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lan Paolo\Desktop\maistral-COVID_19_PH_MODEL-0204901\"/>
    </mc:Choice>
  </mc:AlternateContent>
  <xr:revisionPtr revIDLastSave="0" documentId="13_ncr:1_{F081CD91-4BE9-4EC0-A98F-57BC1AD86CE9}" xr6:coauthVersionLast="47" xr6:coauthVersionMax="47" xr10:uidLastSave="{00000000-0000-0000-0000-000000000000}"/>
  <bookViews>
    <workbookView xWindow="-120" yWindow="-120" windowWidth="29040" windowHeight="15840" tabRatio="825" firstSheet="1" activeTab="1" xr2:uid="{E1E57A14-C72F-42D2-A0E1-5BE2524296E9}"/>
  </bookViews>
  <sheets>
    <sheet name="data_weekly" sheetId="10" state="hidden" r:id="rId1"/>
    <sheet name="POPULATION ANALYSIS" sheetId="8" r:id="rId2"/>
    <sheet name="DATA FITTING (1S)" sheetId="4" r:id="rId3"/>
    <sheet name="VACCINATION ANALYSIS (PH ONLY)" sheetId="11" state="hidden" r:id="rId4"/>
    <sheet name="DATA FITTING (2S)" sheetId="7" r:id="rId5"/>
    <sheet name="RESULTS (1S)" sheetId="31" r:id="rId6"/>
    <sheet name="VACCINATION ANALYSIS_NOVAC" sheetId="9" state="hidden" r:id="rId7"/>
    <sheet name="VACCINATION ANALYSIS" sheetId="18" state="hidden" r:id="rId8"/>
    <sheet name="RESULTS (2S)" sheetId="15" r:id="rId9"/>
    <sheet name="M1_M2_COMPARISON_PLOTS" sheetId="32" r:id="rId10"/>
    <sheet name="VA_k1=0.0_k2=1.0" sheetId="19" state="hidden" r:id="rId11"/>
    <sheet name="VA_k1=0.1_k2=0.9" sheetId="21" state="hidden" r:id="rId12"/>
    <sheet name="VA_k1=0.2_k2=0.8" sheetId="22" state="hidden" r:id="rId13"/>
    <sheet name="VA_k1=0.3_k2=0.7" sheetId="23" state="hidden" r:id="rId14"/>
    <sheet name="VA_k1=0.4_k2=0.6" sheetId="24" state="hidden" r:id="rId15"/>
    <sheet name="VA_k1=0.5_k2=0.5" sheetId="25" state="hidden" r:id="rId16"/>
    <sheet name="VA_k1=0.6_k2=0.4" sheetId="26" state="hidden" r:id="rId17"/>
    <sheet name="VA_k1=0.7_k2=0.3" sheetId="27" state="hidden" r:id="rId18"/>
    <sheet name="VA_k1=0.8_k2=0.2" sheetId="28" state="hidden" r:id="rId19"/>
    <sheet name="VA_k1=0.9_k2=0.1" sheetId="29" state="hidden" r:id="rId20"/>
    <sheet name="VA_k1=1.0_k2=0.0" sheetId="30" state="hidden" r:id="rId21"/>
  </sheets>
  <functionGroups builtInGroupCount="19"/>
  <definedNames>
    <definedName name="alpha">'DATA FITTING (1S)'!#REF!</definedName>
    <definedName name="DAT">'DATA FITTING (2S)'!$D$30</definedName>
    <definedName name="gamma">'DATA FITTING (1S)'!#REF!</definedName>
    <definedName name="h">'DATA FITTING (1S)'!#REF!</definedName>
    <definedName name="hb" localSheetId="2">'DATA FITTING (1S)'!#REF!</definedName>
    <definedName name="hb" localSheetId="4">'DATA FITTING (2S)'!$D$14</definedName>
    <definedName name="hb" localSheetId="0">#REF!</definedName>
    <definedName name="hb" localSheetId="10">'VA_k1=0.0_k2=1.0'!$C$15</definedName>
    <definedName name="hb" localSheetId="11">'VA_k1=0.1_k2=0.9'!$C$15</definedName>
    <definedName name="hb" localSheetId="12">'VA_k1=0.2_k2=0.8'!$C$15</definedName>
    <definedName name="hb" localSheetId="13">'VA_k1=0.3_k2=0.7'!$C$15</definedName>
    <definedName name="hb" localSheetId="14">'VA_k1=0.4_k2=0.6'!$C$15</definedName>
    <definedName name="hb" localSheetId="15">'VA_k1=0.5_k2=0.5'!$C$15</definedName>
    <definedName name="hb" localSheetId="16">'VA_k1=0.6_k2=0.4'!$C$15</definedName>
    <definedName name="hb" localSheetId="17">'VA_k1=0.7_k2=0.3'!$C$15</definedName>
    <definedName name="hb" localSheetId="18">'VA_k1=0.8_k2=0.2'!$C$15</definedName>
    <definedName name="hb" localSheetId="19">'VA_k1=0.9_k2=0.1'!$C$15</definedName>
    <definedName name="hb" localSheetId="20">'VA_k1=1.0_k2=0.0'!$C$15</definedName>
    <definedName name="hb" localSheetId="7">'VACCINATION ANALYSIS'!#REF!</definedName>
    <definedName name="hb" localSheetId="3">'VACCINATION ANALYSIS (PH ONLY)'!$C$15</definedName>
    <definedName name="hb" localSheetId="6">'VACCINATION ANALYSIS_NOVAC'!$C$15</definedName>
    <definedName name="hb">#REF!</definedName>
    <definedName name="hs" localSheetId="2">'DATA FITTING (1S)'!#REF!</definedName>
    <definedName name="hs" localSheetId="4">'DATA FITTING (2S)'!$D$13</definedName>
    <definedName name="hs" localSheetId="0">#REF!</definedName>
    <definedName name="hs" localSheetId="10">'VA_k1=0.0_k2=1.0'!$C$13</definedName>
    <definedName name="hs" localSheetId="11">'VA_k1=0.1_k2=0.9'!$C$13</definedName>
    <definedName name="hs" localSheetId="12">'VA_k1=0.2_k2=0.8'!$C$13</definedName>
    <definedName name="hs" localSheetId="13">'VA_k1=0.3_k2=0.7'!$C$13</definedName>
    <definedName name="hs" localSheetId="14">'VA_k1=0.4_k2=0.6'!$C$13</definedName>
    <definedName name="hs" localSheetId="15">'VA_k1=0.5_k2=0.5'!$C$13</definedName>
    <definedName name="hs" localSheetId="16">'VA_k1=0.6_k2=0.4'!$C$13</definedName>
    <definedName name="hs" localSheetId="17">'VA_k1=0.7_k2=0.3'!$C$13</definedName>
    <definedName name="hs" localSheetId="18">'VA_k1=0.8_k2=0.2'!$C$13</definedName>
    <definedName name="hs" localSheetId="19">'VA_k1=0.9_k2=0.1'!$C$13</definedName>
    <definedName name="hs" localSheetId="20">'VA_k1=1.0_k2=0.0'!$C$13</definedName>
    <definedName name="hs" localSheetId="7">'VACCINATION ANALYSIS'!$C$13</definedName>
    <definedName name="hs" localSheetId="3">'VACCINATION ANALYSIS (PH ONLY)'!$C$12</definedName>
    <definedName name="hs" localSheetId="6">'VACCINATION ANALYSIS_NOVAC'!$C$13</definedName>
    <definedName name="hs">#REF!</definedName>
    <definedName name="rho">'DATA FITTING (1S)'!#REF!</definedName>
    <definedName name="sigma">'DATA FITTING (1S)'!#REF!</definedName>
    <definedName name="solver_adj" localSheetId="2" hidden="1">'DATA FITTING (1S)'!$C$3:$C$5</definedName>
    <definedName name="solver_adj" localSheetId="4" hidden="1">'DATA FITTING (2S)'!$D$5:$D$8</definedName>
    <definedName name="solver_adj" localSheetId="0" hidden="1">data_weekly!$C$3:$C$5,data_weekly!$AN$3:$AN$6</definedName>
    <definedName name="solver_adj" localSheetId="1" hidden="1">'POPULATION ANALYSIS'!$L$60:$M$60</definedName>
    <definedName name="solver_adj" localSheetId="10" hidden="1">'VA_k1=0.0_k2=1.0'!$I$5:$I$8</definedName>
    <definedName name="solver_adj" localSheetId="11" hidden="1">'VA_k1=0.1_k2=0.9'!$I$5:$I$8</definedName>
    <definedName name="solver_adj" localSheetId="12" hidden="1">'VA_k1=0.2_k2=0.8'!$I$5:$I$8</definedName>
    <definedName name="solver_adj" localSheetId="13" hidden="1">'VA_k1=0.3_k2=0.7'!$I$5:$I$8</definedName>
    <definedName name="solver_adj" localSheetId="14" hidden="1">'VA_k1=0.4_k2=0.6'!$I$5:$I$8</definedName>
    <definedName name="solver_adj" localSheetId="15" hidden="1">'VA_k1=0.5_k2=0.5'!$I$5:$I$8</definedName>
    <definedName name="solver_adj" localSheetId="16" hidden="1">'VA_k1=0.6_k2=0.4'!$I$5:$I$8</definedName>
    <definedName name="solver_adj" localSheetId="17" hidden="1">'VA_k1=0.7_k2=0.3'!$I$5:$I$8</definedName>
    <definedName name="solver_adj" localSheetId="18" hidden="1">'VA_k1=0.8_k2=0.2'!$I$5:$I$8</definedName>
    <definedName name="solver_adj" localSheetId="19" hidden="1">'VA_k1=0.9_k2=0.1'!$I$5:$I$8</definedName>
    <definedName name="solver_adj" localSheetId="20" hidden="1">'VA_k1=1.0_k2=0.0'!$I$5:$I$8</definedName>
    <definedName name="solver_adj" localSheetId="7" hidden="1">'VACCINATION ANALYSIS'!$I$5:$I$8</definedName>
    <definedName name="solver_adj" localSheetId="3" hidden="1">'VACCINATION ANALYSIS (PH ONLY)'!$S$6:$S$8</definedName>
    <definedName name="solver_adj" localSheetId="6" hidden="1">'VACCINATION ANALYSIS_NOVAC'!#REF!</definedName>
    <definedName name="solver_cvg" localSheetId="2" hidden="1">0.00000001</definedName>
    <definedName name="solver_cvg" localSheetId="4" hidden="1">0.0000000000001</definedName>
    <definedName name="solver_cvg" localSheetId="1" hidden="1">0.0001</definedName>
    <definedName name="solver_cvg" localSheetId="10" hidden="1">0.0000000000001</definedName>
    <definedName name="solver_cvg" localSheetId="11" hidden="1">0.0000000000001</definedName>
    <definedName name="solver_cvg" localSheetId="12" hidden="1">0.0000000000001</definedName>
    <definedName name="solver_cvg" localSheetId="13" hidden="1">0.0000000000001</definedName>
    <definedName name="solver_cvg" localSheetId="14" hidden="1">0.0000000000001</definedName>
    <definedName name="solver_cvg" localSheetId="15" hidden="1">0.0000000000001</definedName>
    <definedName name="solver_cvg" localSheetId="16" hidden="1">0.0000000000001</definedName>
    <definedName name="solver_cvg" localSheetId="17" hidden="1">0.0000000000001</definedName>
    <definedName name="solver_cvg" localSheetId="18" hidden="1">0.0000000000001</definedName>
    <definedName name="solver_cvg" localSheetId="19" hidden="1">0.0000000000001</definedName>
    <definedName name="solver_cvg" localSheetId="20" hidden="1">0.0000000000001</definedName>
    <definedName name="solver_cvg" localSheetId="7" hidden="1">0.0000000000001</definedName>
    <definedName name="solver_cvg" localSheetId="3" hidden="1">0.0000000000001</definedName>
    <definedName name="solver_cvg" localSheetId="6" hidden="1">0.0000000000001</definedName>
    <definedName name="solver_drv" localSheetId="2" hidden="1">2</definedName>
    <definedName name="solver_drv" localSheetId="4" hidden="1">2</definedName>
    <definedName name="solver_drv" localSheetId="1" hidden="1">1</definedName>
    <definedName name="solver_drv" localSheetId="10" hidden="1">2</definedName>
    <definedName name="solver_drv" localSheetId="11" hidden="1">2</definedName>
    <definedName name="solver_drv" localSheetId="12" hidden="1">2</definedName>
    <definedName name="solver_drv" localSheetId="13" hidden="1">2</definedName>
    <definedName name="solver_drv" localSheetId="14" hidden="1">2</definedName>
    <definedName name="solver_drv" localSheetId="15" hidden="1">2</definedName>
    <definedName name="solver_drv" localSheetId="16" hidden="1">2</definedName>
    <definedName name="solver_drv" localSheetId="17" hidden="1">2</definedName>
    <definedName name="solver_drv" localSheetId="18" hidden="1">2</definedName>
    <definedName name="solver_drv" localSheetId="19" hidden="1">2</definedName>
    <definedName name="solver_drv" localSheetId="20" hidden="1">2</definedName>
    <definedName name="solver_drv" localSheetId="7" hidden="1">2</definedName>
    <definedName name="solver_drv" localSheetId="3" hidden="1">2</definedName>
    <definedName name="solver_drv" localSheetId="6" hidden="1">2</definedName>
    <definedName name="solver_eng" localSheetId="2" hidden="1">1</definedName>
    <definedName name="solver_eng" localSheetId="4" hidden="1">1</definedName>
    <definedName name="solver_eng" localSheetId="0" hidden="1">1</definedName>
    <definedName name="solver_eng" localSheetId="1" hidden="1">1</definedName>
    <definedName name="solver_eng" localSheetId="10" hidden="1">1</definedName>
    <definedName name="solver_eng" localSheetId="11" hidden="1">1</definedName>
    <definedName name="solver_eng" localSheetId="12" hidden="1">1</definedName>
    <definedName name="solver_eng" localSheetId="13" hidden="1">1</definedName>
    <definedName name="solver_eng" localSheetId="14" hidden="1">1</definedName>
    <definedName name="solver_eng" localSheetId="15" hidden="1">1</definedName>
    <definedName name="solver_eng" localSheetId="16" hidden="1">1</definedName>
    <definedName name="solver_eng" localSheetId="17" hidden="1">1</definedName>
    <definedName name="solver_eng" localSheetId="18" hidden="1">1</definedName>
    <definedName name="solver_eng" localSheetId="19" hidden="1">1</definedName>
    <definedName name="solver_eng" localSheetId="20" hidden="1">1</definedName>
    <definedName name="solver_eng" localSheetId="7" hidden="1">1</definedName>
    <definedName name="solver_eng" localSheetId="3" hidden="1">1</definedName>
    <definedName name="solver_eng" localSheetId="6" hidden="1">1</definedName>
    <definedName name="solver_est" localSheetId="2" hidden="1">1</definedName>
    <definedName name="solver_est" localSheetId="4" hidden="1">1</definedName>
    <definedName name="solver_est" localSheetId="1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est" localSheetId="20" hidden="1">1</definedName>
    <definedName name="solver_est" localSheetId="7" hidden="1">1</definedName>
    <definedName name="solver_est" localSheetId="3" hidden="1">1</definedName>
    <definedName name="solver_est" localSheetId="6" hidden="1">1</definedName>
    <definedName name="solver_itr" localSheetId="2" hidden="1">2147483647</definedName>
    <definedName name="solver_itr" localSheetId="4" hidden="1">2147483647</definedName>
    <definedName name="solver_itr" localSheetId="1" hidden="1">2147483647</definedName>
    <definedName name="solver_itr" localSheetId="10" hidden="1">2147483647</definedName>
    <definedName name="solver_itr" localSheetId="11" hidden="1">2147483647</definedName>
    <definedName name="solver_itr" localSheetId="12" hidden="1">2147483647</definedName>
    <definedName name="solver_itr" localSheetId="13" hidden="1">2147483647</definedName>
    <definedName name="solver_itr" localSheetId="14" hidden="1">2147483647</definedName>
    <definedName name="solver_itr" localSheetId="15" hidden="1">2147483647</definedName>
    <definedName name="solver_itr" localSheetId="16" hidden="1">2147483647</definedName>
    <definedName name="solver_itr" localSheetId="17" hidden="1">2147483647</definedName>
    <definedName name="solver_itr" localSheetId="18" hidden="1">2147483647</definedName>
    <definedName name="solver_itr" localSheetId="19" hidden="1">2147483647</definedName>
    <definedName name="solver_itr" localSheetId="20" hidden="1">2147483647</definedName>
    <definedName name="solver_itr" localSheetId="7" hidden="1">2147483647</definedName>
    <definedName name="solver_itr" localSheetId="3" hidden="1">2147483647</definedName>
    <definedName name="solver_itr" localSheetId="6" hidden="1">2147483647</definedName>
    <definedName name="solver_lhs1" localSheetId="2" hidden="1">'DATA FITTING (1S)'!$E$3:$E$6</definedName>
    <definedName name="solver_lhs1" localSheetId="4" hidden="1">'DATA FITTING (2S)'!$D$5:$D$8</definedName>
    <definedName name="solver_lhs1" localSheetId="0" hidden="1">data_weekly!$AN$3:$AN$6</definedName>
    <definedName name="solver_lhs1" localSheetId="10" hidden="1">'VA_k1=0.0_k2=1.0'!$F$4:$F$7</definedName>
    <definedName name="solver_lhs1" localSheetId="11" hidden="1">'VA_k1=0.1_k2=0.9'!$F$4:$F$7</definedName>
    <definedName name="solver_lhs1" localSheetId="12" hidden="1">'VA_k1=0.2_k2=0.8'!$F$4:$F$7</definedName>
    <definedName name="solver_lhs1" localSheetId="13" hidden="1">'VA_k1=0.3_k2=0.7'!$F$4:$F$7</definedName>
    <definedName name="solver_lhs1" localSheetId="14" hidden="1">'VA_k1=0.4_k2=0.6'!$F$4:$F$7</definedName>
    <definedName name="solver_lhs1" localSheetId="15" hidden="1">'VA_k1=0.5_k2=0.5'!$F$4:$F$7</definedName>
    <definedName name="solver_lhs1" localSheetId="16" hidden="1">'VA_k1=0.6_k2=0.4'!$F$4:$F$7</definedName>
    <definedName name="solver_lhs1" localSheetId="17" hidden="1">'VA_k1=0.7_k2=0.3'!$F$4:$F$7</definedName>
    <definedName name="solver_lhs1" localSheetId="18" hidden="1">'VA_k1=0.8_k2=0.2'!$F$4:$F$7</definedName>
    <definedName name="solver_lhs1" localSheetId="19" hidden="1">'VA_k1=0.9_k2=0.1'!$F$4:$F$7</definedName>
    <definedName name="solver_lhs1" localSheetId="20" hidden="1">'VA_k1=1.0_k2=0.0'!$F$4:$F$7</definedName>
    <definedName name="solver_lhs1" localSheetId="7" hidden="1">'VACCINATION ANALYSIS'!$F$4:$F$7</definedName>
    <definedName name="solver_lhs1" localSheetId="3" hidden="1">'VACCINATION ANALYSIS (PH ONLY)'!$E$3:$E$6</definedName>
    <definedName name="solver_lhs1" localSheetId="6" hidden="1">'VACCINATION ANALYSIS_NOVAC'!$F$4:$F$7</definedName>
    <definedName name="solver_mip" localSheetId="2" hidden="1">2147483647</definedName>
    <definedName name="solver_mip" localSheetId="4" hidden="1">2147483647</definedName>
    <definedName name="solver_mip" localSheetId="1" hidden="1">2147483647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13" hidden="1">2147483647</definedName>
    <definedName name="solver_mip" localSheetId="14" hidden="1">2147483647</definedName>
    <definedName name="solver_mip" localSheetId="15" hidden="1">2147483647</definedName>
    <definedName name="solver_mip" localSheetId="16" hidden="1">2147483647</definedName>
    <definedName name="solver_mip" localSheetId="17" hidden="1">2147483647</definedName>
    <definedName name="solver_mip" localSheetId="18" hidden="1">2147483647</definedName>
    <definedName name="solver_mip" localSheetId="19" hidden="1">2147483647</definedName>
    <definedName name="solver_mip" localSheetId="20" hidden="1">2147483647</definedName>
    <definedName name="solver_mip" localSheetId="7" hidden="1">2147483647</definedName>
    <definedName name="solver_mip" localSheetId="3" hidden="1">2147483647</definedName>
    <definedName name="solver_mip" localSheetId="6" hidden="1">2147483647</definedName>
    <definedName name="solver_mni" localSheetId="2" hidden="1">30</definedName>
    <definedName name="solver_mni" localSheetId="4" hidden="1">30</definedName>
    <definedName name="solver_mni" localSheetId="1" hidden="1">30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13" hidden="1">30</definedName>
    <definedName name="solver_mni" localSheetId="14" hidden="1">30</definedName>
    <definedName name="solver_mni" localSheetId="15" hidden="1">30</definedName>
    <definedName name="solver_mni" localSheetId="16" hidden="1">30</definedName>
    <definedName name="solver_mni" localSheetId="17" hidden="1">30</definedName>
    <definedName name="solver_mni" localSheetId="18" hidden="1">30</definedName>
    <definedName name="solver_mni" localSheetId="19" hidden="1">30</definedName>
    <definedName name="solver_mni" localSheetId="20" hidden="1">30</definedName>
    <definedName name="solver_mni" localSheetId="7" hidden="1">30</definedName>
    <definedName name="solver_mni" localSheetId="3" hidden="1">30</definedName>
    <definedName name="solver_mni" localSheetId="6" hidden="1">30</definedName>
    <definedName name="solver_mrt" localSheetId="2" hidden="1">0.075</definedName>
    <definedName name="solver_mrt" localSheetId="4" hidden="1">0.075</definedName>
    <definedName name="solver_mrt" localSheetId="1" hidden="1">0.075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13" hidden="1">0.075</definedName>
    <definedName name="solver_mrt" localSheetId="14" hidden="1">0.075</definedName>
    <definedName name="solver_mrt" localSheetId="15" hidden="1">0.075</definedName>
    <definedName name="solver_mrt" localSheetId="16" hidden="1">0.075</definedName>
    <definedName name="solver_mrt" localSheetId="17" hidden="1">0.075</definedName>
    <definedName name="solver_mrt" localSheetId="18" hidden="1">0.075</definedName>
    <definedName name="solver_mrt" localSheetId="19" hidden="1">0.075</definedName>
    <definedName name="solver_mrt" localSheetId="20" hidden="1">0.075</definedName>
    <definedName name="solver_mrt" localSheetId="7" hidden="1">0.075</definedName>
    <definedName name="solver_mrt" localSheetId="3" hidden="1">0.075</definedName>
    <definedName name="solver_mrt" localSheetId="6" hidden="1">0.075</definedName>
    <definedName name="solver_msl" localSheetId="2" hidden="1">2</definedName>
    <definedName name="solver_msl" localSheetId="4" hidden="1">2</definedName>
    <definedName name="solver_msl" localSheetId="1" hidden="1">2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13" hidden="1">2</definedName>
    <definedName name="solver_msl" localSheetId="14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18" hidden="1">2</definedName>
    <definedName name="solver_msl" localSheetId="19" hidden="1">2</definedName>
    <definedName name="solver_msl" localSheetId="20" hidden="1">2</definedName>
    <definedName name="solver_msl" localSheetId="7" hidden="1">2</definedName>
    <definedName name="solver_msl" localSheetId="3" hidden="1">2</definedName>
    <definedName name="solver_msl" localSheetId="6" hidden="1">2</definedName>
    <definedName name="solver_neg" localSheetId="2" hidden="1">1</definedName>
    <definedName name="solver_neg" localSheetId="4" hidden="1">1</definedName>
    <definedName name="solver_neg" localSheetId="0" hidden="1">2</definedName>
    <definedName name="solver_neg" localSheetId="1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18" hidden="1">1</definedName>
    <definedName name="solver_neg" localSheetId="19" hidden="1">1</definedName>
    <definedName name="solver_neg" localSheetId="20" hidden="1">1</definedName>
    <definedName name="solver_neg" localSheetId="7" hidden="1">1</definedName>
    <definedName name="solver_neg" localSheetId="3" hidden="1">1</definedName>
    <definedName name="solver_neg" localSheetId="6" hidden="1">1</definedName>
    <definedName name="solver_nod" localSheetId="2" hidden="1">2147483647</definedName>
    <definedName name="solver_nod" localSheetId="4" hidden="1">2147483647</definedName>
    <definedName name="solver_nod" localSheetId="1" hidden="1">2147483647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13" hidden="1">2147483647</definedName>
    <definedName name="solver_nod" localSheetId="14" hidden="1">2147483647</definedName>
    <definedName name="solver_nod" localSheetId="15" hidden="1">2147483647</definedName>
    <definedName name="solver_nod" localSheetId="16" hidden="1">2147483647</definedName>
    <definedName name="solver_nod" localSheetId="17" hidden="1">2147483647</definedName>
    <definedName name="solver_nod" localSheetId="18" hidden="1">2147483647</definedName>
    <definedName name="solver_nod" localSheetId="19" hidden="1">2147483647</definedName>
    <definedName name="solver_nod" localSheetId="20" hidden="1">2147483647</definedName>
    <definedName name="solver_nod" localSheetId="7" hidden="1">2147483647</definedName>
    <definedName name="solver_nod" localSheetId="3" hidden="1">2147483647</definedName>
    <definedName name="solver_nod" localSheetId="6" hidden="1">2147483647</definedName>
    <definedName name="solver_num" localSheetId="2" hidden="1">1</definedName>
    <definedName name="solver_num" localSheetId="4" hidden="1">1</definedName>
    <definedName name="solver_num" localSheetId="0" hidden="1">1</definedName>
    <definedName name="solver_num" localSheetId="1" hidden="1">0</definedName>
    <definedName name="solver_num" localSheetId="10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15" hidden="1">0</definedName>
    <definedName name="solver_num" localSheetId="16" hidden="1">0</definedName>
    <definedName name="solver_num" localSheetId="17" hidden="1">0</definedName>
    <definedName name="solver_num" localSheetId="18" hidden="1">0</definedName>
    <definedName name="solver_num" localSheetId="19" hidden="1">0</definedName>
    <definedName name="solver_num" localSheetId="20" hidden="1">0</definedName>
    <definedName name="solver_num" localSheetId="7" hidden="1">0</definedName>
    <definedName name="solver_num" localSheetId="3" hidden="1">0</definedName>
    <definedName name="solver_num" localSheetId="6" hidden="1">0</definedName>
    <definedName name="solver_nwt" localSheetId="2" hidden="1">1</definedName>
    <definedName name="solver_nwt" localSheetId="4" hidden="1">1</definedName>
    <definedName name="solver_nwt" localSheetId="1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8" hidden="1">1</definedName>
    <definedName name="solver_nwt" localSheetId="19" hidden="1">1</definedName>
    <definedName name="solver_nwt" localSheetId="20" hidden="1">1</definedName>
    <definedName name="solver_nwt" localSheetId="7" hidden="1">1</definedName>
    <definedName name="solver_nwt" localSheetId="3" hidden="1">1</definedName>
    <definedName name="solver_nwt" localSheetId="6" hidden="1">1</definedName>
    <definedName name="solver_opt" localSheetId="2" hidden="1">'DATA FITTING (1S)'!$D$17</definedName>
    <definedName name="solver_opt" localSheetId="4" hidden="1">'DATA FITTING (2S)'!$B$24</definedName>
    <definedName name="solver_opt" localSheetId="0" hidden="1">data_weekly!$C$20</definedName>
    <definedName name="solver_opt" localSheetId="1" hidden="1">'POPULATION ANALYSIS'!$N$60</definedName>
    <definedName name="solver_opt" localSheetId="10" hidden="1">'VA_k1=0.0_k2=1.0'!#REF!</definedName>
    <definedName name="solver_opt" localSheetId="11" hidden="1">'VA_k1=0.1_k2=0.9'!#REF!</definedName>
    <definedName name="solver_opt" localSheetId="12" hidden="1">'VA_k1=0.2_k2=0.8'!#REF!</definedName>
    <definedName name="solver_opt" localSheetId="13" hidden="1">'VA_k1=0.3_k2=0.7'!#REF!</definedName>
    <definedName name="solver_opt" localSheetId="14" hidden="1">'VA_k1=0.4_k2=0.6'!#REF!</definedName>
    <definedName name="solver_opt" localSheetId="15" hidden="1">'VA_k1=0.5_k2=0.5'!#REF!</definedName>
    <definedName name="solver_opt" localSheetId="16" hidden="1">'VA_k1=0.6_k2=0.4'!#REF!</definedName>
    <definedName name="solver_opt" localSheetId="17" hidden="1">'VA_k1=0.7_k2=0.3'!#REF!</definedName>
    <definedName name="solver_opt" localSheetId="18" hidden="1">'VA_k1=0.8_k2=0.2'!#REF!</definedName>
    <definedName name="solver_opt" localSheetId="19" hidden="1">'VA_k1=0.9_k2=0.1'!#REF!</definedName>
    <definedName name="solver_opt" localSheetId="20" hidden="1">'VA_k1=1.0_k2=0.0'!#REF!</definedName>
    <definedName name="solver_opt" localSheetId="7" hidden="1">'VACCINATION ANALYSIS'!#REF!</definedName>
    <definedName name="solver_opt" localSheetId="3" hidden="1">'VACCINATION ANALYSIS (PH ONLY)'!$P$17</definedName>
    <definedName name="solver_opt" localSheetId="6" hidden="1">'VACCINATION ANALYSIS_NOVAC'!$P$17</definedName>
    <definedName name="solver_pre" localSheetId="2" hidden="1">0.000000001</definedName>
    <definedName name="solver_pre" localSheetId="4" hidden="1">0.00000000001</definedName>
    <definedName name="solver_pre" localSheetId="1" hidden="1">0.000001</definedName>
    <definedName name="solver_pre" localSheetId="10" hidden="1">0.00000000001</definedName>
    <definedName name="solver_pre" localSheetId="11" hidden="1">0.00000000001</definedName>
    <definedName name="solver_pre" localSheetId="12" hidden="1">0.00000000001</definedName>
    <definedName name="solver_pre" localSheetId="13" hidden="1">0.00000000001</definedName>
    <definedName name="solver_pre" localSheetId="14" hidden="1">0.00000000001</definedName>
    <definedName name="solver_pre" localSheetId="15" hidden="1">0.00000000001</definedName>
    <definedName name="solver_pre" localSheetId="16" hidden="1">0.00000000001</definedName>
    <definedName name="solver_pre" localSheetId="17" hidden="1">0.00000000001</definedName>
    <definedName name="solver_pre" localSheetId="18" hidden="1">0.00000000001</definedName>
    <definedName name="solver_pre" localSheetId="19" hidden="1">0.00000000001</definedName>
    <definedName name="solver_pre" localSheetId="20" hidden="1">0.00000000001</definedName>
    <definedName name="solver_pre" localSheetId="7" hidden="1">0.00000000001</definedName>
    <definedName name="solver_pre" localSheetId="3" hidden="1">0.00000000001</definedName>
    <definedName name="solver_pre" localSheetId="6" hidden="1">0.00000000001</definedName>
    <definedName name="solver_rbv" localSheetId="2" hidden="1">1</definedName>
    <definedName name="solver_rbv" localSheetId="4" hidden="1">1</definedName>
    <definedName name="solver_rbv" localSheetId="1" hidden="1">1</definedName>
    <definedName name="solver_rbv" localSheetId="10" hidden="1">1</definedName>
    <definedName name="solver_rbv" localSheetId="11" hidden="1">1</definedName>
    <definedName name="solver_rbv" localSheetId="12" hidden="1">1</definedName>
    <definedName name="solver_rbv" localSheetId="13" hidden="1">1</definedName>
    <definedName name="solver_rbv" localSheetId="14" hidden="1">1</definedName>
    <definedName name="solver_rbv" localSheetId="15" hidden="1">1</definedName>
    <definedName name="solver_rbv" localSheetId="16" hidden="1">1</definedName>
    <definedName name="solver_rbv" localSheetId="17" hidden="1">1</definedName>
    <definedName name="solver_rbv" localSheetId="18" hidden="1">1</definedName>
    <definedName name="solver_rbv" localSheetId="19" hidden="1">1</definedName>
    <definedName name="solver_rbv" localSheetId="20" hidden="1">1</definedName>
    <definedName name="solver_rbv" localSheetId="7" hidden="1">1</definedName>
    <definedName name="solver_rbv" localSheetId="3" hidden="1">1</definedName>
    <definedName name="solver_rbv" localSheetId="6" hidden="1">1</definedName>
    <definedName name="solver_rel1" localSheetId="2" hidden="1">3</definedName>
    <definedName name="solver_rel1" localSheetId="4" hidden="1">3</definedName>
    <definedName name="solver_rel1" localSheetId="0" hidden="1">3</definedName>
    <definedName name="solver_rel1" localSheetId="10" hidden="1">3</definedName>
    <definedName name="solver_rel1" localSheetId="11" hidden="1">3</definedName>
    <definedName name="solver_rel1" localSheetId="12" hidden="1">3</definedName>
    <definedName name="solver_rel1" localSheetId="13" hidden="1">3</definedName>
    <definedName name="solver_rel1" localSheetId="14" hidden="1">3</definedName>
    <definedName name="solver_rel1" localSheetId="15" hidden="1">3</definedName>
    <definedName name="solver_rel1" localSheetId="16" hidden="1">3</definedName>
    <definedName name="solver_rel1" localSheetId="17" hidden="1">3</definedName>
    <definedName name="solver_rel1" localSheetId="18" hidden="1">3</definedName>
    <definedName name="solver_rel1" localSheetId="19" hidden="1">3</definedName>
    <definedName name="solver_rel1" localSheetId="20" hidden="1">3</definedName>
    <definedName name="solver_rel1" localSheetId="7" hidden="1">3</definedName>
    <definedName name="solver_rel1" localSheetId="3" hidden="1">3</definedName>
    <definedName name="solver_rel1" localSheetId="6" hidden="1">3</definedName>
    <definedName name="solver_rhs1" localSheetId="2" hidden="1">1</definedName>
    <definedName name="solver_rhs1" localSheetId="4" hidden="1">0</definedName>
    <definedName name="solver_rhs1" localSheetId="0" hidden="1">1</definedName>
    <definedName name="solver_rhs1" localSheetId="10" hidden="1">1</definedName>
    <definedName name="solver_rhs1" localSheetId="11" hidden="1">1</definedName>
    <definedName name="solver_rhs1" localSheetId="12" hidden="1">1</definedName>
    <definedName name="solver_rhs1" localSheetId="13" hidden="1">1</definedName>
    <definedName name="solver_rhs1" localSheetId="14" hidden="1">1</definedName>
    <definedName name="solver_rhs1" localSheetId="15" hidden="1">1</definedName>
    <definedName name="solver_rhs1" localSheetId="16" hidden="1">1</definedName>
    <definedName name="solver_rhs1" localSheetId="17" hidden="1">1</definedName>
    <definedName name="solver_rhs1" localSheetId="18" hidden="1">1</definedName>
    <definedName name="solver_rhs1" localSheetId="19" hidden="1">1</definedName>
    <definedName name="solver_rhs1" localSheetId="20" hidden="1">1</definedName>
    <definedName name="solver_rhs1" localSheetId="7" hidden="1">1</definedName>
    <definedName name="solver_rhs1" localSheetId="3" hidden="1">1</definedName>
    <definedName name="solver_rhs1" localSheetId="6" hidden="1">1</definedName>
    <definedName name="solver_rlx" localSheetId="2" hidden="1">2</definedName>
    <definedName name="solver_rlx" localSheetId="4" hidden="1">2</definedName>
    <definedName name="solver_rlx" localSheetId="1" hidden="1">2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13" hidden="1">2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18" hidden="1">2</definedName>
    <definedName name="solver_rlx" localSheetId="19" hidden="1">2</definedName>
    <definedName name="solver_rlx" localSheetId="20" hidden="1">2</definedName>
    <definedName name="solver_rlx" localSheetId="7" hidden="1">2</definedName>
    <definedName name="solver_rlx" localSheetId="3" hidden="1">2</definedName>
    <definedName name="solver_rlx" localSheetId="6" hidden="1">2</definedName>
    <definedName name="solver_rsd" localSheetId="2" hidden="1">0</definedName>
    <definedName name="solver_rsd" localSheetId="4" hidden="1">0</definedName>
    <definedName name="solver_rsd" localSheetId="1" hidden="1">0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13" hidden="1">0</definedName>
    <definedName name="solver_rsd" localSheetId="14" hidden="1">0</definedName>
    <definedName name="solver_rsd" localSheetId="15" hidden="1">0</definedName>
    <definedName name="solver_rsd" localSheetId="16" hidden="1">0</definedName>
    <definedName name="solver_rsd" localSheetId="17" hidden="1">0</definedName>
    <definedName name="solver_rsd" localSheetId="18" hidden="1">0</definedName>
    <definedName name="solver_rsd" localSheetId="19" hidden="1">0</definedName>
    <definedName name="solver_rsd" localSheetId="20" hidden="1">0</definedName>
    <definedName name="solver_rsd" localSheetId="7" hidden="1">0</definedName>
    <definedName name="solver_rsd" localSheetId="3" hidden="1">0</definedName>
    <definedName name="solver_rsd" localSheetId="6" hidden="1">0</definedName>
    <definedName name="solver_scl" localSheetId="2" hidden="1">1</definedName>
    <definedName name="solver_scl" localSheetId="4" hidden="1">2</definedName>
    <definedName name="solver_scl" localSheetId="1" hidden="1">1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18" hidden="1">2</definedName>
    <definedName name="solver_scl" localSheetId="19" hidden="1">2</definedName>
    <definedName name="solver_scl" localSheetId="20" hidden="1">2</definedName>
    <definedName name="solver_scl" localSheetId="7" hidden="1">2</definedName>
    <definedName name="solver_scl" localSheetId="3" hidden="1">2</definedName>
    <definedName name="solver_scl" localSheetId="6" hidden="1">2</definedName>
    <definedName name="solver_sho" localSheetId="2" hidden="1">2</definedName>
    <definedName name="solver_sho" localSheetId="4" hidden="1">2</definedName>
    <definedName name="solver_sho" localSheetId="1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ho" localSheetId="20" hidden="1">2</definedName>
    <definedName name="solver_sho" localSheetId="7" hidden="1">2</definedName>
    <definedName name="solver_sho" localSheetId="3" hidden="1">2</definedName>
    <definedName name="solver_sho" localSheetId="6" hidden="1">2</definedName>
    <definedName name="solver_ssz" localSheetId="2" hidden="1">100</definedName>
    <definedName name="solver_ssz" localSheetId="4" hidden="1">100</definedName>
    <definedName name="solver_ssz" localSheetId="1" hidden="1">100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13" hidden="1">100</definedName>
    <definedName name="solver_ssz" localSheetId="14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18" hidden="1">100</definedName>
    <definedName name="solver_ssz" localSheetId="19" hidden="1">100</definedName>
    <definedName name="solver_ssz" localSheetId="20" hidden="1">100</definedName>
    <definedName name="solver_ssz" localSheetId="7" hidden="1">100</definedName>
    <definedName name="solver_ssz" localSheetId="3" hidden="1">100</definedName>
    <definedName name="solver_ssz" localSheetId="6" hidden="1">100</definedName>
    <definedName name="solver_tim" localSheetId="2" hidden="1">2147483647</definedName>
    <definedName name="solver_tim" localSheetId="4" hidden="1">2147483647</definedName>
    <definedName name="solver_tim" localSheetId="1" hidden="1">2147483647</definedName>
    <definedName name="solver_tim" localSheetId="10" hidden="1">2147483647</definedName>
    <definedName name="solver_tim" localSheetId="11" hidden="1">2147483647</definedName>
    <definedName name="solver_tim" localSheetId="12" hidden="1">2147483647</definedName>
    <definedName name="solver_tim" localSheetId="13" hidden="1">2147483647</definedName>
    <definedName name="solver_tim" localSheetId="14" hidden="1">2147483647</definedName>
    <definedName name="solver_tim" localSheetId="15" hidden="1">2147483647</definedName>
    <definedName name="solver_tim" localSheetId="16" hidden="1">2147483647</definedName>
    <definedName name="solver_tim" localSheetId="17" hidden="1">2147483647</definedName>
    <definedName name="solver_tim" localSheetId="18" hidden="1">2147483647</definedName>
    <definedName name="solver_tim" localSheetId="19" hidden="1">2147483647</definedName>
    <definedName name="solver_tim" localSheetId="20" hidden="1">2147483647</definedName>
    <definedName name="solver_tim" localSheetId="7" hidden="1">2147483647</definedName>
    <definedName name="solver_tim" localSheetId="3" hidden="1">2147483647</definedName>
    <definedName name="solver_tim" localSheetId="6" hidden="1">2147483647</definedName>
    <definedName name="solver_tol" localSheetId="2" hidden="1">0.01</definedName>
    <definedName name="solver_tol" localSheetId="4" hidden="1">0.01</definedName>
    <definedName name="solver_tol" localSheetId="1" hidden="1">0.01</definedName>
    <definedName name="solver_tol" localSheetId="10" hidden="1">0.01</definedName>
    <definedName name="solver_tol" localSheetId="11" hidden="1">0.01</definedName>
    <definedName name="solver_tol" localSheetId="12" hidden="1">0.01</definedName>
    <definedName name="solver_tol" localSheetId="13" hidden="1">0.01</definedName>
    <definedName name="solver_tol" localSheetId="14" hidden="1">0.01</definedName>
    <definedName name="solver_tol" localSheetId="15" hidden="1">0.01</definedName>
    <definedName name="solver_tol" localSheetId="16" hidden="1">0.01</definedName>
    <definedName name="solver_tol" localSheetId="17" hidden="1">0.01</definedName>
    <definedName name="solver_tol" localSheetId="18" hidden="1">0.01</definedName>
    <definedName name="solver_tol" localSheetId="19" hidden="1">0.01</definedName>
    <definedName name="solver_tol" localSheetId="20" hidden="1">0.01</definedName>
    <definedName name="solver_tol" localSheetId="7" hidden="1">0.01</definedName>
    <definedName name="solver_tol" localSheetId="3" hidden="1">0.01</definedName>
    <definedName name="solver_tol" localSheetId="6" hidden="1">0.01</definedName>
    <definedName name="solver_typ" localSheetId="2" hidden="1">2</definedName>
    <definedName name="solver_typ" localSheetId="4" hidden="1">2</definedName>
    <definedName name="solver_typ" localSheetId="0" hidden="1">2</definedName>
    <definedName name="solver_typ" localSheetId="1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18" hidden="1">2</definedName>
    <definedName name="solver_typ" localSheetId="19" hidden="1">2</definedName>
    <definedName name="solver_typ" localSheetId="20" hidden="1">2</definedName>
    <definedName name="solver_typ" localSheetId="7" hidden="1">2</definedName>
    <definedName name="solver_typ" localSheetId="3" hidden="1">2</definedName>
    <definedName name="solver_typ" localSheetId="6" hidden="1">2</definedName>
    <definedName name="solver_val" localSheetId="2" hidden="1">0</definedName>
    <definedName name="solver_val" localSheetId="4" hidden="1">0</definedName>
    <definedName name="solver_val" localSheetId="0" hidden="1">0</definedName>
    <definedName name="solver_val" localSheetId="1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7" hidden="1">0</definedName>
    <definedName name="solver_val" localSheetId="3" hidden="1">0</definedName>
    <definedName name="solver_val" localSheetId="6" hidden="1">0</definedName>
    <definedName name="solver_ver" localSheetId="2" hidden="1">3</definedName>
    <definedName name="solver_ver" localSheetId="4" hidden="1">3</definedName>
    <definedName name="solver_ver" localSheetId="0" hidden="1">3</definedName>
    <definedName name="solver_ver" localSheetId="1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13" hidden="1">3</definedName>
    <definedName name="solver_ver" localSheetId="14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8" hidden="1">3</definedName>
    <definedName name="solver_ver" localSheetId="19" hidden="1">3</definedName>
    <definedName name="solver_ver" localSheetId="20" hidden="1">3</definedName>
    <definedName name="solver_ver" localSheetId="7" hidden="1">3</definedName>
    <definedName name="solver_ver" localSheetId="3" hidden="1">3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" i="32" l="1"/>
  <c r="AM6" i="32"/>
  <c r="AM7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M39" i="32"/>
  <c r="AM40" i="32"/>
  <c r="AM41" i="32"/>
  <c r="AM42" i="32"/>
  <c r="AM43" i="32"/>
  <c r="AM44" i="32"/>
  <c r="AM45" i="32"/>
  <c r="AM46" i="32"/>
  <c r="AM47" i="32"/>
  <c r="AM48" i="32"/>
  <c r="AM49" i="32"/>
  <c r="AM50" i="32"/>
  <c r="AM51" i="32"/>
  <c r="AM52" i="32"/>
  <c r="AM53" i="32"/>
  <c r="AM54" i="32"/>
  <c r="AM55" i="32"/>
  <c r="AM56" i="32"/>
  <c r="AM57" i="32"/>
  <c r="AM58" i="32"/>
  <c r="AM59" i="32"/>
  <c r="AM60" i="32"/>
  <c r="AM61" i="32"/>
  <c r="AM62" i="32"/>
  <c r="AM63" i="32"/>
  <c r="AM64" i="32"/>
  <c r="AM65" i="32"/>
  <c r="AM66" i="32"/>
  <c r="AM67" i="32"/>
  <c r="AM68" i="32"/>
  <c r="AM69" i="32"/>
  <c r="AM70" i="32"/>
  <c r="AM71" i="32"/>
  <c r="AM72" i="32"/>
  <c r="AM73" i="32"/>
  <c r="AM74" i="32"/>
  <c r="AM75" i="32"/>
  <c r="AM76" i="32"/>
  <c r="AM77" i="32"/>
  <c r="AM78" i="32"/>
  <c r="AM79" i="32"/>
  <c r="AM80" i="32"/>
  <c r="AM81" i="32"/>
  <c r="AM82" i="32"/>
  <c r="AM83" i="32"/>
  <c r="AM84" i="32"/>
  <c r="AM85" i="32"/>
  <c r="AM86" i="32"/>
  <c r="AM87" i="32"/>
  <c r="AM88" i="32"/>
  <c r="AM89" i="32"/>
  <c r="AM90" i="32"/>
  <c r="AM91" i="32"/>
  <c r="AM92" i="32"/>
  <c r="AM93" i="32"/>
  <c r="AM94" i="32"/>
  <c r="AM95" i="32"/>
  <c r="AM96" i="32"/>
  <c r="AM97" i="32"/>
  <c r="AM98" i="32"/>
  <c r="AM99" i="32"/>
  <c r="AM100" i="32"/>
  <c r="AM101" i="32"/>
  <c r="AM102" i="32"/>
  <c r="AM103" i="32"/>
  <c r="AM104" i="32"/>
  <c r="AM105" i="32"/>
  <c r="AM106" i="32"/>
  <c r="AM107" i="32"/>
  <c r="AM108" i="32"/>
  <c r="AM109" i="32"/>
  <c r="AM110" i="32"/>
  <c r="AM111" i="32"/>
  <c r="AM112" i="32"/>
  <c r="AM113" i="32"/>
  <c r="AM114" i="32"/>
  <c r="AM115" i="32"/>
  <c r="AM116" i="32"/>
  <c r="AM117" i="32"/>
  <c r="AM118" i="32"/>
  <c r="AM119" i="32"/>
  <c r="AM120" i="32"/>
  <c r="AM121" i="32"/>
  <c r="AM122" i="32"/>
  <c r="AM123" i="32"/>
  <c r="AM124" i="32"/>
  <c r="AM125" i="32"/>
  <c r="AM126" i="32"/>
  <c r="AM127" i="32"/>
  <c r="AM128" i="32"/>
  <c r="AM129" i="32"/>
  <c r="AM130" i="32"/>
  <c r="AM131" i="32"/>
  <c r="AM132" i="32"/>
  <c r="AM133" i="32"/>
  <c r="AM134" i="32"/>
  <c r="AM135" i="32"/>
  <c r="AM136" i="32"/>
  <c r="AM137" i="32"/>
  <c r="AM138" i="32"/>
  <c r="AM139" i="32"/>
  <c r="AM140" i="32"/>
  <c r="AM141" i="32"/>
  <c r="AM142" i="32"/>
  <c r="AM143" i="32"/>
  <c r="AM144" i="32"/>
  <c r="AM145" i="32"/>
  <c r="AM146" i="32"/>
  <c r="AM147" i="32"/>
  <c r="AM148" i="32"/>
  <c r="AM149" i="32"/>
  <c r="AM150" i="32"/>
  <c r="AM151" i="32"/>
  <c r="AM152" i="32"/>
  <c r="AM153" i="32"/>
  <c r="AM154" i="32"/>
  <c r="AM155" i="32"/>
  <c r="AM156" i="32"/>
  <c r="AM157" i="32"/>
  <c r="AM158" i="32"/>
  <c r="AM159" i="32"/>
  <c r="AM160" i="32"/>
  <c r="AM161" i="32"/>
  <c r="AM162" i="32"/>
  <c r="AM163" i="32"/>
  <c r="AM164" i="32"/>
  <c r="AM165" i="32"/>
  <c r="AM166" i="32"/>
  <c r="AM167" i="32"/>
  <c r="AM168" i="32"/>
  <c r="AM169" i="32"/>
  <c r="AM170" i="32"/>
  <c r="AM171" i="32"/>
  <c r="AM172" i="32"/>
  <c r="AM173" i="32"/>
  <c r="AM174" i="32"/>
  <c r="AM175" i="32"/>
  <c r="AM176" i="32"/>
  <c r="AM177" i="32"/>
  <c r="AM178" i="32"/>
  <c r="AM179" i="32"/>
  <c r="AM180" i="32"/>
  <c r="AM181" i="32"/>
  <c r="AM182" i="32"/>
  <c r="AM183" i="32"/>
  <c r="AM184" i="32"/>
  <c r="AM185" i="32"/>
  <c r="AM186" i="32"/>
  <c r="AM187" i="32"/>
  <c r="AM188" i="32"/>
  <c r="AM189" i="32"/>
  <c r="AM190" i="32"/>
  <c r="AM191" i="32"/>
  <c r="AM192" i="32"/>
  <c r="AM193" i="32"/>
  <c r="AM194" i="32"/>
  <c r="AM195" i="32"/>
  <c r="AM196" i="32"/>
  <c r="AM197" i="32"/>
  <c r="AM198" i="32"/>
  <c r="AM199" i="32"/>
  <c r="AM200" i="32"/>
  <c r="AM201" i="32"/>
  <c r="AM202" i="32"/>
  <c r="AM203" i="32"/>
  <c r="AM204" i="32"/>
  <c r="AM205" i="32"/>
  <c r="AM206" i="32"/>
  <c r="AM207" i="32"/>
  <c r="AM208" i="32"/>
  <c r="AM209" i="32"/>
  <c r="AM210" i="32"/>
  <c r="AM211" i="32"/>
  <c r="AM212" i="32"/>
  <c r="AM213" i="32"/>
  <c r="AM214" i="32"/>
  <c r="AM215" i="32"/>
  <c r="AM216" i="32"/>
  <c r="AM217" i="32"/>
  <c r="AM218" i="32"/>
  <c r="AM219" i="32"/>
  <c r="AM220" i="32"/>
  <c r="AM221" i="32"/>
  <c r="AM222" i="32"/>
  <c r="AM223" i="32"/>
  <c r="AM224" i="32"/>
  <c r="AM225" i="32"/>
  <c r="AM226" i="32"/>
  <c r="AM227" i="32"/>
  <c r="AM228" i="32"/>
  <c r="AM229" i="32"/>
  <c r="AM230" i="32"/>
  <c r="AM231" i="32"/>
  <c r="AM232" i="32"/>
  <c r="AM233" i="32"/>
  <c r="AM234" i="32"/>
  <c r="AM235" i="32"/>
  <c r="AM236" i="32"/>
  <c r="AM237" i="32"/>
  <c r="AM238" i="32"/>
  <c r="AM239" i="32"/>
  <c r="AM240" i="32"/>
  <c r="AM241" i="32"/>
  <c r="AM242" i="32"/>
  <c r="AM243" i="32"/>
  <c r="AM244" i="32"/>
  <c r="AM245" i="32"/>
  <c r="AM246" i="32"/>
  <c r="AM247" i="32"/>
  <c r="AM248" i="32"/>
  <c r="AM249" i="32"/>
  <c r="AM250" i="32"/>
  <c r="AM251" i="32"/>
  <c r="AM252" i="32"/>
  <c r="AM253" i="32"/>
  <c r="AM254" i="32"/>
  <c r="AM255" i="32"/>
  <c r="AM256" i="32"/>
  <c r="AM257" i="32"/>
  <c r="AM258" i="32"/>
  <c r="AM259" i="32"/>
  <c r="AM260" i="32"/>
  <c r="AM261" i="32"/>
  <c r="AM262" i="32"/>
  <c r="AM263" i="32"/>
  <c r="AM264" i="32"/>
  <c r="AM265" i="32"/>
  <c r="AM266" i="32"/>
  <c r="AM267" i="32"/>
  <c r="AM268" i="32"/>
  <c r="AM269" i="32"/>
  <c r="AM270" i="32"/>
  <c r="AM271" i="32"/>
  <c r="AM272" i="32"/>
  <c r="AM273" i="32"/>
  <c r="AM274" i="32"/>
  <c r="AM275" i="32"/>
  <c r="AM276" i="32"/>
  <c r="AM277" i="32"/>
  <c r="AM278" i="32"/>
  <c r="AM279" i="32"/>
  <c r="AM280" i="32"/>
  <c r="AM281" i="32"/>
  <c r="AM282" i="32"/>
  <c r="AM283" i="32"/>
  <c r="AM284" i="32"/>
  <c r="AM285" i="32"/>
  <c r="AM286" i="32"/>
  <c r="AM287" i="32"/>
  <c r="AM288" i="32"/>
  <c r="AM289" i="32"/>
  <c r="AM290" i="32"/>
  <c r="AM291" i="32"/>
  <c r="AM292" i="32"/>
  <c r="AM293" i="32"/>
  <c r="AM294" i="32"/>
  <c r="AM295" i="32"/>
  <c r="AM296" i="32"/>
  <c r="AM297" i="32"/>
  <c r="AM298" i="32"/>
  <c r="AM299" i="32"/>
  <c r="AM300" i="32"/>
  <c r="AM301" i="32"/>
  <c r="AM302" i="32"/>
  <c r="AM303" i="32"/>
  <c r="AM304" i="32"/>
  <c r="AM305" i="32"/>
  <c r="AM306" i="32"/>
  <c r="AM307" i="32"/>
  <c r="AM308" i="32"/>
  <c r="AM309" i="32"/>
  <c r="AM310" i="32"/>
  <c r="AM311" i="32"/>
  <c r="AM312" i="32"/>
  <c r="AM313" i="32"/>
  <c r="AM314" i="32"/>
  <c r="AM315" i="32"/>
  <c r="AM316" i="32"/>
  <c r="AM317" i="32"/>
  <c r="AM318" i="32"/>
  <c r="AM319" i="32"/>
  <c r="AM320" i="32"/>
  <c r="AM321" i="32"/>
  <c r="AM322" i="32"/>
  <c r="AM323" i="32"/>
  <c r="AM324" i="32"/>
  <c r="AM325" i="32"/>
  <c r="AM326" i="32"/>
  <c r="AM327" i="32"/>
  <c r="AM328" i="32"/>
  <c r="AM329" i="32"/>
  <c r="AM330" i="32"/>
  <c r="AM331" i="32"/>
  <c r="AM332" i="32"/>
  <c r="AM333" i="32"/>
  <c r="AM334" i="32"/>
  <c r="AM335" i="32"/>
  <c r="AM336" i="32"/>
  <c r="AM337" i="32"/>
  <c r="AM338" i="32"/>
  <c r="AM339" i="32"/>
  <c r="AM340" i="32"/>
  <c r="AM341" i="32"/>
  <c r="AM342" i="32"/>
  <c r="AM343" i="32"/>
  <c r="AM344" i="32"/>
  <c r="AM345" i="32"/>
  <c r="AM346" i="32"/>
  <c r="AM347" i="32"/>
  <c r="AM348" i="32"/>
  <c r="AM349" i="32"/>
  <c r="AM350" i="32"/>
  <c r="AM351" i="32"/>
  <c r="AM352" i="32"/>
  <c r="AM353" i="32"/>
  <c r="AM354" i="32"/>
  <c r="AM355" i="32"/>
  <c r="AM356" i="32"/>
  <c r="AM357" i="32"/>
  <c r="AM358" i="32"/>
  <c r="AM359" i="32"/>
  <c r="AM360" i="32"/>
  <c r="AM361" i="32"/>
  <c r="AM362" i="32"/>
  <c r="AM363" i="32"/>
  <c r="AM364" i="32"/>
  <c r="AM365" i="32"/>
  <c r="AM366" i="32"/>
  <c r="AM367" i="32"/>
  <c r="AM368" i="32"/>
  <c r="AM369" i="32"/>
  <c r="AM370" i="32"/>
  <c r="AM371" i="32"/>
  <c r="AM372" i="32"/>
  <c r="AM373" i="32"/>
  <c r="AM374" i="32"/>
  <c r="AM375" i="32"/>
  <c r="AM376" i="32"/>
  <c r="AM377" i="32"/>
  <c r="AM378" i="32"/>
  <c r="AM379" i="32"/>
  <c r="AM380" i="32"/>
  <c r="AM381" i="32"/>
  <c r="AM382" i="32"/>
  <c r="AM383" i="32"/>
  <c r="AM384" i="32"/>
  <c r="AM385" i="32"/>
  <c r="AM386" i="32"/>
  <c r="AM387" i="32"/>
  <c r="AM388" i="32"/>
  <c r="AM389" i="32"/>
  <c r="AM390" i="32"/>
  <c r="AM391" i="32"/>
  <c r="AM392" i="32"/>
  <c r="AM393" i="32"/>
  <c r="AM394" i="32"/>
  <c r="AM395" i="32"/>
  <c r="AM396" i="32"/>
  <c r="AM397" i="32"/>
  <c r="AM398" i="32"/>
  <c r="AM399" i="32"/>
  <c r="AM400" i="32"/>
  <c r="AM401" i="32"/>
  <c r="AM402" i="32"/>
  <c r="AM403" i="32"/>
  <c r="AM404" i="32"/>
  <c r="AM405" i="32"/>
  <c r="AM406" i="32"/>
  <c r="AM407" i="32"/>
  <c r="AM408" i="32"/>
  <c r="AM409" i="32"/>
  <c r="AM410" i="32"/>
  <c r="AM411" i="32"/>
  <c r="AM412" i="32"/>
  <c r="AM413" i="32"/>
  <c r="AM414" i="32"/>
  <c r="AM415" i="32"/>
  <c r="AM416" i="32"/>
  <c r="AM417" i="32"/>
  <c r="AM418" i="32"/>
  <c r="AM419" i="32"/>
  <c r="AM420" i="32"/>
  <c r="AM421" i="32"/>
  <c r="AM422" i="32"/>
  <c r="AM423" i="32"/>
  <c r="AM424" i="32"/>
  <c r="AM425" i="32"/>
  <c r="AM426" i="32"/>
  <c r="AM427" i="32"/>
  <c r="AM428" i="32"/>
  <c r="AM429" i="32"/>
  <c r="AM430" i="32"/>
  <c r="AM431" i="32"/>
  <c r="AM432" i="32"/>
  <c r="AM433" i="32"/>
  <c r="AM434" i="32"/>
  <c r="AM435" i="32"/>
  <c r="AM436" i="32"/>
  <c r="AM437" i="32"/>
  <c r="AM438" i="32"/>
  <c r="AM439" i="32"/>
  <c r="AM440" i="32"/>
  <c r="AM441" i="32"/>
  <c r="AM442" i="32"/>
  <c r="AM443" i="32"/>
  <c r="AM444" i="32"/>
  <c r="AM445" i="32"/>
  <c r="AM446" i="32"/>
  <c r="AM447" i="32"/>
  <c r="AM448" i="32"/>
  <c r="AM449" i="32"/>
  <c r="AM450" i="32"/>
  <c r="AM451" i="32"/>
  <c r="AM452" i="32"/>
  <c r="AM453" i="32"/>
  <c r="AM454" i="32"/>
  <c r="AM455" i="32"/>
  <c r="AM456" i="32"/>
  <c r="AM457" i="32"/>
  <c r="AM458" i="32"/>
  <c r="AM459" i="32"/>
  <c r="AM460" i="32"/>
  <c r="AM461" i="32"/>
  <c r="AM462" i="32"/>
  <c r="AM463" i="32"/>
  <c r="AM464" i="32"/>
  <c r="AM465" i="32"/>
  <c r="AM466" i="32"/>
  <c r="AM467" i="32"/>
  <c r="AM468" i="32"/>
  <c r="AM469" i="32"/>
  <c r="AM470" i="32"/>
  <c r="AM471" i="32"/>
  <c r="AM472" i="32"/>
  <c r="AM473" i="32"/>
  <c r="AM474" i="32"/>
  <c r="AM475" i="32"/>
  <c r="AM476" i="32"/>
  <c r="AM477" i="32"/>
  <c r="AM478" i="32"/>
  <c r="AM479" i="32"/>
  <c r="AM480" i="32"/>
  <c r="AM481" i="32"/>
  <c r="AM482" i="32"/>
  <c r="AM483" i="32"/>
  <c r="AM484" i="32"/>
  <c r="AM485" i="32"/>
  <c r="AM486" i="32"/>
  <c r="AM487" i="32"/>
  <c r="AM488" i="32"/>
  <c r="AM489" i="32"/>
  <c r="AM490" i="32"/>
  <c r="AM491" i="32"/>
  <c r="AM492" i="32"/>
  <c r="AM493" i="32"/>
  <c r="AM494" i="32"/>
  <c r="AM495" i="32"/>
  <c r="AM496" i="32"/>
  <c r="AM497" i="32"/>
  <c r="AM498" i="32"/>
  <c r="AM499" i="32"/>
  <c r="AM500" i="32"/>
  <c r="AM501" i="32"/>
  <c r="AM502" i="32"/>
  <c r="AM503" i="32"/>
  <c r="AM4" i="32"/>
  <c r="AI5" i="32"/>
  <c r="AI6" i="32"/>
  <c r="AI7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I39" i="32"/>
  <c r="AI40" i="32"/>
  <c r="AI41" i="32"/>
  <c r="AI42" i="32"/>
  <c r="AI43" i="32"/>
  <c r="AI44" i="32"/>
  <c r="AI45" i="32"/>
  <c r="AI46" i="32"/>
  <c r="AI47" i="32"/>
  <c r="AI48" i="32"/>
  <c r="AI49" i="32"/>
  <c r="AI50" i="32"/>
  <c r="AI51" i="32"/>
  <c r="AI52" i="32"/>
  <c r="AI53" i="32"/>
  <c r="AI54" i="32"/>
  <c r="AI55" i="32"/>
  <c r="AI56" i="32"/>
  <c r="AI57" i="32"/>
  <c r="AI58" i="32"/>
  <c r="AI59" i="32"/>
  <c r="AI60" i="32"/>
  <c r="AI61" i="32"/>
  <c r="AI62" i="32"/>
  <c r="AI63" i="32"/>
  <c r="AI64" i="32"/>
  <c r="AI65" i="32"/>
  <c r="AI66" i="32"/>
  <c r="AI67" i="32"/>
  <c r="AI68" i="32"/>
  <c r="AI69" i="32"/>
  <c r="AI70" i="32"/>
  <c r="AI71" i="32"/>
  <c r="AI72" i="32"/>
  <c r="AI73" i="32"/>
  <c r="AI74" i="32"/>
  <c r="AI75" i="32"/>
  <c r="AI76" i="32"/>
  <c r="AI77" i="32"/>
  <c r="AI78" i="32"/>
  <c r="AI79" i="32"/>
  <c r="AI80" i="32"/>
  <c r="AI81" i="32"/>
  <c r="AI82" i="32"/>
  <c r="AI83" i="32"/>
  <c r="AI84" i="32"/>
  <c r="AI85" i="32"/>
  <c r="AI86" i="32"/>
  <c r="AI87" i="32"/>
  <c r="AI88" i="32"/>
  <c r="AI89" i="32"/>
  <c r="AI90" i="32"/>
  <c r="AI91" i="32"/>
  <c r="AI92" i="32"/>
  <c r="AI93" i="32"/>
  <c r="AI94" i="32"/>
  <c r="AI95" i="32"/>
  <c r="AI96" i="32"/>
  <c r="AI97" i="32"/>
  <c r="AI98" i="32"/>
  <c r="AI99" i="32"/>
  <c r="AI100" i="32"/>
  <c r="AI101" i="32"/>
  <c r="AI102" i="32"/>
  <c r="AI103" i="32"/>
  <c r="AI104" i="32"/>
  <c r="AI105" i="32"/>
  <c r="AI106" i="32"/>
  <c r="AI107" i="32"/>
  <c r="AI108" i="32"/>
  <c r="AI109" i="32"/>
  <c r="AI110" i="32"/>
  <c r="AI111" i="32"/>
  <c r="AI112" i="32"/>
  <c r="AI113" i="32"/>
  <c r="AI114" i="32"/>
  <c r="AI115" i="32"/>
  <c r="AI116" i="32"/>
  <c r="AI117" i="32"/>
  <c r="AI118" i="32"/>
  <c r="AI119" i="32"/>
  <c r="AI120" i="32"/>
  <c r="AI121" i="32"/>
  <c r="AI122" i="32"/>
  <c r="AI123" i="32"/>
  <c r="AI124" i="32"/>
  <c r="AI125" i="32"/>
  <c r="AI126" i="32"/>
  <c r="AI127" i="32"/>
  <c r="AI128" i="32"/>
  <c r="AI129" i="32"/>
  <c r="AI130" i="32"/>
  <c r="AI131" i="32"/>
  <c r="AI132" i="32"/>
  <c r="AI133" i="32"/>
  <c r="AI134" i="32"/>
  <c r="AI135" i="32"/>
  <c r="AI136" i="32"/>
  <c r="AI137" i="32"/>
  <c r="AI138" i="32"/>
  <c r="AI139" i="32"/>
  <c r="AI140" i="32"/>
  <c r="AI141" i="32"/>
  <c r="AI142" i="32"/>
  <c r="AI143" i="32"/>
  <c r="AI144" i="32"/>
  <c r="AI145" i="32"/>
  <c r="AI146" i="32"/>
  <c r="AI147" i="32"/>
  <c r="AI148" i="32"/>
  <c r="AI149" i="32"/>
  <c r="AI150" i="32"/>
  <c r="AI151" i="32"/>
  <c r="AI152" i="32"/>
  <c r="AI153" i="32"/>
  <c r="AI154" i="32"/>
  <c r="AI155" i="32"/>
  <c r="AI156" i="32"/>
  <c r="AI157" i="32"/>
  <c r="AI158" i="32"/>
  <c r="AI159" i="32"/>
  <c r="AI160" i="32"/>
  <c r="AI161" i="32"/>
  <c r="AI162" i="32"/>
  <c r="AI163" i="32"/>
  <c r="AI164" i="32"/>
  <c r="AI165" i="32"/>
  <c r="AI166" i="32"/>
  <c r="AI167" i="32"/>
  <c r="AI168" i="32"/>
  <c r="AI169" i="32"/>
  <c r="AI170" i="32"/>
  <c r="AI171" i="32"/>
  <c r="AI172" i="32"/>
  <c r="AI173" i="32"/>
  <c r="AI174" i="32"/>
  <c r="AI175" i="32"/>
  <c r="AI176" i="32"/>
  <c r="AI177" i="32"/>
  <c r="AI178" i="32"/>
  <c r="AI179" i="32"/>
  <c r="AI180" i="32"/>
  <c r="AI181" i="32"/>
  <c r="AI182" i="32"/>
  <c r="AI183" i="32"/>
  <c r="AI184" i="32"/>
  <c r="AI185" i="32"/>
  <c r="AI186" i="32"/>
  <c r="AI187" i="32"/>
  <c r="AI188" i="32"/>
  <c r="AI189" i="32"/>
  <c r="AI190" i="32"/>
  <c r="AI191" i="32"/>
  <c r="AI192" i="32"/>
  <c r="AI193" i="32"/>
  <c r="AI194" i="32"/>
  <c r="AI195" i="32"/>
  <c r="AI196" i="32"/>
  <c r="AI197" i="32"/>
  <c r="AI198" i="32"/>
  <c r="AI199" i="32"/>
  <c r="AI200" i="32"/>
  <c r="AI201" i="32"/>
  <c r="AI202" i="32"/>
  <c r="AI203" i="32"/>
  <c r="AI204" i="32"/>
  <c r="AI205" i="32"/>
  <c r="AI206" i="32"/>
  <c r="AI207" i="32"/>
  <c r="AI208" i="32"/>
  <c r="AI209" i="32"/>
  <c r="AI210" i="32"/>
  <c r="AI211" i="32"/>
  <c r="AI212" i="32"/>
  <c r="AI213" i="32"/>
  <c r="AI214" i="32"/>
  <c r="AI215" i="32"/>
  <c r="AI216" i="32"/>
  <c r="AI217" i="32"/>
  <c r="AI218" i="32"/>
  <c r="AI219" i="32"/>
  <c r="AI220" i="32"/>
  <c r="AI221" i="32"/>
  <c r="AI222" i="32"/>
  <c r="AI223" i="32"/>
  <c r="AI224" i="32"/>
  <c r="AI225" i="32"/>
  <c r="AI226" i="32"/>
  <c r="AI227" i="32"/>
  <c r="AI228" i="32"/>
  <c r="AI229" i="32"/>
  <c r="AI230" i="32"/>
  <c r="AI231" i="32"/>
  <c r="AI232" i="32"/>
  <c r="AI233" i="32"/>
  <c r="AI234" i="32"/>
  <c r="AI235" i="32"/>
  <c r="AI236" i="32"/>
  <c r="AI237" i="32"/>
  <c r="AI238" i="32"/>
  <c r="AI239" i="32"/>
  <c r="AI240" i="32"/>
  <c r="AI241" i="32"/>
  <c r="AI242" i="32"/>
  <c r="AI243" i="32"/>
  <c r="AI244" i="32"/>
  <c r="AI245" i="32"/>
  <c r="AI246" i="32"/>
  <c r="AI247" i="32"/>
  <c r="AI248" i="32"/>
  <c r="AI249" i="32"/>
  <c r="AI250" i="32"/>
  <c r="AI251" i="32"/>
  <c r="AI252" i="32"/>
  <c r="AI253" i="32"/>
  <c r="AI254" i="32"/>
  <c r="AI255" i="32"/>
  <c r="AI256" i="32"/>
  <c r="AI257" i="32"/>
  <c r="AI258" i="32"/>
  <c r="AI259" i="32"/>
  <c r="AI260" i="32"/>
  <c r="AI261" i="32"/>
  <c r="AI262" i="32"/>
  <c r="AI263" i="32"/>
  <c r="AI264" i="32"/>
  <c r="AI265" i="32"/>
  <c r="AI266" i="32"/>
  <c r="AI267" i="32"/>
  <c r="AI268" i="32"/>
  <c r="AI269" i="32"/>
  <c r="AI270" i="32"/>
  <c r="AI271" i="32"/>
  <c r="AI272" i="32"/>
  <c r="AI273" i="32"/>
  <c r="AI274" i="32"/>
  <c r="AI275" i="32"/>
  <c r="AI276" i="32"/>
  <c r="AI277" i="32"/>
  <c r="AI278" i="32"/>
  <c r="AI279" i="32"/>
  <c r="AI280" i="32"/>
  <c r="AI281" i="32"/>
  <c r="AI282" i="32"/>
  <c r="AI283" i="32"/>
  <c r="AI284" i="32"/>
  <c r="AI285" i="32"/>
  <c r="AI286" i="32"/>
  <c r="AI287" i="32"/>
  <c r="AI288" i="32"/>
  <c r="AI289" i="32"/>
  <c r="AI290" i="32"/>
  <c r="AI291" i="32"/>
  <c r="AI292" i="32"/>
  <c r="AI293" i="32"/>
  <c r="AI294" i="32"/>
  <c r="AI295" i="32"/>
  <c r="AI296" i="32"/>
  <c r="AI297" i="32"/>
  <c r="AI298" i="32"/>
  <c r="AI299" i="32"/>
  <c r="AI300" i="32"/>
  <c r="AI301" i="32"/>
  <c r="AI302" i="32"/>
  <c r="AI303" i="32"/>
  <c r="AI304" i="32"/>
  <c r="AI305" i="32"/>
  <c r="AI306" i="32"/>
  <c r="AI307" i="32"/>
  <c r="AI308" i="32"/>
  <c r="AI309" i="32"/>
  <c r="AI310" i="32"/>
  <c r="AI311" i="32"/>
  <c r="AI312" i="32"/>
  <c r="AI313" i="32"/>
  <c r="AI314" i="32"/>
  <c r="AI315" i="32"/>
  <c r="AI316" i="32"/>
  <c r="AI317" i="32"/>
  <c r="AI318" i="32"/>
  <c r="AI319" i="32"/>
  <c r="AI320" i="32"/>
  <c r="AI321" i="32"/>
  <c r="AI322" i="32"/>
  <c r="AI323" i="32"/>
  <c r="AI324" i="32"/>
  <c r="AI325" i="32"/>
  <c r="AI326" i="32"/>
  <c r="AI327" i="32"/>
  <c r="AI328" i="32"/>
  <c r="AI329" i="32"/>
  <c r="AI330" i="32"/>
  <c r="AI331" i="32"/>
  <c r="AI332" i="32"/>
  <c r="AI333" i="32"/>
  <c r="AI334" i="32"/>
  <c r="AI335" i="32"/>
  <c r="AI336" i="32"/>
  <c r="AI337" i="32"/>
  <c r="AI338" i="32"/>
  <c r="AI339" i="32"/>
  <c r="AI340" i="32"/>
  <c r="AI341" i="32"/>
  <c r="AI342" i="32"/>
  <c r="AI343" i="32"/>
  <c r="AI344" i="32"/>
  <c r="AI345" i="32"/>
  <c r="AI346" i="32"/>
  <c r="AI347" i="32"/>
  <c r="AI348" i="32"/>
  <c r="AI349" i="32"/>
  <c r="AI350" i="32"/>
  <c r="AI351" i="32"/>
  <c r="AI352" i="32"/>
  <c r="AI353" i="32"/>
  <c r="AI354" i="32"/>
  <c r="AI355" i="32"/>
  <c r="AI356" i="32"/>
  <c r="AI357" i="32"/>
  <c r="AI358" i="32"/>
  <c r="AI359" i="32"/>
  <c r="AI360" i="32"/>
  <c r="AI361" i="32"/>
  <c r="AI362" i="32"/>
  <c r="AI363" i="32"/>
  <c r="AI364" i="32"/>
  <c r="AI365" i="32"/>
  <c r="AI366" i="32"/>
  <c r="AI367" i="32"/>
  <c r="AI368" i="32"/>
  <c r="AI369" i="32"/>
  <c r="AI370" i="32"/>
  <c r="AI371" i="32"/>
  <c r="AI372" i="32"/>
  <c r="AI373" i="32"/>
  <c r="AI374" i="32"/>
  <c r="AI375" i="32"/>
  <c r="AI376" i="32"/>
  <c r="AI377" i="32"/>
  <c r="AI378" i="32"/>
  <c r="AI379" i="32"/>
  <c r="AI380" i="32"/>
  <c r="AI381" i="32"/>
  <c r="AI382" i="32"/>
  <c r="AI383" i="32"/>
  <c r="AI384" i="32"/>
  <c r="AI385" i="32"/>
  <c r="AI386" i="32"/>
  <c r="AI387" i="32"/>
  <c r="AI388" i="32"/>
  <c r="AI389" i="32"/>
  <c r="AI390" i="32"/>
  <c r="AI391" i="32"/>
  <c r="AI392" i="32"/>
  <c r="AI393" i="32"/>
  <c r="AI394" i="32"/>
  <c r="AI395" i="32"/>
  <c r="AI396" i="32"/>
  <c r="AI397" i="32"/>
  <c r="AI398" i="32"/>
  <c r="AI399" i="32"/>
  <c r="AI400" i="32"/>
  <c r="AI401" i="32"/>
  <c r="AI402" i="32"/>
  <c r="AI403" i="32"/>
  <c r="AI404" i="32"/>
  <c r="AI405" i="32"/>
  <c r="AI406" i="32"/>
  <c r="AI407" i="32"/>
  <c r="AI408" i="32"/>
  <c r="AI409" i="32"/>
  <c r="AI410" i="32"/>
  <c r="AI411" i="32"/>
  <c r="AI412" i="32"/>
  <c r="AI413" i="32"/>
  <c r="AI414" i="32"/>
  <c r="AI415" i="32"/>
  <c r="AI416" i="32"/>
  <c r="AI417" i="32"/>
  <c r="AI418" i="32"/>
  <c r="AI419" i="32"/>
  <c r="AI420" i="32"/>
  <c r="AI421" i="32"/>
  <c r="AI422" i="32"/>
  <c r="AI423" i="32"/>
  <c r="AI424" i="32"/>
  <c r="AI425" i="32"/>
  <c r="AI426" i="32"/>
  <c r="AI427" i="32"/>
  <c r="AI428" i="32"/>
  <c r="AI429" i="32"/>
  <c r="AI430" i="32"/>
  <c r="AI431" i="32"/>
  <c r="AI432" i="32"/>
  <c r="AI433" i="32"/>
  <c r="AI434" i="32"/>
  <c r="AI435" i="32"/>
  <c r="AI436" i="32"/>
  <c r="AI437" i="32"/>
  <c r="AI438" i="32"/>
  <c r="AI439" i="32"/>
  <c r="AI440" i="32"/>
  <c r="AI441" i="32"/>
  <c r="AI442" i="32"/>
  <c r="AI443" i="32"/>
  <c r="AI444" i="32"/>
  <c r="AI445" i="32"/>
  <c r="AI446" i="32"/>
  <c r="AI447" i="32"/>
  <c r="AI448" i="32"/>
  <c r="AI449" i="32"/>
  <c r="AI450" i="32"/>
  <c r="AI451" i="32"/>
  <c r="AI452" i="32"/>
  <c r="AI453" i="32"/>
  <c r="AI454" i="32"/>
  <c r="AI455" i="32"/>
  <c r="AI456" i="32"/>
  <c r="AI457" i="32"/>
  <c r="AI458" i="32"/>
  <c r="AI459" i="32"/>
  <c r="AI460" i="32"/>
  <c r="AI461" i="32"/>
  <c r="AI462" i="32"/>
  <c r="AI463" i="32"/>
  <c r="AI464" i="32"/>
  <c r="AI465" i="32"/>
  <c r="AI466" i="32"/>
  <c r="AI467" i="32"/>
  <c r="AI468" i="32"/>
  <c r="AI469" i="32"/>
  <c r="AI470" i="32"/>
  <c r="AI471" i="32"/>
  <c r="AI472" i="32"/>
  <c r="AI473" i="32"/>
  <c r="AI474" i="32"/>
  <c r="AI475" i="32"/>
  <c r="AI476" i="32"/>
  <c r="AI477" i="32"/>
  <c r="AI478" i="32"/>
  <c r="AI479" i="32"/>
  <c r="AI480" i="32"/>
  <c r="AI481" i="32"/>
  <c r="AI482" i="32"/>
  <c r="AI483" i="32"/>
  <c r="AI484" i="32"/>
  <c r="AI485" i="32"/>
  <c r="AI486" i="32"/>
  <c r="AI487" i="32"/>
  <c r="AI488" i="32"/>
  <c r="AI489" i="32"/>
  <c r="AI490" i="32"/>
  <c r="AI491" i="32"/>
  <c r="AI492" i="32"/>
  <c r="AI493" i="32"/>
  <c r="AI494" i="32"/>
  <c r="AI495" i="32"/>
  <c r="AI496" i="32"/>
  <c r="AI497" i="32"/>
  <c r="AI498" i="32"/>
  <c r="AI499" i="32"/>
  <c r="AI500" i="32"/>
  <c r="AI501" i="32"/>
  <c r="AI502" i="32"/>
  <c r="AI503" i="32"/>
  <c r="AI4" i="32"/>
  <c r="AG5" i="32"/>
  <c r="AG6" i="32"/>
  <c r="AG7" i="32"/>
  <c r="AG8" i="32"/>
  <c r="AG9" i="32"/>
  <c r="AG10" i="32"/>
  <c r="AG11" i="32"/>
  <c r="AG12" i="32"/>
  <c r="AG13" i="32"/>
  <c r="AG14" i="32"/>
  <c r="AG15" i="32"/>
  <c r="AG16" i="32"/>
  <c r="AG17" i="32"/>
  <c r="AG18" i="32"/>
  <c r="AG19" i="32"/>
  <c r="AG20" i="32"/>
  <c r="AG21" i="32"/>
  <c r="AG22" i="32"/>
  <c r="AG23" i="32"/>
  <c r="AG24" i="32"/>
  <c r="AG25" i="32"/>
  <c r="AG26" i="32"/>
  <c r="AG27" i="32"/>
  <c r="AG28" i="32"/>
  <c r="AG29" i="32"/>
  <c r="AG30" i="32"/>
  <c r="AG31" i="32"/>
  <c r="AG32" i="32"/>
  <c r="AG33" i="32"/>
  <c r="AG34" i="32"/>
  <c r="AG35" i="32"/>
  <c r="AG36" i="32"/>
  <c r="AG37" i="32"/>
  <c r="AG38" i="32"/>
  <c r="AG39" i="32"/>
  <c r="AG40" i="32"/>
  <c r="AG41" i="32"/>
  <c r="AG42" i="32"/>
  <c r="AG43" i="32"/>
  <c r="AG44" i="32"/>
  <c r="AG45" i="32"/>
  <c r="AG46" i="32"/>
  <c r="AG47" i="32"/>
  <c r="AG48" i="32"/>
  <c r="AG49" i="32"/>
  <c r="AG50" i="32"/>
  <c r="AG51" i="32"/>
  <c r="AG52" i="32"/>
  <c r="AG53" i="32"/>
  <c r="AG54" i="32"/>
  <c r="AG55" i="32"/>
  <c r="AG56" i="32"/>
  <c r="AG57" i="32"/>
  <c r="AG58" i="32"/>
  <c r="AG59" i="32"/>
  <c r="AG60" i="32"/>
  <c r="AG61" i="32"/>
  <c r="AG62" i="32"/>
  <c r="AG63" i="32"/>
  <c r="AG64" i="32"/>
  <c r="AG65" i="32"/>
  <c r="AG66" i="32"/>
  <c r="AG67" i="32"/>
  <c r="AG68" i="32"/>
  <c r="AG69" i="32"/>
  <c r="AG70" i="32"/>
  <c r="AG71" i="32"/>
  <c r="AG72" i="32"/>
  <c r="AG73" i="32"/>
  <c r="AG74" i="32"/>
  <c r="AG75" i="32"/>
  <c r="AG76" i="32"/>
  <c r="AG77" i="32"/>
  <c r="AG78" i="32"/>
  <c r="AG79" i="32"/>
  <c r="AG80" i="32"/>
  <c r="AG81" i="32"/>
  <c r="AG82" i="32"/>
  <c r="AG83" i="32"/>
  <c r="AG84" i="32"/>
  <c r="AG85" i="32"/>
  <c r="AG86" i="32"/>
  <c r="AG87" i="32"/>
  <c r="AG88" i="32"/>
  <c r="AG89" i="32"/>
  <c r="AG90" i="32"/>
  <c r="AG91" i="32"/>
  <c r="AG92" i="32"/>
  <c r="AG93" i="32"/>
  <c r="AG94" i="32"/>
  <c r="AG95" i="32"/>
  <c r="AG96" i="32"/>
  <c r="AG97" i="32"/>
  <c r="AG98" i="32"/>
  <c r="AG99" i="32"/>
  <c r="AG100" i="32"/>
  <c r="AG101" i="32"/>
  <c r="AG102" i="32"/>
  <c r="AG103" i="32"/>
  <c r="AG104" i="32"/>
  <c r="AG105" i="32"/>
  <c r="AG106" i="32"/>
  <c r="AG107" i="32"/>
  <c r="AG108" i="32"/>
  <c r="AG109" i="32"/>
  <c r="AG110" i="32"/>
  <c r="AG111" i="32"/>
  <c r="AG112" i="32"/>
  <c r="AG113" i="32"/>
  <c r="AG114" i="32"/>
  <c r="AG115" i="32"/>
  <c r="AG116" i="32"/>
  <c r="AG117" i="32"/>
  <c r="AG118" i="32"/>
  <c r="AG119" i="32"/>
  <c r="AG120" i="32"/>
  <c r="AG121" i="32"/>
  <c r="AG122" i="32"/>
  <c r="AG123" i="32"/>
  <c r="AG124" i="32"/>
  <c r="AG125" i="32"/>
  <c r="AG126" i="32"/>
  <c r="AG127" i="32"/>
  <c r="AG128" i="32"/>
  <c r="AG129" i="32"/>
  <c r="AG130" i="32"/>
  <c r="AG131" i="32"/>
  <c r="AG132" i="32"/>
  <c r="AG133" i="32"/>
  <c r="AG134" i="32"/>
  <c r="AG135" i="32"/>
  <c r="AG136" i="32"/>
  <c r="AG137" i="32"/>
  <c r="AG138" i="32"/>
  <c r="AG139" i="32"/>
  <c r="AG140" i="32"/>
  <c r="AG141" i="32"/>
  <c r="AG142" i="32"/>
  <c r="AG143" i="32"/>
  <c r="AG144" i="32"/>
  <c r="AG145" i="32"/>
  <c r="AG146" i="32"/>
  <c r="AG147" i="32"/>
  <c r="AG148" i="32"/>
  <c r="AG149" i="32"/>
  <c r="AG150" i="32"/>
  <c r="AG151" i="32"/>
  <c r="AG152" i="32"/>
  <c r="AG153" i="32"/>
  <c r="AG154" i="32"/>
  <c r="AG155" i="32"/>
  <c r="AG156" i="32"/>
  <c r="AG157" i="32"/>
  <c r="AG158" i="32"/>
  <c r="AG159" i="32"/>
  <c r="AG160" i="32"/>
  <c r="AG161" i="32"/>
  <c r="AG162" i="32"/>
  <c r="AG163" i="32"/>
  <c r="AG164" i="32"/>
  <c r="AG165" i="32"/>
  <c r="AG166" i="32"/>
  <c r="AG167" i="32"/>
  <c r="AG168" i="32"/>
  <c r="AG169" i="32"/>
  <c r="AG170" i="32"/>
  <c r="AG171" i="32"/>
  <c r="AG172" i="32"/>
  <c r="AG173" i="32"/>
  <c r="AG174" i="32"/>
  <c r="AG175" i="32"/>
  <c r="AG176" i="32"/>
  <c r="AG177" i="32"/>
  <c r="AG178" i="32"/>
  <c r="AG179" i="32"/>
  <c r="AG180" i="32"/>
  <c r="AG181" i="32"/>
  <c r="AG182" i="32"/>
  <c r="AG183" i="32"/>
  <c r="AG184" i="32"/>
  <c r="AG185" i="32"/>
  <c r="AG186" i="32"/>
  <c r="AG187" i="32"/>
  <c r="AG188" i="32"/>
  <c r="AG189" i="32"/>
  <c r="AG190" i="32"/>
  <c r="AG191" i="32"/>
  <c r="AG192" i="32"/>
  <c r="AG193" i="32"/>
  <c r="AG194" i="32"/>
  <c r="AG195" i="32"/>
  <c r="AG196" i="32"/>
  <c r="AG197" i="32"/>
  <c r="AG198" i="32"/>
  <c r="AG199" i="32"/>
  <c r="AG200" i="32"/>
  <c r="AG201" i="32"/>
  <c r="AG202" i="32"/>
  <c r="AG203" i="32"/>
  <c r="AG204" i="32"/>
  <c r="AG205" i="32"/>
  <c r="AG206" i="32"/>
  <c r="AG207" i="32"/>
  <c r="AG208" i="32"/>
  <c r="AG209" i="32"/>
  <c r="AG210" i="32"/>
  <c r="AG211" i="32"/>
  <c r="AG212" i="32"/>
  <c r="AG213" i="32"/>
  <c r="AG214" i="32"/>
  <c r="AG215" i="32"/>
  <c r="AG216" i="32"/>
  <c r="AG217" i="32"/>
  <c r="AG218" i="32"/>
  <c r="AG219" i="32"/>
  <c r="AG220" i="32"/>
  <c r="AG221" i="32"/>
  <c r="AG222" i="32"/>
  <c r="AG223" i="32"/>
  <c r="AG224" i="32"/>
  <c r="AG225" i="32"/>
  <c r="AG226" i="32"/>
  <c r="AG227" i="32"/>
  <c r="AG228" i="32"/>
  <c r="AG229" i="32"/>
  <c r="AG230" i="32"/>
  <c r="AG231" i="32"/>
  <c r="AG232" i="32"/>
  <c r="AG233" i="32"/>
  <c r="AG234" i="32"/>
  <c r="AG235" i="32"/>
  <c r="AG236" i="32"/>
  <c r="AG237" i="32"/>
  <c r="AG238" i="32"/>
  <c r="AG239" i="32"/>
  <c r="AG240" i="32"/>
  <c r="AG241" i="32"/>
  <c r="AG242" i="32"/>
  <c r="AG243" i="32"/>
  <c r="AG244" i="32"/>
  <c r="AG245" i="32"/>
  <c r="AG246" i="32"/>
  <c r="AG247" i="32"/>
  <c r="AG248" i="32"/>
  <c r="AG249" i="32"/>
  <c r="AG250" i="32"/>
  <c r="AG251" i="32"/>
  <c r="AG252" i="32"/>
  <c r="AG253" i="32"/>
  <c r="AG254" i="32"/>
  <c r="AG255" i="32"/>
  <c r="AG256" i="32"/>
  <c r="AG257" i="32"/>
  <c r="AG258" i="32"/>
  <c r="AG259" i="32"/>
  <c r="AG260" i="32"/>
  <c r="AG261" i="32"/>
  <c r="AG262" i="32"/>
  <c r="AG263" i="32"/>
  <c r="AG264" i="32"/>
  <c r="AG265" i="32"/>
  <c r="AG266" i="32"/>
  <c r="AG267" i="32"/>
  <c r="AG268" i="32"/>
  <c r="AG269" i="32"/>
  <c r="AG270" i="32"/>
  <c r="AG271" i="32"/>
  <c r="AG272" i="32"/>
  <c r="AG273" i="32"/>
  <c r="AG274" i="32"/>
  <c r="AG275" i="32"/>
  <c r="AG276" i="32"/>
  <c r="AG277" i="32"/>
  <c r="AG278" i="32"/>
  <c r="AG279" i="32"/>
  <c r="AG280" i="32"/>
  <c r="AG281" i="32"/>
  <c r="AG282" i="32"/>
  <c r="AG283" i="32"/>
  <c r="AG284" i="32"/>
  <c r="AG285" i="32"/>
  <c r="AG286" i="32"/>
  <c r="AG287" i="32"/>
  <c r="AG288" i="32"/>
  <c r="AG289" i="32"/>
  <c r="AG290" i="32"/>
  <c r="AG291" i="32"/>
  <c r="AG292" i="32"/>
  <c r="AG293" i="32"/>
  <c r="AG294" i="32"/>
  <c r="AG295" i="32"/>
  <c r="AG296" i="32"/>
  <c r="AG297" i="32"/>
  <c r="AG298" i="32"/>
  <c r="AG299" i="32"/>
  <c r="AG300" i="32"/>
  <c r="AG301" i="32"/>
  <c r="AG302" i="32"/>
  <c r="AG303" i="32"/>
  <c r="AG304" i="32"/>
  <c r="AG305" i="32"/>
  <c r="AG306" i="32"/>
  <c r="AG307" i="32"/>
  <c r="AG308" i="32"/>
  <c r="AG309" i="32"/>
  <c r="AG310" i="32"/>
  <c r="AG311" i="32"/>
  <c r="AG312" i="32"/>
  <c r="AG313" i="32"/>
  <c r="AG314" i="32"/>
  <c r="AG315" i="32"/>
  <c r="AG316" i="32"/>
  <c r="AG317" i="32"/>
  <c r="AG318" i="32"/>
  <c r="AG319" i="32"/>
  <c r="AG320" i="32"/>
  <c r="AG321" i="32"/>
  <c r="AG322" i="32"/>
  <c r="AG323" i="32"/>
  <c r="AG324" i="32"/>
  <c r="AG325" i="32"/>
  <c r="AG326" i="32"/>
  <c r="AG327" i="32"/>
  <c r="AG328" i="32"/>
  <c r="AG329" i="32"/>
  <c r="AG330" i="32"/>
  <c r="AG331" i="32"/>
  <c r="AG332" i="32"/>
  <c r="AG333" i="32"/>
  <c r="AG334" i="32"/>
  <c r="AG335" i="32"/>
  <c r="AG336" i="32"/>
  <c r="AG337" i="32"/>
  <c r="AG338" i="32"/>
  <c r="AG339" i="32"/>
  <c r="AG340" i="32"/>
  <c r="AG341" i="32"/>
  <c r="AG342" i="32"/>
  <c r="AG343" i="32"/>
  <c r="AG344" i="32"/>
  <c r="AG345" i="32"/>
  <c r="AG346" i="32"/>
  <c r="AG347" i="32"/>
  <c r="AG348" i="32"/>
  <c r="AG349" i="32"/>
  <c r="AG350" i="32"/>
  <c r="AG351" i="32"/>
  <c r="AG352" i="32"/>
  <c r="AG353" i="32"/>
  <c r="AG354" i="32"/>
  <c r="AG355" i="32"/>
  <c r="AG356" i="32"/>
  <c r="AG357" i="32"/>
  <c r="AG358" i="32"/>
  <c r="AG359" i="32"/>
  <c r="AG360" i="32"/>
  <c r="AG361" i="32"/>
  <c r="AG362" i="32"/>
  <c r="AG363" i="32"/>
  <c r="AG364" i="32"/>
  <c r="AG365" i="32"/>
  <c r="AG366" i="32"/>
  <c r="AG367" i="32"/>
  <c r="AG368" i="32"/>
  <c r="AG369" i="32"/>
  <c r="AG370" i="32"/>
  <c r="AG371" i="32"/>
  <c r="AG372" i="32"/>
  <c r="AG373" i="32"/>
  <c r="AG374" i="32"/>
  <c r="AG375" i="32"/>
  <c r="AG376" i="32"/>
  <c r="AG377" i="32"/>
  <c r="AG378" i="32"/>
  <c r="AG379" i="32"/>
  <c r="AG380" i="32"/>
  <c r="AG381" i="32"/>
  <c r="AG382" i="32"/>
  <c r="AG383" i="32"/>
  <c r="AG384" i="32"/>
  <c r="AG385" i="32"/>
  <c r="AG386" i="32"/>
  <c r="AG387" i="32"/>
  <c r="AG388" i="32"/>
  <c r="AG389" i="32"/>
  <c r="AG390" i="32"/>
  <c r="AG391" i="32"/>
  <c r="AG392" i="32"/>
  <c r="AG393" i="32"/>
  <c r="AG394" i="32"/>
  <c r="AG395" i="32"/>
  <c r="AG396" i="32"/>
  <c r="AG397" i="32"/>
  <c r="AG398" i="32"/>
  <c r="AG399" i="32"/>
  <c r="AG400" i="32"/>
  <c r="AG401" i="32"/>
  <c r="AG402" i="32"/>
  <c r="AG403" i="32"/>
  <c r="AG404" i="32"/>
  <c r="AG405" i="32"/>
  <c r="AG406" i="32"/>
  <c r="AG407" i="32"/>
  <c r="AG408" i="32"/>
  <c r="AG409" i="32"/>
  <c r="AG410" i="32"/>
  <c r="AG411" i="32"/>
  <c r="AG412" i="32"/>
  <c r="AG413" i="32"/>
  <c r="AG414" i="32"/>
  <c r="AG415" i="32"/>
  <c r="AG416" i="32"/>
  <c r="AG417" i="32"/>
  <c r="AG418" i="32"/>
  <c r="AG419" i="32"/>
  <c r="AG420" i="32"/>
  <c r="AG421" i="32"/>
  <c r="AG422" i="32"/>
  <c r="AG423" i="32"/>
  <c r="AG424" i="32"/>
  <c r="AG425" i="32"/>
  <c r="AG426" i="32"/>
  <c r="AG427" i="32"/>
  <c r="AG428" i="32"/>
  <c r="AG429" i="32"/>
  <c r="AG430" i="32"/>
  <c r="AG431" i="32"/>
  <c r="AG432" i="32"/>
  <c r="AG433" i="32"/>
  <c r="AG434" i="32"/>
  <c r="AG435" i="32"/>
  <c r="AG436" i="32"/>
  <c r="AG437" i="32"/>
  <c r="AG438" i="32"/>
  <c r="AG439" i="32"/>
  <c r="AG440" i="32"/>
  <c r="AG441" i="32"/>
  <c r="AG442" i="32"/>
  <c r="AG443" i="32"/>
  <c r="AG444" i="32"/>
  <c r="AG445" i="32"/>
  <c r="AG446" i="32"/>
  <c r="AG447" i="32"/>
  <c r="AG448" i="32"/>
  <c r="AG449" i="32"/>
  <c r="AG450" i="32"/>
  <c r="AG451" i="32"/>
  <c r="AG452" i="32"/>
  <c r="AG453" i="32"/>
  <c r="AG454" i="32"/>
  <c r="AG455" i="32"/>
  <c r="AG456" i="32"/>
  <c r="AG457" i="32"/>
  <c r="AG458" i="32"/>
  <c r="AG459" i="32"/>
  <c r="AG460" i="32"/>
  <c r="AG461" i="32"/>
  <c r="AG462" i="32"/>
  <c r="AG463" i="32"/>
  <c r="AG464" i="32"/>
  <c r="AG465" i="32"/>
  <c r="AG466" i="32"/>
  <c r="AG467" i="32"/>
  <c r="AG468" i="32"/>
  <c r="AG469" i="32"/>
  <c r="AG470" i="32"/>
  <c r="AG471" i="32"/>
  <c r="AG472" i="32"/>
  <c r="AG473" i="32"/>
  <c r="AG474" i="32"/>
  <c r="AG475" i="32"/>
  <c r="AG476" i="32"/>
  <c r="AG477" i="32"/>
  <c r="AG478" i="32"/>
  <c r="AG479" i="32"/>
  <c r="AG480" i="32"/>
  <c r="AG481" i="32"/>
  <c r="AG482" i="32"/>
  <c r="AG483" i="32"/>
  <c r="AG484" i="32"/>
  <c r="AG485" i="32"/>
  <c r="AG486" i="32"/>
  <c r="AG487" i="32"/>
  <c r="AG488" i="32"/>
  <c r="AG489" i="32"/>
  <c r="AG490" i="32"/>
  <c r="AG491" i="32"/>
  <c r="AG492" i="32"/>
  <c r="AG493" i="32"/>
  <c r="AG494" i="32"/>
  <c r="AG495" i="32"/>
  <c r="AG496" i="32"/>
  <c r="AG497" i="32"/>
  <c r="AG498" i="32"/>
  <c r="AG499" i="32"/>
  <c r="AG500" i="32"/>
  <c r="AG501" i="32"/>
  <c r="AG502" i="32"/>
  <c r="AG503" i="32"/>
  <c r="AG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7" i="32"/>
  <c r="AC18" i="32"/>
  <c r="AC19" i="32"/>
  <c r="AC20" i="32"/>
  <c r="AC21" i="32"/>
  <c r="AC22" i="32"/>
  <c r="AC23" i="32"/>
  <c r="AC24" i="32"/>
  <c r="AC25" i="32"/>
  <c r="AC26" i="32"/>
  <c r="AC27" i="32"/>
  <c r="AC28" i="32"/>
  <c r="AC29" i="32"/>
  <c r="AC30" i="32"/>
  <c r="AC31" i="32"/>
  <c r="AC32" i="32"/>
  <c r="AC33" i="32"/>
  <c r="AC34" i="32"/>
  <c r="AC35" i="32"/>
  <c r="AC36" i="32"/>
  <c r="AC37" i="32"/>
  <c r="AC38" i="32"/>
  <c r="AC39" i="32"/>
  <c r="AC40" i="32"/>
  <c r="AC41" i="32"/>
  <c r="AC42" i="32"/>
  <c r="AC43" i="32"/>
  <c r="AC44" i="32"/>
  <c r="AC45" i="32"/>
  <c r="AC46" i="32"/>
  <c r="AC47" i="32"/>
  <c r="AC48" i="32"/>
  <c r="AC49" i="32"/>
  <c r="AC50" i="32"/>
  <c r="AC51" i="32"/>
  <c r="AC52" i="32"/>
  <c r="AC53" i="32"/>
  <c r="AC54" i="32"/>
  <c r="AC55" i="32"/>
  <c r="AC56" i="32"/>
  <c r="AC57" i="32"/>
  <c r="AC58" i="32"/>
  <c r="AC59" i="32"/>
  <c r="AC60" i="32"/>
  <c r="AC61" i="32"/>
  <c r="AC62" i="32"/>
  <c r="AC63" i="32"/>
  <c r="AC64" i="32"/>
  <c r="AC65" i="32"/>
  <c r="AC66" i="32"/>
  <c r="AC67" i="32"/>
  <c r="AC68" i="32"/>
  <c r="AC69" i="32"/>
  <c r="AC70" i="32"/>
  <c r="AC71" i="32"/>
  <c r="AC72" i="32"/>
  <c r="AC73" i="32"/>
  <c r="AC74" i="32"/>
  <c r="AC75" i="32"/>
  <c r="AC76" i="32"/>
  <c r="AC77" i="32"/>
  <c r="AC78" i="32"/>
  <c r="AC79" i="32"/>
  <c r="AC80" i="32"/>
  <c r="AC81" i="32"/>
  <c r="AC82" i="32"/>
  <c r="AC83" i="32"/>
  <c r="AC84" i="32"/>
  <c r="AC85" i="32"/>
  <c r="AC86" i="32"/>
  <c r="AC87" i="32"/>
  <c r="AC88" i="32"/>
  <c r="AC89" i="32"/>
  <c r="AC90" i="32"/>
  <c r="AC91" i="32"/>
  <c r="AC92" i="32"/>
  <c r="AC93" i="32"/>
  <c r="AC94" i="32"/>
  <c r="AC95" i="32"/>
  <c r="AC96" i="32"/>
  <c r="AC97" i="32"/>
  <c r="AC98" i="32"/>
  <c r="AC99" i="32"/>
  <c r="AC100" i="32"/>
  <c r="AC101" i="32"/>
  <c r="AC102" i="32"/>
  <c r="AC103" i="32"/>
  <c r="AC104" i="32"/>
  <c r="AC105" i="32"/>
  <c r="AC106" i="32"/>
  <c r="AC107" i="32"/>
  <c r="AC108" i="32"/>
  <c r="AC109" i="32"/>
  <c r="AC110" i="32"/>
  <c r="AC111" i="32"/>
  <c r="AC112" i="32"/>
  <c r="AC113" i="32"/>
  <c r="AC114" i="32"/>
  <c r="AC115" i="32"/>
  <c r="AC116" i="32"/>
  <c r="AC117" i="32"/>
  <c r="AC118" i="32"/>
  <c r="AC119" i="32"/>
  <c r="AC120" i="32"/>
  <c r="AC121" i="32"/>
  <c r="AC122" i="32"/>
  <c r="AC123" i="32"/>
  <c r="AC124" i="32"/>
  <c r="AC125" i="32"/>
  <c r="AC126" i="32"/>
  <c r="AC127" i="32"/>
  <c r="AC128" i="32"/>
  <c r="AC129" i="32"/>
  <c r="AC130" i="32"/>
  <c r="AC131" i="32"/>
  <c r="AC132" i="32"/>
  <c r="AC133" i="32"/>
  <c r="AC134" i="32"/>
  <c r="AC135" i="32"/>
  <c r="AC136" i="32"/>
  <c r="AC137" i="32"/>
  <c r="AC138" i="32"/>
  <c r="AC139" i="32"/>
  <c r="AC140" i="32"/>
  <c r="AC141" i="32"/>
  <c r="AC142" i="32"/>
  <c r="AC143" i="32"/>
  <c r="AC144" i="32"/>
  <c r="AC145" i="32"/>
  <c r="AC146" i="32"/>
  <c r="AC147" i="32"/>
  <c r="AC148" i="32"/>
  <c r="AC149" i="32"/>
  <c r="AC150" i="32"/>
  <c r="AC151" i="32"/>
  <c r="AC152" i="32"/>
  <c r="AC153" i="32"/>
  <c r="AC154" i="32"/>
  <c r="AC155" i="32"/>
  <c r="AC156" i="32"/>
  <c r="AC157" i="32"/>
  <c r="AC158" i="32"/>
  <c r="AC159" i="32"/>
  <c r="AC160" i="32"/>
  <c r="AC161" i="32"/>
  <c r="AC162" i="32"/>
  <c r="AC163" i="32"/>
  <c r="AC164" i="32"/>
  <c r="AC165" i="32"/>
  <c r="AC166" i="32"/>
  <c r="AC167" i="32"/>
  <c r="AC168" i="32"/>
  <c r="AC169" i="32"/>
  <c r="AC170" i="32"/>
  <c r="AC171" i="32"/>
  <c r="AC172" i="32"/>
  <c r="AC173" i="32"/>
  <c r="AC174" i="32"/>
  <c r="AC175" i="32"/>
  <c r="AC176" i="32"/>
  <c r="AC177" i="32"/>
  <c r="AC178" i="32"/>
  <c r="AC179" i="32"/>
  <c r="AC180" i="32"/>
  <c r="AC181" i="32"/>
  <c r="AC182" i="32"/>
  <c r="AC183" i="32"/>
  <c r="AC184" i="32"/>
  <c r="AC185" i="32"/>
  <c r="AC186" i="32"/>
  <c r="AC187" i="32"/>
  <c r="AC188" i="32"/>
  <c r="AC189" i="32"/>
  <c r="AC190" i="32"/>
  <c r="AC191" i="32"/>
  <c r="AC192" i="32"/>
  <c r="AC193" i="32"/>
  <c r="AC194" i="32"/>
  <c r="AC195" i="32"/>
  <c r="AC196" i="32"/>
  <c r="AC197" i="32"/>
  <c r="AC198" i="32"/>
  <c r="AC199" i="32"/>
  <c r="AC200" i="32"/>
  <c r="AC201" i="32"/>
  <c r="AC202" i="32"/>
  <c r="AC203" i="32"/>
  <c r="AC204" i="32"/>
  <c r="AC205" i="32"/>
  <c r="AC206" i="32"/>
  <c r="AC207" i="32"/>
  <c r="AC208" i="32"/>
  <c r="AC209" i="32"/>
  <c r="AC210" i="32"/>
  <c r="AC211" i="32"/>
  <c r="AC212" i="32"/>
  <c r="AC213" i="32"/>
  <c r="AC214" i="32"/>
  <c r="AC215" i="32"/>
  <c r="AC216" i="32"/>
  <c r="AC217" i="32"/>
  <c r="AC218" i="32"/>
  <c r="AC219" i="32"/>
  <c r="AC220" i="32"/>
  <c r="AC221" i="32"/>
  <c r="AC222" i="32"/>
  <c r="AC223" i="32"/>
  <c r="AC224" i="32"/>
  <c r="AC225" i="32"/>
  <c r="AC226" i="32"/>
  <c r="AC227" i="32"/>
  <c r="AC228" i="32"/>
  <c r="AC229" i="32"/>
  <c r="AC230" i="32"/>
  <c r="AC231" i="32"/>
  <c r="AC232" i="32"/>
  <c r="AC233" i="32"/>
  <c r="AC234" i="32"/>
  <c r="AC235" i="32"/>
  <c r="AC236" i="32"/>
  <c r="AC237" i="32"/>
  <c r="AC238" i="32"/>
  <c r="AC239" i="32"/>
  <c r="AC240" i="32"/>
  <c r="AC241" i="32"/>
  <c r="AC242" i="32"/>
  <c r="AC243" i="32"/>
  <c r="AC244" i="32"/>
  <c r="AC245" i="32"/>
  <c r="AC246" i="32"/>
  <c r="AC247" i="32"/>
  <c r="AC248" i="32"/>
  <c r="AC249" i="32"/>
  <c r="AC250" i="32"/>
  <c r="AC251" i="32"/>
  <c r="AC252" i="32"/>
  <c r="AC253" i="32"/>
  <c r="AC254" i="32"/>
  <c r="AC255" i="32"/>
  <c r="AC256" i="32"/>
  <c r="AC257" i="32"/>
  <c r="AC258" i="32"/>
  <c r="AC259" i="32"/>
  <c r="AC260" i="32"/>
  <c r="AC261" i="32"/>
  <c r="AC262" i="32"/>
  <c r="AC263" i="32"/>
  <c r="AC264" i="32"/>
  <c r="AC265" i="32"/>
  <c r="AC266" i="32"/>
  <c r="AC267" i="32"/>
  <c r="AC268" i="32"/>
  <c r="AC269" i="32"/>
  <c r="AC270" i="32"/>
  <c r="AC271" i="32"/>
  <c r="AC272" i="32"/>
  <c r="AC273" i="32"/>
  <c r="AC274" i="32"/>
  <c r="AC275" i="32"/>
  <c r="AC276" i="32"/>
  <c r="AC277" i="32"/>
  <c r="AC278" i="32"/>
  <c r="AC279" i="32"/>
  <c r="AC280" i="32"/>
  <c r="AC281" i="32"/>
  <c r="AC282" i="32"/>
  <c r="AC283" i="32"/>
  <c r="AC284" i="32"/>
  <c r="AC285" i="32"/>
  <c r="AC286" i="32"/>
  <c r="AC287" i="32"/>
  <c r="AC288" i="32"/>
  <c r="AC289" i="32"/>
  <c r="AC290" i="32"/>
  <c r="AC291" i="32"/>
  <c r="AC292" i="32"/>
  <c r="AC293" i="32"/>
  <c r="AC294" i="32"/>
  <c r="AC295" i="32"/>
  <c r="AC296" i="32"/>
  <c r="AC297" i="32"/>
  <c r="AC298" i="32"/>
  <c r="AC299" i="32"/>
  <c r="AC300" i="32"/>
  <c r="AC301" i="32"/>
  <c r="AC302" i="32"/>
  <c r="AC303" i="32"/>
  <c r="AC304" i="32"/>
  <c r="AC305" i="32"/>
  <c r="AC306" i="32"/>
  <c r="AC307" i="32"/>
  <c r="AC308" i="32"/>
  <c r="AC309" i="32"/>
  <c r="AC310" i="32"/>
  <c r="AC311" i="32"/>
  <c r="AC312" i="32"/>
  <c r="AC313" i="32"/>
  <c r="AC314" i="32"/>
  <c r="AC315" i="32"/>
  <c r="AC316" i="32"/>
  <c r="AC317" i="32"/>
  <c r="AC318" i="32"/>
  <c r="AC319" i="32"/>
  <c r="AC320" i="32"/>
  <c r="AC321" i="32"/>
  <c r="AC322" i="32"/>
  <c r="AC323" i="32"/>
  <c r="AC324" i="32"/>
  <c r="AC325" i="32"/>
  <c r="AC326" i="32"/>
  <c r="AC327" i="32"/>
  <c r="AC328" i="32"/>
  <c r="AC329" i="32"/>
  <c r="AC330" i="32"/>
  <c r="AC331" i="32"/>
  <c r="AC332" i="32"/>
  <c r="AC333" i="32"/>
  <c r="AC334" i="32"/>
  <c r="AC335" i="32"/>
  <c r="AC336" i="32"/>
  <c r="AC337" i="32"/>
  <c r="AC338" i="32"/>
  <c r="AC339" i="32"/>
  <c r="AC340" i="32"/>
  <c r="AC341" i="32"/>
  <c r="AC342" i="32"/>
  <c r="AC343" i="32"/>
  <c r="AC344" i="32"/>
  <c r="AC345" i="32"/>
  <c r="AC346" i="32"/>
  <c r="AC347" i="32"/>
  <c r="AC348" i="32"/>
  <c r="AC349" i="32"/>
  <c r="AC350" i="32"/>
  <c r="AC351" i="32"/>
  <c r="AC352" i="32"/>
  <c r="AC353" i="32"/>
  <c r="AC354" i="32"/>
  <c r="AC355" i="32"/>
  <c r="AC356" i="32"/>
  <c r="AC357" i="32"/>
  <c r="AC358" i="32"/>
  <c r="AC359" i="32"/>
  <c r="AC360" i="32"/>
  <c r="AC361" i="32"/>
  <c r="AC362" i="32"/>
  <c r="AC363" i="32"/>
  <c r="AC364" i="32"/>
  <c r="AC365" i="32"/>
  <c r="AC366" i="32"/>
  <c r="AC367" i="32"/>
  <c r="AC368" i="32"/>
  <c r="AC369" i="32"/>
  <c r="AC370" i="32"/>
  <c r="AC371" i="32"/>
  <c r="AC372" i="32"/>
  <c r="AC373" i="32"/>
  <c r="AC374" i="32"/>
  <c r="AC375" i="32"/>
  <c r="AC376" i="32"/>
  <c r="AC377" i="32"/>
  <c r="AC378" i="32"/>
  <c r="AC379" i="32"/>
  <c r="AC380" i="32"/>
  <c r="AC381" i="32"/>
  <c r="AC382" i="32"/>
  <c r="AC383" i="32"/>
  <c r="AC384" i="32"/>
  <c r="AC385" i="32"/>
  <c r="AC386" i="32"/>
  <c r="AC387" i="32"/>
  <c r="AC388" i="32"/>
  <c r="AC389" i="32"/>
  <c r="AC390" i="32"/>
  <c r="AC391" i="32"/>
  <c r="AC392" i="32"/>
  <c r="AC393" i="32"/>
  <c r="AC394" i="32"/>
  <c r="AC395" i="32"/>
  <c r="AC396" i="32"/>
  <c r="AC397" i="32"/>
  <c r="AC398" i="32"/>
  <c r="AC399" i="32"/>
  <c r="AC400" i="32"/>
  <c r="AC401" i="32"/>
  <c r="AC402" i="32"/>
  <c r="AC403" i="32"/>
  <c r="AC404" i="32"/>
  <c r="AC405" i="32"/>
  <c r="AC406" i="32"/>
  <c r="AC407" i="32"/>
  <c r="AC408" i="32"/>
  <c r="AC409" i="32"/>
  <c r="AC410" i="32"/>
  <c r="AC411" i="32"/>
  <c r="AC412" i="32"/>
  <c r="AC413" i="32"/>
  <c r="AC414" i="32"/>
  <c r="AC415" i="32"/>
  <c r="AC416" i="32"/>
  <c r="AC417" i="32"/>
  <c r="AC418" i="32"/>
  <c r="AC419" i="32"/>
  <c r="AC420" i="32"/>
  <c r="AC421" i="32"/>
  <c r="AC422" i="32"/>
  <c r="AC423" i="32"/>
  <c r="AC424" i="32"/>
  <c r="AC425" i="32"/>
  <c r="AC426" i="32"/>
  <c r="AC427" i="32"/>
  <c r="AC428" i="32"/>
  <c r="AC429" i="32"/>
  <c r="AC430" i="32"/>
  <c r="AC431" i="32"/>
  <c r="AC432" i="32"/>
  <c r="AC433" i="32"/>
  <c r="AC434" i="32"/>
  <c r="AC435" i="32"/>
  <c r="AC436" i="32"/>
  <c r="AC437" i="32"/>
  <c r="AC438" i="32"/>
  <c r="AC439" i="32"/>
  <c r="AC440" i="32"/>
  <c r="AC441" i="32"/>
  <c r="AC442" i="32"/>
  <c r="AC443" i="32"/>
  <c r="AC444" i="32"/>
  <c r="AC445" i="32"/>
  <c r="AC446" i="32"/>
  <c r="AC447" i="32"/>
  <c r="AC448" i="32"/>
  <c r="AC449" i="32"/>
  <c r="AC450" i="32"/>
  <c r="AC451" i="32"/>
  <c r="AC452" i="32"/>
  <c r="AC453" i="32"/>
  <c r="AC454" i="32"/>
  <c r="AC455" i="32"/>
  <c r="AC456" i="32"/>
  <c r="AC457" i="32"/>
  <c r="AC458" i="32"/>
  <c r="AC459" i="32"/>
  <c r="AC460" i="32"/>
  <c r="AC461" i="32"/>
  <c r="AC462" i="32"/>
  <c r="AC463" i="32"/>
  <c r="AC464" i="32"/>
  <c r="AC465" i="32"/>
  <c r="AC466" i="32"/>
  <c r="AC467" i="32"/>
  <c r="AC468" i="32"/>
  <c r="AC469" i="32"/>
  <c r="AC470" i="32"/>
  <c r="AC471" i="32"/>
  <c r="AC472" i="32"/>
  <c r="AC473" i="32"/>
  <c r="AC474" i="32"/>
  <c r="AC475" i="32"/>
  <c r="AC476" i="32"/>
  <c r="AC477" i="32"/>
  <c r="AC478" i="32"/>
  <c r="AC479" i="32"/>
  <c r="AC480" i="32"/>
  <c r="AC481" i="32"/>
  <c r="AC482" i="32"/>
  <c r="AC483" i="32"/>
  <c r="AC484" i="32"/>
  <c r="AC485" i="32"/>
  <c r="AC486" i="32"/>
  <c r="AC487" i="32"/>
  <c r="AC488" i="32"/>
  <c r="AC489" i="32"/>
  <c r="AC490" i="32"/>
  <c r="AC491" i="32"/>
  <c r="AC492" i="32"/>
  <c r="AC493" i="32"/>
  <c r="AC494" i="32"/>
  <c r="AC495" i="32"/>
  <c r="AC496" i="32"/>
  <c r="AC497" i="32"/>
  <c r="AC498" i="32"/>
  <c r="AC499" i="32"/>
  <c r="AC500" i="32"/>
  <c r="AC501" i="32"/>
  <c r="AC502" i="32"/>
  <c r="AC503" i="32"/>
  <c r="AC4" i="32"/>
  <c r="AA5" i="32"/>
  <c r="AA6" i="32"/>
  <c r="AA7" i="32"/>
  <c r="AA8" i="32"/>
  <c r="AA9" i="32"/>
  <c r="AA10" i="32"/>
  <c r="AA11" i="32"/>
  <c r="AA12" i="32"/>
  <c r="AA13" i="32"/>
  <c r="AA14" i="32"/>
  <c r="AA15" i="32"/>
  <c r="AA16" i="32"/>
  <c r="AA17" i="32"/>
  <c r="AA18" i="32"/>
  <c r="AA19" i="32"/>
  <c r="AA20" i="32"/>
  <c r="AA21" i="32"/>
  <c r="AA22" i="32"/>
  <c r="AA23" i="32"/>
  <c r="AA24" i="32"/>
  <c r="AA25" i="32"/>
  <c r="AA26" i="32"/>
  <c r="AA27" i="32"/>
  <c r="AA28" i="32"/>
  <c r="AA29" i="32"/>
  <c r="AA30" i="32"/>
  <c r="AA31" i="32"/>
  <c r="AA32" i="32"/>
  <c r="AA33" i="32"/>
  <c r="AA34" i="32"/>
  <c r="AA35" i="32"/>
  <c r="AA36" i="32"/>
  <c r="AA37" i="32"/>
  <c r="AA38" i="32"/>
  <c r="AA39" i="32"/>
  <c r="AA40" i="32"/>
  <c r="AA41" i="32"/>
  <c r="AA42" i="32"/>
  <c r="AA43" i="32"/>
  <c r="AA44" i="32"/>
  <c r="AA45" i="32"/>
  <c r="AA46" i="32"/>
  <c r="AA47" i="32"/>
  <c r="AA48" i="32"/>
  <c r="AA49" i="32"/>
  <c r="AA50" i="32"/>
  <c r="AA51" i="32"/>
  <c r="AA52" i="32"/>
  <c r="AA53" i="32"/>
  <c r="AA54" i="32"/>
  <c r="AA55" i="32"/>
  <c r="AA56" i="32"/>
  <c r="AA57" i="32"/>
  <c r="AA58" i="32"/>
  <c r="AA59" i="32"/>
  <c r="AA60" i="32"/>
  <c r="AA61" i="32"/>
  <c r="AA62" i="32"/>
  <c r="AA63" i="32"/>
  <c r="AA64" i="32"/>
  <c r="AA65" i="32"/>
  <c r="AA66" i="32"/>
  <c r="AA67" i="32"/>
  <c r="AA68" i="32"/>
  <c r="AA69" i="32"/>
  <c r="AA70" i="32"/>
  <c r="AA71" i="32"/>
  <c r="AA72" i="32"/>
  <c r="AA73" i="32"/>
  <c r="AA74" i="32"/>
  <c r="AA75" i="32"/>
  <c r="AA76" i="32"/>
  <c r="AA77" i="32"/>
  <c r="AA78" i="32"/>
  <c r="AA79" i="32"/>
  <c r="AA80" i="32"/>
  <c r="AA81" i="32"/>
  <c r="AA82" i="32"/>
  <c r="AA83" i="32"/>
  <c r="AA84" i="32"/>
  <c r="AA85" i="32"/>
  <c r="AA86" i="32"/>
  <c r="AA87" i="32"/>
  <c r="AA88" i="32"/>
  <c r="AA89" i="32"/>
  <c r="AA90" i="32"/>
  <c r="AA91" i="32"/>
  <c r="AA92" i="32"/>
  <c r="AA93" i="32"/>
  <c r="AA94" i="32"/>
  <c r="AA95" i="32"/>
  <c r="AA96" i="32"/>
  <c r="AA97" i="32"/>
  <c r="AA98" i="32"/>
  <c r="AA99" i="32"/>
  <c r="AA100" i="32"/>
  <c r="AA101" i="32"/>
  <c r="AA102" i="32"/>
  <c r="AA103" i="32"/>
  <c r="AA104" i="32"/>
  <c r="AA105" i="32"/>
  <c r="AA106" i="32"/>
  <c r="AA107" i="32"/>
  <c r="AA108" i="32"/>
  <c r="AA109" i="32"/>
  <c r="AA110" i="32"/>
  <c r="AA111" i="32"/>
  <c r="AA112" i="32"/>
  <c r="AA113" i="32"/>
  <c r="AA114" i="32"/>
  <c r="AA115" i="32"/>
  <c r="AA116" i="32"/>
  <c r="AA117" i="32"/>
  <c r="AA118" i="32"/>
  <c r="AA119" i="32"/>
  <c r="AA120" i="32"/>
  <c r="AA121" i="32"/>
  <c r="AA122" i="32"/>
  <c r="AA123" i="32"/>
  <c r="AA124" i="32"/>
  <c r="AA125" i="32"/>
  <c r="AA126" i="32"/>
  <c r="AA127" i="32"/>
  <c r="AA128" i="32"/>
  <c r="AA129" i="32"/>
  <c r="AA130" i="32"/>
  <c r="AA131" i="32"/>
  <c r="AA132" i="32"/>
  <c r="AA133" i="32"/>
  <c r="AA134" i="32"/>
  <c r="AA135" i="32"/>
  <c r="AA136" i="32"/>
  <c r="AA137" i="32"/>
  <c r="AA138" i="32"/>
  <c r="AA139" i="32"/>
  <c r="AA140" i="32"/>
  <c r="AA141" i="32"/>
  <c r="AA142" i="32"/>
  <c r="AA143" i="32"/>
  <c r="AA144" i="32"/>
  <c r="AA145" i="32"/>
  <c r="AA146" i="32"/>
  <c r="AA147" i="32"/>
  <c r="AA148" i="32"/>
  <c r="AA149" i="32"/>
  <c r="AA150" i="32"/>
  <c r="AA151" i="32"/>
  <c r="AA152" i="32"/>
  <c r="AA153" i="32"/>
  <c r="AA154" i="32"/>
  <c r="AA155" i="32"/>
  <c r="AA156" i="32"/>
  <c r="AA157" i="32"/>
  <c r="AA158" i="32"/>
  <c r="AA159" i="32"/>
  <c r="AA160" i="32"/>
  <c r="AA161" i="32"/>
  <c r="AA162" i="32"/>
  <c r="AA163" i="32"/>
  <c r="AA164" i="32"/>
  <c r="AA165" i="32"/>
  <c r="AA166" i="32"/>
  <c r="AA167" i="32"/>
  <c r="AA168" i="32"/>
  <c r="AA169" i="32"/>
  <c r="AA170" i="32"/>
  <c r="AA171" i="32"/>
  <c r="AA172" i="32"/>
  <c r="AA173" i="32"/>
  <c r="AA174" i="32"/>
  <c r="AA175" i="32"/>
  <c r="AA176" i="32"/>
  <c r="AA177" i="32"/>
  <c r="AA178" i="32"/>
  <c r="AA179" i="32"/>
  <c r="AA180" i="32"/>
  <c r="AA181" i="32"/>
  <c r="AA182" i="32"/>
  <c r="AA183" i="32"/>
  <c r="AA184" i="32"/>
  <c r="AA185" i="32"/>
  <c r="AA186" i="32"/>
  <c r="AA187" i="32"/>
  <c r="AA188" i="32"/>
  <c r="AA189" i="32"/>
  <c r="AA190" i="32"/>
  <c r="AA191" i="32"/>
  <c r="AA192" i="32"/>
  <c r="AA193" i="32"/>
  <c r="AA194" i="32"/>
  <c r="AA195" i="32"/>
  <c r="AA196" i="32"/>
  <c r="AA197" i="32"/>
  <c r="AA198" i="32"/>
  <c r="AA199" i="32"/>
  <c r="AA200" i="32"/>
  <c r="AA201" i="32"/>
  <c r="AA202" i="32"/>
  <c r="AA203" i="32"/>
  <c r="AA204" i="32"/>
  <c r="AA205" i="32"/>
  <c r="AA206" i="32"/>
  <c r="AA207" i="32"/>
  <c r="AA208" i="32"/>
  <c r="AA209" i="32"/>
  <c r="AA210" i="32"/>
  <c r="AA211" i="32"/>
  <c r="AA212" i="32"/>
  <c r="AA213" i="32"/>
  <c r="AA214" i="32"/>
  <c r="AA215" i="32"/>
  <c r="AA216" i="32"/>
  <c r="AA217" i="32"/>
  <c r="AA218" i="32"/>
  <c r="AA219" i="32"/>
  <c r="AA220" i="32"/>
  <c r="AA221" i="32"/>
  <c r="AA222" i="32"/>
  <c r="AA223" i="32"/>
  <c r="AA224" i="32"/>
  <c r="AA225" i="32"/>
  <c r="AA226" i="32"/>
  <c r="AA227" i="32"/>
  <c r="AA228" i="32"/>
  <c r="AA229" i="32"/>
  <c r="AA230" i="32"/>
  <c r="AA231" i="32"/>
  <c r="AA232" i="32"/>
  <c r="AA233" i="32"/>
  <c r="AA234" i="32"/>
  <c r="AA235" i="32"/>
  <c r="AA236" i="32"/>
  <c r="AA237" i="32"/>
  <c r="AA238" i="32"/>
  <c r="AA239" i="32"/>
  <c r="AA240" i="32"/>
  <c r="AA241" i="32"/>
  <c r="AA242" i="32"/>
  <c r="AA243" i="32"/>
  <c r="AA244" i="32"/>
  <c r="AA245" i="32"/>
  <c r="AA246" i="32"/>
  <c r="AA247" i="32"/>
  <c r="AA248" i="32"/>
  <c r="AA249" i="32"/>
  <c r="AA250" i="32"/>
  <c r="AA251" i="32"/>
  <c r="AA252" i="32"/>
  <c r="AA253" i="32"/>
  <c r="AA254" i="32"/>
  <c r="AA255" i="32"/>
  <c r="AA256" i="32"/>
  <c r="AA257" i="32"/>
  <c r="AA258" i="32"/>
  <c r="AA259" i="32"/>
  <c r="AA260" i="32"/>
  <c r="AA261" i="32"/>
  <c r="AA262" i="32"/>
  <c r="AA263" i="32"/>
  <c r="AA264" i="32"/>
  <c r="AA265" i="32"/>
  <c r="AA266" i="32"/>
  <c r="AA267" i="32"/>
  <c r="AA268" i="32"/>
  <c r="AA269" i="32"/>
  <c r="AA270" i="32"/>
  <c r="AA271" i="32"/>
  <c r="AA272" i="32"/>
  <c r="AA273" i="32"/>
  <c r="AA274" i="32"/>
  <c r="AA275" i="32"/>
  <c r="AA276" i="32"/>
  <c r="AA277" i="32"/>
  <c r="AA278" i="32"/>
  <c r="AA279" i="32"/>
  <c r="AA280" i="32"/>
  <c r="AA281" i="32"/>
  <c r="AA282" i="32"/>
  <c r="AA283" i="32"/>
  <c r="AA284" i="32"/>
  <c r="AA285" i="32"/>
  <c r="AA286" i="32"/>
  <c r="AA287" i="32"/>
  <c r="AA288" i="32"/>
  <c r="AA289" i="32"/>
  <c r="AA290" i="32"/>
  <c r="AA291" i="32"/>
  <c r="AA292" i="32"/>
  <c r="AA293" i="32"/>
  <c r="AA294" i="32"/>
  <c r="AA295" i="32"/>
  <c r="AA296" i="32"/>
  <c r="AA297" i="32"/>
  <c r="AA298" i="32"/>
  <c r="AA299" i="32"/>
  <c r="AA300" i="32"/>
  <c r="AA301" i="32"/>
  <c r="AA302" i="32"/>
  <c r="AA303" i="32"/>
  <c r="AA304" i="32"/>
  <c r="AA305" i="32"/>
  <c r="AA306" i="32"/>
  <c r="AA307" i="32"/>
  <c r="AA308" i="32"/>
  <c r="AA309" i="32"/>
  <c r="AA310" i="32"/>
  <c r="AA311" i="32"/>
  <c r="AA312" i="32"/>
  <c r="AA313" i="32"/>
  <c r="AA314" i="32"/>
  <c r="AA315" i="32"/>
  <c r="AA316" i="32"/>
  <c r="AA317" i="32"/>
  <c r="AA318" i="32"/>
  <c r="AA319" i="32"/>
  <c r="AA320" i="32"/>
  <c r="AA321" i="32"/>
  <c r="AA322" i="32"/>
  <c r="AA323" i="32"/>
  <c r="AA324" i="32"/>
  <c r="AA325" i="32"/>
  <c r="AA326" i="32"/>
  <c r="AA327" i="32"/>
  <c r="AA328" i="32"/>
  <c r="AA329" i="32"/>
  <c r="AA330" i="32"/>
  <c r="AA331" i="32"/>
  <c r="AA332" i="32"/>
  <c r="AA333" i="32"/>
  <c r="AA334" i="32"/>
  <c r="AA335" i="32"/>
  <c r="AA336" i="32"/>
  <c r="AA337" i="32"/>
  <c r="AA338" i="32"/>
  <c r="AA339" i="32"/>
  <c r="AA340" i="32"/>
  <c r="AA341" i="32"/>
  <c r="AA342" i="32"/>
  <c r="AA343" i="32"/>
  <c r="AA344" i="32"/>
  <c r="AA345" i="32"/>
  <c r="AA346" i="32"/>
  <c r="AA347" i="32"/>
  <c r="AA348" i="32"/>
  <c r="AA349" i="32"/>
  <c r="AA350" i="32"/>
  <c r="AA351" i="32"/>
  <c r="AA352" i="32"/>
  <c r="AA353" i="32"/>
  <c r="AA354" i="32"/>
  <c r="AA355" i="32"/>
  <c r="AA356" i="32"/>
  <c r="AA357" i="32"/>
  <c r="AA358" i="32"/>
  <c r="AA359" i="32"/>
  <c r="AA360" i="32"/>
  <c r="AA361" i="32"/>
  <c r="AA362" i="32"/>
  <c r="AA363" i="32"/>
  <c r="AA364" i="32"/>
  <c r="AA365" i="32"/>
  <c r="AA366" i="32"/>
  <c r="AA367" i="32"/>
  <c r="AA368" i="32"/>
  <c r="AA369" i="32"/>
  <c r="AA370" i="32"/>
  <c r="AA371" i="32"/>
  <c r="AA372" i="32"/>
  <c r="AA373" i="32"/>
  <c r="AA374" i="32"/>
  <c r="AA375" i="32"/>
  <c r="AA376" i="32"/>
  <c r="AA377" i="32"/>
  <c r="AA378" i="32"/>
  <c r="AA379" i="32"/>
  <c r="AA380" i="32"/>
  <c r="AA381" i="32"/>
  <c r="AA382" i="32"/>
  <c r="AA383" i="32"/>
  <c r="AA384" i="32"/>
  <c r="AA385" i="32"/>
  <c r="AA386" i="32"/>
  <c r="AA387" i="32"/>
  <c r="AA388" i="32"/>
  <c r="AA389" i="32"/>
  <c r="AA390" i="32"/>
  <c r="AA391" i="32"/>
  <c r="AA392" i="32"/>
  <c r="AA393" i="32"/>
  <c r="AA394" i="32"/>
  <c r="AA395" i="32"/>
  <c r="AA396" i="32"/>
  <c r="AA397" i="32"/>
  <c r="AA398" i="32"/>
  <c r="AA399" i="32"/>
  <c r="AA400" i="32"/>
  <c r="AA401" i="32"/>
  <c r="AA402" i="32"/>
  <c r="AA403" i="32"/>
  <c r="AA404" i="32"/>
  <c r="AA405" i="32"/>
  <c r="AA406" i="32"/>
  <c r="AA407" i="32"/>
  <c r="AA408" i="32"/>
  <c r="AA409" i="32"/>
  <c r="AA410" i="32"/>
  <c r="AA411" i="32"/>
  <c r="AA412" i="32"/>
  <c r="AA413" i="32"/>
  <c r="AA414" i="32"/>
  <c r="AA415" i="32"/>
  <c r="AA416" i="32"/>
  <c r="AA417" i="32"/>
  <c r="AA418" i="32"/>
  <c r="AA419" i="32"/>
  <c r="AA420" i="32"/>
  <c r="AA421" i="32"/>
  <c r="AA422" i="32"/>
  <c r="AA423" i="32"/>
  <c r="AA424" i="32"/>
  <c r="AA425" i="32"/>
  <c r="AA426" i="32"/>
  <c r="AA427" i="32"/>
  <c r="AA428" i="32"/>
  <c r="AA429" i="32"/>
  <c r="AA430" i="32"/>
  <c r="AA431" i="32"/>
  <c r="AA432" i="32"/>
  <c r="AA433" i="32"/>
  <c r="AA434" i="32"/>
  <c r="AA435" i="32"/>
  <c r="AA436" i="32"/>
  <c r="AA437" i="32"/>
  <c r="AA438" i="32"/>
  <c r="AA439" i="32"/>
  <c r="AA440" i="32"/>
  <c r="AA441" i="32"/>
  <c r="AA442" i="32"/>
  <c r="AA443" i="32"/>
  <c r="AA444" i="32"/>
  <c r="AA445" i="32"/>
  <c r="AA446" i="32"/>
  <c r="AA447" i="32"/>
  <c r="AA448" i="32"/>
  <c r="AA449" i="32"/>
  <c r="AA450" i="32"/>
  <c r="AA451" i="32"/>
  <c r="AA452" i="32"/>
  <c r="AA453" i="32"/>
  <c r="AA454" i="32"/>
  <c r="AA455" i="32"/>
  <c r="AA456" i="32"/>
  <c r="AA457" i="32"/>
  <c r="AA458" i="32"/>
  <c r="AA459" i="32"/>
  <c r="AA460" i="32"/>
  <c r="AA461" i="32"/>
  <c r="AA462" i="32"/>
  <c r="AA463" i="32"/>
  <c r="AA464" i="32"/>
  <c r="AA465" i="32"/>
  <c r="AA466" i="32"/>
  <c r="AA467" i="32"/>
  <c r="AA468" i="32"/>
  <c r="AA469" i="32"/>
  <c r="AA470" i="32"/>
  <c r="AA471" i="32"/>
  <c r="AA472" i="32"/>
  <c r="AA473" i="32"/>
  <c r="AA474" i="32"/>
  <c r="AA475" i="32"/>
  <c r="AA476" i="32"/>
  <c r="AA477" i="32"/>
  <c r="AA478" i="32"/>
  <c r="AA479" i="32"/>
  <c r="AA480" i="32"/>
  <c r="AA481" i="32"/>
  <c r="AA482" i="32"/>
  <c r="AA483" i="32"/>
  <c r="AA484" i="32"/>
  <c r="AA485" i="32"/>
  <c r="AA486" i="32"/>
  <c r="AA487" i="32"/>
  <c r="AA488" i="32"/>
  <c r="AA489" i="32"/>
  <c r="AA490" i="32"/>
  <c r="AA491" i="32"/>
  <c r="AA492" i="32"/>
  <c r="AA493" i="32"/>
  <c r="AA494" i="32"/>
  <c r="AA495" i="32"/>
  <c r="AA496" i="32"/>
  <c r="AA497" i="32"/>
  <c r="AA498" i="32"/>
  <c r="AA499" i="32"/>
  <c r="AA500" i="32"/>
  <c r="AA501" i="32"/>
  <c r="AA502" i="32"/>
  <c r="AA503" i="32"/>
  <c r="AA4" i="32"/>
  <c r="W5" i="32"/>
  <c r="W6" i="32"/>
  <c r="W7" i="32"/>
  <c r="W8" i="32"/>
  <c r="W9" i="32"/>
  <c r="W10" i="32"/>
  <c r="W11" i="32"/>
  <c r="W12" i="32"/>
  <c r="W13" i="32"/>
  <c r="W14" i="32"/>
  <c r="W15" i="32"/>
  <c r="W16" i="32"/>
  <c r="W17" i="32"/>
  <c r="W18" i="32"/>
  <c r="W19" i="32"/>
  <c r="W20" i="32"/>
  <c r="W21" i="32"/>
  <c r="W22" i="32"/>
  <c r="W23" i="32"/>
  <c r="W24" i="32"/>
  <c r="W25" i="32"/>
  <c r="W26" i="32"/>
  <c r="W27" i="32"/>
  <c r="W28" i="32"/>
  <c r="W29" i="32"/>
  <c r="W30" i="32"/>
  <c r="W31" i="32"/>
  <c r="W32" i="32"/>
  <c r="W33" i="32"/>
  <c r="W34" i="32"/>
  <c r="W35" i="32"/>
  <c r="W36" i="32"/>
  <c r="W37" i="32"/>
  <c r="W38" i="32"/>
  <c r="W39" i="32"/>
  <c r="W40" i="32"/>
  <c r="W41" i="32"/>
  <c r="W42" i="32"/>
  <c r="W43" i="32"/>
  <c r="W44" i="32"/>
  <c r="W45" i="32"/>
  <c r="W46" i="32"/>
  <c r="W47" i="32"/>
  <c r="W48" i="32"/>
  <c r="W49" i="32"/>
  <c r="W50" i="32"/>
  <c r="W51" i="32"/>
  <c r="W52" i="32"/>
  <c r="W53" i="32"/>
  <c r="W54" i="32"/>
  <c r="W55" i="32"/>
  <c r="W56" i="32"/>
  <c r="W57" i="32"/>
  <c r="W58" i="32"/>
  <c r="W59" i="32"/>
  <c r="W60" i="32"/>
  <c r="W61" i="32"/>
  <c r="W62" i="32"/>
  <c r="W63" i="32"/>
  <c r="W64" i="32"/>
  <c r="W65" i="32"/>
  <c r="W66" i="32"/>
  <c r="W67" i="32"/>
  <c r="W68" i="32"/>
  <c r="W69" i="32"/>
  <c r="W70" i="32"/>
  <c r="W71" i="32"/>
  <c r="W72" i="32"/>
  <c r="W73" i="32"/>
  <c r="W74" i="32"/>
  <c r="W75" i="32"/>
  <c r="W76" i="32"/>
  <c r="W77" i="32"/>
  <c r="W78" i="32"/>
  <c r="W79" i="32"/>
  <c r="W80" i="32"/>
  <c r="W81" i="32"/>
  <c r="W82" i="32"/>
  <c r="W83" i="32"/>
  <c r="W84" i="32"/>
  <c r="W85" i="32"/>
  <c r="W86" i="32"/>
  <c r="W87" i="32"/>
  <c r="W88" i="32"/>
  <c r="W89" i="32"/>
  <c r="W90" i="32"/>
  <c r="W91" i="32"/>
  <c r="W92" i="32"/>
  <c r="W93" i="32"/>
  <c r="W94" i="32"/>
  <c r="W95" i="32"/>
  <c r="W96" i="32"/>
  <c r="W97" i="32"/>
  <c r="W98" i="32"/>
  <c r="W99" i="32"/>
  <c r="W100" i="32"/>
  <c r="W101" i="32"/>
  <c r="W102" i="32"/>
  <c r="W103" i="32"/>
  <c r="W104" i="32"/>
  <c r="W105" i="32"/>
  <c r="W106" i="32"/>
  <c r="W107" i="32"/>
  <c r="W108" i="32"/>
  <c r="W109" i="32"/>
  <c r="W110" i="32"/>
  <c r="W111" i="32"/>
  <c r="W112" i="32"/>
  <c r="W113" i="32"/>
  <c r="W114" i="32"/>
  <c r="W115" i="32"/>
  <c r="W116" i="32"/>
  <c r="W117" i="32"/>
  <c r="W118" i="32"/>
  <c r="W119" i="32"/>
  <c r="W120" i="32"/>
  <c r="W121" i="32"/>
  <c r="W122" i="32"/>
  <c r="W123" i="32"/>
  <c r="W124" i="32"/>
  <c r="W125" i="32"/>
  <c r="W126" i="32"/>
  <c r="W127" i="32"/>
  <c r="W128" i="32"/>
  <c r="W129" i="32"/>
  <c r="W130" i="32"/>
  <c r="W131" i="32"/>
  <c r="W132" i="32"/>
  <c r="W133" i="32"/>
  <c r="W134" i="32"/>
  <c r="W135" i="32"/>
  <c r="W136" i="32"/>
  <c r="W137" i="32"/>
  <c r="W138" i="32"/>
  <c r="W139" i="32"/>
  <c r="W140" i="32"/>
  <c r="W141" i="32"/>
  <c r="W142" i="32"/>
  <c r="W143" i="32"/>
  <c r="W144" i="32"/>
  <c r="W145" i="32"/>
  <c r="W146" i="32"/>
  <c r="W147" i="32"/>
  <c r="W148" i="32"/>
  <c r="W149" i="32"/>
  <c r="W150" i="32"/>
  <c r="W151" i="32"/>
  <c r="W152" i="32"/>
  <c r="W153" i="32"/>
  <c r="W154" i="32"/>
  <c r="W155" i="32"/>
  <c r="W156" i="32"/>
  <c r="W157" i="32"/>
  <c r="W158" i="32"/>
  <c r="W159" i="32"/>
  <c r="W160" i="32"/>
  <c r="W161" i="32"/>
  <c r="W162" i="32"/>
  <c r="W163" i="32"/>
  <c r="W164" i="32"/>
  <c r="W165" i="32"/>
  <c r="W166" i="32"/>
  <c r="W167" i="32"/>
  <c r="W168" i="32"/>
  <c r="W169" i="32"/>
  <c r="W170" i="32"/>
  <c r="W171" i="32"/>
  <c r="W172" i="32"/>
  <c r="W173" i="32"/>
  <c r="W174" i="32"/>
  <c r="W175" i="32"/>
  <c r="W176" i="32"/>
  <c r="W177" i="32"/>
  <c r="W178" i="32"/>
  <c r="W179" i="32"/>
  <c r="W180" i="32"/>
  <c r="W181" i="32"/>
  <c r="W182" i="32"/>
  <c r="W183" i="32"/>
  <c r="W184" i="32"/>
  <c r="W185" i="32"/>
  <c r="W186" i="32"/>
  <c r="W187" i="32"/>
  <c r="W188" i="32"/>
  <c r="W189" i="32"/>
  <c r="W190" i="32"/>
  <c r="W191" i="32"/>
  <c r="W192" i="32"/>
  <c r="W193" i="32"/>
  <c r="W194" i="32"/>
  <c r="W195" i="32"/>
  <c r="W196" i="32"/>
  <c r="W197" i="32"/>
  <c r="W198" i="32"/>
  <c r="W199" i="32"/>
  <c r="W200" i="32"/>
  <c r="W201" i="32"/>
  <c r="W202" i="32"/>
  <c r="W203" i="32"/>
  <c r="W204" i="32"/>
  <c r="W205" i="32"/>
  <c r="W206" i="32"/>
  <c r="W207" i="32"/>
  <c r="W208" i="32"/>
  <c r="W209" i="32"/>
  <c r="W210" i="32"/>
  <c r="W211" i="32"/>
  <c r="W212" i="32"/>
  <c r="W213" i="32"/>
  <c r="W214" i="32"/>
  <c r="W215" i="32"/>
  <c r="W216" i="32"/>
  <c r="W217" i="32"/>
  <c r="W218" i="32"/>
  <c r="W219" i="32"/>
  <c r="W220" i="32"/>
  <c r="W221" i="32"/>
  <c r="W222" i="32"/>
  <c r="W223" i="32"/>
  <c r="W224" i="32"/>
  <c r="W225" i="32"/>
  <c r="W226" i="32"/>
  <c r="W227" i="32"/>
  <c r="W228" i="32"/>
  <c r="W229" i="32"/>
  <c r="W230" i="32"/>
  <c r="W231" i="32"/>
  <c r="W232" i="32"/>
  <c r="W233" i="32"/>
  <c r="W234" i="32"/>
  <c r="W235" i="32"/>
  <c r="W236" i="32"/>
  <c r="W237" i="32"/>
  <c r="W238" i="32"/>
  <c r="W239" i="32"/>
  <c r="W240" i="32"/>
  <c r="W241" i="32"/>
  <c r="W242" i="32"/>
  <c r="W243" i="32"/>
  <c r="W244" i="32"/>
  <c r="W245" i="32"/>
  <c r="W246" i="32"/>
  <c r="W247" i="32"/>
  <c r="W248" i="32"/>
  <c r="W249" i="32"/>
  <c r="W250" i="32"/>
  <c r="W251" i="32"/>
  <c r="W252" i="32"/>
  <c r="W253" i="32"/>
  <c r="W254" i="32"/>
  <c r="W255" i="32"/>
  <c r="W256" i="32"/>
  <c r="W257" i="32"/>
  <c r="W258" i="32"/>
  <c r="W259" i="32"/>
  <c r="W260" i="32"/>
  <c r="W261" i="32"/>
  <c r="W262" i="32"/>
  <c r="W263" i="32"/>
  <c r="W264" i="32"/>
  <c r="W265" i="32"/>
  <c r="W266" i="32"/>
  <c r="W267" i="32"/>
  <c r="W268" i="32"/>
  <c r="W269" i="32"/>
  <c r="W270" i="32"/>
  <c r="W271" i="32"/>
  <c r="W272" i="32"/>
  <c r="W273" i="32"/>
  <c r="W274" i="32"/>
  <c r="W275" i="32"/>
  <c r="W276" i="32"/>
  <c r="W277" i="32"/>
  <c r="W278" i="32"/>
  <c r="W279" i="32"/>
  <c r="W280" i="32"/>
  <c r="W281" i="32"/>
  <c r="W282" i="32"/>
  <c r="W283" i="32"/>
  <c r="W284" i="32"/>
  <c r="W285" i="32"/>
  <c r="W286" i="32"/>
  <c r="W287" i="32"/>
  <c r="W288" i="32"/>
  <c r="W289" i="32"/>
  <c r="W290" i="32"/>
  <c r="W291" i="32"/>
  <c r="W292" i="32"/>
  <c r="W293" i="32"/>
  <c r="W294" i="32"/>
  <c r="W295" i="32"/>
  <c r="W296" i="32"/>
  <c r="W297" i="32"/>
  <c r="W298" i="32"/>
  <c r="W299" i="32"/>
  <c r="W300" i="32"/>
  <c r="W301" i="32"/>
  <c r="W302" i="32"/>
  <c r="W303" i="32"/>
  <c r="W304" i="32"/>
  <c r="W305" i="32"/>
  <c r="W306" i="32"/>
  <c r="W307" i="32"/>
  <c r="W308" i="32"/>
  <c r="W309" i="32"/>
  <c r="W310" i="32"/>
  <c r="W311" i="32"/>
  <c r="W312" i="32"/>
  <c r="W313" i="32"/>
  <c r="W314" i="32"/>
  <c r="W315" i="32"/>
  <c r="W316" i="32"/>
  <c r="W317" i="32"/>
  <c r="W318" i="32"/>
  <c r="W319" i="32"/>
  <c r="W320" i="32"/>
  <c r="W321" i="32"/>
  <c r="W322" i="32"/>
  <c r="W323" i="32"/>
  <c r="W324" i="32"/>
  <c r="W325" i="32"/>
  <c r="W326" i="32"/>
  <c r="W327" i="32"/>
  <c r="W328" i="32"/>
  <c r="W329" i="32"/>
  <c r="W330" i="32"/>
  <c r="W331" i="32"/>
  <c r="W332" i="32"/>
  <c r="W333" i="32"/>
  <c r="W334" i="32"/>
  <c r="W335" i="32"/>
  <c r="W336" i="32"/>
  <c r="W337" i="32"/>
  <c r="W338" i="32"/>
  <c r="W339" i="32"/>
  <c r="W340" i="32"/>
  <c r="W341" i="32"/>
  <c r="W342" i="32"/>
  <c r="W343" i="32"/>
  <c r="W344" i="32"/>
  <c r="W345" i="32"/>
  <c r="W346" i="32"/>
  <c r="W347" i="32"/>
  <c r="W348" i="32"/>
  <c r="W349" i="32"/>
  <c r="W350" i="32"/>
  <c r="W351" i="32"/>
  <c r="W352" i="32"/>
  <c r="W353" i="32"/>
  <c r="W354" i="32"/>
  <c r="W355" i="32"/>
  <c r="W356" i="32"/>
  <c r="W357" i="32"/>
  <c r="W358" i="32"/>
  <c r="W359" i="32"/>
  <c r="W360" i="32"/>
  <c r="W361" i="32"/>
  <c r="W362" i="32"/>
  <c r="W363" i="32"/>
  <c r="W364" i="32"/>
  <c r="W365" i="32"/>
  <c r="W366" i="32"/>
  <c r="W367" i="32"/>
  <c r="W368" i="32"/>
  <c r="W369" i="32"/>
  <c r="W370" i="32"/>
  <c r="W371" i="32"/>
  <c r="W372" i="32"/>
  <c r="W373" i="32"/>
  <c r="W374" i="32"/>
  <c r="W375" i="32"/>
  <c r="W376" i="32"/>
  <c r="W377" i="32"/>
  <c r="W378" i="32"/>
  <c r="W379" i="32"/>
  <c r="W380" i="32"/>
  <c r="W381" i="32"/>
  <c r="W382" i="32"/>
  <c r="W383" i="32"/>
  <c r="W384" i="32"/>
  <c r="W385" i="32"/>
  <c r="W386" i="32"/>
  <c r="W387" i="32"/>
  <c r="W388" i="32"/>
  <c r="W389" i="32"/>
  <c r="W390" i="32"/>
  <c r="W391" i="32"/>
  <c r="W392" i="32"/>
  <c r="W393" i="32"/>
  <c r="W394" i="32"/>
  <c r="W395" i="32"/>
  <c r="W396" i="32"/>
  <c r="W397" i="32"/>
  <c r="W398" i="32"/>
  <c r="W399" i="32"/>
  <c r="W400" i="32"/>
  <c r="W401" i="32"/>
  <c r="W402" i="32"/>
  <c r="W403" i="32"/>
  <c r="W404" i="32"/>
  <c r="W405" i="32"/>
  <c r="W406" i="32"/>
  <c r="W407" i="32"/>
  <c r="W408" i="32"/>
  <c r="W409" i="32"/>
  <c r="W410" i="32"/>
  <c r="W411" i="32"/>
  <c r="W412" i="32"/>
  <c r="W413" i="32"/>
  <c r="W414" i="32"/>
  <c r="W415" i="32"/>
  <c r="W416" i="32"/>
  <c r="W417" i="32"/>
  <c r="W418" i="32"/>
  <c r="W419" i="32"/>
  <c r="W420" i="32"/>
  <c r="W421" i="32"/>
  <c r="W422" i="32"/>
  <c r="W423" i="32"/>
  <c r="W424" i="32"/>
  <c r="W425" i="32"/>
  <c r="W426" i="32"/>
  <c r="W427" i="32"/>
  <c r="W428" i="32"/>
  <c r="W429" i="32"/>
  <c r="W430" i="32"/>
  <c r="W431" i="32"/>
  <c r="W432" i="32"/>
  <c r="W433" i="32"/>
  <c r="W434" i="32"/>
  <c r="W435" i="32"/>
  <c r="W436" i="32"/>
  <c r="W437" i="32"/>
  <c r="W438" i="32"/>
  <c r="W439" i="32"/>
  <c r="W440" i="32"/>
  <c r="W441" i="32"/>
  <c r="W442" i="32"/>
  <c r="W443" i="32"/>
  <c r="W444" i="32"/>
  <c r="W445" i="32"/>
  <c r="W446" i="32"/>
  <c r="W447" i="32"/>
  <c r="W448" i="32"/>
  <c r="W449" i="32"/>
  <c r="W450" i="32"/>
  <c r="W451" i="32"/>
  <c r="W452" i="32"/>
  <c r="W453" i="32"/>
  <c r="W454" i="32"/>
  <c r="W455" i="32"/>
  <c r="W456" i="32"/>
  <c r="W457" i="32"/>
  <c r="W458" i="32"/>
  <c r="W459" i="32"/>
  <c r="W460" i="32"/>
  <c r="W461" i="32"/>
  <c r="W462" i="32"/>
  <c r="W463" i="32"/>
  <c r="W464" i="32"/>
  <c r="W465" i="32"/>
  <c r="W466" i="32"/>
  <c r="W467" i="32"/>
  <c r="W468" i="32"/>
  <c r="W469" i="32"/>
  <c r="W470" i="32"/>
  <c r="W471" i="32"/>
  <c r="W472" i="32"/>
  <c r="W473" i="32"/>
  <c r="W474" i="32"/>
  <c r="W475" i="32"/>
  <c r="W476" i="32"/>
  <c r="W477" i="32"/>
  <c r="W478" i="32"/>
  <c r="W479" i="32"/>
  <c r="W480" i="32"/>
  <c r="W481" i="32"/>
  <c r="W482" i="32"/>
  <c r="W483" i="32"/>
  <c r="W484" i="32"/>
  <c r="W485" i="32"/>
  <c r="W486" i="32"/>
  <c r="W487" i="32"/>
  <c r="W488" i="32"/>
  <c r="W489" i="32"/>
  <c r="W490" i="32"/>
  <c r="W491" i="32"/>
  <c r="W492" i="32"/>
  <c r="W493" i="32"/>
  <c r="W494" i="32"/>
  <c r="W495" i="32"/>
  <c r="W496" i="32"/>
  <c r="W497" i="32"/>
  <c r="W498" i="32"/>
  <c r="W499" i="32"/>
  <c r="W500" i="32"/>
  <c r="W501" i="32"/>
  <c r="W502" i="32"/>
  <c r="W503" i="32"/>
  <c r="W4" i="32"/>
  <c r="U5" i="32"/>
  <c r="U6" i="32"/>
  <c r="U7" i="32"/>
  <c r="U8" i="32"/>
  <c r="U9" i="32"/>
  <c r="U10" i="32"/>
  <c r="U11" i="32"/>
  <c r="U12" i="32"/>
  <c r="U13" i="32"/>
  <c r="U14" i="32"/>
  <c r="U15" i="32"/>
  <c r="U16" i="32"/>
  <c r="U17" i="32"/>
  <c r="U18" i="32"/>
  <c r="U19" i="32"/>
  <c r="U20" i="32"/>
  <c r="U21" i="32"/>
  <c r="U22" i="32"/>
  <c r="U23" i="32"/>
  <c r="U24" i="32"/>
  <c r="U25" i="32"/>
  <c r="U26" i="32"/>
  <c r="U27" i="32"/>
  <c r="U28" i="32"/>
  <c r="U29" i="32"/>
  <c r="U30" i="32"/>
  <c r="U31" i="32"/>
  <c r="U32" i="32"/>
  <c r="U33" i="32"/>
  <c r="U34" i="32"/>
  <c r="U35" i="32"/>
  <c r="U36" i="32"/>
  <c r="U37" i="32"/>
  <c r="U38" i="32"/>
  <c r="U39" i="32"/>
  <c r="U40" i="32"/>
  <c r="U41" i="32"/>
  <c r="U42" i="32"/>
  <c r="U43" i="32"/>
  <c r="U44" i="32"/>
  <c r="U45" i="32"/>
  <c r="U46" i="32"/>
  <c r="U47" i="32"/>
  <c r="U48" i="32"/>
  <c r="U49" i="32"/>
  <c r="U50" i="32"/>
  <c r="U51" i="32"/>
  <c r="U52" i="32"/>
  <c r="U53" i="32"/>
  <c r="U54" i="32"/>
  <c r="U55" i="32"/>
  <c r="U56" i="32"/>
  <c r="U57" i="32"/>
  <c r="U58" i="32"/>
  <c r="U59" i="32"/>
  <c r="U60" i="32"/>
  <c r="U61" i="32"/>
  <c r="U62" i="32"/>
  <c r="U63" i="32"/>
  <c r="U64" i="32"/>
  <c r="U65" i="32"/>
  <c r="U66" i="32"/>
  <c r="U67" i="32"/>
  <c r="U68" i="32"/>
  <c r="U69" i="32"/>
  <c r="U70" i="32"/>
  <c r="U71" i="32"/>
  <c r="U72" i="32"/>
  <c r="U73" i="32"/>
  <c r="U74" i="32"/>
  <c r="U75" i="32"/>
  <c r="U76" i="32"/>
  <c r="U77" i="32"/>
  <c r="U78" i="32"/>
  <c r="U79" i="32"/>
  <c r="U80" i="32"/>
  <c r="U81" i="32"/>
  <c r="U82" i="32"/>
  <c r="U83" i="32"/>
  <c r="U84" i="32"/>
  <c r="U85" i="32"/>
  <c r="U86" i="32"/>
  <c r="U87" i="32"/>
  <c r="U88" i="32"/>
  <c r="U89" i="32"/>
  <c r="U90" i="32"/>
  <c r="U91" i="32"/>
  <c r="U92" i="32"/>
  <c r="U93" i="32"/>
  <c r="U94" i="32"/>
  <c r="U95" i="32"/>
  <c r="U96" i="32"/>
  <c r="U97" i="32"/>
  <c r="U98" i="32"/>
  <c r="U99" i="32"/>
  <c r="U100" i="32"/>
  <c r="U101" i="32"/>
  <c r="U102" i="32"/>
  <c r="U103" i="32"/>
  <c r="U104" i="32"/>
  <c r="U105" i="32"/>
  <c r="U106" i="32"/>
  <c r="U107" i="32"/>
  <c r="U108" i="32"/>
  <c r="U109" i="32"/>
  <c r="U110" i="32"/>
  <c r="U111" i="32"/>
  <c r="U112" i="32"/>
  <c r="U113" i="32"/>
  <c r="U114" i="32"/>
  <c r="U115" i="32"/>
  <c r="U116" i="32"/>
  <c r="U117" i="32"/>
  <c r="U118" i="32"/>
  <c r="U119" i="32"/>
  <c r="U120" i="32"/>
  <c r="U121" i="32"/>
  <c r="U122" i="32"/>
  <c r="U123" i="32"/>
  <c r="U124" i="32"/>
  <c r="U125" i="32"/>
  <c r="U126" i="32"/>
  <c r="U127" i="32"/>
  <c r="U128" i="32"/>
  <c r="U129" i="32"/>
  <c r="U130" i="32"/>
  <c r="U131" i="32"/>
  <c r="U132" i="32"/>
  <c r="U133" i="32"/>
  <c r="U134" i="32"/>
  <c r="U135" i="32"/>
  <c r="U136" i="32"/>
  <c r="U137" i="32"/>
  <c r="U138" i="32"/>
  <c r="U139" i="32"/>
  <c r="U140" i="32"/>
  <c r="U141" i="32"/>
  <c r="U142" i="32"/>
  <c r="U143" i="32"/>
  <c r="U144" i="32"/>
  <c r="U145" i="32"/>
  <c r="U146" i="32"/>
  <c r="U147" i="32"/>
  <c r="U148" i="32"/>
  <c r="U149" i="32"/>
  <c r="U150" i="32"/>
  <c r="U151" i="32"/>
  <c r="U152" i="32"/>
  <c r="U153" i="32"/>
  <c r="U154" i="32"/>
  <c r="U155" i="32"/>
  <c r="U156" i="32"/>
  <c r="U157" i="32"/>
  <c r="U158" i="32"/>
  <c r="U159" i="32"/>
  <c r="U160" i="32"/>
  <c r="U161" i="32"/>
  <c r="U162" i="32"/>
  <c r="U163" i="32"/>
  <c r="U164" i="32"/>
  <c r="U165" i="32"/>
  <c r="U166" i="32"/>
  <c r="U167" i="32"/>
  <c r="U168" i="32"/>
  <c r="U169" i="32"/>
  <c r="U170" i="32"/>
  <c r="U171" i="32"/>
  <c r="U172" i="32"/>
  <c r="U173" i="32"/>
  <c r="U174" i="32"/>
  <c r="U175" i="32"/>
  <c r="U176" i="32"/>
  <c r="U177" i="32"/>
  <c r="U178" i="32"/>
  <c r="U179" i="32"/>
  <c r="U180" i="32"/>
  <c r="U181" i="32"/>
  <c r="U182" i="32"/>
  <c r="U183" i="32"/>
  <c r="U184" i="32"/>
  <c r="U185" i="32"/>
  <c r="U186" i="32"/>
  <c r="U187" i="32"/>
  <c r="U188" i="32"/>
  <c r="U189" i="32"/>
  <c r="U190" i="32"/>
  <c r="U191" i="32"/>
  <c r="U192" i="32"/>
  <c r="U193" i="32"/>
  <c r="U194" i="32"/>
  <c r="U195" i="32"/>
  <c r="U196" i="32"/>
  <c r="U197" i="32"/>
  <c r="U198" i="32"/>
  <c r="U199" i="32"/>
  <c r="U200" i="32"/>
  <c r="U201" i="32"/>
  <c r="U202" i="32"/>
  <c r="U203" i="32"/>
  <c r="U204" i="32"/>
  <c r="U205" i="32"/>
  <c r="U206" i="32"/>
  <c r="U207" i="32"/>
  <c r="U208" i="32"/>
  <c r="U209" i="32"/>
  <c r="U210" i="32"/>
  <c r="U211" i="32"/>
  <c r="U212" i="32"/>
  <c r="U213" i="32"/>
  <c r="U214" i="32"/>
  <c r="U215" i="32"/>
  <c r="U216" i="32"/>
  <c r="U217" i="32"/>
  <c r="U218" i="32"/>
  <c r="U219" i="32"/>
  <c r="U220" i="32"/>
  <c r="U221" i="32"/>
  <c r="U222" i="32"/>
  <c r="U223" i="32"/>
  <c r="U224" i="32"/>
  <c r="U225" i="32"/>
  <c r="U226" i="32"/>
  <c r="U227" i="32"/>
  <c r="U228" i="32"/>
  <c r="U229" i="32"/>
  <c r="U230" i="32"/>
  <c r="U231" i="32"/>
  <c r="U232" i="32"/>
  <c r="U233" i="32"/>
  <c r="U234" i="32"/>
  <c r="U235" i="32"/>
  <c r="U236" i="32"/>
  <c r="U237" i="32"/>
  <c r="U238" i="32"/>
  <c r="U239" i="32"/>
  <c r="U240" i="32"/>
  <c r="U241" i="32"/>
  <c r="U242" i="32"/>
  <c r="U243" i="32"/>
  <c r="U244" i="32"/>
  <c r="U245" i="32"/>
  <c r="U246" i="32"/>
  <c r="U247" i="32"/>
  <c r="U248" i="32"/>
  <c r="U249" i="32"/>
  <c r="U250" i="32"/>
  <c r="U251" i="32"/>
  <c r="U252" i="32"/>
  <c r="U253" i="32"/>
  <c r="U254" i="32"/>
  <c r="U255" i="32"/>
  <c r="U256" i="32"/>
  <c r="U257" i="32"/>
  <c r="U258" i="32"/>
  <c r="U259" i="32"/>
  <c r="U260" i="32"/>
  <c r="U261" i="32"/>
  <c r="U262" i="32"/>
  <c r="U263" i="32"/>
  <c r="U264" i="32"/>
  <c r="U265" i="32"/>
  <c r="U266" i="32"/>
  <c r="U267" i="32"/>
  <c r="U268" i="32"/>
  <c r="U269" i="32"/>
  <c r="U270" i="32"/>
  <c r="U271" i="32"/>
  <c r="U272" i="32"/>
  <c r="U273" i="32"/>
  <c r="U274" i="32"/>
  <c r="U275" i="32"/>
  <c r="U276" i="32"/>
  <c r="U277" i="32"/>
  <c r="U278" i="32"/>
  <c r="U279" i="32"/>
  <c r="U280" i="32"/>
  <c r="U281" i="32"/>
  <c r="U282" i="32"/>
  <c r="U283" i="32"/>
  <c r="U284" i="32"/>
  <c r="U285" i="32"/>
  <c r="U286" i="32"/>
  <c r="U287" i="32"/>
  <c r="U288" i="32"/>
  <c r="U289" i="32"/>
  <c r="U290" i="32"/>
  <c r="U291" i="32"/>
  <c r="U292" i="32"/>
  <c r="U293" i="32"/>
  <c r="U294" i="32"/>
  <c r="U295" i="32"/>
  <c r="U296" i="32"/>
  <c r="U297" i="32"/>
  <c r="U298" i="32"/>
  <c r="U299" i="32"/>
  <c r="U300" i="32"/>
  <c r="U301" i="32"/>
  <c r="U302" i="32"/>
  <c r="U303" i="32"/>
  <c r="U304" i="32"/>
  <c r="U305" i="32"/>
  <c r="U306" i="32"/>
  <c r="U307" i="32"/>
  <c r="U308" i="32"/>
  <c r="U309" i="32"/>
  <c r="U310" i="32"/>
  <c r="U311" i="32"/>
  <c r="U312" i="32"/>
  <c r="U313" i="32"/>
  <c r="U314" i="32"/>
  <c r="U315" i="32"/>
  <c r="U316" i="32"/>
  <c r="U317" i="32"/>
  <c r="U318" i="32"/>
  <c r="U319" i="32"/>
  <c r="U320" i="32"/>
  <c r="U321" i="32"/>
  <c r="U322" i="32"/>
  <c r="U323" i="32"/>
  <c r="U324" i="32"/>
  <c r="U325" i="32"/>
  <c r="U326" i="32"/>
  <c r="U327" i="32"/>
  <c r="U328" i="32"/>
  <c r="U329" i="32"/>
  <c r="U330" i="32"/>
  <c r="U331" i="32"/>
  <c r="U332" i="32"/>
  <c r="U333" i="32"/>
  <c r="U334" i="32"/>
  <c r="U335" i="32"/>
  <c r="U336" i="32"/>
  <c r="U337" i="32"/>
  <c r="U338" i="32"/>
  <c r="U339" i="32"/>
  <c r="U340" i="32"/>
  <c r="U341" i="32"/>
  <c r="U342" i="32"/>
  <c r="U343" i="32"/>
  <c r="U344" i="32"/>
  <c r="U345" i="32"/>
  <c r="U346" i="32"/>
  <c r="U347" i="32"/>
  <c r="U348" i="32"/>
  <c r="U349" i="32"/>
  <c r="U350" i="32"/>
  <c r="U351" i="32"/>
  <c r="U352" i="32"/>
  <c r="U353" i="32"/>
  <c r="U354" i="32"/>
  <c r="U355" i="32"/>
  <c r="U356" i="32"/>
  <c r="U357" i="32"/>
  <c r="U358" i="32"/>
  <c r="U359" i="32"/>
  <c r="U360" i="32"/>
  <c r="U361" i="32"/>
  <c r="U362" i="32"/>
  <c r="U363" i="32"/>
  <c r="U364" i="32"/>
  <c r="U365" i="32"/>
  <c r="U366" i="32"/>
  <c r="U367" i="32"/>
  <c r="U368" i="32"/>
  <c r="U369" i="32"/>
  <c r="U370" i="32"/>
  <c r="U371" i="32"/>
  <c r="U372" i="32"/>
  <c r="U373" i="32"/>
  <c r="U374" i="32"/>
  <c r="U375" i="32"/>
  <c r="U376" i="32"/>
  <c r="U377" i="32"/>
  <c r="U378" i="32"/>
  <c r="U379" i="32"/>
  <c r="U380" i="32"/>
  <c r="U381" i="32"/>
  <c r="U382" i="32"/>
  <c r="U383" i="32"/>
  <c r="U384" i="32"/>
  <c r="U385" i="32"/>
  <c r="U386" i="32"/>
  <c r="U387" i="32"/>
  <c r="U388" i="32"/>
  <c r="U389" i="32"/>
  <c r="U390" i="32"/>
  <c r="U391" i="32"/>
  <c r="U392" i="32"/>
  <c r="U393" i="32"/>
  <c r="U394" i="32"/>
  <c r="U395" i="32"/>
  <c r="U396" i="32"/>
  <c r="U397" i="32"/>
  <c r="U398" i="32"/>
  <c r="U399" i="32"/>
  <c r="U400" i="32"/>
  <c r="U401" i="32"/>
  <c r="U402" i="32"/>
  <c r="U403" i="32"/>
  <c r="U404" i="32"/>
  <c r="U405" i="32"/>
  <c r="U406" i="32"/>
  <c r="U407" i="32"/>
  <c r="U408" i="32"/>
  <c r="U409" i="32"/>
  <c r="U410" i="32"/>
  <c r="U411" i="32"/>
  <c r="U412" i="32"/>
  <c r="U413" i="32"/>
  <c r="U414" i="32"/>
  <c r="U415" i="32"/>
  <c r="U416" i="32"/>
  <c r="U417" i="32"/>
  <c r="U418" i="32"/>
  <c r="U419" i="32"/>
  <c r="U420" i="32"/>
  <c r="U421" i="32"/>
  <c r="U422" i="32"/>
  <c r="U423" i="32"/>
  <c r="U424" i="32"/>
  <c r="U425" i="32"/>
  <c r="U426" i="32"/>
  <c r="U427" i="32"/>
  <c r="U428" i="32"/>
  <c r="U429" i="32"/>
  <c r="U430" i="32"/>
  <c r="U431" i="32"/>
  <c r="U432" i="32"/>
  <c r="U433" i="32"/>
  <c r="U434" i="32"/>
  <c r="U435" i="32"/>
  <c r="U436" i="32"/>
  <c r="U437" i="32"/>
  <c r="U438" i="32"/>
  <c r="U439" i="32"/>
  <c r="U440" i="32"/>
  <c r="U441" i="32"/>
  <c r="U442" i="32"/>
  <c r="U443" i="32"/>
  <c r="U444" i="32"/>
  <c r="U445" i="32"/>
  <c r="U446" i="32"/>
  <c r="U447" i="32"/>
  <c r="U448" i="32"/>
  <c r="U449" i="32"/>
  <c r="U450" i="32"/>
  <c r="U451" i="32"/>
  <c r="U452" i="32"/>
  <c r="U453" i="32"/>
  <c r="U454" i="32"/>
  <c r="U455" i="32"/>
  <c r="U456" i="32"/>
  <c r="U457" i="32"/>
  <c r="U458" i="32"/>
  <c r="U459" i="32"/>
  <c r="U460" i="32"/>
  <c r="U461" i="32"/>
  <c r="U462" i="32"/>
  <c r="U463" i="32"/>
  <c r="U464" i="32"/>
  <c r="U465" i="32"/>
  <c r="U466" i="32"/>
  <c r="U467" i="32"/>
  <c r="U468" i="32"/>
  <c r="U469" i="32"/>
  <c r="U470" i="32"/>
  <c r="U471" i="32"/>
  <c r="U472" i="32"/>
  <c r="U473" i="32"/>
  <c r="U474" i="32"/>
  <c r="U475" i="32"/>
  <c r="U476" i="32"/>
  <c r="U477" i="32"/>
  <c r="U478" i="32"/>
  <c r="U479" i="32"/>
  <c r="U480" i="32"/>
  <c r="U481" i="32"/>
  <c r="U482" i="32"/>
  <c r="U483" i="32"/>
  <c r="U484" i="32"/>
  <c r="U485" i="32"/>
  <c r="U486" i="32"/>
  <c r="U487" i="32"/>
  <c r="U488" i="32"/>
  <c r="U489" i="32"/>
  <c r="U490" i="32"/>
  <c r="U491" i="32"/>
  <c r="U492" i="32"/>
  <c r="U493" i="32"/>
  <c r="U494" i="32"/>
  <c r="U495" i="32"/>
  <c r="U496" i="32"/>
  <c r="U497" i="32"/>
  <c r="U498" i="32"/>
  <c r="U499" i="32"/>
  <c r="U500" i="32"/>
  <c r="U501" i="32"/>
  <c r="U502" i="32"/>
  <c r="U503" i="32"/>
  <c r="U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26" i="32"/>
  <c r="S27" i="32"/>
  <c r="S28" i="32"/>
  <c r="S29" i="32"/>
  <c r="S30" i="32"/>
  <c r="S31" i="32"/>
  <c r="S32" i="32"/>
  <c r="S33" i="32"/>
  <c r="S34" i="32"/>
  <c r="S35" i="32"/>
  <c r="S36" i="32"/>
  <c r="S37" i="32"/>
  <c r="S38" i="32"/>
  <c r="S39" i="32"/>
  <c r="S40" i="32"/>
  <c r="S41" i="32"/>
  <c r="S42" i="32"/>
  <c r="S43" i="32"/>
  <c r="S44" i="32"/>
  <c r="S45" i="32"/>
  <c r="S46" i="32"/>
  <c r="S47" i="32"/>
  <c r="S48" i="32"/>
  <c r="S49" i="32"/>
  <c r="S50" i="32"/>
  <c r="S51" i="32"/>
  <c r="S52" i="32"/>
  <c r="S53" i="32"/>
  <c r="S54" i="32"/>
  <c r="S55" i="32"/>
  <c r="S56" i="32"/>
  <c r="S57" i="32"/>
  <c r="S58" i="32"/>
  <c r="S59" i="32"/>
  <c r="S60" i="32"/>
  <c r="S61" i="32"/>
  <c r="S62" i="32"/>
  <c r="S63" i="32"/>
  <c r="S64" i="32"/>
  <c r="S65" i="32"/>
  <c r="S66" i="32"/>
  <c r="S67" i="32"/>
  <c r="S68" i="32"/>
  <c r="S69" i="32"/>
  <c r="S70" i="32"/>
  <c r="S71" i="32"/>
  <c r="S72" i="32"/>
  <c r="S73" i="32"/>
  <c r="S74" i="32"/>
  <c r="S75" i="32"/>
  <c r="S76" i="32"/>
  <c r="S77" i="32"/>
  <c r="S78" i="32"/>
  <c r="S79" i="32"/>
  <c r="S80" i="32"/>
  <c r="S81" i="32"/>
  <c r="S82" i="32"/>
  <c r="S83" i="32"/>
  <c r="S84" i="32"/>
  <c r="S85" i="32"/>
  <c r="S86" i="32"/>
  <c r="S87" i="32"/>
  <c r="S88" i="32"/>
  <c r="S89" i="32"/>
  <c r="S90" i="32"/>
  <c r="S91" i="32"/>
  <c r="S92" i="32"/>
  <c r="S93" i="32"/>
  <c r="S94" i="32"/>
  <c r="S95" i="32"/>
  <c r="S96" i="32"/>
  <c r="S97" i="32"/>
  <c r="S98" i="32"/>
  <c r="S99" i="32"/>
  <c r="S100" i="32"/>
  <c r="S101" i="32"/>
  <c r="S102" i="32"/>
  <c r="S103" i="32"/>
  <c r="S104" i="32"/>
  <c r="S105" i="32"/>
  <c r="S106" i="32"/>
  <c r="S107" i="32"/>
  <c r="S108" i="32"/>
  <c r="S109" i="32"/>
  <c r="S110" i="32"/>
  <c r="S111" i="32"/>
  <c r="S112" i="32"/>
  <c r="S113" i="32"/>
  <c r="S114" i="32"/>
  <c r="S115" i="32"/>
  <c r="S116" i="32"/>
  <c r="S117" i="32"/>
  <c r="S118" i="32"/>
  <c r="S119" i="32"/>
  <c r="S120" i="32"/>
  <c r="S121" i="32"/>
  <c r="S122" i="32"/>
  <c r="S123" i="32"/>
  <c r="S124" i="32"/>
  <c r="S125" i="32"/>
  <c r="S126" i="32"/>
  <c r="S127" i="32"/>
  <c r="S128" i="32"/>
  <c r="S129" i="32"/>
  <c r="S130" i="32"/>
  <c r="S131" i="32"/>
  <c r="S132" i="32"/>
  <c r="S133" i="32"/>
  <c r="S134" i="32"/>
  <c r="S135" i="32"/>
  <c r="S136" i="32"/>
  <c r="S137" i="32"/>
  <c r="S138" i="32"/>
  <c r="S139" i="32"/>
  <c r="S140" i="32"/>
  <c r="S141" i="32"/>
  <c r="S142" i="32"/>
  <c r="S143" i="32"/>
  <c r="S144" i="32"/>
  <c r="S145" i="32"/>
  <c r="S146" i="32"/>
  <c r="S147" i="32"/>
  <c r="S148" i="32"/>
  <c r="S149" i="32"/>
  <c r="S150" i="32"/>
  <c r="S151" i="32"/>
  <c r="S152" i="32"/>
  <c r="S153" i="32"/>
  <c r="S154" i="32"/>
  <c r="S155" i="32"/>
  <c r="S156" i="32"/>
  <c r="S157" i="32"/>
  <c r="S158" i="32"/>
  <c r="S159" i="32"/>
  <c r="S160" i="32"/>
  <c r="S161" i="32"/>
  <c r="S162" i="32"/>
  <c r="S163" i="32"/>
  <c r="S164" i="32"/>
  <c r="S165" i="32"/>
  <c r="S166" i="32"/>
  <c r="S167" i="32"/>
  <c r="S168" i="32"/>
  <c r="S169" i="32"/>
  <c r="S170" i="32"/>
  <c r="S171" i="32"/>
  <c r="S172" i="32"/>
  <c r="S173" i="32"/>
  <c r="S174" i="32"/>
  <c r="S175" i="32"/>
  <c r="S176" i="32"/>
  <c r="S177" i="32"/>
  <c r="S178" i="32"/>
  <c r="S179" i="32"/>
  <c r="S180" i="32"/>
  <c r="S181" i="32"/>
  <c r="S182" i="32"/>
  <c r="S183" i="32"/>
  <c r="S184" i="32"/>
  <c r="S185" i="32"/>
  <c r="S186" i="32"/>
  <c r="S187" i="32"/>
  <c r="S188" i="32"/>
  <c r="S189" i="32"/>
  <c r="S190" i="32"/>
  <c r="S191" i="32"/>
  <c r="S192" i="32"/>
  <c r="S193" i="32"/>
  <c r="S194" i="32"/>
  <c r="S195" i="32"/>
  <c r="S196" i="32"/>
  <c r="S197" i="32"/>
  <c r="S198" i="32"/>
  <c r="S199" i="32"/>
  <c r="S200" i="32"/>
  <c r="S201" i="32"/>
  <c r="S202" i="32"/>
  <c r="S203" i="32"/>
  <c r="S204" i="32"/>
  <c r="S205" i="32"/>
  <c r="S206" i="32"/>
  <c r="S207" i="32"/>
  <c r="S208" i="32"/>
  <c r="S209" i="32"/>
  <c r="S210" i="32"/>
  <c r="S211" i="32"/>
  <c r="S212" i="32"/>
  <c r="S213" i="32"/>
  <c r="S214" i="32"/>
  <c r="S215" i="32"/>
  <c r="S216" i="32"/>
  <c r="S217" i="32"/>
  <c r="S218" i="32"/>
  <c r="S219" i="32"/>
  <c r="S220" i="32"/>
  <c r="S221" i="32"/>
  <c r="S222" i="32"/>
  <c r="S223" i="32"/>
  <c r="S224" i="32"/>
  <c r="S225" i="32"/>
  <c r="S226" i="32"/>
  <c r="S227" i="32"/>
  <c r="S228" i="32"/>
  <c r="S229" i="32"/>
  <c r="S230" i="32"/>
  <c r="S231" i="32"/>
  <c r="S232" i="32"/>
  <c r="S233" i="32"/>
  <c r="S234" i="32"/>
  <c r="S235" i="32"/>
  <c r="S236" i="32"/>
  <c r="S237" i="32"/>
  <c r="S238" i="32"/>
  <c r="S239" i="32"/>
  <c r="S240" i="32"/>
  <c r="S241" i="32"/>
  <c r="S242" i="32"/>
  <c r="S243" i="32"/>
  <c r="S244" i="32"/>
  <c r="S245" i="32"/>
  <c r="S246" i="32"/>
  <c r="S247" i="32"/>
  <c r="S248" i="32"/>
  <c r="S249" i="32"/>
  <c r="S250" i="32"/>
  <c r="S251" i="32"/>
  <c r="S252" i="32"/>
  <c r="S253" i="32"/>
  <c r="S254" i="32"/>
  <c r="S255" i="32"/>
  <c r="S256" i="32"/>
  <c r="S257" i="32"/>
  <c r="S258" i="32"/>
  <c r="S259" i="32"/>
  <c r="S260" i="32"/>
  <c r="S261" i="32"/>
  <c r="S262" i="32"/>
  <c r="S263" i="32"/>
  <c r="S264" i="32"/>
  <c r="S265" i="32"/>
  <c r="S266" i="32"/>
  <c r="S267" i="32"/>
  <c r="S268" i="32"/>
  <c r="S269" i="32"/>
  <c r="S270" i="32"/>
  <c r="S271" i="32"/>
  <c r="S272" i="32"/>
  <c r="S273" i="32"/>
  <c r="S274" i="32"/>
  <c r="S275" i="32"/>
  <c r="S276" i="32"/>
  <c r="S277" i="32"/>
  <c r="S278" i="32"/>
  <c r="S279" i="32"/>
  <c r="S280" i="32"/>
  <c r="S281" i="32"/>
  <c r="S282" i="32"/>
  <c r="S283" i="32"/>
  <c r="S284" i="32"/>
  <c r="S285" i="32"/>
  <c r="S286" i="32"/>
  <c r="S287" i="32"/>
  <c r="S288" i="32"/>
  <c r="S289" i="32"/>
  <c r="S290" i="32"/>
  <c r="S291" i="32"/>
  <c r="S292" i="32"/>
  <c r="S293" i="32"/>
  <c r="S294" i="32"/>
  <c r="S295" i="32"/>
  <c r="S296" i="32"/>
  <c r="S297" i="32"/>
  <c r="S298" i="32"/>
  <c r="S299" i="32"/>
  <c r="S300" i="32"/>
  <c r="S301" i="32"/>
  <c r="S302" i="32"/>
  <c r="S303" i="32"/>
  <c r="S304" i="32"/>
  <c r="S305" i="32"/>
  <c r="S306" i="32"/>
  <c r="S307" i="32"/>
  <c r="S308" i="32"/>
  <c r="S309" i="32"/>
  <c r="S310" i="32"/>
  <c r="S311" i="32"/>
  <c r="S312" i="32"/>
  <c r="S313" i="32"/>
  <c r="S314" i="32"/>
  <c r="S315" i="32"/>
  <c r="S316" i="32"/>
  <c r="S317" i="32"/>
  <c r="S318" i="32"/>
  <c r="S319" i="32"/>
  <c r="S320" i="32"/>
  <c r="S321" i="32"/>
  <c r="S322" i="32"/>
  <c r="S323" i="32"/>
  <c r="S324" i="32"/>
  <c r="S325" i="32"/>
  <c r="S326" i="32"/>
  <c r="S327" i="32"/>
  <c r="S328" i="32"/>
  <c r="S329" i="32"/>
  <c r="S330" i="32"/>
  <c r="S331" i="32"/>
  <c r="S332" i="32"/>
  <c r="S333" i="32"/>
  <c r="S334" i="32"/>
  <c r="S335" i="32"/>
  <c r="S336" i="32"/>
  <c r="S337" i="32"/>
  <c r="S338" i="32"/>
  <c r="S339" i="32"/>
  <c r="S340" i="32"/>
  <c r="S341" i="32"/>
  <c r="S342" i="32"/>
  <c r="S343" i="32"/>
  <c r="S344" i="32"/>
  <c r="S345" i="32"/>
  <c r="S346" i="32"/>
  <c r="S347" i="32"/>
  <c r="S348" i="32"/>
  <c r="S349" i="32"/>
  <c r="S350" i="32"/>
  <c r="S351" i="32"/>
  <c r="S352" i="32"/>
  <c r="S353" i="32"/>
  <c r="S354" i="32"/>
  <c r="S355" i="32"/>
  <c r="S356" i="32"/>
  <c r="S357" i="32"/>
  <c r="S358" i="32"/>
  <c r="S359" i="32"/>
  <c r="S360" i="32"/>
  <c r="S361" i="32"/>
  <c r="S362" i="32"/>
  <c r="S363" i="32"/>
  <c r="S364" i="32"/>
  <c r="S365" i="32"/>
  <c r="S366" i="32"/>
  <c r="S367" i="32"/>
  <c r="S368" i="32"/>
  <c r="S369" i="32"/>
  <c r="S370" i="32"/>
  <c r="S371" i="32"/>
  <c r="S372" i="32"/>
  <c r="S373" i="32"/>
  <c r="S374" i="32"/>
  <c r="S375" i="32"/>
  <c r="S376" i="32"/>
  <c r="S377" i="32"/>
  <c r="S378" i="32"/>
  <c r="S379" i="32"/>
  <c r="S380" i="32"/>
  <c r="S381" i="32"/>
  <c r="S382" i="32"/>
  <c r="S383" i="32"/>
  <c r="S384" i="32"/>
  <c r="S385" i="32"/>
  <c r="S386" i="32"/>
  <c r="S387" i="32"/>
  <c r="S388" i="32"/>
  <c r="S389" i="32"/>
  <c r="S390" i="32"/>
  <c r="S391" i="32"/>
  <c r="S392" i="32"/>
  <c r="S393" i="32"/>
  <c r="S394" i="32"/>
  <c r="S395" i="32"/>
  <c r="S396" i="32"/>
  <c r="S397" i="32"/>
  <c r="S398" i="32"/>
  <c r="S399" i="32"/>
  <c r="S400" i="32"/>
  <c r="S401" i="32"/>
  <c r="S402" i="32"/>
  <c r="S403" i="32"/>
  <c r="S404" i="32"/>
  <c r="S405" i="32"/>
  <c r="S406" i="32"/>
  <c r="S407" i="32"/>
  <c r="S408" i="32"/>
  <c r="S409" i="32"/>
  <c r="S410" i="32"/>
  <c r="S411" i="32"/>
  <c r="S412" i="32"/>
  <c r="S413" i="32"/>
  <c r="S414" i="32"/>
  <c r="S415" i="32"/>
  <c r="S416" i="32"/>
  <c r="S417" i="32"/>
  <c r="S418" i="32"/>
  <c r="S419" i="32"/>
  <c r="S420" i="32"/>
  <c r="S421" i="32"/>
  <c r="S422" i="32"/>
  <c r="S423" i="32"/>
  <c r="S424" i="32"/>
  <c r="S425" i="32"/>
  <c r="S426" i="32"/>
  <c r="S427" i="32"/>
  <c r="S428" i="32"/>
  <c r="S429" i="32"/>
  <c r="S430" i="32"/>
  <c r="S431" i="32"/>
  <c r="S432" i="32"/>
  <c r="S433" i="32"/>
  <c r="S434" i="32"/>
  <c r="S435" i="32"/>
  <c r="S436" i="32"/>
  <c r="S437" i="32"/>
  <c r="S438" i="32"/>
  <c r="S439" i="32"/>
  <c r="S440" i="32"/>
  <c r="S441" i="32"/>
  <c r="S442" i="32"/>
  <c r="S443" i="32"/>
  <c r="S444" i="32"/>
  <c r="S445" i="32"/>
  <c r="S446" i="32"/>
  <c r="S447" i="32"/>
  <c r="S448" i="32"/>
  <c r="S449" i="32"/>
  <c r="S450" i="32"/>
  <c r="S451" i="32"/>
  <c r="S452" i="32"/>
  <c r="S453" i="32"/>
  <c r="S454" i="32"/>
  <c r="S455" i="32"/>
  <c r="S456" i="32"/>
  <c r="S457" i="32"/>
  <c r="S458" i="32"/>
  <c r="S459" i="32"/>
  <c r="S460" i="32"/>
  <c r="S461" i="32"/>
  <c r="S462" i="32"/>
  <c r="S463" i="32"/>
  <c r="S464" i="32"/>
  <c r="S465" i="32"/>
  <c r="S466" i="32"/>
  <c r="S467" i="32"/>
  <c r="S468" i="32"/>
  <c r="S469" i="32"/>
  <c r="S470" i="32"/>
  <c r="S471" i="32"/>
  <c r="S472" i="32"/>
  <c r="S473" i="32"/>
  <c r="S474" i="32"/>
  <c r="S475" i="32"/>
  <c r="S476" i="32"/>
  <c r="S477" i="32"/>
  <c r="S478" i="32"/>
  <c r="S479" i="32"/>
  <c r="S480" i="32"/>
  <c r="S481" i="32"/>
  <c r="S482" i="32"/>
  <c r="S483" i="32"/>
  <c r="S484" i="32"/>
  <c r="S485" i="32"/>
  <c r="S486" i="32"/>
  <c r="S487" i="32"/>
  <c r="S488" i="32"/>
  <c r="S489" i="32"/>
  <c r="S490" i="32"/>
  <c r="S491" i="32"/>
  <c r="S492" i="32"/>
  <c r="S493" i="32"/>
  <c r="S494" i="32"/>
  <c r="S495" i="32"/>
  <c r="S496" i="32"/>
  <c r="S497" i="32"/>
  <c r="S498" i="32"/>
  <c r="S499" i="32"/>
  <c r="S500" i="32"/>
  <c r="S501" i="32"/>
  <c r="S502" i="32"/>
  <c r="S503" i="32"/>
  <c r="S4" i="32"/>
  <c r="R20" i="32"/>
  <c r="R22" i="32"/>
  <c r="R23" i="32"/>
  <c r="R24" i="32"/>
  <c r="R35" i="32"/>
  <c r="R37" i="32"/>
  <c r="R38" i="32"/>
  <c r="R55" i="32"/>
  <c r="R56" i="32"/>
  <c r="R57" i="32"/>
  <c r="R67" i="32"/>
  <c r="R68" i="32"/>
  <c r="R69" i="32"/>
  <c r="R70" i="32"/>
  <c r="R71" i="32"/>
  <c r="R73" i="32"/>
  <c r="R84" i="32"/>
  <c r="R86" i="32"/>
  <c r="R87" i="32"/>
  <c r="R88" i="32"/>
  <c r="R99" i="32"/>
  <c r="R101" i="32"/>
  <c r="R102" i="32"/>
  <c r="R119" i="32"/>
  <c r="R120" i="32"/>
  <c r="R121" i="32"/>
  <c r="R131" i="32"/>
  <c r="R132" i="32"/>
  <c r="R133" i="32"/>
  <c r="R134" i="32"/>
  <c r="R135" i="32"/>
  <c r="R137" i="32"/>
  <c r="R148" i="32"/>
  <c r="R150" i="32"/>
  <c r="R151" i="32"/>
  <c r="R152" i="32"/>
  <c r="R163" i="32"/>
  <c r="R165" i="32"/>
  <c r="R166" i="32"/>
  <c r="R183" i="32"/>
  <c r="R184" i="32"/>
  <c r="R185" i="32"/>
  <c r="R195" i="32"/>
  <c r="R196" i="32"/>
  <c r="R197" i="32"/>
  <c r="R198" i="32"/>
  <c r="R199" i="32"/>
  <c r="R201" i="32"/>
  <c r="R212" i="32"/>
  <c r="R214" i="32"/>
  <c r="R215" i="32"/>
  <c r="R216" i="32"/>
  <c r="R227" i="32"/>
  <c r="R229" i="32"/>
  <c r="R230" i="32"/>
  <c r="R247" i="32"/>
  <c r="R248" i="32"/>
  <c r="R249" i="32"/>
  <c r="R259" i="32"/>
  <c r="R260" i="32"/>
  <c r="R261" i="32"/>
  <c r="R262" i="32"/>
  <c r="R263" i="32"/>
  <c r="R265" i="32"/>
  <c r="R276" i="32"/>
  <c r="R278" i="32"/>
  <c r="R279" i="32"/>
  <c r="R280" i="32"/>
  <c r="R291" i="32"/>
  <c r="R293" i="32"/>
  <c r="R294" i="32"/>
  <c r="R310" i="32"/>
  <c r="R311" i="32"/>
  <c r="R312" i="32"/>
  <c r="R320" i="32"/>
  <c r="R323" i="32"/>
  <c r="R324" i="32"/>
  <c r="R325" i="32"/>
  <c r="R326" i="32"/>
  <c r="R327" i="32"/>
  <c r="R328" i="32"/>
  <c r="R337" i="32"/>
  <c r="R340" i="32"/>
  <c r="R341" i="32"/>
  <c r="R342" i="32"/>
  <c r="R345" i="32"/>
  <c r="R355" i="32"/>
  <c r="R356" i="32"/>
  <c r="R372" i="32"/>
  <c r="R373" i="32"/>
  <c r="R374" i="32"/>
  <c r="R376" i="32"/>
  <c r="R377" i="32"/>
  <c r="R384" i="32"/>
  <c r="R387" i="32"/>
  <c r="R388" i="32"/>
  <c r="R389" i="32"/>
  <c r="R390" i="32"/>
  <c r="R393" i="32"/>
  <c r="R401" i="32"/>
  <c r="R403" i="32"/>
  <c r="R404" i="32"/>
  <c r="R407" i="32"/>
  <c r="R409" i="32"/>
  <c r="R416" i="32"/>
  <c r="R433" i="32"/>
  <c r="R435" i="32"/>
  <c r="R436" i="32"/>
  <c r="R438" i="32"/>
  <c r="R439" i="32"/>
  <c r="R440" i="32"/>
  <c r="R441" i="32"/>
  <c r="R448" i="32"/>
  <c r="R451" i="32"/>
  <c r="R452" i="32"/>
  <c r="R455" i="32"/>
  <c r="R457" i="32"/>
  <c r="R458" i="32"/>
  <c r="R465" i="32"/>
  <c r="R469" i="32"/>
  <c r="R471" i="32"/>
  <c r="R472" i="32"/>
  <c r="R489" i="32"/>
  <c r="R490" i="32"/>
  <c r="R497" i="32"/>
  <c r="R500" i="32"/>
  <c r="R501" i="32"/>
  <c r="R502" i="32"/>
  <c r="R503" i="32"/>
  <c r="R10" i="32"/>
  <c r="Q11" i="32"/>
  <c r="Q12" i="32"/>
  <c r="Q13" i="32"/>
  <c r="Q14" i="32"/>
  <c r="Q15" i="32"/>
  <c r="Q16" i="32"/>
  <c r="Q17" i="32"/>
  <c r="Q18" i="32"/>
  <c r="Q19" i="32"/>
  <c r="Q20" i="32"/>
  <c r="Q21" i="32"/>
  <c r="Q22" i="32"/>
  <c r="Q23" i="32"/>
  <c r="Q24" i="32"/>
  <c r="Q25" i="32"/>
  <c r="Q26" i="32"/>
  <c r="Q27" i="32"/>
  <c r="Q28" i="32"/>
  <c r="Q29" i="32"/>
  <c r="Q30" i="32"/>
  <c r="Q31" i="32"/>
  <c r="Q32" i="32"/>
  <c r="Q33" i="32"/>
  <c r="Q34" i="32"/>
  <c r="Q35" i="32"/>
  <c r="Q36" i="32"/>
  <c r="Q37" i="32"/>
  <c r="Q38" i="32"/>
  <c r="Q39" i="32"/>
  <c r="Q40" i="32"/>
  <c r="Q41" i="32"/>
  <c r="Q42" i="32"/>
  <c r="Q43" i="32"/>
  <c r="Q44" i="32"/>
  <c r="Q45" i="32"/>
  <c r="Q46" i="32"/>
  <c r="Q47" i="32"/>
  <c r="Q48" i="32"/>
  <c r="Q49" i="32"/>
  <c r="Q50" i="32"/>
  <c r="Q51" i="32"/>
  <c r="Q52" i="32"/>
  <c r="Q53" i="32"/>
  <c r="Q54" i="32"/>
  <c r="Q55" i="32"/>
  <c r="Q56" i="32"/>
  <c r="Q57" i="32"/>
  <c r="Q58" i="32"/>
  <c r="Q59" i="32"/>
  <c r="Q60" i="32"/>
  <c r="Q61" i="32"/>
  <c r="Q62" i="32"/>
  <c r="Q63" i="32"/>
  <c r="Q64" i="32"/>
  <c r="Q65" i="32"/>
  <c r="Q66" i="32"/>
  <c r="Q67" i="32"/>
  <c r="Q68" i="32"/>
  <c r="Q69" i="32"/>
  <c r="Q70" i="32"/>
  <c r="Q71" i="32"/>
  <c r="Q72" i="32"/>
  <c r="Q73" i="32"/>
  <c r="Q74" i="32"/>
  <c r="Q75" i="32"/>
  <c r="Q76" i="32"/>
  <c r="Q77" i="32"/>
  <c r="Q78" i="32"/>
  <c r="Q79" i="32"/>
  <c r="Q80" i="32"/>
  <c r="Q81" i="32"/>
  <c r="Q82" i="32"/>
  <c r="Q83" i="32"/>
  <c r="Q84" i="32"/>
  <c r="Q85" i="32"/>
  <c r="Q86" i="32"/>
  <c r="Q87" i="32"/>
  <c r="Q88" i="32"/>
  <c r="Q89" i="32"/>
  <c r="Q90" i="32"/>
  <c r="Q91" i="32"/>
  <c r="Q92" i="32"/>
  <c r="Q93" i="32"/>
  <c r="Q94" i="32"/>
  <c r="Q95" i="32"/>
  <c r="Q96" i="32"/>
  <c r="Q97" i="32"/>
  <c r="Q98" i="32"/>
  <c r="Q99" i="32"/>
  <c r="Q100" i="32"/>
  <c r="Q101" i="32"/>
  <c r="Q102" i="32"/>
  <c r="Q103" i="32"/>
  <c r="Q104" i="32"/>
  <c r="Q105" i="32"/>
  <c r="Q106" i="32"/>
  <c r="Q107" i="32"/>
  <c r="Q108" i="32"/>
  <c r="Q109" i="32"/>
  <c r="Q110" i="32"/>
  <c r="Q111" i="32"/>
  <c r="Q112" i="32"/>
  <c r="Q113" i="32"/>
  <c r="Q114" i="32"/>
  <c r="Q115" i="32"/>
  <c r="Q116" i="32"/>
  <c r="Q117" i="32"/>
  <c r="Q118" i="32"/>
  <c r="Q119" i="32"/>
  <c r="Q120" i="32"/>
  <c r="Q121" i="32"/>
  <c r="Q122" i="32"/>
  <c r="Q123" i="32"/>
  <c r="Q124" i="32"/>
  <c r="Q125" i="32"/>
  <c r="Q126" i="32"/>
  <c r="Q127" i="32"/>
  <c r="Q128" i="32"/>
  <c r="Q129" i="32"/>
  <c r="Q130" i="32"/>
  <c r="Q131" i="32"/>
  <c r="Q132" i="32"/>
  <c r="Q133" i="32"/>
  <c r="Q134" i="32"/>
  <c r="Q135" i="32"/>
  <c r="Q136" i="32"/>
  <c r="Q137" i="32"/>
  <c r="Q138" i="32"/>
  <c r="Q139" i="32"/>
  <c r="Q140" i="32"/>
  <c r="Q141" i="32"/>
  <c r="Q142" i="32"/>
  <c r="Q143" i="32"/>
  <c r="Q144" i="32"/>
  <c r="Q145" i="32"/>
  <c r="Q146" i="32"/>
  <c r="Q147" i="32"/>
  <c r="Q148" i="32"/>
  <c r="Q149" i="32"/>
  <c r="Q150" i="32"/>
  <c r="Q151" i="32"/>
  <c r="Q152" i="32"/>
  <c r="Q153" i="32"/>
  <c r="Q154" i="32"/>
  <c r="Q155" i="32"/>
  <c r="Q156" i="32"/>
  <c r="Q157" i="32"/>
  <c r="Q158" i="32"/>
  <c r="Q159" i="32"/>
  <c r="Q160" i="32"/>
  <c r="Q161" i="32"/>
  <c r="Q162" i="32"/>
  <c r="Q163" i="32"/>
  <c r="Q164" i="32"/>
  <c r="Q165" i="32"/>
  <c r="Q166" i="32"/>
  <c r="Q167" i="32"/>
  <c r="Q168" i="32"/>
  <c r="Q169" i="32"/>
  <c r="Q170" i="32"/>
  <c r="Q171" i="32"/>
  <c r="Q172" i="32"/>
  <c r="Q173" i="32"/>
  <c r="Q174" i="32"/>
  <c r="Q175" i="32"/>
  <c r="Q176" i="32"/>
  <c r="Q177" i="32"/>
  <c r="Q178" i="32"/>
  <c r="Q179" i="32"/>
  <c r="Q180" i="32"/>
  <c r="Q181" i="32"/>
  <c r="Q182" i="32"/>
  <c r="Q183" i="32"/>
  <c r="Q184" i="32"/>
  <c r="Q185" i="32"/>
  <c r="Q186" i="32"/>
  <c r="Q187" i="32"/>
  <c r="Q188" i="32"/>
  <c r="Q189" i="32"/>
  <c r="Q190" i="32"/>
  <c r="Q191" i="32"/>
  <c r="Q192" i="32"/>
  <c r="Q193" i="32"/>
  <c r="Q194" i="32"/>
  <c r="Q195" i="32"/>
  <c r="Q196" i="32"/>
  <c r="Q197" i="32"/>
  <c r="Q198" i="32"/>
  <c r="Q199" i="32"/>
  <c r="Q200" i="32"/>
  <c r="Q201" i="32"/>
  <c r="Q202" i="32"/>
  <c r="Q203" i="32"/>
  <c r="Q204" i="32"/>
  <c r="Q205" i="32"/>
  <c r="Q206" i="32"/>
  <c r="Q207" i="32"/>
  <c r="Q208" i="32"/>
  <c r="Q209" i="32"/>
  <c r="Q210" i="32"/>
  <c r="Q211" i="32"/>
  <c r="Q212" i="32"/>
  <c r="Q213" i="32"/>
  <c r="Q214" i="32"/>
  <c r="Q215" i="32"/>
  <c r="Q216" i="32"/>
  <c r="Q217" i="32"/>
  <c r="Q218" i="32"/>
  <c r="Q219" i="32"/>
  <c r="Q220" i="32"/>
  <c r="Q221" i="32"/>
  <c r="Q222" i="32"/>
  <c r="Q223" i="32"/>
  <c r="Q224" i="32"/>
  <c r="Q225" i="32"/>
  <c r="Q226" i="32"/>
  <c r="Q227" i="32"/>
  <c r="Q228" i="32"/>
  <c r="Q229" i="32"/>
  <c r="Q230" i="32"/>
  <c r="Q231" i="32"/>
  <c r="Q232" i="32"/>
  <c r="Q233" i="32"/>
  <c r="Q234" i="32"/>
  <c r="Q235" i="32"/>
  <c r="Q236" i="32"/>
  <c r="Q237" i="32"/>
  <c r="Q238" i="32"/>
  <c r="Q239" i="32"/>
  <c r="Q240" i="32"/>
  <c r="Q241" i="32"/>
  <c r="Q242" i="32"/>
  <c r="Q243" i="32"/>
  <c r="Q244" i="32"/>
  <c r="Q245" i="32"/>
  <c r="Q246" i="32"/>
  <c r="Q247" i="32"/>
  <c r="Q248" i="32"/>
  <c r="Q249" i="32"/>
  <c r="Q250" i="32"/>
  <c r="Q251" i="32"/>
  <c r="Q252" i="32"/>
  <c r="Q253" i="32"/>
  <c r="Q254" i="32"/>
  <c r="Q255" i="32"/>
  <c r="Q256" i="32"/>
  <c r="Q257" i="32"/>
  <c r="Q258" i="32"/>
  <c r="Q259" i="32"/>
  <c r="Q260" i="32"/>
  <c r="Q261" i="32"/>
  <c r="Q262" i="32"/>
  <c r="Q263" i="32"/>
  <c r="Q264" i="32"/>
  <c r="Q265" i="32"/>
  <c r="Q266" i="32"/>
  <c r="Q267" i="32"/>
  <c r="Q268" i="32"/>
  <c r="Q269" i="32"/>
  <c r="Q270" i="32"/>
  <c r="Q271" i="32"/>
  <c r="Q272" i="32"/>
  <c r="Q273" i="32"/>
  <c r="Q274" i="32"/>
  <c r="Q275" i="32"/>
  <c r="Q276" i="32"/>
  <c r="Q277" i="32"/>
  <c r="Q278" i="32"/>
  <c r="Q279" i="32"/>
  <c r="Q280" i="32"/>
  <c r="Q281" i="32"/>
  <c r="Q282" i="32"/>
  <c r="Q283" i="32"/>
  <c r="Q284" i="32"/>
  <c r="Q285" i="32"/>
  <c r="Q286" i="32"/>
  <c r="Q287" i="32"/>
  <c r="Q288" i="32"/>
  <c r="Q289" i="32"/>
  <c r="Q290" i="32"/>
  <c r="Q291" i="32"/>
  <c r="Q292" i="32"/>
  <c r="Q293" i="32"/>
  <c r="Q294" i="32"/>
  <c r="Q295" i="32"/>
  <c r="Q296" i="32"/>
  <c r="Q297" i="32"/>
  <c r="Q298" i="32"/>
  <c r="Q299" i="32"/>
  <c r="Q300" i="32"/>
  <c r="Q301" i="32"/>
  <c r="Q302" i="32"/>
  <c r="Q303" i="32"/>
  <c r="Q304" i="32"/>
  <c r="Q305" i="32"/>
  <c r="Q306" i="32"/>
  <c r="Q307" i="32"/>
  <c r="Q308" i="32"/>
  <c r="Q309" i="32"/>
  <c r="Q310" i="32"/>
  <c r="Q311" i="32"/>
  <c r="Q312" i="32"/>
  <c r="Q313" i="32"/>
  <c r="Q314" i="32"/>
  <c r="Q315" i="32"/>
  <c r="Q316" i="32"/>
  <c r="Q317" i="32"/>
  <c r="Q318" i="32"/>
  <c r="Q319" i="32"/>
  <c r="Q320" i="32"/>
  <c r="Q321" i="32"/>
  <c r="Q322" i="32"/>
  <c r="Q323" i="32"/>
  <c r="Q324" i="32"/>
  <c r="Q325" i="32"/>
  <c r="Q326" i="32"/>
  <c r="Q327" i="32"/>
  <c r="Q328" i="32"/>
  <c r="Q329" i="32"/>
  <c r="Q330" i="32"/>
  <c r="Q331" i="32"/>
  <c r="Q332" i="32"/>
  <c r="Q333" i="32"/>
  <c r="Q334" i="32"/>
  <c r="Q335" i="32"/>
  <c r="Q336" i="32"/>
  <c r="Q337" i="32"/>
  <c r="Q338" i="32"/>
  <c r="Q339" i="32"/>
  <c r="Q340" i="32"/>
  <c r="Q341" i="32"/>
  <c r="Q342" i="32"/>
  <c r="Q343" i="32"/>
  <c r="Q344" i="32"/>
  <c r="Q345" i="32"/>
  <c r="Q346" i="32"/>
  <c r="Q347" i="32"/>
  <c r="Q348" i="32"/>
  <c r="Q349" i="32"/>
  <c r="Q350" i="32"/>
  <c r="Q351" i="32"/>
  <c r="Q352" i="32"/>
  <c r="Q353" i="32"/>
  <c r="Q354" i="32"/>
  <c r="Q355" i="32"/>
  <c r="Q356" i="32"/>
  <c r="Q357" i="32"/>
  <c r="Q358" i="32"/>
  <c r="Q359" i="32"/>
  <c r="Q360" i="32"/>
  <c r="Q361" i="32"/>
  <c r="Q362" i="32"/>
  <c r="Q363" i="32"/>
  <c r="Q364" i="32"/>
  <c r="Q365" i="32"/>
  <c r="Q366" i="32"/>
  <c r="Q367" i="32"/>
  <c r="Q368" i="32"/>
  <c r="Q369" i="32"/>
  <c r="Q370" i="32"/>
  <c r="Q371" i="32"/>
  <c r="Q372" i="32"/>
  <c r="Q373" i="32"/>
  <c r="Q374" i="32"/>
  <c r="Q375" i="32"/>
  <c r="Q376" i="32"/>
  <c r="Q377" i="32"/>
  <c r="Q378" i="32"/>
  <c r="Q379" i="32"/>
  <c r="Q380" i="32"/>
  <c r="Q381" i="32"/>
  <c r="Q382" i="32"/>
  <c r="Q383" i="32"/>
  <c r="Q384" i="32"/>
  <c r="Q385" i="32"/>
  <c r="Q386" i="32"/>
  <c r="Q387" i="32"/>
  <c r="Q388" i="32"/>
  <c r="Q389" i="32"/>
  <c r="Q390" i="32"/>
  <c r="Q391" i="32"/>
  <c r="Q392" i="32"/>
  <c r="Q393" i="32"/>
  <c r="Q394" i="32"/>
  <c r="Q395" i="32"/>
  <c r="Q396" i="32"/>
  <c r="Q397" i="32"/>
  <c r="Q398" i="32"/>
  <c r="Q399" i="32"/>
  <c r="Q400" i="32"/>
  <c r="Q401" i="32"/>
  <c r="Q402" i="32"/>
  <c r="Q403" i="32"/>
  <c r="Q404" i="32"/>
  <c r="Q405" i="32"/>
  <c r="Q406" i="32"/>
  <c r="Q407" i="32"/>
  <c r="Q408" i="32"/>
  <c r="Q409" i="32"/>
  <c r="Q410" i="32"/>
  <c r="Q411" i="32"/>
  <c r="Q412" i="32"/>
  <c r="Q413" i="32"/>
  <c r="Q414" i="32"/>
  <c r="Q415" i="32"/>
  <c r="Q416" i="32"/>
  <c r="Q417" i="32"/>
  <c r="Q418" i="32"/>
  <c r="Q419" i="32"/>
  <c r="Q420" i="32"/>
  <c r="Q421" i="32"/>
  <c r="Q422" i="32"/>
  <c r="Q423" i="32"/>
  <c r="Q424" i="32"/>
  <c r="Q425" i="32"/>
  <c r="Q426" i="32"/>
  <c r="Q427" i="32"/>
  <c r="Q428" i="32"/>
  <c r="Q429" i="32"/>
  <c r="Q430" i="32"/>
  <c r="Q431" i="32"/>
  <c r="Q432" i="32"/>
  <c r="Q433" i="32"/>
  <c r="Q434" i="32"/>
  <c r="Q435" i="32"/>
  <c r="Q436" i="32"/>
  <c r="Q437" i="32"/>
  <c r="Q438" i="32"/>
  <c r="Q439" i="32"/>
  <c r="Q440" i="32"/>
  <c r="Q441" i="32"/>
  <c r="Q442" i="32"/>
  <c r="Q443" i="32"/>
  <c r="Q444" i="32"/>
  <c r="Q445" i="32"/>
  <c r="Q446" i="32"/>
  <c r="Q447" i="32"/>
  <c r="Q448" i="32"/>
  <c r="Q449" i="32"/>
  <c r="Q450" i="32"/>
  <c r="Q451" i="32"/>
  <c r="Q452" i="32"/>
  <c r="Q453" i="32"/>
  <c r="Q454" i="32"/>
  <c r="Q455" i="32"/>
  <c r="Q456" i="32"/>
  <c r="Q457" i="32"/>
  <c r="Q458" i="32"/>
  <c r="Q459" i="32"/>
  <c r="Q460" i="32"/>
  <c r="Q461" i="32"/>
  <c r="Q462" i="32"/>
  <c r="Q463" i="32"/>
  <c r="Q464" i="32"/>
  <c r="Q465" i="32"/>
  <c r="Q466" i="32"/>
  <c r="Q467" i="32"/>
  <c r="Q468" i="32"/>
  <c r="Q469" i="32"/>
  <c r="Q470" i="32"/>
  <c r="Q471" i="32"/>
  <c r="Q472" i="32"/>
  <c r="Q473" i="32"/>
  <c r="Q474" i="32"/>
  <c r="Q475" i="32"/>
  <c r="Q476" i="32"/>
  <c r="Q477" i="32"/>
  <c r="Q478" i="32"/>
  <c r="Q479" i="32"/>
  <c r="Q480" i="32"/>
  <c r="Q481" i="32"/>
  <c r="Q482" i="32"/>
  <c r="Q483" i="32"/>
  <c r="Q484" i="32"/>
  <c r="Q485" i="32"/>
  <c r="Q486" i="32"/>
  <c r="Q487" i="32"/>
  <c r="Q488" i="32"/>
  <c r="Q489" i="32"/>
  <c r="Q490" i="32"/>
  <c r="Q491" i="32"/>
  <c r="Q492" i="32"/>
  <c r="Q493" i="32"/>
  <c r="Q494" i="32"/>
  <c r="Q495" i="32"/>
  <c r="Q496" i="32"/>
  <c r="Q497" i="32"/>
  <c r="Q498" i="32"/>
  <c r="Q499" i="32"/>
  <c r="Q500" i="32"/>
  <c r="Q501" i="32"/>
  <c r="Q502" i="32"/>
  <c r="Q503" i="32"/>
  <c r="Q10" i="32"/>
  <c r="Q5" i="32"/>
  <c r="Q4" i="32"/>
  <c r="R5" i="32"/>
  <c r="R6" i="32"/>
  <c r="R7" i="32"/>
  <c r="R8" i="32"/>
  <c r="R9" i="32"/>
  <c r="AB61" i="32" s="1"/>
  <c r="R4" i="32"/>
  <c r="R3" i="32"/>
  <c r="AN3" i="32"/>
  <c r="AL3" i="32"/>
  <c r="AJ3" i="32"/>
  <c r="AH3" i="32"/>
  <c r="AF3" i="32"/>
  <c r="AD3" i="32"/>
  <c r="AB3" i="32"/>
  <c r="Z3" i="32"/>
  <c r="X3" i="32"/>
  <c r="V3" i="32"/>
  <c r="T3" i="32"/>
  <c r="Q6" i="32"/>
  <c r="Q7" i="32"/>
  <c r="Q8" i="32"/>
  <c r="C16" i="8"/>
  <c r="BH60" i="10"/>
  <c r="BI60" i="10"/>
  <c r="BJ60" i="10"/>
  <c r="BK60" i="10"/>
  <c r="BL60" i="10"/>
  <c r="BM60" i="10"/>
  <c r="BH61" i="10"/>
  <c r="BI61" i="10"/>
  <c r="BJ61" i="10"/>
  <c r="BK61" i="10"/>
  <c r="BL61" i="10"/>
  <c r="BM61" i="10"/>
  <c r="BH62" i="10"/>
  <c r="BI62" i="10"/>
  <c r="BJ62" i="10"/>
  <c r="BK62" i="10"/>
  <c r="BL62" i="10"/>
  <c r="BM62" i="10"/>
  <c r="BH63" i="10"/>
  <c r="BI63" i="10"/>
  <c r="BJ63" i="10"/>
  <c r="BK63" i="10"/>
  <c r="BL63" i="10"/>
  <c r="BM63" i="10"/>
  <c r="BH64" i="10"/>
  <c r="BI64" i="10"/>
  <c r="BJ64" i="10"/>
  <c r="BK64" i="10"/>
  <c r="BL64" i="10"/>
  <c r="BM64" i="10"/>
  <c r="BH65" i="10"/>
  <c r="BI65" i="10"/>
  <c r="BJ65" i="10"/>
  <c r="BK65" i="10"/>
  <c r="BL65" i="10"/>
  <c r="BM65" i="10"/>
  <c r="BH66" i="10"/>
  <c r="BI66" i="10"/>
  <c r="BJ66" i="10"/>
  <c r="BK66" i="10"/>
  <c r="BL66" i="10"/>
  <c r="BM66" i="10"/>
  <c r="BH67" i="10"/>
  <c r="BI67" i="10"/>
  <c r="BJ67" i="10"/>
  <c r="BK67" i="10"/>
  <c r="BL67" i="10"/>
  <c r="BM67" i="10"/>
  <c r="BH4" i="10"/>
  <c r="BI4" i="10"/>
  <c r="BJ4" i="10"/>
  <c r="BK4" i="10"/>
  <c r="BL4" i="10"/>
  <c r="BM4" i="10"/>
  <c r="BH5" i="10"/>
  <c r="BI5" i="10"/>
  <c r="BJ5" i="10"/>
  <c r="BK5" i="10"/>
  <c r="BL5" i="10"/>
  <c r="BM5" i="10"/>
  <c r="BH6" i="10"/>
  <c r="BI6" i="10"/>
  <c r="BJ6" i="10"/>
  <c r="BK6" i="10"/>
  <c r="BL6" i="10"/>
  <c r="BM6" i="10"/>
  <c r="BH7" i="10"/>
  <c r="BI7" i="10"/>
  <c r="BJ7" i="10"/>
  <c r="BK7" i="10"/>
  <c r="BL7" i="10"/>
  <c r="BM7" i="10"/>
  <c r="BH8" i="10"/>
  <c r="BI8" i="10"/>
  <c r="BJ8" i="10"/>
  <c r="BK8" i="10"/>
  <c r="BL8" i="10"/>
  <c r="BM8" i="10"/>
  <c r="BH9" i="10"/>
  <c r="BI9" i="10"/>
  <c r="BJ9" i="10"/>
  <c r="BK9" i="10"/>
  <c r="BL9" i="10"/>
  <c r="BM9" i="10"/>
  <c r="BH10" i="10"/>
  <c r="BI10" i="10"/>
  <c r="BJ10" i="10"/>
  <c r="BK10" i="10"/>
  <c r="BL10" i="10"/>
  <c r="BM10" i="10"/>
  <c r="BH11" i="10"/>
  <c r="BI11" i="10"/>
  <c r="BJ11" i="10"/>
  <c r="BK11" i="10"/>
  <c r="BL11" i="10"/>
  <c r="BM11" i="10"/>
  <c r="BH12" i="10"/>
  <c r="BI12" i="10"/>
  <c r="BJ12" i="10"/>
  <c r="BK12" i="10"/>
  <c r="BL12" i="10"/>
  <c r="BM12" i="10"/>
  <c r="BH13" i="10"/>
  <c r="BI13" i="10"/>
  <c r="BJ13" i="10"/>
  <c r="BK13" i="10"/>
  <c r="BL13" i="10"/>
  <c r="BM13" i="10"/>
  <c r="BH14" i="10"/>
  <c r="BI14" i="10"/>
  <c r="BJ14" i="10"/>
  <c r="BK14" i="10"/>
  <c r="BL14" i="10"/>
  <c r="BM14" i="10"/>
  <c r="BH15" i="10"/>
  <c r="BI15" i="10"/>
  <c r="BJ15" i="10"/>
  <c r="BK15" i="10"/>
  <c r="BL15" i="10"/>
  <c r="BM15" i="10"/>
  <c r="BH16" i="10"/>
  <c r="BI16" i="10"/>
  <c r="BJ16" i="10"/>
  <c r="BK16" i="10"/>
  <c r="BL16" i="10"/>
  <c r="BM16" i="10"/>
  <c r="BH17" i="10"/>
  <c r="BI17" i="10"/>
  <c r="BJ17" i="10"/>
  <c r="BK17" i="10"/>
  <c r="BL17" i="10"/>
  <c r="BM17" i="10"/>
  <c r="BH18" i="10"/>
  <c r="BI18" i="10"/>
  <c r="BJ18" i="10"/>
  <c r="BK18" i="10"/>
  <c r="BL18" i="10"/>
  <c r="BM18" i="10"/>
  <c r="BH19" i="10"/>
  <c r="BI19" i="10"/>
  <c r="BJ19" i="10"/>
  <c r="BK19" i="10"/>
  <c r="BL19" i="10"/>
  <c r="BM19" i="10"/>
  <c r="BH20" i="10"/>
  <c r="BI20" i="10"/>
  <c r="BJ20" i="10"/>
  <c r="BK20" i="10"/>
  <c r="BL20" i="10"/>
  <c r="BM20" i="10"/>
  <c r="BH21" i="10"/>
  <c r="BI21" i="10"/>
  <c r="BJ21" i="10"/>
  <c r="BK21" i="10"/>
  <c r="BL21" i="10"/>
  <c r="BM21" i="10"/>
  <c r="BH22" i="10"/>
  <c r="BI22" i="10"/>
  <c r="BJ22" i="10"/>
  <c r="BK22" i="10"/>
  <c r="BL22" i="10"/>
  <c r="BM22" i="10"/>
  <c r="BH23" i="10"/>
  <c r="BI23" i="10"/>
  <c r="BJ23" i="10"/>
  <c r="BK23" i="10"/>
  <c r="BL23" i="10"/>
  <c r="BM23" i="10"/>
  <c r="BH24" i="10"/>
  <c r="BI24" i="10"/>
  <c r="BJ24" i="10"/>
  <c r="BK24" i="10"/>
  <c r="BL24" i="10"/>
  <c r="BM24" i="10"/>
  <c r="BH25" i="10"/>
  <c r="BI25" i="10"/>
  <c r="BJ25" i="10"/>
  <c r="BK25" i="10"/>
  <c r="BL25" i="10"/>
  <c r="BM25" i="10"/>
  <c r="BH26" i="10"/>
  <c r="BI26" i="10"/>
  <c r="BJ26" i="10"/>
  <c r="BK26" i="10"/>
  <c r="BL26" i="10"/>
  <c r="BM26" i="10"/>
  <c r="BH27" i="10"/>
  <c r="BI27" i="10"/>
  <c r="BJ27" i="10"/>
  <c r="BK27" i="10"/>
  <c r="BL27" i="10"/>
  <c r="BM27" i="10"/>
  <c r="BH28" i="10"/>
  <c r="BI28" i="10"/>
  <c r="BJ28" i="10"/>
  <c r="BK28" i="10"/>
  <c r="BL28" i="10"/>
  <c r="BM28" i="10"/>
  <c r="BH29" i="10"/>
  <c r="BI29" i="10"/>
  <c r="BJ29" i="10"/>
  <c r="BK29" i="10"/>
  <c r="BL29" i="10"/>
  <c r="BM29" i="10"/>
  <c r="BH30" i="10"/>
  <c r="BI30" i="10"/>
  <c r="BJ30" i="10"/>
  <c r="BK30" i="10"/>
  <c r="BL30" i="10"/>
  <c r="BM30" i="10"/>
  <c r="BH31" i="10"/>
  <c r="BI31" i="10"/>
  <c r="BJ31" i="10"/>
  <c r="BK31" i="10"/>
  <c r="BL31" i="10"/>
  <c r="BM31" i="10"/>
  <c r="BH32" i="10"/>
  <c r="BI32" i="10"/>
  <c r="BJ32" i="10"/>
  <c r="BK32" i="10"/>
  <c r="BL32" i="10"/>
  <c r="BM32" i="10"/>
  <c r="BH33" i="10"/>
  <c r="BI33" i="10"/>
  <c r="BJ33" i="10"/>
  <c r="BK33" i="10"/>
  <c r="BL33" i="10"/>
  <c r="BM33" i="10"/>
  <c r="BH34" i="10"/>
  <c r="BI34" i="10"/>
  <c r="BJ34" i="10"/>
  <c r="BK34" i="10"/>
  <c r="BL34" i="10"/>
  <c r="BM34" i="10"/>
  <c r="BH35" i="10"/>
  <c r="BI35" i="10"/>
  <c r="BJ35" i="10"/>
  <c r="BK35" i="10"/>
  <c r="BL35" i="10"/>
  <c r="BM35" i="10"/>
  <c r="BH36" i="10"/>
  <c r="BI36" i="10"/>
  <c r="BJ36" i="10"/>
  <c r="BK36" i="10"/>
  <c r="BL36" i="10"/>
  <c r="BM36" i="10"/>
  <c r="BH37" i="10"/>
  <c r="BI37" i="10"/>
  <c r="BJ37" i="10"/>
  <c r="BK37" i="10"/>
  <c r="BL37" i="10"/>
  <c r="BM37" i="10"/>
  <c r="BH38" i="10"/>
  <c r="BI38" i="10"/>
  <c r="BJ38" i="10"/>
  <c r="BK38" i="10"/>
  <c r="BL38" i="10"/>
  <c r="BM38" i="10"/>
  <c r="BH39" i="10"/>
  <c r="BI39" i="10"/>
  <c r="BJ39" i="10"/>
  <c r="BK39" i="10"/>
  <c r="BL39" i="10"/>
  <c r="BM39" i="10"/>
  <c r="BH40" i="10"/>
  <c r="BI40" i="10"/>
  <c r="BJ40" i="10"/>
  <c r="BK40" i="10"/>
  <c r="BL40" i="10"/>
  <c r="BM40" i="10"/>
  <c r="BH41" i="10"/>
  <c r="BI41" i="10"/>
  <c r="BJ41" i="10"/>
  <c r="BK41" i="10"/>
  <c r="BL41" i="10"/>
  <c r="BM41" i="10"/>
  <c r="BH42" i="10"/>
  <c r="BI42" i="10"/>
  <c r="BJ42" i="10"/>
  <c r="BK42" i="10"/>
  <c r="BL42" i="10"/>
  <c r="BM42" i="10"/>
  <c r="BH43" i="10"/>
  <c r="BI43" i="10"/>
  <c r="BJ43" i="10"/>
  <c r="BK43" i="10"/>
  <c r="BL43" i="10"/>
  <c r="BM43" i="10"/>
  <c r="BH44" i="10"/>
  <c r="BI44" i="10"/>
  <c r="BJ44" i="10"/>
  <c r="BK44" i="10"/>
  <c r="BL44" i="10"/>
  <c r="BM44" i="10"/>
  <c r="BH45" i="10"/>
  <c r="BI45" i="10"/>
  <c r="BJ45" i="10"/>
  <c r="BK45" i="10"/>
  <c r="BL45" i="10"/>
  <c r="BM45" i="10"/>
  <c r="BH46" i="10"/>
  <c r="BI46" i="10"/>
  <c r="BJ46" i="10"/>
  <c r="BK46" i="10"/>
  <c r="BL46" i="10"/>
  <c r="BM46" i="10"/>
  <c r="BH47" i="10"/>
  <c r="BI47" i="10"/>
  <c r="BJ47" i="10"/>
  <c r="BK47" i="10"/>
  <c r="BL47" i="10"/>
  <c r="BM47" i="10"/>
  <c r="BH48" i="10"/>
  <c r="BI48" i="10"/>
  <c r="BJ48" i="10"/>
  <c r="BK48" i="10"/>
  <c r="BL48" i="10"/>
  <c r="BM48" i="10"/>
  <c r="BH49" i="10"/>
  <c r="BI49" i="10"/>
  <c r="BJ49" i="10"/>
  <c r="BK49" i="10"/>
  <c r="BL49" i="10"/>
  <c r="BM49" i="10"/>
  <c r="BH50" i="10"/>
  <c r="BI50" i="10"/>
  <c r="BJ50" i="10"/>
  <c r="BK50" i="10"/>
  <c r="BL50" i="10"/>
  <c r="BM50" i="10"/>
  <c r="BH51" i="10"/>
  <c r="BI51" i="10"/>
  <c r="BJ51" i="10"/>
  <c r="BK51" i="10"/>
  <c r="BL51" i="10"/>
  <c r="BM51" i="10"/>
  <c r="BH52" i="10"/>
  <c r="BI52" i="10"/>
  <c r="BJ52" i="10"/>
  <c r="BK52" i="10"/>
  <c r="BL52" i="10"/>
  <c r="BM52" i="10"/>
  <c r="BH53" i="10"/>
  <c r="BI53" i="10"/>
  <c r="BJ53" i="10"/>
  <c r="BK53" i="10"/>
  <c r="BL53" i="10"/>
  <c r="BM53" i="10"/>
  <c r="BH54" i="10"/>
  <c r="BI54" i="10"/>
  <c r="BJ54" i="10"/>
  <c r="BK54" i="10"/>
  <c r="BL54" i="10"/>
  <c r="BM54" i="10"/>
  <c r="BH55" i="10"/>
  <c r="BI55" i="10"/>
  <c r="BJ55" i="10"/>
  <c r="BK55" i="10"/>
  <c r="BL55" i="10"/>
  <c r="BM55" i="10"/>
  <c r="BH56" i="10"/>
  <c r="BI56" i="10"/>
  <c r="BJ56" i="10"/>
  <c r="BK56" i="10"/>
  <c r="BL56" i="10"/>
  <c r="BM56" i="10"/>
  <c r="BH57" i="10"/>
  <c r="BI57" i="10"/>
  <c r="BJ57" i="10"/>
  <c r="BK57" i="10"/>
  <c r="BL57" i="10"/>
  <c r="BM57" i="10"/>
  <c r="BH58" i="10"/>
  <c r="BI58" i="10"/>
  <c r="BJ58" i="10"/>
  <c r="BH59" i="10"/>
  <c r="BI59" i="10"/>
  <c r="BJ59" i="10"/>
  <c r="BM3" i="10"/>
  <c r="BL3" i="10"/>
  <c r="BK3" i="10"/>
  <c r="BJ3" i="10"/>
  <c r="BI3" i="10"/>
  <c r="BH3" i="10"/>
  <c r="R4" i="4"/>
  <c r="R5" i="4"/>
  <c r="R6" i="4"/>
  <c r="R3" i="4"/>
  <c r="Q4" i="4"/>
  <c r="Q5" i="4"/>
  <c r="Q6" i="4"/>
  <c r="Q3" i="4"/>
  <c r="P4" i="4"/>
  <c r="P5" i="4"/>
  <c r="P6" i="4"/>
  <c r="P7" i="4"/>
  <c r="P8" i="4"/>
  <c r="P3" i="4"/>
  <c r="C6" i="4"/>
  <c r="C18" i="8"/>
  <c r="C17" i="8"/>
  <c r="C15" i="8"/>
  <c r="AF4" i="7"/>
  <c r="AF5" i="7"/>
  <c r="AF6" i="7"/>
  <c r="AF3" i="7"/>
  <c r="AC4" i="7"/>
  <c r="AC5" i="7"/>
  <c r="AC6" i="7"/>
  <c r="AC3" i="7"/>
  <c r="Z4" i="7"/>
  <c r="Z5" i="7"/>
  <c r="Z6" i="7"/>
  <c r="Z7" i="7"/>
  <c r="Z8" i="7"/>
  <c r="Z3" i="7"/>
  <c r="BO4" i="10"/>
  <c r="BP4" i="10"/>
  <c r="BQ4" i="10"/>
  <c r="BO5" i="10"/>
  <c r="BP5" i="10"/>
  <c r="BQ5" i="10"/>
  <c r="BO6" i="10"/>
  <c r="BP6" i="10"/>
  <c r="BQ6" i="10"/>
  <c r="BO7" i="10"/>
  <c r="BP7" i="10"/>
  <c r="BQ7" i="10"/>
  <c r="BO8" i="10"/>
  <c r="BP8" i="10"/>
  <c r="BQ8" i="10"/>
  <c r="BO9" i="10"/>
  <c r="BP9" i="10"/>
  <c r="BQ9" i="10"/>
  <c r="BO10" i="10"/>
  <c r="BP10" i="10"/>
  <c r="BQ10" i="10"/>
  <c r="BO11" i="10"/>
  <c r="BP11" i="10"/>
  <c r="BQ11" i="10"/>
  <c r="BO12" i="10"/>
  <c r="BP12" i="10"/>
  <c r="BQ12" i="10"/>
  <c r="BO13" i="10"/>
  <c r="BP13" i="10"/>
  <c r="BQ13" i="10"/>
  <c r="BO14" i="10"/>
  <c r="BP14" i="10"/>
  <c r="BQ14" i="10"/>
  <c r="BR14" i="10"/>
  <c r="BO15" i="10"/>
  <c r="BP15" i="10"/>
  <c r="BQ15" i="10"/>
  <c r="BO16" i="10"/>
  <c r="BP16" i="10"/>
  <c r="BQ16" i="10"/>
  <c r="BO17" i="10"/>
  <c r="BP17" i="10"/>
  <c r="BQ17" i="10"/>
  <c r="BO18" i="10"/>
  <c r="BP18" i="10"/>
  <c r="BQ18" i="10"/>
  <c r="BO19" i="10"/>
  <c r="BP19" i="10"/>
  <c r="BQ19" i="10"/>
  <c r="BR19" i="10"/>
  <c r="BS19" i="10"/>
  <c r="BO20" i="10"/>
  <c r="BP20" i="10"/>
  <c r="BQ20" i="10"/>
  <c r="BO21" i="10"/>
  <c r="BP21" i="10"/>
  <c r="BQ21" i="10"/>
  <c r="BO22" i="10"/>
  <c r="BP22" i="10"/>
  <c r="BQ22" i="10"/>
  <c r="BO23" i="10"/>
  <c r="BP23" i="10"/>
  <c r="BQ23" i="10"/>
  <c r="BO24" i="10"/>
  <c r="BP24" i="10"/>
  <c r="BQ24" i="10"/>
  <c r="BO25" i="10"/>
  <c r="BP25" i="10"/>
  <c r="BQ25" i="10"/>
  <c r="BO26" i="10"/>
  <c r="BP26" i="10"/>
  <c r="BQ26" i="10"/>
  <c r="BO27" i="10"/>
  <c r="BP27" i="10"/>
  <c r="BQ27" i="10"/>
  <c r="BO28" i="10"/>
  <c r="BP28" i="10"/>
  <c r="BQ28" i="10"/>
  <c r="BS28" i="10"/>
  <c r="BO29" i="10"/>
  <c r="BP29" i="10"/>
  <c r="BQ29" i="10"/>
  <c r="BO30" i="10"/>
  <c r="BP30" i="10"/>
  <c r="BQ30" i="10"/>
  <c r="BR30" i="10"/>
  <c r="BO31" i="10"/>
  <c r="BP31" i="10"/>
  <c r="BQ31" i="10"/>
  <c r="BO32" i="10"/>
  <c r="BP32" i="10"/>
  <c r="BQ32" i="10"/>
  <c r="BO33" i="10"/>
  <c r="BP33" i="10"/>
  <c r="BQ33" i="10"/>
  <c r="BO34" i="10"/>
  <c r="BP34" i="10"/>
  <c r="BQ34" i="10"/>
  <c r="BO35" i="10"/>
  <c r="BP35" i="10"/>
  <c r="BQ35" i="10"/>
  <c r="BR35" i="10"/>
  <c r="BS35" i="10"/>
  <c r="BO36" i="10"/>
  <c r="BP36" i="10"/>
  <c r="BQ36" i="10"/>
  <c r="BO37" i="10"/>
  <c r="BP37" i="10"/>
  <c r="BQ37" i="10"/>
  <c r="BO38" i="10"/>
  <c r="BP38" i="10"/>
  <c r="BQ38" i="10"/>
  <c r="BO39" i="10"/>
  <c r="BP39" i="10"/>
  <c r="BQ39" i="10"/>
  <c r="BO40" i="10"/>
  <c r="BP40" i="10"/>
  <c r="BQ40" i="10"/>
  <c r="BO41" i="10"/>
  <c r="BP41" i="10"/>
  <c r="BQ41" i="10"/>
  <c r="BO42" i="10"/>
  <c r="BP42" i="10"/>
  <c r="BQ42" i="10"/>
  <c r="BO43" i="10"/>
  <c r="BP43" i="10"/>
  <c r="BQ43" i="10"/>
  <c r="BO44" i="10"/>
  <c r="BP44" i="10"/>
  <c r="BQ44" i="10"/>
  <c r="BS44" i="10"/>
  <c r="BO45" i="10"/>
  <c r="BP45" i="10"/>
  <c r="BQ45" i="10"/>
  <c r="BO46" i="10"/>
  <c r="BP46" i="10"/>
  <c r="BQ46" i="10"/>
  <c r="BR46" i="10"/>
  <c r="BO47" i="10"/>
  <c r="BP47" i="10"/>
  <c r="BQ47" i="10"/>
  <c r="BO48" i="10"/>
  <c r="BP48" i="10"/>
  <c r="BQ48" i="10"/>
  <c r="BO49" i="10"/>
  <c r="BP49" i="10"/>
  <c r="BQ49" i="10"/>
  <c r="BO50" i="10"/>
  <c r="BP50" i="10"/>
  <c r="BQ50" i="10"/>
  <c r="BO51" i="10"/>
  <c r="BP51" i="10"/>
  <c r="BQ51" i="10"/>
  <c r="BR51" i="10"/>
  <c r="BS51" i="10"/>
  <c r="BO52" i="10"/>
  <c r="BP52" i="10"/>
  <c r="BQ52" i="10"/>
  <c r="BO53" i="10"/>
  <c r="BP53" i="10"/>
  <c r="BQ53" i="10"/>
  <c r="BO54" i="10"/>
  <c r="BP54" i="10"/>
  <c r="BQ54" i="10"/>
  <c r="BO55" i="10"/>
  <c r="BP55" i="10"/>
  <c r="BQ55" i="10"/>
  <c r="BO56" i="10"/>
  <c r="BP56" i="10"/>
  <c r="BQ56" i="10"/>
  <c r="BO57" i="10"/>
  <c r="BP57" i="10"/>
  <c r="BQ57" i="10"/>
  <c r="BO58" i="10"/>
  <c r="BP58" i="10"/>
  <c r="BQ58" i="10"/>
  <c r="BO59" i="10"/>
  <c r="BP59" i="10"/>
  <c r="BQ59" i="10"/>
  <c r="BO60" i="10"/>
  <c r="BP60" i="10"/>
  <c r="BQ60" i="10"/>
  <c r="BO61" i="10"/>
  <c r="BP61" i="10"/>
  <c r="BQ61" i="10"/>
  <c r="BO62" i="10"/>
  <c r="BP62" i="10"/>
  <c r="BQ62" i="10"/>
  <c r="BO63" i="10"/>
  <c r="BP63" i="10"/>
  <c r="BQ63" i="10"/>
  <c r="BO64" i="10"/>
  <c r="BP64" i="10"/>
  <c r="BQ64" i="10"/>
  <c r="BO65" i="10"/>
  <c r="BP65" i="10"/>
  <c r="BQ65" i="10"/>
  <c r="BO66" i="10"/>
  <c r="BP66" i="10"/>
  <c r="BQ66" i="10"/>
  <c r="BO67" i="10"/>
  <c r="BP67" i="10"/>
  <c r="BQ67" i="10"/>
  <c r="BP3" i="10"/>
  <c r="BQ3" i="10"/>
  <c r="BO3" i="10"/>
  <c r="BV4" i="10"/>
  <c r="BW4" i="10"/>
  <c r="BX4" i="10"/>
  <c r="BV5" i="10"/>
  <c r="BW5" i="10"/>
  <c r="BX5" i="10"/>
  <c r="BV6" i="10"/>
  <c r="BW6" i="10"/>
  <c r="BX6" i="10"/>
  <c r="BV7" i="10"/>
  <c r="BW7" i="10"/>
  <c r="BX7" i="10"/>
  <c r="BV8" i="10"/>
  <c r="BW8" i="10"/>
  <c r="BX8" i="10"/>
  <c r="BV9" i="10"/>
  <c r="BW9" i="10"/>
  <c r="BX9" i="10"/>
  <c r="BV10" i="10"/>
  <c r="BW10" i="10"/>
  <c r="BX10" i="10"/>
  <c r="BV11" i="10"/>
  <c r="BW11" i="10"/>
  <c r="BX11" i="10"/>
  <c r="BV12" i="10"/>
  <c r="BW12" i="10"/>
  <c r="BX12" i="10"/>
  <c r="BV13" i="10"/>
  <c r="BW13" i="10"/>
  <c r="BX13" i="10"/>
  <c r="BV14" i="10"/>
  <c r="BW14" i="10"/>
  <c r="BX14" i="10"/>
  <c r="BV15" i="10"/>
  <c r="BW15" i="10"/>
  <c r="BX15" i="10"/>
  <c r="BV16" i="10"/>
  <c r="BW16" i="10"/>
  <c r="BX16" i="10"/>
  <c r="BV17" i="10"/>
  <c r="BW17" i="10"/>
  <c r="BX17" i="10"/>
  <c r="BV18" i="10"/>
  <c r="BW18" i="10"/>
  <c r="BX18" i="10"/>
  <c r="BV19" i="10"/>
  <c r="BW19" i="10"/>
  <c r="BX19" i="10"/>
  <c r="BV20" i="10"/>
  <c r="BW20" i="10"/>
  <c r="BX20" i="10"/>
  <c r="BV21" i="10"/>
  <c r="BW21" i="10"/>
  <c r="BX21" i="10"/>
  <c r="BV22" i="10"/>
  <c r="BW22" i="10"/>
  <c r="BX22" i="10"/>
  <c r="BV23" i="10"/>
  <c r="BW23" i="10"/>
  <c r="BX23" i="10"/>
  <c r="BV24" i="10"/>
  <c r="BW24" i="10"/>
  <c r="BX24" i="10"/>
  <c r="BV25" i="10"/>
  <c r="BW25" i="10"/>
  <c r="BX25" i="10"/>
  <c r="BV26" i="10"/>
  <c r="BW26" i="10"/>
  <c r="BX26" i="10"/>
  <c r="BV27" i="10"/>
  <c r="BW27" i="10"/>
  <c r="BX27" i="10"/>
  <c r="BV28" i="10"/>
  <c r="BW28" i="10"/>
  <c r="BX28" i="10"/>
  <c r="BV29" i="10"/>
  <c r="BW29" i="10"/>
  <c r="BX29" i="10"/>
  <c r="BV30" i="10"/>
  <c r="BW30" i="10"/>
  <c r="BX30" i="10"/>
  <c r="BV31" i="10"/>
  <c r="BW31" i="10"/>
  <c r="BX31" i="10"/>
  <c r="BV32" i="10"/>
  <c r="BW32" i="10"/>
  <c r="BX32" i="10"/>
  <c r="BV33" i="10"/>
  <c r="BW33" i="10"/>
  <c r="BX33" i="10"/>
  <c r="BV34" i="10"/>
  <c r="BW34" i="10"/>
  <c r="BX34" i="10"/>
  <c r="BV35" i="10"/>
  <c r="BW35" i="10"/>
  <c r="BX35" i="10"/>
  <c r="BV36" i="10"/>
  <c r="BW36" i="10"/>
  <c r="BX36" i="10"/>
  <c r="BV37" i="10"/>
  <c r="BW37" i="10"/>
  <c r="BX37" i="10"/>
  <c r="BV38" i="10"/>
  <c r="BW38" i="10"/>
  <c r="BX38" i="10"/>
  <c r="BV39" i="10"/>
  <c r="BW39" i="10"/>
  <c r="BX39" i="10"/>
  <c r="BV40" i="10"/>
  <c r="BW40" i="10"/>
  <c r="BX40" i="10"/>
  <c r="BV41" i="10"/>
  <c r="BW41" i="10"/>
  <c r="BX41" i="10"/>
  <c r="BV42" i="10"/>
  <c r="BW42" i="10"/>
  <c r="BX42" i="10"/>
  <c r="BV43" i="10"/>
  <c r="BW43" i="10"/>
  <c r="BX43" i="10"/>
  <c r="BV44" i="10"/>
  <c r="BW44" i="10"/>
  <c r="BX44" i="10"/>
  <c r="BV45" i="10"/>
  <c r="BW45" i="10"/>
  <c r="BX45" i="10"/>
  <c r="BV46" i="10"/>
  <c r="BW46" i="10"/>
  <c r="BX46" i="10"/>
  <c r="BV47" i="10"/>
  <c r="BW47" i="10"/>
  <c r="BX47" i="10"/>
  <c r="BV48" i="10"/>
  <c r="BW48" i="10"/>
  <c r="BX48" i="10"/>
  <c r="BV49" i="10"/>
  <c r="BW49" i="10"/>
  <c r="BX49" i="10"/>
  <c r="BV50" i="10"/>
  <c r="BW50" i="10"/>
  <c r="BX50" i="10"/>
  <c r="BV51" i="10"/>
  <c r="BW51" i="10"/>
  <c r="BX51" i="10"/>
  <c r="BV52" i="10"/>
  <c r="BW52" i="10"/>
  <c r="BX52" i="10"/>
  <c r="BV53" i="10"/>
  <c r="BW53" i="10"/>
  <c r="BX53" i="10"/>
  <c r="BV54" i="10"/>
  <c r="BW54" i="10"/>
  <c r="BX54" i="10"/>
  <c r="BV55" i="10"/>
  <c r="BW55" i="10"/>
  <c r="BX55" i="10"/>
  <c r="BV56" i="10"/>
  <c r="BW56" i="10"/>
  <c r="BX56" i="10"/>
  <c r="BV57" i="10"/>
  <c r="BW57" i="10"/>
  <c r="BX57" i="10"/>
  <c r="BV58" i="10"/>
  <c r="BW58" i="10"/>
  <c r="BX58" i="10"/>
  <c r="BV59" i="10"/>
  <c r="BW59" i="10"/>
  <c r="BX59" i="10"/>
  <c r="BV60" i="10"/>
  <c r="BW60" i="10"/>
  <c r="BX60" i="10"/>
  <c r="BV61" i="10"/>
  <c r="BW61" i="10"/>
  <c r="BX61" i="10"/>
  <c r="BV62" i="10"/>
  <c r="BW62" i="10"/>
  <c r="BX62" i="10"/>
  <c r="BV63" i="10"/>
  <c r="BW63" i="10"/>
  <c r="BX63" i="10"/>
  <c r="BV64" i="10"/>
  <c r="BW64" i="10"/>
  <c r="BX64" i="10"/>
  <c r="BV65" i="10"/>
  <c r="BW65" i="10"/>
  <c r="BX65" i="10"/>
  <c r="BV66" i="10"/>
  <c r="BW66" i="10"/>
  <c r="BX66" i="10"/>
  <c r="BV67" i="10"/>
  <c r="BW67" i="10"/>
  <c r="BX67" i="10"/>
  <c r="BW3" i="10"/>
  <c r="BX3" i="10"/>
  <c r="BV3" i="10"/>
  <c r="G95" i="8"/>
  <c r="J95" i="8" s="1"/>
  <c r="C7" i="8" s="1"/>
  <c r="J94" i="8"/>
  <c r="K94" i="8" s="1"/>
  <c r="G94" i="8"/>
  <c r="G93" i="8"/>
  <c r="J93" i="8" s="1"/>
  <c r="K93" i="8" s="1"/>
  <c r="J92" i="8"/>
  <c r="K92" i="8" s="1"/>
  <c r="G92" i="8"/>
  <c r="G91" i="8"/>
  <c r="J91" i="8" s="1"/>
  <c r="K91" i="8" s="1"/>
  <c r="G85" i="8"/>
  <c r="J85" i="8" s="1"/>
  <c r="C11" i="8" s="1"/>
  <c r="G84" i="8"/>
  <c r="J84" i="8" s="1"/>
  <c r="K84" i="8" s="1"/>
  <c r="G83" i="8"/>
  <c r="J83" i="8" s="1"/>
  <c r="K83" i="8" s="1"/>
  <c r="G82" i="8"/>
  <c r="J82" i="8" s="1"/>
  <c r="K82" i="8" s="1"/>
  <c r="G81" i="8"/>
  <c r="J81" i="8" s="1"/>
  <c r="K81" i="8" s="1"/>
  <c r="N80" i="8" s="1"/>
  <c r="G75" i="8"/>
  <c r="J75" i="8" s="1"/>
  <c r="C10" i="8" s="1"/>
  <c r="J74" i="8"/>
  <c r="K74" i="8" s="1"/>
  <c r="G74" i="8"/>
  <c r="G73" i="8"/>
  <c r="J73" i="8" s="1"/>
  <c r="K73" i="8" s="1"/>
  <c r="J72" i="8"/>
  <c r="K72" i="8" s="1"/>
  <c r="G72" i="8"/>
  <c r="G71" i="8"/>
  <c r="J71" i="8" s="1"/>
  <c r="K71" i="8" s="1"/>
  <c r="N70" i="8" s="1"/>
  <c r="G65" i="8"/>
  <c r="J65" i="8" s="1"/>
  <c r="C9" i="8" s="1"/>
  <c r="G64" i="8"/>
  <c r="J64" i="8" s="1"/>
  <c r="K64" i="8" s="1"/>
  <c r="G63" i="8"/>
  <c r="J63" i="8" s="1"/>
  <c r="K63" i="8" s="1"/>
  <c r="G62" i="8"/>
  <c r="J62" i="8" s="1"/>
  <c r="K62" i="8" s="1"/>
  <c r="G61" i="8"/>
  <c r="J61" i="8" s="1"/>
  <c r="K61" i="8" s="1"/>
  <c r="N60" i="8" s="1"/>
  <c r="G55" i="8"/>
  <c r="J55" i="8" s="1"/>
  <c r="C8" i="8" s="1"/>
  <c r="J54" i="8"/>
  <c r="K54" i="8" s="1"/>
  <c r="G54" i="8"/>
  <c r="G53" i="8"/>
  <c r="J53" i="8" s="1"/>
  <c r="K53" i="8" s="1"/>
  <c r="G52" i="8"/>
  <c r="J52" i="8" s="1"/>
  <c r="K52" i="8" s="1"/>
  <c r="G51" i="8"/>
  <c r="J51" i="8" s="1"/>
  <c r="K51" i="8" s="1"/>
  <c r="N50" i="8" s="1"/>
  <c r="J45" i="8"/>
  <c r="G45" i="8"/>
  <c r="G44" i="8"/>
  <c r="J44" i="8" s="1"/>
  <c r="K44" i="8" s="1"/>
  <c r="G43" i="8"/>
  <c r="J43" i="8" s="1"/>
  <c r="K43" i="8" s="1"/>
  <c r="G42" i="8"/>
  <c r="J42" i="8" s="1"/>
  <c r="K42" i="8" s="1"/>
  <c r="G41" i="8"/>
  <c r="J41" i="8" s="1"/>
  <c r="K41" i="8" s="1"/>
  <c r="N40" i="8" s="1"/>
  <c r="G35" i="8"/>
  <c r="J35" i="8" s="1"/>
  <c r="C5" i="8" s="1"/>
  <c r="G34" i="8"/>
  <c r="J34" i="8" s="1"/>
  <c r="K34" i="8" s="1"/>
  <c r="G33" i="8"/>
  <c r="J33" i="8" s="1"/>
  <c r="K33" i="8" s="1"/>
  <c r="J32" i="8"/>
  <c r="K32" i="8" s="1"/>
  <c r="G32" i="8"/>
  <c r="G31" i="8"/>
  <c r="J31" i="8" s="1"/>
  <c r="K31" i="8" s="1"/>
  <c r="N30" i="8" s="1"/>
  <c r="J25" i="8"/>
  <c r="G25" i="8"/>
  <c r="G24" i="8"/>
  <c r="J24" i="8" s="1"/>
  <c r="K24" i="8" s="1"/>
  <c r="G23" i="8"/>
  <c r="J23" i="8" s="1"/>
  <c r="K23" i="8" s="1"/>
  <c r="G22" i="8"/>
  <c r="J22" i="8" s="1"/>
  <c r="K22" i="8" s="1"/>
  <c r="G21" i="8"/>
  <c r="J21" i="8" s="1"/>
  <c r="K21" i="8" s="1"/>
  <c r="N20" i="8" s="1"/>
  <c r="G15" i="8"/>
  <c r="J15" i="8" s="1"/>
  <c r="C3" i="8" s="1"/>
  <c r="G14" i="8"/>
  <c r="J14" i="8" s="1"/>
  <c r="K14" i="8" s="1"/>
  <c r="J13" i="8"/>
  <c r="K13" i="8" s="1"/>
  <c r="G13" i="8"/>
  <c r="G12" i="8"/>
  <c r="J12" i="8" s="1"/>
  <c r="K12" i="8" s="1"/>
  <c r="J11" i="8"/>
  <c r="K11" i="8" s="1"/>
  <c r="G11" i="8"/>
  <c r="C6" i="8"/>
  <c r="C4" i="8"/>
  <c r="CG67" i="10"/>
  <c r="CF67" i="10"/>
  <c r="BE67" i="10"/>
  <c r="BD67" i="10"/>
  <c r="AX67" i="10"/>
  <c r="AW67" i="10"/>
  <c r="AQ67" i="10"/>
  <c r="AP67" i="10"/>
  <c r="AJ67" i="10"/>
  <c r="AI67" i="10"/>
  <c r="AC67" i="10"/>
  <c r="AB67" i="10"/>
  <c r="V67" i="10"/>
  <c r="U67" i="10"/>
  <c r="O67" i="10"/>
  <c r="N67" i="10"/>
  <c r="H67" i="10"/>
  <c r="G67" i="10"/>
  <c r="CG66" i="10"/>
  <c r="CF66" i="10"/>
  <c r="BE66" i="10"/>
  <c r="BD66" i="10"/>
  <c r="AX66" i="10"/>
  <c r="AW66" i="10"/>
  <c r="AQ66" i="10"/>
  <c r="AP66" i="10"/>
  <c r="AJ66" i="10"/>
  <c r="AI66" i="10"/>
  <c r="AC66" i="10"/>
  <c r="AB66" i="10"/>
  <c r="V66" i="10"/>
  <c r="U66" i="10"/>
  <c r="O66" i="10"/>
  <c r="N66" i="10"/>
  <c r="H66" i="10"/>
  <c r="G66" i="10"/>
  <c r="CG65" i="10"/>
  <c r="CF65" i="10"/>
  <c r="BE65" i="10"/>
  <c r="BD65" i="10"/>
  <c r="AX65" i="10"/>
  <c r="AW65" i="10"/>
  <c r="AQ65" i="10"/>
  <c r="AP65" i="10"/>
  <c r="BR65" i="10" s="1"/>
  <c r="AJ65" i="10"/>
  <c r="AI65" i="10"/>
  <c r="AC65" i="10"/>
  <c r="AB65" i="10"/>
  <c r="V65" i="10"/>
  <c r="U65" i="10"/>
  <c r="O65" i="10"/>
  <c r="N65" i="10"/>
  <c r="H65" i="10"/>
  <c r="G65" i="10"/>
  <c r="CG64" i="10"/>
  <c r="CF64" i="10"/>
  <c r="BE64" i="10"/>
  <c r="BD64" i="10"/>
  <c r="AX64" i="10"/>
  <c r="AW64" i="10"/>
  <c r="AQ64" i="10"/>
  <c r="AP64" i="10"/>
  <c r="BR64" i="10" s="1"/>
  <c r="AJ64" i="10"/>
  <c r="AI64" i="10"/>
  <c r="AC64" i="10"/>
  <c r="AB64" i="10"/>
  <c r="V64" i="10"/>
  <c r="U64" i="10"/>
  <c r="O64" i="10"/>
  <c r="N64" i="10"/>
  <c r="H64" i="10"/>
  <c r="G64" i="10"/>
  <c r="CG63" i="10"/>
  <c r="CF63" i="10"/>
  <c r="BE63" i="10"/>
  <c r="BD63" i="10"/>
  <c r="AX63" i="10"/>
  <c r="AW63" i="10"/>
  <c r="AQ63" i="10"/>
  <c r="AP63" i="10"/>
  <c r="AJ63" i="10"/>
  <c r="AI63" i="10"/>
  <c r="AC63" i="10"/>
  <c r="AB63" i="10"/>
  <c r="V63" i="10"/>
  <c r="U63" i="10"/>
  <c r="O63" i="10"/>
  <c r="N63" i="10"/>
  <c r="H63" i="10"/>
  <c r="G63" i="10"/>
  <c r="CG62" i="10"/>
  <c r="CF62" i="10"/>
  <c r="BE62" i="10"/>
  <c r="BD62" i="10"/>
  <c r="AX62" i="10"/>
  <c r="AW62" i="10"/>
  <c r="AQ62" i="10"/>
  <c r="AP62" i="10"/>
  <c r="AJ62" i="10"/>
  <c r="AI62" i="10"/>
  <c r="AC62" i="10"/>
  <c r="AB62" i="10"/>
  <c r="V62" i="10"/>
  <c r="U62" i="10"/>
  <c r="O62" i="10"/>
  <c r="N62" i="10"/>
  <c r="H62" i="10"/>
  <c r="G62" i="10"/>
  <c r="CG61" i="10"/>
  <c r="CF61" i="10"/>
  <c r="BE61" i="10"/>
  <c r="BD61" i="10"/>
  <c r="AX61" i="10"/>
  <c r="AW61" i="10"/>
  <c r="AQ61" i="10"/>
  <c r="BS61" i="10" s="1"/>
  <c r="AP61" i="10"/>
  <c r="BR61" i="10" s="1"/>
  <c r="AJ61" i="10"/>
  <c r="AI61" i="10"/>
  <c r="AK61" i="10" s="1"/>
  <c r="AC61" i="10"/>
  <c r="AB61" i="10"/>
  <c r="V61" i="10"/>
  <c r="U61" i="10"/>
  <c r="O61" i="10"/>
  <c r="N61" i="10"/>
  <c r="H61" i="10"/>
  <c r="G61" i="10"/>
  <c r="I61" i="10" s="1"/>
  <c r="CG60" i="10"/>
  <c r="CF60" i="10"/>
  <c r="BE60" i="10"/>
  <c r="BD60" i="10"/>
  <c r="AX60" i="10"/>
  <c r="AW60" i="10"/>
  <c r="AQ60" i="10"/>
  <c r="BS60" i="10" s="1"/>
  <c r="AP60" i="10"/>
  <c r="AJ60" i="10"/>
  <c r="AI60" i="10"/>
  <c r="AC60" i="10"/>
  <c r="AB60" i="10"/>
  <c r="V60" i="10"/>
  <c r="U60" i="10"/>
  <c r="O60" i="10"/>
  <c r="N60" i="10"/>
  <c r="H60" i="10"/>
  <c r="G60" i="10"/>
  <c r="CG59" i="10"/>
  <c r="AF8" i="7" s="1"/>
  <c r="CF59" i="10"/>
  <c r="Q8" i="4" s="1"/>
  <c r="BE59" i="10"/>
  <c r="BD59" i="10"/>
  <c r="AX59" i="10"/>
  <c r="AW59" i="10"/>
  <c r="AQ59" i="10"/>
  <c r="BS59" i="10" s="1"/>
  <c r="AP59" i="10"/>
  <c r="BR59" i="10" s="1"/>
  <c r="AJ59" i="10"/>
  <c r="AI59" i="10"/>
  <c r="AK59" i="10" s="1"/>
  <c r="AC59" i="10"/>
  <c r="AB59" i="10"/>
  <c r="V59" i="10"/>
  <c r="U59" i="10"/>
  <c r="O59" i="10"/>
  <c r="BL59" i="10" s="1"/>
  <c r="N59" i="10"/>
  <c r="BK59" i="10" s="1"/>
  <c r="H59" i="10"/>
  <c r="G59" i="10"/>
  <c r="CG58" i="10"/>
  <c r="AF7" i="7" s="1"/>
  <c r="CF58" i="10"/>
  <c r="AC7" i="7" s="1"/>
  <c r="BE58" i="10"/>
  <c r="BD58" i="10"/>
  <c r="AX58" i="10"/>
  <c r="AW58" i="10"/>
  <c r="AQ58" i="10"/>
  <c r="AP58" i="10"/>
  <c r="AJ58" i="10"/>
  <c r="AI58" i="10"/>
  <c r="AK58" i="10" s="1"/>
  <c r="AC58" i="10"/>
  <c r="AB58" i="10"/>
  <c r="V58" i="10"/>
  <c r="U58" i="10"/>
  <c r="O58" i="10"/>
  <c r="BL58" i="10" s="1"/>
  <c r="N58" i="10"/>
  <c r="BK58" i="10" s="1"/>
  <c r="H58" i="10"/>
  <c r="G58" i="10"/>
  <c r="I58" i="10" s="1"/>
  <c r="CG57" i="10"/>
  <c r="CF57" i="10"/>
  <c r="BE57" i="10"/>
  <c r="BD57" i="10"/>
  <c r="AX57" i="10"/>
  <c r="AW57" i="10"/>
  <c r="AQ57" i="10"/>
  <c r="BS57" i="10" s="1"/>
  <c r="AP57" i="10"/>
  <c r="BR57" i="10" s="1"/>
  <c r="AJ57" i="10"/>
  <c r="AI57" i="10"/>
  <c r="AC57" i="10"/>
  <c r="AB57" i="10"/>
  <c r="V57" i="10"/>
  <c r="U57" i="10"/>
  <c r="O57" i="10"/>
  <c r="N57" i="10"/>
  <c r="H57" i="10"/>
  <c r="G57" i="10"/>
  <c r="CG56" i="10"/>
  <c r="CF56" i="10"/>
  <c r="BE56" i="10"/>
  <c r="BD56" i="10"/>
  <c r="AX56" i="10"/>
  <c r="AW56" i="10"/>
  <c r="AQ56" i="10"/>
  <c r="BS56" i="10" s="1"/>
  <c r="AP56" i="10"/>
  <c r="BR56" i="10" s="1"/>
  <c r="AJ56" i="10"/>
  <c r="AI56" i="10"/>
  <c r="AC56" i="10"/>
  <c r="AB56" i="10"/>
  <c r="V56" i="10"/>
  <c r="U56" i="10"/>
  <c r="O56" i="10"/>
  <c r="N56" i="10"/>
  <c r="H56" i="10"/>
  <c r="G56" i="10"/>
  <c r="CG55" i="10"/>
  <c r="CF55" i="10"/>
  <c r="BE55" i="10"/>
  <c r="BD55" i="10"/>
  <c r="AX55" i="10"/>
  <c r="AW55" i="10"/>
  <c r="AQ55" i="10"/>
  <c r="BS55" i="10" s="1"/>
  <c r="AP55" i="10"/>
  <c r="BR55" i="10" s="1"/>
  <c r="AJ55" i="10"/>
  <c r="AI55" i="10"/>
  <c r="AC55" i="10"/>
  <c r="AB55" i="10"/>
  <c r="V55" i="10"/>
  <c r="U55" i="10"/>
  <c r="O55" i="10"/>
  <c r="N55" i="10"/>
  <c r="H55" i="10"/>
  <c r="G55" i="10"/>
  <c r="CG54" i="10"/>
  <c r="CF54" i="10"/>
  <c r="BE54" i="10"/>
  <c r="BD54" i="10"/>
  <c r="BF54" i="10" s="1"/>
  <c r="AX54" i="10"/>
  <c r="AW54" i="10"/>
  <c r="AQ54" i="10"/>
  <c r="BS54" i="10" s="1"/>
  <c r="AP54" i="10"/>
  <c r="BR54" i="10" s="1"/>
  <c r="AJ54" i="10"/>
  <c r="AI54" i="10"/>
  <c r="AC54" i="10"/>
  <c r="AB54" i="10"/>
  <c r="V54" i="10"/>
  <c r="U54" i="10"/>
  <c r="O54" i="10"/>
  <c r="N54" i="10"/>
  <c r="H54" i="10"/>
  <c r="G54" i="10"/>
  <c r="CG53" i="10"/>
  <c r="CF53" i="10"/>
  <c r="BE53" i="10"/>
  <c r="BD53" i="10"/>
  <c r="AX53" i="10"/>
  <c r="AW53" i="10"/>
  <c r="AQ53" i="10"/>
  <c r="BS53" i="10" s="1"/>
  <c r="AP53" i="10"/>
  <c r="BR53" i="10" s="1"/>
  <c r="AJ53" i="10"/>
  <c r="AI53" i="10"/>
  <c r="AC53" i="10"/>
  <c r="AB53" i="10"/>
  <c r="V53" i="10"/>
  <c r="U53" i="10"/>
  <c r="O53" i="10"/>
  <c r="N53" i="10"/>
  <c r="H53" i="10"/>
  <c r="G53" i="10"/>
  <c r="CG52" i="10"/>
  <c r="CF52" i="10"/>
  <c r="BE52" i="10"/>
  <c r="BD52" i="10"/>
  <c r="AX52" i="10"/>
  <c r="AW52" i="10"/>
  <c r="AQ52" i="10"/>
  <c r="BS52" i="10" s="1"/>
  <c r="AP52" i="10"/>
  <c r="BR52" i="10" s="1"/>
  <c r="AJ52" i="10"/>
  <c r="AI52" i="10"/>
  <c r="AC52" i="10"/>
  <c r="AB52" i="10"/>
  <c r="V52" i="10"/>
  <c r="U52" i="10"/>
  <c r="O52" i="10"/>
  <c r="N52" i="10"/>
  <c r="H52" i="10"/>
  <c r="G52" i="10"/>
  <c r="CG51" i="10"/>
  <c r="CF51" i="10"/>
  <c r="BE51" i="10"/>
  <c r="BD51" i="10"/>
  <c r="AX51" i="10"/>
  <c r="AW51" i="10"/>
  <c r="AQ51" i="10"/>
  <c r="AP51" i="10"/>
  <c r="AJ51" i="10"/>
  <c r="AI51" i="10"/>
  <c r="AC51" i="10"/>
  <c r="AB51" i="10"/>
  <c r="V51" i="10"/>
  <c r="U51" i="10"/>
  <c r="O51" i="10"/>
  <c r="N51" i="10"/>
  <c r="H51" i="10"/>
  <c r="G51" i="10"/>
  <c r="CG50" i="10"/>
  <c r="CF50" i="10"/>
  <c r="BE50" i="10"/>
  <c r="BD50" i="10"/>
  <c r="AX50" i="10"/>
  <c r="AW50" i="10"/>
  <c r="AQ50" i="10"/>
  <c r="BS50" i="10" s="1"/>
  <c r="AP50" i="10"/>
  <c r="BR50" i="10" s="1"/>
  <c r="AJ50" i="10"/>
  <c r="AI50" i="10"/>
  <c r="AC50" i="10"/>
  <c r="AB50" i="10"/>
  <c r="V50" i="10"/>
  <c r="U50" i="10"/>
  <c r="O50" i="10"/>
  <c r="N50" i="10"/>
  <c r="H50" i="10"/>
  <c r="G50" i="10"/>
  <c r="CG49" i="10"/>
  <c r="CF49" i="10"/>
  <c r="BE49" i="10"/>
  <c r="BD49" i="10"/>
  <c r="AX49" i="10"/>
  <c r="AW49" i="10"/>
  <c r="AQ49" i="10"/>
  <c r="BS49" i="10" s="1"/>
  <c r="AP49" i="10"/>
  <c r="BR49" i="10" s="1"/>
  <c r="AJ49" i="10"/>
  <c r="AI49" i="10"/>
  <c r="AC49" i="10"/>
  <c r="AB49" i="10"/>
  <c r="V49" i="10"/>
  <c r="U49" i="10"/>
  <c r="O49" i="10"/>
  <c r="N49" i="10"/>
  <c r="H49" i="10"/>
  <c r="G49" i="10"/>
  <c r="CG48" i="10"/>
  <c r="CF48" i="10"/>
  <c r="BE48" i="10"/>
  <c r="BD48" i="10"/>
  <c r="AX48" i="10"/>
  <c r="AW48" i="10"/>
  <c r="AQ48" i="10"/>
  <c r="BS48" i="10" s="1"/>
  <c r="AP48" i="10"/>
  <c r="BR48" i="10" s="1"/>
  <c r="AJ48" i="10"/>
  <c r="AI48" i="10"/>
  <c r="AC48" i="10"/>
  <c r="AB48" i="10"/>
  <c r="V48" i="10"/>
  <c r="U48" i="10"/>
  <c r="O48" i="10"/>
  <c r="N48" i="10"/>
  <c r="H48" i="10"/>
  <c r="G48" i="10"/>
  <c r="CG47" i="10"/>
  <c r="CF47" i="10"/>
  <c r="BE47" i="10"/>
  <c r="BD47" i="10"/>
  <c r="AX47" i="10"/>
  <c r="AW47" i="10"/>
  <c r="AQ47" i="10"/>
  <c r="BS47" i="10" s="1"/>
  <c r="AP47" i="10"/>
  <c r="BR47" i="10" s="1"/>
  <c r="AJ47" i="10"/>
  <c r="AI47" i="10"/>
  <c r="AC47" i="10"/>
  <c r="AB47" i="10"/>
  <c r="V47" i="10"/>
  <c r="U47" i="10"/>
  <c r="O47" i="10"/>
  <c r="N47" i="10"/>
  <c r="H47" i="10"/>
  <c r="G47" i="10"/>
  <c r="CG46" i="10"/>
  <c r="CF46" i="10"/>
  <c r="BE46" i="10"/>
  <c r="BD46" i="10"/>
  <c r="AX46" i="10"/>
  <c r="AW46" i="10"/>
  <c r="AQ46" i="10"/>
  <c r="BS46" i="10" s="1"/>
  <c r="AP46" i="10"/>
  <c r="AJ46" i="10"/>
  <c r="AI46" i="10"/>
  <c r="AC46" i="10"/>
  <c r="AB46" i="10"/>
  <c r="V46" i="10"/>
  <c r="U46" i="10"/>
  <c r="O46" i="10"/>
  <c r="N46" i="10"/>
  <c r="H46" i="10"/>
  <c r="G46" i="10"/>
  <c r="CG45" i="10"/>
  <c r="CF45" i="10"/>
  <c r="BE45" i="10"/>
  <c r="BD45" i="10"/>
  <c r="AX45" i="10"/>
  <c r="AW45" i="10"/>
  <c r="AQ45" i="10"/>
  <c r="BS45" i="10" s="1"/>
  <c r="AP45" i="10"/>
  <c r="BR45" i="10" s="1"/>
  <c r="AJ45" i="10"/>
  <c r="AI45" i="10"/>
  <c r="AC45" i="10"/>
  <c r="AB45" i="10"/>
  <c r="AD45" i="10" s="1"/>
  <c r="V45" i="10"/>
  <c r="U45" i="10"/>
  <c r="O45" i="10"/>
  <c r="N45" i="10"/>
  <c r="H45" i="10"/>
  <c r="G45" i="10"/>
  <c r="CG44" i="10"/>
  <c r="CF44" i="10"/>
  <c r="BE44" i="10"/>
  <c r="BD44" i="10"/>
  <c r="AX44" i="10"/>
  <c r="AW44" i="10"/>
  <c r="AQ44" i="10"/>
  <c r="AP44" i="10"/>
  <c r="BR44" i="10" s="1"/>
  <c r="AJ44" i="10"/>
  <c r="AI44" i="10"/>
  <c r="AC44" i="10"/>
  <c r="AB44" i="10"/>
  <c r="V44" i="10"/>
  <c r="U44" i="10"/>
  <c r="O44" i="10"/>
  <c r="N44" i="10"/>
  <c r="H44" i="10"/>
  <c r="G44" i="10"/>
  <c r="CG43" i="10"/>
  <c r="CF43" i="10"/>
  <c r="BE43" i="10"/>
  <c r="BD43" i="10"/>
  <c r="AX43" i="10"/>
  <c r="AW43" i="10"/>
  <c r="AQ43" i="10"/>
  <c r="BS43" i="10" s="1"/>
  <c r="AP43" i="10"/>
  <c r="BR43" i="10" s="1"/>
  <c r="AJ43" i="10"/>
  <c r="AI43" i="10"/>
  <c r="AC43" i="10"/>
  <c r="AB43" i="10"/>
  <c r="V43" i="10"/>
  <c r="U43" i="10"/>
  <c r="O43" i="10"/>
  <c r="N43" i="10"/>
  <c r="H43" i="10"/>
  <c r="G43" i="10"/>
  <c r="CG42" i="10"/>
  <c r="CF42" i="10"/>
  <c r="BE42" i="10"/>
  <c r="BD42" i="10"/>
  <c r="AX42" i="10"/>
  <c r="AW42" i="10"/>
  <c r="AQ42" i="10"/>
  <c r="BS42" i="10" s="1"/>
  <c r="AP42" i="10"/>
  <c r="BR42" i="10" s="1"/>
  <c r="AJ42" i="10"/>
  <c r="AI42" i="10"/>
  <c r="AC42" i="10"/>
  <c r="AB42" i="10"/>
  <c r="V42" i="10"/>
  <c r="U42" i="10"/>
  <c r="O42" i="10"/>
  <c r="N42" i="10"/>
  <c r="H42" i="10"/>
  <c r="G42" i="10"/>
  <c r="CG41" i="10"/>
  <c r="CF41" i="10"/>
  <c r="BE41" i="10"/>
  <c r="BD41" i="10"/>
  <c r="AX41" i="10"/>
  <c r="AW41" i="10"/>
  <c r="AQ41" i="10"/>
  <c r="BS41" i="10" s="1"/>
  <c r="AP41" i="10"/>
  <c r="BR41" i="10" s="1"/>
  <c r="AJ41" i="10"/>
  <c r="AI41" i="10"/>
  <c r="AK41" i="10" s="1"/>
  <c r="AC41" i="10"/>
  <c r="AB41" i="10"/>
  <c r="V41" i="10"/>
  <c r="U41" i="10"/>
  <c r="O41" i="10"/>
  <c r="N41" i="10"/>
  <c r="H41" i="10"/>
  <c r="G41" i="10"/>
  <c r="CG40" i="10"/>
  <c r="CF40" i="10"/>
  <c r="BE40" i="10"/>
  <c r="BD40" i="10"/>
  <c r="AX40" i="10"/>
  <c r="AW40" i="10"/>
  <c r="AQ40" i="10"/>
  <c r="BS40" i="10" s="1"/>
  <c r="AP40" i="10"/>
  <c r="BR40" i="10" s="1"/>
  <c r="AJ40" i="10"/>
  <c r="AI40" i="10"/>
  <c r="AC40" i="10"/>
  <c r="AB40" i="10"/>
  <c r="V40" i="10"/>
  <c r="U40" i="10"/>
  <c r="O40" i="10"/>
  <c r="N40" i="10"/>
  <c r="H40" i="10"/>
  <c r="G40" i="10"/>
  <c r="CG39" i="10"/>
  <c r="CF39" i="10"/>
  <c r="BE39" i="10"/>
  <c r="BD39" i="10"/>
  <c r="AX39" i="10"/>
  <c r="AW39" i="10"/>
  <c r="AY39" i="10" s="1"/>
  <c r="AQ39" i="10"/>
  <c r="BS39" i="10" s="1"/>
  <c r="AP39" i="10"/>
  <c r="BR39" i="10" s="1"/>
  <c r="AJ39" i="10"/>
  <c r="AI39" i="10"/>
  <c r="AC39" i="10"/>
  <c r="AB39" i="10"/>
  <c r="V39" i="10"/>
  <c r="U39" i="10"/>
  <c r="O39" i="10"/>
  <c r="N39" i="10"/>
  <c r="H39" i="10"/>
  <c r="G39" i="10"/>
  <c r="CG38" i="10"/>
  <c r="CF38" i="10"/>
  <c r="BE38" i="10"/>
  <c r="BD38" i="10"/>
  <c r="AX38" i="10"/>
  <c r="AW38" i="10"/>
  <c r="AQ38" i="10"/>
  <c r="BS38" i="10" s="1"/>
  <c r="AP38" i="10"/>
  <c r="AJ38" i="10"/>
  <c r="AI38" i="10"/>
  <c r="AC38" i="10"/>
  <c r="AB38" i="10"/>
  <c r="V38" i="10"/>
  <c r="U38" i="10"/>
  <c r="O38" i="10"/>
  <c r="N38" i="10"/>
  <c r="H38" i="10"/>
  <c r="G38" i="10"/>
  <c r="CG37" i="10"/>
  <c r="CF37" i="10"/>
  <c r="BE37" i="10"/>
  <c r="BD37" i="10"/>
  <c r="AX37" i="10"/>
  <c r="AW37" i="10"/>
  <c r="AQ37" i="10"/>
  <c r="BS37" i="10" s="1"/>
  <c r="AP37" i="10"/>
  <c r="BR37" i="10" s="1"/>
  <c r="AJ37" i="10"/>
  <c r="AI37" i="10"/>
  <c r="AC37" i="10"/>
  <c r="AB37" i="10"/>
  <c r="V37" i="10"/>
  <c r="U37" i="10"/>
  <c r="O37" i="10"/>
  <c r="N37" i="10"/>
  <c r="H37" i="10"/>
  <c r="G37" i="10"/>
  <c r="CG36" i="10"/>
  <c r="CF36" i="10"/>
  <c r="BE36" i="10"/>
  <c r="BD36" i="10"/>
  <c r="BF36" i="10" s="1"/>
  <c r="AX36" i="10"/>
  <c r="AW36" i="10"/>
  <c r="AQ36" i="10"/>
  <c r="BS36" i="10" s="1"/>
  <c r="AP36" i="10"/>
  <c r="BR36" i="10" s="1"/>
  <c r="AJ36" i="10"/>
  <c r="AI36" i="10"/>
  <c r="AC36" i="10"/>
  <c r="AB36" i="10"/>
  <c r="V36" i="10"/>
  <c r="U36" i="10"/>
  <c r="O36" i="10"/>
  <c r="N36" i="10"/>
  <c r="H36" i="10"/>
  <c r="G36" i="10"/>
  <c r="CG35" i="10"/>
  <c r="CF35" i="10"/>
  <c r="BE35" i="10"/>
  <c r="BD35" i="10"/>
  <c r="AX35" i="10"/>
  <c r="AW35" i="10"/>
  <c r="AQ35" i="10"/>
  <c r="AP35" i="10"/>
  <c r="AJ35" i="10"/>
  <c r="AI35" i="10"/>
  <c r="AC35" i="10"/>
  <c r="AB35" i="10"/>
  <c r="AD35" i="10" s="1"/>
  <c r="V35" i="10"/>
  <c r="U35" i="10"/>
  <c r="O35" i="10"/>
  <c r="N35" i="10"/>
  <c r="H35" i="10"/>
  <c r="BZ35" i="10" s="1"/>
  <c r="G35" i="10"/>
  <c r="CG34" i="10"/>
  <c r="CF34" i="10"/>
  <c r="BE34" i="10"/>
  <c r="BD34" i="10"/>
  <c r="AX34" i="10"/>
  <c r="AW34" i="10"/>
  <c r="AQ34" i="10"/>
  <c r="BS34" i="10" s="1"/>
  <c r="AP34" i="10"/>
  <c r="BR34" i="10" s="1"/>
  <c r="AJ34" i="10"/>
  <c r="AI34" i="10"/>
  <c r="AC34" i="10"/>
  <c r="AB34" i="10"/>
  <c r="V34" i="10"/>
  <c r="U34" i="10"/>
  <c r="O34" i="10"/>
  <c r="N34" i="10"/>
  <c r="H34" i="10"/>
  <c r="G34" i="10"/>
  <c r="CG33" i="10"/>
  <c r="CF33" i="10"/>
  <c r="BE33" i="10"/>
  <c r="BD33" i="10"/>
  <c r="AX33" i="10"/>
  <c r="AW33" i="10"/>
  <c r="AQ33" i="10"/>
  <c r="BS33" i="10" s="1"/>
  <c r="AP33" i="10"/>
  <c r="BR33" i="10" s="1"/>
  <c r="AJ33" i="10"/>
  <c r="AI33" i="10"/>
  <c r="AK33" i="10" s="1"/>
  <c r="AC33" i="10"/>
  <c r="AB33" i="10"/>
  <c r="V33" i="10"/>
  <c r="U33" i="10"/>
  <c r="O33" i="10"/>
  <c r="N33" i="10"/>
  <c r="H33" i="10"/>
  <c r="G33" i="10"/>
  <c r="CG32" i="10"/>
  <c r="CF32" i="10"/>
  <c r="BE32" i="10"/>
  <c r="BD32" i="10"/>
  <c r="AX32" i="10"/>
  <c r="AW32" i="10"/>
  <c r="AQ32" i="10"/>
  <c r="BS32" i="10" s="1"/>
  <c r="AP32" i="10"/>
  <c r="BR32" i="10" s="1"/>
  <c r="AJ32" i="10"/>
  <c r="AI32" i="10"/>
  <c r="AC32" i="10"/>
  <c r="AB32" i="10"/>
  <c r="V32" i="10"/>
  <c r="U32" i="10"/>
  <c r="O32" i="10"/>
  <c r="N32" i="10"/>
  <c r="P32" i="10" s="1"/>
  <c r="H32" i="10"/>
  <c r="G32" i="10"/>
  <c r="CG31" i="10"/>
  <c r="CF31" i="10"/>
  <c r="BE31" i="10"/>
  <c r="BD31" i="10"/>
  <c r="AX31" i="10"/>
  <c r="AW31" i="10"/>
  <c r="AY31" i="10" s="1"/>
  <c r="AQ31" i="10"/>
  <c r="BS31" i="10" s="1"/>
  <c r="AP31" i="10"/>
  <c r="BR31" i="10" s="1"/>
  <c r="AJ31" i="10"/>
  <c r="AI31" i="10"/>
  <c r="AC31" i="10"/>
  <c r="AB31" i="10"/>
  <c r="V31" i="10"/>
  <c r="U31" i="10"/>
  <c r="O31" i="10"/>
  <c r="N31" i="10"/>
  <c r="H31" i="10"/>
  <c r="G31" i="10"/>
  <c r="CG30" i="10"/>
  <c r="CF30" i="10"/>
  <c r="BE30" i="10"/>
  <c r="BD30" i="10"/>
  <c r="AX30" i="10"/>
  <c r="AW30" i="10"/>
  <c r="AQ30" i="10"/>
  <c r="BS30" i="10" s="1"/>
  <c r="AP30" i="10"/>
  <c r="AJ30" i="10"/>
  <c r="AI30" i="10"/>
  <c r="AC30" i="10"/>
  <c r="AB30" i="10"/>
  <c r="AD30" i="10" s="1"/>
  <c r="V30" i="10"/>
  <c r="U30" i="10"/>
  <c r="O30" i="10"/>
  <c r="N30" i="10"/>
  <c r="H30" i="10"/>
  <c r="G30" i="10"/>
  <c r="CG29" i="10"/>
  <c r="CF29" i="10"/>
  <c r="BE29" i="10"/>
  <c r="BD29" i="10"/>
  <c r="AX29" i="10"/>
  <c r="AW29" i="10"/>
  <c r="AQ29" i="10"/>
  <c r="BS29" i="10" s="1"/>
  <c r="AP29" i="10"/>
  <c r="BR29" i="10" s="1"/>
  <c r="AJ29" i="10"/>
  <c r="AI29" i="10"/>
  <c r="AC29" i="10"/>
  <c r="AB29" i="10"/>
  <c r="V29" i="10"/>
  <c r="U29" i="10"/>
  <c r="W29" i="10" s="1"/>
  <c r="O29" i="10"/>
  <c r="N29" i="10"/>
  <c r="H29" i="10"/>
  <c r="G29" i="10"/>
  <c r="CG28" i="10"/>
  <c r="CF28" i="10"/>
  <c r="BE28" i="10"/>
  <c r="BD28" i="10"/>
  <c r="AX28" i="10"/>
  <c r="AW28" i="10"/>
  <c r="AQ28" i="10"/>
  <c r="AP28" i="10"/>
  <c r="BR28" i="10" s="1"/>
  <c r="AJ28" i="10"/>
  <c r="AI28" i="10"/>
  <c r="AC28" i="10"/>
  <c r="AB28" i="10"/>
  <c r="V28" i="10"/>
  <c r="U28" i="10"/>
  <c r="O28" i="10"/>
  <c r="N28" i="10"/>
  <c r="H28" i="10"/>
  <c r="G28" i="10"/>
  <c r="CG27" i="10"/>
  <c r="CF27" i="10"/>
  <c r="BE27" i="10"/>
  <c r="BD27" i="10"/>
  <c r="BF27" i="10" s="1"/>
  <c r="AX27" i="10"/>
  <c r="AW27" i="10"/>
  <c r="AQ27" i="10"/>
  <c r="BS27" i="10" s="1"/>
  <c r="AP27" i="10"/>
  <c r="BR27" i="10" s="1"/>
  <c r="AJ27" i="10"/>
  <c r="AI27" i="10"/>
  <c r="AC27" i="10"/>
  <c r="AB27" i="10"/>
  <c r="V27" i="10"/>
  <c r="U27" i="10"/>
  <c r="O27" i="10"/>
  <c r="N27" i="10"/>
  <c r="H27" i="10"/>
  <c r="G27" i="10"/>
  <c r="CG26" i="10"/>
  <c r="CF26" i="10"/>
  <c r="BE26" i="10"/>
  <c r="BD26" i="10"/>
  <c r="BF26" i="10" s="1"/>
  <c r="AX26" i="10"/>
  <c r="AW26" i="10"/>
  <c r="AQ26" i="10"/>
  <c r="BS26" i="10" s="1"/>
  <c r="AP26" i="10"/>
  <c r="BR26" i="10" s="1"/>
  <c r="AJ26" i="10"/>
  <c r="AI26" i="10"/>
  <c r="AC26" i="10"/>
  <c r="AB26" i="10"/>
  <c r="AD26" i="10" s="1"/>
  <c r="V26" i="10"/>
  <c r="U26" i="10"/>
  <c r="W26" i="10" s="1"/>
  <c r="O26" i="10"/>
  <c r="N26" i="10"/>
  <c r="H26" i="10"/>
  <c r="G26" i="10"/>
  <c r="CG25" i="10"/>
  <c r="CF25" i="10"/>
  <c r="BE25" i="10"/>
  <c r="BD25" i="10"/>
  <c r="AX25" i="10"/>
  <c r="AW25" i="10"/>
  <c r="AQ25" i="10"/>
  <c r="BS25" i="10" s="1"/>
  <c r="AP25" i="10"/>
  <c r="BR25" i="10" s="1"/>
  <c r="AJ25" i="10"/>
  <c r="AI25" i="10"/>
  <c r="AC25" i="10"/>
  <c r="AB25" i="10"/>
  <c r="V25" i="10"/>
  <c r="U25" i="10"/>
  <c r="O25" i="10"/>
  <c r="N25" i="10"/>
  <c r="H25" i="10"/>
  <c r="G25" i="10"/>
  <c r="CG24" i="10"/>
  <c r="CF24" i="10"/>
  <c r="BE24" i="10"/>
  <c r="BD24" i="10"/>
  <c r="AX24" i="10"/>
  <c r="AW24" i="10"/>
  <c r="AQ24" i="10"/>
  <c r="BS24" i="10" s="1"/>
  <c r="AP24" i="10"/>
  <c r="BR24" i="10" s="1"/>
  <c r="AJ24" i="10"/>
  <c r="AI24" i="10"/>
  <c r="AC24" i="10"/>
  <c r="AB24" i="10"/>
  <c r="V24" i="10"/>
  <c r="U24" i="10"/>
  <c r="O24" i="10"/>
  <c r="N24" i="10"/>
  <c r="H24" i="10"/>
  <c r="G24" i="10"/>
  <c r="CG23" i="10"/>
  <c r="CF23" i="10"/>
  <c r="BE23" i="10"/>
  <c r="BD23" i="10"/>
  <c r="AX23" i="10"/>
  <c r="AW23" i="10"/>
  <c r="AQ23" i="10"/>
  <c r="BS23" i="10" s="1"/>
  <c r="AP23" i="10"/>
  <c r="BR23" i="10" s="1"/>
  <c r="AJ23" i="10"/>
  <c r="AI23" i="10"/>
  <c r="AC23" i="10"/>
  <c r="AB23" i="10"/>
  <c r="V23" i="10"/>
  <c r="U23" i="10"/>
  <c r="O23" i="10"/>
  <c r="N23" i="10"/>
  <c r="H23" i="10"/>
  <c r="G23" i="10"/>
  <c r="CG22" i="10"/>
  <c r="CF22" i="10"/>
  <c r="BE22" i="10"/>
  <c r="BD22" i="10"/>
  <c r="AX22" i="10"/>
  <c r="AW22" i="10"/>
  <c r="AQ22" i="10"/>
  <c r="BS22" i="10" s="1"/>
  <c r="AP22" i="10"/>
  <c r="BR22" i="10" s="1"/>
  <c r="AJ22" i="10"/>
  <c r="AI22" i="10"/>
  <c r="AC22" i="10"/>
  <c r="AB22" i="10"/>
  <c r="V22" i="10"/>
  <c r="U22" i="10"/>
  <c r="O22" i="10"/>
  <c r="N22" i="10"/>
  <c r="H22" i="10"/>
  <c r="G22" i="10"/>
  <c r="CG21" i="10"/>
  <c r="CF21" i="10"/>
  <c r="BE21" i="10"/>
  <c r="BD21" i="10"/>
  <c r="AX21" i="10"/>
  <c r="AW21" i="10"/>
  <c r="AQ21" i="10"/>
  <c r="BS21" i="10" s="1"/>
  <c r="AP21" i="10"/>
  <c r="BR21" i="10" s="1"/>
  <c r="AJ21" i="10"/>
  <c r="AI21" i="10"/>
  <c r="AC21" i="10"/>
  <c r="AB21" i="10"/>
  <c r="V21" i="10"/>
  <c r="U21" i="10"/>
  <c r="O21" i="10"/>
  <c r="N21" i="10"/>
  <c r="H21" i="10"/>
  <c r="G21" i="10"/>
  <c r="CG20" i="10"/>
  <c r="CF20" i="10"/>
  <c r="BE20" i="10"/>
  <c r="BD20" i="10"/>
  <c r="AX20" i="10"/>
  <c r="AW20" i="10"/>
  <c r="AQ20" i="10"/>
  <c r="BS20" i="10" s="1"/>
  <c r="AP20" i="10"/>
  <c r="BR20" i="10" s="1"/>
  <c r="AJ20" i="10"/>
  <c r="AI20" i="10"/>
  <c r="AC20" i="10"/>
  <c r="AB20" i="10"/>
  <c r="V20" i="10"/>
  <c r="U20" i="10"/>
  <c r="O20" i="10"/>
  <c r="N20" i="10"/>
  <c r="H20" i="10"/>
  <c r="G20" i="10"/>
  <c r="CG19" i="10"/>
  <c r="CF19" i="10"/>
  <c r="BE19" i="10"/>
  <c r="BD19" i="10"/>
  <c r="AX19" i="10"/>
  <c r="AW19" i="10"/>
  <c r="AQ19" i="10"/>
  <c r="AP19" i="10"/>
  <c r="AJ19" i="10"/>
  <c r="AI19" i="10"/>
  <c r="AC19" i="10"/>
  <c r="AB19" i="10"/>
  <c r="V19" i="10"/>
  <c r="U19" i="10"/>
  <c r="O19" i="10"/>
  <c r="N19" i="10"/>
  <c r="H19" i="10"/>
  <c r="G19" i="10"/>
  <c r="CG18" i="10"/>
  <c r="CF18" i="10"/>
  <c r="BE18" i="10"/>
  <c r="BD18" i="10"/>
  <c r="AX18" i="10"/>
  <c r="AW18" i="10"/>
  <c r="AY18" i="10" s="1"/>
  <c r="AQ18" i="10"/>
  <c r="BS18" i="10" s="1"/>
  <c r="AP18" i="10"/>
  <c r="BR18" i="10" s="1"/>
  <c r="AJ18" i="10"/>
  <c r="AI18" i="10"/>
  <c r="AC18" i="10"/>
  <c r="AB18" i="10"/>
  <c r="V18" i="10"/>
  <c r="U18" i="10"/>
  <c r="O18" i="10"/>
  <c r="N18" i="10"/>
  <c r="H18" i="10"/>
  <c r="G18" i="10"/>
  <c r="CG17" i="10"/>
  <c r="CF17" i="10"/>
  <c r="BE17" i="10"/>
  <c r="BD17" i="10"/>
  <c r="AX17" i="10"/>
  <c r="AW17" i="10"/>
  <c r="AQ17" i="10"/>
  <c r="BS17" i="10" s="1"/>
  <c r="AP17" i="10"/>
  <c r="BR17" i="10" s="1"/>
  <c r="AJ17" i="10"/>
  <c r="AI17" i="10"/>
  <c r="AC17" i="10"/>
  <c r="AB17" i="10"/>
  <c r="V17" i="10"/>
  <c r="U17" i="10"/>
  <c r="O17" i="10"/>
  <c r="N17" i="10"/>
  <c r="H17" i="10"/>
  <c r="G17" i="10"/>
  <c r="CG16" i="10"/>
  <c r="CF16" i="10"/>
  <c r="BE16" i="10"/>
  <c r="BD16" i="10"/>
  <c r="AX16" i="10"/>
  <c r="AW16" i="10"/>
  <c r="AQ16" i="10"/>
  <c r="BS16" i="10" s="1"/>
  <c r="AP16" i="10"/>
  <c r="BR16" i="10" s="1"/>
  <c r="AJ16" i="10"/>
  <c r="AI16" i="10"/>
  <c r="AC16" i="10"/>
  <c r="AB16" i="10"/>
  <c r="V16" i="10"/>
  <c r="U16" i="10"/>
  <c r="O16" i="10"/>
  <c r="N16" i="10"/>
  <c r="H16" i="10"/>
  <c r="G16" i="10"/>
  <c r="CG15" i="10"/>
  <c r="CF15" i="10"/>
  <c r="BE15" i="10"/>
  <c r="BD15" i="10"/>
  <c r="AX15" i="10"/>
  <c r="AW15" i="10"/>
  <c r="AQ15" i="10"/>
  <c r="BS15" i="10" s="1"/>
  <c r="AP15" i="10"/>
  <c r="BR15" i="10" s="1"/>
  <c r="AJ15" i="10"/>
  <c r="AI15" i="10"/>
  <c r="AC15" i="10"/>
  <c r="AB15" i="10"/>
  <c r="V15" i="10"/>
  <c r="U15" i="10"/>
  <c r="O15" i="10"/>
  <c r="N15" i="10"/>
  <c r="H15" i="10"/>
  <c r="G15" i="10"/>
  <c r="CG14" i="10"/>
  <c r="CF14" i="10"/>
  <c r="BE14" i="10"/>
  <c r="BD14" i="10"/>
  <c r="AX14" i="10"/>
  <c r="AW14" i="10"/>
  <c r="AQ14" i="10"/>
  <c r="BS14" i="10" s="1"/>
  <c r="AP14" i="10"/>
  <c r="AJ14" i="10"/>
  <c r="AI14" i="10"/>
  <c r="AC14" i="10"/>
  <c r="AB14" i="10"/>
  <c r="V14" i="10"/>
  <c r="U14" i="10"/>
  <c r="O14" i="10"/>
  <c r="N14" i="10"/>
  <c r="H14" i="10"/>
  <c r="G14" i="10"/>
  <c r="CG13" i="10"/>
  <c r="CF13" i="10"/>
  <c r="BE13" i="10"/>
  <c r="BD13" i="10"/>
  <c r="AX13" i="10"/>
  <c r="AW13" i="10"/>
  <c r="AQ13" i="10"/>
  <c r="BS13" i="10" s="1"/>
  <c r="AP13" i="10"/>
  <c r="BR13" i="10" s="1"/>
  <c r="AJ13" i="10"/>
  <c r="AI13" i="10"/>
  <c r="AC13" i="10"/>
  <c r="AB13" i="10"/>
  <c r="V13" i="10"/>
  <c r="U13" i="10"/>
  <c r="O13" i="10"/>
  <c r="N13" i="10"/>
  <c r="H13" i="10"/>
  <c r="G13" i="10"/>
  <c r="CG12" i="10"/>
  <c r="CF12" i="10"/>
  <c r="BE12" i="10"/>
  <c r="BD12" i="10"/>
  <c r="AX12" i="10"/>
  <c r="AW12" i="10"/>
  <c r="AQ12" i="10"/>
  <c r="BS12" i="10" s="1"/>
  <c r="AP12" i="10"/>
  <c r="BR12" i="10" s="1"/>
  <c r="AJ12" i="10"/>
  <c r="AI12" i="10"/>
  <c r="AC12" i="10"/>
  <c r="AB12" i="10"/>
  <c r="V12" i="10"/>
  <c r="U12" i="10"/>
  <c r="O12" i="10"/>
  <c r="N12" i="10"/>
  <c r="H12" i="10"/>
  <c r="G12" i="10"/>
  <c r="CG11" i="10"/>
  <c r="CF11" i="10"/>
  <c r="BE11" i="10"/>
  <c r="BD11" i="10"/>
  <c r="AX11" i="10"/>
  <c r="AW11" i="10"/>
  <c r="AQ11" i="10"/>
  <c r="BS11" i="10" s="1"/>
  <c r="AP11" i="10"/>
  <c r="BR11" i="10" s="1"/>
  <c r="AJ11" i="10"/>
  <c r="AI11" i="10"/>
  <c r="AC11" i="10"/>
  <c r="AB11" i="10"/>
  <c r="V11" i="10"/>
  <c r="U11" i="10"/>
  <c r="O11" i="10"/>
  <c r="N11" i="10"/>
  <c r="H11" i="10"/>
  <c r="G11" i="10"/>
  <c r="CG10" i="10"/>
  <c r="CF10" i="10"/>
  <c r="CH10" i="10" s="1"/>
  <c r="BE10" i="10"/>
  <c r="BD10" i="10"/>
  <c r="AX10" i="10"/>
  <c r="AW10" i="10"/>
  <c r="AQ10" i="10"/>
  <c r="BS10" i="10" s="1"/>
  <c r="AP10" i="10"/>
  <c r="BR10" i="10" s="1"/>
  <c r="AJ10" i="10"/>
  <c r="AI10" i="10"/>
  <c r="AC10" i="10"/>
  <c r="AB10" i="10"/>
  <c r="V10" i="10"/>
  <c r="U10" i="10"/>
  <c r="O10" i="10"/>
  <c r="N10" i="10"/>
  <c r="H10" i="10"/>
  <c r="G10" i="10"/>
  <c r="CG9" i="10"/>
  <c r="CF9" i="10"/>
  <c r="BE9" i="10"/>
  <c r="BD9" i="10"/>
  <c r="AX9" i="10"/>
  <c r="AW9" i="10"/>
  <c r="AQ9" i="10"/>
  <c r="BS9" i="10" s="1"/>
  <c r="AP9" i="10"/>
  <c r="BR9" i="10" s="1"/>
  <c r="AJ9" i="10"/>
  <c r="AI9" i="10"/>
  <c r="AK9" i="10" s="1"/>
  <c r="AC9" i="10"/>
  <c r="AB9" i="10"/>
  <c r="V9" i="10"/>
  <c r="U9" i="10"/>
  <c r="O9" i="10"/>
  <c r="N9" i="10"/>
  <c r="H9" i="10"/>
  <c r="G9" i="10"/>
  <c r="CG8" i="10"/>
  <c r="CF8" i="10"/>
  <c r="BE8" i="10"/>
  <c r="BD8" i="10"/>
  <c r="AX8" i="10"/>
  <c r="AW8" i="10"/>
  <c r="AY8" i="10" s="1"/>
  <c r="AQ8" i="10"/>
  <c r="BS8" i="10" s="1"/>
  <c r="AP8" i="10"/>
  <c r="BR8" i="10" s="1"/>
  <c r="AJ8" i="10"/>
  <c r="AI8" i="10"/>
  <c r="AC8" i="10"/>
  <c r="AB8" i="10"/>
  <c r="V8" i="10"/>
  <c r="U8" i="10"/>
  <c r="O8" i="10"/>
  <c r="N8" i="10"/>
  <c r="H8" i="10"/>
  <c r="G8" i="10"/>
  <c r="CG7" i="10"/>
  <c r="CF7" i="10"/>
  <c r="BE7" i="10"/>
  <c r="BD7" i="10"/>
  <c r="AX7" i="10"/>
  <c r="AW7" i="10"/>
  <c r="AQ7" i="10"/>
  <c r="BS7" i="10" s="1"/>
  <c r="AP7" i="10"/>
  <c r="BR7" i="10" s="1"/>
  <c r="AJ7" i="10"/>
  <c r="AI7" i="10"/>
  <c r="AC7" i="10"/>
  <c r="AB7" i="10"/>
  <c r="V7" i="10"/>
  <c r="U7" i="10"/>
  <c r="O7" i="10"/>
  <c r="N7" i="10"/>
  <c r="H7" i="10"/>
  <c r="G7" i="10"/>
  <c r="CG6" i="10"/>
  <c r="CF6" i="10"/>
  <c r="BE6" i="10"/>
  <c r="BD6" i="10"/>
  <c r="AX6" i="10"/>
  <c r="AW6" i="10"/>
  <c r="AQ6" i="10"/>
  <c r="BS6" i="10" s="1"/>
  <c r="AP6" i="10"/>
  <c r="BR6" i="10" s="1"/>
  <c r="AJ6" i="10"/>
  <c r="AI6" i="10"/>
  <c r="AC6" i="10"/>
  <c r="AB6" i="10"/>
  <c r="V6" i="10"/>
  <c r="U6" i="10"/>
  <c r="O6" i="10"/>
  <c r="N6" i="10"/>
  <c r="H6" i="10"/>
  <c r="G6" i="10"/>
  <c r="CG5" i="10"/>
  <c r="CF5" i="10"/>
  <c r="BE5" i="10"/>
  <c r="BD5" i="10"/>
  <c r="AX5" i="10"/>
  <c r="AW5" i="10"/>
  <c r="AQ5" i="10"/>
  <c r="BS5" i="10" s="1"/>
  <c r="AP5" i="10"/>
  <c r="BR5" i="10" s="1"/>
  <c r="AJ5" i="10"/>
  <c r="AI5" i="10"/>
  <c r="AC5" i="10"/>
  <c r="AB5" i="10"/>
  <c r="V5" i="10"/>
  <c r="U5" i="10"/>
  <c r="O5" i="10"/>
  <c r="N5" i="10"/>
  <c r="H5" i="10"/>
  <c r="G5" i="10"/>
  <c r="CG4" i="10"/>
  <c r="CF4" i="10"/>
  <c r="BE4" i="10"/>
  <c r="BD4" i="10"/>
  <c r="AX4" i="10"/>
  <c r="AW4" i="10"/>
  <c r="AQ4" i="10"/>
  <c r="BS4" i="10" s="1"/>
  <c r="AP4" i="10"/>
  <c r="AJ4" i="10"/>
  <c r="AI4" i="10"/>
  <c r="AC4" i="10"/>
  <c r="AB4" i="10"/>
  <c r="V4" i="10"/>
  <c r="U4" i="10"/>
  <c r="O4" i="10"/>
  <c r="N4" i="10"/>
  <c r="H4" i="10"/>
  <c r="G4" i="10"/>
  <c r="CG3" i="10"/>
  <c r="CF3" i="10"/>
  <c r="BE3" i="10"/>
  <c r="BD3" i="10"/>
  <c r="AX3" i="10"/>
  <c r="AW3" i="10"/>
  <c r="AQ3" i="10"/>
  <c r="BS3" i="10" s="1"/>
  <c r="AP3" i="10"/>
  <c r="BR3" i="10" s="1"/>
  <c r="AJ3" i="10"/>
  <c r="AI3" i="10"/>
  <c r="AC3" i="10"/>
  <c r="AB3" i="10"/>
  <c r="V3" i="10"/>
  <c r="U3" i="10"/>
  <c r="O3" i="10"/>
  <c r="N3" i="10"/>
  <c r="H3" i="10"/>
  <c r="G3" i="10"/>
  <c r="R264" i="32" l="1"/>
  <c r="R200" i="32"/>
  <c r="R136" i="32"/>
  <c r="R72" i="32"/>
  <c r="R499" i="32"/>
  <c r="R437" i="32"/>
  <c r="R375" i="32"/>
  <c r="R313" i="32"/>
  <c r="R256" i="32"/>
  <c r="R192" i="32"/>
  <c r="R128" i="32"/>
  <c r="R64" i="32"/>
  <c r="R488" i="32"/>
  <c r="R426" i="32"/>
  <c r="R371" i="32"/>
  <c r="R309" i="32"/>
  <c r="R246" i="32"/>
  <c r="R182" i="32"/>
  <c r="R118" i="32"/>
  <c r="R54" i="32"/>
  <c r="R487" i="32"/>
  <c r="R425" i="32"/>
  <c r="R369" i="32"/>
  <c r="R308" i="32"/>
  <c r="R245" i="32"/>
  <c r="R181" i="32"/>
  <c r="R117" i="32"/>
  <c r="R53" i="32"/>
  <c r="R486" i="32"/>
  <c r="R424" i="32"/>
  <c r="R362" i="32"/>
  <c r="R307" i="32"/>
  <c r="R244" i="32"/>
  <c r="R180" i="32"/>
  <c r="R116" i="32"/>
  <c r="R52" i="32"/>
  <c r="R485" i="32"/>
  <c r="R423" i="32"/>
  <c r="R361" i="32"/>
  <c r="R305" i="32"/>
  <c r="R243" i="32"/>
  <c r="R179" i="32"/>
  <c r="R115" i="32"/>
  <c r="R51" i="32"/>
  <c r="R484" i="32"/>
  <c r="R422" i="32"/>
  <c r="R360" i="32"/>
  <c r="R298" i="32"/>
  <c r="R241" i="32"/>
  <c r="R177" i="32"/>
  <c r="R113" i="32"/>
  <c r="R49" i="32"/>
  <c r="R483" i="32"/>
  <c r="R421" i="32"/>
  <c r="R359" i="32"/>
  <c r="R297" i="32"/>
  <c r="R233" i="32"/>
  <c r="R169" i="32"/>
  <c r="R105" i="32"/>
  <c r="R41" i="32"/>
  <c r="R480" i="32"/>
  <c r="R420" i="32"/>
  <c r="R358" i="32"/>
  <c r="R296" i="32"/>
  <c r="R232" i="32"/>
  <c r="R168" i="32"/>
  <c r="R104" i="32"/>
  <c r="R40" i="32"/>
  <c r="R473" i="32"/>
  <c r="R419" i="32"/>
  <c r="R357" i="32"/>
  <c r="R295" i="32"/>
  <c r="R231" i="32"/>
  <c r="R167" i="32"/>
  <c r="R103" i="32"/>
  <c r="R39" i="32"/>
  <c r="R470" i="32"/>
  <c r="R408" i="32"/>
  <c r="R352" i="32"/>
  <c r="R292" i="32"/>
  <c r="R228" i="32"/>
  <c r="R164" i="32"/>
  <c r="R100" i="32"/>
  <c r="R36" i="32"/>
  <c r="R468" i="32"/>
  <c r="R406" i="32"/>
  <c r="R344" i="32"/>
  <c r="R288" i="32"/>
  <c r="R224" i="32"/>
  <c r="R160" i="32"/>
  <c r="R96" i="32"/>
  <c r="R32" i="32"/>
  <c r="R467" i="32"/>
  <c r="R405" i="32"/>
  <c r="R343" i="32"/>
  <c r="R281" i="32"/>
  <c r="R217" i="32"/>
  <c r="R153" i="32"/>
  <c r="R89" i="32"/>
  <c r="R25" i="32"/>
  <c r="R456" i="32"/>
  <c r="R394" i="32"/>
  <c r="R339" i="32"/>
  <c r="R277" i="32"/>
  <c r="R213" i="32"/>
  <c r="R149" i="32"/>
  <c r="R85" i="32"/>
  <c r="R21" i="32"/>
  <c r="R454" i="32"/>
  <c r="R392" i="32"/>
  <c r="R330" i="32"/>
  <c r="R275" i="32"/>
  <c r="R211" i="32"/>
  <c r="R147" i="32"/>
  <c r="R83" i="32"/>
  <c r="R19" i="32"/>
  <c r="R453" i="32"/>
  <c r="R391" i="32"/>
  <c r="R329" i="32"/>
  <c r="R273" i="32"/>
  <c r="R209" i="32"/>
  <c r="R145" i="32"/>
  <c r="R81" i="32"/>
  <c r="R17" i="32"/>
  <c r="R266" i="32"/>
  <c r="R234" i="32"/>
  <c r="R202" i="32"/>
  <c r="R170" i="32"/>
  <c r="R138" i="32"/>
  <c r="R106" i="32"/>
  <c r="R74" i="32"/>
  <c r="R42" i="32"/>
  <c r="R482" i="32"/>
  <c r="R450" i="32"/>
  <c r="R418" i="32"/>
  <c r="R386" i="32"/>
  <c r="R354" i="32"/>
  <c r="R322" i="32"/>
  <c r="R290" i="32"/>
  <c r="R258" i="32"/>
  <c r="R226" i="32"/>
  <c r="R194" i="32"/>
  <c r="R162" i="32"/>
  <c r="R130" i="32"/>
  <c r="R98" i="32"/>
  <c r="R66" i="32"/>
  <c r="R34" i="32"/>
  <c r="R481" i="32"/>
  <c r="R449" i="32"/>
  <c r="R417" i="32"/>
  <c r="R385" i="32"/>
  <c r="R353" i="32"/>
  <c r="R321" i="32"/>
  <c r="R289" i="32"/>
  <c r="R257" i="32"/>
  <c r="R225" i="32"/>
  <c r="R193" i="32"/>
  <c r="R161" i="32"/>
  <c r="R129" i="32"/>
  <c r="R97" i="32"/>
  <c r="R65" i="32"/>
  <c r="R33" i="32"/>
  <c r="R479" i="32"/>
  <c r="R447" i="32"/>
  <c r="R415" i="32"/>
  <c r="R383" i="32"/>
  <c r="R351" i="32"/>
  <c r="R319" i="32"/>
  <c r="R287" i="32"/>
  <c r="R255" i="32"/>
  <c r="R223" i="32"/>
  <c r="R191" i="32"/>
  <c r="R159" i="32"/>
  <c r="R127" i="32"/>
  <c r="R95" i="32"/>
  <c r="R63" i="32"/>
  <c r="R31" i="32"/>
  <c r="R478" i="32"/>
  <c r="R446" i="32"/>
  <c r="R414" i="32"/>
  <c r="R382" i="32"/>
  <c r="R350" i="32"/>
  <c r="R318" i="32"/>
  <c r="R286" i="32"/>
  <c r="R254" i="32"/>
  <c r="R222" i="32"/>
  <c r="R190" i="32"/>
  <c r="R158" i="32"/>
  <c r="R126" i="32"/>
  <c r="R94" i="32"/>
  <c r="R62" i="32"/>
  <c r="R30" i="32"/>
  <c r="R477" i="32"/>
  <c r="R445" i="32"/>
  <c r="R413" i="32"/>
  <c r="R381" i="32"/>
  <c r="R349" i="32"/>
  <c r="R317" i="32"/>
  <c r="R285" i="32"/>
  <c r="R253" i="32"/>
  <c r="R221" i="32"/>
  <c r="R189" i="32"/>
  <c r="R157" i="32"/>
  <c r="R125" i="32"/>
  <c r="R93" i="32"/>
  <c r="R61" i="32"/>
  <c r="R29" i="32"/>
  <c r="R476" i="32"/>
  <c r="R444" i="32"/>
  <c r="R412" i="32"/>
  <c r="R380" i="32"/>
  <c r="R348" i="32"/>
  <c r="R316" i="32"/>
  <c r="R284" i="32"/>
  <c r="R252" i="32"/>
  <c r="R220" i="32"/>
  <c r="R188" i="32"/>
  <c r="R156" i="32"/>
  <c r="R124" i="32"/>
  <c r="R92" i="32"/>
  <c r="R60" i="32"/>
  <c r="R28" i="32"/>
  <c r="R475" i="32"/>
  <c r="R443" i="32"/>
  <c r="R411" i="32"/>
  <c r="R379" i="32"/>
  <c r="R347" i="32"/>
  <c r="R315" i="32"/>
  <c r="R283" i="32"/>
  <c r="R251" i="32"/>
  <c r="R219" i="32"/>
  <c r="R187" i="32"/>
  <c r="R155" i="32"/>
  <c r="R123" i="32"/>
  <c r="R91" i="32"/>
  <c r="R59" i="32"/>
  <c r="R27" i="32"/>
  <c r="R474" i="32"/>
  <c r="R442" i="32"/>
  <c r="R410" i="32"/>
  <c r="R378" i="32"/>
  <c r="R346" i="32"/>
  <c r="R314" i="32"/>
  <c r="R282" i="32"/>
  <c r="R250" i="32"/>
  <c r="R218" i="32"/>
  <c r="R186" i="32"/>
  <c r="R154" i="32"/>
  <c r="R122" i="32"/>
  <c r="R90" i="32"/>
  <c r="R58" i="32"/>
  <c r="R26" i="32"/>
  <c r="R498" i="32"/>
  <c r="R466" i="32"/>
  <c r="R434" i="32"/>
  <c r="R402" i="32"/>
  <c r="R370" i="32"/>
  <c r="R338" i="32"/>
  <c r="R306" i="32"/>
  <c r="R274" i="32"/>
  <c r="R242" i="32"/>
  <c r="R210" i="32"/>
  <c r="R178" i="32"/>
  <c r="R146" i="32"/>
  <c r="R114" i="32"/>
  <c r="R82" i="32"/>
  <c r="R50" i="32"/>
  <c r="R18" i="32"/>
  <c r="R496" i="32"/>
  <c r="R464" i="32"/>
  <c r="R432" i="32"/>
  <c r="R400" i="32"/>
  <c r="R368" i="32"/>
  <c r="R336" i="32"/>
  <c r="R304" i="32"/>
  <c r="R272" i="32"/>
  <c r="R240" i="32"/>
  <c r="R208" i="32"/>
  <c r="R176" i="32"/>
  <c r="R144" i="32"/>
  <c r="R112" i="32"/>
  <c r="R80" i="32"/>
  <c r="R48" i="32"/>
  <c r="R16" i="32"/>
  <c r="R495" i="32"/>
  <c r="R463" i="32"/>
  <c r="R431" i="32"/>
  <c r="R399" i="32"/>
  <c r="R367" i="32"/>
  <c r="R335" i="32"/>
  <c r="R303" i="32"/>
  <c r="R271" i="32"/>
  <c r="R239" i="32"/>
  <c r="R207" i="32"/>
  <c r="R175" i="32"/>
  <c r="R143" i="32"/>
  <c r="R111" i="32"/>
  <c r="R79" i="32"/>
  <c r="R47" i="32"/>
  <c r="R15" i="32"/>
  <c r="R494" i="32"/>
  <c r="R462" i="32"/>
  <c r="R430" i="32"/>
  <c r="R398" i="32"/>
  <c r="R366" i="32"/>
  <c r="R334" i="32"/>
  <c r="R302" i="32"/>
  <c r="R270" i="32"/>
  <c r="R238" i="32"/>
  <c r="R206" i="32"/>
  <c r="R174" i="32"/>
  <c r="R142" i="32"/>
  <c r="R110" i="32"/>
  <c r="R78" i="32"/>
  <c r="R46" i="32"/>
  <c r="R14" i="32"/>
  <c r="R493" i="32"/>
  <c r="R461" i="32"/>
  <c r="R429" i="32"/>
  <c r="R397" i="32"/>
  <c r="R365" i="32"/>
  <c r="R333" i="32"/>
  <c r="R301" i="32"/>
  <c r="R269" i="32"/>
  <c r="R237" i="32"/>
  <c r="R205" i="32"/>
  <c r="R173" i="32"/>
  <c r="R141" i="32"/>
  <c r="R109" i="32"/>
  <c r="R77" i="32"/>
  <c r="R45" i="32"/>
  <c r="R13" i="32"/>
  <c r="R492" i="32"/>
  <c r="R460" i="32"/>
  <c r="R428" i="32"/>
  <c r="R396" i="32"/>
  <c r="R364" i="32"/>
  <c r="R332" i="32"/>
  <c r="R300" i="32"/>
  <c r="R268" i="32"/>
  <c r="R236" i="32"/>
  <c r="R204" i="32"/>
  <c r="R172" i="32"/>
  <c r="R140" i="32"/>
  <c r="R108" i="32"/>
  <c r="R76" i="32"/>
  <c r="R44" i="32"/>
  <c r="R12" i="32"/>
  <c r="R491" i="32"/>
  <c r="R459" i="32"/>
  <c r="R427" i="32"/>
  <c r="R395" i="32"/>
  <c r="R363" i="32"/>
  <c r="R331" i="32"/>
  <c r="R299" i="32"/>
  <c r="R267" i="32"/>
  <c r="R235" i="32"/>
  <c r="R203" i="32"/>
  <c r="R171" i="32"/>
  <c r="R139" i="32"/>
  <c r="R107" i="32"/>
  <c r="R75" i="32"/>
  <c r="R43" i="32"/>
  <c r="R11" i="32"/>
  <c r="AN484" i="32"/>
  <c r="AN452" i="32"/>
  <c r="AN420" i="32"/>
  <c r="AN388" i="32"/>
  <c r="AN356" i="32"/>
  <c r="AN324" i="32"/>
  <c r="AN292" i="32"/>
  <c r="AN260" i="32"/>
  <c r="AN228" i="32"/>
  <c r="AN196" i="32"/>
  <c r="AN164" i="32"/>
  <c r="AN132" i="32"/>
  <c r="AN100" i="32"/>
  <c r="AN68" i="32"/>
  <c r="AN36" i="32"/>
  <c r="AN483" i="32"/>
  <c r="AN451" i="32"/>
  <c r="AN419" i="32"/>
  <c r="AN387" i="32"/>
  <c r="AN355" i="32"/>
  <c r="AN323" i="32"/>
  <c r="AN291" i="32"/>
  <c r="AN259" i="32"/>
  <c r="AN227" i="32"/>
  <c r="AN195" i="32"/>
  <c r="AN163" i="32"/>
  <c r="AN131" i="32"/>
  <c r="AN99" i="32"/>
  <c r="AN67" i="32"/>
  <c r="AN35" i="32"/>
  <c r="AN482" i="32"/>
  <c r="AN450" i="32"/>
  <c r="AN418" i="32"/>
  <c r="AN386" i="32"/>
  <c r="AN354" i="32"/>
  <c r="AN322" i="32"/>
  <c r="AN290" i="32"/>
  <c r="AN258" i="32"/>
  <c r="AN226" i="32"/>
  <c r="AN194" i="32"/>
  <c r="AN162" i="32"/>
  <c r="AN130" i="32"/>
  <c r="AN98" i="32"/>
  <c r="AN66" i="32"/>
  <c r="AN34" i="32"/>
  <c r="AN481" i="32"/>
  <c r="AN449" i="32"/>
  <c r="AN417" i="32"/>
  <c r="AN385" i="32"/>
  <c r="AN353" i="32"/>
  <c r="AN321" i="32"/>
  <c r="AN289" i="32"/>
  <c r="AN257" i="32"/>
  <c r="AN225" i="32"/>
  <c r="AN193" i="32"/>
  <c r="AN161" i="32"/>
  <c r="AN129" i="32"/>
  <c r="AN97" i="32"/>
  <c r="AN65" i="32"/>
  <c r="AN33" i="32"/>
  <c r="AN480" i="32"/>
  <c r="AN448" i="32"/>
  <c r="AN416" i="32"/>
  <c r="AN384" i="32"/>
  <c r="AN352" i="32"/>
  <c r="AN320" i="32"/>
  <c r="AN288" i="32"/>
  <c r="AN256" i="32"/>
  <c r="AN224" i="32"/>
  <c r="AN192" i="32"/>
  <c r="AN160" i="32"/>
  <c r="AN128" i="32"/>
  <c r="AN96" i="32"/>
  <c r="AN64" i="32"/>
  <c r="AN32" i="32"/>
  <c r="AN479" i="32"/>
  <c r="AN447" i="32"/>
  <c r="AN415" i="32"/>
  <c r="AN383" i="32"/>
  <c r="AN351" i="32"/>
  <c r="AN319" i="32"/>
  <c r="AN287" i="32"/>
  <c r="AN255" i="32"/>
  <c r="AN223" i="32"/>
  <c r="AN191" i="32"/>
  <c r="AN159" i="32"/>
  <c r="AN127" i="32"/>
  <c r="AN95" i="32"/>
  <c r="AN63" i="32"/>
  <c r="AN31" i="32"/>
  <c r="AN478" i="32"/>
  <c r="AN446" i="32"/>
  <c r="AN414" i="32"/>
  <c r="AN382" i="32"/>
  <c r="AN350" i="32"/>
  <c r="AN318" i="32"/>
  <c r="AN286" i="32"/>
  <c r="AN254" i="32"/>
  <c r="AN222" i="32"/>
  <c r="AN190" i="32"/>
  <c r="AN158" i="32"/>
  <c r="AN126" i="32"/>
  <c r="AN94" i="32"/>
  <c r="AN62" i="32"/>
  <c r="AN30" i="32"/>
  <c r="AN477" i="32"/>
  <c r="AN445" i="32"/>
  <c r="AN413" i="32"/>
  <c r="AN381" i="32"/>
  <c r="AN349" i="32"/>
  <c r="AN317" i="32"/>
  <c r="AN285" i="32"/>
  <c r="AN253" i="32"/>
  <c r="AN221" i="32"/>
  <c r="AN189" i="32"/>
  <c r="AN157" i="32"/>
  <c r="AN125" i="32"/>
  <c r="AN93" i="32"/>
  <c r="AN61" i="32"/>
  <c r="AN29" i="32"/>
  <c r="AN476" i="32"/>
  <c r="AN444" i="32"/>
  <c r="AN412" i="32"/>
  <c r="AN380" i="32"/>
  <c r="AN348" i="32"/>
  <c r="AN316" i="32"/>
  <c r="AN284" i="32"/>
  <c r="AN252" i="32"/>
  <c r="AN220" i="32"/>
  <c r="AN188" i="32"/>
  <c r="AN156" i="32"/>
  <c r="AN124" i="32"/>
  <c r="AN92" i="32"/>
  <c r="AN60" i="32"/>
  <c r="AN28" i="32"/>
  <c r="AN475" i="32"/>
  <c r="AN443" i="32"/>
  <c r="AN411" i="32"/>
  <c r="AN379" i="32"/>
  <c r="AN347" i="32"/>
  <c r="AN315" i="32"/>
  <c r="AN283" i="32"/>
  <c r="AN251" i="32"/>
  <c r="AN219" i="32"/>
  <c r="AN187" i="32"/>
  <c r="AN155" i="32"/>
  <c r="AN123" i="32"/>
  <c r="AN91" i="32"/>
  <c r="AN59" i="32"/>
  <c r="AN27" i="32"/>
  <c r="AN474" i="32"/>
  <c r="AN442" i="32"/>
  <c r="AN410" i="32"/>
  <c r="AN378" i="32"/>
  <c r="AN346" i="32"/>
  <c r="AN314" i="32"/>
  <c r="AN282" i="32"/>
  <c r="AN250" i="32"/>
  <c r="AN218" i="32"/>
  <c r="AN186" i="32"/>
  <c r="AN154" i="32"/>
  <c r="AN122" i="32"/>
  <c r="AN90" i="32"/>
  <c r="AN58" i="32"/>
  <c r="AN26" i="32"/>
  <c r="AN473" i="32"/>
  <c r="AN441" i="32"/>
  <c r="AN409" i="32"/>
  <c r="AN377" i="32"/>
  <c r="AN345" i="32"/>
  <c r="AN313" i="32"/>
  <c r="AN281" i="32"/>
  <c r="AN249" i="32"/>
  <c r="AN217" i="32"/>
  <c r="AN185" i="32"/>
  <c r="AN153" i="32"/>
  <c r="AN121" i="32"/>
  <c r="AN89" i="32"/>
  <c r="AN57" i="32"/>
  <c r="AN25" i="32"/>
  <c r="AN4" i="32"/>
  <c r="AN472" i="32"/>
  <c r="AN440" i="32"/>
  <c r="AN408" i="32"/>
  <c r="AN376" i="32"/>
  <c r="AN344" i="32"/>
  <c r="AN312" i="32"/>
  <c r="AN280" i="32"/>
  <c r="AN248" i="32"/>
  <c r="AN216" i="32"/>
  <c r="AN184" i="32"/>
  <c r="AN152" i="32"/>
  <c r="AN120" i="32"/>
  <c r="AN88" i="32"/>
  <c r="AN56" i="32"/>
  <c r="AN24" i="32"/>
  <c r="AN503" i="32"/>
  <c r="AN471" i="32"/>
  <c r="AN439" i="32"/>
  <c r="AN407" i="32"/>
  <c r="AN375" i="32"/>
  <c r="AN343" i="32"/>
  <c r="AN311" i="32"/>
  <c r="AN279" i="32"/>
  <c r="AN247" i="32"/>
  <c r="AN215" i="32"/>
  <c r="AN183" i="32"/>
  <c r="AN151" i="32"/>
  <c r="AN119" i="32"/>
  <c r="AN87" i="32"/>
  <c r="AN55" i="32"/>
  <c r="AN23" i="32"/>
  <c r="AN502" i="32"/>
  <c r="AN470" i="32"/>
  <c r="AN438" i="32"/>
  <c r="AN406" i="32"/>
  <c r="AN374" i="32"/>
  <c r="AN342" i="32"/>
  <c r="AN310" i="32"/>
  <c r="AN278" i="32"/>
  <c r="AN246" i="32"/>
  <c r="AN214" i="32"/>
  <c r="AN182" i="32"/>
  <c r="AN150" i="32"/>
  <c r="AN118" i="32"/>
  <c r="AN86" i="32"/>
  <c r="AN54" i="32"/>
  <c r="AN22" i="32"/>
  <c r="AN501" i="32"/>
  <c r="AN469" i="32"/>
  <c r="AN437" i="32"/>
  <c r="AN405" i="32"/>
  <c r="AN373" i="32"/>
  <c r="AN341" i="32"/>
  <c r="AN309" i="32"/>
  <c r="AN277" i="32"/>
  <c r="AN245" i="32"/>
  <c r="AN213" i="32"/>
  <c r="AN181" i="32"/>
  <c r="AN149" i="32"/>
  <c r="AN117" i="32"/>
  <c r="AN85" i="32"/>
  <c r="AN53" i="32"/>
  <c r="AN21" i="32"/>
  <c r="AN500" i="32"/>
  <c r="AN468" i="32"/>
  <c r="AN436" i="32"/>
  <c r="AN404" i="32"/>
  <c r="AN372" i="32"/>
  <c r="AN340" i="32"/>
  <c r="AN308" i="32"/>
  <c r="AN276" i="32"/>
  <c r="AN244" i="32"/>
  <c r="AN212" i="32"/>
  <c r="AN180" i="32"/>
  <c r="AN148" i="32"/>
  <c r="AN116" i="32"/>
  <c r="AN84" i="32"/>
  <c r="AN52" i="32"/>
  <c r="AN20" i="32"/>
  <c r="AN499" i="32"/>
  <c r="AN467" i="32"/>
  <c r="AN435" i="32"/>
  <c r="AN403" i="32"/>
  <c r="AN371" i="32"/>
  <c r="AN339" i="32"/>
  <c r="AN307" i="32"/>
  <c r="AN275" i="32"/>
  <c r="AN243" i="32"/>
  <c r="AN211" i="32"/>
  <c r="AN179" i="32"/>
  <c r="AN147" i="32"/>
  <c r="AN115" i="32"/>
  <c r="AN83" i="32"/>
  <c r="AN51" i="32"/>
  <c r="AN19" i="32"/>
  <c r="AN498" i="32"/>
  <c r="AN466" i="32"/>
  <c r="AN434" i="32"/>
  <c r="AN402" i="32"/>
  <c r="AN370" i="32"/>
  <c r="AN338" i="32"/>
  <c r="AN306" i="32"/>
  <c r="AN274" i="32"/>
  <c r="AN242" i="32"/>
  <c r="AN210" i="32"/>
  <c r="AN178" i="32"/>
  <c r="AN146" i="32"/>
  <c r="AN114" i="32"/>
  <c r="AN82" i="32"/>
  <c r="AN50" i="32"/>
  <c r="AN18" i="32"/>
  <c r="AN497" i="32"/>
  <c r="AN465" i="32"/>
  <c r="AN433" i="32"/>
  <c r="AN401" i="32"/>
  <c r="AN369" i="32"/>
  <c r="AN337" i="32"/>
  <c r="AN305" i="32"/>
  <c r="AN273" i="32"/>
  <c r="AN241" i="32"/>
  <c r="AN209" i="32"/>
  <c r="AN177" i="32"/>
  <c r="AN145" i="32"/>
  <c r="AN113" i="32"/>
  <c r="AN81" i="32"/>
  <c r="AN49" i="32"/>
  <c r="AN17" i="32"/>
  <c r="AN496" i="32"/>
  <c r="AN464" i="32"/>
  <c r="AN432" i="32"/>
  <c r="AN400" i="32"/>
  <c r="AN368" i="32"/>
  <c r="AN336" i="32"/>
  <c r="AN304" i="32"/>
  <c r="AN272" i="32"/>
  <c r="AN240" i="32"/>
  <c r="AN208" i="32"/>
  <c r="AN176" i="32"/>
  <c r="AN144" i="32"/>
  <c r="AN112" i="32"/>
  <c r="AN80" i="32"/>
  <c r="AN48" i="32"/>
  <c r="AN16" i="32"/>
  <c r="AN495" i="32"/>
  <c r="AN463" i="32"/>
  <c r="AN431" i="32"/>
  <c r="AN399" i="32"/>
  <c r="AN367" i="32"/>
  <c r="AN335" i="32"/>
  <c r="AN303" i="32"/>
  <c r="AN271" i="32"/>
  <c r="AN239" i="32"/>
  <c r="AN207" i="32"/>
  <c r="AN175" i="32"/>
  <c r="AN143" i="32"/>
  <c r="AN111" i="32"/>
  <c r="AN79" i="32"/>
  <c r="AN47" i="32"/>
  <c r="AN15" i="32"/>
  <c r="AN494" i="32"/>
  <c r="AN462" i="32"/>
  <c r="AN430" i="32"/>
  <c r="AN398" i="32"/>
  <c r="AN366" i="32"/>
  <c r="AN334" i="32"/>
  <c r="AN302" i="32"/>
  <c r="AN270" i="32"/>
  <c r="AN238" i="32"/>
  <c r="AN206" i="32"/>
  <c r="AN174" i="32"/>
  <c r="AN142" i="32"/>
  <c r="AN110" i="32"/>
  <c r="AN78" i="32"/>
  <c r="AN46" i="32"/>
  <c r="AN14" i="32"/>
  <c r="AN493" i="32"/>
  <c r="AN461" i="32"/>
  <c r="AN429" i="32"/>
  <c r="AN397" i="32"/>
  <c r="AN365" i="32"/>
  <c r="AN333" i="32"/>
  <c r="AN301" i="32"/>
  <c r="AN269" i="32"/>
  <c r="AN237" i="32"/>
  <c r="AN205" i="32"/>
  <c r="AN173" i="32"/>
  <c r="AN141" i="32"/>
  <c r="AN109" i="32"/>
  <c r="AN77" i="32"/>
  <c r="AN45" i="32"/>
  <c r="AN13" i="32"/>
  <c r="AN492" i="32"/>
  <c r="AN460" i="32"/>
  <c r="AN428" i="32"/>
  <c r="AN396" i="32"/>
  <c r="AN364" i="32"/>
  <c r="AN332" i="32"/>
  <c r="AN300" i="32"/>
  <c r="AN268" i="32"/>
  <c r="AN236" i="32"/>
  <c r="AN204" i="32"/>
  <c r="AN172" i="32"/>
  <c r="AN140" i="32"/>
  <c r="AN108" i="32"/>
  <c r="AN76" i="32"/>
  <c r="AN44" i="32"/>
  <c r="AN12" i="32"/>
  <c r="AN491" i="32"/>
  <c r="AN459" i="32"/>
  <c r="AN427" i="32"/>
  <c r="AN395" i="32"/>
  <c r="AN363" i="32"/>
  <c r="AN331" i="32"/>
  <c r="AN299" i="32"/>
  <c r="AN267" i="32"/>
  <c r="AN235" i="32"/>
  <c r="AN203" i="32"/>
  <c r="AN171" i="32"/>
  <c r="AN139" i="32"/>
  <c r="AN107" i="32"/>
  <c r="AN75" i="32"/>
  <c r="AN43" i="32"/>
  <c r="AN11" i="32"/>
  <c r="AN490" i="32"/>
  <c r="AN458" i="32"/>
  <c r="AN426" i="32"/>
  <c r="AN394" i="32"/>
  <c r="AN362" i="32"/>
  <c r="AN330" i="32"/>
  <c r="AN298" i="32"/>
  <c r="AN266" i="32"/>
  <c r="AN234" i="32"/>
  <c r="AN202" i="32"/>
  <c r="AN170" i="32"/>
  <c r="AN138" i="32"/>
  <c r="AN106" i="32"/>
  <c r="AN74" i="32"/>
  <c r="AN42" i="32"/>
  <c r="AN10" i="32"/>
  <c r="AN489" i="32"/>
  <c r="AN457" i="32"/>
  <c r="AN425" i="32"/>
  <c r="AN393" i="32"/>
  <c r="AN361" i="32"/>
  <c r="AN329" i="32"/>
  <c r="AN297" i="32"/>
  <c r="AN265" i="32"/>
  <c r="AN233" i="32"/>
  <c r="AN201" i="32"/>
  <c r="AN169" i="32"/>
  <c r="AN137" i="32"/>
  <c r="AN105" i="32"/>
  <c r="AN73" i="32"/>
  <c r="AN41" i="32"/>
  <c r="AN9" i="32"/>
  <c r="AN488" i="32"/>
  <c r="AN456" i="32"/>
  <c r="AN424" i="32"/>
  <c r="AN392" i="32"/>
  <c r="AN360" i="32"/>
  <c r="AN328" i="32"/>
  <c r="AN296" i="32"/>
  <c r="AN264" i="32"/>
  <c r="AN232" i="32"/>
  <c r="AN200" i="32"/>
  <c r="AN168" i="32"/>
  <c r="AN136" i="32"/>
  <c r="AN104" i="32"/>
  <c r="AN72" i="32"/>
  <c r="AN40" i="32"/>
  <c r="AN8" i="32"/>
  <c r="AN487" i="32"/>
  <c r="AN455" i="32"/>
  <c r="AN423" i="32"/>
  <c r="AN391" i="32"/>
  <c r="AN359" i="32"/>
  <c r="AN327" i="32"/>
  <c r="AN295" i="32"/>
  <c r="AN263" i="32"/>
  <c r="AN231" i="32"/>
  <c r="AN199" i="32"/>
  <c r="AN167" i="32"/>
  <c r="AN135" i="32"/>
  <c r="AN103" i="32"/>
  <c r="AN71" i="32"/>
  <c r="AN39" i="32"/>
  <c r="AN7" i="32"/>
  <c r="AN486" i="32"/>
  <c r="AN454" i="32"/>
  <c r="AN422" i="32"/>
  <c r="AN390" i="32"/>
  <c r="AN358" i="32"/>
  <c r="AN326" i="32"/>
  <c r="AN294" i="32"/>
  <c r="AN262" i="32"/>
  <c r="AN230" i="32"/>
  <c r="AN198" i="32"/>
  <c r="AN166" i="32"/>
  <c r="AN134" i="32"/>
  <c r="AN102" i="32"/>
  <c r="AN70" i="32"/>
  <c r="AN38" i="32"/>
  <c r="AN6" i="32"/>
  <c r="AN485" i="32"/>
  <c r="AN453" i="32"/>
  <c r="AN421" i="32"/>
  <c r="AN389" i="32"/>
  <c r="AN357" i="32"/>
  <c r="AN325" i="32"/>
  <c r="AN293" i="32"/>
  <c r="AN261" i="32"/>
  <c r="AN229" i="32"/>
  <c r="AN197" i="32"/>
  <c r="AN165" i="32"/>
  <c r="AN133" i="32"/>
  <c r="AN101" i="32"/>
  <c r="AN69" i="32"/>
  <c r="AN37" i="32"/>
  <c r="AN5" i="32"/>
  <c r="T430" i="32"/>
  <c r="T416" i="32"/>
  <c r="T414" i="32"/>
  <c r="T412" i="32"/>
  <c r="T398" i="32"/>
  <c r="T384" i="32"/>
  <c r="AB477" i="32"/>
  <c r="T380" i="32"/>
  <c r="AB413" i="32"/>
  <c r="T366" i="32"/>
  <c r="AB349" i="32"/>
  <c r="T352" i="32"/>
  <c r="AB285" i="32"/>
  <c r="T348" i="32"/>
  <c r="V488" i="32"/>
  <c r="AB221" i="32"/>
  <c r="T334" i="32"/>
  <c r="V456" i="32"/>
  <c r="AB157" i="32"/>
  <c r="T320" i="32"/>
  <c r="V424" i="32"/>
  <c r="AB93" i="32"/>
  <c r="T288" i="32"/>
  <c r="V392" i="32"/>
  <c r="AB29" i="32"/>
  <c r="T256" i="32"/>
  <c r="V360" i="32"/>
  <c r="X496" i="32"/>
  <c r="T224" i="32"/>
  <c r="V328" i="32"/>
  <c r="X464" i="32"/>
  <c r="T192" i="32"/>
  <c r="V296" i="32"/>
  <c r="X432" i="32"/>
  <c r="T160" i="32"/>
  <c r="V264" i="32"/>
  <c r="X400" i="32"/>
  <c r="T128" i="32"/>
  <c r="V232" i="32"/>
  <c r="X368" i="32"/>
  <c r="T96" i="32"/>
  <c r="V200" i="32"/>
  <c r="X336" i="32"/>
  <c r="T64" i="32"/>
  <c r="V168" i="32"/>
  <c r="X304" i="32"/>
  <c r="T32" i="32"/>
  <c r="V136" i="32"/>
  <c r="X272" i="32"/>
  <c r="V104" i="32"/>
  <c r="X240" i="32"/>
  <c r="V72" i="32"/>
  <c r="X207" i="32"/>
  <c r="V40" i="32"/>
  <c r="X171" i="32"/>
  <c r="T494" i="32"/>
  <c r="V8" i="32"/>
  <c r="X132" i="32"/>
  <c r="T480" i="32"/>
  <c r="X95" i="32"/>
  <c r="T478" i="32"/>
  <c r="X57" i="32"/>
  <c r="T476" i="32"/>
  <c r="X18" i="32"/>
  <c r="T462" i="32"/>
  <c r="T448" i="32"/>
  <c r="T446" i="32"/>
  <c r="T444" i="32"/>
  <c r="T479" i="32"/>
  <c r="T447" i="32"/>
  <c r="T415" i="32"/>
  <c r="T383" i="32"/>
  <c r="T351" i="32"/>
  <c r="T319" i="32"/>
  <c r="T287" i="32"/>
  <c r="T255" i="32"/>
  <c r="T223" i="32"/>
  <c r="T191" i="32"/>
  <c r="T159" i="32"/>
  <c r="T127" i="32"/>
  <c r="T95" i="32"/>
  <c r="T63" i="32"/>
  <c r="T31" i="32"/>
  <c r="V487" i="32"/>
  <c r="V455" i="32"/>
  <c r="V423" i="32"/>
  <c r="V391" i="32"/>
  <c r="V359" i="32"/>
  <c r="V327" i="32"/>
  <c r="V295" i="32"/>
  <c r="V263" i="32"/>
  <c r="V231" i="32"/>
  <c r="V199" i="32"/>
  <c r="V167" i="32"/>
  <c r="V135" i="32"/>
  <c r="V103" i="32"/>
  <c r="V71" i="32"/>
  <c r="V39" i="32"/>
  <c r="V7" i="32"/>
  <c r="X495" i="32"/>
  <c r="X463" i="32"/>
  <c r="X431" i="32"/>
  <c r="X399" i="32"/>
  <c r="X367" i="32"/>
  <c r="X335" i="32"/>
  <c r="X303" i="32"/>
  <c r="X271" i="32"/>
  <c r="X239" i="32"/>
  <c r="X206" i="32"/>
  <c r="X169" i="32"/>
  <c r="X131" i="32"/>
  <c r="X94" i="32"/>
  <c r="X56" i="32"/>
  <c r="X17" i="32"/>
  <c r="AB476" i="32"/>
  <c r="AB412" i="32"/>
  <c r="AB348" i="32"/>
  <c r="AB284" i="32"/>
  <c r="AB220" i="32"/>
  <c r="AB156" i="32"/>
  <c r="AB92" i="32"/>
  <c r="AB28" i="32"/>
  <c r="T382" i="32"/>
  <c r="T350" i="32"/>
  <c r="T318" i="32"/>
  <c r="T286" i="32"/>
  <c r="T254" i="32"/>
  <c r="T222" i="32"/>
  <c r="T190" i="32"/>
  <c r="T158" i="32"/>
  <c r="T126" i="32"/>
  <c r="T94" i="32"/>
  <c r="T62" i="32"/>
  <c r="T30" i="32"/>
  <c r="V486" i="32"/>
  <c r="V454" i="32"/>
  <c r="V422" i="32"/>
  <c r="V390" i="32"/>
  <c r="V358" i="32"/>
  <c r="V326" i="32"/>
  <c r="V294" i="32"/>
  <c r="V262" i="32"/>
  <c r="V230" i="32"/>
  <c r="V198" i="32"/>
  <c r="V166" i="32"/>
  <c r="V134" i="32"/>
  <c r="V102" i="32"/>
  <c r="V70" i="32"/>
  <c r="V38" i="32"/>
  <c r="V6" i="32"/>
  <c r="X494" i="32"/>
  <c r="X462" i="32"/>
  <c r="X430" i="32"/>
  <c r="X398" i="32"/>
  <c r="X366" i="32"/>
  <c r="X334" i="32"/>
  <c r="X302" i="32"/>
  <c r="X270" i="32"/>
  <c r="X238" i="32"/>
  <c r="X205" i="32"/>
  <c r="X168" i="32"/>
  <c r="X130" i="32"/>
  <c r="X93" i="32"/>
  <c r="X55" i="32"/>
  <c r="X16" i="32"/>
  <c r="AB475" i="32"/>
  <c r="AB411" i="32"/>
  <c r="AB347" i="32"/>
  <c r="AB283" i="32"/>
  <c r="AB219" i="32"/>
  <c r="AB155" i="32"/>
  <c r="AB91" i="32"/>
  <c r="AB27" i="32"/>
  <c r="T477" i="32"/>
  <c r="T445" i="32"/>
  <c r="T413" i="32"/>
  <c r="T381" i="32"/>
  <c r="T349" i="32"/>
  <c r="T317" i="32"/>
  <c r="T285" i="32"/>
  <c r="T253" i="32"/>
  <c r="T221" i="32"/>
  <c r="T189" i="32"/>
  <c r="T157" i="32"/>
  <c r="T125" i="32"/>
  <c r="T93" i="32"/>
  <c r="T61" i="32"/>
  <c r="T29" i="32"/>
  <c r="V485" i="32"/>
  <c r="V453" i="32"/>
  <c r="V421" i="32"/>
  <c r="V389" i="32"/>
  <c r="V357" i="32"/>
  <c r="V325" i="32"/>
  <c r="V293" i="32"/>
  <c r="V261" i="32"/>
  <c r="V229" i="32"/>
  <c r="V197" i="32"/>
  <c r="V165" i="32"/>
  <c r="V133" i="32"/>
  <c r="V101" i="32"/>
  <c r="V69" i="32"/>
  <c r="V37" i="32"/>
  <c r="V5" i="32"/>
  <c r="X493" i="32"/>
  <c r="X461" i="32"/>
  <c r="X429" i="32"/>
  <c r="X397" i="32"/>
  <c r="X365" i="32"/>
  <c r="X333" i="32"/>
  <c r="X301" i="32"/>
  <c r="X269" i="32"/>
  <c r="X237" i="32"/>
  <c r="X204" i="32"/>
  <c r="X166" i="32"/>
  <c r="X129" i="32"/>
  <c r="X92" i="32"/>
  <c r="X54" i="32"/>
  <c r="X15" i="32"/>
  <c r="AB474" i="32"/>
  <c r="AB410" i="32"/>
  <c r="AB346" i="32"/>
  <c r="AB282" i="32"/>
  <c r="AB218" i="32"/>
  <c r="AB154" i="32"/>
  <c r="AB90" i="32"/>
  <c r="AB26" i="32"/>
  <c r="T316" i="32"/>
  <c r="T284" i="32"/>
  <c r="T252" i="32"/>
  <c r="T220" i="32"/>
  <c r="T188" i="32"/>
  <c r="T156" i="32"/>
  <c r="T124" i="32"/>
  <c r="T92" i="32"/>
  <c r="T60" i="32"/>
  <c r="T28" i="32"/>
  <c r="V484" i="32"/>
  <c r="V452" i="32"/>
  <c r="V420" i="32"/>
  <c r="V388" i="32"/>
  <c r="V356" i="32"/>
  <c r="V324" i="32"/>
  <c r="V292" i="32"/>
  <c r="V260" i="32"/>
  <c r="V228" i="32"/>
  <c r="V196" i="32"/>
  <c r="V164" i="32"/>
  <c r="V132" i="32"/>
  <c r="V100" i="32"/>
  <c r="V68" i="32"/>
  <c r="V36" i="32"/>
  <c r="X492" i="32"/>
  <c r="X460" i="32"/>
  <c r="X428" i="32"/>
  <c r="X396" i="32"/>
  <c r="X364" i="32"/>
  <c r="X332" i="32"/>
  <c r="X300" i="32"/>
  <c r="X268" i="32"/>
  <c r="X236" i="32"/>
  <c r="X203" i="32"/>
  <c r="X165" i="32"/>
  <c r="X128" i="32"/>
  <c r="X90" i="32"/>
  <c r="X53" i="32"/>
  <c r="X14" i="32"/>
  <c r="AB471" i="32"/>
  <c r="AB407" i="32"/>
  <c r="AB343" i="32"/>
  <c r="AB279" i="32"/>
  <c r="AB215" i="32"/>
  <c r="AB151" i="32"/>
  <c r="AB87" i="32"/>
  <c r="AB23" i="32"/>
  <c r="T475" i="32"/>
  <c r="T443" i="32"/>
  <c r="T411" i="32"/>
  <c r="T379" i="32"/>
  <c r="T347" i="32"/>
  <c r="T315" i="32"/>
  <c r="T283" i="32"/>
  <c r="T251" i="32"/>
  <c r="T219" i="32"/>
  <c r="T187" i="32"/>
  <c r="T155" i="32"/>
  <c r="T123" i="32"/>
  <c r="T91" i="32"/>
  <c r="T59" i="32"/>
  <c r="T27" i="32"/>
  <c r="V483" i="32"/>
  <c r="V451" i="32"/>
  <c r="V419" i="32"/>
  <c r="V387" i="32"/>
  <c r="V355" i="32"/>
  <c r="V323" i="32"/>
  <c r="V291" i="32"/>
  <c r="V259" i="32"/>
  <c r="V227" i="32"/>
  <c r="V195" i="32"/>
  <c r="V163" i="32"/>
  <c r="V131" i="32"/>
  <c r="V99" i="32"/>
  <c r="V67" i="32"/>
  <c r="V35" i="32"/>
  <c r="X491" i="32"/>
  <c r="X459" i="32"/>
  <c r="X427" i="32"/>
  <c r="X395" i="32"/>
  <c r="X363" i="32"/>
  <c r="X331" i="32"/>
  <c r="X299" i="32"/>
  <c r="X267" i="32"/>
  <c r="X235" i="32"/>
  <c r="X202" i="32"/>
  <c r="X164" i="32"/>
  <c r="X127" i="32"/>
  <c r="X89" i="32"/>
  <c r="X51" i="32"/>
  <c r="X13" i="32"/>
  <c r="AB464" i="32"/>
  <c r="AB400" i="32"/>
  <c r="AB336" i="32"/>
  <c r="AB272" i="32"/>
  <c r="AB208" i="32"/>
  <c r="AB144" i="32"/>
  <c r="AB80" i="32"/>
  <c r="AB16" i="32"/>
  <c r="T474" i="32"/>
  <c r="T442" i="32"/>
  <c r="T410" i="32"/>
  <c r="T378" i="32"/>
  <c r="T346" i="32"/>
  <c r="T314" i="32"/>
  <c r="T282" i="32"/>
  <c r="T250" i="32"/>
  <c r="T218" i="32"/>
  <c r="T186" i="32"/>
  <c r="T154" i="32"/>
  <c r="T122" i="32"/>
  <c r="T90" i="32"/>
  <c r="T58" i="32"/>
  <c r="T26" i="32"/>
  <c r="V482" i="32"/>
  <c r="V450" i="32"/>
  <c r="V418" i="32"/>
  <c r="V386" i="32"/>
  <c r="V354" i="32"/>
  <c r="V322" i="32"/>
  <c r="V290" i="32"/>
  <c r="V258" i="32"/>
  <c r="V226" i="32"/>
  <c r="V194" i="32"/>
  <c r="V162" i="32"/>
  <c r="V130" i="32"/>
  <c r="V98" i="32"/>
  <c r="V66" i="32"/>
  <c r="V34" i="32"/>
  <c r="X490" i="32"/>
  <c r="X458" i="32"/>
  <c r="X426" i="32"/>
  <c r="X394" i="32"/>
  <c r="X362" i="32"/>
  <c r="X330" i="32"/>
  <c r="X298" i="32"/>
  <c r="X266" i="32"/>
  <c r="X234" i="32"/>
  <c r="X201" i="32"/>
  <c r="X163" i="32"/>
  <c r="X126" i="32"/>
  <c r="X88" i="32"/>
  <c r="X50" i="32"/>
  <c r="X11" i="32"/>
  <c r="AB463" i="32"/>
  <c r="AB399" i="32"/>
  <c r="AB335" i="32"/>
  <c r="AB271" i="32"/>
  <c r="AB207" i="32"/>
  <c r="AB143" i="32"/>
  <c r="AB79" i="32"/>
  <c r="AB15" i="32"/>
  <c r="T473" i="32"/>
  <c r="T441" i="32"/>
  <c r="T409" i="32"/>
  <c r="T377" i="32"/>
  <c r="T345" i="32"/>
  <c r="T313" i="32"/>
  <c r="T281" i="32"/>
  <c r="T249" i="32"/>
  <c r="T217" i="32"/>
  <c r="T185" i="32"/>
  <c r="T153" i="32"/>
  <c r="T121" i="32"/>
  <c r="T89" i="32"/>
  <c r="T57" i="32"/>
  <c r="T25" i="32"/>
  <c r="V481" i="32"/>
  <c r="V449" i="32"/>
  <c r="V417" i="32"/>
  <c r="V385" i="32"/>
  <c r="V353" i="32"/>
  <c r="V321" i="32"/>
  <c r="V289" i="32"/>
  <c r="V257" i="32"/>
  <c r="V225" i="32"/>
  <c r="V193" i="32"/>
  <c r="V161" i="32"/>
  <c r="V129" i="32"/>
  <c r="V97" i="32"/>
  <c r="V65" i="32"/>
  <c r="V33" i="32"/>
  <c r="X489" i="32"/>
  <c r="X457" i="32"/>
  <c r="X425" i="32"/>
  <c r="X393" i="32"/>
  <c r="X361" i="32"/>
  <c r="X329" i="32"/>
  <c r="X297" i="32"/>
  <c r="X265" i="32"/>
  <c r="X233" i="32"/>
  <c r="X200" i="32"/>
  <c r="X162" i="32"/>
  <c r="X125" i="32"/>
  <c r="X87" i="32"/>
  <c r="X49" i="32"/>
  <c r="X9" i="32"/>
  <c r="AB462" i="32"/>
  <c r="AB398" i="32"/>
  <c r="AB334" i="32"/>
  <c r="AB270" i="32"/>
  <c r="AB206" i="32"/>
  <c r="AB142" i="32"/>
  <c r="AB78" i="32"/>
  <c r="AB14" i="32"/>
  <c r="T4" i="32"/>
  <c r="T472" i="32"/>
  <c r="T440" i="32"/>
  <c r="T408" i="32"/>
  <c r="T376" i="32"/>
  <c r="T344" i="32"/>
  <c r="T312" i="32"/>
  <c r="T280" i="32"/>
  <c r="T248" i="32"/>
  <c r="T216" i="32"/>
  <c r="T184" i="32"/>
  <c r="T152" i="32"/>
  <c r="T120" i="32"/>
  <c r="T88" i="32"/>
  <c r="T56" i="32"/>
  <c r="T24" i="32"/>
  <c r="V480" i="32"/>
  <c r="V448" i="32"/>
  <c r="V416" i="32"/>
  <c r="V384" i="32"/>
  <c r="V352" i="32"/>
  <c r="V320" i="32"/>
  <c r="V288" i="32"/>
  <c r="V256" i="32"/>
  <c r="V224" i="32"/>
  <c r="V192" i="32"/>
  <c r="V160" i="32"/>
  <c r="V128" i="32"/>
  <c r="V96" i="32"/>
  <c r="V64" i="32"/>
  <c r="V32" i="32"/>
  <c r="X488" i="32"/>
  <c r="X456" i="32"/>
  <c r="X424" i="32"/>
  <c r="X392" i="32"/>
  <c r="X360" i="32"/>
  <c r="X328" i="32"/>
  <c r="X296" i="32"/>
  <c r="X264" i="32"/>
  <c r="X232" i="32"/>
  <c r="X198" i="32"/>
  <c r="X161" i="32"/>
  <c r="X124" i="32"/>
  <c r="X86" i="32"/>
  <c r="X48" i="32"/>
  <c r="X8" i="32"/>
  <c r="AB461" i="32"/>
  <c r="AB397" i="32"/>
  <c r="AB333" i="32"/>
  <c r="AB269" i="32"/>
  <c r="AB205" i="32"/>
  <c r="AB141" i="32"/>
  <c r="AB77" i="32"/>
  <c r="AB13" i="32"/>
  <c r="T503" i="32"/>
  <c r="T471" i="32"/>
  <c r="T439" i="32"/>
  <c r="T407" i="32"/>
  <c r="T375" i="32"/>
  <c r="T343" i="32"/>
  <c r="T311" i="32"/>
  <c r="T279" i="32"/>
  <c r="T247" i="32"/>
  <c r="T215" i="32"/>
  <c r="T183" i="32"/>
  <c r="T151" i="32"/>
  <c r="T119" i="32"/>
  <c r="T87" i="32"/>
  <c r="T55" i="32"/>
  <c r="T23" i="32"/>
  <c r="V479" i="32"/>
  <c r="V447" i="32"/>
  <c r="V415" i="32"/>
  <c r="V383" i="32"/>
  <c r="V351" i="32"/>
  <c r="V319" i="32"/>
  <c r="V287" i="32"/>
  <c r="V255" i="32"/>
  <c r="V223" i="32"/>
  <c r="V191" i="32"/>
  <c r="V159" i="32"/>
  <c r="V127" i="32"/>
  <c r="V95" i="32"/>
  <c r="V63" i="32"/>
  <c r="V31" i="32"/>
  <c r="X487" i="32"/>
  <c r="X455" i="32"/>
  <c r="X423" i="32"/>
  <c r="X391" i="32"/>
  <c r="X359" i="32"/>
  <c r="X327" i="32"/>
  <c r="X295" i="32"/>
  <c r="X263" i="32"/>
  <c r="X231" i="32"/>
  <c r="X197" i="32"/>
  <c r="X160" i="32"/>
  <c r="X122" i="32"/>
  <c r="X85" i="32"/>
  <c r="X47" i="32"/>
  <c r="X6" i="32"/>
  <c r="AB460" i="32"/>
  <c r="AB396" i="32"/>
  <c r="AB332" i="32"/>
  <c r="AB268" i="32"/>
  <c r="AB204" i="32"/>
  <c r="AB140" i="32"/>
  <c r="AB76" i="32"/>
  <c r="AB12" i="32"/>
  <c r="T502" i="32"/>
  <c r="T470" i="32"/>
  <c r="T438" i="32"/>
  <c r="T406" i="32"/>
  <c r="T374" i="32"/>
  <c r="T342" i="32"/>
  <c r="T310" i="32"/>
  <c r="T278" i="32"/>
  <c r="T246" i="32"/>
  <c r="T214" i="32"/>
  <c r="T182" i="32"/>
  <c r="T150" i="32"/>
  <c r="T118" i="32"/>
  <c r="T86" i="32"/>
  <c r="T54" i="32"/>
  <c r="T22" i="32"/>
  <c r="V478" i="32"/>
  <c r="V446" i="32"/>
  <c r="V414" i="32"/>
  <c r="V382" i="32"/>
  <c r="V350" i="32"/>
  <c r="V318" i="32"/>
  <c r="V286" i="32"/>
  <c r="V254" i="32"/>
  <c r="V222" i="32"/>
  <c r="V190" i="32"/>
  <c r="V158" i="32"/>
  <c r="V126" i="32"/>
  <c r="V94" i="32"/>
  <c r="V62" i="32"/>
  <c r="V30" i="32"/>
  <c r="X486" i="32"/>
  <c r="X454" i="32"/>
  <c r="X422" i="32"/>
  <c r="X390" i="32"/>
  <c r="X358" i="32"/>
  <c r="X326" i="32"/>
  <c r="X294" i="32"/>
  <c r="X262" i="32"/>
  <c r="X230" i="32"/>
  <c r="X196" i="32"/>
  <c r="X159" i="32"/>
  <c r="X121" i="32"/>
  <c r="X83" i="32"/>
  <c r="X46" i="32"/>
  <c r="X5" i="32"/>
  <c r="AB459" i="32"/>
  <c r="AB395" i="32"/>
  <c r="AB331" i="32"/>
  <c r="AB267" i="32"/>
  <c r="AB203" i="32"/>
  <c r="AB139" i="32"/>
  <c r="AB75" i="32"/>
  <c r="AB11" i="32"/>
  <c r="T501" i="32"/>
  <c r="T469" i="32"/>
  <c r="T437" i="32"/>
  <c r="T405" i="32"/>
  <c r="T373" i="32"/>
  <c r="T341" i="32"/>
  <c r="T309" i="32"/>
  <c r="T277" i="32"/>
  <c r="T245" i="32"/>
  <c r="T213" i="32"/>
  <c r="T181" i="32"/>
  <c r="T149" i="32"/>
  <c r="T117" i="32"/>
  <c r="T85" i="32"/>
  <c r="T53" i="32"/>
  <c r="T21" i="32"/>
  <c r="V477" i="32"/>
  <c r="V445" i="32"/>
  <c r="V413" i="32"/>
  <c r="V381" i="32"/>
  <c r="V349" i="32"/>
  <c r="V317" i="32"/>
  <c r="V285" i="32"/>
  <c r="V253" i="32"/>
  <c r="V221" i="32"/>
  <c r="V189" i="32"/>
  <c r="V157" i="32"/>
  <c r="V125" i="32"/>
  <c r="V93" i="32"/>
  <c r="V61" i="32"/>
  <c r="V29" i="32"/>
  <c r="X485" i="32"/>
  <c r="X453" i="32"/>
  <c r="X421" i="32"/>
  <c r="X389" i="32"/>
  <c r="X357" i="32"/>
  <c r="X325" i="32"/>
  <c r="X293" i="32"/>
  <c r="X261" i="32"/>
  <c r="X229" i="32"/>
  <c r="X195" i="32"/>
  <c r="X158" i="32"/>
  <c r="X120" i="32"/>
  <c r="X82" i="32"/>
  <c r="X45" i="32"/>
  <c r="AB458" i="32"/>
  <c r="AB394" i="32"/>
  <c r="AB330" i="32"/>
  <c r="AB266" i="32"/>
  <c r="AB202" i="32"/>
  <c r="AB138" i="32"/>
  <c r="AB74" i="32"/>
  <c r="AB10" i="32"/>
  <c r="T500" i="32"/>
  <c r="T468" i="32"/>
  <c r="T436" i="32"/>
  <c r="T404" i="32"/>
  <c r="T372" i="32"/>
  <c r="T340" i="32"/>
  <c r="T308" i="32"/>
  <c r="T276" i="32"/>
  <c r="T244" i="32"/>
  <c r="T212" i="32"/>
  <c r="T180" i="32"/>
  <c r="T148" i="32"/>
  <c r="T116" i="32"/>
  <c r="T84" i="32"/>
  <c r="T52" i="32"/>
  <c r="T20" i="32"/>
  <c r="V476" i="32"/>
  <c r="V444" i="32"/>
  <c r="V412" i="32"/>
  <c r="V380" i="32"/>
  <c r="V348" i="32"/>
  <c r="V316" i="32"/>
  <c r="V284" i="32"/>
  <c r="V252" i="32"/>
  <c r="V220" i="32"/>
  <c r="V188" i="32"/>
  <c r="V156" i="32"/>
  <c r="V124" i="32"/>
  <c r="V92" i="32"/>
  <c r="V60" i="32"/>
  <c r="V28" i="32"/>
  <c r="X484" i="32"/>
  <c r="X452" i="32"/>
  <c r="X420" i="32"/>
  <c r="X388" i="32"/>
  <c r="X356" i="32"/>
  <c r="X324" i="32"/>
  <c r="X292" i="32"/>
  <c r="X260" i="32"/>
  <c r="X228" i="32"/>
  <c r="X194" i="32"/>
  <c r="X157" i="32"/>
  <c r="X119" i="32"/>
  <c r="X81" i="32"/>
  <c r="X43" i="32"/>
  <c r="AB456" i="32"/>
  <c r="AB392" i="32"/>
  <c r="AB328" i="32"/>
  <c r="AB264" i="32"/>
  <c r="AB200" i="32"/>
  <c r="AB136" i="32"/>
  <c r="AB72" i="32"/>
  <c r="AB8" i="32"/>
  <c r="T499" i="32"/>
  <c r="T467" i="32"/>
  <c r="T435" i="32"/>
  <c r="T403" i="32"/>
  <c r="T371" i="32"/>
  <c r="T339" i="32"/>
  <c r="T307" i="32"/>
  <c r="T275" i="32"/>
  <c r="T243" i="32"/>
  <c r="T211" i="32"/>
  <c r="T179" i="32"/>
  <c r="T147" i="32"/>
  <c r="T115" i="32"/>
  <c r="T83" i="32"/>
  <c r="T51" i="32"/>
  <c r="T19" i="32"/>
  <c r="V475" i="32"/>
  <c r="V443" i="32"/>
  <c r="V411" i="32"/>
  <c r="V379" i="32"/>
  <c r="V347" i="32"/>
  <c r="V315" i="32"/>
  <c r="V283" i="32"/>
  <c r="V251" i="32"/>
  <c r="V219" i="32"/>
  <c r="V187" i="32"/>
  <c r="V155" i="32"/>
  <c r="V123" i="32"/>
  <c r="V91" i="32"/>
  <c r="V59" i="32"/>
  <c r="V27" i="32"/>
  <c r="X483" i="32"/>
  <c r="X451" i="32"/>
  <c r="X419" i="32"/>
  <c r="X387" i="32"/>
  <c r="X355" i="32"/>
  <c r="X323" i="32"/>
  <c r="X291" i="32"/>
  <c r="X259" i="32"/>
  <c r="X227" i="32"/>
  <c r="X193" i="32"/>
  <c r="X156" i="32"/>
  <c r="X118" i="32"/>
  <c r="X80" i="32"/>
  <c r="X41" i="32"/>
  <c r="AB448" i="32"/>
  <c r="AB384" i="32"/>
  <c r="AB320" i="32"/>
  <c r="AB256" i="32"/>
  <c r="AB192" i="32"/>
  <c r="AB128" i="32"/>
  <c r="AB64" i="32"/>
  <c r="T498" i="32"/>
  <c r="T466" i="32"/>
  <c r="T434" i="32"/>
  <c r="T402" i="32"/>
  <c r="T370" i="32"/>
  <c r="T338" i="32"/>
  <c r="T306" i="32"/>
  <c r="T274" i="32"/>
  <c r="T242" i="32"/>
  <c r="T210" i="32"/>
  <c r="T178" i="32"/>
  <c r="T146" i="32"/>
  <c r="T114" i="32"/>
  <c r="T82" i="32"/>
  <c r="T50" i="32"/>
  <c r="T18" i="32"/>
  <c r="V474" i="32"/>
  <c r="V442" i="32"/>
  <c r="V410" i="32"/>
  <c r="V378" i="32"/>
  <c r="V346" i="32"/>
  <c r="V314" i="32"/>
  <c r="V282" i="32"/>
  <c r="V250" i="32"/>
  <c r="V218" i="32"/>
  <c r="V186" i="32"/>
  <c r="V154" i="32"/>
  <c r="V122" i="32"/>
  <c r="V90" i="32"/>
  <c r="V58" i="32"/>
  <c r="V26" i="32"/>
  <c r="X482" i="32"/>
  <c r="X450" i="32"/>
  <c r="X418" i="32"/>
  <c r="X386" i="32"/>
  <c r="X354" i="32"/>
  <c r="X322" i="32"/>
  <c r="X290" i="32"/>
  <c r="X258" i="32"/>
  <c r="X226" i="32"/>
  <c r="X192" i="32"/>
  <c r="X154" i="32"/>
  <c r="X117" i="32"/>
  <c r="X79" i="32"/>
  <c r="X40" i="32"/>
  <c r="AB447" i="32"/>
  <c r="AB383" i="32"/>
  <c r="AB319" i="32"/>
  <c r="AB255" i="32"/>
  <c r="AB191" i="32"/>
  <c r="AB127" i="32"/>
  <c r="AB63" i="32"/>
  <c r="T497" i="32"/>
  <c r="T465" i="32"/>
  <c r="T433" i="32"/>
  <c r="T401" i="32"/>
  <c r="T369" i="32"/>
  <c r="T337" i="32"/>
  <c r="T305" i="32"/>
  <c r="T273" i="32"/>
  <c r="T241" i="32"/>
  <c r="T209" i="32"/>
  <c r="T177" i="32"/>
  <c r="T145" i="32"/>
  <c r="T113" i="32"/>
  <c r="T81" i="32"/>
  <c r="T49" i="32"/>
  <c r="T17" i="32"/>
  <c r="V473" i="32"/>
  <c r="V441" i="32"/>
  <c r="V409" i="32"/>
  <c r="V377" i="32"/>
  <c r="V345" i="32"/>
  <c r="V313" i="32"/>
  <c r="V281" i="32"/>
  <c r="V249" i="32"/>
  <c r="V217" i="32"/>
  <c r="V185" i="32"/>
  <c r="V153" i="32"/>
  <c r="V121" i="32"/>
  <c r="V89" i="32"/>
  <c r="V57" i="32"/>
  <c r="V25" i="32"/>
  <c r="X481" i="32"/>
  <c r="X449" i="32"/>
  <c r="X417" i="32"/>
  <c r="X385" i="32"/>
  <c r="X353" i="32"/>
  <c r="X321" i="32"/>
  <c r="X289" i="32"/>
  <c r="X257" i="32"/>
  <c r="X225" i="32"/>
  <c r="X191" i="32"/>
  <c r="X153" i="32"/>
  <c r="X115" i="32"/>
  <c r="X78" i="32"/>
  <c r="X38" i="32"/>
  <c r="AB446" i="32"/>
  <c r="AB382" i="32"/>
  <c r="AB318" i="32"/>
  <c r="AB254" i="32"/>
  <c r="AB190" i="32"/>
  <c r="AB126" i="32"/>
  <c r="AB62" i="32"/>
  <c r="T496" i="32"/>
  <c r="T464" i="32"/>
  <c r="T432" i="32"/>
  <c r="T400" i="32"/>
  <c r="T368" i="32"/>
  <c r="T336" i="32"/>
  <c r="T304" i="32"/>
  <c r="T272" i="32"/>
  <c r="T240" i="32"/>
  <c r="T208" i="32"/>
  <c r="T176" i="32"/>
  <c r="T144" i="32"/>
  <c r="T112" i="32"/>
  <c r="T80" i="32"/>
  <c r="T48" i="32"/>
  <c r="T16" i="32"/>
  <c r="V4" i="32"/>
  <c r="V472" i="32"/>
  <c r="V440" i="32"/>
  <c r="V408" i="32"/>
  <c r="V376" i="32"/>
  <c r="V344" i="32"/>
  <c r="V312" i="32"/>
  <c r="V280" i="32"/>
  <c r="V248" i="32"/>
  <c r="V216" i="32"/>
  <c r="V184" i="32"/>
  <c r="V152" i="32"/>
  <c r="V120" i="32"/>
  <c r="V88" i="32"/>
  <c r="V56" i="32"/>
  <c r="V24" i="32"/>
  <c r="X480" i="32"/>
  <c r="X448" i="32"/>
  <c r="X416" i="32"/>
  <c r="X384" i="32"/>
  <c r="X352" i="32"/>
  <c r="X320" i="32"/>
  <c r="X288" i="32"/>
  <c r="X256" i="32"/>
  <c r="X224" i="32"/>
  <c r="X190" i="32"/>
  <c r="X152" i="32"/>
  <c r="X114" i="32"/>
  <c r="X77" i="32"/>
  <c r="X37" i="32"/>
  <c r="AB445" i="32"/>
  <c r="AB381" i="32"/>
  <c r="AB317" i="32"/>
  <c r="AB253" i="32"/>
  <c r="AB189" i="32"/>
  <c r="AB125" i="32"/>
  <c r="AJ5" i="32"/>
  <c r="AJ37" i="32"/>
  <c r="AJ69" i="32"/>
  <c r="AJ101" i="32"/>
  <c r="AJ133" i="32"/>
  <c r="AJ165" i="32"/>
  <c r="AJ197" i="32"/>
  <c r="AJ229" i="32"/>
  <c r="AJ261" i="32"/>
  <c r="AJ293" i="32"/>
  <c r="AJ325" i="32"/>
  <c r="AJ357" i="32"/>
  <c r="AJ389" i="32"/>
  <c r="AJ421" i="32"/>
  <c r="AJ453" i="32"/>
  <c r="AJ485" i="32"/>
  <c r="AH13" i="32"/>
  <c r="AH45" i="32"/>
  <c r="AH77" i="32"/>
  <c r="AH109" i="32"/>
  <c r="AH141" i="32"/>
  <c r="AH173" i="32"/>
  <c r="AH205" i="32"/>
  <c r="AH237" i="32"/>
  <c r="AH269" i="32"/>
  <c r="AH301" i="32"/>
  <c r="AH333" i="32"/>
  <c r="AH365" i="32"/>
  <c r="AH397" i="32"/>
  <c r="AH429" i="32"/>
  <c r="AH461" i="32"/>
  <c r="AH493" i="32"/>
  <c r="AD29" i="32"/>
  <c r="AD61" i="32"/>
  <c r="AD93" i="32"/>
  <c r="AD125" i="32"/>
  <c r="AD157" i="32"/>
  <c r="AD189" i="32"/>
  <c r="AD221" i="32"/>
  <c r="AD253" i="32"/>
  <c r="AD285" i="32"/>
  <c r="AD317" i="32"/>
  <c r="AD349" i="32"/>
  <c r="AD381" i="32"/>
  <c r="AD413" i="32"/>
  <c r="AD445" i="32"/>
  <c r="AD477" i="32"/>
  <c r="AB34" i="32"/>
  <c r="AB66" i="32"/>
  <c r="AB98" i="32"/>
  <c r="AB130" i="32"/>
  <c r="AB162" i="32"/>
  <c r="AB194" i="32"/>
  <c r="AB226" i="32"/>
  <c r="AB258" i="32"/>
  <c r="AB290" i="32"/>
  <c r="AB322" i="32"/>
  <c r="AB354" i="32"/>
  <c r="AB386" i="32"/>
  <c r="AB418" i="32"/>
  <c r="AB450" i="32"/>
  <c r="AB482" i="32"/>
  <c r="AJ6" i="32"/>
  <c r="AJ38" i="32"/>
  <c r="AJ70" i="32"/>
  <c r="AJ102" i="32"/>
  <c r="AJ134" i="32"/>
  <c r="AJ166" i="32"/>
  <c r="AJ198" i="32"/>
  <c r="AJ230" i="32"/>
  <c r="AJ262" i="32"/>
  <c r="AJ294" i="32"/>
  <c r="AJ326" i="32"/>
  <c r="AJ358" i="32"/>
  <c r="AJ390" i="32"/>
  <c r="AJ422" i="32"/>
  <c r="AJ454" i="32"/>
  <c r="AJ486" i="32"/>
  <c r="AH14" i="32"/>
  <c r="AH46" i="32"/>
  <c r="AH78" i="32"/>
  <c r="AH110" i="32"/>
  <c r="AH142" i="32"/>
  <c r="AH174" i="32"/>
  <c r="AH206" i="32"/>
  <c r="AH238" i="32"/>
  <c r="AH270" i="32"/>
  <c r="AH302" i="32"/>
  <c r="AH334" i="32"/>
  <c r="AH366" i="32"/>
  <c r="AH398" i="32"/>
  <c r="AH430" i="32"/>
  <c r="AH462" i="32"/>
  <c r="AH494" i="32"/>
  <c r="AD30" i="32"/>
  <c r="AD62" i="32"/>
  <c r="AD94" i="32"/>
  <c r="AD126" i="32"/>
  <c r="AD158" i="32"/>
  <c r="AD190" i="32"/>
  <c r="AD222" i="32"/>
  <c r="AD254" i="32"/>
  <c r="AD286" i="32"/>
  <c r="AD318" i="32"/>
  <c r="AD350" i="32"/>
  <c r="AD382" i="32"/>
  <c r="AD414" i="32"/>
  <c r="AD446" i="32"/>
  <c r="AD478" i="32"/>
  <c r="AB35" i="32"/>
  <c r="AB67" i="32"/>
  <c r="AB99" i="32"/>
  <c r="AB131" i="32"/>
  <c r="AB163" i="32"/>
  <c r="AB195" i="32"/>
  <c r="AB227" i="32"/>
  <c r="AB259" i="32"/>
  <c r="AB291" i="32"/>
  <c r="AB323" i="32"/>
  <c r="AB355" i="32"/>
  <c r="AB387" i="32"/>
  <c r="AB419" i="32"/>
  <c r="AB451" i="32"/>
  <c r="AB483" i="32"/>
  <c r="AJ7" i="32"/>
  <c r="AJ39" i="32"/>
  <c r="AJ71" i="32"/>
  <c r="AJ103" i="32"/>
  <c r="AJ135" i="32"/>
  <c r="AJ167" i="32"/>
  <c r="AJ199" i="32"/>
  <c r="AJ231" i="32"/>
  <c r="AJ263" i="32"/>
  <c r="AJ295" i="32"/>
  <c r="AJ327" i="32"/>
  <c r="AJ359" i="32"/>
  <c r="AJ391" i="32"/>
  <c r="AJ423" i="32"/>
  <c r="AJ455" i="32"/>
  <c r="AJ487" i="32"/>
  <c r="AH15" i="32"/>
  <c r="AH47" i="32"/>
  <c r="AH79" i="32"/>
  <c r="AH111" i="32"/>
  <c r="AH143" i="32"/>
  <c r="AH175" i="32"/>
  <c r="AH207" i="32"/>
  <c r="AH239" i="32"/>
  <c r="AH271" i="32"/>
  <c r="AH303" i="32"/>
  <c r="AH335" i="32"/>
  <c r="AH367" i="32"/>
  <c r="AH399" i="32"/>
  <c r="AH431" i="32"/>
  <c r="AH463" i="32"/>
  <c r="AH495" i="32"/>
  <c r="AD31" i="32"/>
  <c r="AD63" i="32"/>
  <c r="AD95" i="32"/>
  <c r="AD127" i="32"/>
  <c r="AD159" i="32"/>
  <c r="AD191" i="32"/>
  <c r="AD223" i="32"/>
  <c r="AD255" i="32"/>
  <c r="AD287" i="32"/>
  <c r="AD319" i="32"/>
  <c r="AD351" i="32"/>
  <c r="AD383" i="32"/>
  <c r="AD415" i="32"/>
  <c r="AD447" i="32"/>
  <c r="AD479" i="32"/>
  <c r="AB36" i="32"/>
  <c r="AB68" i="32"/>
  <c r="AB100" i="32"/>
  <c r="AB132" i="32"/>
  <c r="AB164" i="32"/>
  <c r="AB196" i="32"/>
  <c r="AB228" i="32"/>
  <c r="AB260" i="32"/>
  <c r="AB292" i="32"/>
  <c r="AB324" i="32"/>
  <c r="AB356" i="32"/>
  <c r="AB388" i="32"/>
  <c r="AB420" i="32"/>
  <c r="AB452" i="32"/>
  <c r="AB484" i="32"/>
  <c r="X7" i="32"/>
  <c r="X39" i="32"/>
  <c r="X71" i="32"/>
  <c r="X103" i="32"/>
  <c r="X135" i="32"/>
  <c r="X167" i="32"/>
  <c r="X199" i="32"/>
  <c r="AJ8" i="32"/>
  <c r="AJ40" i="32"/>
  <c r="AJ72" i="32"/>
  <c r="AJ104" i="32"/>
  <c r="AJ136" i="32"/>
  <c r="AJ168" i="32"/>
  <c r="AJ200" i="32"/>
  <c r="AJ232" i="32"/>
  <c r="AJ264" i="32"/>
  <c r="AJ296" i="32"/>
  <c r="AJ328" i="32"/>
  <c r="AJ360" i="32"/>
  <c r="AJ392" i="32"/>
  <c r="AJ424" i="32"/>
  <c r="AJ456" i="32"/>
  <c r="AJ488" i="32"/>
  <c r="AH16" i="32"/>
  <c r="AH48" i="32"/>
  <c r="AH80" i="32"/>
  <c r="AH112" i="32"/>
  <c r="AH144" i="32"/>
  <c r="AH176" i="32"/>
  <c r="AH208" i="32"/>
  <c r="AH240" i="32"/>
  <c r="AH272" i="32"/>
  <c r="AH304" i="32"/>
  <c r="AH336" i="32"/>
  <c r="AH368" i="32"/>
  <c r="AH400" i="32"/>
  <c r="AH432" i="32"/>
  <c r="AH464" i="32"/>
  <c r="AH496" i="32"/>
  <c r="AD32" i="32"/>
  <c r="AD64" i="32"/>
  <c r="AD96" i="32"/>
  <c r="AD128" i="32"/>
  <c r="AD160" i="32"/>
  <c r="AD192" i="32"/>
  <c r="AD224" i="32"/>
  <c r="AD256" i="32"/>
  <c r="AD288" i="32"/>
  <c r="AD320" i="32"/>
  <c r="AD352" i="32"/>
  <c r="AD384" i="32"/>
  <c r="AD416" i="32"/>
  <c r="AD448" i="32"/>
  <c r="AD480" i="32"/>
  <c r="AB5" i="32"/>
  <c r="AB37" i="32"/>
  <c r="AB69" i="32"/>
  <c r="AB101" i="32"/>
  <c r="AB133" i="32"/>
  <c r="AB165" i="32"/>
  <c r="AB197" i="32"/>
  <c r="AB229" i="32"/>
  <c r="AB261" i="32"/>
  <c r="AB293" i="32"/>
  <c r="AB325" i="32"/>
  <c r="AB357" i="32"/>
  <c r="AB389" i="32"/>
  <c r="AB421" i="32"/>
  <c r="AB453" i="32"/>
  <c r="AB485" i="32"/>
  <c r="AJ9" i="32"/>
  <c r="AJ41" i="32"/>
  <c r="AJ73" i="32"/>
  <c r="AJ105" i="32"/>
  <c r="AJ137" i="32"/>
  <c r="AJ169" i="32"/>
  <c r="AJ201" i="32"/>
  <c r="AJ233" i="32"/>
  <c r="AJ265" i="32"/>
  <c r="AJ297" i="32"/>
  <c r="AJ329" i="32"/>
  <c r="AJ361" i="32"/>
  <c r="AJ393" i="32"/>
  <c r="AJ425" i="32"/>
  <c r="AJ457" i="32"/>
  <c r="AJ489" i="32"/>
  <c r="AH17" i="32"/>
  <c r="AH49" i="32"/>
  <c r="AH81" i="32"/>
  <c r="AH113" i="32"/>
  <c r="AH145" i="32"/>
  <c r="AH177" i="32"/>
  <c r="AH209" i="32"/>
  <c r="AH241" i="32"/>
  <c r="AH273" i="32"/>
  <c r="AH305" i="32"/>
  <c r="AH337" i="32"/>
  <c r="AH369" i="32"/>
  <c r="AH401" i="32"/>
  <c r="AH433" i="32"/>
  <c r="AH465" i="32"/>
  <c r="AH497" i="32"/>
  <c r="AD33" i="32"/>
  <c r="AD65" i="32"/>
  <c r="AD97" i="32"/>
  <c r="AD129" i="32"/>
  <c r="AD161" i="32"/>
  <c r="AD193" i="32"/>
  <c r="AD225" i="32"/>
  <c r="AD257" i="32"/>
  <c r="AD289" i="32"/>
  <c r="AD321" i="32"/>
  <c r="AD353" i="32"/>
  <c r="AD385" i="32"/>
  <c r="AD417" i="32"/>
  <c r="AD449" i="32"/>
  <c r="AD481" i="32"/>
  <c r="AB6" i="32"/>
  <c r="AB38" i="32"/>
  <c r="AB70" i="32"/>
  <c r="AB102" i="32"/>
  <c r="AB134" i="32"/>
  <c r="AB166" i="32"/>
  <c r="AB198" i="32"/>
  <c r="AB230" i="32"/>
  <c r="AB262" i="32"/>
  <c r="AB294" i="32"/>
  <c r="AB326" i="32"/>
  <c r="AB358" i="32"/>
  <c r="AB390" i="32"/>
  <c r="AB422" i="32"/>
  <c r="AB454" i="32"/>
  <c r="AB486" i="32"/>
  <c r="AJ10" i="32"/>
  <c r="AJ42" i="32"/>
  <c r="AJ74" i="32"/>
  <c r="AJ106" i="32"/>
  <c r="AJ138" i="32"/>
  <c r="AJ170" i="32"/>
  <c r="AJ202" i="32"/>
  <c r="AJ234" i="32"/>
  <c r="AJ266" i="32"/>
  <c r="AJ298" i="32"/>
  <c r="AJ330" i="32"/>
  <c r="AJ362" i="32"/>
  <c r="AJ394" i="32"/>
  <c r="AJ426" i="32"/>
  <c r="AJ458" i="32"/>
  <c r="AJ490" i="32"/>
  <c r="AH18" i="32"/>
  <c r="AH50" i="32"/>
  <c r="AH82" i="32"/>
  <c r="AH114" i="32"/>
  <c r="AH146" i="32"/>
  <c r="AH178" i="32"/>
  <c r="AH210" i="32"/>
  <c r="AH242" i="32"/>
  <c r="AH274" i="32"/>
  <c r="AH306" i="32"/>
  <c r="AH338" i="32"/>
  <c r="AH370" i="32"/>
  <c r="AH402" i="32"/>
  <c r="AH434" i="32"/>
  <c r="AH466" i="32"/>
  <c r="AH498" i="32"/>
  <c r="AD34" i="32"/>
  <c r="AD66" i="32"/>
  <c r="AD98" i="32"/>
  <c r="AD130" i="32"/>
  <c r="AD162" i="32"/>
  <c r="AD194" i="32"/>
  <c r="AD226" i="32"/>
  <c r="AD258" i="32"/>
  <c r="AD290" i="32"/>
  <c r="AD322" i="32"/>
  <c r="AD354" i="32"/>
  <c r="AD386" i="32"/>
  <c r="AD418" i="32"/>
  <c r="AD450" i="32"/>
  <c r="AD482" i="32"/>
  <c r="AB7" i="32"/>
  <c r="AB39" i="32"/>
  <c r="AB71" i="32"/>
  <c r="AB103" i="32"/>
  <c r="AB135" i="32"/>
  <c r="AB167" i="32"/>
  <c r="AB199" i="32"/>
  <c r="AB231" i="32"/>
  <c r="AB263" i="32"/>
  <c r="AB295" i="32"/>
  <c r="AB327" i="32"/>
  <c r="AB359" i="32"/>
  <c r="AB391" i="32"/>
  <c r="AB423" i="32"/>
  <c r="AB455" i="32"/>
  <c r="AB487" i="32"/>
  <c r="X10" i="32"/>
  <c r="X42" i="32"/>
  <c r="X74" i="32"/>
  <c r="X106" i="32"/>
  <c r="X138" i="32"/>
  <c r="X170" i="32"/>
  <c r="AJ11" i="32"/>
  <c r="AJ43" i="32"/>
  <c r="AJ75" i="32"/>
  <c r="AJ107" i="32"/>
  <c r="AJ139" i="32"/>
  <c r="AJ171" i="32"/>
  <c r="AJ203" i="32"/>
  <c r="AJ235" i="32"/>
  <c r="AJ267" i="32"/>
  <c r="AJ299" i="32"/>
  <c r="AJ331" i="32"/>
  <c r="AJ363" i="32"/>
  <c r="AJ395" i="32"/>
  <c r="AJ427" i="32"/>
  <c r="AJ459" i="32"/>
  <c r="AJ491" i="32"/>
  <c r="AH19" i="32"/>
  <c r="AH51" i="32"/>
  <c r="AH83" i="32"/>
  <c r="AH115" i="32"/>
  <c r="AH147" i="32"/>
  <c r="AH179" i="32"/>
  <c r="AH211" i="32"/>
  <c r="AH243" i="32"/>
  <c r="AH275" i="32"/>
  <c r="AH307" i="32"/>
  <c r="AH339" i="32"/>
  <c r="AH371" i="32"/>
  <c r="AH403" i="32"/>
  <c r="AH435" i="32"/>
  <c r="AH467" i="32"/>
  <c r="AH499" i="32"/>
  <c r="AD35" i="32"/>
  <c r="AD67" i="32"/>
  <c r="AD99" i="32"/>
  <c r="AD131" i="32"/>
  <c r="AD163" i="32"/>
  <c r="AD195" i="32"/>
  <c r="AD227" i="32"/>
  <c r="AD259" i="32"/>
  <c r="AD291" i="32"/>
  <c r="AD323" i="32"/>
  <c r="AD355" i="32"/>
  <c r="AD387" i="32"/>
  <c r="AD419" i="32"/>
  <c r="AD451" i="32"/>
  <c r="AD483" i="32"/>
  <c r="AJ12" i="32"/>
  <c r="AJ44" i="32"/>
  <c r="AJ76" i="32"/>
  <c r="AJ108" i="32"/>
  <c r="AJ140" i="32"/>
  <c r="AJ172" i="32"/>
  <c r="AJ204" i="32"/>
  <c r="AJ236" i="32"/>
  <c r="AJ268" i="32"/>
  <c r="AJ300" i="32"/>
  <c r="AJ332" i="32"/>
  <c r="AJ364" i="32"/>
  <c r="AJ396" i="32"/>
  <c r="AJ428" i="32"/>
  <c r="AJ460" i="32"/>
  <c r="AJ492" i="32"/>
  <c r="AH20" i="32"/>
  <c r="AH52" i="32"/>
  <c r="AH84" i="32"/>
  <c r="AH116" i="32"/>
  <c r="AH148" i="32"/>
  <c r="AH180" i="32"/>
  <c r="AH212" i="32"/>
  <c r="AH244" i="32"/>
  <c r="AH276" i="32"/>
  <c r="AH308" i="32"/>
  <c r="AH340" i="32"/>
  <c r="AH372" i="32"/>
  <c r="AH404" i="32"/>
  <c r="AH436" i="32"/>
  <c r="AH468" i="32"/>
  <c r="AH500" i="32"/>
  <c r="AD36" i="32"/>
  <c r="AD68" i="32"/>
  <c r="AD100" i="32"/>
  <c r="AD132" i="32"/>
  <c r="AD164" i="32"/>
  <c r="AD196" i="32"/>
  <c r="AD228" i="32"/>
  <c r="AD260" i="32"/>
  <c r="AD292" i="32"/>
  <c r="AD324" i="32"/>
  <c r="AD356" i="32"/>
  <c r="AD388" i="32"/>
  <c r="AD420" i="32"/>
  <c r="AD452" i="32"/>
  <c r="AD484" i="32"/>
  <c r="AB9" i="32"/>
  <c r="AB41" i="32"/>
  <c r="AB73" i="32"/>
  <c r="AB105" i="32"/>
  <c r="AB137" i="32"/>
  <c r="AB169" i="32"/>
  <c r="AB201" i="32"/>
  <c r="AB233" i="32"/>
  <c r="AB265" i="32"/>
  <c r="AB297" i="32"/>
  <c r="AB329" i="32"/>
  <c r="AB361" i="32"/>
  <c r="AB393" i="32"/>
  <c r="AB425" i="32"/>
  <c r="AB457" i="32"/>
  <c r="AB489" i="32"/>
  <c r="X12" i="32"/>
  <c r="X44" i="32"/>
  <c r="X76" i="32"/>
  <c r="X108" i="32"/>
  <c r="X140" i="32"/>
  <c r="X172" i="32"/>
  <c r="AJ13" i="32"/>
  <c r="AJ45" i="32"/>
  <c r="AJ77" i="32"/>
  <c r="AJ109" i="32"/>
  <c r="AJ141" i="32"/>
  <c r="AJ173" i="32"/>
  <c r="AJ205" i="32"/>
  <c r="AJ237" i="32"/>
  <c r="AJ269" i="32"/>
  <c r="AJ301" i="32"/>
  <c r="AJ333" i="32"/>
  <c r="AJ365" i="32"/>
  <c r="AJ397" i="32"/>
  <c r="AJ429" i="32"/>
  <c r="AJ461" i="32"/>
  <c r="AJ493" i="32"/>
  <c r="AH21" i="32"/>
  <c r="AH53" i="32"/>
  <c r="AH85" i="32"/>
  <c r="AH117" i="32"/>
  <c r="AH149" i="32"/>
  <c r="AH181" i="32"/>
  <c r="AH213" i="32"/>
  <c r="AH245" i="32"/>
  <c r="AH277" i="32"/>
  <c r="AH309" i="32"/>
  <c r="AH341" i="32"/>
  <c r="AH373" i="32"/>
  <c r="AH405" i="32"/>
  <c r="AH437" i="32"/>
  <c r="AH469" i="32"/>
  <c r="AH501" i="32"/>
  <c r="AD5" i="32"/>
  <c r="AD37" i="32"/>
  <c r="AD69" i="32"/>
  <c r="AD101" i="32"/>
  <c r="AD133" i="32"/>
  <c r="AD165" i="32"/>
  <c r="AD197" i="32"/>
  <c r="AD229" i="32"/>
  <c r="AD261" i="32"/>
  <c r="AD293" i="32"/>
  <c r="AD325" i="32"/>
  <c r="AD357" i="32"/>
  <c r="AD389" i="32"/>
  <c r="AD421" i="32"/>
  <c r="AD453" i="32"/>
  <c r="AD485" i="32"/>
  <c r="AJ14" i="32"/>
  <c r="AJ46" i="32"/>
  <c r="AJ78" i="32"/>
  <c r="AJ110" i="32"/>
  <c r="AJ142" i="32"/>
  <c r="AJ174" i="32"/>
  <c r="AJ206" i="32"/>
  <c r="AJ238" i="32"/>
  <c r="AJ270" i="32"/>
  <c r="AJ302" i="32"/>
  <c r="AJ334" i="32"/>
  <c r="AJ366" i="32"/>
  <c r="AJ398" i="32"/>
  <c r="AJ430" i="32"/>
  <c r="AJ462" i="32"/>
  <c r="AJ494" i="32"/>
  <c r="AH22" i="32"/>
  <c r="AH54" i="32"/>
  <c r="AH86" i="32"/>
  <c r="AH118" i="32"/>
  <c r="AH150" i="32"/>
  <c r="AH182" i="32"/>
  <c r="AH214" i="32"/>
  <c r="AH246" i="32"/>
  <c r="AH278" i="32"/>
  <c r="AH310" i="32"/>
  <c r="AH342" i="32"/>
  <c r="AH374" i="32"/>
  <c r="AH406" i="32"/>
  <c r="AH438" i="32"/>
  <c r="AH470" i="32"/>
  <c r="AH502" i="32"/>
  <c r="AD6" i="32"/>
  <c r="AD38" i="32"/>
  <c r="AD70" i="32"/>
  <c r="AD102" i="32"/>
  <c r="AD134" i="32"/>
  <c r="AD166" i="32"/>
  <c r="AD198" i="32"/>
  <c r="AD230" i="32"/>
  <c r="AD262" i="32"/>
  <c r="AD294" i="32"/>
  <c r="AD326" i="32"/>
  <c r="AD358" i="32"/>
  <c r="AD390" i="32"/>
  <c r="AD422" i="32"/>
  <c r="AD454" i="32"/>
  <c r="AD486" i="32"/>
  <c r="AJ15" i="32"/>
  <c r="AJ47" i="32"/>
  <c r="AJ79" i="32"/>
  <c r="AJ111" i="32"/>
  <c r="AJ143" i="32"/>
  <c r="AJ175" i="32"/>
  <c r="AJ207" i="32"/>
  <c r="AJ239" i="32"/>
  <c r="AJ271" i="32"/>
  <c r="AJ303" i="32"/>
  <c r="AJ335" i="32"/>
  <c r="AJ367" i="32"/>
  <c r="AJ399" i="32"/>
  <c r="AJ431" i="32"/>
  <c r="AJ463" i="32"/>
  <c r="AJ495" i="32"/>
  <c r="AH23" i="32"/>
  <c r="AH55" i="32"/>
  <c r="AH87" i="32"/>
  <c r="AH119" i="32"/>
  <c r="AH151" i="32"/>
  <c r="AH183" i="32"/>
  <c r="AH215" i="32"/>
  <c r="AH247" i="32"/>
  <c r="AH279" i="32"/>
  <c r="AH311" i="32"/>
  <c r="AH343" i="32"/>
  <c r="AH375" i="32"/>
  <c r="AH407" i="32"/>
  <c r="AH439" i="32"/>
  <c r="AH471" i="32"/>
  <c r="AH503" i="32"/>
  <c r="AD7" i="32"/>
  <c r="AD39" i="32"/>
  <c r="AD71" i="32"/>
  <c r="AD103" i="32"/>
  <c r="AD135" i="32"/>
  <c r="AD167" i="32"/>
  <c r="AD199" i="32"/>
  <c r="AD231" i="32"/>
  <c r="AD263" i="32"/>
  <c r="AD295" i="32"/>
  <c r="AD327" i="32"/>
  <c r="AD359" i="32"/>
  <c r="AD391" i="32"/>
  <c r="AD423" i="32"/>
  <c r="AD455" i="32"/>
  <c r="AD487" i="32"/>
  <c r="AJ16" i="32"/>
  <c r="AJ48" i="32"/>
  <c r="AJ80" i="32"/>
  <c r="AJ112" i="32"/>
  <c r="AJ144" i="32"/>
  <c r="AJ176" i="32"/>
  <c r="AJ208" i="32"/>
  <c r="AJ240" i="32"/>
  <c r="AJ272" i="32"/>
  <c r="AJ304" i="32"/>
  <c r="AJ336" i="32"/>
  <c r="AJ368" i="32"/>
  <c r="AJ400" i="32"/>
  <c r="AJ432" i="32"/>
  <c r="AJ464" i="32"/>
  <c r="AJ496" i="32"/>
  <c r="AH24" i="32"/>
  <c r="AH56" i="32"/>
  <c r="AH88" i="32"/>
  <c r="AH120" i="32"/>
  <c r="AH152" i="32"/>
  <c r="AH184" i="32"/>
  <c r="AH216" i="32"/>
  <c r="AH248" i="32"/>
  <c r="AH280" i="32"/>
  <c r="AH312" i="32"/>
  <c r="AH344" i="32"/>
  <c r="AH376" i="32"/>
  <c r="AH408" i="32"/>
  <c r="AH440" i="32"/>
  <c r="AH472" i="32"/>
  <c r="AH4" i="32"/>
  <c r="AD8" i="32"/>
  <c r="AD40" i="32"/>
  <c r="AD72" i="32"/>
  <c r="AD104" i="32"/>
  <c r="AD136" i="32"/>
  <c r="AD168" i="32"/>
  <c r="AD200" i="32"/>
  <c r="AD232" i="32"/>
  <c r="AD264" i="32"/>
  <c r="AD296" i="32"/>
  <c r="AD328" i="32"/>
  <c r="AD360" i="32"/>
  <c r="AD392" i="32"/>
  <c r="AD424" i="32"/>
  <c r="AD456" i="32"/>
  <c r="AD488" i="32"/>
  <c r="AJ17" i="32"/>
  <c r="AJ49" i="32"/>
  <c r="AJ81" i="32"/>
  <c r="AJ113" i="32"/>
  <c r="AJ145" i="32"/>
  <c r="AJ177" i="32"/>
  <c r="AJ209" i="32"/>
  <c r="AJ241" i="32"/>
  <c r="AJ273" i="32"/>
  <c r="AJ305" i="32"/>
  <c r="AJ337" i="32"/>
  <c r="AJ369" i="32"/>
  <c r="AJ401" i="32"/>
  <c r="AJ433" i="32"/>
  <c r="AJ465" i="32"/>
  <c r="AJ497" i="32"/>
  <c r="AH25" i="32"/>
  <c r="AH57" i="32"/>
  <c r="AH89" i="32"/>
  <c r="AH121" i="32"/>
  <c r="AH153" i="32"/>
  <c r="AH185" i="32"/>
  <c r="AH217" i="32"/>
  <c r="AH249" i="32"/>
  <c r="AH281" i="32"/>
  <c r="AH313" i="32"/>
  <c r="AH345" i="32"/>
  <c r="AH377" i="32"/>
  <c r="AH409" i="32"/>
  <c r="AH441" i="32"/>
  <c r="AH473" i="32"/>
  <c r="AD9" i="32"/>
  <c r="AD41" i="32"/>
  <c r="AD73" i="32"/>
  <c r="AD105" i="32"/>
  <c r="AD137" i="32"/>
  <c r="AD169" i="32"/>
  <c r="AD201" i="32"/>
  <c r="AD233" i="32"/>
  <c r="AD265" i="32"/>
  <c r="AD297" i="32"/>
  <c r="AD329" i="32"/>
  <c r="AD361" i="32"/>
  <c r="AD393" i="32"/>
  <c r="AD425" i="32"/>
  <c r="AD457" i="32"/>
  <c r="AD489" i="32"/>
  <c r="AJ18" i="32"/>
  <c r="AJ50" i="32"/>
  <c r="AJ82" i="32"/>
  <c r="AJ114" i="32"/>
  <c r="AJ146" i="32"/>
  <c r="AJ178" i="32"/>
  <c r="AJ210" i="32"/>
  <c r="AJ242" i="32"/>
  <c r="AJ274" i="32"/>
  <c r="AJ306" i="32"/>
  <c r="AJ338" i="32"/>
  <c r="AJ370" i="32"/>
  <c r="AJ402" i="32"/>
  <c r="AJ434" i="32"/>
  <c r="AJ466" i="32"/>
  <c r="AJ498" i="32"/>
  <c r="AH26" i="32"/>
  <c r="AH58" i="32"/>
  <c r="AH90" i="32"/>
  <c r="AH122" i="32"/>
  <c r="AH154" i="32"/>
  <c r="AH186" i="32"/>
  <c r="AH218" i="32"/>
  <c r="AH250" i="32"/>
  <c r="AH282" i="32"/>
  <c r="AH314" i="32"/>
  <c r="AH346" i="32"/>
  <c r="AH378" i="32"/>
  <c r="AH410" i="32"/>
  <c r="AH442" i="32"/>
  <c r="AH474" i="32"/>
  <c r="AD10" i="32"/>
  <c r="AD42" i="32"/>
  <c r="AD74" i="32"/>
  <c r="AD106" i="32"/>
  <c r="AD138" i="32"/>
  <c r="AD170" i="32"/>
  <c r="AD202" i="32"/>
  <c r="AD234" i="32"/>
  <c r="AD266" i="32"/>
  <c r="AD298" i="32"/>
  <c r="AD330" i="32"/>
  <c r="AD362" i="32"/>
  <c r="AD394" i="32"/>
  <c r="AD426" i="32"/>
  <c r="AD458" i="32"/>
  <c r="AD490" i="32"/>
  <c r="AJ19" i="32"/>
  <c r="AJ51" i="32"/>
  <c r="AJ83" i="32"/>
  <c r="AJ115" i="32"/>
  <c r="AJ147" i="32"/>
  <c r="AJ179" i="32"/>
  <c r="AJ211" i="32"/>
  <c r="AJ243" i="32"/>
  <c r="AJ275" i="32"/>
  <c r="AJ307" i="32"/>
  <c r="AJ339" i="32"/>
  <c r="AJ371" i="32"/>
  <c r="AJ403" i="32"/>
  <c r="AJ435" i="32"/>
  <c r="AJ467" i="32"/>
  <c r="AJ499" i="32"/>
  <c r="AH27" i="32"/>
  <c r="AH59" i="32"/>
  <c r="AH91" i="32"/>
  <c r="AH123" i="32"/>
  <c r="AH155" i="32"/>
  <c r="AH187" i="32"/>
  <c r="AH219" i="32"/>
  <c r="AH251" i="32"/>
  <c r="AH283" i="32"/>
  <c r="AH315" i="32"/>
  <c r="AH347" i="32"/>
  <c r="AH379" i="32"/>
  <c r="AH411" i="32"/>
  <c r="AH443" i="32"/>
  <c r="AH475" i="32"/>
  <c r="AD11" i="32"/>
  <c r="AD43" i="32"/>
  <c r="AD75" i="32"/>
  <c r="AD107" i="32"/>
  <c r="AD139" i="32"/>
  <c r="AD171" i="32"/>
  <c r="AD203" i="32"/>
  <c r="AD235" i="32"/>
  <c r="AD267" i="32"/>
  <c r="AD299" i="32"/>
  <c r="AD331" i="32"/>
  <c r="AD363" i="32"/>
  <c r="AD395" i="32"/>
  <c r="AD427" i="32"/>
  <c r="AD459" i="32"/>
  <c r="AD491" i="32"/>
  <c r="AJ20" i="32"/>
  <c r="AJ52" i="32"/>
  <c r="AJ84" i="32"/>
  <c r="AJ116" i="32"/>
  <c r="AJ148" i="32"/>
  <c r="AJ180" i="32"/>
  <c r="AJ212" i="32"/>
  <c r="AJ244" i="32"/>
  <c r="AJ276" i="32"/>
  <c r="AJ308" i="32"/>
  <c r="AJ340" i="32"/>
  <c r="AJ372" i="32"/>
  <c r="AJ404" i="32"/>
  <c r="AJ436" i="32"/>
  <c r="AJ468" i="32"/>
  <c r="AJ500" i="32"/>
  <c r="AH28" i="32"/>
  <c r="AH60" i="32"/>
  <c r="AH92" i="32"/>
  <c r="AH124" i="32"/>
  <c r="AH156" i="32"/>
  <c r="AH188" i="32"/>
  <c r="AH220" i="32"/>
  <c r="AH252" i="32"/>
  <c r="AH284" i="32"/>
  <c r="AH316" i="32"/>
  <c r="AH348" i="32"/>
  <c r="AH380" i="32"/>
  <c r="AH412" i="32"/>
  <c r="AH444" i="32"/>
  <c r="AH476" i="32"/>
  <c r="AD12" i="32"/>
  <c r="AD44" i="32"/>
  <c r="AD76" i="32"/>
  <c r="AD108" i="32"/>
  <c r="AD140" i="32"/>
  <c r="AD172" i="32"/>
  <c r="AD204" i="32"/>
  <c r="AD236" i="32"/>
  <c r="AD268" i="32"/>
  <c r="AD300" i="32"/>
  <c r="AD332" i="32"/>
  <c r="AD364" i="32"/>
  <c r="AD396" i="32"/>
  <c r="AD428" i="32"/>
  <c r="AD460" i="32"/>
  <c r="AD492" i="32"/>
  <c r="AB17" i="32"/>
  <c r="AB49" i="32"/>
  <c r="AB81" i="32"/>
  <c r="AB113" i="32"/>
  <c r="AB145" i="32"/>
  <c r="AB177" i="32"/>
  <c r="AB209" i="32"/>
  <c r="AB241" i="32"/>
  <c r="AB273" i="32"/>
  <c r="AB305" i="32"/>
  <c r="AB337" i="32"/>
  <c r="AB369" i="32"/>
  <c r="AB401" i="32"/>
  <c r="AB433" i="32"/>
  <c r="AB465" i="32"/>
  <c r="AB497" i="32"/>
  <c r="X20" i="32"/>
  <c r="X52" i="32"/>
  <c r="X84" i="32"/>
  <c r="X116" i="32"/>
  <c r="X148" i="32"/>
  <c r="X180" i="32"/>
  <c r="AJ21" i="32"/>
  <c r="AJ53" i="32"/>
  <c r="AJ85" i="32"/>
  <c r="AJ117" i="32"/>
  <c r="AJ149" i="32"/>
  <c r="AJ181" i="32"/>
  <c r="AJ213" i="32"/>
  <c r="AJ245" i="32"/>
  <c r="AJ277" i="32"/>
  <c r="AJ309" i="32"/>
  <c r="AJ341" i="32"/>
  <c r="AJ373" i="32"/>
  <c r="AJ405" i="32"/>
  <c r="AJ437" i="32"/>
  <c r="AJ469" i="32"/>
  <c r="AJ501" i="32"/>
  <c r="AH29" i="32"/>
  <c r="AH61" i="32"/>
  <c r="AH93" i="32"/>
  <c r="AH125" i="32"/>
  <c r="AH157" i="32"/>
  <c r="AH189" i="32"/>
  <c r="AH221" i="32"/>
  <c r="AH253" i="32"/>
  <c r="AH285" i="32"/>
  <c r="AH317" i="32"/>
  <c r="AH349" i="32"/>
  <c r="AH381" i="32"/>
  <c r="AH413" i="32"/>
  <c r="AH445" i="32"/>
  <c r="AH477" i="32"/>
  <c r="AD13" i="32"/>
  <c r="AD45" i="32"/>
  <c r="AD77" i="32"/>
  <c r="AD109" i="32"/>
  <c r="AD141" i="32"/>
  <c r="AD173" i="32"/>
  <c r="AD205" i="32"/>
  <c r="AD237" i="32"/>
  <c r="AD269" i="32"/>
  <c r="AD301" i="32"/>
  <c r="AD333" i="32"/>
  <c r="AD365" i="32"/>
  <c r="AD397" i="32"/>
  <c r="AD429" i="32"/>
  <c r="AD461" i="32"/>
  <c r="AD493" i="32"/>
  <c r="AB18" i="32"/>
  <c r="AB50" i="32"/>
  <c r="AB82" i="32"/>
  <c r="AB114" i="32"/>
  <c r="AB146" i="32"/>
  <c r="AB178" i="32"/>
  <c r="AB210" i="32"/>
  <c r="AB242" i="32"/>
  <c r="AB274" i="32"/>
  <c r="AB306" i="32"/>
  <c r="AB338" i="32"/>
  <c r="AB370" i="32"/>
  <c r="AB402" i="32"/>
  <c r="AB434" i="32"/>
  <c r="AB466" i="32"/>
  <c r="AB498" i="32"/>
  <c r="AJ22" i="32"/>
  <c r="AJ54" i="32"/>
  <c r="AJ86" i="32"/>
  <c r="AJ118" i="32"/>
  <c r="AJ150" i="32"/>
  <c r="AJ182" i="32"/>
  <c r="AJ214" i="32"/>
  <c r="AJ246" i="32"/>
  <c r="AJ278" i="32"/>
  <c r="AJ310" i="32"/>
  <c r="AJ342" i="32"/>
  <c r="AJ374" i="32"/>
  <c r="AJ406" i="32"/>
  <c r="AJ438" i="32"/>
  <c r="AJ470" i="32"/>
  <c r="AJ502" i="32"/>
  <c r="AH30" i="32"/>
  <c r="AH62" i="32"/>
  <c r="AH94" i="32"/>
  <c r="AH126" i="32"/>
  <c r="AH158" i="32"/>
  <c r="AH190" i="32"/>
  <c r="AH222" i="32"/>
  <c r="AH254" i="32"/>
  <c r="AH286" i="32"/>
  <c r="AH318" i="32"/>
  <c r="AH350" i="32"/>
  <c r="AH382" i="32"/>
  <c r="AH414" i="32"/>
  <c r="AH446" i="32"/>
  <c r="AH478" i="32"/>
  <c r="AD14" i="32"/>
  <c r="AD46" i="32"/>
  <c r="AD78" i="32"/>
  <c r="AD110" i="32"/>
  <c r="AD142" i="32"/>
  <c r="AD174" i="32"/>
  <c r="AD206" i="32"/>
  <c r="AD238" i="32"/>
  <c r="AD270" i="32"/>
  <c r="AD302" i="32"/>
  <c r="AD334" i="32"/>
  <c r="AD366" i="32"/>
  <c r="AD398" i="32"/>
  <c r="AD430" i="32"/>
  <c r="AD462" i="32"/>
  <c r="AD494" i="32"/>
  <c r="AB19" i="32"/>
  <c r="AB51" i="32"/>
  <c r="AB83" i="32"/>
  <c r="AB115" i="32"/>
  <c r="AB147" i="32"/>
  <c r="AB179" i="32"/>
  <c r="AB211" i="32"/>
  <c r="AB243" i="32"/>
  <c r="AB275" i="32"/>
  <c r="AB307" i="32"/>
  <c r="AB339" i="32"/>
  <c r="AB371" i="32"/>
  <c r="AB403" i="32"/>
  <c r="AB435" i="32"/>
  <c r="AB467" i="32"/>
  <c r="AB499" i="32"/>
  <c r="X22" i="32"/>
  <c r="AJ23" i="32"/>
  <c r="AJ55" i="32"/>
  <c r="AJ87" i="32"/>
  <c r="AJ119" i="32"/>
  <c r="AJ151" i="32"/>
  <c r="AJ183" i="32"/>
  <c r="AJ215" i="32"/>
  <c r="AJ247" i="32"/>
  <c r="AJ279" i="32"/>
  <c r="AJ311" i="32"/>
  <c r="AJ343" i="32"/>
  <c r="AJ375" i="32"/>
  <c r="AJ407" i="32"/>
  <c r="AJ439" i="32"/>
  <c r="AJ471" i="32"/>
  <c r="AJ503" i="32"/>
  <c r="AH31" i="32"/>
  <c r="AH63" i="32"/>
  <c r="AH95" i="32"/>
  <c r="AH127" i="32"/>
  <c r="AH159" i="32"/>
  <c r="AH191" i="32"/>
  <c r="AH223" i="32"/>
  <c r="AH255" i="32"/>
  <c r="AH287" i="32"/>
  <c r="AH319" i="32"/>
  <c r="AH351" i="32"/>
  <c r="AH383" i="32"/>
  <c r="AH415" i="32"/>
  <c r="AH447" i="32"/>
  <c r="AH479" i="32"/>
  <c r="AD15" i="32"/>
  <c r="AD47" i="32"/>
  <c r="AD79" i="32"/>
  <c r="AD111" i="32"/>
  <c r="AD143" i="32"/>
  <c r="AD175" i="32"/>
  <c r="AD207" i="32"/>
  <c r="AD239" i="32"/>
  <c r="AD271" i="32"/>
  <c r="AD303" i="32"/>
  <c r="AD335" i="32"/>
  <c r="AD367" i="32"/>
  <c r="AD399" i="32"/>
  <c r="AD431" i="32"/>
  <c r="AD463" i="32"/>
  <c r="AD495" i="32"/>
  <c r="AB20" i="32"/>
  <c r="AB52" i="32"/>
  <c r="AB84" i="32"/>
  <c r="AB116" i="32"/>
  <c r="AB148" i="32"/>
  <c r="AB180" i="32"/>
  <c r="AB212" i="32"/>
  <c r="AB244" i="32"/>
  <c r="AB276" i="32"/>
  <c r="AB308" i="32"/>
  <c r="AB340" i="32"/>
  <c r="AB372" i="32"/>
  <c r="AB404" i="32"/>
  <c r="AB436" i="32"/>
  <c r="AB468" i="32"/>
  <c r="AB500" i="32"/>
  <c r="AJ24" i="32"/>
  <c r="AJ56" i="32"/>
  <c r="AJ88" i="32"/>
  <c r="AJ120" i="32"/>
  <c r="AJ152" i="32"/>
  <c r="AJ184" i="32"/>
  <c r="AJ216" i="32"/>
  <c r="AJ248" i="32"/>
  <c r="AJ280" i="32"/>
  <c r="AJ312" i="32"/>
  <c r="AJ344" i="32"/>
  <c r="AJ376" i="32"/>
  <c r="AJ408" i="32"/>
  <c r="AJ440" i="32"/>
  <c r="AJ472" i="32"/>
  <c r="AJ4" i="32"/>
  <c r="AH32" i="32"/>
  <c r="AH64" i="32"/>
  <c r="AH96" i="32"/>
  <c r="AH128" i="32"/>
  <c r="AH160" i="32"/>
  <c r="AH192" i="32"/>
  <c r="AH224" i="32"/>
  <c r="AH256" i="32"/>
  <c r="AH288" i="32"/>
  <c r="AH320" i="32"/>
  <c r="AH352" i="32"/>
  <c r="AH384" i="32"/>
  <c r="AH416" i="32"/>
  <c r="AH448" i="32"/>
  <c r="AH480" i="32"/>
  <c r="AD16" i="32"/>
  <c r="AD48" i="32"/>
  <c r="AD80" i="32"/>
  <c r="AD112" i="32"/>
  <c r="AD144" i="32"/>
  <c r="AD176" i="32"/>
  <c r="AD208" i="32"/>
  <c r="AD240" i="32"/>
  <c r="AD272" i="32"/>
  <c r="AD304" i="32"/>
  <c r="AD336" i="32"/>
  <c r="AD368" i="32"/>
  <c r="AD400" i="32"/>
  <c r="AD432" i="32"/>
  <c r="AD464" i="32"/>
  <c r="AD496" i="32"/>
  <c r="AB21" i="32"/>
  <c r="AB53" i="32"/>
  <c r="AB85" i="32"/>
  <c r="AB117" i="32"/>
  <c r="AB149" i="32"/>
  <c r="AB181" i="32"/>
  <c r="AB213" i="32"/>
  <c r="AB245" i="32"/>
  <c r="AB277" i="32"/>
  <c r="AB309" i="32"/>
  <c r="AB341" i="32"/>
  <c r="AB373" i="32"/>
  <c r="AB405" i="32"/>
  <c r="AB437" i="32"/>
  <c r="AB469" i="32"/>
  <c r="AB501" i="32"/>
  <c r="AJ25" i="32"/>
  <c r="AJ57" i="32"/>
  <c r="AJ89" i="32"/>
  <c r="AJ121" i="32"/>
  <c r="AJ153" i="32"/>
  <c r="AJ185" i="32"/>
  <c r="AJ217" i="32"/>
  <c r="AJ249" i="32"/>
  <c r="AJ281" i="32"/>
  <c r="AJ313" i="32"/>
  <c r="AJ345" i="32"/>
  <c r="AJ377" i="32"/>
  <c r="AJ409" i="32"/>
  <c r="AJ441" i="32"/>
  <c r="AJ473" i="32"/>
  <c r="AH33" i="32"/>
  <c r="AH65" i="32"/>
  <c r="AH97" i="32"/>
  <c r="AH129" i="32"/>
  <c r="AH161" i="32"/>
  <c r="AH193" i="32"/>
  <c r="AH225" i="32"/>
  <c r="AH257" i="32"/>
  <c r="AH289" i="32"/>
  <c r="AH321" i="32"/>
  <c r="AH353" i="32"/>
  <c r="AH385" i="32"/>
  <c r="AH417" i="32"/>
  <c r="AH449" i="32"/>
  <c r="AH481" i="32"/>
  <c r="AD17" i="32"/>
  <c r="AD49" i="32"/>
  <c r="AD81" i="32"/>
  <c r="AD113" i="32"/>
  <c r="AD145" i="32"/>
  <c r="AD177" i="32"/>
  <c r="AD209" i="32"/>
  <c r="AD241" i="32"/>
  <c r="AD273" i="32"/>
  <c r="AD305" i="32"/>
  <c r="AD337" i="32"/>
  <c r="AD369" i="32"/>
  <c r="AD401" i="32"/>
  <c r="AD433" i="32"/>
  <c r="AD465" i="32"/>
  <c r="AD497" i="32"/>
  <c r="AB22" i="32"/>
  <c r="AB54" i="32"/>
  <c r="AB86" i="32"/>
  <c r="AB118" i="32"/>
  <c r="AB150" i="32"/>
  <c r="AB182" i="32"/>
  <c r="AB214" i="32"/>
  <c r="AB246" i="32"/>
  <c r="AB278" i="32"/>
  <c r="AB310" i="32"/>
  <c r="AB342" i="32"/>
  <c r="AB374" i="32"/>
  <c r="AB406" i="32"/>
  <c r="AB438" i="32"/>
  <c r="AB470" i="32"/>
  <c r="AB502" i="32"/>
  <c r="AJ26" i="32"/>
  <c r="AJ58" i="32"/>
  <c r="AJ90" i="32"/>
  <c r="AJ122" i="32"/>
  <c r="AJ154" i="32"/>
  <c r="AJ186" i="32"/>
  <c r="AJ218" i="32"/>
  <c r="AJ250" i="32"/>
  <c r="AJ282" i="32"/>
  <c r="AJ314" i="32"/>
  <c r="AJ346" i="32"/>
  <c r="AJ378" i="32"/>
  <c r="AJ410" i="32"/>
  <c r="AJ442" i="32"/>
  <c r="AJ474" i="32"/>
  <c r="AH34" i="32"/>
  <c r="AH66" i="32"/>
  <c r="AH98" i="32"/>
  <c r="AH130" i="32"/>
  <c r="AH162" i="32"/>
  <c r="AH194" i="32"/>
  <c r="AH226" i="32"/>
  <c r="AH258" i="32"/>
  <c r="AH290" i="32"/>
  <c r="AH322" i="32"/>
  <c r="AH354" i="32"/>
  <c r="AH386" i="32"/>
  <c r="AH418" i="32"/>
  <c r="AH450" i="32"/>
  <c r="AH482" i="32"/>
  <c r="AD18" i="32"/>
  <c r="AD50" i="32"/>
  <c r="AD82" i="32"/>
  <c r="AD114" i="32"/>
  <c r="AD146" i="32"/>
  <c r="AD178" i="32"/>
  <c r="AD210" i="32"/>
  <c r="AD242" i="32"/>
  <c r="AD274" i="32"/>
  <c r="AD306" i="32"/>
  <c r="AD338" i="32"/>
  <c r="AD370" i="32"/>
  <c r="AD402" i="32"/>
  <c r="AD434" i="32"/>
  <c r="AD466" i="32"/>
  <c r="AD498" i="32"/>
  <c r="AJ27" i="32"/>
  <c r="AJ59" i="32"/>
  <c r="AJ91" i="32"/>
  <c r="AJ123" i="32"/>
  <c r="AJ155" i="32"/>
  <c r="AJ187" i="32"/>
  <c r="AJ219" i="32"/>
  <c r="AJ251" i="32"/>
  <c r="AJ283" i="32"/>
  <c r="AJ315" i="32"/>
  <c r="AJ347" i="32"/>
  <c r="AJ379" i="32"/>
  <c r="AJ411" i="32"/>
  <c r="AJ443" i="32"/>
  <c r="AJ475" i="32"/>
  <c r="AH35" i="32"/>
  <c r="AH67" i="32"/>
  <c r="AH99" i="32"/>
  <c r="AH131" i="32"/>
  <c r="AH163" i="32"/>
  <c r="AH195" i="32"/>
  <c r="AH227" i="32"/>
  <c r="AH259" i="32"/>
  <c r="AH291" i="32"/>
  <c r="AH323" i="32"/>
  <c r="AH355" i="32"/>
  <c r="AH387" i="32"/>
  <c r="AH419" i="32"/>
  <c r="AH451" i="32"/>
  <c r="AH483" i="32"/>
  <c r="AD19" i="32"/>
  <c r="AD51" i="32"/>
  <c r="AD83" i="32"/>
  <c r="AD115" i="32"/>
  <c r="AD147" i="32"/>
  <c r="AD179" i="32"/>
  <c r="AD211" i="32"/>
  <c r="AD243" i="32"/>
  <c r="AD275" i="32"/>
  <c r="AD307" i="32"/>
  <c r="AD339" i="32"/>
  <c r="AD371" i="32"/>
  <c r="AD403" i="32"/>
  <c r="AD435" i="32"/>
  <c r="AD467" i="32"/>
  <c r="AD499" i="32"/>
  <c r="AB24" i="32"/>
  <c r="AB56" i="32"/>
  <c r="AB88" i="32"/>
  <c r="AB120" i="32"/>
  <c r="AB152" i="32"/>
  <c r="AB184" i="32"/>
  <c r="AB216" i="32"/>
  <c r="AB248" i="32"/>
  <c r="AB280" i="32"/>
  <c r="AB312" i="32"/>
  <c r="AB344" i="32"/>
  <c r="AB376" i="32"/>
  <c r="AB408" i="32"/>
  <c r="AB440" i="32"/>
  <c r="AB472" i="32"/>
  <c r="AB4" i="32"/>
  <c r="X27" i="32"/>
  <c r="X59" i="32"/>
  <c r="X91" i="32"/>
  <c r="X123" i="32"/>
  <c r="X155" i="32"/>
  <c r="X187" i="32"/>
  <c r="X219" i="32"/>
  <c r="AJ28" i="32"/>
  <c r="AJ60" i="32"/>
  <c r="AJ92" i="32"/>
  <c r="AJ124" i="32"/>
  <c r="AJ156" i="32"/>
  <c r="AJ188" i="32"/>
  <c r="AJ220" i="32"/>
  <c r="AJ252" i="32"/>
  <c r="AJ284" i="32"/>
  <c r="AJ316" i="32"/>
  <c r="AJ348" i="32"/>
  <c r="AJ380" i="32"/>
  <c r="AJ412" i="32"/>
  <c r="AJ444" i="32"/>
  <c r="AJ476" i="32"/>
  <c r="AH36" i="32"/>
  <c r="AH68" i="32"/>
  <c r="AH100" i="32"/>
  <c r="AH132" i="32"/>
  <c r="AH164" i="32"/>
  <c r="AH196" i="32"/>
  <c r="AH228" i="32"/>
  <c r="AH260" i="32"/>
  <c r="AH292" i="32"/>
  <c r="AH324" i="32"/>
  <c r="AH356" i="32"/>
  <c r="AH388" i="32"/>
  <c r="AH420" i="32"/>
  <c r="AH452" i="32"/>
  <c r="AH484" i="32"/>
  <c r="AD20" i="32"/>
  <c r="AD52" i="32"/>
  <c r="AD84" i="32"/>
  <c r="AD116" i="32"/>
  <c r="AD148" i="32"/>
  <c r="AD180" i="32"/>
  <c r="AD212" i="32"/>
  <c r="AD244" i="32"/>
  <c r="AD276" i="32"/>
  <c r="AD308" i="32"/>
  <c r="AD340" i="32"/>
  <c r="AD372" i="32"/>
  <c r="AD404" i="32"/>
  <c r="AD436" i="32"/>
  <c r="AD468" i="32"/>
  <c r="AD500" i="32"/>
  <c r="AB25" i="32"/>
  <c r="AB57" i="32"/>
  <c r="AB89" i="32"/>
  <c r="AB121" i="32"/>
  <c r="AB153" i="32"/>
  <c r="AB185" i="32"/>
  <c r="AB217" i="32"/>
  <c r="AB249" i="32"/>
  <c r="AB281" i="32"/>
  <c r="AB313" i="32"/>
  <c r="AB345" i="32"/>
  <c r="AB377" i="32"/>
  <c r="AB409" i="32"/>
  <c r="AB441" i="32"/>
  <c r="AB473" i="32"/>
  <c r="AJ29" i="32"/>
  <c r="AJ61" i="32"/>
  <c r="AJ93" i="32"/>
  <c r="AJ125" i="32"/>
  <c r="AJ157" i="32"/>
  <c r="AJ189" i="32"/>
  <c r="AJ221" i="32"/>
  <c r="AJ253" i="32"/>
  <c r="AJ285" i="32"/>
  <c r="AJ317" i="32"/>
  <c r="AJ349" i="32"/>
  <c r="AJ381" i="32"/>
  <c r="AJ413" i="32"/>
  <c r="AJ445" i="32"/>
  <c r="AJ477" i="32"/>
  <c r="AH5" i="32"/>
  <c r="AH37" i="32"/>
  <c r="AH69" i="32"/>
  <c r="AH101" i="32"/>
  <c r="AH133" i="32"/>
  <c r="AH165" i="32"/>
  <c r="AH197" i="32"/>
  <c r="AH229" i="32"/>
  <c r="AH261" i="32"/>
  <c r="AH293" i="32"/>
  <c r="AH325" i="32"/>
  <c r="AH357" i="32"/>
  <c r="AH389" i="32"/>
  <c r="AH421" i="32"/>
  <c r="AH453" i="32"/>
  <c r="AH485" i="32"/>
  <c r="AD21" i="32"/>
  <c r="AD53" i="32"/>
  <c r="AD85" i="32"/>
  <c r="AD117" i="32"/>
  <c r="AD149" i="32"/>
  <c r="AD181" i="32"/>
  <c r="AD213" i="32"/>
  <c r="AD245" i="32"/>
  <c r="AD277" i="32"/>
  <c r="AD309" i="32"/>
  <c r="AD341" i="32"/>
  <c r="AD373" i="32"/>
  <c r="AD405" i="32"/>
  <c r="AD437" i="32"/>
  <c r="AD469" i="32"/>
  <c r="AD501" i="32"/>
  <c r="AJ30" i="32"/>
  <c r="AJ62" i="32"/>
  <c r="AJ94" i="32"/>
  <c r="AJ126" i="32"/>
  <c r="AJ158" i="32"/>
  <c r="AJ190" i="32"/>
  <c r="AJ222" i="32"/>
  <c r="AJ254" i="32"/>
  <c r="AJ286" i="32"/>
  <c r="AJ318" i="32"/>
  <c r="AJ350" i="32"/>
  <c r="AJ382" i="32"/>
  <c r="AJ414" i="32"/>
  <c r="AJ446" i="32"/>
  <c r="AJ478" i="32"/>
  <c r="AH6" i="32"/>
  <c r="AH38" i="32"/>
  <c r="AH70" i="32"/>
  <c r="AH102" i="32"/>
  <c r="AH134" i="32"/>
  <c r="AH166" i="32"/>
  <c r="AH198" i="32"/>
  <c r="AH230" i="32"/>
  <c r="AH262" i="32"/>
  <c r="AH294" i="32"/>
  <c r="AH326" i="32"/>
  <c r="AH358" i="32"/>
  <c r="AH390" i="32"/>
  <c r="AH422" i="32"/>
  <c r="AH454" i="32"/>
  <c r="AH486" i="32"/>
  <c r="AD22" i="32"/>
  <c r="AD54" i="32"/>
  <c r="AD86" i="32"/>
  <c r="AD118" i="32"/>
  <c r="AD150" i="32"/>
  <c r="AD182" i="32"/>
  <c r="AD214" i="32"/>
  <c r="AD246" i="32"/>
  <c r="AD278" i="32"/>
  <c r="AD310" i="32"/>
  <c r="AD342" i="32"/>
  <c r="AD374" i="32"/>
  <c r="AD406" i="32"/>
  <c r="AD438" i="32"/>
  <c r="AD470" i="32"/>
  <c r="AD502" i="32"/>
  <c r="AJ31" i="32"/>
  <c r="AJ63" i="32"/>
  <c r="AJ95" i="32"/>
  <c r="AJ127" i="32"/>
  <c r="AJ159" i="32"/>
  <c r="AJ191" i="32"/>
  <c r="AJ223" i="32"/>
  <c r="AJ255" i="32"/>
  <c r="AJ287" i="32"/>
  <c r="AJ319" i="32"/>
  <c r="AJ351" i="32"/>
  <c r="AJ383" i="32"/>
  <c r="AJ415" i="32"/>
  <c r="AJ447" i="32"/>
  <c r="AJ479" i="32"/>
  <c r="AH7" i="32"/>
  <c r="AH39" i="32"/>
  <c r="AH71" i="32"/>
  <c r="AH103" i="32"/>
  <c r="AH135" i="32"/>
  <c r="AH167" i="32"/>
  <c r="AH199" i="32"/>
  <c r="AH231" i="32"/>
  <c r="AH263" i="32"/>
  <c r="AH295" i="32"/>
  <c r="AH327" i="32"/>
  <c r="AH359" i="32"/>
  <c r="AH391" i="32"/>
  <c r="AH423" i="32"/>
  <c r="AH455" i="32"/>
  <c r="AH487" i="32"/>
  <c r="AD23" i="32"/>
  <c r="AD55" i="32"/>
  <c r="AD87" i="32"/>
  <c r="AD119" i="32"/>
  <c r="AD151" i="32"/>
  <c r="AD183" i="32"/>
  <c r="AD215" i="32"/>
  <c r="AD247" i="32"/>
  <c r="AD279" i="32"/>
  <c r="AD311" i="32"/>
  <c r="AD343" i="32"/>
  <c r="AD375" i="32"/>
  <c r="AD407" i="32"/>
  <c r="AD439" i="32"/>
  <c r="AD471" i="32"/>
  <c r="AD503" i="32"/>
  <c r="AJ32" i="32"/>
  <c r="AJ64" i="32"/>
  <c r="AJ96" i="32"/>
  <c r="AJ128" i="32"/>
  <c r="AJ160" i="32"/>
  <c r="AJ192" i="32"/>
  <c r="AJ224" i="32"/>
  <c r="AJ256" i="32"/>
  <c r="AJ288" i="32"/>
  <c r="AJ320" i="32"/>
  <c r="AJ352" i="32"/>
  <c r="AJ384" i="32"/>
  <c r="AJ416" i="32"/>
  <c r="AJ448" i="32"/>
  <c r="AJ480" i="32"/>
  <c r="AH8" i="32"/>
  <c r="AH40" i="32"/>
  <c r="AH72" i="32"/>
  <c r="AH104" i="32"/>
  <c r="AH136" i="32"/>
  <c r="AH168" i="32"/>
  <c r="AH200" i="32"/>
  <c r="AH232" i="32"/>
  <c r="AH264" i="32"/>
  <c r="AH296" i="32"/>
  <c r="AH328" i="32"/>
  <c r="AH360" i="32"/>
  <c r="AH392" i="32"/>
  <c r="AH424" i="32"/>
  <c r="AH456" i="32"/>
  <c r="AH488" i="32"/>
  <c r="AD24" i="32"/>
  <c r="AD56" i="32"/>
  <c r="AD88" i="32"/>
  <c r="AD120" i="32"/>
  <c r="AD152" i="32"/>
  <c r="AD184" i="32"/>
  <c r="AD216" i="32"/>
  <c r="AD248" i="32"/>
  <c r="AD280" i="32"/>
  <c r="AD312" i="32"/>
  <c r="AD344" i="32"/>
  <c r="AD376" i="32"/>
  <c r="AD408" i="32"/>
  <c r="AD440" i="32"/>
  <c r="AD472" i="32"/>
  <c r="AD4" i="32"/>
  <c r="AJ33" i="32"/>
  <c r="AJ65" i="32"/>
  <c r="AJ97" i="32"/>
  <c r="AJ129" i="32"/>
  <c r="AJ161" i="32"/>
  <c r="AJ193" i="32"/>
  <c r="AJ225" i="32"/>
  <c r="AJ257" i="32"/>
  <c r="AJ289" i="32"/>
  <c r="AJ321" i="32"/>
  <c r="AJ353" i="32"/>
  <c r="AJ385" i="32"/>
  <c r="AJ417" i="32"/>
  <c r="AJ449" i="32"/>
  <c r="AJ481" i="32"/>
  <c r="AH9" i="32"/>
  <c r="AH41" i="32"/>
  <c r="AH73" i="32"/>
  <c r="AH105" i="32"/>
  <c r="AH137" i="32"/>
  <c r="AH169" i="32"/>
  <c r="AH201" i="32"/>
  <c r="AH233" i="32"/>
  <c r="AH265" i="32"/>
  <c r="AH297" i="32"/>
  <c r="AH329" i="32"/>
  <c r="AH361" i="32"/>
  <c r="AH393" i="32"/>
  <c r="AH425" i="32"/>
  <c r="AH457" i="32"/>
  <c r="AH489" i="32"/>
  <c r="AD25" i="32"/>
  <c r="AD57" i="32"/>
  <c r="AD89" i="32"/>
  <c r="AD121" i="32"/>
  <c r="AD153" i="32"/>
  <c r="AD185" i="32"/>
  <c r="AD217" i="32"/>
  <c r="AD249" i="32"/>
  <c r="AD281" i="32"/>
  <c r="AD313" i="32"/>
  <c r="AD345" i="32"/>
  <c r="AD377" i="32"/>
  <c r="AD409" i="32"/>
  <c r="AD441" i="32"/>
  <c r="AD473" i="32"/>
  <c r="AJ34" i="32"/>
  <c r="AJ66" i="32"/>
  <c r="AJ98" i="32"/>
  <c r="AJ130" i="32"/>
  <c r="AJ162" i="32"/>
  <c r="AJ194" i="32"/>
  <c r="AJ226" i="32"/>
  <c r="AJ258" i="32"/>
  <c r="AJ290" i="32"/>
  <c r="AJ322" i="32"/>
  <c r="AJ354" i="32"/>
  <c r="AJ386" i="32"/>
  <c r="AJ418" i="32"/>
  <c r="AJ450" i="32"/>
  <c r="AJ482" i="32"/>
  <c r="AH10" i="32"/>
  <c r="AH42" i="32"/>
  <c r="AH74" i="32"/>
  <c r="AH106" i="32"/>
  <c r="AH138" i="32"/>
  <c r="AH170" i="32"/>
  <c r="AH202" i="32"/>
  <c r="AH234" i="32"/>
  <c r="AH266" i="32"/>
  <c r="AH298" i="32"/>
  <c r="AH330" i="32"/>
  <c r="AH362" i="32"/>
  <c r="AH394" i="32"/>
  <c r="AH426" i="32"/>
  <c r="AH458" i="32"/>
  <c r="AH490" i="32"/>
  <c r="AD26" i="32"/>
  <c r="AD58" i="32"/>
  <c r="AD90" i="32"/>
  <c r="AD122" i="32"/>
  <c r="AD154" i="32"/>
  <c r="AD186" i="32"/>
  <c r="AD218" i="32"/>
  <c r="AD250" i="32"/>
  <c r="AD282" i="32"/>
  <c r="AD314" i="32"/>
  <c r="AD346" i="32"/>
  <c r="AD378" i="32"/>
  <c r="AD410" i="32"/>
  <c r="AD442" i="32"/>
  <c r="AD474" i="32"/>
  <c r="AJ35" i="32"/>
  <c r="AJ67" i="32"/>
  <c r="AJ99" i="32"/>
  <c r="AJ131" i="32"/>
  <c r="AJ163" i="32"/>
  <c r="AJ195" i="32"/>
  <c r="AJ227" i="32"/>
  <c r="AJ259" i="32"/>
  <c r="AJ291" i="32"/>
  <c r="AJ323" i="32"/>
  <c r="AJ355" i="32"/>
  <c r="AJ387" i="32"/>
  <c r="AJ419" i="32"/>
  <c r="AJ451" i="32"/>
  <c r="AJ483" i="32"/>
  <c r="AH11" i="32"/>
  <c r="AH43" i="32"/>
  <c r="AH75" i="32"/>
  <c r="AH107" i="32"/>
  <c r="AH139" i="32"/>
  <c r="AH171" i="32"/>
  <c r="AH203" i="32"/>
  <c r="AH235" i="32"/>
  <c r="AH267" i="32"/>
  <c r="AH299" i="32"/>
  <c r="AH331" i="32"/>
  <c r="AH363" i="32"/>
  <c r="AH395" i="32"/>
  <c r="AH427" i="32"/>
  <c r="AH459" i="32"/>
  <c r="AH491" i="32"/>
  <c r="AD27" i="32"/>
  <c r="AD59" i="32"/>
  <c r="AD91" i="32"/>
  <c r="AD123" i="32"/>
  <c r="AD155" i="32"/>
  <c r="AD187" i="32"/>
  <c r="AD219" i="32"/>
  <c r="AD251" i="32"/>
  <c r="AD283" i="32"/>
  <c r="AD315" i="32"/>
  <c r="AD347" i="32"/>
  <c r="AD379" i="32"/>
  <c r="AD411" i="32"/>
  <c r="AD443" i="32"/>
  <c r="AD475" i="32"/>
  <c r="AJ36" i="32"/>
  <c r="AJ68" i="32"/>
  <c r="AJ100" i="32"/>
  <c r="AJ132" i="32"/>
  <c r="AJ164" i="32"/>
  <c r="AJ196" i="32"/>
  <c r="AJ228" i="32"/>
  <c r="AJ260" i="32"/>
  <c r="AJ292" i="32"/>
  <c r="AJ324" i="32"/>
  <c r="AJ356" i="32"/>
  <c r="AJ388" i="32"/>
  <c r="AJ420" i="32"/>
  <c r="AJ452" i="32"/>
  <c r="AJ484" i="32"/>
  <c r="AH12" i="32"/>
  <c r="AH44" i="32"/>
  <c r="AH76" i="32"/>
  <c r="AH108" i="32"/>
  <c r="AH140" i="32"/>
  <c r="AH172" i="32"/>
  <c r="AH204" i="32"/>
  <c r="AH236" i="32"/>
  <c r="AH268" i="32"/>
  <c r="AH300" i="32"/>
  <c r="AH332" i="32"/>
  <c r="AH364" i="32"/>
  <c r="AH396" i="32"/>
  <c r="AH428" i="32"/>
  <c r="AH460" i="32"/>
  <c r="AH492" i="32"/>
  <c r="AD28" i="32"/>
  <c r="AD60" i="32"/>
  <c r="AD92" i="32"/>
  <c r="AD124" i="32"/>
  <c r="AD156" i="32"/>
  <c r="AD188" i="32"/>
  <c r="AD220" i="32"/>
  <c r="AD252" i="32"/>
  <c r="AD284" i="32"/>
  <c r="AD316" i="32"/>
  <c r="AD348" i="32"/>
  <c r="AD380" i="32"/>
  <c r="AD412" i="32"/>
  <c r="AD444" i="32"/>
  <c r="AD476" i="32"/>
  <c r="AB33" i="32"/>
  <c r="AB65" i="32"/>
  <c r="AB97" i="32"/>
  <c r="AB129" i="32"/>
  <c r="AB161" i="32"/>
  <c r="AB193" i="32"/>
  <c r="AB225" i="32"/>
  <c r="AB257" i="32"/>
  <c r="AB289" i="32"/>
  <c r="AB321" i="32"/>
  <c r="AB353" i="32"/>
  <c r="AB385" i="32"/>
  <c r="AB417" i="32"/>
  <c r="AB449" i="32"/>
  <c r="AB481" i="32"/>
  <c r="T495" i="32"/>
  <c r="T463" i="32"/>
  <c r="T431" i="32"/>
  <c r="T399" i="32"/>
  <c r="T367" i="32"/>
  <c r="T335" i="32"/>
  <c r="T303" i="32"/>
  <c r="T271" i="32"/>
  <c r="T239" i="32"/>
  <c r="T207" i="32"/>
  <c r="T175" i="32"/>
  <c r="T143" i="32"/>
  <c r="T111" i="32"/>
  <c r="T79" i="32"/>
  <c r="T47" i="32"/>
  <c r="T15" i="32"/>
  <c r="V503" i="32"/>
  <c r="V471" i="32"/>
  <c r="V439" i="32"/>
  <c r="V407" i="32"/>
  <c r="V375" i="32"/>
  <c r="V343" i="32"/>
  <c r="V311" i="32"/>
  <c r="V279" i="32"/>
  <c r="V247" i="32"/>
  <c r="V215" i="32"/>
  <c r="V183" i="32"/>
  <c r="V151" i="32"/>
  <c r="V119" i="32"/>
  <c r="V87" i="32"/>
  <c r="V55" i="32"/>
  <c r="V23" i="32"/>
  <c r="X479" i="32"/>
  <c r="X447" i="32"/>
  <c r="X415" i="32"/>
  <c r="X383" i="32"/>
  <c r="X351" i="32"/>
  <c r="X319" i="32"/>
  <c r="X287" i="32"/>
  <c r="X255" i="32"/>
  <c r="X223" i="32"/>
  <c r="X189" i="32"/>
  <c r="X151" i="32"/>
  <c r="X113" i="32"/>
  <c r="X75" i="32"/>
  <c r="X36" i="32"/>
  <c r="AB444" i="32"/>
  <c r="AB380" i="32"/>
  <c r="AB316" i="32"/>
  <c r="AB252" i="32"/>
  <c r="AB188" i="32"/>
  <c r="AB124" i="32"/>
  <c r="AB60" i="32"/>
  <c r="T302" i="32"/>
  <c r="T270" i="32"/>
  <c r="T238" i="32"/>
  <c r="T206" i="32"/>
  <c r="T174" i="32"/>
  <c r="T142" i="32"/>
  <c r="T110" i="32"/>
  <c r="T78" i="32"/>
  <c r="T46" i="32"/>
  <c r="T14" i="32"/>
  <c r="V502" i="32"/>
  <c r="V470" i="32"/>
  <c r="V438" i="32"/>
  <c r="V406" i="32"/>
  <c r="V374" i="32"/>
  <c r="V342" i="32"/>
  <c r="V310" i="32"/>
  <c r="V278" i="32"/>
  <c r="V246" i="32"/>
  <c r="V214" i="32"/>
  <c r="V182" i="32"/>
  <c r="V150" i="32"/>
  <c r="V118" i="32"/>
  <c r="V86" i="32"/>
  <c r="V54" i="32"/>
  <c r="V22" i="32"/>
  <c r="X478" i="32"/>
  <c r="X446" i="32"/>
  <c r="X414" i="32"/>
  <c r="X382" i="32"/>
  <c r="X350" i="32"/>
  <c r="X318" i="32"/>
  <c r="X286" i="32"/>
  <c r="X254" i="32"/>
  <c r="X222" i="32"/>
  <c r="X188" i="32"/>
  <c r="X150" i="32"/>
  <c r="X112" i="32"/>
  <c r="X73" i="32"/>
  <c r="X35" i="32"/>
  <c r="AB443" i="32"/>
  <c r="AB379" i="32"/>
  <c r="AB315" i="32"/>
  <c r="AB251" i="32"/>
  <c r="AB187" i="32"/>
  <c r="AB123" i="32"/>
  <c r="AB59" i="32"/>
  <c r="T493" i="32"/>
  <c r="T461" i="32"/>
  <c r="T429" i="32"/>
  <c r="T397" i="32"/>
  <c r="T365" i="32"/>
  <c r="T333" i="32"/>
  <c r="T301" i="32"/>
  <c r="T269" i="32"/>
  <c r="T237" i="32"/>
  <c r="T205" i="32"/>
  <c r="T173" i="32"/>
  <c r="T141" i="32"/>
  <c r="T109" i="32"/>
  <c r="T77" i="32"/>
  <c r="T45" i="32"/>
  <c r="T13" i="32"/>
  <c r="V501" i="32"/>
  <c r="V469" i="32"/>
  <c r="V437" i="32"/>
  <c r="V405" i="32"/>
  <c r="V373" i="32"/>
  <c r="V341" i="32"/>
  <c r="V309" i="32"/>
  <c r="V277" i="32"/>
  <c r="V245" i="32"/>
  <c r="V213" i="32"/>
  <c r="V181" i="32"/>
  <c r="V149" i="32"/>
  <c r="V117" i="32"/>
  <c r="V85" i="32"/>
  <c r="V53" i="32"/>
  <c r="V21" i="32"/>
  <c r="X477" i="32"/>
  <c r="X445" i="32"/>
  <c r="X413" i="32"/>
  <c r="X381" i="32"/>
  <c r="X349" i="32"/>
  <c r="X317" i="32"/>
  <c r="X285" i="32"/>
  <c r="X253" i="32"/>
  <c r="X221" i="32"/>
  <c r="X186" i="32"/>
  <c r="X149" i="32"/>
  <c r="X111" i="32"/>
  <c r="X72" i="32"/>
  <c r="X34" i="32"/>
  <c r="AB442" i="32"/>
  <c r="AB378" i="32"/>
  <c r="AB314" i="32"/>
  <c r="AB250" i="32"/>
  <c r="AB186" i="32"/>
  <c r="AB122" i="32"/>
  <c r="AB58" i="32"/>
  <c r="T492" i="32"/>
  <c r="T460" i="32"/>
  <c r="T428" i="32"/>
  <c r="T396" i="32"/>
  <c r="T364" i="32"/>
  <c r="T332" i="32"/>
  <c r="T300" i="32"/>
  <c r="T268" i="32"/>
  <c r="T236" i="32"/>
  <c r="T204" i="32"/>
  <c r="T172" i="32"/>
  <c r="T140" i="32"/>
  <c r="T108" i="32"/>
  <c r="T76" i="32"/>
  <c r="T44" i="32"/>
  <c r="T12" i="32"/>
  <c r="V500" i="32"/>
  <c r="V468" i="32"/>
  <c r="V436" i="32"/>
  <c r="V404" i="32"/>
  <c r="V372" i="32"/>
  <c r="V340" i="32"/>
  <c r="V308" i="32"/>
  <c r="V276" i="32"/>
  <c r="V244" i="32"/>
  <c r="V212" i="32"/>
  <c r="V180" i="32"/>
  <c r="V148" i="32"/>
  <c r="V116" i="32"/>
  <c r="V84" i="32"/>
  <c r="V52" i="32"/>
  <c r="V20" i="32"/>
  <c r="X476" i="32"/>
  <c r="X444" i="32"/>
  <c r="X412" i="32"/>
  <c r="X380" i="32"/>
  <c r="X348" i="32"/>
  <c r="X316" i="32"/>
  <c r="X284" i="32"/>
  <c r="X252" i="32"/>
  <c r="X220" i="32"/>
  <c r="X185" i="32"/>
  <c r="X147" i="32"/>
  <c r="X110" i="32"/>
  <c r="X70" i="32"/>
  <c r="X33" i="32"/>
  <c r="AB503" i="32"/>
  <c r="AB439" i="32"/>
  <c r="AB375" i="32"/>
  <c r="AB311" i="32"/>
  <c r="AB247" i="32"/>
  <c r="AB183" i="32"/>
  <c r="AB119" i="32"/>
  <c r="AB55" i="32"/>
  <c r="T491" i="32"/>
  <c r="T459" i="32"/>
  <c r="T427" i="32"/>
  <c r="T395" i="32"/>
  <c r="T363" i="32"/>
  <c r="T331" i="32"/>
  <c r="T299" i="32"/>
  <c r="T267" i="32"/>
  <c r="T235" i="32"/>
  <c r="T203" i="32"/>
  <c r="T171" i="32"/>
  <c r="T139" i="32"/>
  <c r="T107" i="32"/>
  <c r="T75" i="32"/>
  <c r="T43" i="32"/>
  <c r="T11" i="32"/>
  <c r="V499" i="32"/>
  <c r="V467" i="32"/>
  <c r="V435" i="32"/>
  <c r="V403" i="32"/>
  <c r="V371" i="32"/>
  <c r="V339" i="32"/>
  <c r="V307" i="32"/>
  <c r="V275" i="32"/>
  <c r="V243" i="32"/>
  <c r="V211" i="32"/>
  <c r="V179" i="32"/>
  <c r="V147" i="32"/>
  <c r="V115" i="32"/>
  <c r="V83" i="32"/>
  <c r="V51" i="32"/>
  <c r="V19" i="32"/>
  <c r="X475" i="32"/>
  <c r="X443" i="32"/>
  <c r="X411" i="32"/>
  <c r="X379" i="32"/>
  <c r="X347" i="32"/>
  <c r="X315" i="32"/>
  <c r="X283" i="32"/>
  <c r="X251" i="32"/>
  <c r="X218" i="32"/>
  <c r="X184" i="32"/>
  <c r="X146" i="32"/>
  <c r="X109" i="32"/>
  <c r="X69" i="32"/>
  <c r="X32" i="32"/>
  <c r="AB496" i="32"/>
  <c r="AB432" i="32"/>
  <c r="AB368" i="32"/>
  <c r="AB304" i="32"/>
  <c r="AB240" i="32"/>
  <c r="AB176" i="32"/>
  <c r="AB112" i="32"/>
  <c r="AB48" i="32"/>
  <c r="T490" i="32"/>
  <c r="T458" i="32"/>
  <c r="T426" i="32"/>
  <c r="T394" i="32"/>
  <c r="T362" i="32"/>
  <c r="T330" i="32"/>
  <c r="T298" i="32"/>
  <c r="T266" i="32"/>
  <c r="T234" i="32"/>
  <c r="T202" i="32"/>
  <c r="T170" i="32"/>
  <c r="T138" i="32"/>
  <c r="T106" i="32"/>
  <c r="T74" i="32"/>
  <c r="T42" i="32"/>
  <c r="T10" i="32"/>
  <c r="V498" i="32"/>
  <c r="V466" i="32"/>
  <c r="V434" i="32"/>
  <c r="V402" i="32"/>
  <c r="V370" i="32"/>
  <c r="V338" i="32"/>
  <c r="V306" i="32"/>
  <c r="V274" i="32"/>
  <c r="V242" i="32"/>
  <c r="V210" i="32"/>
  <c r="V178" i="32"/>
  <c r="V146" i="32"/>
  <c r="V114" i="32"/>
  <c r="V82" i="32"/>
  <c r="V50" i="32"/>
  <c r="V18" i="32"/>
  <c r="X474" i="32"/>
  <c r="X442" i="32"/>
  <c r="X410" i="32"/>
  <c r="X378" i="32"/>
  <c r="X346" i="32"/>
  <c r="X314" i="32"/>
  <c r="X282" i="32"/>
  <c r="X250" i="32"/>
  <c r="X217" i="32"/>
  <c r="X183" i="32"/>
  <c r="X145" i="32"/>
  <c r="X107" i="32"/>
  <c r="X68" i="32"/>
  <c r="X31" i="32"/>
  <c r="AB495" i="32"/>
  <c r="AB431" i="32"/>
  <c r="AB367" i="32"/>
  <c r="AB303" i="32"/>
  <c r="AB239" i="32"/>
  <c r="AB175" i="32"/>
  <c r="AB111" i="32"/>
  <c r="AB47" i="32"/>
  <c r="T489" i="32"/>
  <c r="T457" i="32"/>
  <c r="T425" i="32"/>
  <c r="T393" i="32"/>
  <c r="T361" i="32"/>
  <c r="T329" i="32"/>
  <c r="T297" i="32"/>
  <c r="T265" i="32"/>
  <c r="T233" i="32"/>
  <c r="T201" i="32"/>
  <c r="T169" i="32"/>
  <c r="T137" i="32"/>
  <c r="T105" i="32"/>
  <c r="T73" i="32"/>
  <c r="T41" i="32"/>
  <c r="T9" i="32"/>
  <c r="V497" i="32"/>
  <c r="V465" i="32"/>
  <c r="V433" i="32"/>
  <c r="V401" i="32"/>
  <c r="V369" i="32"/>
  <c r="V337" i="32"/>
  <c r="V305" i="32"/>
  <c r="V273" i="32"/>
  <c r="V241" i="32"/>
  <c r="V209" i="32"/>
  <c r="V177" i="32"/>
  <c r="V145" i="32"/>
  <c r="V113" i="32"/>
  <c r="V81" i="32"/>
  <c r="V49" i="32"/>
  <c r="V17" i="32"/>
  <c r="X473" i="32"/>
  <c r="X441" i="32"/>
  <c r="X409" i="32"/>
  <c r="X377" i="32"/>
  <c r="X345" i="32"/>
  <c r="X313" i="32"/>
  <c r="X281" i="32"/>
  <c r="X249" i="32"/>
  <c r="X216" i="32"/>
  <c r="X182" i="32"/>
  <c r="X144" i="32"/>
  <c r="X105" i="32"/>
  <c r="X67" i="32"/>
  <c r="X30" i="32"/>
  <c r="AB494" i="32"/>
  <c r="AB430" i="32"/>
  <c r="AB366" i="32"/>
  <c r="AB302" i="32"/>
  <c r="AB238" i="32"/>
  <c r="AB174" i="32"/>
  <c r="AB110" i="32"/>
  <c r="AB46" i="32"/>
  <c r="T488" i="32"/>
  <c r="T456" i="32"/>
  <c r="T424" i="32"/>
  <c r="T392" i="32"/>
  <c r="T360" i="32"/>
  <c r="T328" i="32"/>
  <c r="T296" i="32"/>
  <c r="T264" i="32"/>
  <c r="T232" i="32"/>
  <c r="T200" i="32"/>
  <c r="T168" i="32"/>
  <c r="T136" i="32"/>
  <c r="T104" i="32"/>
  <c r="T72" i="32"/>
  <c r="T40" i="32"/>
  <c r="T8" i="32"/>
  <c r="V496" i="32"/>
  <c r="V464" i="32"/>
  <c r="V432" i="32"/>
  <c r="V400" i="32"/>
  <c r="V368" i="32"/>
  <c r="V336" i="32"/>
  <c r="V304" i="32"/>
  <c r="V272" i="32"/>
  <c r="V240" i="32"/>
  <c r="V208" i="32"/>
  <c r="V176" i="32"/>
  <c r="V144" i="32"/>
  <c r="V112" i="32"/>
  <c r="V80" i="32"/>
  <c r="V48" i="32"/>
  <c r="V16" i="32"/>
  <c r="X4" i="32"/>
  <c r="X472" i="32"/>
  <c r="X440" i="32"/>
  <c r="X408" i="32"/>
  <c r="X376" i="32"/>
  <c r="X344" i="32"/>
  <c r="X312" i="32"/>
  <c r="X280" i="32"/>
  <c r="X248" i="32"/>
  <c r="X215" i="32"/>
  <c r="X181" i="32"/>
  <c r="X143" i="32"/>
  <c r="X104" i="32"/>
  <c r="X66" i="32"/>
  <c r="X29" i="32"/>
  <c r="AB493" i="32"/>
  <c r="AB429" i="32"/>
  <c r="AB365" i="32"/>
  <c r="AB301" i="32"/>
  <c r="AB237" i="32"/>
  <c r="AB173" i="32"/>
  <c r="AB109" i="32"/>
  <c r="AB45" i="32"/>
  <c r="T487" i="32"/>
  <c r="T455" i="32"/>
  <c r="T423" i="32"/>
  <c r="T391" i="32"/>
  <c r="T359" i="32"/>
  <c r="T327" i="32"/>
  <c r="T295" i="32"/>
  <c r="T263" i="32"/>
  <c r="T231" i="32"/>
  <c r="T199" i="32"/>
  <c r="T167" i="32"/>
  <c r="T135" i="32"/>
  <c r="T103" i="32"/>
  <c r="T71" i="32"/>
  <c r="T39" i="32"/>
  <c r="T7" i="32"/>
  <c r="V495" i="32"/>
  <c r="V463" i="32"/>
  <c r="V431" i="32"/>
  <c r="V399" i="32"/>
  <c r="V367" i="32"/>
  <c r="V335" i="32"/>
  <c r="V303" i="32"/>
  <c r="V271" i="32"/>
  <c r="V239" i="32"/>
  <c r="V207" i="32"/>
  <c r="V175" i="32"/>
  <c r="V143" i="32"/>
  <c r="V111" i="32"/>
  <c r="V79" i="32"/>
  <c r="V47" i="32"/>
  <c r="V15" i="32"/>
  <c r="X503" i="32"/>
  <c r="X471" i="32"/>
  <c r="X439" i="32"/>
  <c r="X407" i="32"/>
  <c r="X375" i="32"/>
  <c r="X343" i="32"/>
  <c r="X311" i="32"/>
  <c r="X279" i="32"/>
  <c r="X247" i="32"/>
  <c r="X214" i="32"/>
  <c r="X179" i="32"/>
  <c r="X142" i="32"/>
  <c r="X102" i="32"/>
  <c r="X65" i="32"/>
  <c r="X28" i="32"/>
  <c r="AB492" i="32"/>
  <c r="AB428" i="32"/>
  <c r="AB364" i="32"/>
  <c r="AB300" i="32"/>
  <c r="AB236" i="32"/>
  <c r="AB172" i="32"/>
  <c r="AB108" i="32"/>
  <c r="AB44" i="32"/>
  <c r="T486" i="32"/>
  <c r="T454" i="32"/>
  <c r="T422" i="32"/>
  <c r="T390" i="32"/>
  <c r="T358" i="32"/>
  <c r="T326" i="32"/>
  <c r="T294" i="32"/>
  <c r="T262" i="32"/>
  <c r="T230" i="32"/>
  <c r="T198" i="32"/>
  <c r="T166" i="32"/>
  <c r="T134" i="32"/>
  <c r="T102" i="32"/>
  <c r="T70" i="32"/>
  <c r="T38" i="32"/>
  <c r="T6" i="32"/>
  <c r="V494" i="32"/>
  <c r="V462" i="32"/>
  <c r="V430" i="32"/>
  <c r="V398" i="32"/>
  <c r="V366" i="32"/>
  <c r="V334" i="32"/>
  <c r="V302" i="32"/>
  <c r="V270" i="32"/>
  <c r="V238" i="32"/>
  <c r="V206" i="32"/>
  <c r="V174" i="32"/>
  <c r="V142" i="32"/>
  <c r="V110" i="32"/>
  <c r="V78" i="32"/>
  <c r="V46" i="32"/>
  <c r="V14" i="32"/>
  <c r="X502" i="32"/>
  <c r="X470" i="32"/>
  <c r="X438" i="32"/>
  <c r="X406" i="32"/>
  <c r="X374" i="32"/>
  <c r="X342" i="32"/>
  <c r="X310" i="32"/>
  <c r="X278" i="32"/>
  <c r="X246" i="32"/>
  <c r="X213" i="32"/>
  <c r="X178" i="32"/>
  <c r="X141" i="32"/>
  <c r="X101" i="32"/>
  <c r="X64" i="32"/>
  <c r="X26" i="32"/>
  <c r="AB491" i="32"/>
  <c r="AB427" i="32"/>
  <c r="AB363" i="32"/>
  <c r="AB299" i="32"/>
  <c r="AB235" i="32"/>
  <c r="AB171" i="32"/>
  <c r="AB107" i="32"/>
  <c r="AB43" i="32"/>
  <c r="T485" i="32"/>
  <c r="T453" i="32"/>
  <c r="T421" i="32"/>
  <c r="T389" i="32"/>
  <c r="T357" i="32"/>
  <c r="T325" i="32"/>
  <c r="T293" i="32"/>
  <c r="T261" i="32"/>
  <c r="T229" i="32"/>
  <c r="T197" i="32"/>
  <c r="T165" i="32"/>
  <c r="T133" i="32"/>
  <c r="T101" i="32"/>
  <c r="T69" i="32"/>
  <c r="T37" i="32"/>
  <c r="T5" i="32"/>
  <c r="V493" i="32"/>
  <c r="V461" i="32"/>
  <c r="V429" i="32"/>
  <c r="V397" i="32"/>
  <c r="V365" i="32"/>
  <c r="V333" i="32"/>
  <c r="V301" i="32"/>
  <c r="V269" i="32"/>
  <c r="V237" i="32"/>
  <c r="V205" i="32"/>
  <c r="V173" i="32"/>
  <c r="V141" i="32"/>
  <c r="V109" i="32"/>
  <c r="V77" i="32"/>
  <c r="V45" i="32"/>
  <c r="V13" i="32"/>
  <c r="X501" i="32"/>
  <c r="X469" i="32"/>
  <c r="X437" i="32"/>
  <c r="X405" i="32"/>
  <c r="X373" i="32"/>
  <c r="X341" i="32"/>
  <c r="X309" i="32"/>
  <c r="X277" i="32"/>
  <c r="X245" i="32"/>
  <c r="X212" i="32"/>
  <c r="X177" i="32"/>
  <c r="X139" i="32"/>
  <c r="X100" i="32"/>
  <c r="X63" i="32"/>
  <c r="X25" i="32"/>
  <c r="AB490" i="32"/>
  <c r="AB426" i="32"/>
  <c r="AB362" i="32"/>
  <c r="AB298" i="32"/>
  <c r="AB234" i="32"/>
  <c r="AB170" i="32"/>
  <c r="AB106" i="32"/>
  <c r="AB42" i="32"/>
  <c r="T484" i="32"/>
  <c r="T452" i="32"/>
  <c r="T420" i="32"/>
  <c r="T388" i="32"/>
  <c r="T356" i="32"/>
  <c r="T324" i="32"/>
  <c r="T292" i="32"/>
  <c r="T260" i="32"/>
  <c r="T228" i="32"/>
  <c r="T196" i="32"/>
  <c r="T164" i="32"/>
  <c r="T132" i="32"/>
  <c r="T100" i="32"/>
  <c r="T68" i="32"/>
  <c r="T36" i="32"/>
  <c r="V492" i="32"/>
  <c r="V460" i="32"/>
  <c r="V428" i="32"/>
  <c r="V396" i="32"/>
  <c r="V364" i="32"/>
  <c r="V332" i="32"/>
  <c r="V300" i="32"/>
  <c r="V268" i="32"/>
  <c r="V236" i="32"/>
  <c r="V204" i="32"/>
  <c r="V172" i="32"/>
  <c r="V140" i="32"/>
  <c r="V108" i="32"/>
  <c r="V76" i="32"/>
  <c r="V44" i="32"/>
  <c r="V12" i="32"/>
  <c r="X500" i="32"/>
  <c r="X468" i="32"/>
  <c r="X436" i="32"/>
  <c r="X404" i="32"/>
  <c r="X372" i="32"/>
  <c r="X340" i="32"/>
  <c r="X308" i="32"/>
  <c r="X276" i="32"/>
  <c r="X244" i="32"/>
  <c r="X211" i="32"/>
  <c r="X176" i="32"/>
  <c r="X137" i="32"/>
  <c r="X99" i="32"/>
  <c r="X62" i="32"/>
  <c r="X24" i="32"/>
  <c r="AB488" i="32"/>
  <c r="AB424" i="32"/>
  <c r="AB360" i="32"/>
  <c r="AB296" i="32"/>
  <c r="AB232" i="32"/>
  <c r="AB168" i="32"/>
  <c r="AB104" i="32"/>
  <c r="AB40" i="32"/>
  <c r="T483" i="32"/>
  <c r="T451" i="32"/>
  <c r="T419" i="32"/>
  <c r="T387" i="32"/>
  <c r="T355" i="32"/>
  <c r="T323" i="32"/>
  <c r="T291" i="32"/>
  <c r="T259" i="32"/>
  <c r="T227" i="32"/>
  <c r="T195" i="32"/>
  <c r="T163" i="32"/>
  <c r="T131" i="32"/>
  <c r="T99" i="32"/>
  <c r="T67" i="32"/>
  <c r="T35" i="32"/>
  <c r="V491" i="32"/>
  <c r="V459" i="32"/>
  <c r="V427" i="32"/>
  <c r="V395" i="32"/>
  <c r="V363" i="32"/>
  <c r="V331" i="32"/>
  <c r="V299" i="32"/>
  <c r="V267" i="32"/>
  <c r="V235" i="32"/>
  <c r="V203" i="32"/>
  <c r="V171" i="32"/>
  <c r="V139" i="32"/>
  <c r="V107" i="32"/>
  <c r="V75" i="32"/>
  <c r="V43" i="32"/>
  <c r="V11" i="32"/>
  <c r="X499" i="32"/>
  <c r="X467" i="32"/>
  <c r="X435" i="32"/>
  <c r="X403" i="32"/>
  <c r="X371" i="32"/>
  <c r="X339" i="32"/>
  <c r="X307" i="32"/>
  <c r="X275" i="32"/>
  <c r="X243" i="32"/>
  <c r="X210" i="32"/>
  <c r="X175" i="32"/>
  <c r="X136" i="32"/>
  <c r="X98" i="32"/>
  <c r="X61" i="32"/>
  <c r="X23" i="32"/>
  <c r="AB480" i="32"/>
  <c r="AB416" i="32"/>
  <c r="AB352" i="32"/>
  <c r="AB288" i="32"/>
  <c r="AB224" i="32"/>
  <c r="AB160" i="32"/>
  <c r="AB96" i="32"/>
  <c r="AB32" i="32"/>
  <c r="T482" i="32"/>
  <c r="T450" i="32"/>
  <c r="T418" i="32"/>
  <c r="T386" i="32"/>
  <c r="T354" i="32"/>
  <c r="T322" i="32"/>
  <c r="T290" i="32"/>
  <c r="T258" i="32"/>
  <c r="T226" i="32"/>
  <c r="T194" i="32"/>
  <c r="T162" i="32"/>
  <c r="T130" i="32"/>
  <c r="T98" i="32"/>
  <c r="T66" i="32"/>
  <c r="T34" i="32"/>
  <c r="V490" i="32"/>
  <c r="V458" i="32"/>
  <c r="V426" i="32"/>
  <c r="V394" i="32"/>
  <c r="V362" i="32"/>
  <c r="V330" i="32"/>
  <c r="V298" i="32"/>
  <c r="V266" i="32"/>
  <c r="V234" i="32"/>
  <c r="V202" i="32"/>
  <c r="V170" i="32"/>
  <c r="V138" i="32"/>
  <c r="V106" i="32"/>
  <c r="V74" i="32"/>
  <c r="V42" i="32"/>
  <c r="V10" i="32"/>
  <c r="X498" i="32"/>
  <c r="X466" i="32"/>
  <c r="X434" i="32"/>
  <c r="X402" i="32"/>
  <c r="X370" i="32"/>
  <c r="X338" i="32"/>
  <c r="X306" i="32"/>
  <c r="X274" i="32"/>
  <c r="X242" i="32"/>
  <c r="X209" i="32"/>
  <c r="X174" i="32"/>
  <c r="X134" i="32"/>
  <c r="X97" i="32"/>
  <c r="X60" i="32"/>
  <c r="X21" i="32"/>
  <c r="AB479" i="32"/>
  <c r="AB415" i="32"/>
  <c r="AB351" i="32"/>
  <c r="AB287" i="32"/>
  <c r="AB223" i="32"/>
  <c r="AB159" i="32"/>
  <c r="AB95" i="32"/>
  <c r="AB31" i="32"/>
  <c r="T481" i="32"/>
  <c r="T449" i="32"/>
  <c r="T417" i="32"/>
  <c r="T385" i="32"/>
  <c r="T353" i="32"/>
  <c r="T321" i="32"/>
  <c r="T289" i="32"/>
  <c r="T257" i="32"/>
  <c r="T225" i="32"/>
  <c r="T193" i="32"/>
  <c r="T161" i="32"/>
  <c r="T129" i="32"/>
  <c r="T97" i="32"/>
  <c r="T65" i="32"/>
  <c r="T33" i="32"/>
  <c r="V489" i="32"/>
  <c r="V457" i="32"/>
  <c r="V425" i="32"/>
  <c r="V393" i="32"/>
  <c r="V361" i="32"/>
  <c r="V329" i="32"/>
  <c r="V297" i="32"/>
  <c r="V265" i="32"/>
  <c r="V233" i="32"/>
  <c r="V201" i="32"/>
  <c r="V169" i="32"/>
  <c r="V137" i="32"/>
  <c r="V105" i="32"/>
  <c r="V73" i="32"/>
  <c r="V41" i="32"/>
  <c r="V9" i="32"/>
  <c r="X497" i="32"/>
  <c r="X465" i="32"/>
  <c r="X433" i="32"/>
  <c r="X401" i="32"/>
  <c r="X369" i="32"/>
  <c r="X337" i="32"/>
  <c r="X305" i="32"/>
  <c r="X273" i="32"/>
  <c r="X241" i="32"/>
  <c r="X208" i="32"/>
  <c r="X173" i="32"/>
  <c r="X133" i="32"/>
  <c r="X96" i="32"/>
  <c r="X58" i="32"/>
  <c r="X19" i="32"/>
  <c r="AB478" i="32"/>
  <c r="AB414" i="32"/>
  <c r="AB350" i="32"/>
  <c r="AB286" i="32"/>
  <c r="AB222" i="32"/>
  <c r="AB158" i="32"/>
  <c r="AB94" i="32"/>
  <c r="AB30" i="32"/>
  <c r="Q7" i="4"/>
  <c r="R7" i="4"/>
  <c r="BZ67" i="10"/>
  <c r="BR63" i="10"/>
  <c r="BS63" i="10"/>
  <c r="BR58" i="10"/>
  <c r="BS58" i="10"/>
  <c r="R8" i="4"/>
  <c r="AC8" i="7"/>
  <c r="BS65" i="10"/>
  <c r="BR67" i="10"/>
  <c r="BS67" i="10"/>
  <c r="BR60" i="10"/>
  <c r="BR62" i="10"/>
  <c r="BS62" i="10"/>
  <c r="W60" i="10"/>
  <c r="BS64" i="10"/>
  <c r="BR66" i="10"/>
  <c r="BS66" i="10"/>
  <c r="AR4" i="10"/>
  <c r="AR38" i="10"/>
  <c r="AK63" i="10"/>
  <c r="BY67" i="10"/>
  <c r="BR38" i="10"/>
  <c r="W21" i="10"/>
  <c r="BF24" i="10"/>
  <c r="AD5" i="10"/>
  <c r="W46" i="10"/>
  <c r="I48" i="10"/>
  <c r="BY64" i="10"/>
  <c r="AD32" i="10"/>
  <c r="W41" i="10"/>
  <c r="CH51" i="10"/>
  <c r="AY30" i="10"/>
  <c r="BZ20" i="10"/>
  <c r="BR4" i="10"/>
  <c r="AK25" i="10"/>
  <c r="BF7" i="10"/>
  <c r="AY16" i="10"/>
  <c r="AY48" i="10"/>
  <c r="AD59" i="10"/>
  <c r="BF28" i="10"/>
  <c r="W30" i="10"/>
  <c r="AK30" i="10"/>
  <c r="CH31" i="10"/>
  <c r="BF48" i="10"/>
  <c r="BZ64" i="10"/>
  <c r="BF33" i="10"/>
  <c r="CH48" i="10"/>
  <c r="BZ58" i="10"/>
  <c r="BF65" i="10"/>
  <c r="W67" i="10"/>
  <c r="AD6" i="10"/>
  <c r="AK44" i="10"/>
  <c r="CH45" i="10"/>
  <c r="AR50" i="10"/>
  <c r="W58" i="10"/>
  <c r="P8" i="10"/>
  <c r="BF12" i="10"/>
  <c r="W14" i="10"/>
  <c r="AK26" i="10"/>
  <c r="AY32" i="10"/>
  <c r="CH53" i="10"/>
  <c r="P66" i="10"/>
  <c r="AY23" i="10"/>
  <c r="I13" i="10"/>
  <c r="CH41" i="10"/>
  <c r="AY49" i="10"/>
  <c r="W48" i="10"/>
  <c r="AK60" i="10"/>
  <c r="CH61" i="10"/>
  <c r="AK51" i="10"/>
  <c r="I24" i="10"/>
  <c r="AY28" i="10"/>
  <c r="BF34" i="10"/>
  <c r="AY60" i="10"/>
  <c r="BF22" i="10"/>
  <c r="W53" i="10"/>
  <c r="W18" i="10"/>
  <c r="BF10" i="10"/>
  <c r="AK56" i="10"/>
  <c r="AD15" i="10"/>
  <c r="BY20" i="10"/>
  <c r="BZ23" i="10"/>
  <c r="I52" i="10"/>
  <c r="BZ55" i="10"/>
  <c r="BY14" i="10"/>
  <c r="BZ17" i="10"/>
  <c r="BZ49" i="10"/>
  <c r="BZ61" i="10"/>
  <c r="AR9" i="10"/>
  <c r="I11" i="10"/>
  <c r="BZ14" i="10"/>
  <c r="P17" i="10"/>
  <c r="I43" i="10"/>
  <c r="BZ46" i="10"/>
  <c r="AY47" i="10"/>
  <c r="W55" i="10"/>
  <c r="BY8" i="10"/>
  <c r="BZ11" i="10"/>
  <c r="BY40" i="10"/>
  <c r="BY5" i="10"/>
  <c r="BF15" i="10"/>
  <c r="CH30" i="10"/>
  <c r="CH62" i="10"/>
  <c r="BZ5" i="10"/>
  <c r="BZ37" i="10"/>
  <c r="BY66" i="10"/>
  <c r="P5" i="10"/>
  <c r="BF9" i="10"/>
  <c r="W11" i="10"/>
  <c r="BY31" i="10"/>
  <c r="BF41" i="10"/>
  <c r="I63" i="10"/>
  <c r="BZ66" i="10"/>
  <c r="BY25" i="10"/>
  <c r="BZ28" i="10"/>
  <c r="AY61" i="10"/>
  <c r="I22" i="10"/>
  <c r="BZ25" i="10"/>
  <c r="I54" i="10"/>
  <c r="BY16" i="10"/>
  <c r="BZ51" i="10"/>
  <c r="BF23" i="10"/>
  <c r="CH38" i="10"/>
  <c r="I45" i="10"/>
  <c r="BF55" i="10"/>
  <c r="BY4" i="10"/>
  <c r="AD25" i="10"/>
  <c r="AY5" i="10"/>
  <c r="BF11" i="10"/>
  <c r="AD22" i="10"/>
  <c r="P39" i="10"/>
  <c r="BY30" i="10"/>
  <c r="AR60" i="10"/>
  <c r="I62" i="10"/>
  <c r="AY66" i="10"/>
  <c r="AR57" i="10"/>
  <c r="AD7" i="10"/>
  <c r="W33" i="10"/>
  <c r="CH46" i="10"/>
  <c r="I53" i="10"/>
  <c r="AD4" i="10"/>
  <c r="I15" i="10"/>
  <c r="AY19" i="10"/>
  <c r="AY51" i="10"/>
  <c r="BF57" i="10"/>
  <c r="AD65" i="10"/>
  <c r="AY3" i="10"/>
  <c r="P29" i="10"/>
  <c r="W32" i="10"/>
  <c r="BY55" i="10"/>
  <c r="W23" i="10"/>
  <c r="W8" i="10"/>
  <c r="BF18" i="10"/>
  <c r="AD23" i="10"/>
  <c r="AR47" i="10"/>
  <c r="I49" i="10"/>
  <c r="BZ52" i="10"/>
  <c r="AD17" i="10"/>
  <c r="AK29" i="10"/>
  <c r="AR41" i="10"/>
  <c r="I46" i="10"/>
  <c r="W61" i="10"/>
  <c r="CH3" i="10"/>
  <c r="CH12" i="10"/>
  <c r="AK20" i="10"/>
  <c r="CH27" i="10"/>
  <c r="BY34" i="10"/>
  <c r="AR35" i="10"/>
  <c r="I40" i="10"/>
  <c r="BZ43" i="10"/>
  <c r="AD61" i="10"/>
  <c r="CH9" i="10"/>
  <c r="I28" i="10"/>
  <c r="BZ34" i="10"/>
  <c r="P40" i="10"/>
  <c r="BZ31" i="10"/>
  <c r="I34" i="10"/>
  <c r="BZ4" i="10"/>
  <c r="BY7" i="10"/>
  <c r="BY10" i="10"/>
  <c r="BZ13" i="10"/>
  <c r="BZ16" i="10"/>
  <c r="I19" i="10"/>
  <c r="AR20" i="10"/>
  <c r="BZ22" i="10"/>
  <c r="P34" i="10"/>
  <c r="BF38" i="10"/>
  <c r="AK55" i="10"/>
  <c r="BZ7" i="10"/>
  <c r="BZ10" i="10"/>
  <c r="AY17" i="10"/>
  <c r="W31" i="10"/>
  <c r="AD43" i="10"/>
  <c r="AK49" i="10"/>
  <c r="CH50" i="10"/>
  <c r="BZ63" i="10"/>
  <c r="BY57" i="10"/>
  <c r="W19" i="10"/>
  <c r="BF20" i="10"/>
  <c r="AD28" i="10"/>
  <c r="AD31" i="10"/>
  <c r="AD34" i="10"/>
  <c r="BY51" i="10"/>
  <c r="BZ54" i="10"/>
  <c r="BZ57" i="10"/>
  <c r="AY58" i="10"/>
  <c r="BF64" i="10"/>
  <c r="AD13" i="10"/>
  <c r="AK28" i="10"/>
  <c r="CH32" i="10"/>
  <c r="AK37" i="10"/>
  <c r="AR40" i="10"/>
  <c r="BZ48" i="10"/>
  <c r="P51" i="10"/>
  <c r="AK13" i="10"/>
  <c r="BY39" i="10"/>
  <c r="BZ45" i="10"/>
  <c r="BF52" i="10"/>
  <c r="W54" i="10"/>
  <c r="AK10" i="10"/>
  <c r="CH11" i="10"/>
  <c r="AK19" i="10"/>
  <c r="CH20" i="10"/>
  <c r="AR25" i="10"/>
  <c r="BY33" i="10"/>
  <c r="BY36" i="10"/>
  <c r="BZ39" i="10"/>
  <c r="AY40" i="10"/>
  <c r="BZ42" i="10"/>
  <c r="W51" i="10"/>
  <c r="AD60" i="10"/>
  <c r="CH8" i="10"/>
  <c r="BY27" i="10"/>
  <c r="BZ30" i="10"/>
  <c r="BZ33" i="10"/>
  <c r="BZ36" i="10"/>
  <c r="BY3" i="10"/>
  <c r="BY12" i="10"/>
  <c r="BZ15" i="10"/>
  <c r="BY18" i="10"/>
  <c r="BY21" i="10"/>
  <c r="BZ24" i="10"/>
  <c r="BZ27" i="10"/>
  <c r="AD54" i="10"/>
  <c r="BY46" i="10"/>
  <c r="BZ3" i="10"/>
  <c r="BY9" i="10"/>
  <c r="I12" i="10"/>
  <c r="BZ18" i="10"/>
  <c r="BZ21" i="10"/>
  <c r="AY22" i="10"/>
  <c r="BZ6" i="10"/>
  <c r="BZ9" i="10"/>
  <c r="I18" i="10"/>
  <c r="BZ65" i="10"/>
  <c r="P12" i="10"/>
  <c r="BF16" i="10"/>
  <c r="P18" i="10"/>
  <c r="BZ19" i="10"/>
  <c r="AD42" i="10"/>
  <c r="AK48" i="10"/>
  <c r="CH49" i="10"/>
  <c r="I59" i="10"/>
  <c r="BZ62" i="10"/>
  <c r="AY63" i="10"/>
  <c r="BY56" i="10"/>
  <c r="BZ59" i="10"/>
  <c r="W9" i="10"/>
  <c r="AD27" i="10"/>
  <c r="AK39" i="10"/>
  <c r="AK42" i="10"/>
  <c r="BY50" i="10"/>
  <c r="BZ53" i="10"/>
  <c r="BZ56" i="10"/>
  <c r="AY57" i="10"/>
  <c r="BZ50" i="10"/>
  <c r="AD21" i="10"/>
  <c r="BY41" i="10"/>
  <c r="BY44" i="10"/>
  <c r="BZ47" i="10"/>
  <c r="AK12" i="10"/>
  <c r="AK15" i="10"/>
  <c r="CH22" i="10"/>
  <c r="CH34" i="10"/>
  <c r="BY38" i="10"/>
  <c r="I41" i="10"/>
  <c r="BZ44" i="10"/>
  <c r="AD62" i="10"/>
  <c r="BY26" i="10"/>
  <c r="BY29" i="10"/>
  <c r="BY32" i="10"/>
  <c r="BY35" i="10"/>
  <c r="BZ38" i="10"/>
  <c r="AR3" i="10"/>
  <c r="I14" i="10"/>
  <c r="I17" i="10"/>
  <c r="AR21" i="10"/>
  <c r="I23" i="10"/>
  <c r="BZ26" i="10"/>
  <c r="BZ29" i="10"/>
  <c r="BZ32" i="10"/>
  <c r="AY33" i="10"/>
  <c r="AK62" i="10"/>
  <c r="AD10" i="10"/>
  <c r="I8" i="10"/>
  <c r="BY19" i="10"/>
  <c r="AY11" i="10"/>
  <c r="AR18" i="10"/>
  <c r="BT18" i="10" s="1"/>
  <c r="P23" i="10"/>
  <c r="AY25" i="10"/>
  <c r="CH36" i="10"/>
  <c r="BZ40" i="10"/>
  <c r="BZ8" i="10"/>
  <c r="CH6" i="10"/>
  <c r="I37" i="10"/>
  <c r="CH66" i="10"/>
  <c r="BY24" i="10"/>
  <c r="W16" i="10"/>
  <c r="W45" i="10"/>
  <c r="AK46" i="10"/>
  <c r="AD52" i="10"/>
  <c r="BF62" i="10"/>
  <c r="I67" i="10"/>
  <c r="BY61" i="10"/>
  <c r="BY45" i="10"/>
  <c r="BY13" i="10"/>
  <c r="P15" i="10"/>
  <c r="CH35" i="10"/>
  <c r="W59" i="10"/>
  <c r="P7" i="10"/>
  <c r="AR31" i="10"/>
  <c r="BT31" i="10" s="1"/>
  <c r="BF32" i="10"/>
  <c r="CH42" i="10"/>
  <c r="I44" i="10"/>
  <c r="W15" i="10"/>
  <c r="BY23" i="10"/>
  <c r="I6" i="10"/>
  <c r="W7" i="10"/>
  <c r="AK8" i="10"/>
  <c r="W44" i="10"/>
  <c r="AK45" i="10"/>
  <c r="AD51" i="10"/>
  <c r="AD58" i="10"/>
  <c r="BF60" i="10"/>
  <c r="BZ60" i="10"/>
  <c r="BZ12" i="10"/>
  <c r="AR30" i="10"/>
  <c r="CH55" i="10"/>
  <c r="CH64" i="10"/>
  <c r="AD67" i="10"/>
  <c r="BY60" i="10"/>
  <c r="BY28" i="10"/>
  <c r="I42" i="10"/>
  <c r="I56" i="10"/>
  <c r="AY59" i="10"/>
  <c r="I65" i="10"/>
  <c r="BY65" i="10"/>
  <c r="BY49" i="10"/>
  <c r="BY17" i="10"/>
  <c r="CH33" i="10"/>
  <c r="AY37" i="10"/>
  <c r="CH40" i="10"/>
  <c r="W43" i="10"/>
  <c r="AD50" i="10"/>
  <c r="AR67" i="10"/>
  <c r="BT67" i="10" s="1"/>
  <c r="BY54" i="10"/>
  <c r="BY22" i="10"/>
  <c r="BY6" i="10"/>
  <c r="CH63" i="10"/>
  <c r="AD66" i="10"/>
  <c r="AY7" i="10"/>
  <c r="W13" i="10"/>
  <c r="AK14" i="10"/>
  <c r="AY15" i="10"/>
  <c r="CH18" i="10"/>
  <c r="AK21" i="10"/>
  <c r="AY29" i="10"/>
  <c r="W35" i="10"/>
  <c r="AK36" i="10"/>
  <c r="CH47" i="10"/>
  <c r="I55" i="10"/>
  <c r="AK57" i="10"/>
  <c r="BY59" i="10"/>
  <c r="BY43" i="10"/>
  <c r="BY11" i="10"/>
  <c r="CH39" i="10"/>
  <c r="AK43" i="10"/>
  <c r="W49" i="10"/>
  <c r="AK66" i="10"/>
  <c r="AY67" i="10"/>
  <c r="BY48" i="10"/>
  <c r="BY62" i="10"/>
  <c r="CH24" i="10"/>
  <c r="BF29" i="10"/>
  <c r="I33" i="10"/>
  <c r="AY36" i="10"/>
  <c r="AR6" i="10"/>
  <c r="BY53" i="10"/>
  <c r="BY37" i="10"/>
  <c r="AY6" i="10"/>
  <c r="W12" i="10"/>
  <c r="I25" i="10"/>
  <c r="AY43" i="10"/>
  <c r="BY58" i="10"/>
  <c r="BY42" i="10"/>
  <c r="AR13" i="10"/>
  <c r="I32" i="10"/>
  <c r="P33" i="10"/>
  <c r="BF43" i="10"/>
  <c r="I47" i="10"/>
  <c r="BF66" i="10"/>
  <c r="CH16" i="10"/>
  <c r="AD19" i="10"/>
  <c r="AD48" i="10"/>
  <c r="BY63" i="10"/>
  <c r="BY47" i="10"/>
  <c r="BY15" i="10"/>
  <c r="P47" i="10"/>
  <c r="BY52" i="10"/>
  <c r="AK4" i="10"/>
  <c r="AD11" i="10"/>
  <c r="BF42" i="10"/>
  <c r="W47" i="10"/>
  <c r="AR55" i="10"/>
  <c r="BT55" i="10" s="1"/>
  <c r="I60" i="10"/>
  <c r="BZ41" i="10"/>
  <c r="CH7" i="10"/>
  <c r="I9" i="10"/>
  <c r="AY12" i="10"/>
  <c r="CH15" i="10"/>
  <c r="AD18" i="10"/>
  <c r="AY26" i="10"/>
  <c r="CH29" i="10"/>
  <c r="AK40" i="10"/>
  <c r="AD47" i="10"/>
  <c r="CH58" i="10"/>
  <c r="P61" i="10"/>
  <c r="AD3" i="10"/>
  <c r="AK5" i="10"/>
  <c r="AD8" i="10"/>
  <c r="W20" i="10"/>
  <c r="W22" i="10"/>
  <c r="P27" i="10"/>
  <c r="P28" i="10"/>
  <c r="I29" i="10"/>
  <c r="I31" i="10"/>
  <c r="W37" i="10"/>
  <c r="AD38" i="10"/>
  <c r="W40" i="10"/>
  <c r="CH44" i="10"/>
  <c r="AR53" i="10"/>
  <c r="AY54" i="10"/>
  <c r="AY56" i="10"/>
  <c r="BF58" i="10"/>
  <c r="AK7" i="10"/>
  <c r="AK11" i="10"/>
  <c r="W28" i="10"/>
  <c r="I35" i="10"/>
  <c r="AK38" i="10"/>
  <c r="AD39" i="10"/>
  <c r="AK3" i="10"/>
  <c r="P14" i="10"/>
  <c r="AD20" i="10"/>
  <c r="W36" i="10"/>
  <c r="AD37" i="10"/>
  <c r="AD40" i="10"/>
  <c r="AD41" i="10"/>
  <c r="W50" i="10"/>
  <c r="AY53" i="10"/>
  <c r="AY55" i="10"/>
  <c r="BF56" i="10"/>
  <c r="AR8" i="10"/>
  <c r="AD24" i="10"/>
  <c r="AD36" i="10"/>
  <c r="CH65" i="10"/>
  <c r="AY4" i="10"/>
  <c r="BF6" i="10"/>
  <c r="AY9" i="10"/>
  <c r="AY10" i="10"/>
  <c r="AR11" i="10"/>
  <c r="BT11" i="10" s="1"/>
  <c r="AD12" i="10"/>
  <c r="AD16" i="10"/>
  <c r="W17" i="10"/>
  <c r="AK23" i="10"/>
  <c r="AK24" i="10"/>
  <c r="P44" i="10"/>
  <c r="BF53" i="10"/>
  <c r="BF5" i="10"/>
  <c r="AD14" i="10"/>
  <c r="AR26" i="10"/>
  <c r="BT26" i="10" s="1"/>
  <c r="AD29" i="10"/>
  <c r="AD33" i="10"/>
  <c r="AY38" i="10"/>
  <c r="AD49" i="10"/>
  <c r="AK50" i="10"/>
  <c r="I66" i="10"/>
  <c r="BF4" i="10"/>
  <c r="AK16" i="10"/>
  <c r="AR23" i="10"/>
  <c r="AR16" i="10"/>
  <c r="AK17" i="10"/>
  <c r="AK18" i="10"/>
  <c r="AY21" i="10"/>
  <c r="AR24" i="10"/>
  <c r="BF25" i="10"/>
  <c r="AK31" i="10"/>
  <c r="AK35" i="10"/>
  <c r="AY41" i="10"/>
  <c r="AR43" i="10"/>
  <c r="BT43" i="10" s="1"/>
  <c r="AD46" i="10"/>
  <c r="AK47" i="10"/>
  <c r="AR48" i="10"/>
  <c r="BT48" i="10" s="1"/>
  <c r="BF51" i="10"/>
  <c r="AY24" i="10"/>
  <c r="AY27" i="10"/>
  <c r="AR28" i="10"/>
  <c r="BT28" i="10" s="1"/>
  <c r="AK32" i="10"/>
  <c r="AR33" i="10"/>
  <c r="BT33" i="10" s="1"/>
  <c r="AK34" i="10"/>
  <c r="AR36" i="10"/>
  <c r="BF37" i="10"/>
  <c r="BF39" i="10"/>
  <c r="AY42" i="10"/>
  <c r="AY50" i="10"/>
  <c r="I64" i="10"/>
  <c r="CH59" i="10"/>
  <c r="W65" i="10"/>
  <c r="AK67" i="10"/>
  <c r="BF21" i="10"/>
  <c r="AR29" i="10"/>
  <c r="BT29" i="10" s="1"/>
  <c r="CH60" i="10"/>
  <c r="AY14" i="10"/>
  <c r="AY35" i="10"/>
  <c r="CH56" i="10"/>
  <c r="P64" i="10"/>
  <c r="AY13" i="10"/>
  <c r="BF14" i="10"/>
  <c r="BF19" i="10"/>
  <c r="BF30" i="10"/>
  <c r="BF31" i="10"/>
  <c r="AY34" i="10"/>
  <c r="AY44" i="10"/>
  <c r="AR45" i="10"/>
  <c r="AY46" i="10"/>
  <c r="BF47" i="10"/>
  <c r="BF49" i="10"/>
  <c r="I57" i="10"/>
  <c r="CH57" i="10"/>
  <c r="W64" i="10"/>
  <c r="AK65" i="10"/>
  <c r="BF13" i="10"/>
  <c r="BF17" i="10"/>
  <c r="BF44" i="10"/>
  <c r="AY45" i="10"/>
  <c r="BF46" i="10"/>
  <c r="CH54" i="10"/>
  <c r="P60" i="10"/>
  <c r="W62" i="10"/>
  <c r="W63" i="10"/>
  <c r="AD64" i="10"/>
  <c r="AR65" i="10"/>
  <c r="CH5" i="10"/>
  <c r="BF45" i="10"/>
  <c r="CH52" i="10"/>
  <c r="W57" i="10"/>
  <c r="AD63" i="10"/>
  <c r="AY65" i="10"/>
  <c r="CH4" i="10"/>
  <c r="CH37" i="10"/>
  <c r="AD57" i="10"/>
  <c r="I4" i="10"/>
  <c r="I5" i="10"/>
  <c r="P6" i="10"/>
  <c r="I7" i="10"/>
  <c r="AR63" i="10"/>
  <c r="AY64" i="10"/>
  <c r="I10" i="10"/>
  <c r="I38" i="10"/>
  <c r="AR62" i="10"/>
  <c r="I3" i="10"/>
  <c r="P10" i="10"/>
  <c r="P11" i="10"/>
  <c r="CH19" i="10"/>
  <c r="CH21" i="10"/>
  <c r="CH25" i="10"/>
  <c r="P38" i="10"/>
  <c r="W52" i="10"/>
  <c r="AD55" i="10"/>
  <c r="AD56" i="10"/>
  <c r="AR58" i="10"/>
  <c r="BT58" i="10" s="1"/>
  <c r="AY62" i="10"/>
  <c r="W4" i="10"/>
  <c r="W5" i="10"/>
  <c r="CH14" i="10"/>
  <c r="I21" i="10"/>
  <c r="CH23" i="10"/>
  <c r="I26" i="10"/>
  <c r="CH26" i="10"/>
  <c r="I39" i="10"/>
  <c r="I51" i="10"/>
  <c r="BF63" i="10"/>
  <c r="I20" i="10"/>
  <c r="AD53" i="10"/>
  <c r="W3" i="10"/>
  <c r="AK6" i="10"/>
  <c r="AD9" i="10"/>
  <c r="CH13" i="10"/>
  <c r="I16" i="10"/>
  <c r="CH17" i="10"/>
  <c r="P22" i="10"/>
  <c r="W25" i="10"/>
  <c r="I27" i="10"/>
  <c r="CH28" i="10"/>
  <c r="I30" i="10"/>
  <c r="I36" i="10"/>
  <c r="P37" i="10"/>
  <c r="P42" i="10"/>
  <c r="CH43" i="10"/>
  <c r="I50" i="10"/>
  <c r="AK52" i="10"/>
  <c r="AK53" i="10"/>
  <c r="BF59" i="10"/>
  <c r="BF61" i="10"/>
  <c r="CH67" i="10"/>
  <c r="N10" i="8"/>
  <c r="N90" i="8"/>
  <c r="AK64" i="10"/>
  <c r="BF3" i="10"/>
  <c r="AR5" i="10"/>
  <c r="P9" i="10"/>
  <c r="AY20" i="10"/>
  <c r="AK22" i="10"/>
  <c r="W24" i="10"/>
  <c r="BF35" i="10"/>
  <c r="AR37" i="10"/>
  <c r="P41" i="10"/>
  <c r="AY52" i="10"/>
  <c r="AK54" i="10"/>
  <c r="W56" i="10"/>
  <c r="BF67" i="10"/>
  <c r="P4" i="10"/>
  <c r="AR32" i="10"/>
  <c r="BT32" i="10" s="1"/>
  <c r="P36" i="10"/>
  <c r="AR64" i="10"/>
  <c r="BF50" i="10"/>
  <c r="AR27" i="10"/>
  <c r="BT27" i="10" s="1"/>
  <c r="P31" i="10"/>
  <c r="AR59" i="10"/>
  <c r="P63" i="10"/>
  <c r="P56" i="10"/>
  <c r="P46" i="10"/>
  <c r="AR22" i="10"/>
  <c r="BT22" i="10" s="1"/>
  <c r="P26" i="10"/>
  <c r="AR54" i="10"/>
  <c r="P58" i="10"/>
  <c r="AR15" i="10"/>
  <c r="BT15" i="10" s="1"/>
  <c r="AR17" i="10"/>
  <c r="P21" i="10"/>
  <c r="AR49" i="10"/>
  <c r="P53" i="10"/>
  <c r="AR42" i="10"/>
  <c r="AR12" i="10"/>
  <c r="P16" i="10"/>
  <c r="AR44" i="10"/>
  <c r="P48" i="10"/>
  <c r="AD44" i="10"/>
  <c r="AR7" i="10"/>
  <c r="BT7" i="10" s="1"/>
  <c r="AR39" i="10"/>
  <c r="P43" i="10"/>
  <c r="BF8" i="10"/>
  <c r="BF40" i="10"/>
  <c r="AR34" i="10"/>
  <c r="BT34" i="10" s="1"/>
  <c r="AR66" i="10"/>
  <c r="AR52" i="10"/>
  <c r="BT52" i="10" s="1"/>
  <c r="AR61" i="10"/>
  <c r="P65" i="10"/>
  <c r="AR56" i="10"/>
  <c r="BT56" i="10" s="1"/>
  <c r="W6" i="10"/>
  <c r="AR19" i="10"/>
  <c r="BT19" i="10" s="1"/>
  <c r="W38" i="10"/>
  <c r="AR51" i="10"/>
  <c r="BT51" i="10" s="1"/>
  <c r="P55" i="10"/>
  <c r="AR14" i="10"/>
  <c r="BT14" i="10" s="1"/>
  <c r="AR46" i="10"/>
  <c r="BT46" i="10" s="1"/>
  <c r="P50" i="10"/>
  <c r="P13" i="10"/>
  <c r="P45" i="10"/>
  <c r="P3" i="10"/>
  <c r="P35" i="10"/>
  <c r="P67" i="10"/>
  <c r="W34" i="10"/>
  <c r="W66" i="10"/>
  <c r="P30" i="10"/>
  <c r="P62" i="10"/>
  <c r="W39" i="10"/>
  <c r="P25" i="10"/>
  <c r="P57" i="10"/>
  <c r="P19" i="10"/>
  <c r="AR10" i="10"/>
  <c r="BT10" i="10" s="1"/>
  <c r="P20" i="10"/>
  <c r="P52" i="10"/>
  <c r="P24" i="10"/>
  <c r="W10" i="10"/>
  <c r="W42" i="10"/>
  <c r="P59" i="10"/>
  <c r="P54" i="10"/>
  <c r="AK27" i="10"/>
  <c r="P49" i="10"/>
  <c r="W27" i="10"/>
  <c r="BM58" i="10" l="1"/>
  <c r="BT59" i="10"/>
  <c r="BM59" i="10"/>
  <c r="BT64" i="10"/>
  <c r="BT65" i="10"/>
  <c r="BT60" i="10"/>
  <c r="BT6" i="10"/>
  <c r="BT35" i="10"/>
  <c r="BT61" i="10"/>
  <c r="BT36" i="10"/>
  <c r="BT66" i="10"/>
  <c r="BT50" i="10"/>
  <c r="BT21" i="10"/>
  <c r="BT40" i="10"/>
  <c r="BT62" i="10"/>
  <c r="BT53" i="10"/>
  <c r="BT3" i="10"/>
  <c r="BT39" i="10"/>
  <c r="BT37" i="10"/>
  <c r="BT63" i="10"/>
  <c r="BT45" i="10"/>
  <c r="BT20" i="10"/>
  <c r="BT41" i="10"/>
  <c r="BT44" i="10"/>
  <c r="BT12" i="10"/>
  <c r="BT30" i="10"/>
  <c r="BT5" i="10"/>
  <c r="BT47" i="10"/>
  <c r="BT49" i="10"/>
  <c r="BT24" i="10"/>
  <c r="BT8" i="10"/>
  <c r="BT57" i="10"/>
  <c r="BT42" i="10"/>
  <c r="BT17" i="10"/>
  <c r="BT13" i="10"/>
  <c r="BT38" i="10"/>
  <c r="BT16" i="10"/>
  <c r="BT25" i="10"/>
  <c r="BT54" i="10"/>
  <c r="BT23" i="10"/>
  <c r="BT9" i="10"/>
  <c r="BT4" i="10"/>
  <c r="CA48" i="10"/>
  <c r="CA52" i="10"/>
  <c r="CA41" i="10"/>
  <c r="CA49" i="10"/>
  <c r="CA59" i="10"/>
  <c r="CA40" i="10"/>
  <c r="CA23" i="10"/>
  <c r="CA27" i="10"/>
  <c r="CA53" i="10"/>
  <c r="CA62" i="10"/>
  <c r="CA15" i="10"/>
  <c r="CA58" i="10"/>
  <c r="CA16" i="10"/>
  <c r="CA11" i="10"/>
  <c r="CA14" i="10"/>
  <c r="CA42" i="10"/>
  <c r="CA21" i="10"/>
  <c r="CA46" i="10"/>
  <c r="CA3" i="10"/>
  <c r="CA63" i="10"/>
  <c r="CA54" i="10"/>
  <c r="CA17" i="10"/>
  <c r="CA28" i="10"/>
  <c r="CA18" i="10"/>
  <c r="CA12" i="10"/>
  <c r="CA45" i="10"/>
  <c r="CA51" i="10"/>
  <c r="CA43" i="10"/>
  <c r="CA13" i="10"/>
  <c r="CA24" i="10"/>
  <c r="CA8" i="10"/>
  <c r="CA26" i="10"/>
  <c r="CA64" i="10"/>
  <c r="CA35" i="10"/>
  <c r="CA61" i="10"/>
  <c r="CA39" i="10"/>
  <c r="CA33" i="10"/>
  <c r="CA22" i="10"/>
  <c r="CA38" i="10"/>
  <c r="CA67" i="10"/>
  <c r="CA19" i="10"/>
  <c r="CA10" i="10"/>
  <c r="CA47" i="10"/>
  <c r="CA6" i="10"/>
  <c r="CA50" i="10"/>
  <c r="CA9" i="10"/>
  <c r="CA20" i="10"/>
  <c r="CA7" i="10"/>
  <c r="CA66" i="10"/>
  <c r="CA32" i="10"/>
  <c r="CA37" i="10"/>
  <c r="CA5" i="10"/>
  <c r="CA55" i="10"/>
  <c r="CA4" i="10"/>
  <c r="CA31" i="10"/>
  <c r="CA44" i="10"/>
  <c r="CA36" i="10"/>
  <c r="CA57" i="10"/>
  <c r="CA60" i="10"/>
  <c r="CA65" i="10"/>
  <c r="CA30" i="10"/>
  <c r="CA29" i="10"/>
  <c r="CA25" i="10"/>
  <c r="CA56" i="10"/>
  <c r="CA34" i="10"/>
  <c r="I15" i="30" l="1"/>
  <c r="I12" i="30"/>
  <c r="F10" i="30"/>
  <c r="F9" i="30"/>
  <c r="X8" i="30"/>
  <c r="F8" i="30"/>
  <c r="F7" i="30"/>
  <c r="F6" i="30"/>
  <c r="F5" i="30"/>
  <c r="F4" i="30"/>
  <c r="F3" i="30"/>
  <c r="I15" i="29"/>
  <c r="I12" i="29"/>
  <c r="F10" i="29"/>
  <c r="F9" i="29"/>
  <c r="X8" i="29"/>
  <c r="F8" i="29"/>
  <c r="F7" i="29"/>
  <c r="F6" i="29"/>
  <c r="F5" i="29"/>
  <c r="F4" i="29"/>
  <c r="F3" i="29"/>
  <c r="I15" i="28"/>
  <c r="I12" i="28"/>
  <c r="F10" i="28"/>
  <c r="F9" i="28"/>
  <c r="X8" i="28"/>
  <c r="F8" i="28"/>
  <c r="F7" i="28"/>
  <c r="F6" i="28"/>
  <c r="F5" i="28"/>
  <c r="F4" i="28"/>
  <c r="F3" i="28"/>
  <c r="I15" i="27"/>
  <c r="I12" i="27"/>
  <c r="F10" i="27"/>
  <c r="F9" i="27"/>
  <c r="X8" i="27"/>
  <c r="F8" i="27"/>
  <c r="F7" i="27"/>
  <c r="F6" i="27"/>
  <c r="F5" i="27"/>
  <c r="F4" i="27"/>
  <c r="F3" i="27"/>
  <c r="I15" i="26"/>
  <c r="I12" i="26"/>
  <c r="F10" i="26"/>
  <c r="F9" i="26"/>
  <c r="X8" i="26"/>
  <c r="F8" i="26"/>
  <c r="F7" i="26"/>
  <c r="F6" i="26"/>
  <c r="F5" i="26"/>
  <c r="F4" i="26"/>
  <c r="F3" i="26"/>
  <c r="I15" i="25"/>
  <c r="I12" i="25"/>
  <c r="F10" i="25"/>
  <c r="F9" i="25"/>
  <c r="X8" i="25"/>
  <c r="F8" i="25"/>
  <c r="F7" i="25"/>
  <c r="F6" i="25"/>
  <c r="F5" i="25"/>
  <c r="F4" i="25"/>
  <c r="F3" i="25"/>
  <c r="I15" i="24"/>
  <c r="I12" i="24"/>
  <c r="F10" i="24"/>
  <c r="F9" i="24"/>
  <c r="X8" i="24"/>
  <c r="F8" i="24"/>
  <c r="F7" i="24"/>
  <c r="F6" i="24"/>
  <c r="F5" i="24"/>
  <c r="F4" i="24"/>
  <c r="F3" i="24"/>
  <c r="I15" i="23"/>
  <c r="I12" i="23"/>
  <c r="F10" i="23"/>
  <c r="F9" i="23"/>
  <c r="X8" i="23"/>
  <c r="F8" i="23"/>
  <c r="F7" i="23"/>
  <c r="F6" i="23"/>
  <c r="F5" i="23"/>
  <c r="F4" i="23"/>
  <c r="F3" i="23"/>
  <c r="I15" i="22"/>
  <c r="I12" i="22"/>
  <c r="F10" i="22"/>
  <c r="F9" i="22"/>
  <c r="X8" i="22"/>
  <c r="F8" i="22"/>
  <c r="F7" i="22"/>
  <c r="F6" i="22"/>
  <c r="F5" i="22"/>
  <c r="F4" i="22"/>
  <c r="F3" i="22"/>
  <c r="I15" i="21"/>
  <c r="I12" i="21"/>
  <c r="F10" i="21"/>
  <c r="F9" i="21"/>
  <c r="X8" i="21"/>
  <c r="F8" i="21"/>
  <c r="F7" i="21"/>
  <c r="F6" i="21"/>
  <c r="F5" i="21"/>
  <c r="F4" i="21"/>
  <c r="F3" i="21"/>
  <c r="I12" i="19"/>
  <c r="F10" i="19"/>
  <c r="F9" i="19"/>
  <c r="X8" i="19"/>
  <c r="F8" i="19"/>
  <c r="F7" i="19"/>
  <c r="F6" i="19"/>
  <c r="F5" i="19"/>
  <c r="F4" i="19"/>
  <c r="F3" i="19"/>
  <c r="AD10" i="15" l="1"/>
  <c r="AD11" i="15"/>
  <c r="AD12" i="15"/>
  <c r="AD13" i="15"/>
  <c r="AD14" i="15"/>
  <c r="AD15" i="15"/>
  <c r="AD16" i="15"/>
  <c r="AD9" i="15"/>
  <c r="J19" i="15"/>
  <c r="J20" i="15"/>
  <c r="J21" i="15"/>
  <c r="J22" i="15"/>
  <c r="J18" i="15"/>
  <c r="B22" i="15"/>
  <c r="B19" i="15"/>
  <c r="B20" i="15"/>
  <c r="B21" i="15"/>
  <c r="B18" i="15"/>
  <c r="F4" i="9"/>
  <c r="F5" i="9"/>
  <c r="F6" i="9"/>
  <c r="F7" i="9"/>
  <c r="F8" i="9"/>
  <c r="F9" i="9"/>
  <c r="F10" i="9"/>
  <c r="F3" i="9"/>
  <c r="Y21" i="31"/>
  <c r="Y22" i="31"/>
  <c r="Y20" i="31"/>
  <c r="E3" i="11"/>
  <c r="E4" i="11"/>
  <c r="E5" i="11"/>
  <c r="E6" i="11"/>
  <c r="E2" i="11"/>
  <c r="U11" i="31"/>
  <c r="U12" i="31"/>
  <c r="U13" i="31"/>
  <c r="U14" i="31"/>
  <c r="U10" i="31"/>
  <c r="Q21" i="31" l="1"/>
  <c r="Q22" i="31"/>
  <c r="Q23" i="31"/>
  <c r="Q24" i="31"/>
  <c r="Q25" i="31"/>
  <c r="Q20" i="31"/>
  <c r="Q29" i="31"/>
  <c r="Q30" i="31"/>
  <c r="Q31" i="31"/>
  <c r="Q32" i="31"/>
  <c r="Q33" i="31"/>
  <c r="Q28" i="31"/>
  <c r="B19" i="31"/>
  <c r="J19" i="31" s="1"/>
  <c r="B20" i="31"/>
  <c r="J20" i="31" s="1"/>
  <c r="B21" i="31"/>
  <c r="J21" i="31" s="1"/>
  <c r="B22" i="31"/>
  <c r="J22" i="31" s="1"/>
  <c r="B18" i="31"/>
  <c r="J18" i="31" s="1"/>
  <c r="S33" i="15"/>
  <c r="S34" i="15"/>
  <c r="S35" i="15"/>
  <c r="S36" i="15"/>
  <c r="S37" i="15"/>
  <c r="S32" i="15"/>
  <c r="S25" i="15"/>
  <c r="S26" i="15"/>
  <c r="S27" i="15"/>
  <c r="S28" i="15"/>
  <c r="S29" i="15"/>
  <c r="S24" i="15"/>
  <c r="I14" i="18"/>
  <c r="I15" i="18" s="1"/>
  <c r="I12" i="18"/>
  <c r="N3" i="4" l="1"/>
  <c r="N4" i="4" s="1"/>
  <c r="N5" i="4" s="1"/>
  <c r="N6" i="4" s="1"/>
  <c r="N7" i="4" s="1"/>
  <c r="N8" i="4" s="1"/>
  <c r="U3" i="7" l="1"/>
  <c r="U4" i="7" s="1"/>
  <c r="U5" i="7" s="1"/>
  <c r="U6" i="7" s="1"/>
  <c r="U7" i="7" s="1"/>
  <c r="U8" i="7" s="1"/>
  <c r="T2" i="11" l="1"/>
  <c r="D30" i="7"/>
  <c r="J6" i="15"/>
  <c r="J5" i="15"/>
  <c r="O17" i="31"/>
  <c r="N17" i="31"/>
  <c r="M17" i="31"/>
  <c r="L17" i="31"/>
  <c r="K17" i="31"/>
  <c r="B17" i="31"/>
  <c r="J17" i="31" s="1"/>
  <c r="S19" i="15"/>
  <c r="T19" i="15" s="1"/>
  <c r="T8" i="15"/>
  <c r="T9" i="15"/>
  <c r="T10" i="15"/>
  <c r="T11" i="15"/>
  <c r="T12" i="15"/>
  <c r="T13" i="15"/>
  <c r="T14" i="15"/>
  <c r="T15" i="15"/>
  <c r="T16" i="15"/>
  <c r="T17" i="15"/>
  <c r="T7" i="15"/>
  <c r="H17" i="15"/>
  <c r="P17" i="15" s="1"/>
  <c r="C17" i="15"/>
  <c r="K17" i="15" s="1"/>
  <c r="D17" i="15"/>
  <c r="L17" i="15" s="1"/>
  <c r="E17" i="15"/>
  <c r="M17" i="15" s="1"/>
  <c r="F17" i="15"/>
  <c r="N17" i="15" s="1"/>
  <c r="G17" i="15"/>
  <c r="O17" i="15" s="1"/>
  <c r="B17" i="15"/>
  <c r="J17" i="15" s="1"/>
  <c r="F10" i="18"/>
  <c r="F9" i="18"/>
  <c r="X8" i="18"/>
  <c r="F8" i="18"/>
  <c r="F7" i="18"/>
  <c r="F6" i="18"/>
  <c r="F5" i="18"/>
  <c r="F4" i="18"/>
  <c r="F3" i="18"/>
  <c r="D5" i="7" l="1"/>
  <c r="D6" i="7"/>
  <c r="D7" i="7"/>
  <c r="D8" i="7"/>
  <c r="B38" i="7"/>
  <c r="E39" i="7"/>
  <c r="E40" i="7"/>
  <c r="E41" i="7"/>
  <c r="E42" i="7"/>
  <c r="E43" i="7"/>
  <c r="E38" i="7"/>
  <c r="D39" i="7"/>
  <c r="D40" i="7"/>
  <c r="D41" i="7"/>
  <c r="D42" i="7"/>
  <c r="D43" i="7"/>
  <c r="D38" i="7"/>
  <c r="C39" i="7"/>
  <c r="C40" i="7"/>
  <c r="C41" i="7"/>
  <c r="C42" i="7"/>
  <c r="C43" i="7"/>
  <c r="C38" i="7"/>
  <c r="C8" i="25" l="1"/>
  <c r="I8" i="21"/>
  <c r="I8" i="22"/>
  <c r="C8" i="19"/>
  <c r="C8" i="26"/>
  <c r="I8" i="27"/>
  <c r="C8" i="23"/>
  <c r="C8" i="29"/>
  <c r="C8" i="22"/>
  <c r="I8" i="19"/>
  <c r="C8" i="27"/>
  <c r="I8" i="28"/>
  <c r="I8" i="26"/>
  <c r="C8" i="21"/>
  <c r="I8" i="24"/>
  <c r="C8" i="24"/>
  <c r="I8" i="25"/>
  <c r="I8" i="23"/>
  <c r="C8" i="28"/>
  <c r="C8" i="30"/>
  <c r="I8" i="30"/>
  <c r="I8" i="29"/>
  <c r="C7" i="24"/>
  <c r="C7" i="22"/>
  <c r="C7" i="26"/>
  <c r="C7" i="29"/>
  <c r="I7" i="19"/>
  <c r="C7" i="30"/>
  <c r="I7" i="25"/>
  <c r="I7" i="23"/>
  <c r="I7" i="28"/>
  <c r="C7" i="28"/>
  <c r="C7" i="19"/>
  <c r="I7" i="26"/>
  <c r="I7" i="22"/>
  <c r="I7" i="27"/>
  <c r="I7" i="21"/>
  <c r="C7" i="25"/>
  <c r="C7" i="23"/>
  <c r="C7" i="27"/>
  <c r="I7" i="24"/>
  <c r="I7" i="30"/>
  <c r="I7" i="29"/>
  <c r="C7" i="21"/>
  <c r="C5" i="26"/>
  <c r="I5" i="27"/>
  <c r="C5" i="27"/>
  <c r="I5" i="28"/>
  <c r="I5" i="25"/>
  <c r="C5" i="23"/>
  <c r="I5" i="19"/>
  <c r="I5" i="24"/>
  <c r="C5" i="19"/>
  <c r="I5" i="23"/>
  <c r="I5" i="29"/>
  <c r="I5" i="22"/>
  <c r="C5" i="22"/>
  <c r="C5" i="30"/>
  <c r="C5" i="21"/>
  <c r="C5" i="24"/>
  <c r="C5" i="28"/>
  <c r="C5" i="29"/>
  <c r="I5" i="30"/>
  <c r="C5" i="25"/>
  <c r="I5" i="21"/>
  <c r="I5" i="26"/>
  <c r="C6" i="30"/>
  <c r="I6" i="24"/>
  <c r="I6" i="22"/>
  <c r="C6" i="27"/>
  <c r="C6" i="25"/>
  <c r="I6" i="21"/>
  <c r="I6" i="29"/>
  <c r="C6" i="28"/>
  <c r="C6" i="24"/>
  <c r="I6" i="27"/>
  <c r="C6" i="29"/>
  <c r="C6" i="22"/>
  <c r="I6" i="19"/>
  <c r="I6" i="25"/>
  <c r="I6" i="26"/>
  <c r="C6" i="19"/>
  <c r="I6" i="30"/>
  <c r="I6" i="23"/>
  <c r="I6" i="28"/>
  <c r="C6" i="23"/>
  <c r="C6" i="21"/>
  <c r="C6" i="26"/>
  <c r="C6" i="18"/>
  <c r="I6" i="18"/>
  <c r="AA25" i="15"/>
  <c r="AA24" i="15"/>
  <c r="C5" i="18"/>
  <c r="I5" i="18"/>
  <c r="AA26" i="15"/>
  <c r="I7" i="18"/>
  <c r="C7" i="18"/>
  <c r="AA27" i="15"/>
  <c r="C8" i="18"/>
  <c r="I8" i="18"/>
  <c r="Y3" i="7" l="1"/>
  <c r="D10" i="7"/>
  <c r="AE3" i="7"/>
  <c r="AE4" i="7"/>
  <c r="AE5" i="7"/>
  <c r="AE6" i="7"/>
  <c r="AE7" i="7"/>
  <c r="AE8" i="7"/>
  <c r="AB3" i="7"/>
  <c r="AB4" i="7"/>
  <c r="AB5" i="7"/>
  <c r="AB6" i="7"/>
  <c r="AB7" i="7"/>
  <c r="AB8" i="7"/>
  <c r="Y4" i="7"/>
  <c r="Y5" i="7"/>
  <c r="Y6" i="7"/>
  <c r="Y7" i="7"/>
  <c r="Y8" i="7"/>
  <c r="C10" i="9" l="1"/>
  <c r="C10" i="25"/>
  <c r="C10" i="27"/>
  <c r="C10" i="29"/>
  <c r="C10" i="26"/>
  <c r="C10" i="23"/>
  <c r="C10" i="28"/>
  <c r="C10" i="21"/>
  <c r="C10" i="19"/>
  <c r="C10" i="24"/>
  <c r="C10" i="30"/>
  <c r="C10" i="22"/>
  <c r="C10" i="18"/>
  <c r="C4" i="11"/>
  <c r="C5" i="11"/>
  <c r="C3" i="11"/>
  <c r="S5" i="11" l="1"/>
  <c r="S3" i="11"/>
  <c r="S4" i="11"/>
  <c r="AH8" i="11" l="1"/>
  <c r="AF4" i="4" l="1"/>
  <c r="V29" i="31" s="1"/>
  <c r="AF6" i="4"/>
  <c r="V31" i="31" s="1"/>
  <c r="AF5" i="4"/>
  <c r="V30" i="31" s="1"/>
  <c r="AF8" i="4"/>
  <c r="V33" i="31" s="1"/>
  <c r="AF3" i="4"/>
  <c r="V28" i="31" s="1"/>
  <c r="AF7" i="4"/>
  <c r="V32" i="31" s="1"/>
  <c r="AC7" i="4"/>
  <c r="S32" i="31" s="1"/>
  <c r="AD3" i="4"/>
  <c r="T28" i="31" s="1"/>
  <c r="AC6" i="4"/>
  <c r="S31" i="31" s="1"/>
  <c r="AE7" i="4"/>
  <c r="U32" i="31" s="1"/>
  <c r="AC8" i="4"/>
  <c r="S33" i="31" s="1"/>
  <c r="AE6" i="4"/>
  <c r="U31" i="31" s="1"/>
  <c r="AC3" i="4"/>
  <c r="S28" i="31" s="1"/>
  <c r="AD8" i="4"/>
  <c r="T33" i="31" s="1"/>
  <c r="AD7" i="4"/>
  <c r="T32" i="31" s="1"/>
  <c r="AD4" i="4"/>
  <c r="T29" i="31" s="1"/>
  <c r="AE3" i="4"/>
  <c r="U28" i="31" s="1"/>
  <c r="AC4" i="4"/>
  <c r="S29" i="31" s="1"/>
  <c r="AE4" i="4"/>
  <c r="U29" i="31" s="1"/>
  <c r="AD6" i="4"/>
  <c r="T31" i="31" s="1"/>
  <c r="AE5" i="4"/>
  <c r="U30" i="31" s="1"/>
  <c r="AD5" i="4"/>
  <c r="T30" i="31" s="1"/>
  <c r="AC5" i="4"/>
  <c r="S30" i="31" s="1"/>
  <c r="AE8" i="4"/>
  <c r="U33" i="31" s="1"/>
  <c r="C9" i="4"/>
  <c r="C9" i="11" s="1"/>
  <c r="C12" i="4"/>
  <c r="C12" i="11" s="1"/>
  <c r="C10" i="4"/>
  <c r="C10" i="11" s="1"/>
  <c r="C11" i="4"/>
  <c r="O3" i="4"/>
  <c r="O6" i="4"/>
  <c r="O8" i="4"/>
  <c r="O5" i="4"/>
  <c r="O7" i="4"/>
  <c r="O4" i="4"/>
  <c r="C11" i="11" l="1"/>
  <c r="AB4" i="4"/>
  <c r="R29" i="31" s="1"/>
  <c r="AB7" i="4"/>
  <c r="R32" i="31" s="1"/>
  <c r="AB5" i="4"/>
  <c r="R30" i="31" s="1"/>
  <c r="AB8" i="4"/>
  <c r="R33" i="31" s="1"/>
  <c r="AB6" i="4"/>
  <c r="R31" i="31" s="1"/>
  <c r="C8" i="4"/>
  <c r="AB3" i="4"/>
  <c r="R28" i="31" s="1"/>
  <c r="G3" i="4" a="1"/>
  <c r="J61" i="4" l="1"/>
  <c r="H232" i="4"/>
  <c r="G83" i="4"/>
  <c r="H227" i="4"/>
  <c r="L29" i="4"/>
  <c r="J200" i="4"/>
  <c r="K8" i="4"/>
  <c r="I179" i="4"/>
  <c r="I245" i="4"/>
  <c r="H110" i="4"/>
  <c r="G148" i="4"/>
  <c r="K19" i="4"/>
  <c r="I190" i="4"/>
  <c r="K207" i="4"/>
  <c r="L99" i="4"/>
  <c r="I89" i="4"/>
  <c r="I169" i="4"/>
  <c r="J25" i="4"/>
  <c r="K188" i="4"/>
  <c r="I148" i="4"/>
  <c r="I235" i="4"/>
  <c r="J116" i="4"/>
  <c r="H240" i="4"/>
  <c r="I143" i="4"/>
  <c r="H90" i="4"/>
  <c r="I122" i="4"/>
  <c r="I234" i="4"/>
  <c r="H117" i="4"/>
  <c r="G247" i="4"/>
  <c r="G128" i="4"/>
  <c r="L26" i="4"/>
  <c r="H183" i="4"/>
  <c r="G155" i="4"/>
  <c r="L85" i="4"/>
  <c r="K48" i="4"/>
  <c r="L235" i="4"/>
  <c r="H134" i="4"/>
  <c r="G97" i="4"/>
  <c r="J70" i="4"/>
  <c r="I49" i="4"/>
  <c r="L38" i="4"/>
  <c r="G55" i="4"/>
  <c r="L65" i="4"/>
  <c r="K44" i="4"/>
  <c r="L44" i="4"/>
  <c r="I82" i="4"/>
  <c r="H77" i="4"/>
  <c r="J138" i="4"/>
  <c r="I176" i="4"/>
  <c r="J155" i="4"/>
  <c r="H60" i="4"/>
  <c r="K103" i="4"/>
  <c r="I75" i="4"/>
  <c r="J65" i="4"/>
  <c r="J71" i="4"/>
  <c r="K119" i="4"/>
  <c r="K97" i="4"/>
  <c r="K113" i="4"/>
  <c r="G141" i="4"/>
  <c r="K252" i="4"/>
  <c r="L55" i="4"/>
  <c r="K28" i="4"/>
  <c r="I191" i="4"/>
  <c r="I144" i="4"/>
  <c r="I73" i="4"/>
  <c r="L66" i="4"/>
  <c r="J237" i="4"/>
  <c r="I88" i="4"/>
  <c r="H243" i="4"/>
  <c r="H35" i="4"/>
  <c r="L205" i="4"/>
  <c r="G14" i="4"/>
  <c r="K184" i="4"/>
  <c r="L218" i="4"/>
  <c r="J115" i="4"/>
  <c r="K174" i="4"/>
  <c r="G25" i="4"/>
  <c r="K195" i="4"/>
  <c r="L170" i="4"/>
  <c r="H105" i="4"/>
  <c r="K110" i="4"/>
  <c r="H148" i="4"/>
  <c r="L30" i="4"/>
  <c r="H194" i="4"/>
  <c r="K153" i="4"/>
  <c r="J235" i="4"/>
  <c r="L121" i="4"/>
  <c r="K213" i="4"/>
  <c r="G202" i="4"/>
  <c r="J95" i="4"/>
  <c r="G149" i="4"/>
  <c r="J181" i="4"/>
  <c r="J122" i="4"/>
  <c r="J220" i="4"/>
  <c r="I133" i="4"/>
  <c r="H32" i="4"/>
  <c r="L172" i="4"/>
  <c r="I160" i="4"/>
  <c r="H91" i="4"/>
  <c r="G54" i="4"/>
  <c r="G188" i="4"/>
  <c r="J139" i="4"/>
  <c r="I102" i="4"/>
  <c r="L75" i="4"/>
  <c r="K54" i="4"/>
  <c r="H44" i="4"/>
  <c r="I60" i="4"/>
  <c r="H71" i="4"/>
  <c r="G50" i="4"/>
  <c r="H50" i="4"/>
  <c r="K87" i="4"/>
  <c r="J82" i="4"/>
  <c r="I149" i="4"/>
  <c r="K5" i="4"/>
  <c r="L241" i="4"/>
  <c r="L91" i="4"/>
  <c r="I76" i="4"/>
  <c r="J98" i="4"/>
  <c r="J112" i="4"/>
  <c r="K81" i="4"/>
  <c r="L103" i="4"/>
  <c r="H113" i="4"/>
  <c r="L119" i="4"/>
  <c r="L129" i="4"/>
  <c r="G173" i="4"/>
  <c r="G45" i="4"/>
  <c r="I70" i="4"/>
  <c r="I157" i="4"/>
  <c r="H34" i="4"/>
  <c r="L111" i="4"/>
  <c r="H72" i="4"/>
  <c r="L242" i="4"/>
  <c r="K93" i="4"/>
  <c r="J89" i="4"/>
  <c r="J40" i="4"/>
  <c r="H211" i="4"/>
  <c r="I19" i="4"/>
  <c r="G190" i="4"/>
  <c r="J176" i="4"/>
  <c r="L120" i="4"/>
  <c r="G196" i="4"/>
  <c r="I30" i="4"/>
  <c r="G201" i="4"/>
  <c r="L250" i="4"/>
  <c r="J110" i="4"/>
  <c r="G132" i="4"/>
  <c r="L222" i="4"/>
  <c r="H36" i="4"/>
  <c r="K247" i="4"/>
  <c r="G159" i="4"/>
  <c r="K187" i="4"/>
  <c r="H127" i="4"/>
  <c r="H219" i="4"/>
  <c r="I138" i="4"/>
  <c r="L100" i="4"/>
  <c r="K159" i="4"/>
  <c r="J160" i="4"/>
  <c r="L127" i="4"/>
  <c r="I231" i="4"/>
  <c r="K138" i="4"/>
  <c r="J37" i="4"/>
  <c r="J242" i="4"/>
  <c r="K165" i="4"/>
  <c r="J96" i="4"/>
  <c r="I59" i="4"/>
  <c r="H220" i="4"/>
  <c r="L144" i="4"/>
  <c r="K107" i="4"/>
  <c r="H81" i="4"/>
  <c r="G60" i="4"/>
  <c r="J49" i="4"/>
  <c r="K65" i="4"/>
  <c r="J76" i="4"/>
  <c r="I55" i="4"/>
  <c r="J55" i="4"/>
  <c r="G93" i="4"/>
  <c r="L87" i="4"/>
  <c r="L236" i="4"/>
  <c r="H107" i="4"/>
  <c r="I118" i="4"/>
  <c r="H87" i="4"/>
  <c r="G162" i="4"/>
  <c r="G76" i="4"/>
  <c r="I71" i="4"/>
  <c r="J114" i="4"/>
  <c r="J81" i="4"/>
  <c r="G119" i="4"/>
  <c r="I146" i="4"/>
  <c r="L17" i="4"/>
  <c r="H23" i="4"/>
  <c r="L6" i="4"/>
  <c r="J17" i="4"/>
  <c r="K94" i="4"/>
  <c r="I86" i="4"/>
  <c r="J252" i="4"/>
  <c r="J33" i="4"/>
  <c r="J77" i="4"/>
  <c r="H248" i="4"/>
  <c r="G99" i="4"/>
  <c r="L158" i="4"/>
  <c r="L45" i="4"/>
  <c r="J216" i="4"/>
  <c r="K24" i="4"/>
  <c r="I195" i="4"/>
  <c r="H182" i="4"/>
  <c r="H126" i="4"/>
  <c r="I217" i="4"/>
  <c r="K35" i="4"/>
  <c r="I206" i="4"/>
  <c r="H203" i="4"/>
  <c r="L115" i="4"/>
  <c r="K142" i="4"/>
  <c r="I111" i="4"/>
  <c r="J41" i="4"/>
  <c r="H189" i="4"/>
  <c r="I164" i="4"/>
  <c r="K150" i="4"/>
  <c r="J132" i="4"/>
  <c r="G230" i="4"/>
  <c r="I186" i="4"/>
  <c r="H106" i="4"/>
  <c r="G181" i="4"/>
  <c r="L208" i="4"/>
  <c r="H133" i="4"/>
  <c r="J199" i="4"/>
  <c r="G144" i="4"/>
  <c r="L42" i="4"/>
  <c r="K50" i="4"/>
  <c r="G171" i="4"/>
  <c r="L101" i="4"/>
  <c r="K64" i="4"/>
  <c r="G199" i="4"/>
  <c r="H150" i="4"/>
  <c r="G113" i="4"/>
  <c r="J86" i="4"/>
  <c r="I65" i="4"/>
  <c r="L54" i="4"/>
  <c r="G71" i="4"/>
  <c r="L81" i="4"/>
  <c r="K60" i="4"/>
  <c r="L60" i="4"/>
  <c r="I98" i="4"/>
  <c r="H93" i="4"/>
  <c r="J150" i="4"/>
  <c r="G70" i="4"/>
  <c r="K70" i="4"/>
  <c r="H66" i="4"/>
  <c r="L160" i="4"/>
  <c r="H97" i="4"/>
  <c r="J92" i="4"/>
  <c r="G109" i="4"/>
  <c r="H82" i="4"/>
  <c r="J108" i="4"/>
  <c r="G125" i="4"/>
  <c r="J103" i="4"/>
  <c r="K108" i="4"/>
  <c r="L37" i="4"/>
  <c r="J107" i="4"/>
  <c r="J99" i="4"/>
  <c r="G177" i="4"/>
  <c r="G143" i="4"/>
  <c r="L71" i="4"/>
  <c r="L82" i="4"/>
  <c r="G69" i="4"/>
  <c r="I104" i="4"/>
  <c r="L206" i="4"/>
  <c r="H51" i="4"/>
  <c r="L221" i="4"/>
  <c r="G30" i="4"/>
  <c r="K200" i="4"/>
  <c r="I214" i="4"/>
  <c r="J131" i="4"/>
  <c r="K238" i="4"/>
  <c r="G41" i="4"/>
  <c r="K211" i="4"/>
  <c r="G246" i="4"/>
  <c r="H121" i="4"/>
  <c r="K158" i="4"/>
  <c r="K164" i="4"/>
  <c r="L46" i="4"/>
  <c r="I141" i="4"/>
  <c r="K169" i="4"/>
  <c r="G151" i="4"/>
  <c r="L137" i="4"/>
  <c r="J219" i="4"/>
  <c r="G208" i="4"/>
  <c r="J111" i="4"/>
  <c r="G245" i="4"/>
  <c r="H48" i="4"/>
  <c r="G66" i="4"/>
  <c r="K98" i="4"/>
  <c r="G216" i="4"/>
  <c r="I50" i="4"/>
  <c r="G18" i="4"/>
  <c r="J54" i="4"/>
  <c r="J250" i="4"/>
  <c r="H28" i="4"/>
  <c r="H195" i="4"/>
  <c r="J21" i="4"/>
  <c r="H88" i="4"/>
  <c r="I154" i="4"/>
  <c r="K109" i="4"/>
  <c r="J249" i="4"/>
  <c r="J56" i="4"/>
  <c r="J232" i="4"/>
  <c r="I35" i="4"/>
  <c r="G206" i="4"/>
  <c r="H241" i="4"/>
  <c r="L136" i="4"/>
  <c r="L78" i="4"/>
  <c r="I46" i="4"/>
  <c r="G217" i="4"/>
  <c r="I166" i="4"/>
  <c r="J126" i="4"/>
  <c r="I185" i="4"/>
  <c r="G218" i="4"/>
  <c r="H52" i="4"/>
  <c r="I4" i="4"/>
  <c r="G175" i="4"/>
  <c r="K241" i="4"/>
  <c r="H143" i="4"/>
  <c r="K235" i="4"/>
  <c r="G187" i="4"/>
  <c r="L116" i="4"/>
  <c r="H245" i="4"/>
  <c r="H156" i="4"/>
  <c r="L143" i="4"/>
  <c r="I226" i="4"/>
  <c r="K154" i="4"/>
  <c r="J53" i="4"/>
  <c r="G11" i="4"/>
  <c r="K181" i="4"/>
  <c r="K123" i="4"/>
  <c r="I34" i="4"/>
  <c r="K59" i="4"/>
  <c r="J182" i="4"/>
  <c r="I117" i="4"/>
  <c r="G34" i="4"/>
  <c r="K77" i="4"/>
  <c r="L128" i="4"/>
  <c r="J93" i="4"/>
  <c r="I250" i="4"/>
  <c r="G115" i="4"/>
  <c r="G90" i="4"/>
  <c r="L61" i="4"/>
  <c r="L237" i="4"/>
  <c r="K40" i="4"/>
  <c r="I211" i="4"/>
  <c r="K182" i="4"/>
  <c r="H142" i="4"/>
  <c r="H116" i="4"/>
  <c r="K51" i="4"/>
  <c r="I222" i="4"/>
  <c r="H225" i="4"/>
  <c r="L131" i="4"/>
  <c r="I201" i="4"/>
  <c r="G250" i="4"/>
  <c r="H68" i="4"/>
  <c r="K9" i="4"/>
  <c r="I180" i="4"/>
  <c r="G226" i="4"/>
  <c r="J148" i="4"/>
  <c r="J198" i="4"/>
  <c r="I240" i="4"/>
  <c r="H122" i="4"/>
  <c r="H176" i="4"/>
  <c r="H215" i="4"/>
  <c r="H149" i="4"/>
  <c r="L199" i="4"/>
  <c r="G160" i="4"/>
  <c r="L58" i="4"/>
  <c r="I16" i="4"/>
  <c r="I192" i="4"/>
  <c r="L117" i="4"/>
  <c r="K80" i="4"/>
  <c r="G205" i="4"/>
  <c r="H198" i="4"/>
  <c r="G129" i="4"/>
  <c r="J102" i="4"/>
  <c r="I81" i="4"/>
  <c r="L70" i="4"/>
  <c r="G87" i="4"/>
  <c r="L97" i="4"/>
  <c r="K76" i="4"/>
  <c r="L76" i="4"/>
  <c r="I114" i="4"/>
  <c r="H109" i="4"/>
  <c r="J154" i="4"/>
  <c r="I165" i="4"/>
  <c r="K21" i="4"/>
  <c r="H123" i="4"/>
  <c r="G86" i="4"/>
  <c r="I61" i="4"/>
  <c r="I134" i="4"/>
  <c r="L107" i="4"/>
  <c r="K86" i="4"/>
  <c r="H76" i="4"/>
  <c r="I92" i="4"/>
  <c r="G82" i="4"/>
  <c r="I87" i="4"/>
  <c r="J87" i="4"/>
  <c r="J97" i="4"/>
  <c r="G80" i="4"/>
  <c r="J23" i="4"/>
  <c r="L50" i="4"/>
  <c r="J161" i="4"/>
  <c r="L98" i="4"/>
  <c r="J165" i="4"/>
  <c r="I120" i="4"/>
  <c r="I175" i="4"/>
  <c r="H67" i="4"/>
  <c r="J248" i="4"/>
  <c r="G46" i="4"/>
  <c r="K216" i="4"/>
  <c r="J225" i="4"/>
  <c r="J147" i="4"/>
  <c r="L174" i="4"/>
  <c r="G57" i="4"/>
  <c r="K227" i="4"/>
  <c r="I177" i="4"/>
  <c r="H137" i="4"/>
  <c r="K222" i="4"/>
  <c r="I106" i="4"/>
  <c r="H84" i="4"/>
  <c r="G15" i="4"/>
  <c r="K185" i="4"/>
  <c r="L204" i="4"/>
  <c r="L153" i="4"/>
  <c r="G220" i="4"/>
  <c r="G198" i="4"/>
  <c r="J127" i="4"/>
  <c r="H155" i="4"/>
  <c r="L140" i="4"/>
  <c r="G72" i="4"/>
  <c r="H64" i="4"/>
  <c r="K229" i="4"/>
  <c r="H177" i="4"/>
  <c r="H103" i="4"/>
  <c r="K18" i="4"/>
  <c r="K17" i="4"/>
  <c r="L69" i="4"/>
  <c r="J106" i="4"/>
  <c r="G174" i="4"/>
  <c r="K149" i="4"/>
  <c r="H104" i="4"/>
  <c r="L165" i="4"/>
  <c r="K125" i="4"/>
  <c r="G234" i="4"/>
  <c r="J72" i="4"/>
  <c r="L94" i="4"/>
  <c r="I51" i="4"/>
  <c r="G222" i="4"/>
  <c r="K193" i="4"/>
  <c r="L152" i="4"/>
  <c r="J217" i="4"/>
  <c r="I62" i="4"/>
  <c r="G233" i="4"/>
  <c r="L230" i="4"/>
  <c r="J142" i="4"/>
  <c r="I249" i="4"/>
  <c r="I202" i="4"/>
  <c r="H100" i="4"/>
  <c r="I20" i="4"/>
  <c r="G191" i="4"/>
  <c r="G237" i="4"/>
  <c r="H159" i="4"/>
  <c r="J193" i="4"/>
  <c r="I182" i="4"/>
  <c r="L132" i="4"/>
  <c r="L224" i="4"/>
  <c r="J194" i="4"/>
  <c r="L159" i="4"/>
  <c r="G232" i="4"/>
  <c r="K170" i="4"/>
  <c r="J69" i="4"/>
  <c r="G27" i="4"/>
  <c r="H235" i="4"/>
  <c r="J128" i="4"/>
  <c r="I91" i="4"/>
  <c r="H6" i="4"/>
  <c r="G236" i="4"/>
  <c r="K139" i="4"/>
  <c r="G92" i="4"/>
  <c r="I93" i="4"/>
  <c r="H33" i="4"/>
  <c r="G214" i="4"/>
  <c r="I193" i="4"/>
  <c r="J24" i="4"/>
  <c r="I39" i="4"/>
  <c r="J109" i="4"/>
  <c r="L192" i="4"/>
  <c r="G131" i="4"/>
  <c r="K127" i="4"/>
  <c r="L77" i="4"/>
  <c r="J153" i="4"/>
  <c r="K56" i="4"/>
  <c r="I227" i="4"/>
  <c r="K156" i="4"/>
  <c r="H158" i="4"/>
  <c r="L249" i="4"/>
  <c r="K67" i="4"/>
  <c r="I238" i="4"/>
  <c r="I188" i="4"/>
  <c r="L147" i="4"/>
  <c r="J73" i="4"/>
  <c r="L239" i="4"/>
  <c r="J105" i="4"/>
  <c r="K25" i="4"/>
  <c r="I196" i="4"/>
  <c r="J210" i="4"/>
  <c r="J164" i="4"/>
  <c r="I204" i="4"/>
  <c r="I145" i="4"/>
  <c r="H138" i="4"/>
  <c r="G225" i="4"/>
  <c r="G136" i="4"/>
  <c r="H165" i="4"/>
  <c r="I5" i="4"/>
  <c r="G176" i="4"/>
  <c r="L74" i="4"/>
  <c r="I32" i="4"/>
  <c r="H166" i="4"/>
  <c r="L133" i="4"/>
  <c r="K96" i="4"/>
  <c r="J11" i="4"/>
  <c r="L198" i="4"/>
  <c r="G145" i="4"/>
  <c r="J118" i="4"/>
  <c r="I97" i="4"/>
  <c r="L86" i="4"/>
  <c r="G103" i="4"/>
  <c r="L113" i="4"/>
  <c r="K92" i="4"/>
  <c r="L92" i="4"/>
  <c r="I130" i="4"/>
  <c r="H125" i="4"/>
  <c r="K226" i="4"/>
  <c r="I181" i="4"/>
  <c r="K37" i="4"/>
  <c r="H161" i="4"/>
  <c r="H139" i="4"/>
  <c r="L16" i="4"/>
  <c r="G183" i="4"/>
  <c r="I150" i="4"/>
  <c r="L123" i="4"/>
  <c r="K102" i="4"/>
  <c r="H92" i="4"/>
  <c r="H119" i="4"/>
  <c r="G98" i="4"/>
  <c r="H98" i="4"/>
  <c r="K135" i="4"/>
  <c r="J130" i="4"/>
  <c r="G108" i="4"/>
  <c r="J124" i="4"/>
  <c r="L135" i="4"/>
  <c r="H141" i="4"/>
  <c r="K146" i="4"/>
  <c r="L33" i="4"/>
  <c r="J44" i="4"/>
  <c r="L189" i="4"/>
  <c r="G38" i="4"/>
  <c r="H251" i="4"/>
  <c r="J39" i="4"/>
  <c r="L114" i="4"/>
  <c r="L171" i="4"/>
  <c r="I136" i="4"/>
  <c r="K175" i="4"/>
  <c r="H83" i="4"/>
  <c r="L190" i="4"/>
  <c r="G62" i="4"/>
  <c r="K232" i="4"/>
  <c r="I210" i="4"/>
  <c r="J163" i="4"/>
  <c r="G106" i="4"/>
  <c r="G73" i="4"/>
  <c r="K243" i="4"/>
  <c r="G178" i="4"/>
  <c r="H153" i="4"/>
  <c r="L126" i="4"/>
  <c r="K234" i="4"/>
  <c r="L110" i="4"/>
  <c r="G31" i="4"/>
  <c r="K201" i="4"/>
  <c r="G88" i="4"/>
  <c r="L169" i="4"/>
  <c r="H247" i="4"/>
  <c r="L214" i="4"/>
  <c r="J143" i="4"/>
  <c r="L203" i="4"/>
  <c r="J170" i="4"/>
  <c r="K10" i="4"/>
  <c r="H80" i="4"/>
  <c r="G102" i="4"/>
  <c r="I108" i="4"/>
  <c r="H29" i="4"/>
  <c r="I12" i="4"/>
  <c r="I173" i="4"/>
  <c r="K22" i="4"/>
  <c r="G85" i="4"/>
  <c r="I44" i="4"/>
  <c r="I229" i="4"/>
  <c r="H120" i="4"/>
  <c r="G252" i="4"/>
  <c r="K141" i="4"/>
  <c r="K239" i="4"/>
  <c r="J88" i="4"/>
  <c r="J233" i="4"/>
  <c r="I67" i="4"/>
  <c r="G238" i="4"/>
  <c r="G56" i="4"/>
  <c r="L168" i="4"/>
  <c r="G170" i="4"/>
  <c r="I78" i="4"/>
  <c r="G249" i="4"/>
  <c r="J215" i="4"/>
  <c r="J158" i="4"/>
  <c r="H164" i="4"/>
  <c r="L202" i="4"/>
  <c r="H132" i="4"/>
  <c r="I36" i="4"/>
  <c r="G207" i="4"/>
  <c r="J4" i="4"/>
  <c r="H175" i="4"/>
  <c r="I215" i="4"/>
  <c r="K209" i="4"/>
  <c r="L148" i="4"/>
  <c r="I225" i="4"/>
  <c r="H5" i="4"/>
  <c r="L175" i="4"/>
  <c r="G16" i="4"/>
  <c r="K186" i="4"/>
  <c r="J85" i="4"/>
  <c r="G43" i="4"/>
  <c r="H140" i="4"/>
  <c r="J144" i="4"/>
  <c r="I107" i="4"/>
  <c r="H22" i="4"/>
  <c r="K172" i="4"/>
  <c r="K155" i="4"/>
  <c r="H129" i="4"/>
  <c r="I103" i="4"/>
  <c r="K39" i="4"/>
  <c r="I7" i="4"/>
  <c r="H12" i="4"/>
  <c r="I72" i="4"/>
  <c r="G165" i="4"/>
  <c r="J125" i="4"/>
  <c r="L150" i="4"/>
  <c r="G147" i="4"/>
  <c r="I213" i="4"/>
  <c r="L93" i="4"/>
  <c r="K84" i="4"/>
  <c r="K72" i="4"/>
  <c r="I243" i="4"/>
  <c r="J3" i="4"/>
  <c r="H174" i="4"/>
  <c r="K228" i="4"/>
  <c r="K83" i="4"/>
  <c r="G20" i="4"/>
  <c r="K199" i="4"/>
  <c r="L163" i="4"/>
  <c r="H196" i="4"/>
  <c r="I208" i="4"/>
  <c r="L142" i="4"/>
  <c r="K41" i="4"/>
  <c r="I212" i="4"/>
  <c r="L9" i="4"/>
  <c r="J180" i="4"/>
  <c r="H226" i="4"/>
  <c r="K204" i="4"/>
  <c r="H154" i="4"/>
  <c r="H188" i="4"/>
  <c r="J10" i="4"/>
  <c r="H181" i="4"/>
  <c r="I21" i="4"/>
  <c r="G192" i="4"/>
  <c r="L90" i="4"/>
  <c r="I48" i="4"/>
  <c r="J172" i="4"/>
  <c r="L149" i="4"/>
  <c r="K112" i="4"/>
  <c r="J27" i="4"/>
  <c r="H242" i="4"/>
  <c r="G161" i="4"/>
  <c r="J134" i="4"/>
  <c r="I113" i="4"/>
  <c r="L102" i="4"/>
  <c r="L108" i="4"/>
  <c r="J34" i="4"/>
  <c r="G12" i="4"/>
  <c r="H39" i="4"/>
  <c r="J221" i="4"/>
  <c r="G138" i="4"/>
  <c r="J60" i="4"/>
  <c r="L130" i="4"/>
  <c r="L177" i="4"/>
  <c r="I152" i="4"/>
  <c r="J229" i="4"/>
  <c r="H99" i="4"/>
  <c r="G186" i="4"/>
  <c r="G78" i="4"/>
  <c r="K248" i="4"/>
  <c r="L8" i="4"/>
  <c r="J179" i="4"/>
  <c r="K95" i="4"/>
  <c r="G89" i="4"/>
  <c r="I25" i="4"/>
  <c r="I29" i="4"/>
  <c r="H169" i="4"/>
  <c r="H212" i="4"/>
  <c r="J224" i="4"/>
  <c r="H180" i="4"/>
  <c r="G47" i="4"/>
  <c r="K217" i="4"/>
  <c r="H15" i="4"/>
  <c r="L185" i="4"/>
  <c r="I242" i="4"/>
  <c r="K167" i="4"/>
  <c r="J159" i="4"/>
  <c r="G215" i="4"/>
  <c r="L15" i="4"/>
  <c r="J186" i="4"/>
  <c r="K26" i="4"/>
  <c r="I197" i="4"/>
  <c r="H96" i="4"/>
  <c r="K53" i="4"/>
  <c r="L124" i="4"/>
  <c r="H187" i="4"/>
  <c r="G118" i="4"/>
  <c r="L32" i="4"/>
  <c r="G221" i="4"/>
  <c r="I198" i="4"/>
  <c r="L139" i="4"/>
  <c r="K118" i="4"/>
  <c r="H108" i="4"/>
  <c r="I124" i="4"/>
  <c r="H135" i="4"/>
  <c r="G114" i="4"/>
  <c r="H114" i="4"/>
  <c r="K151" i="4"/>
  <c r="J146" i="4"/>
  <c r="K34" i="4"/>
  <c r="G124" i="4"/>
  <c r="J113" i="4"/>
  <c r="J140" i="4"/>
  <c r="L156" i="4"/>
  <c r="G157" i="4"/>
  <c r="L138" i="4"/>
  <c r="G194" i="4"/>
  <c r="L63" i="4"/>
  <c r="K101" i="4"/>
  <c r="I194" i="4"/>
  <c r="L23" i="4"/>
  <c r="G49" i="4"/>
  <c r="L39" i="4"/>
  <c r="L43" i="4"/>
  <c r="G9" i="4"/>
  <c r="L84" i="4"/>
  <c r="H136" i="4"/>
  <c r="J167" i="4"/>
  <c r="K157" i="4"/>
  <c r="I224" i="4"/>
  <c r="J104" i="4"/>
  <c r="I90" i="4"/>
  <c r="I83" i="4"/>
  <c r="I9" i="4"/>
  <c r="H14" i="4"/>
  <c r="L184" i="4"/>
  <c r="K223" i="4"/>
  <c r="I94" i="4"/>
  <c r="K46" i="4"/>
  <c r="L3" i="4"/>
  <c r="J174" i="4"/>
  <c r="H244" i="4"/>
  <c r="I219" i="4"/>
  <c r="H228" i="4"/>
  <c r="I52" i="4"/>
  <c r="G223" i="4"/>
  <c r="J20" i="4"/>
  <c r="H191" i="4"/>
  <c r="J178" i="4"/>
  <c r="G104" i="4"/>
  <c r="L164" i="4"/>
  <c r="L209" i="4"/>
  <c r="H21" i="4"/>
  <c r="L191" i="4"/>
  <c r="G32" i="4"/>
  <c r="H224" i="4"/>
  <c r="J101" i="4"/>
  <c r="G59" i="4"/>
  <c r="L252" i="4"/>
  <c r="L240" i="4"/>
  <c r="I123" i="4"/>
  <c r="H38" i="4"/>
  <c r="I161" i="4"/>
  <c r="H145" i="4"/>
  <c r="K129" i="4"/>
  <c r="I119" i="4"/>
  <c r="H173" i="4"/>
  <c r="H27" i="4"/>
  <c r="K23" i="4"/>
  <c r="L186" i="4"/>
  <c r="L80" i="4"/>
  <c r="J12" i="4"/>
  <c r="G219" i="4"/>
  <c r="J50" i="4"/>
  <c r="L28" i="4"/>
  <c r="K179" i="4"/>
  <c r="H20" i="4"/>
  <c r="J141" i="4"/>
  <c r="H237" i="4"/>
  <c r="G163" i="4"/>
  <c r="L229" i="4"/>
  <c r="L109" i="4"/>
  <c r="I170" i="4"/>
  <c r="K88" i="4"/>
  <c r="K30" i="4"/>
  <c r="J19" i="4"/>
  <c r="H190" i="4"/>
  <c r="K250" i="4"/>
  <c r="K99" i="4"/>
  <c r="I57" i="4"/>
  <c r="H9" i="4"/>
  <c r="L179" i="4"/>
  <c r="K68" i="4"/>
  <c r="H230" i="4"/>
  <c r="G122" i="4"/>
  <c r="K57" i="4"/>
  <c r="I228" i="4"/>
  <c r="L25" i="4"/>
  <c r="J196" i="4"/>
  <c r="G168" i="4"/>
  <c r="K242" i="4"/>
  <c r="H170" i="4"/>
  <c r="H130" i="4"/>
  <c r="J26" i="4"/>
  <c r="H197" i="4"/>
  <c r="I37" i="4"/>
  <c r="H171" i="4"/>
  <c r="L106" i="4"/>
  <c r="I64" i="4"/>
  <c r="G8" i="4"/>
  <c r="K219" i="4"/>
  <c r="K128" i="4"/>
  <c r="J43" i="4"/>
  <c r="I6" i="4"/>
  <c r="I140" i="4"/>
  <c r="J166" i="4"/>
  <c r="I129" i="4"/>
  <c r="L118" i="4"/>
  <c r="G135" i="4"/>
  <c r="L145" i="4"/>
  <c r="K124" i="4"/>
  <c r="H205" i="4"/>
  <c r="I162" i="4"/>
  <c r="H221" i="4"/>
  <c r="L7" i="4"/>
  <c r="I199" i="4"/>
  <c r="H229" i="4"/>
  <c r="H178" i="4"/>
  <c r="L183" i="4"/>
  <c r="H63" i="4"/>
  <c r="K43" i="4"/>
  <c r="I45" i="4"/>
  <c r="G23" i="4"/>
  <c r="G61" i="4"/>
  <c r="H61" i="4"/>
  <c r="G243" i="4"/>
  <c r="I43" i="4"/>
  <c r="L146" i="4"/>
  <c r="I13" i="4"/>
  <c r="I168" i="4"/>
  <c r="I251" i="4"/>
  <c r="H115" i="4"/>
  <c r="K218" i="4"/>
  <c r="G94" i="4"/>
  <c r="G52" i="4"/>
  <c r="L24" i="4"/>
  <c r="J195" i="4"/>
  <c r="H208" i="4"/>
  <c r="G105" i="4"/>
  <c r="K78" i="4"/>
  <c r="J14" i="4"/>
  <c r="H185" i="4"/>
  <c r="K196" i="4"/>
  <c r="G193" i="4"/>
  <c r="I159" i="4"/>
  <c r="G63" i="4"/>
  <c r="K233" i="4"/>
  <c r="H31" i="4"/>
  <c r="L201" i="4"/>
  <c r="K4" i="4"/>
  <c r="L4" i="4"/>
  <c r="J175" i="4"/>
  <c r="G24" i="4"/>
  <c r="L31" i="4"/>
  <c r="J202" i="4"/>
  <c r="K42" i="4"/>
  <c r="L176" i="4"/>
  <c r="H112" i="4"/>
  <c r="K69" i="4"/>
  <c r="I189" i="4"/>
  <c r="L251" i="4"/>
  <c r="G134" i="4"/>
  <c r="L48" i="4"/>
  <c r="K11" i="4"/>
  <c r="J119" i="4"/>
  <c r="H209" i="4"/>
  <c r="K134" i="4"/>
  <c r="H124" i="4"/>
  <c r="K145" i="4"/>
  <c r="H151" i="4"/>
  <c r="G130" i="4"/>
  <c r="K130" i="4"/>
  <c r="G189" i="4"/>
  <c r="I125" i="4"/>
  <c r="H167" i="4"/>
  <c r="H146" i="4"/>
  <c r="H13" i="4"/>
  <c r="J58" i="4"/>
  <c r="K160" i="4"/>
  <c r="H231" i="4"/>
  <c r="I26" i="4"/>
  <c r="H144" i="4"/>
  <c r="J231" i="4"/>
  <c r="H69" i="4"/>
  <c r="L22" i="4"/>
  <c r="J192" i="4"/>
  <c r="I121" i="4"/>
  <c r="H65" i="4"/>
  <c r="H152" i="4"/>
  <c r="G3" i="4"/>
  <c r="K173" i="4"/>
  <c r="J251" i="4"/>
  <c r="J120" i="4"/>
  <c r="L234" i="4"/>
  <c r="I99" i="4"/>
  <c r="G84" i="4"/>
  <c r="H30" i="4"/>
  <c r="L200" i="4"/>
  <c r="G235" i="4"/>
  <c r="I110" i="4"/>
  <c r="G100" i="4"/>
  <c r="L19" i="4"/>
  <c r="J190" i="4"/>
  <c r="G101" i="4"/>
  <c r="J230" i="4"/>
  <c r="K212" i="4"/>
  <c r="I68" i="4"/>
  <c r="G239" i="4"/>
  <c r="J36" i="4"/>
  <c r="H207" i="4"/>
  <c r="G10" i="4"/>
  <c r="H10" i="4"/>
  <c r="L180" i="4"/>
  <c r="K210" i="4"/>
  <c r="H37" i="4"/>
  <c r="L207" i="4"/>
  <c r="G48" i="4"/>
  <c r="G241" i="4"/>
  <c r="J117" i="4"/>
  <c r="G75" i="4"/>
  <c r="L5" i="4"/>
  <c r="K166" i="4"/>
  <c r="I139" i="4"/>
  <c r="H54" i="4"/>
  <c r="G17" i="4"/>
  <c r="L231" i="4"/>
  <c r="L134" i="4"/>
  <c r="G156" i="4"/>
  <c r="J145" i="4"/>
  <c r="I172" i="4"/>
  <c r="J156" i="4"/>
  <c r="I135" i="4"/>
  <c r="G248" i="4"/>
  <c r="K82" i="4"/>
  <c r="I237" i="4"/>
  <c r="K183" i="4"/>
  <c r="K66" i="4"/>
  <c r="J31" i="4"/>
  <c r="L11" i="4"/>
  <c r="J207" i="4"/>
  <c r="J32" i="4"/>
  <c r="J135" i="4"/>
  <c r="H86" i="4"/>
  <c r="L12" i="4"/>
  <c r="L49" i="4"/>
  <c r="I41" i="4"/>
  <c r="K71" i="4"/>
  <c r="H111" i="4"/>
  <c r="J157" i="4"/>
  <c r="I8" i="4"/>
  <c r="G179" i="4"/>
  <c r="K203" i="4"/>
  <c r="L125" i="4"/>
  <c r="K197" i="4"/>
  <c r="K104" i="4"/>
  <c r="I105" i="4"/>
  <c r="J35" i="4"/>
  <c r="H206" i="4"/>
  <c r="L213" i="4"/>
  <c r="K115" i="4"/>
  <c r="G116" i="4"/>
  <c r="H25" i="4"/>
  <c r="L195" i="4"/>
  <c r="I218" i="4"/>
  <c r="G204" i="4"/>
  <c r="K244" i="4"/>
  <c r="K73" i="4"/>
  <c r="I244" i="4"/>
  <c r="L41" i="4"/>
  <c r="J212" i="4"/>
  <c r="I15" i="4"/>
  <c r="J15" i="4"/>
  <c r="H186" i="4"/>
  <c r="G5" i="4"/>
  <c r="J42" i="4"/>
  <c r="H213" i="4"/>
  <c r="I53" i="4"/>
  <c r="L219" i="4"/>
  <c r="L122" i="4"/>
  <c r="I80" i="4"/>
  <c r="H11" i="4"/>
  <c r="L246" i="4"/>
  <c r="K144" i="4"/>
  <c r="J59" i="4"/>
  <c r="I22" i="4"/>
  <c r="I109" i="4"/>
  <c r="H252" i="4"/>
  <c r="I209" i="4"/>
  <c r="H204" i="4"/>
  <c r="I183" i="4"/>
  <c r="L161" i="4"/>
  <c r="K140" i="4"/>
  <c r="K7" i="4"/>
  <c r="G200" i="4"/>
  <c r="G13" i="4"/>
  <c r="I252" i="4"/>
  <c r="I18" i="4"/>
  <c r="G21" i="4"/>
  <c r="J75" i="4"/>
  <c r="H7" i="4"/>
  <c r="K36" i="4"/>
  <c r="G166" i="4"/>
  <c r="I178" i="4"/>
  <c r="G7" i="4"/>
  <c r="J7" i="4"/>
  <c r="I23" i="4"/>
  <c r="H19" i="4"/>
  <c r="K47" i="4"/>
  <c r="L162" i="4"/>
  <c r="K13" i="4"/>
  <c r="I184" i="4"/>
  <c r="G140" i="4"/>
  <c r="H131" i="4"/>
  <c r="K208" i="4"/>
  <c r="G110" i="4"/>
  <c r="K126" i="4"/>
  <c r="L40" i="4"/>
  <c r="J211" i="4"/>
  <c r="K240" i="4"/>
  <c r="G121" i="4"/>
  <c r="I137" i="4"/>
  <c r="J30" i="4"/>
  <c r="H201" i="4"/>
  <c r="G224" i="4"/>
  <c r="J209" i="4"/>
  <c r="K111" i="4"/>
  <c r="G79" i="4"/>
  <c r="K249" i="4"/>
  <c r="H47" i="4"/>
  <c r="L217" i="4"/>
  <c r="K20" i="4"/>
  <c r="L20" i="4"/>
  <c r="J191" i="4"/>
  <c r="I10" i="4"/>
  <c r="L47" i="4"/>
  <c r="J218" i="4"/>
  <c r="K58" i="4"/>
  <c r="K198" i="4"/>
  <c r="H128" i="4"/>
  <c r="K85" i="4"/>
  <c r="J16" i="4"/>
  <c r="K161" i="4"/>
  <c r="G150" i="4"/>
  <c r="L64" i="4"/>
  <c r="K27" i="4"/>
  <c r="G184" i="4"/>
  <c r="J236" i="4"/>
  <c r="I156" i="4"/>
  <c r="J204" i="4"/>
  <c r="G146" i="4"/>
  <c r="I151" i="4"/>
  <c r="H202" i="4"/>
  <c r="I38" i="4"/>
  <c r="K74" i="4"/>
  <c r="L167" i="4"/>
  <c r="K162" i="4"/>
  <c r="G107" i="4"/>
  <c r="G39" i="4"/>
  <c r="K137" i="4"/>
  <c r="J66" i="4"/>
  <c r="K79" i="4"/>
  <c r="G77" i="4"/>
  <c r="H168" i="4"/>
  <c r="G19" i="4"/>
  <c r="K189" i="4"/>
  <c r="I241" i="4"/>
  <c r="J136" i="4"/>
  <c r="H246" i="4"/>
  <c r="I115" i="4"/>
  <c r="I153" i="4"/>
  <c r="H46" i="4"/>
  <c r="L216" i="4"/>
  <c r="K171" i="4"/>
  <c r="I126" i="4"/>
  <c r="G164" i="4"/>
  <c r="L35" i="4"/>
  <c r="J206" i="4"/>
  <c r="J213" i="4"/>
  <c r="I236" i="4"/>
  <c r="G229" i="4"/>
  <c r="I84" i="4"/>
  <c r="H239" i="4"/>
  <c r="J52" i="4"/>
  <c r="H223" i="4"/>
  <c r="G26" i="4"/>
  <c r="H26" i="4"/>
  <c r="L196" i="4"/>
  <c r="K15" i="4"/>
  <c r="H53" i="4"/>
  <c r="L223" i="4"/>
  <c r="G64" i="4"/>
  <c r="L166" i="4"/>
  <c r="J133" i="4"/>
  <c r="G91" i="4"/>
  <c r="L21" i="4"/>
  <c r="I247" i="4"/>
  <c r="I155" i="4"/>
  <c r="H70" i="4"/>
  <c r="G33" i="4"/>
  <c r="J6" i="4"/>
  <c r="J188" i="4"/>
  <c r="K225" i="4"/>
  <c r="H210" i="4"/>
  <c r="J18" i="4"/>
  <c r="L233" i="4"/>
  <c r="H17" i="4"/>
  <c r="I171" i="4"/>
  <c r="K12" i="4"/>
  <c r="K55" i="4"/>
  <c r="I66" i="4"/>
  <c r="K168" i="4"/>
  <c r="H75" i="4"/>
  <c r="G185" i="4"/>
  <c r="G44" i="4"/>
  <c r="J173" i="4"/>
  <c r="I24" i="4"/>
  <c r="G195" i="4"/>
  <c r="H236" i="4"/>
  <c r="L141" i="4"/>
  <c r="G209" i="4"/>
  <c r="K120" i="4"/>
  <c r="G180" i="4"/>
  <c r="J51" i="4"/>
  <c r="H222" i="4"/>
  <c r="J214" i="4"/>
  <c r="K131" i="4"/>
  <c r="K190" i="4"/>
  <c r="H41" i="4"/>
  <c r="L211" i="4"/>
  <c r="L181" i="4"/>
  <c r="L225" i="4"/>
  <c r="K202" i="4"/>
  <c r="K89" i="4"/>
  <c r="G74" i="4"/>
  <c r="L57" i="4"/>
  <c r="J228" i="4"/>
  <c r="I31" i="4"/>
  <c r="I69" i="4"/>
  <c r="I96" i="4"/>
  <c r="G210" i="4"/>
  <c r="J149" i="4"/>
  <c r="I28" i="4"/>
  <c r="I33" i="4"/>
  <c r="L105" i="4"/>
  <c r="G213" i="4"/>
  <c r="H8" i="4"/>
  <c r="L178" i="4"/>
  <c r="K29" i="4"/>
  <c r="I200" i="4"/>
  <c r="G167" i="4"/>
  <c r="H147" i="4"/>
  <c r="J246" i="4"/>
  <c r="G126" i="4"/>
  <c r="K206" i="4"/>
  <c r="L56" i="4"/>
  <c r="J227" i="4"/>
  <c r="K214" i="4"/>
  <c r="G137" i="4"/>
  <c r="G212" i="4"/>
  <c r="J46" i="4"/>
  <c r="H217" i="4"/>
  <c r="J187" i="4"/>
  <c r="K220" i="4"/>
  <c r="J245" i="4"/>
  <c r="G95" i="4"/>
  <c r="K148" i="4"/>
  <c r="L36" i="4"/>
  <c r="H199" i="4"/>
  <c r="G29" i="4"/>
  <c r="K33" i="4"/>
  <c r="H89" i="4"/>
  <c r="J123" i="4"/>
  <c r="L104" i="4"/>
  <c r="J80" i="4"/>
  <c r="J13" i="4"/>
  <c r="H184" i="4"/>
  <c r="G35" i="4"/>
  <c r="K205" i="4"/>
  <c r="K236" i="4"/>
  <c r="J152" i="4"/>
  <c r="G172" i="4"/>
  <c r="I131" i="4"/>
  <c r="I233" i="4"/>
  <c r="H62" i="4"/>
  <c r="L232" i="4"/>
  <c r="H172" i="4"/>
  <c r="I142" i="4"/>
  <c r="G228" i="4"/>
  <c r="L51" i="4"/>
  <c r="J222" i="4"/>
  <c r="I246" i="4"/>
  <c r="L220" i="4"/>
  <c r="G203" i="4"/>
  <c r="I100" i="4"/>
  <c r="I223" i="4"/>
  <c r="J68" i="4"/>
  <c r="J244" i="4"/>
  <c r="G42" i="4"/>
  <c r="H42" i="4"/>
  <c r="L212" i="4"/>
  <c r="K31" i="4"/>
  <c r="J22" i="4"/>
  <c r="I220" i="4"/>
  <c r="K246" i="4"/>
  <c r="I3" i="4"/>
  <c r="K251" i="4"/>
  <c r="L18" i="4"/>
  <c r="J189" i="4"/>
  <c r="I40" i="4"/>
  <c r="G211" i="4"/>
  <c r="L188" i="4"/>
  <c r="L157" i="4"/>
  <c r="J241" i="4"/>
  <c r="K136" i="4"/>
  <c r="L62" i="4"/>
  <c r="J67" i="4"/>
  <c r="H238" i="4"/>
  <c r="G231" i="4"/>
  <c r="K147" i="4"/>
  <c r="G244" i="4"/>
  <c r="H57" i="4"/>
  <c r="L227" i="4"/>
  <c r="L187" i="4"/>
  <c r="K231" i="4"/>
  <c r="G251" i="4"/>
  <c r="K105" i="4"/>
  <c r="G117" i="4"/>
  <c r="L73" i="4"/>
  <c r="K116" i="4"/>
  <c r="I47" i="4"/>
  <c r="J47" i="4"/>
  <c r="H218" i="4"/>
  <c r="G37" i="4"/>
  <c r="J74" i="4"/>
  <c r="L197" i="4"/>
  <c r="I85" i="4"/>
  <c r="H162" i="4"/>
  <c r="L154" i="4"/>
  <c r="I112" i="4"/>
  <c r="H43" i="4"/>
  <c r="G6" i="4"/>
  <c r="K176" i="4"/>
  <c r="J91" i="4"/>
  <c r="I54" i="4"/>
  <c r="L27" i="4"/>
  <c r="K6" i="4"/>
  <c r="I221" i="4"/>
  <c r="H45" i="4"/>
  <c r="G81" i="4"/>
  <c r="K132" i="4"/>
  <c r="I14" i="4"/>
  <c r="H24" i="4"/>
  <c r="L194" i="4"/>
  <c r="K45" i="4"/>
  <c r="I216" i="4"/>
  <c r="L151" i="4"/>
  <c r="H163" i="4"/>
  <c r="K177" i="4"/>
  <c r="G142" i="4"/>
  <c r="J137" i="4"/>
  <c r="L72" i="4"/>
  <c r="J243" i="4"/>
  <c r="I167" i="4"/>
  <c r="G153" i="4"/>
  <c r="J57" i="4"/>
  <c r="J62" i="4"/>
  <c r="H233" i="4"/>
  <c r="J129" i="4"/>
  <c r="L215" i="4"/>
  <c r="J240" i="4"/>
  <c r="G111" i="4"/>
  <c r="G197" i="4"/>
  <c r="H79" i="4"/>
  <c r="G154" i="4"/>
  <c r="K52" i="4"/>
  <c r="L52" i="4"/>
  <c r="J223" i="4"/>
  <c r="I42" i="4"/>
  <c r="L79" i="4"/>
  <c r="L245" i="4"/>
  <c r="K90" i="4"/>
  <c r="H157" i="4"/>
  <c r="H160" i="4"/>
  <c r="K117" i="4"/>
  <c r="J48" i="4"/>
  <c r="I11" i="4"/>
  <c r="G182" i="4"/>
  <c r="L96" i="4"/>
  <c r="J28" i="4"/>
  <c r="K32" i="4"/>
  <c r="K143" i="4"/>
  <c r="K38" i="4"/>
  <c r="L226" i="4"/>
  <c r="K91" i="4"/>
  <c r="J29" i="4"/>
  <c r="H200" i="4"/>
  <c r="G51" i="4"/>
  <c r="K221" i="4"/>
  <c r="G152" i="4"/>
  <c r="J168" i="4"/>
  <c r="G242" i="4"/>
  <c r="I147" i="4"/>
  <c r="J185" i="4"/>
  <c r="H78" i="4"/>
  <c r="L248" i="4"/>
  <c r="J247" i="4"/>
  <c r="I158" i="4"/>
  <c r="J121" i="4"/>
  <c r="L67" i="4"/>
  <c r="J238" i="4"/>
  <c r="L193" i="4"/>
  <c r="I77" i="4"/>
  <c r="J203" i="4"/>
  <c r="I116" i="4"/>
  <c r="J234" i="4"/>
  <c r="J84" i="4"/>
  <c r="I207" i="4"/>
  <c r="G58" i="4"/>
  <c r="H58" i="4"/>
  <c r="L228" i="4"/>
  <c r="G53" i="4"/>
  <c r="H85" i="4"/>
  <c r="K224" i="4"/>
  <c r="G96" i="4"/>
  <c r="G120" i="4"/>
  <c r="J197" i="4"/>
  <c r="G123" i="4"/>
  <c r="L53" i="4"/>
  <c r="K16" i="4"/>
  <c r="I187" i="4"/>
  <c r="H102" i="4"/>
  <c r="G65" i="4"/>
  <c r="J38" i="4"/>
  <c r="I17" i="4"/>
  <c r="H118" i="4"/>
  <c r="H250" i="4"/>
  <c r="H16" i="4"/>
  <c r="I248" i="4"/>
  <c r="K122" i="4"/>
  <c r="L34" i="4"/>
  <c r="J205" i="4"/>
  <c r="I56" i="4"/>
  <c r="G227" i="4"/>
  <c r="H3" i="4"/>
  <c r="L173" i="4"/>
  <c r="J183" i="4"/>
  <c r="K152" i="4"/>
  <c r="L238" i="4"/>
  <c r="J83" i="4"/>
  <c r="K14" i="4"/>
  <c r="K215" i="4"/>
  <c r="K163" i="4"/>
  <c r="J169" i="4"/>
  <c r="H73" i="4"/>
  <c r="L243" i="4"/>
  <c r="J151" i="4"/>
  <c r="I205" i="4"/>
  <c r="L155" i="4"/>
  <c r="K121" i="4"/>
  <c r="G240" i="4"/>
  <c r="L89" i="4"/>
  <c r="I239" i="4"/>
  <c r="I63" i="4"/>
  <c r="J63" i="4"/>
  <c r="H234" i="4"/>
  <c r="I58" i="4"/>
  <c r="J90" i="4"/>
  <c r="H214" i="4"/>
  <c r="I101" i="4"/>
  <c r="K178" i="4"/>
  <c r="J208" i="4"/>
  <c r="I128" i="4"/>
  <c r="H59" i="4"/>
  <c r="G22" i="4"/>
  <c r="K192" i="4"/>
  <c r="H18" i="4"/>
  <c r="L14" i="4"/>
  <c r="K62" i="4"/>
  <c r="K49" i="4"/>
  <c r="H40" i="4"/>
  <c r="L210" i="4"/>
  <c r="K61" i="4"/>
  <c r="I232" i="4"/>
  <c r="J8" i="4"/>
  <c r="H179" i="4"/>
  <c r="J162" i="4"/>
  <c r="G158" i="4"/>
  <c r="I95" i="4"/>
  <c r="L88" i="4"/>
  <c r="G36" i="4"/>
  <c r="G40" i="4"/>
  <c r="G169" i="4"/>
  <c r="J201" i="4"/>
  <c r="J78" i="4"/>
  <c r="H249" i="4"/>
  <c r="J226" i="4"/>
  <c r="H4" i="4"/>
  <c r="K230" i="4"/>
  <c r="G127" i="4"/>
  <c r="H192" i="4"/>
  <c r="H95" i="4"/>
  <c r="G133" i="4"/>
  <c r="I79" i="4"/>
  <c r="L68" i="4"/>
  <c r="J239" i="4"/>
  <c r="K63" i="4"/>
  <c r="L95" i="4"/>
  <c r="I230" i="4"/>
  <c r="K106" i="4"/>
  <c r="J5" i="4"/>
  <c r="J171" i="4"/>
  <c r="K133" i="4"/>
  <c r="J64" i="4"/>
  <c r="I27" i="4"/>
  <c r="I203" i="4"/>
  <c r="L112" i="4"/>
  <c r="K75" i="4"/>
  <c r="H49" i="4"/>
  <c r="G28" i="4"/>
  <c r="K194" i="4"/>
  <c r="H55" i="4"/>
  <c r="J94" i="4"/>
  <c r="J45" i="4"/>
  <c r="H216" i="4"/>
  <c r="G67" i="4"/>
  <c r="K237" i="4"/>
  <c r="L13" i="4"/>
  <c r="J184" i="4"/>
  <c r="L247" i="4"/>
  <c r="I163" i="4"/>
  <c r="K180" i="4"/>
  <c r="H94" i="4"/>
  <c r="G68" i="4"/>
  <c r="K3" i="4"/>
  <c r="I174" i="4"/>
  <c r="K100" i="4"/>
  <c r="L83" i="4"/>
  <c r="G4" i="4"/>
  <c r="K114" i="4"/>
  <c r="J9" i="4"/>
  <c r="L182" i="4"/>
  <c r="I132" i="4"/>
  <c r="K245" i="4"/>
  <c r="J100" i="4"/>
  <c r="K191" i="4"/>
  <c r="I127" i="4"/>
  <c r="H74" i="4"/>
  <c r="L244" i="4"/>
  <c r="I74" i="4"/>
  <c r="H101" i="4"/>
  <c r="H193" i="4"/>
  <c r="G112" i="4"/>
  <c r="L10" i="4"/>
  <c r="G139" i="4"/>
  <c r="J79" i="4"/>
  <c r="L59" i="4"/>
  <c r="H56" i="4"/>
  <c r="J177" i="4"/>
  <c r="C8" i="11"/>
  <c r="V8" i="7"/>
  <c r="AT8" i="7" s="1"/>
  <c r="T37" i="15" s="1"/>
  <c r="AA8" i="7"/>
  <c r="AD8" i="7"/>
  <c r="AG8" i="7"/>
  <c r="AJ8" i="7"/>
  <c r="D11" i="7"/>
  <c r="C6" i="9"/>
  <c r="C7" i="9"/>
  <c r="C8" i="9"/>
  <c r="C5" i="9"/>
  <c r="H3" i="11" a="1"/>
  <c r="C11" i="26" l="1"/>
  <c r="C11" i="23"/>
  <c r="C11" i="19"/>
  <c r="C11" i="25"/>
  <c r="C11" i="27"/>
  <c r="C11" i="24"/>
  <c r="C11" i="22"/>
  <c r="C11" i="30"/>
  <c r="C11" i="21"/>
  <c r="C11" i="28"/>
  <c r="C11" i="29"/>
  <c r="C11" i="9"/>
  <c r="J8" i="7"/>
  <c r="C19" i="9" s="1"/>
  <c r="AV4" i="7"/>
  <c r="V33" i="15" s="1"/>
  <c r="AY4" i="7"/>
  <c r="Y33" i="15" s="1"/>
  <c r="AW5" i="7"/>
  <c r="W34" i="15" s="1"/>
  <c r="AY5" i="7"/>
  <c r="Y34" i="15" s="1"/>
  <c r="AX6" i="7"/>
  <c r="X35" i="15" s="1"/>
  <c r="AW7" i="7"/>
  <c r="W36" i="15" s="1"/>
  <c r="AY7" i="7"/>
  <c r="Y36" i="15" s="1"/>
  <c r="AX8" i="7"/>
  <c r="X37" i="15" s="1"/>
  <c r="AX3" i="7"/>
  <c r="X32" i="15" s="1"/>
  <c r="AW4" i="7"/>
  <c r="W33" i="15" s="1"/>
  <c r="AV5" i="7"/>
  <c r="V34" i="15" s="1"/>
  <c r="AX5" i="7"/>
  <c r="X34" i="15" s="1"/>
  <c r="AW6" i="7"/>
  <c r="W35" i="15" s="1"/>
  <c r="AX7" i="7"/>
  <c r="X36" i="15" s="1"/>
  <c r="AV8" i="7"/>
  <c r="V37" i="15" s="1"/>
  <c r="AY3" i="7"/>
  <c r="Y32" i="15" s="1"/>
  <c r="AV3" i="7"/>
  <c r="V32" i="15" s="1"/>
  <c r="AX4" i="7"/>
  <c r="X33" i="15" s="1"/>
  <c r="AV6" i="7"/>
  <c r="V35" i="15" s="1"/>
  <c r="AV7" i="7"/>
  <c r="V36" i="15" s="1"/>
  <c r="AW8" i="7"/>
  <c r="W37" i="15" s="1"/>
  <c r="AY8" i="7"/>
  <c r="Y37" i="15" s="1"/>
  <c r="AY6" i="7"/>
  <c r="Y35" i="15" s="1"/>
  <c r="AW3" i="7"/>
  <c r="W32" i="15" s="1"/>
  <c r="K125" i="11"/>
  <c r="I296" i="11"/>
  <c r="J24" i="11"/>
  <c r="I3" i="11"/>
  <c r="M173" i="11"/>
  <c r="M8" i="11"/>
  <c r="K179" i="11"/>
  <c r="I350" i="11"/>
  <c r="L67" i="11"/>
  <c r="J238" i="11"/>
  <c r="J89" i="11"/>
  <c r="H42" i="11"/>
  <c r="L26" i="11"/>
  <c r="J215" i="11"/>
  <c r="J60" i="11"/>
  <c r="M267" i="11"/>
  <c r="L111" i="11"/>
  <c r="H308" i="11"/>
  <c r="J487" i="11"/>
  <c r="I186" i="11"/>
  <c r="J97" i="11"/>
  <c r="H297" i="11"/>
  <c r="H477" i="11"/>
  <c r="M139" i="11"/>
  <c r="I331" i="11"/>
  <c r="K38" i="11"/>
  <c r="L251" i="11"/>
  <c r="I91" i="11"/>
  <c r="M291" i="11"/>
  <c r="L76" i="11"/>
  <c r="H70" i="11"/>
  <c r="I70" i="11"/>
  <c r="M119" i="11"/>
  <c r="J48" i="11"/>
  <c r="K258" i="11"/>
  <c r="H188" i="11"/>
  <c r="K212" i="11"/>
  <c r="K194" i="11"/>
  <c r="H93" i="11"/>
  <c r="I58" i="11"/>
  <c r="L337" i="11"/>
  <c r="M331" i="11"/>
  <c r="K236" i="11"/>
  <c r="L462" i="11"/>
  <c r="M59" i="11"/>
  <c r="M379" i="11"/>
  <c r="H465" i="11"/>
  <c r="J293" i="11"/>
  <c r="J394" i="11"/>
  <c r="K137" i="11"/>
  <c r="J492" i="11"/>
  <c r="I209" i="11"/>
  <c r="K445" i="11"/>
  <c r="M130" i="11"/>
  <c r="K301" i="11"/>
  <c r="L29" i="11"/>
  <c r="K8" i="11"/>
  <c r="I179" i="11"/>
  <c r="I14" i="11"/>
  <c r="M184" i="11"/>
  <c r="K355" i="11"/>
  <c r="H73" i="11"/>
  <c r="L243" i="11"/>
  <c r="L94" i="11"/>
  <c r="J47" i="11"/>
  <c r="K5" i="11"/>
  <c r="I221" i="11"/>
  <c r="K68" i="11"/>
  <c r="K273" i="11"/>
  <c r="J118" i="11"/>
  <c r="L313" i="11"/>
  <c r="L492" i="11"/>
  <c r="J192" i="11"/>
  <c r="H104" i="11"/>
  <c r="L302" i="11"/>
  <c r="J482" i="11"/>
  <c r="J146" i="11"/>
  <c r="M336" i="11"/>
  <c r="M46" i="11"/>
  <c r="J257" i="11"/>
  <c r="M97" i="11"/>
  <c r="K297" i="11"/>
  <c r="K84" i="11"/>
  <c r="M76" i="11"/>
  <c r="H77" i="11"/>
  <c r="M127" i="11"/>
  <c r="J55" i="11"/>
  <c r="J264" i="11"/>
  <c r="I194" i="11"/>
  <c r="J218" i="11"/>
  <c r="K9" i="11"/>
  <c r="H101" i="11"/>
  <c r="I65" i="11"/>
  <c r="L344" i="11"/>
  <c r="H374" i="11"/>
  <c r="K244" i="11"/>
  <c r="K468" i="11"/>
  <c r="L81" i="11"/>
  <c r="J386" i="11"/>
  <c r="M428" i="11"/>
  <c r="J300" i="11"/>
  <c r="I420" i="11"/>
  <c r="I151" i="11"/>
  <c r="K151" i="11"/>
  <c r="K219" i="11"/>
  <c r="L451" i="11"/>
  <c r="I136" i="11"/>
  <c r="M306" i="11"/>
  <c r="H35" i="11"/>
  <c r="M13" i="11"/>
  <c r="K184" i="11"/>
  <c r="K19" i="11"/>
  <c r="I190" i="11"/>
  <c r="M360" i="11"/>
  <c r="J78" i="11"/>
  <c r="M3" i="11"/>
  <c r="H100" i="11"/>
  <c r="L52" i="11"/>
  <c r="M4" i="11"/>
  <c r="I227" i="11"/>
  <c r="K75" i="11"/>
  <c r="I279" i="11"/>
  <c r="H125" i="11"/>
  <c r="J319" i="11"/>
  <c r="H498" i="11"/>
  <c r="J198" i="11"/>
  <c r="H112" i="11"/>
  <c r="J308" i="11"/>
  <c r="L487" i="11"/>
  <c r="M153" i="11"/>
  <c r="K342" i="11"/>
  <c r="I54" i="11"/>
  <c r="H263" i="11"/>
  <c r="L105" i="11"/>
  <c r="I303" i="11"/>
  <c r="J91" i="11"/>
  <c r="M84" i="11"/>
  <c r="H85" i="11"/>
  <c r="J134" i="11"/>
  <c r="M63" i="11"/>
  <c r="H270" i="11"/>
  <c r="J200" i="11"/>
  <c r="I224" i="11"/>
  <c r="J17" i="11"/>
  <c r="L107" i="11"/>
  <c r="I11" i="11"/>
  <c r="L351" i="11"/>
  <c r="K407" i="11"/>
  <c r="I253" i="11"/>
  <c r="J474" i="11"/>
  <c r="I102" i="11"/>
  <c r="I393" i="11"/>
  <c r="H429" i="11"/>
  <c r="H309" i="11"/>
  <c r="M438" i="11"/>
  <c r="M164" i="11"/>
  <c r="J254" i="11"/>
  <c r="J229" i="11"/>
  <c r="K457" i="11"/>
  <c r="K141" i="11"/>
  <c r="I312" i="11"/>
  <c r="J40" i="11"/>
  <c r="I19" i="11"/>
  <c r="J3" i="11"/>
  <c r="M24" i="11"/>
  <c r="K195" i="11"/>
  <c r="I366" i="11"/>
  <c r="L83" i="11"/>
  <c r="I9" i="11"/>
  <c r="J105" i="11"/>
  <c r="H58" i="11"/>
  <c r="L12" i="11"/>
  <c r="J233" i="11"/>
  <c r="I82" i="11"/>
  <c r="M284" i="11"/>
  <c r="M132" i="11"/>
  <c r="H325" i="11"/>
  <c r="K245" i="11"/>
  <c r="I204" i="11"/>
  <c r="L118" i="11"/>
  <c r="H314" i="11"/>
  <c r="H493" i="11"/>
  <c r="I160" i="11"/>
  <c r="I348" i="11"/>
  <c r="I61" i="11"/>
  <c r="L268" i="11"/>
  <c r="K112" i="11"/>
  <c r="M308" i="11"/>
  <c r="H98" i="11"/>
  <c r="K91" i="11"/>
  <c r="L91" i="11"/>
  <c r="M140" i="11"/>
  <c r="L70" i="11"/>
  <c r="M275" i="11"/>
  <c r="M7" i="11"/>
  <c r="H230" i="11"/>
  <c r="M25" i="11"/>
  <c r="J114" i="11"/>
  <c r="J11" i="11"/>
  <c r="K358" i="11"/>
  <c r="K439" i="11"/>
  <c r="L260" i="11"/>
  <c r="I480" i="11"/>
  <c r="M117" i="11"/>
  <c r="K400" i="11"/>
  <c r="M383" i="11"/>
  <c r="H316" i="11"/>
  <c r="H469" i="11"/>
  <c r="I177" i="11"/>
  <c r="M323" i="11"/>
  <c r="I237" i="11"/>
  <c r="J463" i="11"/>
  <c r="M146" i="11"/>
  <c r="K317" i="11"/>
  <c r="L45" i="11"/>
  <c r="K24" i="11"/>
  <c r="L8" i="11"/>
  <c r="I30" i="11"/>
  <c r="M200" i="11"/>
  <c r="K371" i="11"/>
  <c r="H89" i="11"/>
  <c r="K14" i="11"/>
  <c r="L110" i="11"/>
  <c r="J63" i="11"/>
  <c r="L21" i="11"/>
  <c r="I239" i="11"/>
  <c r="I90" i="11"/>
  <c r="K290" i="11"/>
  <c r="J139" i="11"/>
  <c r="L330" i="11"/>
  <c r="H291" i="11"/>
  <c r="H210" i="11"/>
  <c r="J125" i="11"/>
  <c r="L319" i="11"/>
  <c r="J498" i="11"/>
  <c r="K166" i="11"/>
  <c r="M353" i="11"/>
  <c r="K69" i="11"/>
  <c r="J274" i="11"/>
  <c r="I119" i="11"/>
  <c r="K314" i="11"/>
  <c r="M105" i="11"/>
  <c r="I98" i="11"/>
  <c r="J98" i="11"/>
  <c r="K148" i="11"/>
  <c r="K78" i="11"/>
  <c r="K281" i="11"/>
  <c r="H17" i="11"/>
  <c r="M235" i="11"/>
  <c r="J33" i="11"/>
  <c r="I10" i="11"/>
  <c r="H11" i="11"/>
  <c r="K366" i="11"/>
  <c r="K463" i="11"/>
  <c r="I269" i="11"/>
  <c r="H486" i="11"/>
  <c r="H136" i="11"/>
  <c r="M406" i="11"/>
  <c r="J442" i="11"/>
  <c r="I323" i="11"/>
  <c r="L498" i="11"/>
  <c r="J189" i="11"/>
  <c r="K367" i="11"/>
  <c r="K246" i="11"/>
  <c r="I469" i="11"/>
  <c r="I152" i="11"/>
  <c r="M322" i="11"/>
  <c r="H51" i="11"/>
  <c r="M29" i="11"/>
  <c r="H14" i="11"/>
  <c r="K35" i="11"/>
  <c r="I206" i="11"/>
  <c r="M376" i="11"/>
  <c r="J94" i="11"/>
  <c r="M19" i="11"/>
  <c r="H116" i="11"/>
  <c r="L68" i="11"/>
  <c r="M28" i="11"/>
  <c r="H245" i="11"/>
  <c r="M96" i="11"/>
  <c r="J296" i="11"/>
  <c r="M145" i="11"/>
  <c r="J336" i="11"/>
  <c r="I308" i="11"/>
  <c r="M215" i="11"/>
  <c r="I133" i="11"/>
  <c r="J325" i="11"/>
  <c r="M444" i="11"/>
  <c r="M172" i="11"/>
  <c r="K359" i="11"/>
  <c r="J76" i="11"/>
  <c r="H280" i="11"/>
  <c r="H127" i="11"/>
  <c r="I320" i="11"/>
  <c r="L112" i="11"/>
  <c r="I106" i="11"/>
  <c r="J106" i="11"/>
  <c r="M154" i="11"/>
  <c r="K85" i="11"/>
  <c r="I287" i="11"/>
  <c r="K25" i="11"/>
  <c r="L241" i="11"/>
  <c r="L41" i="11"/>
  <c r="L17" i="11"/>
  <c r="I36" i="11"/>
  <c r="H373" i="11"/>
  <c r="M492" i="11"/>
  <c r="M276" i="11"/>
  <c r="M491" i="11"/>
  <c r="M150" i="11"/>
  <c r="I413" i="11"/>
  <c r="J258" i="11"/>
  <c r="I330" i="11"/>
  <c r="M122" i="11"/>
  <c r="I201" i="11"/>
  <c r="K420" i="11"/>
  <c r="H254" i="11"/>
  <c r="H475" i="11"/>
  <c r="K157" i="11"/>
  <c r="I328" i="11"/>
  <c r="J56" i="11"/>
  <c r="I35" i="11"/>
  <c r="J19" i="11"/>
  <c r="M40" i="11"/>
  <c r="K211" i="11"/>
  <c r="I382" i="11"/>
  <c r="L99" i="11"/>
  <c r="I25" i="11"/>
  <c r="J121" i="11"/>
  <c r="H74" i="11"/>
  <c r="K37" i="11"/>
  <c r="L250" i="11"/>
  <c r="K103" i="11"/>
  <c r="H302" i="11"/>
  <c r="I153" i="11"/>
  <c r="H342" i="11"/>
  <c r="M313" i="11"/>
  <c r="M221" i="11"/>
  <c r="L139" i="11"/>
  <c r="H331" i="11"/>
  <c r="M455" i="11"/>
  <c r="I180" i="11"/>
  <c r="I365" i="11"/>
  <c r="I84" i="11"/>
  <c r="M285" i="11"/>
  <c r="L133" i="11"/>
  <c r="M325" i="11"/>
  <c r="J119" i="11"/>
  <c r="M112" i="11"/>
  <c r="H113" i="11"/>
  <c r="J7" i="11"/>
  <c r="I92" i="11"/>
  <c r="M292" i="11"/>
  <c r="H33" i="11"/>
  <c r="H8" i="11"/>
  <c r="H49" i="11"/>
  <c r="J26" i="11"/>
  <c r="K59" i="11"/>
  <c r="K379" i="11"/>
  <c r="J441" i="11"/>
  <c r="H284" i="11"/>
  <c r="L497" i="11"/>
  <c r="K164" i="11"/>
  <c r="M419" i="11"/>
  <c r="K363" i="11"/>
  <c r="I338" i="11"/>
  <c r="K229" i="11"/>
  <c r="H209" i="11"/>
  <c r="J469" i="11"/>
  <c r="J261" i="11"/>
  <c r="M480" i="11"/>
  <c r="M34" i="11"/>
  <c r="K205" i="11"/>
  <c r="I376" i="11"/>
  <c r="J104" i="11"/>
  <c r="I83" i="11"/>
  <c r="J67" i="11"/>
  <c r="M88" i="11"/>
  <c r="K259" i="11"/>
  <c r="I430" i="11"/>
  <c r="L147" i="11"/>
  <c r="I73" i="11"/>
  <c r="J169" i="11"/>
  <c r="H122" i="11"/>
  <c r="J103" i="11"/>
  <c r="M301" i="11"/>
  <c r="M165" i="11"/>
  <c r="I353" i="11"/>
  <c r="M209" i="11"/>
  <c r="J393" i="11"/>
  <c r="H69" i="11"/>
  <c r="K279" i="11"/>
  <c r="K198" i="11"/>
  <c r="J382" i="11"/>
  <c r="M14" i="11"/>
  <c r="I234" i="11"/>
  <c r="K416" i="11"/>
  <c r="K146" i="11"/>
  <c r="J348" i="11"/>
  <c r="H193" i="11"/>
  <c r="I377" i="11"/>
  <c r="L180" i="11"/>
  <c r="H174" i="11"/>
  <c r="K174" i="11"/>
  <c r="J77" i="11"/>
  <c r="I155" i="11"/>
  <c r="M70" i="11"/>
  <c r="J100" i="11"/>
  <c r="I79" i="11"/>
  <c r="I114" i="11"/>
  <c r="J10" i="11"/>
  <c r="K199" i="11"/>
  <c r="H438" i="11"/>
  <c r="K188" i="11"/>
  <c r="M351" i="11"/>
  <c r="I387" i="11"/>
  <c r="J253" i="11"/>
  <c r="K474" i="11"/>
  <c r="J122" i="11"/>
  <c r="L400" i="11"/>
  <c r="K477" i="11"/>
  <c r="K284" i="11"/>
  <c r="M320" i="11"/>
  <c r="L331" i="11"/>
  <c r="H190" i="11"/>
  <c r="I40" i="11"/>
  <c r="M210" i="11"/>
  <c r="K381" i="11"/>
  <c r="L109" i="11"/>
  <c r="K88" i="11"/>
  <c r="L72" i="11"/>
  <c r="I94" i="11"/>
  <c r="M264" i="11"/>
  <c r="K435" i="11"/>
  <c r="H153" i="11"/>
  <c r="H4" i="11"/>
  <c r="L174" i="11"/>
  <c r="J127" i="11"/>
  <c r="I111" i="11"/>
  <c r="L307" i="11"/>
  <c r="I172" i="11"/>
  <c r="M358" i="11"/>
  <c r="L215" i="11"/>
  <c r="H399" i="11"/>
  <c r="M75" i="11"/>
  <c r="I285" i="11"/>
  <c r="J204" i="11"/>
  <c r="H388" i="11"/>
  <c r="K22" i="11"/>
  <c r="H240" i="11"/>
  <c r="I422" i="11"/>
  <c r="H154" i="11"/>
  <c r="H354" i="11"/>
  <c r="H199" i="11"/>
  <c r="M382" i="11"/>
  <c r="H187" i="11"/>
  <c r="M180" i="11"/>
  <c r="H181" i="11"/>
  <c r="J85" i="11"/>
  <c r="K161" i="11"/>
  <c r="M78" i="11"/>
  <c r="I107" i="11"/>
  <c r="H86" i="11"/>
  <c r="I122" i="11"/>
  <c r="M17" i="11"/>
  <c r="J208" i="11"/>
  <c r="I444" i="11"/>
  <c r="K450" i="11"/>
  <c r="L358" i="11"/>
  <c r="L426" i="11"/>
  <c r="M260" i="11"/>
  <c r="J480" i="11"/>
  <c r="I137" i="11"/>
  <c r="H407" i="11"/>
  <c r="K483" i="11"/>
  <c r="K293" i="11"/>
  <c r="K448" i="11"/>
  <c r="K338" i="11"/>
  <c r="K201" i="11"/>
  <c r="K45" i="11"/>
  <c r="I216" i="11"/>
  <c r="M386" i="11"/>
  <c r="H115" i="11"/>
  <c r="M93" i="11"/>
  <c r="H78" i="11"/>
  <c r="K99" i="11"/>
  <c r="I270" i="11"/>
  <c r="M440" i="11"/>
  <c r="J158" i="11"/>
  <c r="J9" i="11"/>
  <c r="H180" i="11"/>
  <c r="I5" i="11"/>
  <c r="H118" i="11"/>
  <c r="J313" i="11"/>
  <c r="K178" i="11"/>
  <c r="K364" i="11"/>
  <c r="L221" i="11"/>
  <c r="L404" i="11"/>
  <c r="K82" i="11"/>
  <c r="L296" i="11"/>
  <c r="I210" i="11"/>
  <c r="L393" i="11"/>
  <c r="H31" i="11"/>
  <c r="M245" i="11"/>
  <c r="M427" i="11"/>
  <c r="J160" i="11"/>
  <c r="L359" i="11"/>
  <c r="M204" i="11"/>
  <c r="K388" i="11"/>
  <c r="I193" i="11"/>
  <c r="I187" i="11"/>
  <c r="I7" i="11"/>
  <c r="H92" i="11"/>
  <c r="M167" i="11"/>
  <c r="L85" i="11"/>
  <c r="M113" i="11"/>
  <c r="L92" i="11"/>
  <c r="M128" i="11"/>
  <c r="M26" i="11"/>
  <c r="L218" i="11"/>
  <c r="L450" i="11"/>
  <c r="K11" i="11"/>
  <c r="L366" i="11"/>
  <c r="M50" i="11"/>
  <c r="K221" i="11"/>
  <c r="I392" i="11"/>
  <c r="J120" i="11"/>
  <c r="I99" i="11"/>
  <c r="J83" i="11"/>
  <c r="M104" i="11"/>
  <c r="K275" i="11"/>
  <c r="I446" i="11"/>
  <c r="L163" i="11"/>
  <c r="L14" i="11"/>
  <c r="J185" i="11"/>
  <c r="K10" i="11"/>
  <c r="L124" i="11"/>
  <c r="H319" i="11"/>
  <c r="M185" i="11"/>
  <c r="L5" i="11"/>
  <c r="M227" i="11"/>
  <c r="J410" i="11"/>
  <c r="K90" i="11"/>
  <c r="K302" i="11"/>
  <c r="H216" i="11"/>
  <c r="J399" i="11"/>
  <c r="J38" i="11"/>
  <c r="K251" i="11"/>
  <c r="K433" i="11"/>
  <c r="L166" i="11"/>
  <c r="J365" i="11"/>
  <c r="L210" i="11"/>
  <c r="I394" i="11"/>
  <c r="I199" i="11"/>
  <c r="J193" i="11"/>
  <c r="J16" i="11"/>
  <c r="L98" i="11"/>
  <c r="I175" i="11"/>
  <c r="J92" i="11"/>
  <c r="L121" i="11"/>
  <c r="K100" i="11"/>
  <c r="J135" i="11"/>
  <c r="M33" i="11"/>
  <c r="K226" i="11"/>
  <c r="L456" i="11"/>
  <c r="J36" i="11"/>
  <c r="I373" i="11"/>
  <c r="H499" i="11"/>
  <c r="H277" i="11"/>
  <c r="H492" i="11"/>
  <c r="L164" i="11"/>
  <c r="H420" i="11"/>
  <c r="I436" i="11"/>
  <c r="I309" i="11"/>
  <c r="H450" i="11"/>
  <c r="K352" i="11"/>
  <c r="K270" i="11"/>
  <c r="I56" i="11"/>
  <c r="M226" i="11"/>
  <c r="K397" i="11"/>
  <c r="L125" i="11"/>
  <c r="K104" i="11"/>
  <c r="L88" i="11"/>
  <c r="I110" i="11"/>
  <c r="M280" i="11"/>
  <c r="K451" i="11"/>
  <c r="H169" i="11"/>
  <c r="H20" i="11"/>
  <c r="L190" i="11"/>
  <c r="M15" i="11"/>
  <c r="K132" i="11"/>
  <c r="L324" i="11"/>
  <c r="H192" i="11"/>
  <c r="H13" i="11"/>
  <c r="L233" i="11"/>
  <c r="H416" i="11"/>
  <c r="I97" i="11"/>
  <c r="K319" i="11"/>
  <c r="H222" i="11"/>
  <c r="H405" i="11"/>
  <c r="J45" i="11"/>
  <c r="I257" i="11"/>
  <c r="I439" i="11"/>
  <c r="H173" i="11"/>
  <c r="L382" i="11"/>
  <c r="L216" i="11"/>
  <c r="M399" i="11"/>
  <c r="H205" i="11"/>
  <c r="J199" i="11"/>
  <c r="K23" i="11"/>
  <c r="L106" i="11"/>
  <c r="K181" i="11"/>
  <c r="I100" i="11"/>
  <c r="K128" i="11"/>
  <c r="J107" i="11"/>
  <c r="H143" i="11"/>
  <c r="J42" i="11"/>
  <c r="J236" i="11"/>
  <c r="K462" i="11"/>
  <c r="L59" i="11"/>
  <c r="L379" i="11"/>
  <c r="K494" i="11"/>
  <c r="I284" i="11"/>
  <c r="M497" i="11"/>
  <c r="H177" i="11"/>
  <c r="I426" i="11"/>
  <c r="K214" i="11"/>
  <c r="I316" i="11"/>
  <c r="K292" i="11"/>
  <c r="K360" i="11"/>
  <c r="K309" i="11"/>
  <c r="K61" i="11"/>
  <c r="I232" i="11"/>
  <c r="M402" i="11"/>
  <c r="H131" i="11"/>
  <c r="M109" i="11"/>
  <c r="H94" i="11"/>
  <c r="K115" i="11"/>
  <c r="I286" i="11"/>
  <c r="L3" i="11"/>
  <c r="J174" i="11"/>
  <c r="J25" i="11"/>
  <c r="H196" i="11"/>
  <c r="I21" i="11"/>
  <c r="H139" i="11"/>
  <c r="J330" i="11"/>
  <c r="H198" i="11"/>
  <c r="H22" i="11"/>
  <c r="K239" i="11"/>
  <c r="L421" i="11"/>
  <c r="M103" i="11"/>
  <c r="H6" i="11"/>
  <c r="I228" i="11"/>
  <c r="L410" i="11"/>
  <c r="H54" i="11"/>
  <c r="M262" i="11"/>
  <c r="J450" i="11"/>
  <c r="J180" i="11"/>
  <c r="J388" i="11"/>
  <c r="M222" i="11"/>
  <c r="K405" i="11"/>
  <c r="H211" i="11"/>
  <c r="I205" i="11"/>
  <c r="J32" i="11"/>
  <c r="J113" i="11"/>
  <c r="M187" i="11"/>
  <c r="H107" i="11"/>
  <c r="H135" i="11"/>
  <c r="H114" i="11"/>
  <c r="K149" i="11"/>
  <c r="K49" i="11"/>
  <c r="J244" i="11"/>
  <c r="J468" i="11"/>
  <c r="K81" i="11"/>
  <c r="I386" i="11"/>
  <c r="M470" i="11"/>
  <c r="I293" i="11"/>
  <c r="I380" i="11"/>
  <c r="I189" i="11"/>
  <c r="J432" i="11"/>
  <c r="M349" i="11"/>
  <c r="J323" i="11"/>
  <c r="I12" i="11"/>
  <c r="J367" i="11"/>
  <c r="L352" i="11"/>
  <c r="M66" i="11"/>
  <c r="K237" i="11"/>
  <c r="I408" i="11"/>
  <c r="J136" i="11"/>
  <c r="I115" i="11"/>
  <c r="J99" i="11"/>
  <c r="M120" i="11"/>
  <c r="K291" i="11"/>
  <c r="H9" i="11"/>
  <c r="L179" i="11"/>
  <c r="L30" i="11"/>
  <c r="I4" i="11"/>
  <c r="K26" i="11"/>
  <c r="K145" i="11"/>
  <c r="H336" i="11"/>
  <c r="M203" i="11"/>
  <c r="I29" i="11"/>
  <c r="J245" i="11"/>
  <c r="J427" i="11"/>
  <c r="M111" i="11"/>
  <c r="J13" i="11"/>
  <c r="H234" i="11"/>
  <c r="J416" i="11"/>
  <c r="H61" i="11"/>
  <c r="K268" i="11"/>
  <c r="I461" i="11"/>
  <c r="L186" i="11"/>
  <c r="K6" i="11"/>
  <c r="L228" i="11"/>
  <c r="I411" i="11"/>
  <c r="I217" i="11"/>
  <c r="I211" i="11"/>
  <c r="J39" i="11"/>
  <c r="H120" i="11"/>
  <c r="H194" i="11"/>
  <c r="L113" i="11"/>
  <c r="K142" i="11"/>
  <c r="M121" i="11"/>
  <c r="M9" i="11"/>
  <c r="M57" i="11"/>
  <c r="H253" i="11"/>
  <c r="I474" i="11"/>
  <c r="H102" i="11"/>
  <c r="H393" i="11"/>
  <c r="L422" i="11"/>
  <c r="I300" i="11"/>
  <c r="I407" i="11"/>
  <c r="L200" i="11"/>
  <c r="K438" i="11"/>
  <c r="J478" i="11"/>
  <c r="M330" i="11"/>
  <c r="J37" i="11"/>
  <c r="M373" i="11"/>
  <c r="K380" i="11"/>
  <c r="I72" i="11"/>
  <c r="M242" i="11"/>
  <c r="K413" i="11"/>
  <c r="L141" i="11"/>
  <c r="K120" i="11"/>
  <c r="L104" i="11"/>
  <c r="I126" i="11"/>
  <c r="M296" i="11"/>
  <c r="J14" i="11"/>
  <c r="H185" i="11"/>
  <c r="H36" i="11"/>
  <c r="J4" i="11"/>
  <c r="M31" i="11"/>
  <c r="H152" i="11"/>
  <c r="L341" i="11"/>
  <c r="L209" i="11"/>
  <c r="M37" i="11"/>
  <c r="H251" i="11"/>
  <c r="H433" i="11"/>
  <c r="K118" i="11"/>
  <c r="J22" i="11"/>
  <c r="M239" i="11"/>
  <c r="H422" i="11"/>
  <c r="J69" i="11"/>
  <c r="I274" i="11"/>
  <c r="M487" i="11"/>
  <c r="M192" i="11"/>
  <c r="I15" i="11"/>
  <c r="K234" i="11"/>
  <c r="M416" i="11"/>
  <c r="H223" i="11"/>
  <c r="J217" i="11"/>
  <c r="H48" i="11"/>
  <c r="H128" i="11"/>
  <c r="H200" i="11"/>
  <c r="K121" i="11"/>
  <c r="I149" i="11"/>
  <c r="L128" i="11"/>
  <c r="K17" i="11"/>
  <c r="H65" i="11"/>
  <c r="K260" i="11"/>
  <c r="H480" i="11"/>
  <c r="L117" i="11"/>
  <c r="J400" i="11"/>
  <c r="J483" i="11"/>
  <c r="J307" i="11"/>
  <c r="J451" i="11"/>
  <c r="M208" i="11"/>
  <c r="I445" i="11"/>
  <c r="I176" i="11"/>
  <c r="J338" i="11"/>
  <c r="K65" i="11"/>
  <c r="J380" i="11"/>
  <c r="M114" i="11"/>
  <c r="K285" i="11"/>
  <c r="L13" i="11"/>
  <c r="J184" i="11"/>
  <c r="I163" i="11"/>
  <c r="J147" i="11"/>
  <c r="M168" i="11"/>
  <c r="K339" i="11"/>
  <c r="H57" i="11"/>
  <c r="L227" i="11"/>
  <c r="L78" i="11"/>
  <c r="J31" i="11"/>
  <c r="H16" i="11"/>
  <c r="L203" i="11"/>
  <c r="L44" i="11"/>
  <c r="K256" i="11"/>
  <c r="H97" i="11"/>
  <c r="K296" i="11"/>
  <c r="L476" i="11"/>
  <c r="K172" i="11"/>
  <c r="L82" i="11"/>
  <c r="J285" i="11"/>
  <c r="J466" i="11"/>
  <c r="K126" i="11"/>
  <c r="M319" i="11"/>
  <c r="L22" i="11"/>
  <c r="I240" i="11"/>
  <c r="K76" i="11"/>
  <c r="J280" i="11"/>
  <c r="M62" i="11"/>
  <c r="L54" i="11"/>
  <c r="M54" i="11"/>
  <c r="K106" i="11"/>
  <c r="L32" i="11"/>
  <c r="I247" i="11"/>
  <c r="J175" i="11"/>
  <c r="K200" i="11"/>
  <c r="H182" i="11"/>
  <c r="L79" i="11"/>
  <c r="L42" i="11"/>
  <c r="K322" i="11"/>
  <c r="L219" i="11"/>
  <c r="M218" i="11"/>
  <c r="K29" i="11"/>
  <c r="M370" i="11"/>
  <c r="M77" i="11"/>
  <c r="K83" i="11"/>
  <c r="M424" i="11"/>
  <c r="M67" i="11"/>
  <c r="L116" i="11"/>
  <c r="H296" i="11"/>
  <c r="K347" i="11"/>
  <c r="L387" i="11"/>
  <c r="M273" i="11"/>
  <c r="K376" i="11"/>
  <c r="J228" i="11"/>
  <c r="H140" i="11"/>
  <c r="M186" i="11"/>
  <c r="J173" i="11"/>
  <c r="J167" i="11"/>
  <c r="M148" i="11"/>
  <c r="K92" i="11"/>
  <c r="K107" i="11"/>
  <c r="L188" i="11"/>
  <c r="I315" i="11"/>
  <c r="M300" i="11"/>
  <c r="J438" i="11"/>
  <c r="I277" i="11"/>
  <c r="H12" i="11"/>
  <c r="I218" i="11"/>
  <c r="I87" i="11"/>
  <c r="J87" i="11"/>
  <c r="J387" i="11"/>
  <c r="J436" i="11"/>
  <c r="I346" i="11"/>
  <c r="H459" i="11"/>
  <c r="K487" i="11"/>
  <c r="J220" i="11"/>
  <c r="K452" i="11"/>
  <c r="J381" i="11"/>
  <c r="K77" i="11"/>
  <c r="M418" i="11"/>
  <c r="M125" i="11"/>
  <c r="K131" i="11"/>
  <c r="L19" i="11"/>
  <c r="J41" i="11"/>
  <c r="I37" i="11"/>
  <c r="J347" i="11"/>
  <c r="M44" i="11"/>
  <c r="L438" i="11"/>
  <c r="M30" i="11"/>
  <c r="L427" i="11"/>
  <c r="M279" i="11"/>
  <c r="M198" i="11"/>
  <c r="J240" i="11"/>
  <c r="M228" i="11"/>
  <c r="H55" i="11"/>
  <c r="H206" i="11"/>
  <c r="K155" i="11"/>
  <c r="I26" i="11"/>
  <c r="H269" i="11"/>
  <c r="M135" i="11"/>
  <c r="M345" i="11"/>
  <c r="H445" i="11"/>
  <c r="J284" i="11"/>
  <c r="H37" i="11"/>
  <c r="H87" i="11"/>
  <c r="M137" i="11"/>
  <c r="H103" i="11"/>
  <c r="M394" i="11"/>
  <c r="J351" i="11"/>
  <c r="K353" i="11"/>
  <c r="J383" i="11"/>
  <c r="I278" i="11"/>
  <c r="L493" i="11"/>
  <c r="K230" i="11"/>
  <c r="J458" i="11"/>
  <c r="H88" i="11"/>
  <c r="H389" i="11"/>
  <c r="J181" i="11"/>
  <c r="I428" i="11"/>
  <c r="K108" i="11"/>
  <c r="M395" i="11"/>
  <c r="L108" i="11"/>
  <c r="M488" i="11"/>
  <c r="M255" i="11"/>
  <c r="M249" i="11"/>
  <c r="K318" i="11"/>
  <c r="L231" i="11"/>
  <c r="J491" i="11"/>
  <c r="H349" i="11"/>
  <c r="H214" i="11"/>
  <c r="H171" i="11"/>
  <c r="J423" i="11"/>
  <c r="H298" i="11"/>
  <c r="M144" i="11"/>
  <c r="J411" i="11"/>
  <c r="I161" i="11"/>
  <c r="M417" i="11"/>
  <c r="L184" i="11"/>
  <c r="L430" i="11"/>
  <c r="I215" i="11"/>
  <c r="I449" i="11"/>
  <c r="L275" i="11"/>
  <c r="M467" i="11"/>
  <c r="M335" i="11"/>
  <c r="J101" i="11"/>
  <c r="H392" i="11"/>
  <c r="M189" i="11"/>
  <c r="L470" i="11"/>
  <c r="I369" i="11"/>
  <c r="L454" i="11"/>
  <c r="L328" i="11"/>
  <c r="K294" i="11"/>
  <c r="H447" i="11"/>
  <c r="L295" i="11"/>
  <c r="I233" i="11"/>
  <c r="H497" i="11"/>
  <c r="L443" i="11"/>
  <c r="M82" i="11"/>
  <c r="I424" i="11"/>
  <c r="I131" i="11"/>
  <c r="M136" i="11"/>
  <c r="H25" i="11"/>
  <c r="L46" i="11"/>
  <c r="K42" i="11"/>
  <c r="H353" i="11"/>
  <c r="K53" i="11"/>
  <c r="J444" i="11"/>
  <c r="I38" i="11"/>
  <c r="J433" i="11"/>
  <c r="L285" i="11"/>
  <c r="L204" i="11"/>
  <c r="I246" i="11"/>
  <c r="M6" i="11"/>
  <c r="K63" i="11"/>
  <c r="I212" i="11"/>
  <c r="M161" i="11"/>
  <c r="K33" i="11"/>
  <c r="L276" i="11"/>
  <c r="L150" i="11"/>
  <c r="L457" i="11"/>
  <c r="H451" i="11"/>
  <c r="J345" i="11"/>
  <c r="J65" i="11"/>
  <c r="L102" i="11"/>
  <c r="I165" i="11"/>
  <c r="H123" i="11"/>
  <c r="J401" i="11"/>
  <c r="K135" i="11"/>
  <c r="I361" i="11"/>
  <c r="H423" i="11"/>
  <c r="H287" i="11"/>
  <c r="I434" i="11"/>
  <c r="K238" i="11"/>
  <c r="I464" i="11"/>
  <c r="I108" i="11"/>
  <c r="K395" i="11"/>
  <c r="K191" i="11"/>
  <c r="J434" i="11"/>
  <c r="H124" i="11"/>
  <c r="J402" i="11"/>
  <c r="I124" i="11"/>
  <c r="J396" i="11"/>
  <c r="L264" i="11"/>
  <c r="M356" i="11"/>
  <c r="L326" i="11"/>
  <c r="H241" i="11"/>
  <c r="J150" i="11"/>
  <c r="I356" i="11"/>
  <c r="J224" i="11"/>
  <c r="J183" i="11"/>
  <c r="L429" i="11"/>
  <c r="H305" i="11"/>
  <c r="I159" i="11"/>
  <c r="L417" i="11"/>
  <c r="L171" i="11"/>
  <c r="H424" i="11"/>
  <c r="L196" i="11"/>
  <c r="M436" i="11"/>
  <c r="K225" i="11"/>
  <c r="I455" i="11"/>
  <c r="H283" i="11"/>
  <c r="I117" i="11"/>
  <c r="M343" i="11"/>
  <c r="H117" i="11"/>
  <c r="M398" i="11"/>
  <c r="H237" i="11"/>
  <c r="K476" i="11"/>
  <c r="H441" i="11"/>
  <c r="L396" i="11"/>
  <c r="L234" i="11"/>
  <c r="J197" i="11"/>
  <c r="J202" i="11"/>
  <c r="J255" i="11"/>
  <c r="M49" i="11"/>
  <c r="L281" i="11"/>
  <c r="L356" i="11"/>
  <c r="M478" i="11"/>
  <c r="M391" i="11"/>
  <c r="I88" i="11"/>
  <c r="K429" i="11"/>
  <c r="K136" i="11"/>
  <c r="I142" i="11"/>
  <c r="J30" i="11"/>
  <c r="H52" i="11"/>
  <c r="M47" i="11"/>
  <c r="H5" i="11"/>
  <c r="K60" i="11"/>
  <c r="M449" i="11"/>
  <c r="I45" i="11"/>
  <c r="H439" i="11"/>
  <c r="J291" i="11"/>
  <c r="K210" i="11"/>
  <c r="M251" i="11"/>
  <c r="L15" i="11"/>
  <c r="J70" i="11"/>
  <c r="H218" i="11"/>
  <c r="L168" i="11"/>
  <c r="M41" i="11"/>
  <c r="M283" i="11"/>
  <c r="J164" i="11"/>
  <c r="M447" i="11"/>
  <c r="H457" i="11"/>
  <c r="I352" i="11"/>
  <c r="M86" i="11"/>
  <c r="L122" i="11"/>
  <c r="K177" i="11"/>
  <c r="H138" i="11"/>
  <c r="L407" i="11"/>
  <c r="I18" i="11"/>
  <c r="M367" i="11"/>
  <c r="H448" i="11"/>
  <c r="J294" i="11"/>
  <c r="L452" i="11"/>
  <c r="K247" i="11"/>
  <c r="H470" i="11"/>
  <c r="L123" i="11"/>
  <c r="H402" i="11"/>
  <c r="K202" i="11"/>
  <c r="L440" i="11"/>
  <c r="I143" i="11"/>
  <c r="H409" i="11"/>
  <c r="J143" i="11"/>
  <c r="L441" i="11"/>
  <c r="H272" i="11"/>
  <c r="L501" i="11"/>
  <c r="L333" i="11"/>
  <c r="H249" i="11"/>
  <c r="M437" i="11"/>
  <c r="M362" i="11"/>
  <c r="H232" i="11"/>
  <c r="J195" i="11"/>
  <c r="H436" i="11"/>
  <c r="H312" i="11"/>
  <c r="K171" i="11"/>
  <c r="M423" i="11"/>
  <c r="H184" i="11"/>
  <c r="K430" i="11"/>
  <c r="I207" i="11"/>
  <c r="H443" i="11"/>
  <c r="H235" i="11"/>
  <c r="K461" i="11"/>
  <c r="I290" i="11"/>
  <c r="I379" i="11"/>
  <c r="H351" i="11"/>
  <c r="I132" i="11"/>
  <c r="H406" i="11"/>
  <c r="K386" i="11"/>
  <c r="K401" i="11"/>
  <c r="J470" i="11"/>
  <c r="H21" i="11"/>
  <c r="L272" i="11"/>
  <c r="M460" i="11"/>
  <c r="J385" i="11"/>
  <c r="J339" i="11"/>
  <c r="J318" i="11"/>
  <c r="J329" i="11"/>
  <c r="M282" i="11"/>
  <c r="K93" i="11"/>
  <c r="M434" i="11"/>
  <c r="M141" i="11"/>
  <c r="K147" i="11"/>
  <c r="L35" i="11"/>
  <c r="J57" i="11"/>
  <c r="I53" i="11"/>
  <c r="M12" i="11"/>
  <c r="M68" i="11"/>
  <c r="J455" i="11"/>
  <c r="M53" i="11"/>
  <c r="L444" i="11"/>
  <c r="I297" i="11"/>
  <c r="K216" i="11"/>
  <c r="K257" i="11"/>
  <c r="I23" i="11"/>
  <c r="I77" i="11"/>
  <c r="M223" i="11"/>
  <c r="K175" i="11"/>
  <c r="I49" i="11"/>
  <c r="L292" i="11"/>
  <c r="L176" i="11"/>
  <c r="H410" i="11"/>
  <c r="M462" i="11"/>
  <c r="H360" i="11"/>
  <c r="K102" i="11"/>
  <c r="L137" i="11"/>
  <c r="L246" i="11"/>
  <c r="L151" i="11"/>
  <c r="J414" i="11"/>
  <c r="I43" i="11"/>
  <c r="J374" i="11"/>
  <c r="K489" i="11"/>
  <c r="J301" i="11"/>
  <c r="I470" i="11"/>
  <c r="H255" i="11"/>
  <c r="M475" i="11"/>
  <c r="L138" i="11"/>
  <c r="J421" i="11"/>
  <c r="M212" i="11"/>
  <c r="M446" i="11"/>
  <c r="K156" i="11"/>
  <c r="J415" i="11"/>
  <c r="L156" i="11"/>
  <c r="L477" i="11"/>
  <c r="L280" i="11"/>
  <c r="K252" i="11"/>
  <c r="L340" i="11"/>
  <c r="I256" i="11"/>
  <c r="I27" i="11"/>
  <c r="K369" i="11"/>
  <c r="K241" i="11"/>
  <c r="L205" i="11"/>
  <c r="I442" i="11"/>
  <c r="L320" i="11"/>
  <c r="M183" i="11"/>
  <c r="J430" i="11"/>
  <c r="K196" i="11"/>
  <c r="L436" i="11"/>
  <c r="H215" i="11"/>
  <c r="H449" i="11"/>
  <c r="H243" i="11"/>
  <c r="J467" i="11"/>
  <c r="H299" i="11"/>
  <c r="L283" i="11"/>
  <c r="M357" i="11"/>
  <c r="H150" i="11"/>
  <c r="J412" i="11"/>
  <c r="L201" i="11"/>
  <c r="I123" i="11"/>
  <c r="I484" i="11"/>
  <c r="J191" i="11"/>
  <c r="L202" i="11"/>
  <c r="K288" i="11"/>
  <c r="H225" i="11"/>
  <c r="H491" i="11"/>
  <c r="I138" i="11"/>
  <c r="H159" i="11"/>
  <c r="K460" i="11"/>
  <c r="M98" i="11"/>
  <c r="I440" i="11"/>
  <c r="I147" i="11"/>
  <c r="M152" i="11"/>
  <c r="H41" i="11"/>
  <c r="L62" i="11"/>
  <c r="K58" i="11"/>
  <c r="M21" i="11"/>
  <c r="L75" i="11"/>
  <c r="L460" i="11"/>
  <c r="M60" i="11"/>
  <c r="I450" i="11"/>
  <c r="M302" i="11"/>
  <c r="L222" i="11"/>
  <c r="I263" i="11"/>
  <c r="H32" i="11"/>
  <c r="I85" i="11"/>
  <c r="L229" i="11"/>
  <c r="M181" i="11"/>
  <c r="K57" i="11"/>
  <c r="M299" i="11"/>
  <c r="M188" i="11"/>
  <c r="M489" i="11"/>
  <c r="L468" i="11"/>
  <c r="H367" i="11"/>
  <c r="K122" i="11"/>
  <c r="J151" i="11"/>
  <c r="H414" i="11"/>
  <c r="J165" i="11"/>
  <c r="L420" i="11"/>
  <c r="H66" i="11"/>
  <c r="M380" i="11"/>
  <c r="H460" i="11"/>
  <c r="H310" i="11"/>
  <c r="H494" i="11"/>
  <c r="K263" i="11"/>
  <c r="L481" i="11"/>
  <c r="I156" i="11"/>
  <c r="J464" i="11"/>
  <c r="L220" i="11"/>
  <c r="M452" i="11"/>
  <c r="M169" i="11"/>
  <c r="M421" i="11"/>
  <c r="H170" i="11"/>
  <c r="L403" i="11"/>
  <c r="I288" i="11"/>
  <c r="K485" i="11"/>
  <c r="L348" i="11"/>
  <c r="I265" i="11"/>
  <c r="I50" i="11"/>
  <c r="J376" i="11"/>
  <c r="J249" i="11"/>
  <c r="I214" i="11"/>
  <c r="I448" i="11"/>
  <c r="K327" i="11"/>
  <c r="J196" i="11"/>
  <c r="K436" i="11"/>
  <c r="H207" i="11"/>
  <c r="M442" i="11"/>
  <c r="J225" i="11"/>
  <c r="H455" i="11"/>
  <c r="K250" i="11"/>
  <c r="I473" i="11"/>
  <c r="H306" i="11"/>
  <c r="M479" i="11"/>
  <c r="M364" i="11"/>
  <c r="L162" i="11"/>
  <c r="L418" i="11"/>
  <c r="L65" i="11"/>
  <c r="L499" i="11"/>
  <c r="H311" i="11"/>
  <c r="H430" i="11"/>
  <c r="J275" i="11"/>
  <c r="L375" i="11"/>
  <c r="I213" i="11"/>
  <c r="J403" i="11"/>
  <c r="K242" i="11"/>
  <c r="I101" i="11"/>
  <c r="I104" i="11"/>
  <c r="H3" i="11"/>
  <c r="K152" i="11"/>
  <c r="I158" i="11"/>
  <c r="J46" i="11"/>
  <c r="H68" i="11"/>
  <c r="J5" i="11"/>
  <c r="H29" i="11"/>
  <c r="J82" i="11"/>
  <c r="H466" i="11"/>
  <c r="I69" i="11"/>
  <c r="L455" i="11"/>
  <c r="K308" i="11"/>
  <c r="K228" i="11"/>
  <c r="M268" i="11"/>
  <c r="H39" i="11"/>
  <c r="M91" i="11"/>
  <c r="K235" i="11"/>
  <c r="I188" i="11"/>
  <c r="L64" i="11"/>
  <c r="H307" i="11"/>
  <c r="L199" i="11"/>
  <c r="K114" i="11"/>
  <c r="I486" i="11"/>
  <c r="K373" i="11"/>
  <c r="J219" i="11"/>
  <c r="H165" i="11"/>
  <c r="M451" i="11"/>
  <c r="L177" i="11"/>
  <c r="M426" i="11"/>
  <c r="K87" i="11"/>
  <c r="M387" i="11"/>
  <c r="M224" i="11"/>
  <c r="H317" i="11"/>
  <c r="I500" i="11"/>
  <c r="I271" i="11"/>
  <c r="H488" i="11"/>
  <c r="K169" i="11"/>
  <c r="J494" i="11"/>
  <c r="M230" i="11"/>
  <c r="L458" i="11"/>
  <c r="I182" i="11"/>
  <c r="J428" i="11"/>
  <c r="J182" i="11"/>
  <c r="M477" i="11"/>
  <c r="J295" i="11"/>
  <c r="K218" i="11"/>
  <c r="M355" i="11"/>
  <c r="J272" i="11"/>
  <c r="I74" i="11"/>
  <c r="L383" i="11"/>
  <c r="M257" i="11"/>
  <c r="K224" i="11"/>
  <c r="K495" i="11"/>
  <c r="L334" i="11"/>
  <c r="M206" i="11"/>
  <c r="L442" i="11"/>
  <c r="M214" i="11"/>
  <c r="M448" i="11"/>
  <c r="M234" i="11"/>
  <c r="J461" i="11"/>
  <c r="J259" i="11"/>
  <c r="H479" i="11"/>
  <c r="L314" i="11"/>
  <c r="I34" i="11"/>
  <c r="J372" i="11"/>
  <c r="H176" i="11"/>
  <c r="I425" i="11"/>
  <c r="M482" i="11"/>
  <c r="J332" i="11"/>
  <c r="M247" i="11"/>
  <c r="M202" i="11"/>
  <c r="J109" i="11"/>
  <c r="L349" i="11"/>
  <c r="J250" i="11"/>
  <c r="L80" i="11"/>
  <c r="M407" i="11"/>
  <c r="H213" i="11"/>
  <c r="I129" i="11"/>
  <c r="I259" i="11"/>
  <c r="M207" i="11"/>
  <c r="K109" i="11"/>
  <c r="J8" i="11"/>
  <c r="M157" i="11"/>
  <c r="K163" i="11"/>
  <c r="L51" i="11"/>
  <c r="J73" i="11"/>
  <c r="L10" i="11"/>
  <c r="L37" i="11"/>
  <c r="J90" i="11"/>
  <c r="J471" i="11"/>
  <c r="H76" i="11"/>
  <c r="H461" i="11"/>
  <c r="I314" i="11"/>
  <c r="J234" i="11"/>
  <c r="K274" i="11"/>
  <c r="K47" i="11"/>
  <c r="K98" i="11"/>
  <c r="J241" i="11"/>
  <c r="J194" i="11"/>
  <c r="K71" i="11"/>
  <c r="K315" i="11"/>
  <c r="K208" i="11"/>
  <c r="L423" i="11"/>
  <c r="L480" i="11"/>
  <c r="H380" i="11"/>
  <c r="I229" i="11"/>
  <c r="J177" i="11"/>
  <c r="H481" i="11"/>
  <c r="K190" i="11"/>
  <c r="I433" i="11"/>
  <c r="I103" i="11"/>
  <c r="H395" i="11"/>
  <c r="M334" i="11"/>
  <c r="J324" i="11"/>
  <c r="K389" i="11"/>
  <c r="J278" i="11"/>
  <c r="M493" i="11"/>
  <c r="I181" i="11"/>
  <c r="H396" i="11"/>
  <c r="M238" i="11"/>
  <c r="K464" i="11"/>
  <c r="L191" i="11"/>
  <c r="K434" i="11"/>
  <c r="K193" i="11"/>
  <c r="M483" i="11"/>
  <c r="H304" i="11"/>
  <c r="J406" i="11"/>
  <c r="K362" i="11"/>
  <c r="I281" i="11"/>
  <c r="M94" i="11"/>
  <c r="I390" i="11"/>
  <c r="K265" i="11"/>
  <c r="J232" i="11"/>
  <c r="L95" i="11"/>
  <c r="K341" i="11"/>
  <c r="L214" i="11"/>
  <c r="L448" i="11"/>
  <c r="I225" i="11"/>
  <c r="M454" i="11"/>
  <c r="L242" i="11"/>
  <c r="I467" i="11"/>
  <c r="L266" i="11"/>
  <c r="J502" i="11"/>
  <c r="L321" i="11"/>
  <c r="M58" i="11"/>
  <c r="M378" i="11"/>
  <c r="K187" i="11"/>
  <c r="J431" i="11"/>
  <c r="J337" i="11"/>
  <c r="J287" i="11"/>
  <c r="L495" i="11"/>
  <c r="M241" i="11"/>
  <c r="H473" i="11"/>
  <c r="K437" i="11"/>
  <c r="K408" i="11"/>
  <c r="I476" i="11"/>
  <c r="M415" i="11"/>
  <c r="K249" i="11"/>
  <c r="H467" i="11"/>
  <c r="L335" i="11"/>
  <c r="I120" i="11"/>
  <c r="H19" i="11"/>
  <c r="K168" i="11"/>
  <c r="I174" i="11"/>
  <c r="J62" i="11"/>
  <c r="H84" i="11"/>
  <c r="J21" i="11"/>
  <c r="J53" i="11"/>
  <c r="L103" i="11"/>
  <c r="H482" i="11"/>
  <c r="L90" i="11"/>
  <c r="L471" i="11"/>
  <c r="K325" i="11"/>
  <c r="H246" i="11"/>
  <c r="H286" i="11"/>
  <c r="H63" i="11"/>
  <c r="I113" i="11"/>
  <c r="M252" i="11"/>
  <c r="L206" i="11"/>
  <c r="J86" i="11"/>
  <c r="L329" i="11"/>
  <c r="L226" i="11"/>
  <c r="L439" i="11"/>
  <c r="M162" i="11"/>
  <c r="L61" i="11"/>
  <c r="L24" i="11"/>
  <c r="M216" i="11"/>
  <c r="H105" i="11"/>
  <c r="L126" i="11"/>
  <c r="K44" i="11"/>
  <c r="K111" i="11"/>
  <c r="L159" i="11"/>
  <c r="M5" i="11"/>
  <c r="I146" i="11"/>
  <c r="K466" i="11"/>
  <c r="H371" i="11"/>
  <c r="L291" i="11"/>
  <c r="K331" i="11"/>
  <c r="K119" i="11"/>
  <c r="K16" i="11"/>
  <c r="L7" i="11"/>
  <c r="I17" i="11"/>
  <c r="L33" i="11"/>
  <c r="H386" i="11"/>
  <c r="H293" i="11"/>
  <c r="M163" i="11"/>
  <c r="J237" i="11"/>
  <c r="K393" i="11"/>
  <c r="J246" i="11"/>
  <c r="J201" i="11"/>
  <c r="K500" i="11"/>
  <c r="J211" i="11"/>
  <c r="M445" i="11"/>
  <c r="I226" i="11"/>
  <c r="J459" i="11"/>
  <c r="I168" i="11"/>
  <c r="H67" i="11"/>
  <c r="H30" i="11"/>
  <c r="I222" i="11"/>
  <c r="J110" i="11"/>
  <c r="H132" i="11"/>
  <c r="H53" i="11"/>
  <c r="I118" i="11"/>
  <c r="H166" i="11"/>
  <c r="I13" i="11"/>
  <c r="L153" i="11"/>
  <c r="M471" i="11"/>
  <c r="L376" i="11"/>
  <c r="J297" i="11"/>
  <c r="I337" i="11"/>
  <c r="K127" i="11"/>
  <c r="L23" i="11"/>
  <c r="M16" i="11"/>
  <c r="L25" i="11"/>
  <c r="I42" i="11"/>
  <c r="L392" i="11"/>
  <c r="H300" i="11"/>
  <c r="L11" i="11"/>
  <c r="M293" i="11"/>
  <c r="J413" i="11"/>
  <c r="M253" i="11"/>
  <c r="J270" i="11"/>
  <c r="K409" i="11"/>
  <c r="M219" i="11"/>
  <c r="H452" i="11"/>
  <c r="M151" i="11"/>
  <c r="K414" i="11"/>
  <c r="L437" i="11"/>
  <c r="J346" i="11"/>
  <c r="I429" i="11"/>
  <c r="L301" i="11"/>
  <c r="K440" i="11"/>
  <c r="L212" i="11"/>
  <c r="I483" i="11"/>
  <c r="M263" i="11"/>
  <c r="K173" i="11"/>
  <c r="J72" i="11"/>
  <c r="J35" i="11"/>
  <c r="K227" i="11"/>
  <c r="L115" i="11"/>
  <c r="J137" i="11"/>
  <c r="I60" i="11"/>
  <c r="M124" i="11"/>
  <c r="J172" i="11"/>
  <c r="I22" i="11"/>
  <c r="H160" i="11"/>
  <c r="I477" i="11"/>
  <c r="K382" i="11"/>
  <c r="H303" i="11"/>
  <c r="M342" i="11"/>
  <c r="H134" i="11"/>
  <c r="K32" i="11"/>
  <c r="H24" i="11"/>
  <c r="I33" i="11"/>
  <c r="J49" i="11"/>
  <c r="I400" i="11"/>
  <c r="I307" i="11"/>
  <c r="K36" i="11"/>
  <c r="L338" i="11"/>
  <c r="I451" i="11"/>
  <c r="I261" i="11"/>
  <c r="K277" i="11"/>
  <c r="I471" i="11"/>
  <c r="M229" i="11"/>
  <c r="M457" i="11"/>
  <c r="K165" i="11"/>
  <c r="M420" i="11"/>
  <c r="K267" i="11"/>
  <c r="J354" i="11"/>
  <c r="H442" i="11"/>
  <c r="I310" i="11"/>
  <c r="H476" i="11"/>
  <c r="K220" i="11"/>
  <c r="L453" i="11"/>
  <c r="K271" i="11"/>
  <c r="J488" i="11"/>
  <c r="H231" i="11"/>
  <c r="M178" i="11"/>
  <c r="L77" i="11"/>
  <c r="L40" i="11"/>
  <c r="M232" i="11"/>
  <c r="H121" i="11"/>
  <c r="L142" i="11"/>
  <c r="J68" i="11"/>
  <c r="L132" i="11"/>
  <c r="L178" i="11"/>
  <c r="J29" i="11"/>
  <c r="J166" i="11"/>
  <c r="K482" i="11"/>
  <c r="I388" i="11"/>
  <c r="L308" i="11"/>
  <c r="K348" i="11"/>
  <c r="K140" i="11"/>
  <c r="K39" i="11"/>
  <c r="M32" i="11"/>
  <c r="K41" i="11"/>
  <c r="L57" i="11"/>
  <c r="K406" i="11"/>
  <c r="L315" i="11"/>
  <c r="M176" i="11"/>
  <c r="L394" i="11"/>
  <c r="I457" i="11"/>
  <c r="M269" i="11"/>
  <c r="J286" i="11"/>
  <c r="M500" i="11"/>
  <c r="L237" i="11"/>
  <c r="L463" i="11"/>
  <c r="M177" i="11"/>
  <c r="H427" i="11"/>
  <c r="H474" i="11"/>
  <c r="J361" i="11"/>
  <c r="J495" i="11"/>
  <c r="I317" i="11"/>
  <c r="M499" i="11"/>
  <c r="L230" i="11"/>
  <c r="I495" i="11"/>
  <c r="L278" i="11"/>
  <c r="I494" i="11"/>
  <c r="H239" i="11"/>
  <c r="I184" i="11"/>
  <c r="H83" i="11"/>
  <c r="H46" i="11"/>
  <c r="I238" i="11"/>
  <c r="J126" i="11"/>
  <c r="H148" i="11"/>
  <c r="J75" i="11"/>
  <c r="I139" i="11"/>
  <c r="H186" i="11"/>
  <c r="H38" i="11"/>
  <c r="L172" i="11"/>
  <c r="I493" i="11"/>
  <c r="M393" i="11"/>
  <c r="J314" i="11"/>
  <c r="I354" i="11"/>
  <c r="I148" i="11"/>
  <c r="I48" i="11"/>
  <c r="M39" i="11"/>
  <c r="M48" i="11"/>
  <c r="M64" i="11"/>
  <c r="M412" i="11"/>
  <c r="L322" i="11"/>
  <c r="H189" i="11"/>
  <c r="L445" i="11"/>
  <c r="H463" i="11"/>
  <c r="J277" i="11"/>
  <c r="L293" i="11"/>
  <c r="L459" i="11"/>
  <c r="M246" i="11"/>
  <c r="K469" i="11"/>
  <c r="M190" i="11"/>
  <c r="L433" i="11"/>
  <c r="J18" i="11"/>
  <c r="H368" i="11"/>
  <c r="I454" i="11"/>
  <c r="K324" i="11"/>
  <c r="K470" i="11"/>
  <c r="L238" i="11"/>
  <c r="L369" i="11"/>
  <c r="L287" i="11"/>
  <c r="H500" i="11"/>
  <c r="H248" i="11"/>
  <c r="K189" i="11"/>
  <c r="J88" i="11"/>
  <c r="J51" i="11"/>
  <c r="K243" i="11"/>
  <c r="L131" i="11"/>
  <c r="J153" i="11"/>
  <c r="H82" i="11"/>
  <c r="L145" i="11"/>
  <c r="I192" i="11"/>
  <c r="H45" i="11"/>
  <c r="M179" i="11"/>
  <c r="J331" i="11"/>
  <c r="K399" i="11"/>
  <c r="H320" i="11"/>
  <c r="M359" i="11"/>
  <c r="K154" i="11"/>
  <c r="I55" i="11"/>
  <c r="K48" i="11"/>
  <c r="M55" i="11"/>
  <c r="L71" i="11"/>
  <c r="J419" i="11"/>
  <c r="M329" i="11"/>
  <c r="M199" i="11"/>
  <c r="I475" i="11"/>
  <c r="M468" i="11"/>
  <c r="K300" i="11"/>
  <c r="L300" i="11"/>
  <c r="J390" i="11"/>
  <c r="K254" i="11"/>
  <c r="J475" i="11"/>
  <c r="M201" i="11"/>
  <c r="M439" i="11"/>
  <c r="J43" i="11"/>
  <c r="K374" i="11"/>
  <c r="M129" i="11"/>
  <c r="K332" i="11"/>
  <c r="I409" i="11"/>
  <c r="L247" i="11"/>
  <c r="L465" i="11"/>
  <c r="M294" i="11"/>
  <c r="L464" i="11"/>
  <c r="M194" i="11"/>
  <c r="L93" i="11"/>
  <c r="L56" i="11"/>
  <c r="M248" i="11"/>
  <c r="H137" i="11"/>
  <c r="L158" i="11"/>
  <c r="M89" i="11"/>
  <c r="L152" i="11"/>
  <c r="I198" i="11"/>
  <c r="L53" i="11"/>
  <c r="J186" i="11"/>
  <c r="I371" i="11"/>
  <c r="I405" i="11"/>
  <c r="L325" i="11"/>
  <c r="L365" i="11"/>
  <c r="M160" i="11"/>
  <c r="L63" i="11"/>
  <c r="K55" i="11"/>
  <c r="J64" i="11"/>
  <c r="M79" i="11"/>
  <c r="L425" i="11"/>
  <c r="M337" i="11"/>
  <c r="L208" i="11"/>
  <c r="L488" i="11"/>
  <c r="L474" i="11"/>
  <c r="K345" i="11"/>
  <c r="J309" i="11"/>
  <c r="H484" i="11"/>
  <c r="L261" i="11"/>
  <c r="I481" i="11"/>
  <c r="M211" i="11"/>
  <c r="H446" i="11"/>
  <c r="I66" i="11"/>
  <c r="H381" i="11"/>
  <c r="H411" i="11"/>
  <c r="L339" i="11"/>
  <c r="M464" i="11"/>
  <c r="I255" i="11"/>
  <c r="J454" i="11"/>
  <c r="K303" i="11"/>
  <c r="K415" i="11"/>
  <c r="I200" i="11"/>
  <c r="H99" i="11"/>
  <c r="H62" i="11"/>
  <c r="I254" i="11"/>
  <c r="J142" i="11"/>
  <c r="H164" i="11"/>
  <c r="L96" i="11"/>
  <c r="K159" i="11"/>
  <c r="H204" i="11"/>
  <c r="L60" i="11"/>
  <c r="K192" i="11"/>
  <c r="I6" i="11"/>
  <c r="M410" i="11"/>
  <c r="L342" i="11"/>
  <c r="J371" i="11"/>
  <c r="I167" i="11"/>
  <c r="K70" i="11"/>
  <c r="H64" i="11"/>
  <c r="I71" i="11"/>
  <c r="K86" i="11"/>
  <c r="M431" i="11"/>
  <c r="H345" i="11"/>
  <c r="H219" i="11"/>
  <c r="K283" i="11"/>
  <c r="K480" i="11"/>
  <c r="J352" i="11"/>
  <c r="J316" i="11"/>
  <c r="L183" i="11"/>
  <c r="L270" i="11"/>
  <c r="H487" i="11"/>
  <c r="H220" i="11"/>
  <c r="I452" i="11"/>
  <c r="L87" i="11"/>
  <c r="L388" i="11"/>
  <c r="K299" i="11"/>
  <c r="K346" i="11"/>
  <c r="M389" i="11"/>
  <c r="L263" i="11"/>
  <c r="I282" i="11"/>
  <c r="K310" i="11"/>
  <c r="I453" i="11"/>
  <c r="L271" i="11"/>
  <c r="J477" i="11"/>
  <c r="M271" i="11"/>
  <c r="M20" i="11"/>
  <c r="H369" i="11"/>
  <c r="J170" i="11"/>
  <c r="I322" i="11"/>
  <c r="M348" i="11"/>
  <c r="M213" i="11"/>
  <c r="I370" i="11"/>
  <c r="M396" i="11"/>
  <c r="M304" i="11"/>
  <c r="L129" i="11"/>
  <c r="H404" i="11"/>
  <c r="K289" i="11"/>
  <c r="M501" i="11"/>
  <c r="K298" i="11"/>
  <c r="M484" i="11"/>
  <c r="H313" i="11"/>
  <c r="I491" i="11"/>
  <c r="K335" i="11"/>
  <c r="K80" i="11"/>
  <c r="I385" i="11"/>
  <c r="I197" i="11"/>
  <c r="J437" i="11"/>
  <c r="I267" i="11"/>
  <c r="K491" i="11"/>
  <c r="M494" i="11"/>
  <c r="M231" i="11"/>
  <c r="J417" i="11"/>
  <c r="L312" i="11"/>
  <c r="I358" i="11"/>
  <c r="K398" i="11"/>
  <c r="K449" i="11"/>
  <c r="J499" i="11"/>
  <c r="K391" i="11"/>
  <c r="J340" i="11"/>
  <c r="I248" i="11"/>
  <c r="H147" i="11"/>
  <c r="H110" i="11"/>
  <c r="I302" i="11"/>
  <c r="J190" i="11"/>
  <c r="L9" i="11"/>
  <c r="J159" i="11"/>
  <c r="K215" i="11"/>
  <c r="L256" i="11"/>
  <c r="I125" i="11"/>
  <c r="L245" i="11"/>
  <c r="I76" i="11"/>
  <c r="K498" i="11"/>
  <c r="M22" i="11"/>
  <c r="L6" i="11"/>
  <c r="I223" i="11"/>
  <c r="K134" i="11"/>
  <c r="J128" i="11"/>
  <c r="I135" i="11"/>
  <c r="M71" i="11"/>
  <c r="M485" i="11"/>
  <c r="L406" i="11"/>
  <c r="H227" i="11"/>
  <c r="I462" i="11"/>
  <c r="J486" i="11"/>
  <c r="J360" i="11"/>
  <c r="L323" i="11"/>
  <c r="J384" i="11"/>
  <c r="M277" i="11"/>
  <c r="J493" i="11"/>
  <c r="I230" i="11"/>
  <c r="H458" i="11"/>
  <c r="M107" i="11"/>
  <c r="I395" i="11"/>
  <c r="I244" i="11"/>
  <c r="K354" i="11"/>
  <c r="L500" i="11"/>
  <c r="J271" i="11"/>
  <c r="J312" i="11"/>
  <c r="L317" i="11"/>
  <c r="I465" i="11"/>
  <c r="M278" i="11"/>
  <c r="K459" i="11"/>
  <c r="K280" i="11"/>
  <c r="J44" i="11"/>
  <c r="K375" i="11"/>
  <c r="L182" i="11"/>
  <c r="J176" i="11"/>
  <c r="H356" i="11"/>
  <c r="H224" i="11"/>
  <c r="I260" i="11"/>
  <c r="H478" i="11"/>
  <c r="M311" i="11"/>
  <c r="K144" i="11"/>
  <c r="K410" i="11"/>
  <c r="J298" i="11"/>
  <c r="I502" i="11"/>
  <c r="K305" i="11"/>
  <c r="K502" i="11"/>
  <c r="J321" i="11"/>
  <c r="I59" i="11"/>
  <c r="K343" i="11"/>
  <c r="K96" i="11"/>
  <c r="L391" i="11"/>
  <c r="L207" i="11"/>
  <c r="K443" i="11"/>
  <c r="I276" i="11"/>
  <c r="I404" i="11"/>
  <c r="K73" i="11"/>
  <c r="M193" i="11"/>
  <c r="H444" i="11"/>
  <c r="L362" i="11"/>
  <c r="L479" i="11"/>
  <c r="K320" i="11"/>
  <c r="M158" i="11"/>
  <c r="J305" i="11"/>
  <c r="K496" i="11"/>
  <c r="I456" i="11"/>
  <c r="J328" i="11"/>
  <c r="K116" i="11"/>
  <c r="L217" i="11"/>
  <c r="J283" i="11"/>
  <c r="H202" i="11"/>
  <c r="J96" i="11"/>
  <c r="H244" i="11"/>
  <c r="K253" i="11"/>
  <c r="J152" i="11"/>
  <c r="J115" i="11"/>
  <c r="K307" i="11"/>
  <c r="L195" i="11"/>
  <c r="K4" i="11"/>
  <c r="L165" i="11"/>
  <c r="J221" i="11"/>
  <c r="J262" i="11"/>
  <c r="H133" i="11"/>
  <c r="J251" i="11"/>
  <c r="M83" i="11"/>
  <c r="H337" i="11"/>
  <c r="K31" i="11"/>
  <c r="K15" i="11"/>
  <c r="H7" i="11"/>
  <c r="H141" i="11"/>
  <c r="M134" i="11"/>
  <c r="M142" i="11"/>
  <c r="H80" i="11"/>
  <c r="L491" i="11"/>
  <c r="H413" i="11"/>
  <c r="L236" i="11"/>
  <c r="L197" i="11"/>
  <c r="I492" i="11"/>
  <c r="I367" i="11"/>
  <c r="L345" i="11"/>
  <c r="J267" i="11"/>
  <c r="L286" i="11"/>
  <c r="I499" i="11"/>
  <c r="M237" i="11"/>
  <c r="M463" i="11"/>
  <c r="J123" i="11"/>
  <c r="L401" i="11"/>
  <c r="M385" i="11"/>
  <c r="K361" i="11"/>
  <c r="K471" i="11"/>
  <c r="K278" i="11"/>
  <c r="H326" i="11"/>
  <c r="M287" i="11"/>
  <c r="H501" i="11"/>
  <c r="H288" i="11"/>
  <c r="I383" i="11"/>
  <c r="L144" i="11"/>
  <c r="L350" i="11"/>
  <c r="M473" i="11"/>
  <c r="L466" i="11"/>
  <c r="K182" i="11"/>
  <c r="K27" i="11"/>
  <c r="M258" i="11"/>
  <c r="L157" i="11"/>
  <c r="L120" i="11"/>
  <c r="M312" i="11"/>
  <c r="H201" i="11"/>
  <c r="L4" i="11"/>
  <c r="H172" i="11"/>
  <c r="J227" i="11"/>
  <c r="H268" i="11"/>
  <c r="K139" i="11"/>
  <c r="H257" i="11"/>
  <c r="M90" i="11"/>
  <c r="H377" i="11"/>
  <c r="L38" i="11"/>
  <c r="H23" i="11"/>
  <c r="I16" i="11"/>
  <c r="L148" i="11"/>
  <c r="J141" i="11"/>
  <c r="J149" i="11"/>
  <c r="L86" i="11"/>
  <c r="K497" i="11"/>
  <c r="L419" i="11"/>
  <c r="L244" i="11"/>
  <c r="M11" i="11"/>
  <c r="I498" i="11"/>
  <c r="L373" i="11"/>
  <c r="H387" i="11"/>
  <c r="H468" i="11"/>
  <c r="H294" i="11"/>
  <c r="H415" i="11"/>
  <c r="H247" i="11"/>
  <c r="L469" i="11"/>
  <c r="J138" i="11"/>
  <c r="H408" i="11"/>
  <c r="K18" i="11"/>
  <c r="I368" i="11"/>
  <c r="M435" i="11"/>
  <c r="K287" i="11"/>
  <c r="M495" i="11"/>
  <c r="M332" i="11"/>
  <c r="J435" i="11"/>
  <c r="H295" i="11"/>
  <c r="H363" i="11"/>
  <c r="I295" i="11"/>
  <c r="I93" i="11"/>
  <c r="L389" i="11"/>
  <c r="I203" i="11"/>
  <c r="K21" i="11"/>
  <c r="J369" i="11"/>
  <c r="I241" i="11"/>
  <c r="I81" i="11"/>
  <c r="I298" i="11"/>
  <c r="J327" i="11"/>
  <c r="I171" i="11"/>
  <c r="K423" i="11"/>
  <c r="K312" i="11"/>
  <c r="M490" i="11"/>
  <c r="I321" i="11"/>
  <c r="M502" i="11"/>
  <c r="J335" i="11"/>
  <c r="K329" i="11"/>
  <c r="K357" i="11"/>
  <c r="L130" i="11"/>
  <c r="L405" i="11"/>
  <c r="M225" i="11"/>
  <c r="H456" i="11"/>
  <c r="I292" i="11"/>
  <c r="H412" i="11"/>
  <c r="J299" i="11"/>
  <c r="L424" i="11"/>
  <c r="H322" i="11"/>
  <c r="J420" i="11"/>
  <c r="I325" i="11"/>
  <c r="I170" i="11"/>
  <c r="J379" i="11"/>
  <c r="J28" i="11"/>
  <c r="I437" i="11"/>
  <c r="M43" i="11"/>
  <c r="L409" i="11"/>
  <c r="I264" i="11"/>
  <c r="H163" i="11"/>
  <c r="H126" i="11"/>
  <c r="I318" i="11"/>
  <c r="J206" i="11"/>
  <c r="H10" i="11"/>
  <c r="J178" i="11"/>
  <c r="K233" i="11"/>
  <c r="L273" i="11"/>
  <c r="H146" i="11"/>
  <c r="L262" i="11"/>
  <c r="K97" i="11"/>
  <c r="H394" i="11"/>
  <c r="H47" i="11"/>
  <c r="L31" i="11"/>
  <c r="J23" i="11"/>
  <c r="H155" i="11"/>
  <c r="H149" i="11"/>
  <c r="L155" i="11"/>
  <c r="M10" i="11"/>
  <c r="K432" i="11"/>
  <c r="M425" i="11"/>
  <c r="J269" i="11"/>
  <c r="M36" i="11"/>
  <c r="L277" i="11"/>
  <c r="L386" i="11"/>
  <c r="K394" i="11"/>
  <c r="I236" i="11"/>
  <c r="H301" i="11"/>
  <c r="L446" i="11"/>
  <c r="L254" i="11"/>
  <c r="K475" i="11"/>
  <c r="M155" i="11"/>
  <c r="L414" i="11"/>
  <c r="K43" i="11"/>
  <c r="L374" i="11"/>
  <c r="I501" i="11"/>
  <c r="L294" i="11"/>
  <c r="K197" i="11"/>
  <c r="H340" i="11"/>
  <c r="J356" i="11"/>
  <c r="L303" i="11"/>
  <c r="H472" i="11"/>
  <c r="M303" i="11"/>
  <c r="M108" i="11"/>
  <c r="I396" i="11"/>
  <c r="K213" i="11"/>
  <c r="H50" i="11"/>
  <c r="M375" i="11"/>
  <c r="I249" i="11"/>
  <c r="K351" i="11"/>
  <c r="K472" i="11"/>
  <c r="K334" i="11"/>
  <c r="K183" i="11"/>
  <c r="J448" i="11"/>
  <c r="H321" i="11"/>
  <c r="L502" i="11"/>
  <c r="H328" i="11"/>
  <c r="K101" i="11"/>
  <c r="J343" i="11"/>
  <c r="K456" i="11"/>
  <c r="I364" i="11"/>
  <c r="L149" i="11"/>
  <c r="J235" i="11"/>
  <c r="M461" i="11"/>
  <c r="H315" i="11"/>
  <c r="H431" i="11"/>
  <c r="J163" i="11"/>
  <c r="K123" i="11"/>
  <c r="I20" i="11"/>
  <c r="I333" i="11"/>
  <c r="H129" i="11"/>
  <c r="I363" i="11"/>
  <c r="M371" i="11"/>
  <c r="I485" i="11"/>
  <c r="J408" i="11"/>
  <c r="L428" i="11"/>
  <c r="M369" i="11"/>
  <c r="K269" i="11"/>
  <c r="J168" i="11"/>
  <c r="J131" i="11"/>
  <c r="K323" i="11"/>
  <c r="L211" i="11"/>
  <c r="J15" i="11"/>
  <c r="L185" i="11"/>
  <c r="J239" i="11"/>
  <c r="J279" i="11"/>
  <c r="K153" i="11"/>
  <c r="J268" i="11"/>
  <c r="I105" i="11"/>
  <c r="L399" i="11"/>
  <c r="J54" i="11"/>
  <c r="M38" i="11"/>
  <c r="I32" i="11"/>
  <c r="K7" i="11"/>
  <c r="J155" i="11"/>
  <c r="H162" i="11"/>
  <c r="H18" i="11"/>
  <c r="I463" i="11"/>
  <c r="H432" i="11"/>
  <c r="M315" i="11"/>
  <c r="H60" i="11"/>
  <c r="K316" i="11"/>
  <c r="M400" i="11"/>
  <c r="H401" i="11"/>
  <c r="K392" i="11"/>
  <c r="L309" i="11"/>
  <c r="M481" i="11"/>
  <c r="M261" i="11"/>
  <c r="J481" i="11"/>
  <c r="K167" i="11"/>
  <c r="H421" i="11"/>
  <c r="J66" i="11"/>
  <c r="I381" i="11"/>
  <c r="L489" i="11"/>
  <c r="J303" i="11"/>
  <c r="J456" i="11"/>
  <c r="M346" i="11"/>
  <c r="L483" i="11"/>
  <c r="L310" i="11"/>
  <c r="I460" i="11"/>
  <c r="M310" i="11"/>
  <c r="J124" i="11"/>
  <c r="L402" i="11"/>
  <c r="K223" i="11"/>
  <c r="M73" i="11"/>
  <c r="K383" i="11"/>
  <c r="L257" i="11"/>
  <c r="J27" i="11"/>
  <c r="L187" i="11"/>
  <c r="J341" i="11"/>
  <c r="M195" i="11"/>
  <c r="I242" i="11"/>
  <c r="M327" i="11"/>
  <c r="L473" i="11"/>
  <c r="I335" i="11"/>
  <c r="I406" i="11"/>
  <c r="K350" i="11"/>
  <c r="K28" i="11"/>
  <c r="H372" i="11"/>
  <c r="J162" i="11"/>
  <c r="J418" i="11"/>
  <c r="J243" i="11"/>
  <c r="L467" i="11"/>
  <c r="J306" i="11"/>
  <c r="I252" i="11"/>
  <c r="M259" i="11"/>
  <c r="I441" i="11"/>
  <c r="I305" i="11"/>
  <c r="K368" i="11"/>
  <c r="J460" i="11"/>
  <c r="L248" i="11"/>
  <c r="J281" i="11"/>
  <c r="H350" i="11"/>
  <c r="H197" i="11"/>
  <c r="L332" i="11"/>
  <c r="H256" i="11"/>
  <c r="K232" i="11"/>
  <c r="M274" i="11"/>
  <c r="L173" i="11"/>
  <c r="L136" i="11"/>
  <c r="M328" i="11"/>
  <c r="H217" i="11"/>
  <c r="L20" i="11"/>
  <c r="M191" i="11"/>
  <c r="I245" i="11"/>
  <c r="H285" i="11"/>
  <c r="M159" i="11"/>
  <c r="H274" i="11"/>
  <c r="I112" i="11"/>
  <c r="J6" i="11"/>
  <c r="J61" i="11"/>
  <c r="I47" i="11"/>
  <c r="I39" i="11"/>
  <c r="L16" i="11"/>
  <c r="L161" i="11"/>
  <c r="I169" i="11"/>
  <c r="H27" i="11"/>
  <c r="K486" i="11"/>
  <c r="I438" i="11"/>
  <c r="H323" i="11"/>
  <c r="M81" i="11"/>
  <c r="L360" i="11"/>
  <c r="L413" i="11"/>
  <c r="J407" i="11"/>
  <c r="J397" i="11"/>
  <c r="L316" i="11"/>
  <c r="L482" i="11"/>
  <c r="M270" i="11"/>
  <c r="I487" i="11"/>
  <c r="H178" i="11"/>
  <c r="I427" i="11"/>
  <c r="M87" i="11"/>
  <c r="M388" i="11"/>
  <c r="J472" i="11"/>
  <c r="J310" i="11"/>
  <c r="K337" i="11"/>
  <c r="H355" i="11"/>
  <c r="K501" i="11"/>
  <c r="M317" i="11"/>
  <c r="I273" i="11"/>
  <c r="H318" i="11"/>
  <c r="K143" i="11"/>
  <c r="J409" i="11"/>
  <c r="K231" i="11"/>
  <c r="K94" i="11"/>
  <c r="H390" i="11"/>
  <c r="J265" i="11"/>
  <c r="J50" i="11"/>
  <c r="H366" i="11"/>
  <c r="J349" i="11"/>
  <c r="M205" i="11"/>
  <c r="M377" i="11"/>
  <c r="H335" i="11"/>
  <c r="J132" i="11"/>
  <c r="I343" i="11"/>
  <c r="J315" i="11"/>
  <c r="J357" i="11"/>
  <c r="J58" i="11"/>
  <c r="K378" i="11"/>
  <c r="H175" i="11"/>
  <c r="K473" i="11"/>
  <c r="M432" i="11"/>
  <c r="H440" i="11"/>
  <c r="H333" i="11"/>
  <c r="I403" i="11"/>
  <c r="L299" i="11"/>
  <c r="I329" i="11"/>
  <c r="H375" i="11"/>
  <c r="L288" i="11"/>
  <c r="J226" i="11"/>
  <c r="I280" i="11"/>
  <c r="H179" i="11"/>
  <c r="H142" i="11"/>
  <c r="I334" i="11"/>
  <c r="J222" i="11"/>
  <c r="H26" i="11"/>
  <c r="M197" i="11"/>
  <c r="M250" i="11"/>
  <c r="L290" i="11"/>
  <c r="I166" i="11"/>
  <c r="L279" i="11"/>
  <c r="M118" i="11"/>
  <c r="H15" i="11"/>
  <c r="L69" i="11"/>
  <c r="K54" i="11"/>
  <c r="L47" i="11"/>
  <c r="M23" i="11"/>
  <c r="H168" i="11"/>
  <c r="L175" i="11"/>
  <c r="H34" i="11"/>
  <c r="M42" i="11"/>
  <c r="K444" i="11"/>
  <c r="H330" i="11"/>
  <c r="J102" i="11"/>
  <c r="I401" i="11"/>
  <c r="J445" i="11"/>
  <c r="M413" i="11"/>
  <c r="H490" i="11"/>
  <c r="H324" i="11"/>
  <c r="K402" i="11"/>
  <c r="H278" i="11"/>
  <c r="K493" i="11"/>
  <c r="H191" i="11"/>
  <c r="M433" i="11"/>
  <c r="H108" i="11"/>
  <c r="J395" i="11"/>
  <c r="L232" i="11"/>
  <c r="J317" i="11"/>
  <c r="I419" i="11"/>
  <c r="M361" i="11"/>
  <c r="J171" i="11"/>
  <c r="I326" i="11"/>
  <c r="L327" i="11"/>
  <c r="J326" i="11"/>
  <c r="M156" i="11"/>
  <c r="L415" i="11"/>
  <c r="M240" i="11"/>
  <c r="I109" i="11"/>
  <c r="K396" i="11"/>
  <c r="K272" i="11"/>
  <c r="J74" i="11"/>
  <c r="J117" i="11"/>
  <c r="K356" i="11"/>
  <c r="J214" i="11"/>
  <c r="J276" i="11"/>
  <c r="H343" i="11"/>
  <c r="L385" i="11"/>
  <c r="J350" i="11"/>
  <c r="I468" i="11"/>
  <c r="H364" i="11"/>
  <c r="J80" i="11"/>
  <c r="H385" i="11"/>
  <c r="K185" i="11"/>
  <c r="J479" i="11"/>
  <c r="H332" i="11"/>
  <c r="M401" i="11"/>
  <c r="I342" i="11"/>
  <c r="K422" i="11"/>
  <c r="H95" i="11"/>
  <c r="I357" i="11"/>
  <c r="H267" i="11"/>
  <c r="J292" i="11"/>
  <c r="M143" i="11"/>
  <c r="K110" i="11"/>
  <c r="M290" i="11"/>
  <c r="L189" i="11"/>
  <c r="K3" i="11"/>
  <c r="M344" i="11"/>
  <c r="H233" i="11"/>
  <c r="L36" i="11"/>
  <c r="K209" i="11"/>
  <c r="I262" i="11"/>
  <c r="J302" i="11"/>
  <c r="J179" i="11"/>
  <c r="I291" i="11"/>
  <c r="J133" i="11"/>
  <c r="I31" i="11"/>
  <c r="J84" i="11"/>
  <c r="M69" i="11"/>
  <c r="I63" i="11"/>
  <c r="L39" i="11"/>
  <c r="L181" i="11"/>
  <c r="J188" i="11"/>
  <c r="L49" i="11"/>
  <c r="K286" i="11"/>
  <c r="M450" i="11"/>
  <c r="H338" i="11"/>
  <c r="H151" i="11"/>
  <c r="J447" i="11"/>
  <c r="M286" i="11"/>
  <c r="K333" i="11"/>
  <c r="K40" i="11"/>
  <c r="I46" i="11"/>
  <c r="K387" i="11"/>
  <c r="K30" i="11"/>
  <c r="J79" i="11"/>
  <c r="J256" i="11"/>
  <c r="M307" i="11"/>
  <c r="L347" i="11"/>
  <c r="H228" i="11"/>
  <c r="L336" i="11"/>
  <c r="K186" i="11"/>
  <c r="H91" i="11"/>
  <c r="I140" i="11"/>
  <c r="I127" i="11"/>
  <c r="L119" i="11"/>
  <c r="M99" i="11"/>
  <c r="H40" i="11"/>
  <c r="H56" i="11"/>
  <c r="J81" i="11"/>
  <c r="M476" i="11"/>
  <c r="M456" i="11"/>
  <c r="I345" i="11"/>
  <c r="I219" i="11"/>
  <c r="M486" i="11"/>
  <c r="K453" i="11"/>
  <c r="K426" i="11"/>
  <c r="K306" i="11"/>
  <c r="H339" i="11"/>
  <c r="J500" i="11"/>
  <c r="I294" i="11"/>
  <c r="K499" i="11"/>
  <c r="H212" i="11"/>
  <c r="J446" i="11"/>
  <c r="K138" i="11"/>
  <c r="M338" i="11"/>
  <c r="M45" i="11"/>
  <c r="K51" i="11"/>
  <c r="M392" i="11"/>
  <c r="M35" i="11"/>
  <c r="L84" i="11"/>
  <c r="H262" i="11"/>
  <c r="K313" i="11"/>
  <c r="J353" i="11"/>
  <c r="M233" i="11"/>
  <c r="J342" i="11"/>
  <c r="L192" i="11"/>
  <c r="L97" i="11"/>
  <c r="L146" i="11"/>
  <c r="M133" i="11"/>
  <c r="L127" i="11"/>
  <c r="M106" i="11"/>
  <c r="L48" i="11"/>
  <c r="K64" i="11"/>
  <c r="M101" i="11"/>
  <c r="H471" i="11"/>
  <c r="J426" i="11"/>
  <c r="H352" i="11"/>
  <c r="H229" i="11"/>
  <c r="J453" i="11"/>
  <c r="H489" i="11"/>
  <c r="L432" i="11"/>
  <c r="J425" i="11"/>
  <c r="H346" i="11"/>
  <c r="H483" i="11"/>
  <c r="I301" i="11"/>
  <c r="H428" i="11"/>
  <c r="I220" i="11"/>
  <c r="J452" i="11"/>
  <c r="H156" i="11"/>
  <c r="M414" i="11"/>
  <c r="H236" i="11"/>
  <c r="M339" i="11"/>
  <c r="L66" i="11"/>
  <c r="L381" i="11"/>
  <c r="I497" i="11"/>
  <c r="I344" i="11"/>
  <c r="I51" i="11"/>
  <c r="M56" i="11"/>
  <c r="I398" i="11"/>
  <c r="I41" i="11"/>
  <c r="H90" i="11"/>
  <c r="L267" i="11"/>
  <c r="I319" i="11"/>
  <c r="H359" i="11"/>
  <c r="L239" i="11"/>
  <c r="H348" i="11"/>
  <c r="L198" i="11"/>
  <c r="K105" i="11"/>
  <c r="I154" i="11"/>
  <c r="J140" i="11"/>
  <c r="I134" i="11"/>
  <c r="K113" i="11"/>
  <c r="L55" i="11"/>
  <c r="J71" i="11"/>
  <c r="K117" i="11"/>
  <c r="J465" i="11"/>
  <c r="J457" i="11"/>
  <c r="I359" i="11"/>
  <c r="M236" i="11"/>
  <c r="I435" i="11"/>
  <c r="L447" i="11"/>
  <c r="J439" i="11"/>
  <c r="L34" i="11"/>
  <c r="M352" i="11"/>
  <c r="H403" i="11"/>
  <c r="M309" i="11"/>
  <c r="K458" i="11"/>
  <c r="J230" i="11"/>
  <c r="I458" i="11"/>
  <c r="L167" i="11"/>
  <c r="I421" i="11"/>
  <c r="M443" i="11"/>
  <c r="L346" i="11"/>
  <c r="I89" i="11"/>
  <c r="I389" i="11"/>
  <c r="K276" i="11"/>
  <c r="I8" i="11"/>
  <c r="K349" i="11"/>
  <c r="K56" i="11"/>
  <c r="I62" i="11"/>
  <c r="K403" i="11"/>
  <c r="K46" i="11"/>
  <c r="J95" i="11"/>
  <c r="J273" i="11"/>
  <c r="M324" i="11"/>
  <c r="L364" i="11"/>
  <c r="I251" i="11"/>
  <c r="L353" i="11"/>
  <c r="K204" i="11"/>
  <c r="J112" i="11"/>
  <c r="K160" i="11"/>
  <c r="M147" i="11"/>
  <c r="L140" i="11"/>
  <c r="I121" i="11"/>
  <c r="I64" i="11"/>
  <c r="K79" i="11"/>
  <c r="L135" i="11"/>
  <c r="J489" i="11"/>
  <c r="M474" i="11"/>
  <c r="M366" i="11"/>
  <c r="M244" i="11"/>
  <c r="J377" i="11"/>
  <c r="J334" i="11"/>
  <c r="L486" i="11"/>
  <c r="K344" i="11"/>
  <c r="H361" i="11"/>
  <c r="M441" i="11"/>
  <c r="M316" i="11"/>
  <c r="I488" i="11"/>
  <c r="H238" i="11"/>
  <c r="H464" i="11"/>
  <c r="I178" i="11"/>
  <c r="K427" i="11"/>
  <c r="J260" i="11"/>
  <c r="L354" i="11"/>
  <c r="J108" i="11"/>
  <c r="L395" i="11"/>
  <c r="L412" i="11"/>
  <c r="K13" i="11"/>
  <c r="M354" i="11"/>
  <c r="M61" i="11"/>
  <c r="K67" i="11"/>
  <c r="M408" i="11"/>
  <c r="M51" i="11"/>
  <c r="L100" i="11"/>
  <c r="H279" i="11"/>
  <c r="K330" i="11"/>
  <c r="J370" i="11"/>
  <c r="M256" i="11"/>
  <c r="J359" i="11"/>
  <c r="J210" i="11"/>
  <c r="H119" i="11"/>
  <c r="M166" i="11"/>
  <c r="J154" i="11"/>
  <c r="J148" i="11"/>
  <c r="I128" i="11"/>
  <c r="H71" i="11"/>
  <c r="I86" i="11"/>
  <c r="K150" i="11"/>
  <c r="I349" i="11"/>
  <c r="M102" i="11"/>
  <c r="J373" i="11"/>
  <c r="L253" i="11"/>
  <c r="H419" i="11"/>
  <c r="M459" i="11"/>
  <c r="K492" i="11"/>
  <c r="K12" i="11"/>
  <c r="L367" i="11"/>
  <c r="H454" i="11"/>
  <c r="I324" i="11"/>
  <c r="H453" i="11"/>
  <c r="J247" i="11"/>
  <c r="M469" i="11"/>
  <c r="I191" i="11"/>
  <c r="H434" i="11"/>
  <c r="L431" i="11"/>
  <c r="L361" i="11"/>
  <c r="M123" i="11"/>
  <c r="I402" i="11"/>
  <c r="J20" i="11"/>
  <c r="M18" i="11"/>
  <c r="I360" i="11"/>
  <c r="I67" i="11"/>
  <c r="M72" i="11"/>
  <c r="I414" i="11"/>
  <c r="I57" i="11"/>
  <c r="H106" i="11"/>
  <c r="L284" i="11"/>
  <c r="I336" i="11"/>
  <c r="H376" i="11"/>
  <c r="K262" i="11"/>
  <c r="H365" i="11"/>
  <c r="J216" i="11"/>
  <c r="M126" i="11"/>
  <c r="I173" i="11"/>
  <c r="L160" i="11"/>
  <c r="L154" i="11"/>
  <c r="L134" i="11"/>
  <c r="H79" i="11"/>
  <c r="M92" i="11"/>
  <c r="I164" i="11"/>
  <c r="M27" i="11"/>
  <c r="J209" i="11"/>
  <c r="H426" i="11"/>
  <c r="H261" i="11"/>
  <c r="J59" i="11"/>
  <c r="I466" i="11"/>
  <c r="M498" i="11"/>
  <c r="H43" i="11"/>
  <c r="I374" i="11"/>
  <c r="M465" i="11"/>
  <c r="I332" i="11"/>
  <c r="K488" i="11"/>
  <c r="M254" i="11"/>
  <c r="L475" i="11"/>
  <c r="I202" i="11"/>
  <c r="J440" i="11"/>
  <c r="L18" i="11"/>
  <c r="J368" i="11"/>
  <c r="M138" i="11"/>
  <c r="L408" i="11"/>
  <c r="H44" i="11"/>
  <c r="I24" i="11"/>
  <c r="K365" i="11"/>
  <c r="K72" i="11"/>
  <c r="I78" i="11"/>
  <c r="K419" i="11"/>
  <c r="K62" i="11"/>
  <c r="J111" i="11"/>
  <c r="J290" i="11"/>
  <c r="M341" i="11"/>
  <c r="M381" i="11"/>
  <c r="I268" i="11"/>
  <c r="L370" i="11"/>
  <c r="K222" i="11"/>
  <c r="K133" i="11"/>
  <c r="K180" i="11"/>
  <c r="H167" i="11"/>
  <c r="H161" i="11"/>
  <c r="I141" i="11"/>
  <c r="M85" i="11"/>
  <c r="M100" i="11"/>
  <c r="K176" i="11"/>
  <c r="K442" i="11"/>
  <c r="K261" i="11"/>
  <c r="I432" i="11"/>
  <c r="L269" i="11"/>
  <c r="J366" i="11"/>
  <c r="H266" i="11"/>
  <c r="J12" i="11"/>
  <c r="M65" i="11"/>
  <c r="L380" i="11"/>
  <c r="I52" i="11"/>
  <c r="I339" i="11"/>
  <c r="J422" i="11"/>
  <c r="J263" i="11"/>
  <c r="K481" i="11"/>
  <c r="J212" i="11"/>
  <c r="K446" i="11"/>
  <c r="L43" i="11"/>
  <c r="M374" i="11"/>
  <c r="J156" i="11"/>
  <c r="I415" i="11"/>
  <c r="I68" i="11"/>
  <c r="H382" i="11"/>
  <c r="H72" i="11"/>
  <c r="K428" i="11"/>
  <c r="L240" i="11"/>
  <c r="I423" i="11"/>
  <c r="I304" i="11"/>
  <c r="L213" i="11"/>
  <c r="K417" i="11"/>
  <c r="H334" i="11"/>
  <c r="I195" i="11"/>
  <c r="J144" i="11"/>
  <c r="I410" i="11"/>
  <c r="H282" i="11"/>
  <c r="L114" i="11"/>
  <c r="L397" i="11"/>
  <c r="I130" i="11"/>
  <c r="K404" i="11"/>
  <c r="J161" i="11"/>
  <c r="H418" i="11"/>
  <c r="M196" i="11"/>
  <c r="H437" i="11"/>
  <c r="L259" i="11"/>
  <c r="I479" i="11"/>
  <c r="M321" i="11"/>
  <c r="H59" i="11"/>
  <c r="H379" i="11"/>
  <c r="H271" i="11"/>
  <c r="K66" i="11"/>
  <c r="L169" i="11"/>
  <c r="K421" i="11"/>
  <c r="K89" i="11"/>
  <c r="J389" i="11"/>
  <c r="L89" i="11"/>
  <c r="K248" i="11"/>
  <c r="M429" i="11"/>
  <c r="I311" i="11"/>
  <c r="L223" i="11"/>
  <c r="J344" i="11"/>
  <c r="I231" i="11"/>
  <c r="K465" i="11"/>
  <c r="I341" i="11"/>
  <c r="K50" i="11"/>
  <c r="H370" i="11"/>
  <c r="K52" i="11"/>
  <c r="I275" i="11"/>
  <c r="J405" i="11"/>
  <c r="M116" i="11"/>
  <c r="K336" i="11"/>
  <c r="H329" i="11"/>
  <c r="I412" i="11"/>
  <c r="I144" i="11"/>
  <c r="L378" i="11"/>
  <c r="M326" i="11"/>
  <c r="I416" i="11"/>
  <c r="K240" i="11"/>
  <c r="L73" i="11"/>
  <c r="K206" i="11"/>
  <c r="K74" i="11"/>
  <c r="L377" i="11"/>
  <c r="I75" i="11"/>
  <c r="L282" i="11"/>
  <c r="M411" i="11"/>
  <c r="M131" i="11"/>
  <c r="H344" i="11"/>
  <c r="M404" i="11"/>
  <c r="K384" i="11"/>
  <c r="J304" i="11"/>
  <c r="L472" i="11"/>
  <c r="I258" i="11"/>
  <c r="H221" i="11"/>
  <c r="J248" i="11"/>
  <c r="J93" i="11"/>
  <c r="H144" i="11"/>
  <c r="I95" i="11"/>
  <c r="I384" i="11"/>
  <c r="H96" i="11"/>
  <c r="M289" i="11"/>
  <c r="I418" i="11"/>
  <c r="M149" i="11"/>
  <c r="I351" i="11"/>
  <c r="J497" i="11"/>
  <c r="M314" i="11"/>
  <c r="L398" i="11"/>
  <c r="J490" i="11"/>
  <c r="I372" i="11"/>
  <c r="J34" i="11"/>
  <c r="M288" i="11"/>
  <c r="J252" i="11"/>
  <c r="L255" i="11"/>
  <c r="H109" i="11"/>
  <c r="J157" i="11"/>
  <c r="M110" i="11"/>
  <c r="L390" i="11"/>
  <c r="M115" i="11"/>
  <c r="L298" i="11"/>
  <c r="K424" i="11"/>
  <c r="K162" i="11"/>
  <c r="H358" i="11"/>
  <c r="I299" i="11"/>
  <c r="L58" i="11"/>
  <c r="L50" i="11"/>
  <c r="L485" i="11"/>
  <c r="H242" i="11"/>
  <c r="L304" i="11"/>
  <c r="H485" i="11"/>
  <c r="K264" i="11"/>
  <c r="K124" i="11"/>
  <c r="L170" i="11"/>
  <c r="K129" i="11"/>
  <c r="I397" i="11"/>
  <c r="H145" i="11"/>
  <c r="L305" i="11"/>
  <c r="M430" i="11"/>
  <c r="M175" i="11"/>
  <c r="M365" i="11"/>
  <c r="H462" i="11"/>
  <c r="L411" i="11"/>
  <c r="K207" i="11"/>
  <c r="K484" i="11"/>
  <c r="H158" i="11"/>
  <c r="K340" i="11"/>
  <c r="M217" i="11"/>
  <c r="I490" i="11"/>
  <c r="J398" i="11"/>
  <c r="I347" i="11"/>
  <c r="L143" i="11"/>
  <c r="H183" i="11"/>
  <c r="K158" i="11"/>
  <c r="H400" i="11"/>
  <c r="I250" i="11"/>
  <c r="J378" i="11"/>
  <c r="I443" i="11"/>
  <c r="J187" i="11"/>
  <c r="K372" i="11"/>
  <c r="J358" i="11"/>
  <c r="L28" i="11"/>
  <c r="H378" i="11"/>
  <c r="K95" i="11"/>
  <c r="L494" i="11"/>
  <c r="M333" i="11"/>
  <c r="J355" i="11"/>
  <c r="H157" i="11"/>
  <c r="H195" i="11"/>
  <c r="H258" i="11"/>
  <c r="H28" i="11"/>
  <c r="H259" i="11"/>
  <c r="M384" i="11"/>
  <c r="K34" i="11"/>
  <c r="H276" i="11"/>
  <c r="K385" i="11"/>
  <c r="H292" i="11"/>
  <c r="J485" i="11"/>
  <c r="I150" i="11"/>
  <c r="J392" i="11"/>
  <c r="I162" i="11"/>
  <c r="J322" i="11"/>
  <c r="M52" i="11"/>
  <c r="K431" i="11"/>
  <c r="I44" i="11"/>
  <c r="I362" i="11"/>
  <c r="H265" i="11"/>
  <c r="K203" i="11"/>
  <c r="L265" i="11"/>
  <c r="J52" i="11"/>
  <c r="J266" i="11"/>
  <c r="J391" i="11"/>
  <c r="I399" i="11"/>
  <c r="I283" i="11"/>
  <c r="L449" i="11"/>
  <c r="H398" i="11"/>
  <c r="I306" i="11"/>
  <c r="L306" i="11"/>
  <c r="M405" i="11"/>
  <c r="J145" i="11"/>
  <c r="M174" i="11"/>
  <c r="J207" i="11"/>
  <c r="L355" i="11"/>
  <c r="K321" i="11"/>
  <c r="M368" i="11"/>
  <c r="I272" i="11"/>
  <c r="M295" i="11"/>
  <c r="M272" i="11"/>
  <c r="H75" i="11"/>
  <c r="H275" i="11"/>
  <c r="H290" i="11"/>
  <c r="H226" i="11"/>
  <c r="K20" i="11"/>
  <c r="J375" i="11"/>
  <c r="H281" i="11"/>
  <c r="K304" i="11"/>
  <c r="M281" i="11"/>
  <c r="M95" i="11"/>
  <c r="K282" i="11"/>
  <c r="J443" i="11"/>
  <c r="I459" i="11"/>
  <c r="I482" i="11"/>
  <c r="I447" i="11"/>
  <c r="J288" i="11"/>
  <c r="K311" i="11"/>
  <c r="H289" i="11"/>
  <c r="H130" i="11"/>
  <c r="L289" i="11"/>
  <c r="K478" i="11"/>
  <c r="I145" i="11"/>
  <c r="M220" i="11"/>
  <c r="J289" i="11"/>
  <c r="K295" i="11"/>
  <c r="M318" i="11"/>
  <c r="M297" i="11"/>
  <c r="J242" i="11"/>
  <c r="M363" i="11"/>
  <c r="J424" i="11"/>
  <c r="M80" i="11"/>
  <c r="M305" i="11"/>
  <c r="K255" i="11"/>
  <c r="K454" i="11"/>
  <c r="L435" i="11"/>
  <c r="H327" i="11"/>
  <c r="K377" i="11"/>
  <c r="H250" i="11"/>
  <c r="L371" i="11"/>
  <c r="L484" i="11"/>
  <c r="I313" i="11"/>
  <c r="I28" i="11"/>
  <c r="H264" i="11"/>
  <c r="H208" i="11"/>
  <c r="J429" i="11"/>
  <c r="H341" i="11"/>
  <c r="H384" i="11"/>
  <c r="L258" i="11"/>
  <c r="I378" i="11"/>
  <c r="K490" i="11"/>
  <c r="K217" i="11"/>
  <c r="I96" i="11"/>
  <c r="L461" i="11"/>
  <c r="I289" i="11"/>
  <c r="I340" i="11"/>
  <c r="L372" i="11"/>
  <c r="J501" i="11"/>
  <c r="M409" i="11"/>
  <c r="K390" i="11"/>
  <c r="I266" i="11"/>
  <c r="L384" i="11"/>
  <c r="J496" i="11"/>
  <c r="L225" i="11"/>
  <c r="I80" i="11"/>
  <c r="J362" i="11"/>
  <c r="K266" i="11"/>
  <c r="H347" i="11"/>
  <c r="L101" i="11"/>
  <c r="I478" i="11"/>
  <c r="L416" i="11"/>
  <c r="H397" i="11"/>
  <c r="L274" i="11"/>
  <c r="I391" i="11"/>
  <c r="L490" i="11"/>
  <c r="I235" i="11"/>
  <c r="K455" i="11"/>
  <c r="H273" i="11"/>
  <c r="I355" i="11"/>
  <c r="M372" i="11"/>
  <c r="I196" i="11"/>
  <c r="M453" i="11"/>
  <c r="M403" i="11"/>
  <c r="J282" i="11"/>
  <c r="M397" i="11"/>
  <c r="L496" i="11"/>
  <c r="I243" i="11"/>
  <c r="K418" i="11"/>
  <c r="K411" i="11"/>
  <c r="H425" i="11"/>
  <c r="L343" i="11"/>
  <c r="J231" i="11"/>
  <c r="H502" i="11"/>
  <c r="J449" i="11"/>
  <c r="L311" i="11"/>
  <c r="H362" i="11"/>
  <c r="L193" i="11"/>
  <c r="M390" i="11"/>
  <c r="H417" i="11"/>
  <c r="I417" i="11"/>
  <c r="H357" i="11"/>
  <c r="M496" i="11"/>
  <c r="H252" i="11"/>
  <c r="K130" i="11"/>
  <c r="L357" i="11"/>
  <c r="I185" i="11"/>
  <c r="L297" i="11"/>
  <c r="J320" i="11"/>
  <c r="L368" i="11"/>
  <c r="H203" i="11"/>
  <c r="I157" i="11"/>
  <c r="I472" i="11"/>
  <c r="I208" i="11"/>
  <c r="L363" i="11"/>
  <c r="M472" i="11"/>
  <c r="J116" i="11"/>
  <c r="M266" i="11"/>
  <c r="I431" i="11"/>
  <c r="K479" i="11"/>
  <c r="H81" i="11"/>
  <c r="I496" i="11"/>
  <c r="J311" i="11"/>
  <c r="J473" i="11"/>
  <c r="I375" i="11"/>
  <c r="J213" i="11"/>
  <c r="K170" i="11"/>
  <c r="M74" i="11"/>
  <c r="L27" i="11"/>
  <c r="K370" i="11"/>
  <c r="L478" i="11"/>
  <c r="L74" i="11"/>
  <c r="M170" i="11"/>
  <c r="J205" i="11"/>
  <c r="M265" i="11"/>
  <c r="I327" i="11"/>
  <c r="M458" i="11"/>
  <c r="J223" i="11"/>
  <c r="M182" i="11"/>
  <c r="J129" i="11"/>
  <c r="M350" i="11"/>
  <c r="H391" i="11"/>
  <c r="L224" i="11"/>
  <c r="I116" i="11"/>
  <c r="K467" i="11"/>
  <c r="I489" i="11"/>
  <c r="J476" i="11"/>
  <c r="L194" i="11"/>
  <c r="K412" i="11"/>
  <c r="H111" i="11"/>
  <c r="L249" i="11"/>
  <c r="M243" i="11"/>
  <c r="H495" i="11"/>
  <c r="H383" i="11"/>
  <c r="K326" i="11"/>
  <c r="J203" i="11"/>
  <c r="J364" i="11"/>
  <c r="M466" i="11"/>
  <c r="J484" i="11"/>
  <c r="M422" i="11"/>
  <c r="L434" i="11"/>
  <c r="J333" i="11"/>
  <c r="J404" i="11"/>
  <c r="L318" i="11"/>
  <c r="M340" i="11"/>
  <c r="H260" i="11"/>
  <c r="I183" i="11"/>
  <c r="L235" i="11"/>
  <c r="M171" i="11"/>
  <c r="K447" i="11"/>
  <c r="M347" i="11"/>
  <c r="J130" i="11"/>
  <c r="K425" i="11"/>
  <c r="M298" i="11"/>
  <c r="K441" i="11"/>
  <c r="L252" i="11"/>
  <c r="J363" i="11"/>
  <c r="J462" i="11"/>
  <c r="H435" i="11"/>
  <c r="H496" i="11"/>
  <c r="K328" i="11"/>
  <c r="U5" i="4"/>
  <c r="U3" i="4"/>
  <c r="U8" i="4"/>
  <c r="U6" i="4"/>
  <c r="U4" i="4"/>
  <c r="U7" i="4"/>
  <c r="C11" i="18"/>
  <c r="I13" i="18" s="1"/>
  <c r="C6" i="11"/>
  <c r="S2" i="11" s="1"/>
  <c r="C7" i="31" s="1"/>
  <c r="W8" i="7"/>
  <c r="X8" i="7" s="1"/>
  <c r="AU8" i="7" s="1"/>
  <c r="U37" i="15" s="1"/>
  <c r="W4" i="7"/>
  <c r="W5" i="7"/>
  <c r="W6" i="7"/>
  <c r="W7" i="7"/>
  <c r="W3" i="7"/>
  <c r="C12" i="29" l="1"/>
  <c r="I13" i="29"/>
  <c r="I13" i="28"/>
  <c r="C12" i="28"/>
  <c r="C12" i="21"/>
  <c r="I13" i="21"/>
  <c r="I13" i="30"/>
  <c r="C12" i="30"/>
  <c r="C12" i="22"/>
  <c r="I13" i="22"/>
  <c r="C12" i="24"/>
  <c r="I13" i="24"/>
  <c r="C12" i="27"/>
  <c r="I13" i="27"/>
  <c r="I13" i="25"/>
  <c r="C12" i="25"/>
  <c r="C12" i="19"/>
  <c r="I13" i="19"/>
  <c r="I13" i="23"/>
  <c r="C12" i="23"/>
  <c r="C12" i="26"/>
  <c r="I13" i="26"/>
  <c r="Z4" i="4"/>
  <c r="Y4" i="4"/>
  <c r="W4" i="4"/>
  <c r="V4" i="4"/>
  <c r="X4" i="4"/>
  <c r="X8" i="4"/>
  <c r="W8" i="4"/>
  <c r="V8" i="4"/>
  <c r="S8" i="11" s="1"/>
  <c r="Z8" i="4"/>
  <c r="Y8" i="4"/>
  <c r="X3" i="4"/>
  <c r="V3" i="4"/>
  <c r="Z3" i="4"/>
  <c r="W3" i="4"/>
  <c r="Y3" i="4"/>
  <c r="Y6" i="4"/>
  <c r="W6" i="4"/>
  <c r="X6" i="4"/>
  <c r="Z6" i="4"/>
  <c r="V6" i="4"/>
  <c r="W7" i="4"/>
  <c r="V7" i="4"/>
  <c r="Z7" i="4"/>
  <c r="Y7" i="4"/>
  <c r="X7" i="4"/>
  <c r="V5" i="4"/>
  <c r="X5" i="4"/>
  <c r="Z5" i="4"/>
  <c r="Y5" i="4"/>
  <c r="W5" i="4"/>
  <c r="C12" i="18"/>
  <c r="I3" i="26" l="1"/>
  <c r="J3" i="26" s="1"/>
  <c r="I4" i="26"/>
  <c r="J4" i="26" s="1"/>
  <c r="I3" i="25"/>
  <c r="J3" i="25" s="1"/>
  <c r="I4" i="25"/>
  <c r="J4" i="25" s="1"/>
  <c r="I4" i="27"/>
  <c r="J4" i="27" s="1"/>
  <c r="I3" i="27"/>
  <c r="J3" i="27" s="1"/>
  <c r="I4" i="30"/>
  <c r="J4" i="30" s="1"/>
  <c r="I3" i="30"/>
  <c r="J3" i="30" s="1"/>
  <c r="I3" i="21"/>
  <c r="J3" i="21" s="1"/>
  <c r="I4" i="21"/>
  <c r="J4" i="21" s="1"/>
  <c r="I3" i="19"/>
  <c r="J3" i="19" s="1"/>
  <c r="I4" i="19"/>
  <c r="J4" i="19" s="1"/>
  <c r="I3" i="22"/>
  <c r="J3" i="22" s="1"/>
  <c r="I4" i="22"/>
  <c r="J4" i="22" s="1"/>
  <c r="I3" i="28"/>
  <c r="J3" i="28" s="1"/>
  <c r="I4" i="28"/>
  <c r="J4" i="28" s="1"/>
  <c r="I4" i="23"/>
  <c r="J4" i="23" s="1"/>
  <c r="I3" i="23"/>
  <c r="J3" i="23" s="1"/>
  <c r="I3" i="24"/>
  <c r="J3" i="24" s="1"/>
  <c r="I4" i="24"/>
  <c r="J4" i="24" s="1"/>
  <c r="I4" i="29"/>
  <c r="J4" i="29" s="1"/>
  <c r="I3" i="29"/>
  <c r="J3" i="29" s="1"/>
  <c r="S22" i="31"/>
  <c r="D20" i="31"/>
  <c r="L20" i="31" s="1"/>
  <c r="U22" i="31"/>
  <c r="F20" i="31"/>
  <c r="N20" i="31" s="1"/>
  <c r="G20" i="31"/>
  <c r="O20" i="31" s="1"/>
  <c r="V22" i="31"/>
  <c r="E20" i="31"/>
  <c r="M20" i="31" s="1"/>
  <c r="T22" i="31"/>
  <c r="R22" i="31"/>
  <c r="C20" i="31"/>
  <c r="K20" i="31" s="1"/>
  <c r="T24" i="31"/>
  <c r="E22" i="31"/>
  <c r="M22" i="31" s="1"/>
  <c r="E21" i="31"/>
  <c r="M21" i="31" s="1"/>
  <c r="T23" i="31"/>
  <c r="D21" i="31"/>
  <c r="L21" i="31" s="1"/>
  <c r="S23" i="31"/>
  <c r="U23" i="31"/>
  <c r="F21" i="31"/>
  <c r="N21" i="31" s="1"/>
  <c r="F22" i="31"/>
  <c r="N22" i="31" s="1"/>
  <c r="U24" i="31"/>
  <c r="S20" i="31"/>
  <c r="D18" i="31"/>
  <c r="L18" i="31" s="1"/>
  <c r="V20" i="31"/>
  <c r="G18" i="31"/>
  <c r="O18" i="31" s="1"/>
  <c r="C18" i="31"/>
  <c r="K18" i="31" s="1"/>
  <c r="R20" i="31"/>
  <c r="E18" i="31"/>
  <c r="M18" i="31" s="1"/>
  <c r="T20" i="31"/>
  <c r="U25" i="31"/>
  <c r="S13" i="31"/>
  <c r="S14" i="31"/>
  <c r="V25" i="31"/>
  <c r="S11" i="11"/>
  <c r="R25" i="31"/>
  <c r="S10" i="31"/>
  <c r="R24" i="31"/>
  <c r="C22" i="31"/>
  <c r="K22" i="31" s="1"/>
  <c r="S25" i="31"/>
  <c r="S11" i="31"/>
  <c r="V24" i="31"/>
  <c r="G22" i="31"/>
  <c r="O22" i="31" s="1"/>
  <c r="T25" i="31"/>
  <c r="S12" i="31"/>
  <c r="T21" i="31"/>
  <c r="E19" i="31"/>
  <c r="M19" i="31" s="1"/>
  <c r="V23" i="31"/>
  <c r="G21" i="31"/>
  <c r="O21" i="31" s="1"/>
  <c r="R21" i="31"/>
  <c r="C19" i="31"/>
  <c r="K19" i="31" s="1"/>
  <c r="F18" i="31"/>
  <c r="N18" i="31" s="1"/>
  <c r="U20" i="31"/>
  <c r="D19" i="31"/>
  <c r="L19" i="31" s="1"/>
  <c r="S21" i="31"/>
  <c r="C21" i="31"/>
  <c r="K21" i="31" s="1"/>
  <c r="R23" i="31"/>
  <c r="S9" i="11"/>
  <c r="F19" i="31"/>
  <c r="N19" i="31" s="1"/>
  <c r="U21" i="31"/>
  <c r="D22" i="31"/>
  <c r="L22" i="31" s="1"/>
  <c r="S24" i="31"/>
  <c r="S10" i="11"/>
  <c r="G19" i="31"/>
  <c r="O19" i="31" s="1"/>
  <c r="V21" i="31"/>
  <c r="AL8" i="4"/>
  <c r="S12" i="11"/>
  <c r="AI7" i="4"/>
  <c r="AJ5" i="4"/>
  <c r="AH8" i="4"/>
  <c r="AJ7" i="4"/>
  <c r="AL7" i="4"/>
  <c r="AK4" i="4"/>
  <c r="AK7" i="4"/>
  <c r="AI6" i="4"/>
  <c r="AL5" i="4"/>
  <c r="AK6" i="4"/>
  <c r="AH6" i="4"/>
  <c r="AH3" i="4"/>
  <c r="AJ3" i="4"/>
  <c r="AL6" i="4"/>
  <c r="AK3" i="4"/>
  <c r="AJ6" i="4"/>
  <c r="AI3" i="4"/>
  <c r="AL3" i="4"/>
  <c r="AH4" i="4"/>
  <c r="AI4" i="4"/>
  <c r="AJ4" i="4"/>
  <c r="AH7" i="4"/>
  <c r="AL4" i="4"/>
  <c r="AK5" i="4"/>
  <c r="AI8" i="4"/>
  <c r="AI5" i="4"/>
  <c r="AJ8" i="4"/>
  <c r="AH5" i="4"/>
  <c r="AK8" i="4"/>
  <c r="AC3" i="15"/>
  <c r="I3" i="18"/>
  <c r="I4" i="18"/>
  <c r="AJ7" i="7"/>
  <c r="AG7" i="7"/>
  <c r="AD7" i="7"/>
  <c r="AA7" i="7"/>
  <c r="AJ6" i="7"/>
  <c r="AG6" i="7"/>
  <c r="AD6" i="7"/>
  <c r="AA6" i="7"/>
  <c r="AJ5" i="7"/>
  <c r="AG5" i="7"/>
  <c r="AD5" i="7"/>
  <c r="AA5" i="7"/>
  <c r="AJ4" i="7"/>
  <c r="AG4" i="7"/>
  <c r="AD4" i="7"/>
  <c r="AA4" i="7"/>
  <c r="AJ3" i="7"/>
  <c r="AG3" i="7"/>
  <c r="J7" i="7" s="1"/>
  <c r="C18" i="9" s="1"/>
  <c r="AD3" i="7"/>
  <c r="J6" i="7" s="1"/>
  <c r="C17" i="9" s="1"/>
  <c r="AA3" i="7"/>
  <c r="J5" i="7" s="1"/>
  <c r="C16" i="9" s="1"/>
  <c r="B23" i="31" a="1"/>
  <c r="J23" i="31" a="1"/>
  <c r="W3" i="11" a="1"/>
  <c r="K28" i="31" l="1"/>
  <c r="M33" i="31"/>
  <c r="O38" i="31"/>
  <c r="K44" i="31"/>
  <c r="M49" i="31"/>
  <c r="O54" i="31"/>
  <c r="K60" i="31"/>
  <c r="M65" i="31"/>
  <c r="O70" i="31"/>
  <c r="K76" i="31"/>
  <c r="M81" i="31"/>
  <c r="O86" i="31"/>
  <c r="K92" i="31"/>
  <c r="M97" i="31"/>
  <c r="O102" i="31"/>
  <c r="K108" i="31"/>
  <c r="M113" i="31"/>
  <c r="O118" i="31"/>
  <c r="K124" i="31"/>
  <c r="M129" i="31"/>
  <c r="O134" i="31"/>
  <c r="K140" i="31"/>
  <c r="M145" i="31"/>
  <c r="O150" i="31"/>
  <c r="J23" i="31"/>
  <c r="L28" i="31"/>
  <c r="N33" i="31"/>
  <c r="J39" i="31"/>
  <c r="L44" i="31"/>
  <c r="N49" i="31"/>
  <c r="J55" i="31"/>
  <c r="L60" i="31"/>
  <c r="N65" i="31"/>
  <c r="J71" i="31"/>
  <c r="L76" i="31"/>
  <c r="N81" i="31"/>
  <c r="J87" i="31"/>
  <c r="L92" i="31"/>
  <c r="N97" i="31"/>
  <c r="J103" i="31"/>
  <c r="L108" i="31"/>
  <c r="N113" i="31"/>
  <c r="J119" i="31"/>
  <c r="L124" i="31"/>
  <c r="N129" i="31"/>
  <c r="J135" i="31"/>
  <c r="L140" i="31"/>
  <c r="N145" i="31"/>
  <c r="J151" i="31"/>
  <c r="L156" i="31"/>
  <c r="N161" i="31"/>
  <c r="J167" i="31"/>
  <c r="L172" i="31"/>
  <c r="N177" i="31"/>
  <c r="J183" i="31"/>
  <c r="L188" i="31"/>
  <c r="N193" i="31"/>
  <c r="J199" i="31"/>
  <c r="L204" i="31"/>
  <c r="N209" i="31"/>
  <c r="J215" i="31"/>
  <c r="L220" i="31"/>
  <c r="N225" i="31"/>
  <c r="J231" i="31"/>
  <c r="L236" i="31"/>
  <c r="N241" i="31"/>
  <c r="J247" i="31"/>
  <c r="L252" i="31"/>
  <c r="N257" i="31"/>
  <c r="J263" i="31"/>
  <c r="L268" i="31"/>
  <c r="N273" i="31"/>
  <c r="J279" i="31"/>
  <c r="L284" i="31"/>
  <c r="N289" i="31"/>
  <c r="J295" i="31"/>
  <c r="L300" i="31"/>
  <c r="N305" i="31"/>
  <c r="J311" i="31"/>
  <c r="L316" i="31"/>
  <c r="N321" i="31"/>
  <c r="J327" i="31"/>
  <c r="L332" i="31"/>
  <c r="N337" i="31"/>
  <c r="J343" i="31"/>
  <c r="L348" i="31"/>
  <c r="N353" i="31"/>
  <c r="J359" i="31"/>
  <c r="L364" i="31"/>
  <c r="N369" i="31"/>
  <c r="J375" i="31"/>
  <c r="L380" i="31"/>
  <c r="N385" i="31"/>
  <c r="J391" i="31"/>
  <c r="L396" i="31"/>
  <c r="N401" i="31"/>
  <c r="J407" i="31"/>
  <c r="L412" i="31"/>
  <c r="N417" i="31"/>
  <c r="J423" i="31"/>
  <c r="L428" i="31"/>
  <c r="N433" i="31"/>
  <c r="J439" i="31"/>
  <c r="L444" i="31"/>
  <c r="N449" i="31"/>
  <c r="J455" i="31"/>
  <c r="L460" i="31"/>
  <c r="K23" i="31"/>
  <c r="M28" i="31"/>
  <c r="O33" i="31"/>
  <c r="K39" i="31"/>
  <c r="M44" i="31"/>
  <c r="O49" i="31"/>
  <c r="K55" i="31"/>
  <c r="M60" i="31"/>
  <c r="O65" i="31"/>
  <c r="K71" i="31"/>
  <c r="M76" i="31"/>
  <c r="O81" i="31"/>
  <c r="K87" i="31"/>
  <c r="M92" i="31"/>
  <c r="O97" i="31"/>
  <c r="K103" i="31"/>
  <c r="M108" i="31"/>
  <c r="O113" i="31"/>
  <c r="K119" i="31"/>
  <c r="M124" i="31"/>
  <c r="O129" i="31"/>
  <c r="K135" i="31"/>
  <c r="M140" i="31"/>
  <c r="O145" i="31"/>
  <c r="K151" i="31"/>
  <c r="M156" i="31"/>
  <c r="O161" i="31"/>
  <c r="K167" i="31"/>
  <c r="M172" i="31"/>
  <c r="O177" i="31"/>
  <c r="K183" i="31"/>
  <c r="M188" i="31"/>
  <c r="O193" i="31"/>
  <c r="K199" i="31"/>
  <c r="M204" i="31"/>
  <c r="O209" i="31"/>
  <c r="K215" i="31"/>
  <c r="M220" i="31"/>
  <c r="O225" i="31"/>
  <c r="K231" i="31"/>
  <c r="M236" i="31"/>
  <c r="O241" i="31"/>
  <c r="K247" i="31"/>
  <c r="M252" i="31"/>
  <c r="O257" i="31"/>
  <c r="K263" i="31"/>
  <c r="M268" i="31"/>
  <c r="O273" i="31"/>
  <c r="K279" i="31"/>
  <c r="M284" i="31"/>
  <c r="O289" i="31"/>
  <c r="K295" i="31"/>
  <c r="M300" i="31"/>
  <c r="O305" i="31"/>
  <c r="K311" i="31"/>
  <c r="M316" i="31"/>
  <c r="O321" i="31"/>
  <c r="K327" i="31"/>
  <c r="M332" i="31"/>
  <c r="O337" i="31"/>
  <c r="K343" i="31"/>
  <c r="M348" i="31"/>
  <c r="O353" i="31"/>
  <c r="K359" i="31"/>
  <c r="M364" i="31"/>
  <c r="O369" i="31"/>
  <c r="K375" i="31"/>
  <c r="M380" i="31"/>
  <c r="O385" i="31"/>
  <c r="K391" i="31"/>
  <c r="M396" i="31"/>
  <c r="O401" i="31"/>
  <c r="K407" i="31"/>
  <c r="M412" i="31"/>
  <c r="O417" i="31"/>
  <c r="K423" i="31"/>
  <c r="M428" i="31"/>
  <c r="O433" i="31"/>
  <c r="K439" i="31"/>
  <c r="M444" i="31"/>
  <c r="O449" i="31"/>
  <c r="K455" i="31"/>
  <c r="M460" i="31"/>
  <c r="O465" i="31"/>
  <c r="K471" i="31"/>
  <c r="L23" i="31"/>
  <c r="N28" i="31"/>
  <c r="J34" i="31"/>
  <c r="L39" i="31"/>
  <c r="N44" i="31"/>
  <c r="J50" i="31"/>
  <c r="L55" i="31"/>
  <c r="N60" i="31"/>
  <c r="J66" i="31"/>
  <c r="L71" i="31"/>
  <c r="N76" i="31"/>
  <c r="J82" i="31"/>
  <c r="L87" i="31"/>
  <c r="N92" i="31"/>
  <c r="J98" i="31"/>
  <c r="L103" i="31"/>
  <c r="N108" i="31"/>
  <c r="J114" i="31"/>
  <c r="L119" i="31"/>
  <c r="N124" i="31"/>
  <c r="J130" i="31"/>
  <c r="L135" i="31"/>
  <c r="N140" i="31"/>
  <c r="J146" i="31"/>
  <c r="L151" i="31"/>
  <c r="N156" i="31"/>
  <c r="J162" i="31"/>
  <c r="L167" i="31"/>
  <c r="N172" i="31"/>
  <c r="J178" i="31"/>
  <c r="L183" i="31"/>
  <c r="N188" i="31"/>
  <c r="J194" i="31"/>
  <c r="L199" i="31"/>
  <c r="N204" i="31"/>
  <c r="J210" i="31"/>
  <c r="L215" i="31"/>
  <c r="N220" i="31"/>
  <c r="J226" i="31"/>
  <c r="L231" i="31"/>
  <c r="N236" i="31"/>
  <c r="M23" i="31"/>
  <c r="O28" i="31"/>
  <c r="K34" i="31"/>
  <c r="M39" i="31"/>
  <c r="O44" i="31"/>
  <c r="K50" i="31"/>
  <c r="M55" i="31"/>
  <c r="O60" i="31"/>
  <c r="K66" i="31"/>
  <c r="M71" i="31"/>
  <c r="O76" i="31"/>
  <c r="K82" i="31"/>
  <c r="M87" i="31"/>
  <c r="O92" i="31"/>
  <c r="K98" i="31"/>
  <c r="M103" i="31"/>
  <c r="O108" i="31"/>
  <c r="K114" i="31"/>
  <c r="M119" i="31"/>
  <c r="O124" i="31"/>
  <c r="K130" i="31"/>
  <c r="M135" i="31"/>
  <c r="O140" i="31"/>
  <c r="K146" i="31"/>
  <c r="M151" i="31"/>
  <c r="O156" i="31"/>
  <c r="K162" i="31"/>
  <c r="M167" i="31"/>
  <c r="O172" i="31"/>
  <c r="K178" i="31"/>
  <c r="M183" i="31"/>
  <c r="O188" i="31"/>
  <c r="K194" i="31"/>
  <c r="M199" i="31"/>
  <c r="O204" i="31"/>
  <c r="K210" i="31"/>
  <c r="M215" i="31"/>
  <c r="O220" i="31"/>
  <c r="K226" i="31"/>
  <c r="M231" i="31"/>
  <c r="O236" i="31"/>
  <c r="K242" i="31"/>
  <c r="M247" i="31"/>
  <c r="O252" i="31"/>
  <c r="K258" i="31"/>
  <c r="M263" i="31"/>
  <c r="O268" i="31"/>
  <c r="K274" i="31"/>
  <c r="M279" i="31"/>
  <c r="O284" i="31"/>
  <c r="K290" i="31"/>
  <c r="M295" i="31"/>
  <c r="O300" i="31"/>
  <c r="K306" i="31"/>
  <c r="M311" i="31"/>
  <c r="O316" i="31"/>
  <c r="K322" i="31"/>
  <c r="M327" i="31"/>
  <c r="O332" i="31"/>
  <c r="K338" i="31"/>
  <c r="M343" i="31"/>
  <c r="O348" i="31"/>
  <c r="K354" i="31"/>
  <c r="M359" i="31"/>
  <c r="O364" i="31"/>
  <c r="K370" i="31"/>
  <c r="M375" i="31"/>
  <c r="O380" i="31"/>
  <c r="K386" i="31"/>
  <c r="M391" i="31"/>
  <c r="O396" i="31"/>
  <c r="K402" i="31"/>
  <c r="M407" i="31"/>
  <c r="O412" i="31"/>
  <c r="K418" i="31"/>
  <c r="M423" i="31"/>
  <c r="O428" i="31"/>
  <c r="K434" i="31"/>
  <c r="M439" i="31"/>
  <c r="O444" i="31"/>
  <c r="K450" i="31"/>
  <c r="M455" i="31"/>
  <c r="O460" i="31"/>
  <c r="K466" i="31"/>
  <c r="M471" i="31"/>
  <c r="N23" i="31"/>
  <c r="J29" i="31"/>
  <c r="L34" i="31"/>
  <c r="N39" i="31"/>
  <c r="J45" i="31"/>
  <c r="L50" i="31"/>
  <c r="N55" i="31"/>
  <c r="J61" i="31"/>
  <c r="L66" i="31"/>
  <c r="N71" i="31"/>
  <c r="J77" i="31"/>
  <c r="L82" i="31"/>
  <c r="N87" i="31"/>
  <c r="J93" i="31"/>
  <c r="L98" i="31"/>
  <c r="N103" i="31"/>
  <c r="J109" i="31"/>
  <c r="L114" i="31"/>
  <c r="N119" i="31"/>
  <c r="J125" i="31"/>
  <c r="L130" i="31"/>
  <c r="N135" i="31"/>
  <c r="J141" i="31"/>
  <c r="L146" i="31"/>
  <c r="N151" i="31"/>
  <c r="J157" i="31"/>
  <c r="L162" i="31"/>
  <c r="N167" i="31"/>
  <c r="J173" i="31"/>
  <c r="L178" i="31"/>
  <c r="N183" i="31"/>
  <c r="J189" i="31"/>
  <c r="L194" i="31"/>
  <c r="N199" i="31"/>
  <c r="J205" i="31"/>
  <c r="L210" i="31"/>
  <c r="N215" i="31"/>
  <c r="J221" i="31"/>
  <c r="L226" i="31"/>
  <c r="N231" i="31"/>
  <c r="J237" i="31"/>
  <c r="L242" i="31"/>
  <c r="N247" i="31"/>
  <c r="J253" i="31"/>
  <c r="L258" i="31"/>
  <c r="N263" i="31"/>
  <c r="J269" i="31"/>
  <c r="L274" i="31"/>
  <c r="N279" i="31"/>
  <c r="J285" i="31"/>
  <c r="L290" i="31"/>
  <c r="N295" i="31"/>
  <c r="J301" i="31"/>
  <c r="L306" i="31"/>
  <c r="N311" i="31"/>
  <c r="J317" i="31"/>
  <c r="L322" i="31"/>
  <c r="N327" i="31"/>
  <c r="J333" i="31"/>
  <c r="L338" i="31"/>
  <c r="N343" i="31"/>
  <c r="J349" i="31"/>
  <c r="L354" i="31"/>
  <c r="N359" i="31"/>
  <c r="J365" i="31"/>
  <c r="L370" i="31"/>
  <c r="N375" i="31"/>
  <c r="J381" i="31"/>
  <c r="L386" i="31"/>
  <c r="N391" i="31"/>
  <c r="J397" i="31"/>
  <c r="O23" i="31"/>
  <c r="K29" i="31"/>
  <c r="M34" i="31"/>
  <c r="O39" i="31"/>
  <c r="K45" i="31"/>
  <c r="M50" i="31"/>
  <c r="O55" i="31"/>
  <c r="K61" i="31"/>
  <c r="M66" i="31"/>
  <c r="O71" i="31"/>
  <c r="K77" i="31"/>
  <c r="M82" i="31"/>
  <c r="O87" i="31"/>
  <c r="K93" i="31"/>
  <c r="M98" i="31"/>
  <c r="O103" i="31"/>
  <c r="K109" i="31"/>
  <c r="M114" i="31"/>
  <c r="O119" i="31"/>
  <c r="K125" i="31"/>
  <c r="M130" i="31"/>
  <c r="O135" i="31"/>
  <c r="K141" i="31"/>
  <c r="M146" i="31"/>
  <c r="O151" i="31"/>
  <c r="K157" i="31"/>
  <c r="M162" i="31"/>
  <c r="O167" i="31"/>
  <c r="K173" i="31"/>
  <c r="M178" i="31"/>
  <c r="O183" i="31"/>
  <c r="K189" i="31"/>
  <c r="M194" i="31"/>
  <c r="O199" i="31"/>
  <c r="K205" i="31"/>
  <c r="M210" i="31"/>
  <c r="O215" i="31"/>
  <c r="K221" i="31"/>
  <c r="M226" i="31"/>
  <c r="O231" i="31"/>
  <c r="K237" i="31"/>
  <c r="M242" i="31"/>
  <c r="O247" i="31"/>
  <c r="K253" i="31"/>
  <c r="M258" i="31"/>
  <c r="O263" i="31"/>
  <c r="K269" i="31"/>
  <c r="M274" i="31"/>
  <c r="O279" i="31"/>
  <c r="K285" i="31"/>
  <c r="M290" i="31"/>
  <c r="O295" i="31"/>
  <c r="K301" i="31"/>
  <c r="M306" i="31"/>
  <c r="O311" i="31"/>
  <c r="K317" i="31"/>
  <c r="M322" i="31"/>
  <c r="O327" i="31"/>
  <c r="K333" i="31"/>
  <c r="M338" i="31"/>
  <c r="J24" i="31"/>
  <c r="L29" i="31"/>
  <c r="N34" i="31"/>
  <c r="J40" i="31"/>
  <c r="L45" i="31"/>
  <c r="N50" i="31"/>
  <c r="J56" i="31"/>
  <c r="L61" i="31"/>
  <c r="N66" i="31"/>
  <c r="J72" i="31"/>
  <c r="L77" i="31"/>
  <c r="N82" i="31"/>
  <c r="J88" i="31"/>
  <c r="L93" i="31"/>
  <c r="N98" i="31"/>
  <c r="J104" i="31"/>
  <c r="L109" i="31"/>
  <c r="N114" i="31"/>
  <c r="J120" i="31"/>
  <c r="L125" i="31"/>
  <c r="N130" i="31"/>
  <c r="J136" i="31"/>
  <c r="L141" i="31"/>
  <c r="N146" i="31"/>
  <c r="J152" i="31"/>
  <c r="L157" i="31"/>
  <c r="N162" i="31"/>
  <c r="J168" i="31"/>
  <c r="L173" i="31"/>
  <c r="N178" i="31"/>
  <c r="J184" i="31"/>
  <c r="L189" i="31"/>
  <c r="N194" i="31"/>
  <c r="J200" i="31"/>
  <c r="L205" i="31"/>
  <c r="N210" i="31"/>
  <c r="J216" i="31"/>
  <c r="L221" i="31"/>
  <c r="N226" i="31"/>
  <c r="J232" i="31"/>
  <c r="L237" i="31"/>
  <c r="N242" i="31"/>
  <c r="J248" i="31"/>
  <c r="L253" i="31"/>
  <c r="N258" i="31"/>
  <c r="J264" i="31"/>
  <c r="K24" i="31"/>
  <c r="M29" i="31"/>
  <c r="O34" i="31"/>
  <c r="K40" i="31"/>
  <c r="M45" i="31"/>
  <c r="O50" i="31"/>
  <c r="K56" i="31"/>
  <c r="M61" i="31"/>
  <c r="O66" i="31"/>
  <c r="K72" i="31"/>
  <c r="M77" i="31"/>
  <c r="O82" i="31"/>
  <c r="K88" i="31"/>
  <c r="M93" i="31"/>
  <c r="O98" i="31"/>
  <c r="K104" i="31"/>
  <c r="M109" i="31"/>
  <c r="O114" i="31"/>
  <c r="K120" i="31"/>
  <c r="M125" i="31"/>
  <c r="O130" i="31"/>
  <c r="K136" i="31"/>
  <c r="L24" i="31"/>
  <c r="N29" i="31"/>
  <c r="J35" i="31"/>
  <c r="L40" i="31"/>
  <c r="N45" i="31"/>
  <c r="J51" i="31"/>
  <c r="L56" i="31"/>
  <c r="N61" i="31"/>
  <c r="J67" i="31"/>
  <c r="L72" i="31"/>
  <c r="N77" i="31"/>
  <c r="J83" i="31"/>
  <c r="L88" i="31"/>
  <c r="N93" i="31"/>
  <c r="J99" i="31"/>
  <c r="L104" i="31"/>
  <c r="N109" i="31"/>
  <c r="J115" i="31"/>
  <c r="L120" i="31"/>
  <c r="N125" i="31"/>
  <c r="J131" i="31"/>
  <c r="L136" i="31"/>
  <c r="N141" i="31"/>
  <c r="J147" i="31"/>
  <c r="L152" i="31"/>
  <c r="N157" i="31"/>
  <c r="J163" i="31"/>
  <c r="L168" i="31"/>
  <c r="N173" i="31"/>
  <c r="J179" i="31"/>
  <c r="L184" i="31"/>
  <c r="N189" i="31"/>
  <c r="J195" i="31"/>
  <c r="L200" i="31"/>
  <c r="N205" i="31"/>
  <c r="J211" i="31"/>
  <c r="L216" i="31"/>
  <c r="N221" i="31"/>
  <c r="J227" i="31"/>
  <c r="L232" i="31"/>
  <c r="N237" i="31"/>
  <c r="J243" i="31"/>
  <c r="L248" i="31"/>
  <c r="N253" i="31"/>
  <c r="J259" i="31"/>
  <c r="L264" i="31"/>
  <c r="N269" i="31"/>
  <c r="J275" i="31"/>
  <c r="M24" i="31"/>
  <c r="O29" i="31"/>
  <c r="K35" i="31"/>
  <c r="M40" i="31"/>
  <c r="O45" i="31"/>
  <c r="K51" i="31"/>
  <c r="M56" i="31"/>
  <c r="O61" i="31"/>
  <c r="K67" i="31"/>
  <c r="M72" i="31"/>
  <c r="O77" i="31"/>
  <c r="K83" i="31"/>
  <c r="M88" i="31"/>
  <c r="O93" i="31"/>
  <c r="K99" i="31"/>
  <c r="M104" i="31"/>
  <c r="O109" i="31"/>
  <c r="K115" i="31"/>
  <c r="M120" i="31"/>
  <c r="O125" i="31"/>
  <c r="K131" i="31"/>
  <c r="M136" i="31"/>
  <c r="O141" i="31"/>
  <c r="K147" i="31"/>
  <c r="M152" i="31"/>
  <c r="O157" i="31"/>
  <c r="K163" i="31"/>
  <c r="M168" i="31"/>
  <c r="O173" i="31"/>
  <c r="K179" i="31"/>
  <c r="M184" i="31"/>
  <c r="O189" i="31"/>
  <c r="K195" i="31"/>
  <c r="M200" i="31"/>
  <c r="O205" i="31"/>
  <c r="K211" i="31"/>
  <c r="M216" i="31"/>
  <c r="O221" i="31"/>
  <c r="K227" i="31"/>
  <c r="M232" i="31"/>
  <c r="O237" i="31"/>
  <c r="K243" i="31"/>
  <c r="M248" i="31"/>
  <c r="O253" i="31"/>
  <c r="K259" i="31"/>
  <c r="M264" i="31"/>
  <c r="O269" i="31"/>
  <c r="N24" i="31"/>
  <c r="J30" i="31"/>
  <c r="L35" i="31"/>
  <c r="N40" i="31"/>
  <c r="J46" i="31"/>
  <c r="L51" i="31"/>
  <c r="O24" i="31"/>
  <c r="J25" i="31"/>
  <c r="L30" i="31"/>
  <c r="N35" i="31"/>
  <c r="J41" i="31"/>
  <c r="L46" i="31"/>
  <c r="N51" i="31"/>
  <c r="J57" i="31"/>
  <c r="L62" i="31"/>
  <c r="N67" i="31"/>
  <c r="J73" i="31"/>
  <c r="L78" i="31"/>
  <c r="N83" i="31"/>
  <c r="J89" i="31"/>
  <c r="L94" i="31"/>
  <c r="N99" i="31"/>
  <c r="J105" i="31"/>
  <c r="L110" i="31"/>
  <c r="N115" i="31"/>
  <c r="J121" i="31"/>
  <c r="L126" i="31"/>
  <c r="N131" i="31"/>
  <c r="J137" i="31"/>
  <c r="L142" i="31"/>
  <c r="N147" i="31"/>
  <c r="K25" i="31"/>
  <c r="M30" i="31"/>
  <c r="O35" i="31"/>
  <c r="K41" i="31"/>
  <c r="M46" i="31"/>
  <c r="O51" i="31"/>
  <c r="K57" i="31"/>
  <c r="M62" i="31"/>
  <c r="O67" i="31"/>
  <c r="K73" i="31"/>
  <c r="M78" i="31"/>
  <c r="O83" i="31"/>
  <c r="K89" i="31"/>
  <c r="M94" i="31"/>
  <c r="O99" i="31"/>
  <c r="L25" i="31"/>
  <c r="N30" i="31"/>
  <c r="J36" i="31"/>
  <c r="L41" i="31"/>
  <c r="N46" i="31"/>
  <c r="M25" i="31"/>
  <c r="L33" i="31"/>
  <c r="N43" i="31"/>
  <c r="O53" i="31"/>
  <c r="M63" i="31"/>
  <c r="O72" i="31"/>
  <c r="N80" i="31"/>
  <c r="L90" i="31"/>
  <c r="J100" i="31"/>
  <c r="L107" i="31"/>
  <c r="N116" i="31"/>
  <c r="J124" i="31"/>
  <c r="L133" i="31"/>
  <c r="M142" i="31"/>
  <c r="N149" i="31"/>
  <c r="K158" i="31"/>
  <c r="J165" i="31"/>
  <c r="O171" i="31"/>
  <c r="K180" i="31"/>
  <c r="J187" i="31"/>
  <c r="L195" i="31"/>
  <c r="K202" i="31"/>
  <c r="J209" i="31"/>
  <c r="L217" i="31"/>
  <c r="K224" i="31"/>
  <c r="K232" i="31"/>
  <c r="L239" i="31"/>
  <c r="J246" i="31"/>
  <c r="J254" i="31"/>
  <c r="N260" i="31"/>
  <c r="L267" i="31"/>
  <c r="N274" i="31"/>
  <c r="J281" i="31"/>
  <c r="K287" i="31"/>
  <c r="L293" i="31"/>
  <c r="M299" i="31"/>
  <c r="J306" i="31"/>
  <c r="N312" i="31"/>
  <c r="O318" i="31"/>
  <c r="J325" i="31"/>
  <c r="K331" i="31"/>
  <c r="L337" i="31"/>
  <c r="K344" i="31"/>
  <c r="K350" i="31"/>
  <c r="K356" i="31"/>
  <c r="K362" i="31"/>
  <c r="K368" i="31"/>
  <c r="K374" i="31"/>
  <c r="K380" i="31"/>
  <c r="O386" i="31"/>
  <c r="O392" i="31"/>
  <c r="O398" i="31"/>
  <c r="N404" i="31"/>
  <c r="M410" i="31"/>
  <c r="L416" i="31"/>
  <c r="K422" i="31"/>
  <c r="J428" i="31"/>
  <c r="L434" i="31"/>
  <c r="K440" i="31"/>
  <c r="J446" i="31"/>
  <c r="O451" i="31"/>
  <c r="N457" i="31"/>
  <c r="M463" i="31"/>
  <c r="K469" i="31"/>
  <c r="O474" i="31"/>
  <c r="K480" i="31"/>
  <c r="M485" i="31"/>
  <c r="O490" i="31"/>
  <c r="K496" i="31"/>
  <c r="M501" i="31"/>
  <c r="O506" i="31"/>
  <c r="K512" i="31"/>
  <c r="M517" i="31"/>
  <c r="M116" i="31"/>
  <c r="N25" i="31"/>
  <c r="M35" i="31"/>
  <c r="O43" i="31"/>
  <c r="J54" i="31"/>
  <c r="N63" i="31"/>
  <c r="L73" i="31"/>
  <c r="O80" i="31"/>
  <c r="M90" i="31"/>
  <c r="K100" i="31"/>
  <c r="M107" i="31"/>
  <c r="O116" i="31"/>
  <c r="J126" i="31"/>
  <c r="M133" i="31"/>
  <c r="N142" i="31"/>
  <c r="O149" i="31"/>
  <c r="L158" i="31"/>
  <c r="K165" i="31"/>
  <c r="J172" i="31"/>
  <c r="L180" i="31"/>
  <c r="K187" i="31"/>
  <c r="M195" i="31"/>
  <c r="L202" i="31"/>
  <c r="K209" i="31"/>
  <c r="M217" i="31"/>
  <c r="L224" i="31"/>
  <c r="N232" i="31"/>
  <c r="M239" i="31"/>
  <c r="K246" i="31"/>
  <c r="K254" i="31"/>
  <c r="O260" i="31"/>
  <c r="M267" i="31"/>
  <c r="O274" i="31"/>
  <c r="K281" i="31"/>
  <c r="L287" i="31"/>
  <c r="M293" i="31"/>
  <c r="N299" i="31"/>
  <c r="N306" i="31"/>
  <c r="O312" i="31"/>
  <c r="J319" i="31"/>
  <c r="K325" i="31"/>
  <c r="L331" i="31"/>
  <c r="M337" i="31"/>
  <c r="L344" i="31"/>
  <c r="L350" i="31"/>
  <c r="L356" i="31"/>
  <c r="L362" i="31"/>
  <c r="L368" i="31"/>
  <c r="L374" i="31"/>
  <c r="N380" i="31"/>
  <c r="J387" i="31"/>
  <c r="J393" i="31"/>
  <c r="J399" i="31"/>
  <c r="O404" i="31"/>
  <c r="N410" i="31"/>
  <c r="M416" i="31"/>
  <c r="L422" i="31"/>
  <c r="K428" i="31"/>
  <c r="M434" i="31"/>
  <c r="L440" i="31"/>
  <c r="K446" i="31"/>
  <c r="J452" i="31"/>
  <c r="O457" i="31"/>
  <c r="N463" i="31"/>
  <c r="L469" i="31"/>
  <c r="J475" i="31"/>
  <c r="L480" i="31"/>
  <c r="N485" i="31"/>
  <c r="J491" i="31"/>
  <c r="L496" i="31"/>
  <c r="N501" i="31"/>
  <c r="J507" i="31"/>
  <c r="L512" i="31"/>
  <c r="N517" i="31"/>
  <c r="O164" i="31"/>
  <c r="O25" i="31"/>
  <c r="K36" i="31"/>
  <c r="J44" i="31"/>
  <c r="K54" i="31"/>
  <c r="O63" i="31"/>
  <c r="M73" i="31"/>
  <c r="J81" i="31"/>
  <c r="N90" i="31"/>
  <c r="L100" i="31"/>
  <c r="N107" i="31"/>
  <c r="J117" i="31"/>
  <c r="K126" i="31"/>
  <c r="N133" i="31"/>
  <c r="O142" i="31"/>
  <c r="J150" i="31"/>
  <c r="M158" i="31"/>
  <c r="L165" i="31"/>
  <c r="K172" i="31"/>
  <c r="M180" i="31"/>
  <c r="L187" i="31"/>
  <c r="N195" i="31"/>
  <c r="M202" i="31"/>
  <c r="L209" i="31"/>
  <c r="N217" i="31"/>
  <c r="M224" i="31"/>
  <c r="O232" i="31"/>
  <c r="N239" i="31"/>
  <c r="L246" i="31"/>
  <c r="L254" i="31"/>
  <c r="J261" i="31"/>
  <c r="N267" i="31"/>
  <c r="K275" i="31"/>
  <c r="L281" i="31"/>
  <c r="M287" i="31"/>
  <c r="N293" i="31"/>
  <c r="O299" i="31"/>
  <c r="O306" i="31"/>
  <c r="J313" i="31"/>
  <c r="K319" i="31"/>
  <c r="L325" i="31"/>
  <c r="M331" i="31"/>
  <c r="J338" i="31"/>
  <c r="M344" i="31"/>
  <c r="M350" i="31"/>
  <c r="M356" i="31"/>
  <c r="M362" i="31"/>
  <c r="M368" i="31"/>
  <c r="M374" i="31"/>
  <c r="K381" i="31"/>
  <c r="K387" i="31"/>
  <c r="K393" i="31"/>
  <c r="K399" i="31"/>
  <c r="J405" i="31"/>
  <c r="O410" i="31"/>
  <c r="N416" i="31"/>
  <c r="M422" i="31"/>
  <c r="N428" i="31"/>
  <c r="N434" i="31"/>
  <c r="M440" i="31"/>
  <c r="L446" i="31"/>
  <c r="K452" i="31"/>
  <c r="J458" i="31"/>
  <c r="O463" i="31"/>
  <c r="M469" i="31"/>
  <c r="K475" i="31"/>
  <c r="M480" i="31"/>
  <c r="O485" i="31"/>
  <c r="K491" i="31"/>
  <c r="M496" i="31"/>
  <c r="O501" i="31"/>
  <c r="K507" i="31"/>
  <c r="M512" i="31"/>
  <c r="O517" i="31"/>
  <c r="O123" i="31"/>
  <c r="J26" i="31"/>
  <c r="L36" i="31"/>
  <c r="K46" i="31"/>
  <c r="L54" i="31"/>
  <c r="J64" i="31"/>
  <c r="N73" i="31"/>
  <c r="K81" i="31"/>
  <c r="O90" i="31"/>
  <c r="M100" i="31"/>
  <c r="O107" i="31"/>
  <c r="K117" i="31"/>
  <c r="M126" i="31"/>
  <c r="O133" i="31"/>
  <c r="J143" i="31"/>
  <c r="K150" i="31"/>
  <c r="N158" i="31"/>
  <c r="M165" i="31"/>
  <c r="M173" i="31"/>
  <c r="N180" i="31"/>
  <c r="M187" i="31"/>
  <c r="O195" i="31"/>
  <c r="N202" i="31"/>
  <c r="M209" i="31"/>
  <c r="O217" i="31"/>
  <c r="N224" i="31"/>
  <c r="J233" i="31"/>
  <c r="O239" i="31"/>
  <c r="M246" i="31"/>
  <c r="M254" i="31"/>
  <c r="K261" i="31"/>
  <c r="O267" i="31"/>
  <c r="L275" i="31"/>
  <c r="M281" i="31"/>
  <c r="N287" i="31"/>
  <c r="O293" i="31"/>
  <c r="J300" i="31"/>
  <c r="J307" i="31"/>
  <c r="K313" i="31"/>
  <c r="L319" i="31"/>
  <c r="M325" i="31"/>
  <c r="N331" i="31"/>
  <c r="N338" i="31"/>
  <c r="N344" i="31"/>
  <c r="N350" i="31"/>
  <c r="N356" i="31"/>
  <c r="N362" i="31"/>
  <c r="N368" i="31"/>
  <c r="N374" i="31"/>
  <c r="L381" i="31"/>
  <c r="L387" i="31"/>
  <c r="L393" i="31"/>
  <c r="L399" i="31"/>
  <c r="K405" i="31"/>
  <c r="J411" i="31"/>
  <c r="O416" i="31"/>
  <c r="N422" i="31"/>
  <c r="J429" i="31"/>
  <c r="O434" i="31"/>
  <c r="N440" i="31"/>
  <c r="M446" i="31"/>
  <c r="L452" i="31"/>
  <c r="K458" i="31"/>
  <c r="J464" i="31"/>
  <c r="N469" i="31"/>
  <c r="L475" i="31"/>
  <c r="N480" i="31"/>
  <c r="J486" i="31"/>
  <c r="L491" i="31"/>
  <c r="N496" i="31"/>
  <c r="J502" i="31"/>
  <c r="L507" i="31"/>
  <c r="N512" i="31"/>
  <c r="J518" i="31"/>
  <c r="J158" i="31"/>
  <c r="K26" i="31"/>
  <c r="M36" i="31"/>
  <c r="O46" i="31"/>
  <c r="M54" i="31"/>
  <c r="K64" i="31"/>
  <c r="O73" i="31"/>
  <c r="L81" i="31"/>
  <c r="J91" i="31"/>
  <c r="N100" i="31"/>
  <c r="J108" i="31"/>
  <c r="L117" i="31"/>
  <c r="N126" i="31"/>
  <c r="J134" i="31"/>
  <c r="K143" i="31"/>
  <c r="L150" i="31"/>
  <c r="O158" i="31"/>
  <c r="N165" i="31"/>
  <c r="J174" i="31"/>
  <c r="O180" i="31"/>
  <c r="N187" i="31"/>
  <c r="J196" i="31"/>
  <c r="O202" i="31"/>
  <c r="O210" i="31"/>
  <c r="J218" i="31"/>
  <c r="O224" i="31"/>
  <c r="K233" i="31"/>
  <c r="J240" i="31"/>
  <c r="N246" i="31"/>
  <c r="N254" i="31"/>
  <c r="L261" i="31"/>
  <c r="J268" i="31"/>
  <c r="M275" i="31"/>
  <c r="N281" i="31"/>
  <c r="O287" i="31"/>
  <c r="J294" i="31"/>
  <c r="K300" i="31"/>
  <c r="K307" i="31"/>
  <c r="L313" i="31"/>
  <c r="M319" i="31"/>
  <c r="N325" i="31"/>
  <c r="O331" i="31"/>
  <c r="O338" i="31"/>
  <c r="O344" i="31"/>
  <c r="O350" i="31"/>
  <c r="O356" i="31"/>
  <c r="O362" i="31"/>
  <c r="O368" i="31"/>
  <c r="O374" i="31"/>
  <c r="M381" i="31"/>
  <c r="M387" i="31"/>
  <c r="M393" i="31"/>
  <c r="M399" i="31"/>
  <c r="L405" i="31"/>
  <c r="K411" i="31"/>
  <c r="J417" i="31"/>
  <c r="O422" i="31"/>
  <c r="K429" i="31"/>
  <c r="J435" i="31"/>
  <c r="O440" i="31"/>
  <c r="N446" i="31"/>
  <c r="M452" i="31"/>
  <c r="L458" i="31"/>
  <c r="K464" i="31"/>
  <c r="O469" i="31"/>
  <c r="M475" i="31"/>
  <c r="O480" i="31"/>
  <c r="K486" i="31"/>
  <c r="M491" i="31"/>
  <c r="O496" i="31"/>
  <c r="K502" i="31"/>
  <c r="M507" i="31"/>
  <c r="O512" i="31"/>
  <c r="K518" i="31"/>
  <c r="K142" i="31"/>
  <c r="L26" i="31"/>
  <c r="N36" i="31"/>
  <c r="J47" i="31"/>
  <c r="N54" i="31"/>
  <c r="L64" i="31"/>
  <c r="J74" i="31"/>
  <c r="L83" i="31"/>
  <c r="K91" i="31"/>
  <c r="O100" i="31"/>
  <c r="J110" i="31"/>
  <c r="M117" i="31"/>
  <c r="O126" i="31"/>
  <c r="K134" i="31"/>
  <c r="L143" i="31"/>
  <c r="M150" i="31"/>
  <c r="J159" i="31"/>
  <c r="O165" i="31"/>
  <c r="K174" i="31"/>
  <c r="J181" i="31"/>
  <c r="O187" i="31"/>
  <c r="K196" i="31"/>
  <c r="J203" i="31"/>
  <c r="L211" i="31"/>
  <c r="K218" i="31"/>
  <c r="J225" i="31"/>
  <c r="L233" i="31"/>
  <c r="K240" i="31"/>
  <c r="O246" i="31"/>
  <c r="O254" i="31"/>
  <c r="M261" i="31"/>
  <c r="K268" i="31"/>
  <c r="N275" i="31"/>
  <c r="O281" i="31"/>
  <c r="J288" i="31"/>
  <c r="K294" i="31"/>
  <c r="N300" i="31"/>
  <c r="L307" i="31"/>
  <c r="M313" i="31"/>
  <c r="N319" i="31"/>
  <c r="O325" i="31"/>
  <c r="J332" i="31"/>
  <c r="J339" i="31"/>
  <c r="J345" i="31"/>
  <c r="J351" i="31"/>
  <c r="J357" i="31"/>
  <c r="J363" i="31"/>
  <c r="J369" i="31"/>
  <c r="L375" i="31"/>
  <c r="N381" i="31"/>
  <c r="N387" i="31"/>
  <c r="N393" i="31"/>
  <c r="N399" i="31"/>
  <c r="M405" i="31"/>
  <c r="L411" i="31"/>
  <c r="K417" i="31"/>
  <c r="L423" i="31"/>
  <c r="L429" i="31"/>
  <c r="K435" i="31"/>
  <c r="J441" i="31"/>
  <c r="O446" i="31"/>
  <c r="N452" i="31"/>
  <c r="M458" i="31"/>
  <c r="L464" i="31"/>
  <c r="J470" i="31"/>
  <c r="N475" i="31"/>
  <c r="J481" i="31"/>
  <c r="L486" i="31"/>
  <c r="N491" i="31"/>
  <c r="J497" i="31"/>
  <c r="L502" i="31"/>
  <c r="N507" i="31"/>
  <c r="J513" i="31"/>
  <c r="L518" i="31"/>
  <c r="K133" i="31"/>
  <c r="M26" i="31"/>
  <c r="O36" i="31"/>
  <c r="K47" i="31"/>
  <c r="N56" i="31"/>
  <c r="M64" i="31"/>
  <c r="K74" i="31"/>
  <c r="M83" i="31"/>
  <c r="L91" i="31"/>
  <c r="J101" i="31"/>
  <c r="K110" i="31"/>
  <c r="N117" i="31"/>
  <c r="J127" i="31"/>
  <c r="L134" i="31"/>
  <c r="M143" i="31"/>
  <c r="N150" i="31"/>
  <c r="K159" i="31"/>
  <c r="J166" i="31"/>
  <c r="L174" i="31"/>
  <c r="K181" i="31"/>
  <c r="J188" i="31"/>
  <c r="L196" i="31"/>
  <c r="K203" i="31"/>
  <c r="M211" i="31"/>
  <c r="L218" i="31"/>
  <c r="K225" i="31"/>
  <c r="M233" i="31"/>
  <c r="L240" i="31"/>
  <c r="L247" i="31"/>
  <c r="J255" i="31"/>
  <c r="N261" i="31"/>
  <c r="N268" i="31"/>
  <c r="O275" i="31"/>
  <c r="J282" i="31"/>
  <c r="K288" i="31"/>
  <c r="L294" i="31"/>
  <c r="L301" i="31"/>
  <c r="M307" i="31"/>
  <c r="N313" i="31"/>
  <c r="O319" i="31"/>
  <c r="J326" i="31"/>
  <c r="K332" i="31"/>
  <c r="K339" i="31"/>
  <c r="K345" i="31"/>
  <c r="K351" i="31"/>
  <c r="K357" i="31"/>
  <c r="K363" i="31"/>
  <c r="K369" i="31"/>
  <c r="O375" i="31"/>
  <c r="O381" i="31"/>
  <c r="O387" i="31"/>
  <c r="O393" i="31"/>
  <c r="O399" i="31"/>
  <c r="N405" i="31"/>
  <c r="M411" i="31"/>
  <c r="L417" i="31"/>
  <c r="N423" i="31"/>
  <c r="M429" i="31"/>
  <c r="L435" i="31"/>
  <c r="K441" i="31"/>
  <c r="J447" i="31"/>
  <c r="O452" i="31"/>
  <c r="N458" i="31"/>
  <c r="M464" i="31"/>
  <c r="K470" i="31"/>
  <c r="O475" i="31"/>
  <c r="K481" i="31"/>
  <c r="M486" i="31"/>
  <c r="O491" i="31"/>
  <c r="K497" i="31"/>
  <c r="M502" i="31"/>
  <c r="O507" i="31"/>
  <c r="K513" i="31"/>
  <c r="M518" i="31"/>
  <c r="K267" i="31"/>
  <c r="N26" i="31"/>
  <c r="J37" i="31"/>
  <c r="L47" i="31"/>
  <c r="O56" i="31"/>
  <c r="N64" i="31"/>
  <c r="L74" i="31"/>
  <c r="J84" i="31"/>
  <c r="M91" i="31"/>
  <c r="K101" i="31"/>
  <c r="M110" i="31"/>
  <c r="O117" i="31"/>
  <c r="K127" i="31"/>
  <c r="M134" i="31"/>
  <c r="N143" i="31"/>
  <c r="K152" i="31"/>
  <c r="L159" i="31"/>
  <c r="K166" i="31"/>
  <c r="M174" i="31"/>
  <c r="L181" i="31"/>
  <c r="K188" i="31"/>
  <c r="M196" i="31"/>
  <c r="L203" i="31"/>
  <c r="N211" i="31"/>
  <c r="M218" i="31"/>
  <c r="L225" i="31"/>
  <c r="N233" i="31"/>
  <c r="M240" i="31"/>
  <c r="K248" i="31"/>
  <c r="K255" i="31"/>
  <c r="O261" i="31"/>
  <c r="L269" i="31"/>
  <c r="J276" i="31"/>
  <c r="K282" i="31"/>
  <c r="L288" i="31"/>
  <c r="M294" i="31"/>
  <c r="M301" i="31"/>
  <c r="N307" i="31"/>
  <c r="O313" i="31"/>
  <c r="J320" i="31"/>
  <c r="K326" i="31"/>
  <c r="N332" i="31"/>
  <c r="L339" i="31"/>
  <c r="L345" i="31"/>
  <c r="L351" i="31"/>
  <c r="L357" i="31"/>
  <c r="L363" i="31"/>
  <c r="L369" i="31"/>
  <c r="J376" i="31"/>
  <c r="J382" i="31"/>
  <c r="J388" i="31"/>
  <c r="J394" i="31"/>
  <c r="J400" i="31"/>
  <c r="O405" i="31"/>
  <c r="N411" i="31"/>
  <c r="M417" i="31"/>
  <c r="O423" i="31"/>
  <c r="N429" i="31"/>
  <c r="M435" i="31"/>
  <c r="L441" i="31"/>
  <c r="K447" i="31"/>
  <c r="J453" i="31"/>
  <c r="O458" i="31"/>
  <c r="N464" i="31"/>
  <c r="L470" i="31"/>
  <c r="J476" i="31"/>
  <c r="L481" i="31"/>
  <c r="N486" i="31"/>
  <c r="J492" i="31"/>
  <c r="L497" i="31"/>
  <c r="N502" i="31"/>
  <c r="J508" i="31"/>
  <c r="L513" i="31"/>
  <c r="N518" i="31"/>
  <c r="M149" i="31"/>
  <c r="O26" i="31"/>
  <c r="K37" i="31"/>
  <c r="M47" i="31"/>
  <c r="L57" i="31"/>
  <c r="O64" i="31"/>
  <c r="M74" i="31"/>
  <c r="K84" i="31"/>
  <c r="N91" i="31"/>
  <c r="L101" i="31"/>
  <c r="N110" i="31"/>
  <c r="J118" i="31"/>
  <c r="L127" i="31"/>
  <c r="N134" i="31"/>
  <c r="O143" i="31"/>
  <c r="N152" i="31"/>
  <c r="M159" i="31"/>
  <c r="L166" i="31"/>
  <c r="N174" i="31"/>
  <c r="M181" i="31"/>
  <c r="M189" i="31"/>
  <c r="N196" i="31"/>
  <c r="M203" i="31"/>
  <c r="O211" i="31"/>
  <c r="N218" i="31"/>
  <c r="M225" i="31"/>
  <c r="O233" i="31"/>
  <c r="N240" i="31"/>
  <c r="N248" i="31"/>
  <c r="L255" i="31"/>
  <c r="J262" i="31"/>
  <c r="M269" i="31"/>
  <c r="K276" i="31"/>
  <c r="L282" i="31"/>
  <c r="M288" i="31"/>
  <c r="N294" i="31"/>
  <c r="N301" i="31"/>
  <c r="O307" i="31"/>
  <c r="J314" i="31"/>
  <c r="K320" i="31"/>
  <c r="L326" i="31"/>
  <c r="L333" i="31"/>
  <c r="M339" i="31"/>
  <c r="M345" i="31"/>
  <c r="M351" i="31"/>
  <c r="M357" i="31"/>
  <c r="M363" i="31"/>
  <c r="M369" i="31"/>
  <c r="K376" i="31"/>
  <c r="K382" i="31"/>
  <c r="K388" i="31"/>
  <c r="K394" i="31"/>
  <c r="K400" i="31"/>
  <c r="J406" i="31"/>
  <c r="O411" i="31"/>
  <c r="J418" i="31"/>
  <c r="J424" i="31"/>
  <c r="O429" i="31"/>
  <c r="N435" i="31"/>
  <c r="M441" i="31"/>
  <c r="L447" i="31"/>
  <c r="K453" i="31"/>
  <c r="J459" i="31"/>
  <c r="O464" i="31"/>
  <c r="M470" i="31"/>
  <c r="K476" i="31"/>
  <c r="M481" i="31"/>
  <c r="O486" i="31"/>
  <c r="K492" i="31"/>
  <c r="M497" i="31"/>
  <c r="O502" i="31"/>
  <c r="K508" i="31"/>
  <c r="M513" i="31"/>
  <c r="O518" i="31"/>
  <c r="J224" i="31"/>
  <c r="J27" i="31"/>
  <c r="L37" i="31"/>
  <c r="N47" i="31"/>
  <c r="M57" i="31"/>
  <c r="J65" i="31"/>
  <c r="N74" i="31"/>
  <c r="L84" i="31"/>
  <c r="O91" i="31"/>
  <c r="M101" i="31"/>
  <c r="O110" i="31"/>
  <c r="K118" i="31"/>
  <c r="M127" i="31"/>
  <c r="N136" i="31"/>
  <c r="J144" i="31"/>
  <c r="O152" i="31"/>
  <c r="N159" i="31"/>
  <c r="M166" i="31"/>
  <c r="O174" i="31"/>
  <c r="N181" i="31"/>
  <c r="J190" i="31"/>
  <c r="O196" i="31"/>
  <c r="N203" i="31"/>
  <c r="J212" i="31"/>
  <c r="O218" i="31"/>
  <c r="O226" i="31"/>
  <c r="J234" i="31"/>
  <c r="O240" i="31"/>
  <c r="O248" i="31"/>
  <c r="M255" i="31"/>
  <c r="K262" i="31"/>
  <c r="J270" i="31"/>
  <c r="L276" i="31"/>
  <c r="M282" i="31"/>
  <c r="N288" i="31"/>
  <c r="O294" i="31"/>
  <c r="O301" i="31"/>
  <c r="J308" i="31"/>
  <c r="K314" i="31"/>
  <c r="L320" i="31"/>
  <c r="M326" i="31"/>
  <c r="M333" i="31"/>
  <c r="N339" i="31"/>
  <c r="N345" i="31"/>
  <c r="N351" i="31"/>
  <c r="N357" i="31"/>
  <c r="N363" i="31"/>
  <c r="J370" i="31"/>
  <c r="L376" i="31"/>
  <c r="L382" i="31"/>
  <c r="L388" i="31"/>
  <c r="L394" i="31"/>
  <c r="L400" i="31"/>
  <c r="K406" i="31"/>
  <c r="J412" i="31"/>
  <c r="L418" i="31"/>
  <c r="K424" i="31"/>
  <c r="J430" i="31"/>
  <c r="O435" i="31"/>
  <c r="N441" i="31"/>
  <c r="M447" i="31"/>
  <c r="L453" i="31"/>
  <c r="K459" i="31"/>
  <c r="J465" i="31"/>
  <c r="N470" i="31"/>
  <c r="L476" i="31"/>
  <c r="N481" i="31"/>
  <c r="J487" i="31"/>
  <c r="L492" i="31"/>
  <c r="N497" i="31"/>
  <c r="J503" i="31"/>
  <c r="L508" i="31"/>
  <c r="N513" i="31"/>
  <c r="J519" i="31"/>
  <c r="M260" i="31"/>
  <c r="K27" i="31"/>
  <c r="M37" i="31"/>
  <c r="O47" i="31"/>
  <c r="N57" i="31"/>
  <c r="K65" i="31"/>
  <c r="O74" i="31"/>
  <c r="M84" i="31"/>
  <c r="J92" i="31"/>
  <c r="N101" i="31"/>
  <c r="J111" i="31"/>
  <c r="L118" i="31"/>
  <c r="N127" i="31"/>
  <c r="O136" i="31"/>
  <c r="K144" i="31"/>
  <c r="J153" i="31"/>
  <c r="O159" i="31"/>
  <c r="N166" i="31"/>
  <c r="J175" i="31"/>
  <c r="O181" i="31"/>
  <c r="K190" i="31"/>
  <c r="J197" i="31"/>
  <c r="O203" i="31"/>
  <c r="K212" i="31"/>
  <c r="J219" i="31"/>
  <c r="L227" i="31"/>
  <c r="K234" i="31"/>
  <c r="J241" i="31"/>
  <c r="J249" i="31"/>
  <c r="N255" i="31"/>
  <c r="L262" i="31"/>
  <c r="K270" i="31"/>
  <c r="M276" i="31"/>
  <c r="N282" i="31"/>
  <c r="O288" i="31"/>
  <c r="L295" i="31"/>
  <c r="J302" i="31"/>
  <c r="K308" i="31"/>
  <c r="L314" i="31"/>
  <c r="M320" i="31"/>
  <c r="N326" i="31"/>
  <c r="N333" i="31"/>
  <c r="O339" i="31"/>
  <c r="O345" i="31"/>
  <c r="O351" i="31"/>
  <c r="O357" i="31"/>
  <c r="O363" i="31"/>
  <c r="M370" i="31"/>
  <c r="M376" i="31"/>
  <c r="M382" i="31"/>
  <c r="M388" i="31"/>
  <c r="M394" i="31"/>
  <c r="M400" i="31"/>
  <c r="L406" i="31"/>
  <c r="K412" i="31"/>
  <c r="M418" i="31"/>
  <c r="L424" i="31"/>
  <c r="K430" i="31"/>
  <c r="J436" i="31"/>
  <c r="O441" i="31"/>
  <c r="N447" i="31"/>
  <c r="M453" i="31"/>
  <c r="L459" i="31"/>
  <c r="K465" i="31"/>
  <c r="O470" i="31"/>
  <c r="M476" i="31"/>
  <c r="O481" i="31"/>
  <c r="K487" i="31"/>
  <c r="M492" i="31"/>
  <c r="O497" i="31"/>
  <c r="K503" i="31"/>
  <c r="M508" i="31"/>
  <c r="O513" i="31"/>
  <c r="K519" i="31"/>
  <c r="O230" i="31"/>
  <c r="L27" i="31"/>
  <c r="N37" i="31"/>
  <c r="J48" i="31"/>
  <c r="O57" i="31"/>
  <c r="L65" i="31"/>
  <c r="J75" i="31"/>
  <c r="N84" i="31"/>
  <c r="J94" i="31"/>
  <c r="O101" i="31"/>
  <c r="K111" i="31"/>
  <c r="M118" i="31"/>
  <c r="O127" i="31"/>
  <c r="K137" i="31"/>
  <c r="L144" i="31"/>
  <c r="K153" i="31"/>
  <c r="J160" i="31"/>
  <c r="O166" i="31"/>
  <c r="K175" i="31"/>
  <c r="J182" i="31"/>
  <c r="L190" i="31"/>
  <c r="K197" i="31"/>
  <c r="J204" i="31"/>
  <c r="L212" i="31"/>
  <c r="K219" i="31"/>
  <c r="M227" i="31"/>
  <c r="L234" i="31"/>
  <c r="K241" i="31"/>
  <c r="K249" i="31"/>
  <c r="O255" i="31"/>
  <c r="M262" i="31"/>
  <c r="L270" i="31"/>
  <c r="N276" i="31"/>
  <c r="O282" i="31"/>
  <c r="J289" i="31"/>
  <c r="J296" i="31"/>
  <c r="K302" i="31"/>
  <c r="L308" i="31"/>
  <c r="M314" i="31"/>
  <c r="N320" i="31"/>
  <c r="O326" i="31"/>
  <c r="O333" i="31"/>
  <c r="J340" i="31"/>
  <c r="J346" i="31"/>
  <c r="J352" i="31"/>
  <c r="J358" i="31"/>
  <c r="J364" i="31"/>
  <c r="N370" i="31"/>
  <c r="N376" i="31"/>
  <c r="N382" i="31"/>
  <c r="N388" i="31"/>
  <c r="N394" i="31"/>
  <c r="N400" i="31"/>
  <c r="M406" i="31"/>
  <c r="N412" i="31"/>
  <c r="N418" i="31"/>
  <c r="M424" i="31"/>
  <c r="L430" i="31"/>
  <c r="K436" i="31"/>
  <c r="J442" i="31"/>
  <c r="O447" i="31"/>
  <c r="N453" i="31"/>
  <c r="M459" i="31"/>
  <c r="L465" i="31"/>
  <c r="J471" i="31"/>
  <c r="N476" i="31"/>
  <c r="J482" i="31"/>
  <c r="L487" i="31"/>
  <c r="N492" i="31"/>
  <c r="J498" i="31"/>
  <c r="L503" i="31"/>
  <c r="N508" i="31"/>
  <c r="J514" i="31"/>
  <c r="L519" i="31"/>
  <c r="M253" i="31"/>
  <c r="M27" i="31"/>
  <c r="O37" i="31"/>
  <c r="K48" i="31"/>
  <c r="J58" i="31"/>
  <c r="L67" i="31"/>
  <c r="K75" i="31"/>
  <c r="O84" i="31"/>
  <c r="K94" i="31"/>
  <c r="J102" i="31"/>
  <c r="L111" i="31"/>
  <c r="N118" i="31"/>
  <c r="J128" i="31"/>
  <c r="L137" i="31"/>
  <c r="M144" i="31"/>
  <c r="L153" i="31"/>
  <c r="K160" i="31"/>
  <c r="K168" i="31"/>
  <c r="L175" i="31"/>
  <c r="K182" i="31"/>
  <c r="M190" i="31"/>
  <c r="L197" i="31"/>
  <c r="K204" i="31"/>
  <c r="M212" i="31"/>
  <c r="L219" i="31"/>
  <c r="N227" i="31"/>
  <c r="M234" i="31"/>
  <c r="L241" i="31"/>
  <c r="L249" i="31"/>
  <c r="J256" i="31"/>
  <c r="N262" i="31"/>
  <c r="M270" i="31"/>
  <c r="O276" i="31"/>
  <c r="J283" i="31"/>
  <c r="K289" i="31"/>
  <c r="K296" i="31"/>
  <c r="L302" i="31"/>
  <c r="M308" i="31"/>
  <c r="N314" i="31"/>
  <c r="O320" i="31"/>
  <c r="L327" i="31"/>
  <c r="J334" i="31"/>
  <c r="K340" i="31"/>
  <c r="K346" i="31"/>
  <c r="K352" i="31"/>
  <c r="K358" i="31"/>
  <c r="K364" i="31"/>
  <c r="O370" i="31"/>
  <c r="O376" i="31"/>
  <c r="O382" i="31"/>
  <c r="O388" i="31"/>
  <c r="O394" i="31"/>
  <c r="O400" i="31"/>
  <c r="N406" i="31"/>
  <c r="J413" i="31"/>
  <c r="O418" i="31"/>
  <c r="N424" i="31"/>
  <c r="M430" i="31"/>
  <c r="L436" i="31"/>
  <c r="K442" i="31"/>
  <c r="J448" i="31"/>
  <c r="O453" i="31"/>
  <c r="N459" i="31"/>
  <c r="M465" i="31"/>
  <c r="L471" i="31"/>
  <c r="O476" i="31"/>
  <c r="K482" i="31"/>
  <c r="M487" i="31"/>
  <c r="O492" i="31"/>
  <c r="K498" i="31"/>
  <c r="M503" i="31"/>
  <c r="O508" i="31"/>
  <c r="K514" i="31"/>
  <c r="M519" i="31"/>
  <c r="J274" i="31"/>
  <c r="N27" i="31"/>
  <c r="J38" i="31"/>
  <c r="L48" i="31"/>
  <c r="K58" i="31"/>
  <c r="M67" i="31"/>
  <c r="L75" i="31"/>
  <c r="J85" i="31"/>
  <c r="N94" i="31"/>
  <c r="K102" i="31"/>
  <c r="M111" i="31"/>
  <c r="N120" i="31"/>
  <c r="K128" i="31"/>
  <c r="M137" i="31"/>
  <c r="N144" i="31"/>
  <c r="M153" i="31"/>
  <c r="L160" i="31"/>
  <c r="N168" i="31"/>
  <c r="M175" i="31"/>
  <c r="L182" i="31"/>
  <c r="N190" i="31"/>
  <c r="M197" i="31"/>
  <c r="M205" i="31"/>
  <c r="N212" i="31"/>
  <c r="M219" i="31"/>
  <c r="O227" i="31"/>
  <c r="N234" i="31"/>
  <c r="M241" i="31"/>
  <c r="M249" i="31"/>
  <c r="K256" i="31"/>
  <c r="O262" i="31"/>
  <c r="N270" i="31"/>
  <c r="J277" i="31"/>
  <c r="K283" i="31"/>
  <c r="L289" i="31"/>
  <c r="L296" i="31"/>
  <c r="M302" i="31"/>
  <c r="N308" i="31"/>
  <c r="O314" i="31"/>
  <c r="J321" i="31"/>
  <c r="J328" i="31"/>
  <c r="K334" i="31"/>
  <c r="L340" i="31"/>
  <c r="L346" i="31"/>
  <c r="L352" i="31"/>
  <c r="L358" i="31"/>
  <c r="N364" i="31"/>
  <c r="J371" i="31"/>
  <c r="J377" i="31"/>
  <c r="J383" i="31"/>
  <c r="J389" i="31"/>
  <c r="J395" i="31"/>
  <c r="J401" i="31"/>
  <c r="O406" i="31"/>
  <c r="K413" i="31"/>
  <c r="J419" i="31"/>
  <c r="O424" i="31"/>
  <c r="N430" i="31"/>
  <c r="M436" i="31"/>
  <c r="L442" i="31"/>
  <c r="K448" i="31"/>
  <c r="J454" i="31"/>
  <c r="O459" i="31"/>
  <c r="N465" i="31"/>
  <c r="N471" i="31"/>
  <c r="J477" i="31"/>
  <c r="L482" i="31"/>
  <c r="N487" i="31"/>
  <c r="J493" i="31"/>
  <c r="L498" i="31"/>
  <c r="N503" i="31"/>
  <c r="J509" i="31"/>
  <c r="L514" i="31"/>
  <c r="N519" i="31"/>
  <c r="O245" i="31"/>
  <c r="O27" i="31"/>
  <c r="K38" i="31"/>
  <c r="M48" i="31"/>
  <c r="L58" i="31"/>
  <c r="J68" i="31"/>
  <c r="M75" i="31"/>
  <c r="K85" i="31"/>
  <c r="O94" i="31"/>
  <c r="L102" i="31"/>
  <c r="N111" i="31"/>
  <c r="O120" i="31"/>
  <c r="L128" i="31"/>
  <c r="N137" i="31"/>
  <c r="O144" i="31"/>
  <c r="N153" i="31"/>
  <c r="M160" i="31"/>
  <c r="O168" i="31"/>
  <c r="N175" i="31"/>
  <c r="M182" i="31"/>
  <c r="O190" i="31"/>
  <c r="N197" i="31"/>
  <c r="J206" i="31"/>
  <c r="O212" i="31"/>
  <c r="N219" i="31"/>
  <c r="J228" i="31"/>
  <c r="O234" i="31"/>
  <c r="J242" i="31"/>
  <c r="N249" i="31"/>
  <c r="L256" i="31"/>
  <c r="L263" i="31"/>
  <c r="O270" i="31"/>
  <c r="K277" i="31"/>
  <c r="L283" i="31"/>
  <c r="M289" i="31"/>
  <c r="M296" i="31"/>
  <c r="N302" i="31"/>
  <c r="O308" i="31"/>
  <c r="J315" i="31"/>
  <c r="K321" i="31"/>
  <c r="K328" i="31"/>
  <c r="L334" i="31"/>
  <c r="M340" i="31"/>
  <c r="M346" i="31"/>
  <c r="M352" i="31"/>
  <c r="M358" i="31"/>
  <c r="K365" i="31"/>
  <c r="K371" i="31"/>
  <c r="K377" i="31"/>
  <c r="K383" i="31"/>
  <c r="K389" i="31"/>
  <c r="K395" i="31"/>
  <c r="K401" i="31"/>
  <c r="L407" i="31"/>
  <c r="L413" i="31"/>
  <c r="K419" i="31"/>
  <c r="J425" i="31"/>
  <c r="O430" i="31"/>
  <c r="N436" i="31"/>
  <c r="M442" i="31"/>
  <c r="L448" i="31"/>
  <c r="K454" i="31"/>
  <c r="J460" i="31"/>
  <c r="J466" i="31"/>
  <c r="O471" i="31"/>
  <c r="K477" i="31"/>
  <c r="M482" i="31"/>
  <c r="O487" i="31"/>
  <c r="K493" i="31"/>
  <c r="M498" i="31"/>
  <c r="O503" i="31"/>
  <c r="K509" i="31"/>
  <c r="M514" i="31"/>
  <c r="O519" i="31"/>
  <c r="K239" i="31"/>
  <c r="J434" i="31"/>
  <c r="N490" i="31"/>
  <c r="J28" i="31"/>
  <c r="L38" i="31"/>
  <c r="N48" i="31"/>
  <c r="M58" i="31"/>
  <c r="K68" i="31"/>
  <c r="N75" i="31"/>
  <c r="L85" i="31"/>
  <c r="J95" i="31"/>
  <c r="M102" i="31"/>
  <c r="O111" i="31"/>
  <c r="K121" i="31"/>
  <c r="M128" i="31"/>
  <c r="O137" i="31"/>
  <c r="J145" i="31"/>
  <c r="O153" i="31"/>
  <c r="N160" i="31"/>
  <c r="J169" i="31"/>
  <c r="O175" i="31"/>
  <c r="N182" i="31"/>
  <c r="J191" i="31"/>
  <c r="O197" i="31"/>
  <c r="K206" i="31"/>
  <c r="J213" i="31"/>
  <c r="O219" i="31"/>
  <c r="K228" i="31"/>
  <c r="J235" i="31"/>
  <c r="O242" i="31"/>
  <c r="O249" i="31"/>
  <c r="M256" i="31"/>
  <c r="K264" i="31"/>
  <c r="J271" i="31"/>
  <c r="L277" i="31"/>
  <c r="M283" i="31"/>
  <c r="J290" i="31"/>
  <c r="N296" i="31"/>
  <c r="O302" i="31"/>
  <c r="J309" i="31"/>
  <c r="K315" i="31"/>
  <c r="L321" i="31"/>
  <c r="L328" i="31"/>
  <c r="M334" i="31"/>
  <c r="N340" i="31"/>
  <c r="N346" i="31"/>
  <c r="N352" i="31"/>
  <c r="N358" i="31"/>
  <c r="L365" i="31"/>
  <c r="L371" i="31"/>
  <c r="L377" i="31"/>
  <c r="L383" i="31"/>
  <c r="L389" i="31"/>
  <c r="L395" i="31"/>
  <c r="L401" i="31"/>
  <c r="N407" i="31"/>
  <c r="M413" i="31"/>
  <c r="L419" i="31"/>
  <c r="K425" i="31"/>
  <c r="J431" i="31"/>
  <c r="O436" i="31"/>
  <c r="N442" i="31"/>
  <c r="M448" i="31"/>
  <c r="L454" i="31"/>
  <c r="K460" i="31"/>
  <c r="L466" i="31"/>
  <c r="J472" i="31"/>
  <c r="L477" i="31"/>
  <c r="N482" i="31"/>
  <c r="J488" i="31"/>
  <c r="L493" i="31"/>
  <c r="N498" i="31"/>
  <c r="J504" i="31"/>
  <c r="L509" i="31"/>
  <c r="N514" i="31"/>
  <c r="J520" i="31"/>
  <c r="N72" i="31"/>
  <c r="K337" i="31"/>
  <c r="K30" i="31"/>
  <c r="M38" i="31"/>
  <c r="O48" i="31"/>
  <c r="N58" i="31"/>
  <c r="L68" i="31"/>
  <c r="O75" i="31"/>
  <c r="M85" i="31"/>
  <c r="K95" i="31"/>
  <c r="N102" i="31"/>
  <c r="J112" i="31"/>
  <c r="L121" i="31"/>
  <c r="N128" i="31"/>
  <c r="J138" i="31"/>
  <c r="K145" i="31"/>
  <c r="J154" i="31"/>
  <c r="O160" i="31"/>
  <c r="K169" i="31"/>
  <c r="J176" i="31"/>
  <c r="O182" i="31"/>
  <c r="K191" i="31"/>
  <c r="J198" i="31"/>
  <c r="L206" i="31"/>
  <c r="K213" i="31"/>
  <c r="J220" i="31"/>
  <c r="L228" i="31"/>
  <c r="K235" i="31"/>
  <c r="L243" i="31"/>
  <c r="J250" i="31"/>
  <c r="N256" i="31"/>
  <c r="N264" i="31"/>
  <c r="K271" i="31"/>
  <c r="M277" i="31"/>
  <c r="N283" i="31"/>
  <c r="N290" i="31"/>
  <c r="O296" i="31"/>
  <c r="J303" i="31"/>
  <c r="K309" i="31"/>
  <c r="L315" i="31"/>
  <c r="M321" i="31"/>
  <c r="M328" i="31"/>
  <c r="N334" i="31"/>
  <c r="O340" i="31"/>
  <c r="O346" i="31"/>
  <c r="O352" i="31"/>
  <c r="O358" i="31"/>
  <c r="M365" i="31"/>
  <c r="M371" i="31"/>
  <c r="M377" i="31"/>
  <c r="M383" i="31"/>
  <c r="M389" i="31"/>
  <c r="M395" i="31"/>
  <c r="M401" i="31"/>
  <c r="O407" i="31"/>
  <c r="N413" i="31"/>
  <c r="M419" i="31"/>
  <c r="L425" i="31"/>
  <c r="K431" i="31"/>
  <c r="J437" i="31"/>
  <c r="O442" i="31"/>
  <c r="N448" i="31"/>
  <c r="M454" i="31"/>
  <c r="N460" i="31"/>
  <c r="M466" i="31"/>
  <c r="K472" i="31"/>
  <c r="M477" i="31"/>
  <c r="O482" i="31"/>
  <c r="K488" i="31"/>
  <c r="M493" i="31"/>
  <c r="O498" i="31"/>
  <c r="K504" i="31"/>
  <c r="M509" i="31"/>
  <c r="O514" i="31"/>
  <c r="K520" i="31"/>
  <c r="M80" i="31"/>
  <c r="O30" i="31"/>
  <c r="N38" i="31"/>
  <c r="J49" i="31"/>
  <c r="O58" i="31"/>
  <c r="M68" i="31"/>
  <c r="J76" i="31"/>
  <c r="N85" i="31"/>
  <c r="L95" i="31"/>
  <c r="N104" i="31"/>
  <c r="K112" i="31"/>
  <c r="M121" i="31"/>
  <c r="O128" i="31"/>
  <c r="K138" i="31"/>
  <c r="L145" i="31"/>
  <c r="K154" i="31"/>
  <c r="J161" i="31"/>
  <c r="L169" i="31"/>
  <c r="K176" i="31"/>
  <c r="K184" i="31"/>
  <c r="L191" i="31"/>
  <c r="K198" i="31"/>
  <c r="M206" i="31"/>
  <c r="L213" i="31"/>
  <c r="K220" i="31"/>
  <c r="M228" i="31"/>
  <c r="L235" i="31"/>
  <c r="M243" i="31"/>
  <c r="K250" i="31"/>
  <c r="O256" i="31"/>
  <c r="O264" i="31"/>
  <c r="L271" i="31"/>
  <c r="N277" i="31"/>
  <c r="O283" i="31"/>
  <c r="O290" i="31"/>
  <c r="J297" i="31"/>
  <c r="K303" i="31"/>
  <c r="L309" i="31"/>
  <c r="M315" i="31"/>
  <c r="J322" i="31"/>
  <c r="N328" i="31"/>
  <c r="O334" i="31"/>
  <c r="J341" i="31"/>
  <c r="J347" i="31"/>
  <c r="J353" i="31"/>
  <c r="L359" i="31"/>
  <c r="N365" i="31"/>
  <c r="N371" i="31"/>
  <c r="N377" i="31"/>
  <c r="N383" i="31"/>
  <c r="N389" i="31"/>
  <c r="N395" i="31"/>
  <c r="J402" i="31"/>
  <c r="J408" i="31"/>
  <c r="O413" i="31"/>
  <c r="N419" i="31"/>
  <c r="M425" i="31"/>
  <c r="L431" i="31"/>
  <c r="K437" i="31"/>
  <c r="J443" i="31"/>
  <c r="O448" i="31"/>
  <c r="N454" i="31"/>
  <c r="J461" i="31"/>
  <c r="N466" i="31"/>
  <c r="L472" i="31"/>
  <c r="N477" i="31"/>
  <c r="J483" i="31"/>
  <c r="L488" i="31"/>
  <c r="N493" i="31"/>
  <c r="J499" i="31"/>
  <c r="L504" i="31"/>
  <c r="N509" i="31"/>
  <c r="J515" i="31"/>
  <c r="L520" i="31"/>
  <c r="N53" i="31"/>
  <c r="J31" i="31"/>
  <c r="O40" i="31"/>
  <c r="K49" i="31"/>
  <c r="J59" i="31"/>
  <c r="N68" i="31"/>
  <c r="J78" i="31"/>
  <c r="O85" i="31"/>
  <c r="M95" i="31"/>
  <c r="O104" i="31"/>
  <c r="L112" i="31"/>
  <c r="N121" i="31"/>
  <c r="J129" i="31"/>
  <c r="L138" i="31"/>
  <c r="O146" i="31"/>
  <c r="L154" i="31"/>
  <c r="K161" i="31"/>
  <c r="M169" i="31"/>
  <c r="L176" i="31"/>
  <c r="N184" i="31"/>
  <c r="M191" i="31"/>
  <c r="L198" i="31"/>
  <c r="N206" i="31"/>
  <c r="M213" i="31"/>
  <c r="M221" i="31"/>
  <c r="N228" i="31"/>
  <c r="M235" i="31"/>
  <c r="N243" i="31"/>
  <c r="L250" i="31"/>
  <c r="J257" i="31"/>
  <c r="J265" i="31"/>
  <c r="M271" i="31"/>
  <c r="O277" i="31"/>
  <c r="J284" i="31"/>
  <c r="J291" i="31"/>
  <c r="K297" i="31"/>
  <c r="L303" i="31"/>
  <c r="M309" i="31"/>
  <c r="N315" i="31"/>
  <c r="N322" i="31"/>
  <c r="O328" i="31"/>
  <c r="J335" i="31"/>
  <c r="K341" i="31"/>
  <c r="K347" i="31"/>
  <c r="K353" i="31"/>
  <c r="O359" i="31"/>
  <c r="O365" i="31"/>
  <c r="O371" i="31"/>
  <c r="O377" i="31"/>
  <c r="O383" i="31"/>
  <c r="O389" i="31"/>
  <c r="O395" i="31"/>
  <c r="L402" i="31"/>
  <c r="K408" i="31"/>
  <c r="J414" i="31"/>
  <c r="O419" i="31"/>
  <c r="N425" i="31"/>
  <c r="M431" i="31"/>
  <c r="L437" i="31"/>
  <c r="K443" i="31"/>
  <c r="J449" i="31"/>
  <c r="O454" i="31"/>
  <c r="K461" i="31"/>
  <c r="O466" i="31"/>
  <c r="M472" i="31"/>
  <c r="O477" i="31"/>
  <c r="K483" i="31"/>
  <c r="M488" i="31"/>
  <c r="O493" i="31"/>
  <c r="K499" i="31"/>
  <c r="M504" i="31"/>
  <c r="O509" i="31"/>
  <c r="K515" i="31"/>
  <c r="M520" i="31"/>
  <c r="M43" i="31"/>
  <c r="K31" i="31"/>
  <c r="M41" i="31"/>
  <c r="L49" i="31"/>
  <c r="K59" i="31"/>
  <c r="O68" i="31"/>
  <c r="K78" i="31"/>
  <c r="J86" i="31"/>
  <c r="N95" i="31"/>
  <c r="K105" i="31"/>
  <c r="M112" i="31"/>
  <c r="O121" i="31"/>
  <c r="K129" i="31"/>
  <c r="M138" i="31"/>
  <c r="L147" i="31"/>
  <c r="M154" i="31"/>
  <c r="L161" i="31"/>
  <c r="N169" i="31"/>
  <c r="M176" i="31"/>
  <c r="O184" i="31"/>
  <c r="N191" i="31"/>
  <c r="M198" i="31"/>
  <c r="O206" i="31"/>
  <c r="N213" i="31"/>
  <c r="J222" i="31"/>
  <c r="O228" i="31"/>
  <c r="N235" i="31"/>
  <c r="O243" i="31"/>
  <c r="M250" i="31"/>
  <c r="K257" i="31"/>
  <c r="K265" i="31"/>
  <c r="N271" i="31"/>
  <c r="J278" i="31"/>
  <c r="K284" i="31"/>
  <c r="K291" i="31"/>
  <c r="L297" i="31"/>
  <c r="M303" i="31"/>
  <c r="N309" i="31"/>
  <c r="O315" i="31"/>
  <c r="O322" i="31"/>
  <c r="J329" i="31"/>
  <c r="K335" i="31"/>
  <c r="L341" i="31"/>
  <c r="L347" i="31"/>
  <c r="L353" i="31"/>
  <c r="J360" i="31"/>
  <c r="J366" i="31"/>
  <c r="J372" i="31"/>
  <c r="J378" i="31"/>
  <c r="J384" i="31"/>
  <c r="J390" i="31"/>
  <c r="J396" i="31"/>
  <c r="M402" i="31"/>
  <c r="L408" i="31"/>
  <c r="K414" i="31"/>
  <c r="J420" i="31"/>
  <c r="O425" i="31"/>
  <c r="N431" i="31"/>
  <c r="M437" i="31"/>
  <c r="L443" i="31"/>
  <c r="K449" i="31"/>
  <c r="L455" i="31"/>
  <c r="L461" i="31"/>
  <c r="J467" i="31"/>
  <c r="N472" i="31"/>
  <c r="J478" i="31"/>
  <c r="L483" i="31"/>
  <c r="N488" i="31"/>
  <c r="J494" i="31"/>
  <c r="L499" i="31"/>
  <c r="N504" i="31"/>
  <c r="J510" i="31"/>
  <c r="L515" i="31"/>
  <c r="N520" i="31"/>
  <c r="K107" i="31"/>
  <c r="N318" i="31"/>
  <c r="L31" i="31"/>
  <c r="N41" i="31"/>
  <c r="M51" i="31"/>
  <c r="L59" i="31"/>
  <c r="J69" i="31"/>
  <c r="N78" i="31"/>
  <c r="K86" i="31"/>
  <c r="O95" i="31"/>
  <c r="L105" i="31"/>
  <c r="N112" i="31"/>
  <c r="J122" i="31"/>
  <c r="L129" i="31"/>
  <c r="N138" i="31"/>
  <c r="M147" i="31"/>
  <c r="N154" i="31"/>
  <c r="M161" i="31"/>
  <c r="O169" i="31"/>
  <c r="N176" i="31"/>
  <c r="J185" i="31"/>
  <c r="O191" i="31"/>
  <c r="N198" i="31"/>
  <c r="J207" i="31"/>
  <c r="O213" i="31"/>
  <c r="K222" i="31"/>
  <c r="J229" i="31"/>
  <c r="O235" i="31"/>
  <c r="J244" i="31"/>
  <c r="N250" i="31"/>
  <c r="L257" i="31"/>
  <c r="L265" i="31"/>
  <c r="O271" i="31"/>
  <c r="K278" i="31"/>
  <c r="N284" i="31"/>
  <c r="L291" i="31"/>
  <c r="M297" i="31"/>
  <c r="N303" i="31"/>
  <c r="O309" i="31"/>
  <c r="J316" i="31"/>
  <c r="J323" i="31"/>
  <c r="K329" i="31"/>
  <c r="L335" i="31"/>
  <c r="M341" i="31"/>
  <c r="M347" i="31"/>
  <c r="M353" i="31"/>
  <c r="K360" i="31"/>
  <c r="K366" i="31"/>
  <c r="K372" i="31"/>
  <c r="K378" i="31"/>
  <c r="K384" i="31"/>
  <c r="K390" i="31"/>
  <c r="K396" i="31"/>
  <c r="N402" i="31"/>
  <c r="M408" i="31"/>
  <c r="L414" i="31"/>
  <c r="K420" i="31"/>
  <c r="J426" i="31"/>
  <c r="O431" i="31"/>
  <c r="N437" i="31"/>
  <c r="M443" i="31"/>
  <c r="L449" i="31"/>
  <c r="N455" i="31"/>
  <c r="M461" i="31"/>
  <c r="K467" i="31"/>
  <c r="O472" i="31"/>
  <c r="K478" i="31"/>
  <c r="M483" i="31"/>
  <c r="O488" i="31"/>
  <c r="K494" i="31"/>
  <c r="M499" i="31"/>
  <c r="O504" i="31"/>
  <c r="K510" i="31"/>
  <c r="M515" i="31"/>
  <c r="O520" i="31"/>
  <c r="M99" i="31"/>
  <c r="J331" i="31"/>
  <c r="M31" i="31"/>
  <c r="O41" i="31"/>
  <c r="J52" i="31"/>
  <c r="M59" i="31"/>
  <c r="K69" i="31"/>
  <c r="O78" i="31"/>
  <c r="L86" i="31"/>
  <c r="J96" i="31"/>
  <c r="M105" i="31"/>
  <c r="O112" i="31"/>
  <c r="K122" i="31"/>
  <c r="L131" i="31"/>
  <c r="O138" i="31"/>
  <c r="O147" i="31"/>
  <c r="O154" i="31"/>
  <c r="O162" i="31"/>
  <c r="J170" i="31"/>
  <c r="O176" i="31"/>
  <c r="K185" i="31"/>
  <c r="J192" i="31"/>
  <c r="O198" i="31"/>
  <c r="K207" i="31"/>
  <c r="J214" i="31"/>
  <c r="L222" i="31"/>
  <c r="K229" i="31"/>
  <c r="J236" i="31"/>
  <c r="K244" i="31"/>
  <c r="O250" i="31"/>
  <c r="M257" i="31"/>
  <c r="M265" i="31"/>
  <c r="J272" i="31"/>
  <c r="L278" i="31"/>
  <c r="L285" i="31"/>
  <c r="M291" i="31"/>
  <c r="N297" i="31"/>
  <c r="O303" i="31"/>
  <c r="J310" i="31"/>
  <c r="K316" i="31"/>
  <c r="K323" i="31"/>
  <c r="L329" i="31"/>
  <c r="M335" i="31"/>
  <c r="N341" i="31"/>
  <c r="N347" i="31"/>
  <c r="J354" i="31"/>
  <c r="L360" i="31"/>
  <c r="L366" i="31"/>
  <c r="L372" i="31"/>
  <c r="L378" i="31"/>
  <c r="L384" i="31"/>
  <c r="L390" i="31"/>
  <c r="N396" i="31"/>
  <c r="O402" i="31"/>
  <c r="N408" i="31"/>
  <c r="M414" i="31"/>
  <c r="L420" i="31"/>
  <c r="K426" i="31"/>
  <c r="J432" i="31"/>
  <c r="O437" i="31"/>
  <c r="N443" i="31"/>
  <c r="M449" i="31"/>
  <c r="O455" i="31"/>
  <c r="N461" i="31"/>
  <c r="L467" i="31"/>
  <c r="J473" i="31"/>
  <c r="L478" i="31"/>
  <c r="N483" i="31"/>
  <c r="J489" i="31"/>
  <c r="L494" i="31"/>
  <c r="N499" i="31"/>
  <c r="J505" i="31"/>
  <c r="L510" i="31"/>
  <c r="N515" i="31"/>
  <c r="L63" i="31"/>
  <c r="J344" i="31"/>
  <c r="N31" i="31"/>
  <c r="J42" i="31"/>
  <c r="K52" i="31"/>
  <c r="N59" i="31"/>
  <c r="L69" i="31"/>
  <c r="J79" i="31"/>
  <c r="M86" i="31"/>
  <c r="K96" i="31"/>
  <c r="N105" i="31"/>
  <c r="J113" i="31"/>
  <c r="L122" i="31"/>
  <c r="M131" i="31"/>
  <c r="J139" i="31"/>
  <c r="J148" i="31"/>
  <c r="J155" i="31"/>
  <c r="L163" i="31"/>
  <c r="K170" i="31"/>
  <c r="J177" i="31"/>
  <c r="L185" i="31"/>
  <c r="K192" i="31"/>
  <c r="K200" i="31"/>
  <c r="L207" i="31"/>
  <c r="K214" i="31"/>
  <c r="M222" i="31"/>
  <c r="L229" i="31"/>
  <c r="K236" i="31"/>
  <c r="L244" i="31"/>
  <c r="J251" i="31"/>
  <c r="J258" i="31"/>
  <c r="N265" i="31"/>
  <c r="K272" i="31"/>
  <c r="M278" i="31"/>
  <c r="M285" i="31"/>
  <c r="N291" i="31"/>
  <c r="O297" i="31"/>
  <c r="J304" i="31"/>
  <c r="K310" i="31"/>
  <c r="N316" i="31"/>
  <c r="L323" i="31"/>
  <c r="M329" i="31"/>
  <c r="N335" i="31"/>
  <c r="O341" i="31"/>
  <c r="O347" i="31"/>
  <c r="M354" i="31"/>
  <c r="M360" i="31"/>
  <c r="M366" i="31"/>
  <c r="M372" i="31"/>
  <c r="M378" i="31"/>
  <c r="M384" i="31"/>
  <c r="M390" i="31"/>
  <c r="K397" i="31"/>
  <c r="J403" i="31"/>
  <c r="O408" i="31"/>
  <c r="N414" i="31"/>
  <c r="M420" i="31"/>
  <c r="L426" i="31"/>
  <c r="K432" i="31"/>
  <c r="J438" i="31"/>
  <c r="O443" i="31"/>
  <c r="J450" i="31"/>
  <c r="J456" i="31"/>
  <c r="O461" i="31"/>
  <c r="M467" i="31"/>
  <c r="K473" i="31"/>
  <c r="M478" i="31"/>
  <c r="O483" i="31"/>
  <c r="K489" i="31"/>
  <c r="M494" i="31"/>
  <c r="O499" i="31"/>
  <c r="K505" i="31"/>
  <c r="M510" i="31"/>
  <c r="O515" i="31"/>
  <c r="K90" i="31"/>
  <c r="J287" i="31"/>
  <c r="N392" i="31"/>
  <c r="M457" i="31"/>
  <c r="O31" i="31"/>
  <c r="K42" i="31"/>
  <c r="L52" i="31"/>
  <c r="O59" i="31"/>
  <c r="M69" i="31"/>
  <c r="K79" i="31"/>
  <c r="N86" i="31"/>
  <c r="L96" i="31"/>
  <c r="O105" i="31"/>
  <c r="K113" i="31"/>
  <c r="M122" i="31"/>
  <c r="O131" i="31"/>
  <c r="K139" i="31"/>
  <c r="K148" i="31"/>
  <c r="K155" i="31"/>
  <c r="M163" i="31"/>
  <c r="L170" i="31"/>
  <c r="K177" i="31"/>
  <c r="M185" i="31"/>
  <c r="L192" i="31"/>
  <c r="N200" i="31"/>
  <c r="M207" i="31"/>
  <c r="L214" i="31"/>
  <c r="N222" i="31"/>
  <c r="M229" i="31"/>
  <c r="M237" i="31"/>
  <c r="M244" i="31"/>
  <c r="K251" i="31"/>
  <c r="O258" i="31"/>
  <c r="O265" i="31"/>
  <c r="L272" i="31"/>
  <c r="N278" i="31"/>
  <c r="N285" i="31"/>
  <c r="O291" i="31"/>
  <c r="J298" i="31"/>
  <c r="K304" i="31"/>
  <c r="L310" i="31"/>
  <c r="L317" i="31"/>
  <c r="M323" i="31"/>
  <c r="N329" i="31"/>
  <c r="O335" i="31"/>
  <c r="J342" i="31"/>
  <c r="J348" i="31"/>
  <c r="N354" i="31"/>
  <c r="N360" i="31"/>
  <c r="N366" i="31"/>
  <c r="N372" i="31"/>
  <c r="N378" i="31"/>
  <c r="N384" i="31"/>
  <c r="N390" i="31"/>
  <c r="L397" i="31"/>
  <c r="K403" i="31"/>
  <c r="J409" i="31"/>
  <c r="O414" i="31"/>
  <c r="N420" i="31"/>
  <c r="M426" i="31"/>
  <c r="L432" i="31"/>
  <c r="K438" i="31"/>
  <c r="J444" i="31"/>
  <c r="L450" i="31"/>
  <c r="K456" i="31"/>
  <c r="J462" i="31"/>
  <c r="N467" i="31"/>
  <c r="L473" i="31"/>
  <c r="N478" i="31"/>
  <c r="J484" i="31"/>
  <c r="L489" i="31"/>
  <c r="N494" i="31"/>
  <c r="J500" i="31"/>
  <c r="L505" i="31"/>
  <c r="N510" i="31"/>
  <c r="J516" i="31"/>
  <c r="J202" i="31"/>
  <c r="J32" i="31"/>
  <c r="L42" i="31"/>
  <c r="M52" i="31"/>
  <c r="J60" i="31"/>
  <c r="N69" i="31"/>
  <c r="L79" i="31"/>
  <c r="N88" i="31"/>
  <c r="M96" i="31"/>
  <c r="J106" i="31"/>
  <c r="L113" i="31"/>
  <c r="N122" i="31"/>
  <c r="J132" i="31"/>
  <c r="L139" i="31"/>
  <c r="L148" i="31"/>
  <c r="L155" i="31"/>
  <c r="N163" i="31"/>
  <c r="M170" i="31"/>
  <c r="L177" i="31"/>
  <c r="N185" i="31"/>
  <c r="M192" i="31"/>
  <c r="O200" i="31"/>
  <c r="N207" i="31"/>
  <c r="M214" i="31"/>
  <c r="O222" i="31"/>
  <c r="N229" i="31"/>
  <c r="J238" i="31"/>
  <c r="N244" i="31"/>
  <c r="L251" i="31"/>
  <c r="L259" i="31"/>
  <c r="J266" i="31"/>
  <c r="M272" i="31"/>
  <c r="O278" i="31"/>
  <c r="O285" i="31"/>
  <c r="J292" i="31"/>
  <c r="K298" i="31"/>
  <c r="L304" i="31"/>
  <c r="M310" i="31"/>
  <c r="M317" i="31"/>
  <c r="N323" i="31"/>
  <c r="O329" i="31"/>
  <c r="J336" i="31"/>
  <c r="K342" i="31"/>
  <c r="K348" i="31"/>
  <c r="O354" i="31"/>
  <c r="O360" i="31"/>
  <c r="O366" i="31"/>
  <c r="O372" i="31"/>
  <c r="O378" i="31"/>
  <c r="O384" i="31"/>
  <c r="O390" i="31"/>
  <c r="M397" i="31"/>
  <c r="L403" i="31"/>
  <c r="K409" i="31"/>
  <c r="J415" i="31"/>
  <c r="O420" i="31"/>
  <c r="N426" i="31"/>
  <c r="M432" i="31"/>
  <c r="L438" i="31"/>
  <c r="K444" i="31"/>
  <c r="M450" i="31"/>
  <c r="L456" i="31"/>
  <c r="K462" i="31"/>
  <c r="O467" i="31"/>
  <c r="M473" i="31"/>
  <c r="O478" i="31"/>
  <c r="K484" i="31"/>
  <c r="M489" i="31"/>
  <c r="O494" i="31"/>
  <c r="K500" i="31"/>
  <c r="M505" i="31"/>
  <c r="O510" i="31"/>
  <c r="K516" i="31"/>
  <c r="K217" i="31"/>
  <c r="K32" i="31"/>
  <c r="M42" i="31"/>
  <c r="N52" i="31"/>
  <c r="J62" i="31"/>
  <c r="O69" i="31"/>
  <c r="M79" i="31"/>
  <c r="O88" i="31"/>
  <c r="N96" i="31"/>
  <c r="K106" i="31"/>
  <c r="L115" i="31"/>
  <c r="O122" i="31"/>
  <c r="K132" i="31"/>
  <c r="M139" i="31"/>
  <c r="M148" i="31"/>
  <c r="M155" i="31"/>
  <c r="O163" i="31"/>
  <c r="N170" i="31"/>
  <c r="M177" i="31"/>
  <c r="O185" i="31"/>
  <c r="N192" i="31"/>
  <c r="J201" i="31"/>
  <c r="O207" i="31"/>
  <c r="N214" i="31"/>
  <c r="J223" i="31"/>
  <c r="O229" i="31"/>
  <c r="K238" i="31"/>
  <c r="O244" i="31"/>
  <c r="M251" i="31"/>
  <c r="M259" i="31"/>
  <c r="K266" i="31"/>
  <c r="N272" i="31"/>
  <c r="L279" i="31"/>
  <c r="J286" i="31"/>
  <c r="K292" i="31"/>
  <c r="L298" i="31"/>
  <c r="M304" i="31"/>
  <c r="N310" i="31"/>
  <c r="N317" i="31"/>
  <c r="O323" i="31"/>
  <c r="J330" i="31"/>
  <c r="K336" i="31"/>
  <c r="L342" i="31"/>
  <c r="N348" i="31"/>
  <c r="J355" i="31"/>
  <c r="J361" i="31"/>
  <c r="J367" i="31"/>
  <c r="J373" i="31"/>
  <c r="J379" i="31"/>
  <c r="J385" i="31"/>
  <c r="L391" i="31"/>
  <c r="N397" i="31"/>
  <c r="M403" i="31"/>
  <c r="L409" i="31"/>
  <c r="K415" i="31"/>
  <c r="J421" i="31"/>
  <c r="O426" i="31"/>
  <c r="N432" i="31"/>
  <c r="M438" i="31"/>
  <c r="N444" i="31"/>
  <c r="N450" i="31"/>
  <c r="M456" i="31"/>
  <c r="L462" i="31"/>
  <c r="J468" i="31"/>
  <c r="N473" i="31"/>
  <c r="J479" i="31"/>
  <c r="L484" i="31"/>
  <c r="N489" i="31"/>
  <c r="J495" i="31"/>
  <c r="L500" i="31"/>
  <c r="N505" i="31"/>
  <c r="J511" i="31"/>
  <c r="L516" i="31"/>
  <c r="O186" i="31"/>
  <c r="L32" i="31"/>
  <c r="N42" i="31"/>
  <c r="O52" i="31"/>
  <c r="K62" i="31"/>
  <c r="J70" i="31"/>
  <c r="N79" i="31"/>
  <c r="L89" i="31"/>
  <c r="O96" i="31"/>
  <c r="L106" i="31"/>
  <c r="M115" i="31"/>
  <c r="J123" i="31"/>
  <c r="L132" i="31"/>
  <c r="N139" i="31"/>
  <c r="N148" i="31"/>
  <c r="N155" i="31"/>
  <c r="J164" i="31"/>
  <c r="O170" i="31"/>
  <c r="O178" i="31"/>
  <c r="J186" i="31"/>
  <c r="O192" i="31"/>
  <c r="K201" i="31"/>
  <c r="J208" i="31"/>
  <c r="O214" i="31"/>
  <c r="K223" i="31"/>
  <c r="J230" i="31"/>
  <c r="L238" i="31"/>
  <c r="J245" i="31"/>
  <c r="N251" i="31"/>
  <c r="N259" i="31"/>
  <c r="L266" i="31"/>
  <c r="O272" i="31"/>
  <c r="J280" i="31"/>
  <c r="K286" i="31"/>
  <c r="L292" i="31"/>
  <c r="M298" i="31"/>
  <c r="N304" i="31"/>
  <c r="O310" i="31"/>
  <c r="O317" i="31"/>
  <c r="J324" i="31"/>
  <c r="K330" i="31"/>
  <c r="L336" i="31"/>
  <c r="M342" i="31"/>
  <c r="K349" i="31"/>
  <c r="K355" i="31"/>
  <c r="K361" i="31"/>
  <c r="K367" i="31"/>
  <c r="K373" i="31"/>
  <c r="K379" i="31"/>
  <c r="K385" i="31"/>
  <c r="O391" i="31"/>
  <c r="O397" i="31"/>
  <c r="N403" i="31"/>
  <c r="M409" i="31"/>
  <c r="L415" i="31"/>
  <c r="K421" i="31"/>
  <c r="J427" i="31"/>
  <c r="O432" i="31"/>
  <c r="N438" i="31"/>
  <c r="J445" i="31"/>
  <c r="O450" i="31"/>
  <c r="N456" i="31"/>
  <c r="M462" i="31"/>
  <c r="K468" i="31"/>
  <c r="O473" i="31"/>
  <c r="K479" i="31"/>
  <c r="M484" i="31"/>
  <c r="O489" i="31"/>
  <c r="K495" i="31"/>
  <c r="M500" i="31"/>
  <c r="O505" i="31"/>
  <c r="K511" i="31"/>
  <c r="M516" i="31"/>
  <c r="O194" i="31"/>
  <c r="M32" i="31"/>
  <c r="O42" i="31"/>
  <c r="J53" i="31"/>
  <c r="N62" i="31"/>
  <c r="K70" i="31"/>
  <c r="O79" i="31"/>
  <c r="M89" i="31"/>
  <c r="J97" i="31"/>
  <c r="M106" i="31"/>
  <c r="O115" i="31"/>
  <c r="K123" i="31"/>
  <c r="M132" i="31"/>
  <c r="O139" i="31"/>
  <c r="O148" i="31"/>
  <c r="O155" i="31"/>
  <c r="K164" i="31"/>
  <c r="J171" i="31"/>
  <c r="L179" i="31"/>
  <c r="K186" i="31"/>
  <c r="J193" i="31"/>
  <c r="L201" i="31"/>
  <c r="K208" i="31"/>
  <c r="K216" i="31"/>
  <c r="L223" i="31"/>
  <c r="K230" i="31"/>
  <c r="M238" i="31"/>
  <c r="K245" i="31"/>
  <c r="O251" i="31"/>
  <c r="O259" i="31"/>
  <c r="M266" i="31"/>
  <c r="J273" i="31"/>
  <c r="K280" i="31"/>
  <c r="L286" i="31"/>
  <c r="M292" i="31"/>
  <c r="N298" i="31"/>
  <c r="O304" i="31"/>
  <c r="L311" i="31"/>
  <c r="J318" i="31"/>
  <c r="K324" i="31"/>
  <c r="L330" i="31"/>
  <c r="M336" i="31"/>
  <c r="N342" i="31"/>
  <c r="L349" i="31"/>
  <c r="L355" i="31"/>
  <c r="L361" i="31"/>
  <c r="L367" i="31"/>
  <c r="L373" i="31"/>
  <c r="L379" i="31"/>
  <c r="L385" i="31"/>
  <c r="J392" i="31"/>
  <c r="J398" i="31"/>
  <c r="O403" i="31"/>
  <c r="N409" i="31"/>
  <c r="M415" i="31"/>
  <c r="L421" i="31"/>
  <c r="K427" i="31"/>
  <c r="J433" i="31"/>
  <c r="O438" i="31"/>
  <c r="K445" i="31"/>
  <c r="J451" i="31"/>
  <c r="O456" i="31"/>
  <c r="N462" i="31"/>
  <c r="L468" i="31"/>
  <c r="J474" i="31"/>
  <c r="L479" i="31"/>
  <c r="N484" i="31"/>
  <c r="J490" i="31"/>
  <c r="L495" i="31"/>
  <c r="N500" i="31"/>
  <c r="J506" i="31"/>
  <c r="L511" i="31"/>
  <c r="N516" i="31"/>
  <c r="O208" i="31"/>
  <c r="N32" i="31"/>
  <c r="J43" i="31"/>
  <c r="K53" i="31"/>
  <c r="O62" i="31"/>
  <c r="L70" i="31"/>
  <c r="J80" i="31"/>
  <c r="N89" i="31"/>
  <c r="K97" i="31"/>
  <c r="N106" i="31"/>
  <c r="J116" i="31"/>
  <c r="L123" i="31"/>
  <c r="N132" i="31"/>
  <c r="J140" i="31"/>
  <c r="J149" i="31"/>
  <c r="J156" i="31"/>
  <c r="L164" i="31"/>
  <c r="K171" i="31"/>
  <c r="M179" i="31"/>
  <c r="L186" i="31"/>
  <c r="K193" i="31"/>
  <c r="M201" i="31"/>
  <c r="L208" i="31"/>
  <c r="N216" i="31"/>
  <c r="M223" i="31"/>
  <c r="L230" i="31"/>
  <c r="N238" i="31"/>
  <c r="L245" i="31"/>
  <c r="J252" i="31"/>
  <c r="J260" i="31"/>
  <c r="N266" i="31"/>
  <c r="K273" i="31"/>
  <c r="L280" i="31"/>
  <c r="M286" i="31"/>
  <c r="N292" i="31"/>
  <c r="O298" i="31"/>
  <c r="J305" i="31"/>
  <c r="J312" i="31"/>
  <c r="K318" i="31"/>
  <c r="L324" i="31"/>
  <c r="M330" i="31"/>
  <c r="N336" i="31"/>
  <c r="O342" i="31"/>
  <c r="M349" i="31"/>
  <c r="M355" i="31"/>
  <c r="M361" i="31"/>
  <c r="M367" i="31"/>
  <c r="M373" i="31"/>
  <c r="M379" i="31"/>
  <c r="M385" i="31"/>
  <c r="K392" i="31"/>
  <c r="K398" i="31"/>
  <c r="J404" i="31"/>
  <c r="O409" i="31"/>
  <c r="N415" i="31"/>
  <c r="M421" i="31"/>
  <c r="L427" i="31"/>
  <c r="K433" i="31"/>
  <c r="L439" i="31"/>
  <c r="L445" i="31"/>
  <c r="K451" i="31"/>
  <c r="J457" i="31"/>
  <c r="O462" i="31"/>
  <c r="M468" i="31"/>
  <c r="K474" i="31"/>
  <c r="M479" i="31"/>
  <c r="O484" i="31"/>
  <c r="K490" i="31"/>
  <c r="M495" i="31"/>
  <c r="O500" i="31"/>
  <c r="K506" i="31"/>
  <c r="M511" i="31"/>
  <c r="O516" i="31"/>
  <c r="N171" i="31"/>
  <c r="O32" i="31"/>
  <c r="K43" i="31"/>
  <c r="L53" i="31"/>
  <c r="J63" i="31"/>
  <c r="M70" i="31"/>
  <c r="K80" i="31"/>
  <c r="O89" i="31"/>
  <c r="L97" i="31"/>
  <c r="O106" i="31"/>
  <c r="K116" i="31"/>
  <c r="M123" i="31"/>
  <c r="O132" i="31"/>
  <c r="M141" i="31"/>
  <c r="K149" i="31"/>
  <c r="K156" i="31"/>
  <c r="M164" i="31"/>
  <c r="L171" i="31"/>
  <c r="N179" i="31"/>
  <c r="M186" i="31"/>
  <c r="L193" i="31"/>
  <c r="N201" i="31"/>
  <c r="M208" i="31"/>
  <c r="O216" i="31"/>
  <c r="N223" i="31"/>
  <c r="M230" i="31"/>
  <c r="O238" i="31"/>
  <c r="M245" i="31"/>
  <c r="K252" i="31"/>
  <c r="K260" i="31"/>
  <c r="O266" i="31"/>
  <c r="L273" i="31"/>
  <c r="M280" i="31"/>
  <c r="N286" i="31"/>
  <c r="O292" i="31"/>
  <c r="J299" i="31"/>
  <c r="K305" i="31"/>
  <c r="K312" i="31"/>
  <c r="L318" i="31"/>
  <c r="M324" i="31"/>
  <c r="N330" i="31"/>
  <c r="O336" i="31"/>
  <c r="L343" i="31"/>
  <c r="N349" i="31"/>
  <c r="N355" i="31"/>
  <c r="N361" i="31"/>
  <c r="N367" i="31"/>
  <c r="N373" i="31"/>
  <c r="N379" i="31"/>
  <c r="J386" i="31"/>
  <c r="L392" i="31"/>
  <c r="L398" i="31"/>
  <c r="K404" i="31"/>
  <c r="J410" i="31"/>
  <c r="O415" i="31"/>
  <c r="N421" i="31"/>
  <c r="M427" i="31"/>
  <c r="L433" i="31"/>
  <c r="N439" i="31"/>
  <c r="M445" i="31"/>
  <c r="L451" i="31"/>
  <c r="K457" i="31"/>
  <c r="J463" i="31"/>
  <c r="N468" i="31"/>
  <c r="L474" i="31"/>
  <c r="N479" i="31"/>
  <c r="J485" i="31"/>
  <c r="L490" i="31"/>
  <c r="N495" i="31"/>
  <c r="J501" i="31"/>
  <c r="L506" i="31"/>
  <c r="N511" i="31"/>
  <c r="J517" i="31"/>
  <c r="J180" i="31"/>
  <c r="J33" i="31"/>
  <c r="L43" i="31"/>
  <c r="M53" i="31"/>
  <c r="K63" i="31"/>
  <c r="N70" i="31"/>
  <c r="L80" i="31"/>
  <c r="J90" i="31"/>
  <c r="L99" i="31"/>
  <c r="J107" i="31"/>
  <c r="L116" i="31"/>
  <c r="N123" i="31"/>
  <c r="J133" i="31"/>
  <c r="J142" i="31"/>
  <c r="L149" i="31"/>
  <c r="M157" i="31"/>
  <c r="N164" i="31"/>
  <c r="M171" i="31"/>
  <c r="O179" i="31"/>
  <c r="N186" i="31"/>
  <c r="M193" i="31"/>
  <c r="O201" i="31"/>
  <c r="N208" i="31"/>
  <c r="J217" i="31"/>
  <c r="O223" i="31"/>
  <c r="N230" i="31"/>
  <c r="J239" i="31"/>
  <c r="N245" i="31"/>
  <c r="N252" i="31"/>
  <c r="L260" i="31"/>
  <c r="J267" i="31"/>
  <c r="M273" i="31"/>
  <c r="N280" i="31"/>
  <c r="O286" i="31"/>
  <c r="J293" i="31"/>
  <c r="K299" i="31"/>
  <c r="L305" i="31"/>
  <c r="L312" i="31"/>
  <c r="M318" i="31"/>
  <c r="N324" i="31"/>
  <c r="O330" i="31"/>
  <c r="J337" i="31"/>
  <c r="O343" i="31"/>
  <c r="O349" i="31"/>
  <c r="O355" i="31"/>
  <c r="O361" i="31"/>
  <c r="O367" i="31"/>
  <c r="O373" i="31"/>
  <c r="O379" i="31"/>
  <c r="M386" i="31"/>
  <c r="M392" i="31"/>
  <c r="M398" i="31"/>
  <c r="L404" i="31"/>
  <c r="K410" i="31"/>
  <c r="J416" i="31"/>
  <c r="O421" i="31"/>
  <c r="N427" i="31"/>
  <c r="M433" i="31"/>
  <c r="O439" i="31"/>
  <c r="N445" i="31"/>
  <c r="M451" i="31"/>
  <c r="L457" i="31"/>
  <c r="K463" i="31"/>
  <c r="O468" i="31"/>
  <c r="M474" i="31"/>
  <c r="O479" i="31"/>
  <c r="K485" i="31"/>
  <c r="M490" i="31"/>
  <c r="O495" i="31"/>
  <c r="K501" i="31"/>
  <c r="M506" i="31"/>
  <c r="O511" i="31"/>
  <c r="K517" i="31"/>
  <c r="K33" i="31"/>
  <c r="O280" i="31"/>
  <c r="K293" i="31"/>
  <c r="L299" i="31"/>
  <c r="M305" i="31"/>
  <c r="M312" i="31"/>
  <c r="O324" i="31"/>
  <c r="J350" i="31"/>
  <c r="J380" i="31"/>
  <c r="O427" i="31"/>
  <c r="J440" i="31"/>
  <c r="L463" i="31"/>
  <c r="N474" i="31"/>
  <c r="J356" i="31"/>
  <c r="J362" i="31"/>
  <c r="J368" i="31"/>
  <c r="J374" i="31"/>
  <c r="N386" i="31"/>
  <c r="N398" i="31"/>
  <c r="M404" i="31"/>
  <c r="L410" i="31"/>
  <c r="K416" i="31"/>
  <c r="J422" i="31"/>
  <c r="O445" i="31"/>
  <c r="N451" i="31"/>
  <c r="J469" i="31"/>
  <c r="J480" i="31"/>
  <c r="L485" i="31"/>
  <c r="J496" i="31"/>
  <c r="L501" i="31"/>
  <c r="N506" i="31"/>
  <c r="J512" i="31"/>
  <c r="L517" i="31"/>
  <c r="C44" i="31"/>
  <c r="G408" i="31"/>
  <c r="E126" i="31"/>
  <c r="C120" i="31"/>
  <c r="E263" i="31"/>
  <c r="D76" i="31"/>
  <c r="F445" i="31"/>
  <c r="F94" i="31"/>
  <c r="B243" i="31"/>
  <c r="F215" i="31"/>
  <c r="E156" i="31"/>
  <c r="D469" i="31"/>
  <c r="B315" i="31"/>
  <c r="E147" i="31"/>
  <c r="E466" i="31"/>
  <c r="C216" i="31"/>
  <c r="B77" i="31"/>
  <c r="B343" i="31"/>
  <c r="F214" i="31"/>
  <c r="D57" i="31"/>
  <c r="C208" i="31"/>
  <c r="E127" i="31"/>
  <c r="G260" i="31"/>
  <c r="C278" i="31"/>
  <c r="G300" i="31"/>
  <c r="F240" i="31"/>
  <c r="C357" i="31"/>
  <c r="F348" i="31"/>
  <c r="C69" i="31"/>
  <c r="E281" i="31"/>
  <c r="B369" i="31"/>
  <c r="F220" i="31"/>
  <c r="F410" i="31"/>
  <c r="E467" i="31"/>
  <c r="E502" i="31"/>
  <c r="C314" i="31"/>
  <c r="D353" i="31"/>
  <c r="F387" i="31"/>
  <c r="E375" i="31"/>
  <c r="F283" i="31"/>
  <c r="B274" i="31"/>
  <c r="D276" i="31"/>
  <c r="G213" i="31"/>
  <c r="B309" i="31"/>
  <c r="E305" i="31"/>
  <c r="G167" i="31"/>
  <c r="B184" i="31"/>
  <c r="D420" i="31"/>
  <c r="E289" i="31"/>
  <c r="G465" i="31"/>
  <c r="E223" i="31"/>
  <c r="C272" i="31"/>
  <c r="B35" i="31"/>
  <c r="D122" i="31"/>
  <c r="D287" i="31"/>
  <c r="G191" i="31"/>
  <c r="F412" i="31"/>
  <c r="G378" i="31"/>
  <c r="B358" i="31"/>
  <c r="E99" i="31"/>
  <c r="G63" i="31"/>
  <c r="D108" i="31"/>
  <c r="F255" i="31"/>
  <c r="C267" i="31"/>
  <c r="E282" i="31"/>
  <c r="C220" i="31"/>
  <c r="B132" i="31"/>
  <c r="C325" i="31"/>
  <c r="B50" i="31"/>
  <c r="F310" i="31"/>
  <c r="B517" i="31"/>
  <c r="D150" i="31"/>
  <c r="F178" i="31"/>
  <c r="G95" i="31"/>
  <c r="F202" i="31"/>
  <c r="B93" i="31"/>
  <c r="G386" i="31"/>
  <c r="D395" i="31"/>
  <c r="D379" i="31"/>
  <c r="F159" i="31"/>
  <c r="B491" i="31"/>
  <c r="B102" i="31"/>
  <c r="E338" i="31"/>
  <c r="E304" i="31"/>
  <c r="E49" i="31"/>
  <c r="C207" i="31"/>
  <c r="D73" i="31"/>
  <c r="B51" i="31"/>
  <c r="C434" i="31"/>
  <c r="B247" i="31"/>
  <c r="F508" i="31"/>
  <c r="E73" i="31"/>
  <c r="C99" i="31"/>
  <c r="D386" i="31"/>
  <c r="C327" i="31"/>
  <c r="E275" i="31"/>
  <c r="F506" i="31"/>
  <c r="F163" i="31"/>
  <c r="C40" i="31"/>
  <c r="B147" i="31"/>
  <c r="F247" i="31"/>
  <c r="E188" i="31"/>
  <c r="D509" i="31"/>
  <c r="C36" i="31"/>
  <c r="B422" i="31"/>
  <c r="F222" i="31"/>
  <c r="B190" i="31"/>
  <c r="C243" i="31"/>
  <c r="B189" i="31"/>
  <c r="E447" i="31"/>
  <c r="G505" i="31"/>
  <c r="E232" i="31"/>
  <c r="E159" i="31"/>
  <c r="F281" i="31"/>
  <c r="G298" i="31"/>
  <c r="G316" i="31"/>
  <c r="G262" i="31"/>
  <c r="C394" i="31"/>
  <c r="G403" i="31"/>
  <c r="B106" i="31"/>
  <c r="G328" i="31"/>
  <c r="C319" i="31"/>
  <c r="F263" i="31"/>
  <c r="C482" i="31"/>
  <c r="F280" i="31"/>
  <c r="B476" i="31"/>
  <c r="E395" i="31"/>
  <c r="C96" i="31"/>
  <c r="E250" i="31"/>
  <c r="B56" i="31"/>
  <c r="B405" i="31"/>
  <c r="D505" i="31"/>
  <c r="G486" i="31"/>
  <c r="E425" i="31"/>
  <c r="D391" i="31"/>
  <c r="C65" i="31"/>
  <c r="G61" i="31"/>
  <c r="E368" i="31"/>
  <c r="F332" i="31"/>
  <c r="D416" i="31"/>
  <c r="G340" i="31"/>
  <c r="B434" i="31"/>
  <c r="F272" i="31"/>
  <c r="D286" i="31"/>
  <c r="B424" i="31"/>
  <c r="E124" i="31"/>
  <c r="E476" i="31"/>
  <c r="D314" i="31"/>
  <c r="B481" i="31"/>
  <c r="E169" i="31"/>
  <c r="E31" i="31"/>
  <c r="G264" i="31"/>
  <c r="C146" i="31"/>
  <c r="B122" i="31"/>
  <c r="C506" i="31"/>
  <c r="G107" i="31"/>
  <c r="G251" i="31"/>
  <c r="E485" i="31"/>
  <c r="C155" i="31"/>
  <c r="D434" i="31"/>
  <c r="D405" i="31"/>
  <c r="E495" i="31"/>
  <c r="D129" i="31"/>
  <c r="G320" i="31"/>
  <c r="E372" i="31"/>
  <c r="C102" i="31"/>
  <c r="G82" i="31"/>
  <c r="B55" i="31"/>
  <c r="B421" i="31"/>
  <c r="C52" i="31"/>
  <c r="F221" i="31"/>
  <c r="F151" i="31"/>
  <c r="E92" i="31"/>
  <c r="F322" i="31"/>
  <c r="D31" i="31"/>
  <c r="B78" i="31"/>
  <c r="G103" i="31"/>
  <c r="B66" i="31"/>
  <c r="D475" i="31"/>
  <c r="C315" i="31"/>
  <c r="E46" i="31"/>
  <c r="G210" i="31"/>
  <c r="F317" i="31"/>
  <c r="D418" i="31"/>
  <c r="C359" i="31"/>
  <c r="F315" i="31"/>
  <c r="G57" i="31"/>
  <c r="B200" i="31"/>
  <c r="B437" i="31"/>
  <c r="C421" i="31"/>
  <c r="D176" i="31"/>
  <c r="C77" i="31"/>
  <c r="G89" i="31"/>
  <c r="D401" i="31"/>
  <c r="F440" i="31"/>
  <c r="D245" i="31"/>
  <c r="F267" i="31"/>
  <c r="D265" i="31"/>
  <c r="B205" i="31"/>
  <c r="C465" i="31"/>
  <c r="C377" i="31"/>
  <c r="C255" i="31"/>
  <c r="G187" i="31"/>
  <c r="D288" i="31"/>
  <c r="G285" i="31"/>
  <c r="G151" i="31"/>
  <c r="C154" i="31"/>
  <c r="E516" i="31"/>
  <c r="G269" i="31"/>
  <c r="D425" i="31"/>
  <c r="E128" i="31"/>
  <c r="F250" i="31"/>
  <c r="E253" i="31"/>
  <c r="B90" i="31"/>
  <c r="E509" i="31"/>
  <c r="C164" i="31"/>
  <c r="D364" i="31"/>
  <c r="G360" i="31"/>
  <c r="G339" i="31"/>
  <c r="C46" i="31"/>
  <c r="C448" i="31"/>
  <c r="D92" i="31"/>
  <c r="D233" i="31"/>
  <c r="D333" i="31"/>
  <c r="F261" i="31"/>
  <c r="E196" i="31"/>
  <c r="B116" i="31"/>
  <c r="B305" i="31"/>
  <c r="B34" i="31"/>
  <c r="G290" i="31"/>
  <c r="B484" i="31"/>
  <c r="D118" i="31"/>
  <c r="E148" i="31"/>
  <c r="B480" i="31"/>
  <c r="B176" i="31"/>
  <c r="D34" i="31"/>
  <c r="C368" i="31"/>
  <c r="F509" i="31"/>
  <c r="D361" i="31"/>
  <c r="F127" i="31"/>
  <c r="B475" i="31"/>
  <c r="F64" i="31"/>
  <c r="E322" i="31"/>
  <c r="G283" i="31"/>
  <c r="C353" i="31"/>
  <c r="E373" i="31"/>
  <c r="B515" i="31"/>
  <c r="F360" i="31"/>
  <c r="D134" i="31"/>
  <c r="D184" i="31"/>
  <c r="B241" i="31"/>
  <c r="F225" i="31"/>
  <c r="G485" i="31"/>
  <c r="G73" i="31"/>
  <c r="G77" i="31"/>
  <c r="D322" i="31"/>
  <c r="C263" i="31"/>
  <c r="C181" i="31"/>
  <c r="G229" i="31"/>
  <c r="E83" i="31"/>
  <c r="E274" i="31"/>
  <c r="F236" i="31"/>
  <c r="B118" i="31"/>
  <c r="F42" i="31"/>
  <c r="C217" i="31"/>
  <c r="F141" i="31"/>
  <c r="G173" i="31"/>
  <c r="G135" i="31"/>
  <c r="B98" i="31"/>
  <c r="D507" i="31"/>
  <c r="D170" i="31"/>
  <c r="C416" i="31"/>
  <c r="G406" i="31"/>
  <c r="E496" i="31"/>
  <c r="E176" i="31"/>
  <c r="E418" i="31"/>
  <c r="D350" i="31"/>
  <c r="B321" i="31"/>
  <c r="D224" i="31"/>
  <c r="C308" i="31"/>
  <c r="F457" i="31"/>
  <c r="B203" i="31"/>
  <c r="C93" i="31"/>
  <c r="C122" i="31"/>
  <c r="G352" i="31"/>
  <c r="E458" i="31"/>
  <c r="F339" i="31"/>
  <c r="E58" i="31"/>
  <c r="B228" i="31"/>
  <c r="B40" i="31"/>
  <c r="B387" i="31"/>
  <c r="F504" i="31"/>
  <c r="D470" i="31"/>
  <c r="E382" i="31"/>
  <c r="F296" i="31"/>
  <c r="D272" i="31"/>
  <c r="E40" i="31"/>
  <c r="E350" i="31"/>
  <c r="F462" i="31"/>
  <c r="D392" i="31"/>
  <c r="B425" i="31"/>
  <c r="G329" i="31"/>
  <c r="C251" i="31"/>
  <c r="B233" i="31"/>
  <c r="B338" i="31"/>
  <c r="E108" i="31"/>
  <c r="C441" i="31"/>
  <c r="G509" i="31"/>
  <c r="B464" i="31"/>
  <c r="F137" i="31"/>
  <c r="F52" i="31"/>
  <c r="E241" i="31"/>
  <c r="C130" i="31"/>
  <c r="F86" i="31"/>
  <c r="G405" i="31"/>
  <c r="C74" i="31"/>
  <c r="D229" i="31"/>
  <c r="B469" i="31"/>
  <c r="C123" i="31"/>
  <c r="F375" i="31"/>
  <c r="F318" i="31"/>
  <c r="B506" i="31"/>
  <c r="C97" i="31"/>
  <c r="C501" i="31"/>
  <c r="D275" i="31"/>
  <c r="G64" i="31"/>
  <c r="G66" i="31"/>
  <c r="D482" i="31"/>
  <c r="G388" i="31"/>
  <c r="D476" i="31"/>
  <c r="B512" i="31"/>
  <c r="F207" i="31"/>
  <c r="E203" i="31"/>
  <c r="C211" i="31"/>
  <c r="C71" i="31"/>
  <c r="E288" i="31"/>
  <c r="E197" i="31"/>
  <c r="F56" i="31"/>
  <c r="G39" i="31"/>
  <c r="G433" i="31"/>
  <c r="D403" i="31"/>
  <c r="F438" i="31"/>
  <c r="F99" i="31"/>
  <c r="C445" i="31"/>
  <c r="C162" i="31"/>
  <c r="C140" i="31"/>
  <c r="B329" i="31"/>
  <c r="B164" i="31"/>
  <c r="D312" i="31"/>
  <c r="F152" i="31"/>
  <c r="E306" i="31"/>
  <c r="E23" i="31"/>
  <c r="D181" i="31"/>
  <c r="B396" i="31"/>
  <c r="E405" i="31"/>
  <c r="F472" i="31"/>
  <c r="B446" i="31"/>
  <c r="D203" i="31"/>
  <c r="G162" i="31"/>
  <c r="D399" i="31"/>
  <c r="D516" i="31"/>
  <c r="G434" i="31"/>
  <c r="E301" i="31"/>
  <c r="F58" i="31"/>
  <c r="C203" i="31"/>
  <c r="E434" i="31"/>
  <c r="D368" i="31"/>
  <c r="E388" i="31"/>
  <c r="B248" i="31"/>
  <c r="D382" i="31"/>
  <c r="D96" i="31"/>
  <c r="C228" i="31"/>
  <c r="E237" i="31"/>
  <c r="D48" i="31"/>
  <c r="D407" i="31"/>
  <c r="C132" i="31"/>
  <c r="F266" i="31"/>
  <c r="B342" i="31"/>
  <c r="B320" i="31"/>
  <c r="G24" i="31"/>
  <c r="B448" i="31"/>
  <c r="F33" i="31"/>
  <c r="F208" i="31"/>
  <c r="B432" i="31"/>
  <c r="E239" i="31"/>
  <c r="B168" i="31"/>
  <c r="F62" i="31"/>
  <c r="F284" i="31"/>
  <c r="G449" i="31"/>
  <c r="E270" i="31"/>
  <c r="C494" i="31"/>
  <c r="F85" i="31"/>
  <c r="E116" i="31"/>
  <c r="B463" i="31"/>
  <c r="D144" i="31"/>
  <c r="E471" i="31"/>
  <c r="C350" i="31"/>
  <c r="B394" i="31"/>
  <c r="E342" i="31"/>
  <c r="E95" i="31"/>
  <c r="B415" i="31"/>
  <c r="D369" i="31"/>
  <c r="G263" i="31"/>
  <c r="B264" i="31"/>
  <c r="B494" i="31"/>
  <c r="E355" i="31"/>
  <c r="E430" i="31"/>
  <c r="G341" i="31"/>
  <c r="D102" i="31"/>
  <c r="D168" i="31"/>
  <c r="D218" i="31"/>
  <c r="B474" i="31"/>
  <c r="B270" i="31"/>
  <c r="E426" i="31"/>
  <c r="C440" i="31"/>
  <c r="D65" i="31"/>
  <c r="B41" i="31"/>
  <c r="E175" i="31"/>
  <c r="D204" i="31"/>
  <c r="C324" i="31"/>
  <c r="G241" i="31"/>
  <c r="C139" i="31"/>
  <c r="F414" i="31"/>
  <c r="C62" i="31"/>
  <c r="E210" i="31"/>
  <c r="F172" i="31"/>
  <c r="D497" i="31"/>
  <c r="B230" i="31"/>
  <c r="D270" i="31"/>
  <c r="F162" i="31"/>
  <c r="G332" i="31"/>
  <c r="F145" i="31"/>
  <c r="F517" i="31"/>
  <c r="B63" i="31"/>
  <c r="E168" i="31"/>
  <c r="C158" i="31"/>
  <c r="B24" i="31"/>
  <c r="C194" i="31"/>
  <c r="C28" i="31"/>
  <c r="E170" i="31"/>
  <c r="E317" i="31"/>
  <c r="F417" i="31"/>
  <c r="E261" i="31"/>
  <c r="C259" i="31"/>
  <c r="D264" i="31"/>
  <c r="E291" i="31"/>
  <c r="D339" i="31"/>
  <c r="F59" i="31"/>
  <c r="D484" i="31"/>
  <c r="F463" i="31"/>
  <c r="D228" i="31"/>
  <c r="G178" i="31"/>
  <c r="B472" i="31"/>
  <c r="F516" i="31"/>
  <c r="G452" i="31"/>
  <c r="D308" i="31"/>
  <c r="B518" i="31"/>
  <c r="G250" i="31"/>
  <c r="E24" i="31"/>
  <c r="C331" i="31"/>
  <c r="C474" i="31"/>
  <c r="F373" i="31"/>
  <c r="D377" i="31"/>
  <c r="G261" i="31"/>
  <c r="F228" i="31"/>
  <c r="F211" i="31"/>
  <c r="D298" i="31"/>
  <c r="G49" i="31"/>
  <c r="E422" i="31"/>
  <c r="E299" i="31"/>
  <c r="D446" i="31"/>
  <c r="F105" i="31"/>
  <c r="C63" i="31"/>
  <c r="G218" i="31"/>
  <c r="C114" i="31"/>
  <c r="B48" i="31"/>
  <c r="G493" i="31"/>
  <c r="G27" i="31"/>
  <c r="D205" i="31"/>
  <c r="E451" i="31"/>
  <c r="G90" i="31"/>
  <c r="F359" i="31"/>
  <c r="F519" i="31"/>
  <c r="G494" i="31"/>
  <c r="E59" i="31"/>
  <c r="F520" i="31"/>
  <c r="C254" i="31"/>
  <c r="E319" i="31"/>
  <c r="B152" i="31"/>
  <c r="D465" i="31"/>
  <c r="C321" i="31"/>
  <c r="B447" i="31"/>
  <c r="E387" i="31"/>
  <c r="B150" i="31"/>
  <c r="G176" i="31"/>
  <c r="C195" i="31"/>
  <c r="G429" i="31"/>
  <c r="E436" i="31"/>
  <c r="F476" i="31"/>
  <c r="D489" i="31"/>
  <c r="D43" i="31"/>
  <c r="B340" i="31"/>
  <c r="E94" i="31"/>
  <c r="E412" i="31"/>
  <c r="F378" i="31"/>
  <c r="F197" i="31"/>
  <c r="D78" i="31"/>
  <c r="C381" i="31"/>
  <c r="C98" i="31"/>
  <c r="G288" i="31"/>
  <c r="G438" i="31"/>
  <c r="C153" i="31"/>
  <c r="E189" i="31"/>
  <c r="D50" i="31"/>
  <c r="D316" i="31"/>
  <c r="G170" i="31"/>
  <c r="D26" i="31"/>
  <c r="D147" i="31"/>
  <c r="D174" i="31"/>
  <c r="G50" i="31"/>
  <c r="G364" i="31"/>
  <c r="E33" i="31"/>
  <c r="G86" i="31"/>
  <c r="D86" i="31"/>
  <c r="D479" i="31"/>
  <c r="G480" i="31"/>
  <c r="D145" i="31"/>
  <c r="D99" i="31"/>
  <c r="G487" i="31"/>
  <c r="D474" i="31"/>
  <c r="F336" i="31"/>
  <c r="F456" i="31"/>
  <c r="B303" i="31"/>
  <c r="D279" i="31"/>
  <c r="D280" i="31"/>
  <c r="B312" i="31"/>
  <c r="D495" i="31"/>
  <c r="D97" i="31"/>
  <c r="C462" i="31"/>
  <c r="C323" i="31"/>
  <c r="F299" i="31"/>
  <c r="B174" i="31"/>
  <c r="D393" i="31"/>
  <c r="G182" i="31"/>
  <c r="D182" i="31"/>
  <c r="E431" i="31"/>
  <c r="E216" i="31"/>
  <c r="E137" i="31"/>
  <c r="D41" i="31"/>
  <c r="F264" i="31"/>
  <c r="C391" i="31"/>
  <c r="G248" i="31"/>
  <c r="C431" i="31"/>
  <c r="E43" i="31"/>
  <c r="F80" i="31"/>
  <c r="F402" i="31"/>
  <c r="D112" i="31"/>
  <c r="E455" i="31"/>
  <c r="G330" i="31"/>
  <c r="C432" i="31"/>
  <c r="F323" i="31"/>
  <c r="E54" i="31"/>
  <c r="D396" i="31"/>
  <c r="D351" i="31"/>
  <c r="G247" i="31"/>
  <c r="G240" i="31"/>
  <c r="G411" i="31"/>
  <c r="E336" i="31"/>
  <c r="E400" i="31"/>
  <c r="G322" i="31"/>
  <c r="B65" i="31"/>
  <c r="F109" i="31"/>
  <c r="F192" i="31"/>
  <c r="E357" i="31"/>
  <c r="E248" i="31"/>
  <c r="C500" i="31"/>
  <c r="E421" i="31"/>
  <c r="F400" i="31"/>
  <c r="B25" i="31"/>
  <c r="G143" i="31"/>
  <c r="D188" i="31"/>
  <c r="B304" i="31"/>
  <c r="B426" i="31"/>
  <c r="F329" i="31"/>
  <c r="G272" i="31"/>
  <c r="B212" i="31"/>
  <c r="G368" i="31"/>
  <c r="B130" i="31"/>
  <c r="D151" i="31"/>
  <c r="E446" i="31"/>
  <c r="G414" i="31"/>
  <c r="B249" i="31"/>
  <c r="F98" i="31"/>
  <c r="G268" i="31"/>
  <c r="C76" i="31"/>
  <c r="G245" i="31"/>
  <c r="B100" i="31"/>
  <c r="D120" i="31"/>
  <c r="B221" i="31"/>
  <c r="G161" i="31"/>
  <c r="E480" i="31"/>
  <c r="D321" i="31"/>
  <c r="G152" i="31"/>
  <c r="C57" i="31"/>
  <c r="E221" i="31"/>
  <c r="D82" i="31"/>
  <c r="G38" i="31"/>
  <c r="D268" i="31"/>
  <c r="G349" i="31"/>
  <c r="C511" i="31"/>
  <c r="G128" i="31"/>
  <c r="G382" i="31"/>
  <c r="B121" i="31"/>
  <c r="C234" i="31"/>
  <c r="C108" i="31"/>
  <c r="F121" i="31"/>
  <c r="C456" i="31"/>
  <c r="G496" i="31"/>
  <c r="B177" i="31"/>
  <c r="D115" i="31"/>
  <c r="G304" i="31"/>
  <c r="E408" i="31"/>
  <c r="F355" i="31"/>
  <c r="C516" i="31"/>
  <c r="G512" i="31"/>
  <c r="F203" i="31"/>
  <c r="F195" i="31"/>
  <c r="F277" i="31"/>
  <c r="G33" i="31"/>
  <c r="E404" i="31"/>
  <c r="F352" i="31"/>
  <c r="F427" i="31"/>
  <c r="G68" i="31"/>
  <c r="G41" i="31"/>
  <c r="C193" i="31"/>
  <c r="E55" i="31"/>
  <c r="B482" i="31"/>
  <c r="D388" i="31"/>
  <c r="B459" i="31"/>
  <c r="E179" i="31"/>
  <c r="C390" i="31"/>
  <c r="C49" i="31"/>
  <c r="F343" i="31"/>
  <c r="E519" i="31"/>
  <c r="G515" i="31"/>
  <c r="E399" i="31"/>
  <c r="F488" i="31"/>
  <c r="D230" i="31"/>
  <c r="C299" i="31"/>
  <c r="B136" i="31"/>
  <c r="F447" i="31"/>
  <c r="D301" i="31"/>
  <c r="D404" i="31"/>
  <c r="F510" i="31"/>
  <c r="E70" i="31"/>
  <c r="C145" i="31"/>
  <c r="E136" i="31"/>
  <c r="C411" i="31"/>
  <c r="F449" i="31"/>
  <c r="B503" i="31"/>
  <c r="D454" i="31"/>
  <c r="E508" i="31"/>
  <c r="C320" i="31"/>
  <c r="E78" i="31"/>
  <c r="D90" i="31"/>
  <c r="E204" i="31"/>
  <c r="B60" i="31"/>
  <c r="C442" i="31"/>
  <c r="D518" i="31"/>
  <c r="B229" i="31"/>
  <c r="E138" i="31"/>
  <c r="G76" i="31"/>
  <c r="G54" i="31"/>
  <c r="E214" i="31"/>
  <c r="G131" i="31"/>
  <c r="E125" i="31"/>
  <c r="E439" i="31"/>
  <c r="F81" i="31"/>
  <c r="F451" i="31"/>
  <c r="G78" i="31"/>
  <c r="B291" i="31"/>
  <c r="F391" i="31"/>
  <c r="E332" i="31"/>
  <c r="C282" i="31"/>
  <c r="F26" i="31"/>
  <c r="B169" i="31"/>
  <c r="G227" i="31"/>
  <c r="D152" i="31"/>
  <c r="B253" i="31"/>
  <c r="D44" i="31"/>
  <c r="E284" i="31"/>
  <c r="C143" i="31"/>
  <c r="G478" i="31"/>
  <c r="B373" i="31"/>
  <c r="D320" i="31"/>
  <c r="E174" i="31"/>
  <c r="B193" i="31"/>
  <c r="D284" i="31"/>
  <c r="G367" i="31"/>
  <c r="G387" i="31"/>
  <c r="G160" i="31"/>
  <c r="F68" i="31"/>
  <c r="B137" i="31"/>
  <c r="E256" i="31"/>
  <c r="C124" i="31"/>
  <c r="F153" i="31"/>
  <c r="G479" i="31"/>
  <c r="C191" i="31"/>
  <c r="E105" i="31"/>
  <c r="D25" i="31"/>
  <c r="D241" i="31"/>
  <c r="C375" i="31"/>
  <c r="G224" i="31"/>
  <c r="D504" i="31"/>
  <c r="B498" i="31"/>
  <c r="C38" i="31"/>
  <c r="B378" i="31"/>
  <c r="B76" i="31"/>
  <c r="G396" i="31"/>
  <c r="G310" i="31"/>
  <c r="F515" i="31"/>
  <c r="E303" i="31"/>
  <c r="C245" i="31"/>
  <c r="D378" i="31"/>
  <c r="B332" i="31"/>
  <c r="G231" i="31"/>
  <c r="C218" i="31"/>
  <c r="E517" i="31"/>
  <c r="D317" i="31"/>
  <c r="E510" i="31"/>
  <c r="E254" i="31"/>
  <c r="D299" i="31"/>
  <c r="F93" i="31"/>
  <c r="B165" i="31"/>
  <c r="G418" i="31"/>
  <c r="E224" i="31"/>
  <c r="F466" i="31"/>
  <c r="E403" i="31"/>
  <c r="F382" i="31"/>
  <c r="G120" i="31"/>
  <c r="G111" i="31"/>
  <c r="F129" i="31"/>
  <c r="D283" i="31"/>
  <c r="D383" i="31"/>
  <c r="F309" i="31"/>
  <c r="D251" i="31"/>
  <c r="B196" i="31"/>
  <c r="G350" i="31"/>
  <c r="B114" i="31"/>
  <c r="B337" i="31"/>
  <c r="F411" i="31"/>
  <c r="D191" i="31"/>
  <c r="E213" i="31"/>
  <c r="F138" i="31"/>
  <c r="F234" i="31"/>
  <c r="D114" i="31"/>
  <c r="E247" i="31"/>
  <c r="D60" i="31"/>
  <c r="B427" i="31"/>
  <c r="F78" i="31"/>
  <c r="D56" i="31"/>
  <c r="B157" i="31"/>
  <c r="D252" i="31"/>
  <c r="B27" i="31"/>
  <c r="F36" i="31"/>
  <c r="C147" i="31"/>
  <c r="C109" i="31"/>
  <c r="D71" i="31"/>
  <c r="F480" i="31"/>
  <c r="E321" i="31"/>
  <c r="G51" i="31"/>
  <c r="F174" i="31"/>
  <c r="B323" i="31"/>
  <c r="F423" i="31"/>
  <c r="B215" i="31"/>
  <c r="B194" i="31"/>
  <c r="B380" i="31"/>
  <c r="G413" i="31"/>
  <c r="G409" i="31"/>
  <c r="E280" i="31"/>
  <c r="C100" i="31"/>
  <c r="E101" i="31"/>
  <c r="E300" i="31"/>
  <c r="G174" i="31"/>
  <c r="G400" i="31"/>
  <c r="B391" i="31"/>
  <c r="C340" i="31"/>
  <c r="E190" i="31"/>
  <c r="F218" i="31"/>
  <c r="D300" i="31"/>
  <c r="B386" i="31"/>
  <c r="E468" i="31"/>
  <c r="F409" i="31"/>
  <c r="D358" i="31"/>
  <c r="G25" i="31"/>
  <c r="E165" i="31"/>
  <c r="E39" i="31"/>
  <c r="D435" i="31"/>
  <c r="C401" i="31"/>
  <c r="E518" i="31"/>
  <c r="F148" i="31"/>
  <c r="C372" i="31"/>
  <c r="C345" i="31"/>
  <c r="B285" i="31"/>
  <c r="E503" i="31"/>
  <c r="B388" i="31"/>
  <c r="E492" i="31"/>
  <c r="G450" i="31"/>
  <c r="B139" i="31"/>
  <c r="E278" i="31"/>
  <c r="B120" i="31"/>
  <c r="F429" i="31"/>
  <c r="B495" i="31"/>
  <c r="C508" i="31"/>
  <c r="B478" i="31"/>
  <c r="D27" i="31"/>
  <c r="C113" i="31"/>
  <c r="E120" i="31"/>
  <c r="C393" i="31"/>
  <c r="F357" i="31"/>
  <c r="E470" i="31"/>
  <c r="D413" i="31"/>
  <c r="C513" i="31"/>
  <c r="G299" i="31"/>
  <c r="F307" i="31"/>
  <c r="F48" i="31"/>
  <c r="G145" i="31"/>
  <c r="E381" i="31"/>
  <c r="C400" i="31"/>
  <c r="D502" i="31"/>
  <c r="B204" i="31"/>
  <c r="E106" i="31"/>
  <c r="C292" i="31"/>
  <c r="C210" i="31"/>
  <c r="F164" i="31"/>
  <c r="E273" i="31"/>
  <c r="E150" i="31"/>
  <c r="D54" i="31"/>
  <c r="C128" i="31"/>
  <c r="C418" i="31"/>
  <c r="B231" i="31"/>
  <c r="G501" i="31"/>
  <c r="E57" i="31"/>
  <c r="B227" i="31"/>
  <c r="F327" i="31"/>
  <c r="G97" i="31"/>
  <c r="C329" i="31"/>
  <c r="C238" i="31"/>
  <c r="B126" i="31"/>
  <c r="G279" i="31"/>
  <c r="B242" i="31"/>
  <c r="F128" i="31"/>
  <c r="D58" i="31"/>
  <c r="E222" i="31"/>
  <c r="F73" i="31"/>
  <c r="C179" i="31"/>
  <c r="C141" i="31"/>
  <c r="E60" i="31"/>
  <c r="C290" i="31"/>
  <c r="B225" i="31"/>
  <c r="F505" i="31"/>
  <c r="D303" i="31"/>
  <c r="D38" i="31"/>
  <c r="D267" i="31"/>
  <c r="B357" i="31"/>
  <c r="B210" i="31"/>
  <c r="F398" i="31"/>
  <c r="G454" i="31"/>
  <c r="B470" i="31"/>
  <c r="C300" i="31"/>
  <c r="D36" i="31"/>
  <c r="E133" i="31"/>
  <c r="E316" i="31"/>
  <c r="E201" i="31"/>
  <c r="B468" i="31"/>
  <c r="B492" i="31"/>
  <c r="E320" i="31"/>
  <c r="B360" i="31"/>
  <c r="C33" i="31"/>
  <c r="G380" i="31"/>
  <c r="C291" i="31"/>
  <c r="G314" i="31"/>
  <c r="G282" i="31"/>
  <c r="C222" i="31"/>
  <c r="E341" i="31"/>
  <c r="B313" i="31"/>
  <c r="C173" i="31"/>
  <c r="E192" i="31"/>
  <c r="G473" i="31"/>
  <c r="C297" i="31"/>
  <c r="G477" i="31"/>
  <c r="E230" i="31"/>
  <c r="F278" i="31"/>
  <c r="F77" i="31"/>
  <c r="B133" i="31"/>
  <c r="G325" i="31"/>
  <c r="F200" i="31"/>
  <c r="F425" i="31"/>
  <c r="G384" i="31"/>
  <c r="B364" i="31"/>
  <c r="G104" i="31"/>
  <c r="E75" i="31"/>
  <c r="F113" i="31"/>
  <c r="E262" i="31"/>
  <c r="E313" i="31"/>
  <c r="B289" i="31"/>
  <c r="G228" i="31"/>
  <c r="D137" i="31"/>
  <c r="E331" i="31"/>
  <c r="D55" i="31"/>
  <c r="B318" i="31"/>
  <c r="F436" i="31"/>
  <c r="B161" i="31"/>
  <c r="E187" i="31"/>
  <c r="F106" i="31"/>
  <c r="E211" i="31"/>
  <c r="D98" i="31"/>
  <c r="G392" i="31"/>
  <c r="G278" i="31"/>
  <c r="D385" i="31"/>
  <c r="C170" i="31"/>
  <c r="D496" i="31"/>
  <c r="F112" i="31"/>
  <c r="F135" i="31"/>
  <c r="E76" i="31"/>
  <c r="D295" i="31"/>
  <c r="C79" i="31"/>
  <c r="C83" i="31"/>
  <c r="C45" i="31"/>
  <c r="E268" i="31"/>
  <c r="G190" i="31"/>
  <c r="D445" i="31"/>
  <c r="E131" i="31"/>
  <c r="E450" i="31"/>
  <c r="E167" i="31"/>
  <c r="E145" i="31"/>
  <c r="D335" i="31"/>
  <c r="D169" i="31"/>
  <c r="F54" i="31"/>
  <c r="B158" i="31"/>
  <c r="G311" i="31"/>
  <c r="C231" i="31"/>
  <c r="D178" i="31"/>
  <c r="E435" i="31"/>
  <c r="E505" i="31"/>
  <c r="G216" i="31"/>
  <c r="C138" i="31"/>
  <c r="E267" i="31"/>
  <c r="E285" i="31"/>
  <c r="C306" i="31"/>
  <c r="C249" i="31"/>
  <c r="C436" i="31"/>
  <c r="C373" i="31"/>
  <c r="G80" i="31"/>
  <c r="B288" i="31"/>
  <c r="B375" i="31"/>
  <c r="B226" i="31"/>
  <c r="F416" i="31"/>
  <c r="C369" i="31"/>
  <c r="G427" i="31"/>
  <c r="F116" i="31"/>
  <c r="E353" i="31"/>
  <c r="E325" i="31"/>
  <c r="B269" i="31"/>
  <c r="E487" i="31"/>
  <c r="G319" i="31"/>
  <c r="D481" i="31"/>
  <c r="B412" i="31"/>
  <c r="B107" i="31"/>
  <c r="D257" i="31"/>
  <c r="D61" i="31"/>
  <c r="B411" i="31"/>
  <c r="E389" i="31"/>
  <c r="C492" i="31"/>
  <c r="B438" i="31"/>
  <c r="G421" i="31"/>
  <c r="B80" i="31"/>
  <c r="E104" i="31"/>
  <c r="E374" i="31"/>
  <c r="G436" i="31"/>
  <c r="D428" i="31"/>
  <c r="F364" i="31"/>
  <c r="C464" i="31"/>
  <c r="B280" i="31"/>
  <c r="F291" i="31"/>
  <c r="G459" i="31"/>
  <c r="G129" i="31"/>
  <c r="C487" i="31"/>
  <c r="E345" i="31"/>
  <c r="D486" i="31"/>
  <c r="D177" i="31"/>
  <c r="G36" i="31"/>
  <c r="E271" i="31"/>
  <c r="E151" i="31"/>
  <c r="F132" i="31"/>
  <c r="B407" i="31"/>
  <c r="E118" i="31"/>
  <c r="C260" i="31"/>
  <c r="G490" i="31"/>
  <c r="G165" i="31"/>
  <c r="F439" i="31"/>
  <c r="D417" i="31"/>
  <c r="F495" i="31"/>
  <c r="B140" i="31"/>
  <c r="F405" i="31"/>
  <c r="E384" i="31"/>
  <c r="G112" i="31"/>
  <c r="D306" i="31"/>
  <c r="C247" i="31"/>
  <c r="G149" i="31"/>
  <c r="G206" i="31"/>
  <c r="B62" i="31"/>
  <c r="G215" i="31"/>
  <c r="C439" i="31"/>
  <c r="D409" i="31"/>
  <c r="F238" i="31"/>
  <c r="F147" i="31"/>
  <c r="C24" i="31"/>
  <c r="C338" i="31"/>
  <c r="B151" i="31"/>
  <c r="C309" i="31"/>
  <c r="D68" i="31"/>
  <c r="B335" i="31"/>
  <c r="E163" i="31"/>
  <c r="D29" i="31"/>
  <c r="G401" i="31"/>
  <c r="E66" i="31"/>
  <c r="E63" i="31"/>
  <c r="B370" i="31"/>
  <c r="B428" i="31"/>
  <c r="F229" i="31"/>
  <c r="G197" i="31"/>
  <c r="D250" i="31"/>
  <c r="D194" i="31"/>
  <c r="E453" i="31"/>
  <c r="F393" i="31"/>
  <c r="G239" i="31"/>
  <c r="B170" i="31"/>
  <c r="C288" i="31"/>
  <c r="D305" i="31"/>
  <c r="C322" i="31"/>
  <c r="F270" i="31"/>
  <c r="F358" i="31"/>
  <c r="B262" i="31"/>
  <c r="C197" i="31"/>
  <c r="G294" i="31"/>
  <c r="E292" i="31"/>
  <c r="C157" i="31"/>
  <c r="G164" i="31"/>
  <c r="D461" i="31"/>
  <c r="E276" i="31"/>
  <c r="G437" i="31"/>
  <c r="E207" i="31"/>
  <c r="E257" i="31"/>
  <c r="G258" i="31"/>
  <c r="B101" i="31"/>
  <c r="D462" i="31"/>
  <c r="B172" i="31"/>
  <c r="B383" i="31"/>
  <c r="G366" i="31"/>
  <c r="B346" i="31"/>
  <c r="G88" i="31"/>
  <c r="F32" i="31"/>
  <c r="F97" i="31"/>
  <c r="D240" i="31"/>
  <c r="F334" i="31"/>
  <c r="F268" i="31"/>
  <c r="G203" i="31"/>
  <c r="D121" i="31"/>
  <c r="E312" i="31"/>
  <c r="D39" i="31"/>
  <c r="F297" i="31"/>
  <c r="F406" i="31"/>
  <c r="B129" i="31"/>
  <c r="C159" i="31"/>
  <c r="D485" i="31"/>
  <c r="B186" i="31"/>
  <c r="F39" i="31"/>
  <c r="C374" i="31"/>
  <c r="F424" i="31"/>
  <c r="D367" i="31"/>
  <c r="D138" i="31"/>
  <c r="D480" i="31"/>
  <c r="E79" i="31"/>
  <c r="G327" i="31"/>
  <c r="D291" i="31"/>
  <c r="D473" i="31"/>
  <c r="E379" i="31"/>
  <c r="B483" i="31"/>
  <c r="F366" i="31"/>
  <c r="B145" i="31"/>
  <c r="G23" i="31"/>
  <c r="G417" i="31"/>
  <c r="F384" i="31"/>
  <c r="F420" i="31"/>
  <c r="E67" i="31"/>
  <c r="E386" i="31"/>
  <c r="B178" i="31"/>
  <c r="F518" i="31"/>
  <c r="E445" i="31"/>
  <c r="E30" i="31"/>
  <c r="G194" i="31"/>
  <c r="F55" i="31"/>
  <c r="F321" i="31"/>
  <c r="B181" i="31"/>
  <c r="D42" i="31"/>
  <c r="C58" i="31"/>
  <c r="F179" i="31"/>
  <c r="C56" i="31"/>
  <c r="F140" i="31"/>
  <c r="G407" i="31"/>
  <c r="D337" i="31"/>
  <c r="G306" i="31"/>
  <c r="D208" i="31"/>
  <c r="F306" i="31"/>
  <c r="C433" i="31"/>
  <c r="D186" i="31"/>
  <c r="E82" i="31"/>
  <c r="G100" i="31"/>
  <c r="B457" i="31"/>
  <c r="F446" i="31"/>
  <c r="C252" i="31"/>
  <c r="C275" i="31"/>
  <c r="G271" i="31"/>
  <c r="D210" i="31"/>
  <c r="B471" i="31"/>
  <c r="E334" i="31"/>
  <c r="D464" i="31"/>
  <c r="E363" i="31"/>
  <c r="C70" i="31"/>
  <c r="B235" i="31"/>
  <c r="D45" i="31"/>
  <c r="B393" i="31"/>
  <c r="B444" i="31"/>
  <c r="C476" i="31"/>
  <c r="G395" i="31"/>
  <c r="E323" i="31"/>
  <c r="E37" i="31"/>
  <c r="G45" i="31"/>
  <c r="E356" i="31"/>
  <c r="E520" i="31"/>
  <c r="D398" i="31"/>
  <c r="B267" i="31"/>
  <c r="C361" i="31"/>
  <c r="D259" i="31"/>
  <c r="F275" i="31"/>
  <c r="F344" i="31"/>
  <c r="G113" i="31"/>
  <c r="C447" i="31"/>
  <c r="G424" i="31"/>
  <c r="G469" i="31"/>
  <c r="D148" i="31"/>
  <c r="B58" i="31"/>
  <c r="B250" i="31"/>
  <c r="E135" i="31"/>
  <c r="F100" i="31"/>
  <c r="G287" i="31"/>
  <c r="G85" i="31"/>
  <c r="D237" i="31"/>
  <c r="G474" i="31"/>
  <c r="G133" i="31"/>
  <c r="B381" i="31"/>
  <c r="F362" i="31"/>
  <c r="F448" i="31"/>
  <c r="B108" i="31"/>
  <c r="E501" i="31"/>
  <c r="B282" i="31"/>
  <c r="F79" i="31"/>
  <c r="C72" i="31"/>
  <c r="F487" i="31"/>
  <c r="B402" i="31"/>
  <c r="B487" i="31"/>
  <c r="F430" i="31"/>
  <c r="B216" i="31"/>
  <c r="G212" i="31"/>
  <c r="F24" i="31"/>
  <c r="E194" i="31"/>
  <c r="F156" i="31"/>
  <c r="D458" i="31"/>
  <c r="B207" i="31"/>
  <c r="F83" i="31"/>
  <c r="B104" i="31"/>
  <c r="E103" i="31"/>
  <c r="E81" i="31"/>
  <c r="B254" i="31"/>
  <c r="C201" i="31"/>
  <c r="F125" i="31"/>
  <c r="D226" i="31"/>
  <c r="C167" i="31"/>
  <c r="C491" i="31"/>
  <c r="F328" i="31"/>
  <c r="C335" i="31"/>
  <c r="E62" i="31"/>
  <c r="G226" i="31"/>
  <c r="C66" i="31"/>
  <c r="C152" i="31"/>
  <c r="F356" i="31"/>
  <c r="G472" i="31"/>
  <c r="C422" i="31"/>
  <c r="F461" i="31"/>
  <c r="C27" i="31"/>
  <c r="E186" i="31"/>
  <c r="G423" i="31"/>
  <c r="D356" i="31"/>
  <c r="E351" i="31"/>
  <c r="F232" i="31"/>
  <c r="D340" i="31"/>
  <c r="E463" i="31"/>
  <c r="D212" i="31"/>
  <c r="E98" i="31"/>
  <c r="G132" i="31"/>
  <c r="G389" i="31"/>
  <c r="D255" i="31"/>
  <c r="F395" i="31"/>
  <c r="C107" i="31"/>
  <c r="C235" i="31"/>
  <c r="G242" i="31"/>
  <c r="F63" i="31"/>
  <c r="G484" i="31"/>
  <c r="G142" i="31"/>
  <c r="E308" i="31"/>
  <c r="C348" i="31"/>
  <c r="D326" i="31"/>
  <c r="C30" i="31"/>
  <c r="D477" i="31"/>
  <c r="B39" i="31"/>
  <c r="F217" i="31"/>
  <c r="F389" i="31"/>
  <c r="E246" i="31"/>
  <c r="C177" i="31"/>
  <c r="D105" i="31"/>
  <c r="B292" i="31"/>
  <c r="D23" i="31"/>
  <c r="B277" i="31"/>
  <c r="F287" i="31"/>
  <c r="G96" i="31"/>
  <c r="C127" i="31"/>
  <c r="G468" i="31"/>
  <c r="B155" i="31"/>
  <c r="F23" i="31"/>
  <c r="C356" i="31"/>
  <c r="E506" i="31"/>
  <c r="D349" i="31"/>
  <c r="D106" i="31"/>
  <c r="D463" i="31"/>
  <c r="B37" i="31"/>
  <c r="C269" i="31"/>
  <c r="G270" i="31"/>
  <c r="G456" i="31"/>
  <c r="E361" i="31"/>
  <c r="E479" i="31"/>
  <c r="B348" i="31"/>
  <c r="B113" i="31"/>
  <c r="F173" i="31"/>
  <c r="D225" i="31"/>
  <c r="B359" i="31"/>
  <c r="F276" i="31"/>
  <c r="C365" i="31"/>
  <c r="C82" i="31"/>
  <c r="C268" i="31"/>
  <c r="G420" i="31"/>
  <c r="D254" i="31"/>
  <c r="G130" i="31"/>
  <c r="C274" i="31"/>
  <c r="B87" i="31"/>
  <c r="E457" i="31"/>
  <c r="B148" i="31"/>
  <c r="D296" i="31"/>
  <c r="B397" i="31"/>
  <c r="G337" i="31"/>
  <c r="F288" i="31"/>
  <c r="E42" i="31"/>
  <c r="G84" i="31"/>
  <c r="C233" i="31"/>
  <c r="F157" i="31"/>
  <c r="G236" i="31"/>
  <c r="F253" i="31"/>
  <c r="E277" i="31"/>
  <c r="D394" i="31"/>
  <c r="F31" i="31"/>
  <c r="B376" i="31"/>
  <c r="B452" i="31"/>
  <c r="F212" i="31"/>
  <c r="C168" i="31"/>
  <c r="B436" i="31"/>
  <c r="C495" i="31"/>
  <c r="G440" i="31"/>
  <c r="E488" i="31"/>
  <c r="D70" i="31"/>
  <c r="E212" i="31"/>
  <c r="G439" i="31"/>
  <c r="D374" i="31"/>
  <c r="F401" i="31"/>
  <c r="F458" i="31"/>
  <c r="E340" i="31"/>
  <c r="B232" i="31"/>
  <c r="F258" i="31"/>
  <c r="G29" i="31"/>
  <c r="E337" i="31"/>
  <c r="C488" i="31"/>
  <c r="F379" i="31"/>
  <c r="F377" i="31"/>
  <c r="C289" i="31"/>
  <c r="F235" i="31"/>
  <c r="B217" i="31"/>
  <c r="B325" i="31"/>
  <c r="C55" i="31"/>
  <c r="F428" i="31"/>
  <c r="B485" i="31"/>
  <c r="D452" i="31"/>
  <c r="D116" i="31"/>
  <c r="B42" i="31"/>
  <c r="C227" i="31"/>
  <c r="E119" i="31"/>
  <c r="D63" i="31"/>
  <c r="F443" i="31"/>
  <c r="F43" i="31"/>
  <c r="F213" i="31"/>
  <c r="D457" i="31"/>
  <c r="G101" i="31"/>
  <c r="B365" i="31"/>
  <c r="G503" i="31"/>
  <c r="C376" i="31"/>
  <c r="D74" i="31"/>
  <c r="G383" i="31"/>
  <c r="C261" i="31"/>
  <c r="C37" i="31"/>
  <c r="D157" i="31"/>
  <c r="C471" i="31"/>
  <c r="F351" i="31"/>
  <c r="B453" i="31"/>
  <c r="C479" i="31"/>
  <c r="B191" i="31"/>
  <c r="G186" i="31"/>
  <c r="E200" i="31"/>
  <c r="G435" i="31"/>
  <c r="G495" i="31"/>
  <c r="D519" i="31"/>
  <c r="D500" i="31"/>
  <c r="F82" i="31"/>
  <c r="G252" i="31"/>
  <c r="C60" i="31"/>
  <c r="C223" i="31"/>
  <c r="C137" i="31"/>
  <c r="F61" i="31"/>
  <c r="G444" i="31"/>
  <c r="F257" i="31"/>
  <c r="G42" i="31"/>
  <c r="B47" i="31"/>
  <c r="E152" i="31"/>
  <c r="E114" i="31"/>
  <c r="F76" i="31"/>
  <c r="B486" i="31"/>
  <c r="C156" i="31"/>
  <c r="F347" i="31"/>
  <c r="B180" i="31"/>
  <c r="D328" i="31"/>
  <c r="E407" i="31"/>
  <c r="F88" i="31"/>
  <c r="C477" i="31"/>
  <c r="E339" i="31"/>
  <c r="B324" i="31"/>
  <c r="F493" i="31"/>
  <c r="D282" i="31"/>
  <c r="B266" i="31"/>
  <c r="F269" i="31"/>
  <c r="C298" i="31"/>
  <c r="D389" i="31"/>
  <c r="E74" i="31"/>
  <c r="G448" i="31"/>
  <c r="D491" i="31"/>
  <c r="D235" i="31"/>
  <c r="C184" i="31"/>
  <c r="F498" i="31"/>
  <c r="E461" i="31"/>
  <c r="G110" i="31"/>
  <c r="C499" i="31"/>
  <c r="E329" i="31"/>
  <c r="C307" i="31"/>
  <c r="D179" i="31"/>
  <c r="D411" i="31"/>
  <c r="B23" i="31"/>
  <c r="B192" i="31"/>
  <c r="B505" i="31"/>
  <c r="G223" i="31"/>
  <c r="C148" i="31"/>
  <c r="F46" i="31"/>
  <c r="D271" i="31"/>
  <c r="E396" i="31"/>
  <c r="G255" i="31"/>
  <c r="C515" i="31"/>
  <c r="C59" i="31"/>
  <c r="B95" i="31"/>
  <c r="D451" i="31"/>
  <c r="B123" i="31"/>
  <c r="G460" i="31"/>
  <c r="C337" i="31"/>
  <c r="D448" i="31"/>
  <c r="B330" i="31"/>
  <c r="E69" i="31"/>
  <c r="B403" i="31"/>
  <c r="D357" i="31"/>
  <c r="C253" i="31"/>
  <c r="D249" i="31"/>
  <c r="C281" i="31"/>
  <c r="F342" i="31"/>
  <c r="B490" i="31"/>
  <c r="D329" i="31"/>
  <c r="G79" i="31"/>
  <c r="B115" i="31"/>
  <c r="B202" i="31"/>
  <c r="F484" i="31"/>
  <c r="E255" i="31"/>
  <c r="G510" i="31"/>
  <c r="E427" i="31"/>
  <c r="F37" i="31"/>
  <c r="D30" i="31"/>
  <c r="E154" i="31"/>
  <c r="F193" i="31"/>
  <c r="E310" i="31"/>
  <c r="E438" i="31"/>
  <c r="B336" i="31"/>
  <c r="E109" i="31"/>
  <c r="E423" i="31"/>
  <c r="F65" i="31"/>
  <c r="B433" i="31"/>
  <c r="B84" i="31"/>
  <c r="D232" i="31"/>
  <c r="D162" i="31"/>
  <c r="C103" i="31"/>
  <c r="F341" i="31"/>
  <c r="E47" i="31"/>
  <c r="D131" i="31"/>
  <c r="C285" i="31"/>
  <c r="D247" i="31"/>
  <c r="D139" i="31"/>
  <c r="F161" i="31"/>
  <c r="G347" i="31"/>
  <c r="B79" i="31"/>
  <c r="E184" i="31"/>
  <c r="B125" i="31"/>
  <c r="D110" i="31"/>
  <c r="E218" i="31"/>
  <c r="E97" i="31"/>
  <c r="D100" i="31"/>
  <c r="B456" i="31"/>
  <c r="C486" i="31"/>
  <c r="B156" i="31"/>
  <c r="F104" i="31"/>
  <c r="C493" i="31"/>
  <c r="C363" i="31"/>
  <c r="G342" i="31"/>
  <c r="E352" i="31"/>
  <c r="E309" i="31"/>
  <c r="F286" i="31"/>
  <c r="F285" i="31"/>
  <c r="E318" i="31"/>
  <c r="D436" i="31"/>
  <c r="F361" i="31"/>
  <c r="D432" i="31"/>
  <c r="C518" i="31"/>
  <c r="B213" i="31"/>
  <c r="B201" i="31"/>
  <c r="C284" i="31"/>
  <c r="C39" i="31"/>
  <c r="E410" i="31"/>
  <c r="D406" i="31"/>
  <c r="F433" i="31"/>
  <c r="E80" i="31"/>
  <c r="C47" i="31"/>
  <c r="E202" i="31"/>
  <c r="G60" i="31"/>
  <c r="G374" i="31"/>
  <c r="D456" i="31"/>
  <c r="C519" i="31"/>
  <c r="F187" i="31"/>
  <c r="C396" i="31"/>
  <c r="E64" i="31"/>
  <c r="B349" i="31"/>
  <c r="D498" i="31"/>
  <c r="C406" i="31"/>
  <c r="B28" i="31"/>
  <c r="F499" i="31"/>
  <c r="B239" i="31"/>
  <c r="B306" i="31"/>
  <c r="D141" i="31"/>
  <c r="F453" i="31"/>
  <c r="E474" i="31"/>
  <c r="D422" i="31"/>
  <c r="G500" i="31"/>
  <c r="D85" i="31"/>
  <c r="G155" i="31"/>
  <c r="G141" i="31"/>
  <c r="C417" i="31"/>
  <c r="B450" i="31"/>
  <c r="F470" i="31"/>
  <c r="G466" i="31"/>
  <c r="D487" i="31"/>
  <c r="E326" i="31"/>
  <c r="G83" i="31"/>
  <c r="D101" i="31"/>
  <c r="G209" i="31"/>
  <c r="G74" i="31"/>
  <c r="F454" i="31"/>
  <c r="B208" i="31"/>
  <c r="D40" i="31"/>
  <c r="B141" i="31"/>
  <c r="D236" i="31"/>
  <c r="C507" i="31"/>
  <c r="G62" i="31"/>
  <c r="E88" i="31"/>
  <c r="B333" i="31"/>
  <c r="G273" i="31"/>
  <c r="C198" i="31"/>
  <c r="B302" i="31"/>
  <c r="G136" i="31"/>
  <c r="G455" i="31"/>
  <c r="G172" i="31"/>
  <c r="G150" i="31"/>
  <c r="D332" i="31"/>
  <c r="B198" i="31"/>
  <c r="F69" i="31"/>
  <c r="D163" i="31"/>
  <c r="F295" i="31"/>
  <c r="G163" i="31"/>
  <c r="F175" i="31"/>
  <c r="F273" i="31"/>
  <c r="G355" i="31"/>
  <c r="G345" i="31"/>
  <c r="E139" i="31"/>
  <c r="G37" i="31"/>
  <c r="D126" i="31"/>
  <c r="C241" i="31"/>
  <c r="E113" i="31"/>
  <c r="D132" i="31"/>
  <c r="E493" i="31"/>
  <c r="C502" i="31"/>
  <c r="B187" i="31"/>
  <c r="F120" i="31"/>
  <c r="F350" i="31"/>
  <c r="C172" i="31"/>
  <c r="D164" i="31"/>
  <c r="E443" i="31"/>
  <c r="E198" i="31"/>
  <c r="C116" i="31"/>
  <c r="F30" i="31"/>
  <c r="G249" i="31"/>
  <c r="E380" i="31"/>
  <c r="E233" i="31"/>
  <c r="D443" i="31"/>
  <c r="C430" i="31"/>
  <c r="B54" i="31"/>
  <c r="B384" i="31"/>
  <c r="F90" i="31"/>
  <c r="C402" i="31"/>
  <c r="C318" i="31"/>
  <c r="G371" i="31"/>
  <c r="B310" i="31"/>
  <c r="B252" i="31"/>
  <c r="D384" i="31"/>
  <c r="C339" i="31"/>
  <c r="C237" i="31"/>
  <c r="C225" i="31"/>
  <c r="B395" i="31"/>
  <c r="G323" i="31"/>
  <c r="G520" i="31"/>
  <c r="D261" i="31"/>
  <c r="D37" i="31"/>
  <c r="B99" i="31"/>
  <c r="D175" i="31"/>
  <c r="B406" i="31"/>
  <c r="G232" i="31"/>
  <c r="C478" i="31"/>
  <c r="E409" i="31"/>
  <c r="F388" i="31"/>
  <c r="C126" i="31"/>
  <c r="E122" i="31"/>
  <c r="F177" i="31"/>
  <c r="F290" i="31"/>
  <c r="B400" i="31"/>
  <c r="B316" i="31"/>
  <c r="E259" i="31"/>
  <c r="D201" i="31"/>
  <c r="G356" i="31"/>
  <c r="D119" i="31"/>
  <c r="B344" i="31"/>
  <c r="D273" i="31"/>
  <c r="F198" i="31"/>
  <c r="B211" i="31"/>
  <c r="F311" i="31"/>
  <c r="G81" i="31"/>
  <c r="F302" i="31"/>
  <c r="E84" i="31"/>
  <c r="D67" i="31"/>
  <c r="E50" i="31"/>
  <c r="E444" i="31"/>
  <c r="D415" i="31"/>
  <c r="B496" i="31"/>
  <c r="B153" i="31"/>
  <c r="E29" i="31"/>
  <c r="E343" i="31"/>
  <c r="D156" i="31"/>
  <c r="G177" i="31"/>
  <c r="E512" i="31"/>
  <c r="C341" i="31"/>
  <c r="G168" i="31"/>
  <c r="D466" i="31"/>
  <c r="E89" i="31"/>
  <c r="G75" i="31"/>
  <c r="G289" i="31"/>
  <c r="G153" i="31"/>
  <c r="B455" i="31"/>
  <c r="B379" i="31"/>
  <c r="F326" i="31"/>
  <c r="G179" i="31"/>
  <c r="D202" i="31"/>
  <c r="F289" i="31"/>
  <c r="G373" i="31"/>
  <c r="E417" i="31"/>
  <c r="D171" i="31"/>
  <c r="D80" i="31"/>
  <c r="D142" i="31"/>
  <c r="E264" i="31"/>
  <c r="C23" i="31"/>
  <c r="E392" i="31"/>
  <c r="G504" i="31"/>
  <c r="F415" i="31"/>
  <c r="B38" i="31"/>
  <c r="C31" i="31"/>
  <c r="G175" i="31"/>
  <c r="G44" i="31"/>
  <c r="D441" i="31"/>
  <c r="C468" i="31"/>
  <c r="F502" i="31"/>
  <c r="D159" i="31"/>
  <c r="C378" i="31"/>
  <c r="C351" i="31"/>
  <c r="D290" i="31"/>
  <c r="G508" i="31"/>
  <c r="C505" i="31"/>
  <c r="C459" i="31"/>
  <c r="G462" i="31"/>
  <c r="C190" i="31"/>
  <c r="B286" i="31"/>
  <c r="D125" i="31"/>
  <c r="F435" i="31"/>
  <c r="F460" i="31"/>
  <c r="E513" i="31"/>
  <c r="B489" i="31"/>
  <c r="C43" i="31"/>
  <c r="G123" i="31"/>
  <c r="G125" i="31"/>
  <c r="C399" i="31"/>
  <c r="G506" i="31"/>
  <c r="F481" i="31"/>
  <c r="G425" i="31"/>
  <c r="F486" i="31"/>
  <c r="D307" i="31"/>
  <c r="C25" i="31"/>
  <c r="B64" i="31"/>
  <c r="G193" i="31"/>
  <c r="B32" i="31"/>
  <c r="F413" i="31"/>
  <c r="F507" i="31"/>
  <c r="D213" i="31"/>
  <c r="C117" i="31"/>
  <c r="F298" i="31"/>
  <c r="E215" i="31"/>
  <c r="B175" i="31"/>
  <c r="F314" i="31"/>
  <c r="C161" i="31"/>
  <c r="C67" i="31"/>
  <c r="C29" i="31"/>
  <c r="E252" i="31"/>
  <c r="E160" i="31"/>
  <c r="C214" i="31"/>
  <c r="G72" i="31"/>
  <c r="C221" i="31"/>
  <c r="D183" i="31"/>
  <c r="G513" i="31"/>
  <c r="C302" i="31"/>
  <c r="G35" i="31"/>
  <c r="C200" i="31"/>
  <c r="B61" i="31"/>
  <c r="B327" i="31"/>
  <c r="E348" i="31"/>
  <c r="G302" i="31"/>
  <c r="G69" i="31"/>
  <c r="B185" i="31"/>
  <c r="G183" i="31"/>
  <c r="D253" i="31"/>
  <c r="B345" i="31"/>
  <c r="D199" i="31"/>
  <c r="F386" i="31"/>
  <c r="D426" i="31"/>
  <c r="G415" i="31"/>
  <c r="C287" i="31"/>
  <c r="F25" i="31"/>
  <c r="C112" i="31"/>
  <c r="G305" i="31"/>
  <c r="E182" i="31"/>
  <c r="G442" i="31"/>
  <c r="F397" i="31"/>
  <c r="D346" i="31"/>
  <c r="G195" i="31"/>
  <c r="F226" i="31"/>
  <c r="E364" i="31"/>
  <c r="G208" i="31"/>
  <c r="C504" i="31"/>
  <c r="F513" i="31"/>
  <c r="G326" i="31"/>
  <c r="B366" i="31"/>
  <c r="B49" i="31"/>
  <c r="C386" i="31"/>
  <c r="G297" i="31"/>
  <c r="E346" i="31"/>
  <c r="D289" i="31"/>
  <c r="E229" i="31"/>
  <c r="D366" i="31"/>
  <c r="D319" i="31"/>
  <c r="E178" i="31"/>
  <c r="G201" i="31"/>
  <c r="E394" i="31"/>
  <c r="F303" i="31"/>
  <c r="G488" i="31"/>
  <c r="C239" i="31"/>
  <c r="C286" i="31"/>
  <c r="B83" i="31"/>
  <c r="F143" i="31"/>
  <c r="G351" i="31"/>
  <c r="E208" i="31"/>
  <c r="C438" i="31"/>
  <c r="G390" i="31"/>
  <c r="F370" i="31"/>
  <c r="C110" i="31"/>
  <c r="C90" i="31"/>
  <c r="B119" i="31"/>
  <c r="C270" i="31"/>
  <c r="B341" i="31"/>
  <c r="E296" i="31"/>
  <c r="G235" i="31"/>
  <c r="F142" i="31"/>
  <c r="F338" i="31"/>
  <c r="D103" i="31"/>
  <c r="D324" i="31"/>
  <c r="G498" i="31"/>
  <c r="E171" i="31"/>
  <c r="G196" i="31"/>
  <c r="D117" i="31"/>
  <c r="B219" i="31"/>
  <c r="F103" i="31"/>
  <c r="G398" i="31"/>
  <c r="F319" i="31"/>
  <c r="B46" i="31"/>
  <c r="G199" i="31"/>
  <c r="C423" i="31"/>
  <c r="F390" i="31"/>
  <c r="F426" i="31"/>
  <c r="B89" i="31"/>
  <c r="G391" i="31"/>
  <c r="G108" i="31"/>
  <c r="C92" i="31"/>
  <c r="C496" i="31"/>
  <c r="E206" i="31"/>
  <c r="B131" i="31"/>
  <c r="F231" i="31"/>
  <c r="E172" i="31"/>
  <c r="D87" i="31"/>
  <c r="F496" i="31"/>
  <c r="D341" i="31"/>
  <c r="G67" i="31"/>
  <c r="E354" i="31"/>
  <c r="G253" i="31"/>
  <c r="F271" i="31"/>
  <c r="E295" i="31"/>
  <c r="F233" i="31"/>
  <c r="E460" i="31"/>
  <c r="C336" i="31"/>
  <c r="C54" i="31"/>
  <c r="F274" i="31"/>
  <c r="B363" i="31"/>
  <c r="D215" i="31"/>
  <c r="F404" i="31"/>
  <c r="D467" i="31"/>
  <c r="E486" i="31"/>
  <c r="G307" i="31"/>
  <c r="F41" i="31"/>
  <c r="C144" i="31"/>
  <c r="G28" i="31"/>
  <c r="F422" i="31"/>
  <c r="C490" i="31"/>
  <c r="E452" i="31"/>
  <c r="D127" i="31"/>
  <c r="C360" i="31"/>
  <c r="G331" i="31"/>
  <c r="D274" i="31"/>
  <c r="G492" i="31"/>
  <c r="G346" i="31"/>
  <c r="B508" i="31"/>
  <c r="C425" i="31"/>
  <c r="F117" i="31"/>
  <c r="E265" i="31"/>
  <c r="F66" i="31"/>
  <c r="B417" i="31"/>
  <c r="G483" i="31"/>
  <c r="E497" i="31"/>
  <c r="C451" i="31"/>
  <c r="F492" i="31"/>
  <c r="E91" i="31"/>
  <c r="G109" i="31"/>
  <c r="F380" i="31"/>
  <c r="G377" i="31"/>
  <c r="B441" i="31"/>
  <c r="C383" i="31"/>
  <c r="G475" i="31"/>
  <c r="G286" i="31"/>
  <c r="B297" i="31"/>
  <c r="F482" i="31"/>
  <c r="C135" i="31"/>
  <c r="C503" i="31"/>
  <c r="E365" i="31"/>
  <c r="F491" i="31"/>
  <c r="D187" i="31"/>
  <c r="C42" i="31"/>
  <c r="B278" i="31"/>
  <c r="E199" i="31"/>
  <c r="D143" i="31"/>
  <c r="F300" i="31"/>
  <c r="C129" i="31"/>
  <c r="G266" i="31"/>
  <c r="B70" i="31"/>
  <c r="C176" i="31"/>
  <c r="B445" i="31"/>
  <c r="B442" i="31"/>
  <c r="E420" i="31"/>
  <c r="F150" i="31"/>
  <c r="E51" i="31"/>
  <c r="E370" i="31"/>
  <c r="B162" i="31"/>
  <c r="C481" i="31"/>
  <c r="D214" i="31"/>
  <c r="F259" i="31"/>
  <c r="D109" i="31"/>
  <c r="E279" i="31"/>
  <c r="E129" i="31"/>
  <c r="D315" i="31"/>
  <c r="D153" i="31"/>
  <c r="F301" i="31"/>
  <c r="D402" i="31"/>
  <c r="C343" i="31"/>
  <c r="B258" i="31"/>
  <c r="F160" i="31"/>
  <c r="B96" i="31"/>
  <c r="E238" i="31"/>
  <c r="B72" i="31"/>
  <c r="G180" i="31"/>
  <c r="G234" i="31"/>
  <c r="F183" i="31"/>
  <c r="E441" i="31"/>
  <c r="D460" i="31"/>
  <c r="C224" i="31"/>
  <c r="G148" i="31"/>
  <c r="G274" i="31"/>
  <c r="D292" i="31"/>
  <c r="E311" i="31"/>
  <c r="B256" i="31"/>
  <c r="E484" i="31"/>
  <c r="C385" i="31"/>
  <c r="C95" i="31"/>
  <c r="E294" i="31"/>
  <c r="F381" i="31"/>
  <c r="C370" i="31"/>
  <c r="C277" i="31"/>
  <c r="C395" i="31"/>
  <c r="E269" i="31"/>
  <c r="B206" i="31"/>
  <c r="E302" i="31"/>
  <c r="B299" i="31"/>
  <c r="E162" i="31"/>
  <c r="C175" i="31"/>
  <c r="E473" i="31"/>
  <c r="B283" i="31"/>
  <c r="B451" i="31"/>
  <c r="G214" i="31"/>
  <c r="F265" i="31"/>
  <c r="D24" i="31"/>
  <c r="F111" i="31"/>
  <c r="E462" i="31"/>
  <c r="C182" i="31"/>
  <c r="F399" i="31"/>
  <c r="G372" i="31"/>
  <c r="B352" i="31"/>
  <c r="C94" i="31"/>
  <c r="E48" i="31"/>
  <c r="B103" i="31"/>
  <c r="F248" i="31"/>
  <c r="F450" i="31"/>
  <c r="B276" i="31"/>
  <c r="C213" i="31"/>
  <c r="F126" i="31"/>
  <c r="G318" i="31"/>
  <c r="F44" i="31"/>
  <c r="C304" i="31"/>
  <c r="C420" i="31"/>
  <c r="F139" i="31"/>
  <c r="F169" i="31"/>
  <c r="F490" i="31"/>
  <c r="D193" i="31"/>
  <c r="F87" i="31"/>
  <c r="C380" i="31"/>
  <c r="D499" i="31"/>
  <c r="D373" i="31"/>
  <c r="B149" i="31"/>
  <c r="F485" i="31"/>
  <c r="B91" i="31"/>
  <c r="C333" i="31"/>
  <c r="B298" i="31"/>
  <c r="G516" i="31"/>
  <c r="E385" i="31"/>
  <c r="C483" i="31"/>
  <c r="F67" i="31"/>
  <c r="B88" i="31"/>
  <c r="E87" i="31"/>
  <c r="G275" i="31"/>
  <c r="G426" i="31"/>
  <c r="E142" i="31"/>
  <c r="C136" i="31"/>
  <c r="C450" i="31"/>
  <c r="B135" i="31"/>
  <c r="B507" i="31"/>
  <c r="D52" i="31"/>
  <c r="G157" i="31"/>
  <c r="G119" i="31"/>
  <c r="B82" i="31"/>
  <c r="E183" i="31"/>
  <c r="E161" i="31"/>
  <c r="F353" i="31"/>
  <c r="D185" i="31"/>
  <c r="G98" i="31"/>
  <c r="C409" i="31"/>
  <c r="B166" i="31"/>
  <c r="G71" i="31"/>
  <c r="C75" i="31"/>
  <c r="C388" i="31"/>
  <c r="F434" i="31"/>
  <c r="B238" i="31"/>
  <c r="B261" i="31"/>
  <c r="C257" i="31"/>
  <c r="F199" i="31"/>
  <c r="D459" i="31"/>
  <c r="B420" i="31"/>
  <c r="G246" i="31"/>
  <c r="C180" i="31"/>
  <c r="F294" i="31"/>
  <c r="G312" i="31"/>
  <c r="D258" i="31"/>
  <c r="G476" i="31"/>
  <c r="D359" i="31"/>
  <c r="C470" i="31"/>
  <c r="C382" i="31"/>
  <c r="B85" i="31"/>
  <c r="D243" i="31"/>
  <c r="F50" i="31"/>
  <c r="B399" i="31"/>
  <c r="E483" i="31"/>
  <c r="E481" i="31"/>
  <c r="D412" i="31"/>
  <c r="C355" i="31"/>
  <c r="D53" i="31"/>
  <c r="C51" i="31"/>
  <c r="E362" i="31"/>
  <c r="G419" i="31"/>
  <c r="D410" i="31"/>
  <c r="D313" i="31"/>
  <c r="G397" i="31"/>
  <c r="C266" i="31"/>
  <c r="B281" i="31"/>
  <c r="F374" i="31"/>
  <c r="C119" i="31"/>
  <c r="C453" i="31"/>
  <c r="C273" i="31"/>
  <c r="F475" i="31"/>
  <c r="B159" i="31"/>
  <c r="C26" i="31"/>
  <c r="G256" i="31"/>
  <c r="G140" i="31"/>
  <c r="D111" i="31"/>
  <c r="C328" i="31"/>
  <c r="B97" i="31"/>
  <c r="B245" i="31"/>
  <c r="C480" i="31"/>
  <c r="E144" i="31"/>
  <c r="B429" i="31"/>
  <c r="D387" i="31"/>
  <c r="B377" i="31"/>
  <c r="F118" i="31"/>
  <c r="E414" i="31"/>
  <c r="B354" i="31"/>
  <c r="C91" i="31"/>
  <c r="E77" i="31"/>
  <c r="B493" i="31"/>
  <c r="F418" i="31"/>
  <c r="F497" i="31"/>
  <c r="G430" i="31"/>
  <c r="F223" i="31"/>
  <c r="D238" i="31"/>
  <c r="G114" i="31"/>
  <c r="C258" i="31"/>
  <c r="E65" i="31"/>
  <c r="C230" i="31"/>
  <c r="D89" i="31"/>
  <c r="B67" i="31"/>
  <c r="F167" i="31"/>
  <c r="F305" i="31"/>
  <c r="F149" i="31"/>
  <c r="G52" i="31"/>
  <c r="F136" i="31"/>
  <c r="E290" i="31"/>
  <c r="F252" i="31"/>
  <c r="C354" i="31"/>
  <c r="B167" i="31"/>
  <c r="E360" i="31"/>
  <c r="D84" i="31"/>
  <c r="F29" i="31"/>
  <c r="D439" i="31"/>
  <c r="C166" i="31"/>
  <c r="C413" i="31"/>
  <c r="D344" i="31"/>
  <c r="D281" i="31"/>
  <c r="D217" i="31"/>
  <c r="D260" i="31"/>
  <c r="G445" i="31"/>
  <c r="F194" i="31"/>
  <c r="G87" i="31"/>
  <c r="E111" i="31"/>
  <c r="E472" i="31"/>
  <c r="F452" i="31"/>
  <c r="B308" i="31"/>
  <c r="G281" i="31"/>
  <c r="D278" i="31"/>
  <c r="E146" i="31"/>
  <c r="E143" i="31"/>
  <c r="E448" i="31"/>
  <c r="C262" i="31"/>
  <c r="C412" i="31"/>
  <c r="G117" i="31"/>
  <c r="E243" i="31"/>
  <c r="C248" i="31"/>
  <c r="D75" i="31"/>
  <c r="E377" i="31"/>
  <c r="E153" i="31"/>
  <c r="F340" i="31"/>
  <c r="G354" i="31"/>
  <c r="E333" i="31"/>
  <c r="E35" i="31"/>
  <c r="D493" i="31"/>
  <c r="F49" i="31"/>
  <c r="F224" i="31"/>
  <c r="E328" i="31"/>
  <c r="G254" i="31"/>
  <c r="C187" i="31"/>
  <c r="F110" i="31"/>
  <c r="E298" i="31"/>
  <c r="F28" i="31"/>
  <c r="E283" i="31"/>
  <c r="F444" i="31"/>
  <c r="F107" i="31"/>
  <c r="G137" i="31"/>
  <c r="F474" i="31"/>
  <c r="F165" i="31"/>
  <c r="B29" i="31"/>
  <c r="C362" i="31"/>
  <c r="B408" i="31"/>
  <c r="D355" i="31"/>
  <c r="B117" i="31"/>
  <c r="C469" i="31"/>
  <c r="D49" i="31"/>
  <c r="C317" i="31"/>
  <c r="D277" i="31"/>
  <c r="C326" i="31"/>
  <c r="E367" i="31"/>
  <c r="C347" i="31"/>
  <c r="F354" i="31"/>
  <c r="F123" i="31"/>
  <c r="B179" i="31"/>
  <c r="B234" i="31"/>
  <c r="E287" i="31"/>
  <c r="C283" i="31"/>
  <c r="C121" i="31"/>
  <c r="F45" i="31"/>
  <c r="G428" i="31"/>
  <c r="B71" i="31"/>
  <c r="B439" i="31"/>
  <c r="C68" i="31"/>
  <c r="F237" i="31"/>
  <c r="D338" i="31"/>
  <c r="C151" i="31"/>
  <c r="G451" i="31"/>
  <c r="F308" i="31"/>
  <c r="C142" i="31"/>
  <c r="C461" i="31"/>
  <c r="C178" i="31"/>
  <c r="F71" i="31"/>
  <c r="F337" i="31"/>
  <c r="D207" i="31"/>
  <c r="D81" i="31"/>
  <c r="D200" i="31"/>
  <c r="B440" i="31"/>
  <c r="E195" i="31"/>
  <c r="E157" i="31"/>
  <c r="D381" i="31"/>
  <c r="F419" i="31"/>
  <c r="C428" i="31"/>
  <c r="C449" i="31"/>
  <c r="B43" i="31"/>
  <c r="D195" i="31"/>
  <c r="C429" i="31"/>
  <c r="D362" i="31"/>
  <c r="C371" i="31"/>
  <c r="B240" i="31"/>
  <c r="F363" i="31"/>
  <c r="C475" i="31"/>
  <c r="D219" i="31"/>
  <c r="F34" i="31"/>
  <c r="D380" i="31"/>
  <c r="B418" i="31"/>
  <c r="E464" i="31"/>
  <c r="G363" i="31"/>
  <c r="C276" i="31"/>
  <c r="G265" i="31"/>
  <c r="C35" i="31"/>
  <c r="E344" i="31"/>
  <c r="B510" i="31"/>
  <c r="F385" i="31"/>
  <c r="D520" i="31"/>
  <c r="C316" i="31"/>
  <c r="D244" i="31"/>
  <c r="D222" i="31"/>
  <c r="D331" i="31"/>
  <c r="G65" i="31"/>
  <c r="C435" i="31"/>
  <c r="C485" i="31"/>
  <c r="C458" i="31"/>
  <c r="B127" i="31"/>
  <c r="D47" i="31"/>
  <c r="E234" i="31"/>
  <c r="G124" i="31"/>
  <c r="B75" i="31"/>
  <c r="C472" i="31"/>
  <c r="D59" i="31"/>
  <c r="B222" i="31"/>
  <c r="C463" i="31"/>
  <c r="E112" i="31"/>
  <c r="D370" i="31"/>
  <c r="E514" i="31"/>
  <c r="E432" i="31"/>
  <c r="B86" i="31"/>
  <c r="F442" i="31"/>
  <c r="G267" i="31"/>
  <c r="B53" i="31"/>
  <c r="E61" i="31"/>
  <c r="B477" i="31"/>
  <c r="D371" i="31"/>
  <c r="F464" i="31"/>
  <c r="D455" i="31"/>
  <c r="D198" i="31"/>
  <c r="C196" i="31"/>
  <c r="G205" i="31"/>
  <c r="G441" i="31"/>
  <c r="B462" i="31"/>
  <c r="B68" i="31"/>
  <c r="D216" i="31"/>
  <c r="D146" i="31"/>
  <c r="F241" i="31"/>
  <c r="G517" i="31"/>
  <c r="B26" i="31"/>
  <c r="G93" i="31"/>
  <c r="G55" i="31"/>
  <c r="G321" i="31"/>
  <c r="B268" i="31"/>
  <c r="D501" i="31"/>
  <c r="D158" i="31"/>
  <c r="G34" i="31"/>
  <c r="G348" i="31"/>
  <c r="D242" i="31"/>
  <c r="C183" i="31"/>
  <c r="B514" i="31"/>
  <c r="D347" i="31"/>
  <c r="E56" i="31"/>
  <c r="F254" i="31"/>
  <c r="B251" i="31"/>
  <c r="B259" i="31"/>
  <c r="B284" i="31"/>
  <c r="E449" i="31"/>
  <c r="B44" i="31"/>
  <c r="C484" i="31"/>
  <c r="G457" i="31"/>
  <c r="F219" i="31"/>
  <c r="E173" i="31"/>
  <c r="B454" i="31"/>
  <c r="G393" i="31"/>
  <c r="G446" i="31"/>
  <c r="E260" i="31"/>
  <c r="C85" i="31"/>
  <c r="E219" i="31"/>
  <c r="C232" i="31"/>
  <c r="E32" i="31"/>
  <c r="D506" i="31"/>
  <c r="E121" i="31"/>
  <c r="D437" i="31"/>
  <c r="G335" i="31"/>
  <c r="F313" i="31"/>
  <c r="F184" i="31"/>
  <c r="B430" i="31"/>
  <c r="D28" i="31"/>
  <c r="G200" i="31"/>
  <c r="B419" i="31"/>
  <c r="G230" i="31"/>
  <c r="G158" i="31"/>
  <c r="B52" i="31"/>
  <c r="G277" i="31"/>
  <c r="C407" i="31"/>
  <c r="F262" i="31"/>
  <c r="B389" i="31"/>
  <c r="B74" i="31"/>
  <c r="G105" i="31"/>
  <c r="C457" i="31"/>
  <c r="F133" i="31"/>
  <c r="C466" i="31"/>
  <c r="C344" i="31"/>
  <c r="D376" i="31"/>
  <c r="D336" i="31"/>
  <c r="C81" i="31"/>
  <c r="B409" i="31"/>
  <c r="D363" i="31"/>
  <c r="E258" i="31"/>
  <c r="C256" i="31"/>
  <c r="B431" i="31"/>
  <c r="E349" i="31"/>
  <c r="C414" i="31"/>
  <c r="F335" i="31"/>
  <c r="D91" i="31"/>
  <c r="B163" i="31"/>
  <c r="D209" i="31"/>
  <c r="G461" i="31"/>
  <c r="D262" i="31"/>
  <c r="G489" i="31"/>
  <c r="E433" i="31"/>
  <c r="E53" i="31"/>
  <c r="F35" i="31"/>
  <c r="C165" i="31"/>
  <c r="B199" i="31"/>
  <c r="G317" i="31"/>
  <c r="E454" i="31"/>
  <c r="G46" i="31"/>
  <c r="E72" i="31"/>
  <c r="B317" i="31"/>
  <c r="C87" i="31"/>
  <c r="E315" i="31"/>
  <c r="G222" i="31"/>
  <c r="F72" i="31"/>
  <c r="E226" i="31"/>
  <c r="F60" i="31"/>
  <c r="E469" i="31"/>
  <c r="G308" i="31"/>
  <c r="C41" i="31"/>
  <c r="E205" i="31"/>
  <c r="D66" i="31"/>
  <c r="B413" i="31"/>
  <c r="G353" i="31"/>
  <c r="D309" i="31"/>
  <c r="F84" i="31"/>
  <c r="D35" i="31"/>
  <c r="E475" i="31"/>
  <c r="F134" i="31"/>
  <c r="B94" i="31"/>
  <c r="E482" i="31"/>
  <c r="G301" i="31"/>
  <c r="D330" i="31"/>
  <c r="G482" i="31"/>
  <c r="C296" i="31"/>
  <c r="E272" i="31"/>
  <c r="B275" i="31"/>
  <c r="F304" i="31"/>
  <c r="G293" i="31"/>
  <c r="C86" i="31"/>
  <c r="D334" i="31"/>
  <c r="F512" i="31"/>
  <c r="B244" i="31"/>
  <c r="F333" i="31"/>
  <c r="G324" i="31"/>
  <c r="E358" i="31"/>
  <c r="F367" i="31"/>
  <c r="C294" i="31"/>
  <c r="B224" i="31"/>
  <c r="B220" i="31"/>
  <c r="D206" i="31"/>
  <c r="G291" i="31"/>
  <c r="E44" i="31"/>
  <c r="E416" i="31"/>
  <c r="B294" i="31"/>
  <c r="D440" i="31"/>
  <c r="B92" i="31"/>
  <c r="E52" i="31"/>
  <c r="D211" i="31"/>
  <c r="E71" i="31"/>
  <c r="C32" i="31"/>
  <c r="E456" i="31"/>
  <c r="B504" i="31"/>
  <c r="B197" i="31"/>
  <c r="G402" i="31"/>
  <c r="D79" i="31"/>
  <c r="D354" i="31"/>
  <c r="B509" i="31"/>
  <c r="F494" i="31"/>
  <c r="G43" i="31"/>
  <c r="D510" i="31"/>
  <c r="B246" i="31"/>
  <c r="C313" i="31"/>
  <c r="F146" i="31"/>
  <c r="E459" i="31"/>
  <c r="E286" i="31"/>
  <c r="B435" i="31"/>
  <c r="E442" i="31"/>
  <c r="E96" i="31"/>
  <c r="E166" i="31"/>
  <c r="G189" i="31"/>
  <c r="D423" i="31"/>
  <c r="C510" i="31"/>
  <c r="G497" i="31"/>
  <c r="D478" i="31"/>
  <c r="E27" i="31"/>
  <c r="G333" i="31"/>
  <c r="C89" i="31"/>
  <c r="B112" i="31"/>
  <c r="C215" i="31"/>
  <c r="E86" i="31"/>
  <c r="C467" i="31"/>
  <c r="E68" i="31"/>
  <c r="D51" i="31"/>
  <c r="E34" i="31"/>
  <c r="G257" i="31"/>
  <c r="B171" i="31"/>
  <c r="F432" i="31"/>
  <c r="C78" i="31"/>
  <c r="C397" i="31"/>
  <c r="D231" i="31"/>
  <c r="D107" i="31"/>
  <c r="G26" i="31"/>
  <c r="G211" i="31"/>
  <c r="D136" i="31"/>
  <c r="B237" i="31"/>
  <c r="E130" i="31"/>
  <c r="F92" i="31"/>
  <c r="B502" i="31"/>
  <c r="E347" i="31"/>
  <c r="G40" i="31"/>
  <c r="C118" i="31"/>
  <c r="G376" i="31"/>
  <c r="F115" i="31"/>
  <c r="E225" i="31"/>
  <c r="G102" i="31"/>
  <c r="B111" i="31"/>
  <c r="E490" i="31"/>
  <c r="E491" i="31"/>
  <c r="F166" i="31"/>
  <c r="B110" i="31"/>
  <c r="C509" i="31"/>
  <c r="E499" i="31"/>
  <c r="F349" i="31"/>
  <c r="D444" i="31"/>
  <c r="G315" i="31"/>
  <c r="C293" i="31"/>
  <c r="F168" i="31"/>
  <c r="F368" i="31"/>
  <c r="E177" i="31"/>
  <c r="D173" i="31"/>
  <c r="D515" i="31"/>
  <c r="G207" i="31"/>
  <c r="G126" i="31"/>
  <c r="B36" i="31"/>
  <c r="F256" i="31"/>
  <c r="G385" i="31"/>
  <c r="E240" i="31"/>
  <c r="E504" i="31"/>
  <c r="F27" i="31"/>
  <c r="B69" i="31"/>
  <c r="B390" i="31"/>
  <c r="F101" i="31"/>
  <c r="G412" i="31"/>
  <c r="E324" i="31"/>
  <c r="F483" i="31"/>
  <c r="F316" i="31"/>
  <c r="F38" i="31"/>
  <c r="D390" i="31"/>
  <c r="D345" i="31"/>
  <c r="E242" i="31"/>
  <c r="G233" i="31"/>
  <c r="D488" i="31"/>
  <c r="C330" i="31"/>
  <c r="E511" i="31"/>
  <c r="B296" i="31"/>
  <c r="C53" i="31"/>
  <c r="D104" i="31"/>
  <c r="G184" i="31"/>
  <c r="B328" i="31"/>
  <c r="C240" i="31"/>
  <c r="C489" i="31"/>
  <c r="E415" i="31"/>
  <c r="F394" i="31"/>
  <c r="C174" i="31"/>
  <c r="C133" i="31"/>
  <c r="B183" i="31"/>
  <c r="E297" i="31"/>
  <c r="E413" i="31"/>
  <c r="D323" i="31"/>
  <c r="D266" i="31"/>
  <c r="F206" i="31"/>
  <c r="G362" i="31"/>
  <c r="F124" i="31"/>
  <c r="B350" i="31"/>
  <c r="E314" i="31"/>
  <c r="F216" i="31"/>
  <c r="C188" i="31"/>
  <c r="G56" i="31"/>
  <c r="C205" i="31"/>
  <c r="E428" i="31"/>
  <c r="D397" i="31"/>
  <c r="B223" i="31"/>
  <c r="D94" i="31"/>
  <c r="F114" i="31"/>
  <c r="G156" i="31"/>
  <c r="G134" i="31"/>
  <c r="B322" i="31"/>
  <c r="F158" i="31"/>
  <c r="B307" i="31"/>
  <c r="F407" i="31"/>
  <c r="C301" i="31"/>
  <c r="D263" i="31"/>
  <c r="C171" i="31"/>
  <c r="G106" i="31"/>
  <c r="B57" i="31"/>
  <c r="B367" i="31"/>
  <c r="B314" i="31"/>
  <c r="C169" i="31"/>
  <c r="F185" i="31"/>
  <c r="B279" i="31"/>
  <c r="G361" i="31"/>
  <c r="G511" i="31"/>
  <c r="C150" i="31"/>
  <c r="F53" i="31"/>
  <c r="F131" i="31"/>
  <c r="F249" i="31"/>
  <c r="G118" i="31"/>
  <c r="B143" i="31"/>
  <c r="E401" i="31"/>
  <c r="E507" i="31"/>
  <c r="D196" i="31"/>
  <c r="D190" i="31"/>
  <c r="C271" i="31"/>
  <c r="E28" i="31"/>
  <c r="E398" i="31"/>
  <c r="G443" i="31"/>
  <c r="F421" i="31"/>
  <c r="G53" i="31"/>
  <c r="E36" i="31"/>
  <c r="G185" i="31"/>
  <c r="C50" i="31"/>
  <c r="D453" i="31"/>
  <c r="G514" i="31"/>
  <c r="D513" i="31"/>
  <c r="G169" i="31"/>
  <c r="C384" i="31"/>
  <c r="D33" i="31"/>
  <c r="B301" i="31"/>
  <c r="C514" i="31"/>
  <c r="E494" i="31"/>
  <c r="D503" i="31"/>
  <c r="F477" i="31"/>
  <c r="D223" i="31"/>
  <c r="F292" i="31"/>
  <c r="F130" i="31"/>
  <c r="F441" i="31"/>
  <c r="D294" i="31"/>
  <c r="G518" i="31"/>
  <c r="B500" i="31"/>
  <c r="G58" i="31"/>
  <c r="E134" i="31"/>
  <c r="C131" i="31"/>
  <c r="C405" i="31"/>
  <c r="C408" i="31"/>
  <c r="D492" i="31"/>
  <c r="D438" i="31"/>
  <c r="D508" i="31"/>
  <c r="G313" i="31"/>
  <c r="C73" i="31"/>
  <c r="F75" i="31"/>
  <c r="C199" i="31"/>
  <c r="G47" i="31"/>
  <c r="C426" i="31"/>
  <c r="B513" i="31"/>
  <c r="D221" i="31"/>
  <c r="G127" i="31"/>
  <c r="C305" i="31"/>
  <c r="G220" i="31"/>
  <c r="F182" i="31"/>
  <c r="B414" i="31"/>
  <c r="F171" i="31"/>
  <c r="F408" i="31"/>
  <c r="G166" i="31"/>
  <c r="D468" i="31"/>
  <c r="G237" i="31"/>
  <c r="F376" i="31"/>
  <c r="D227" i="31"/>
  <c r="E220" i="31"/>
  <c r="E249" i="31"/>
  <c r="F371" i="31"/>
  <c r="D297" i="31"/>
  <c r="B443" i="31"/>
  <c r="G463" i="31"/>
  <c r="D113" i="31"/>
  <c r="B105" i="31"/>
  <c r="E209" i="31"/>
  <c r="D189" i="31"/>
  <c r="D172" i="31"/>
  <c r="D490" i="31"/>
  <c r="F437" i="31"/>
  <c r="D293" i="31"/>
  <c r="C186" i="31"/>
  <c r="C226" i="31"/>
  <c r="G453" i="31"/>
  <c r="E477" i="31"/>
  <c r="F47" i="31"/>
  <c r="B479" i="31"/>
  <c r="F96" i="31"/>
  <c r="C364" i="31"/>
  <c r="E158" i="31"/>
  <c r="D165" i="31"/>
  <c r="B73" i="31"/>
  <c r="D360" i="31"/>
  <c r="E181" i="31"/>
  <c r="D372" i="31"/>
  <c r="E115" i="31"/>
  <c r="F511" i="31"/>
  <c r="F455" i="31"/>
  <c r="E185" i="31"/>
  <c r="F209" i="31"/>
  <c r="E330" i="31"/>
  <c r="E478" i="31"/>
  <c r="B355" i="31"/>
  <c r="B300" i="31"/>
  <c r="C84" i="31"/>
  <c r="C64" i="31"/>
  <c r="F243" i="31"/>
  <c r="E366" i="31"/>
  <c r="F403" i="31"/>
  <c r="D128" i="31"/>
  <c r="D302" i="31"/>
  <c r="B109" i="31"/>
  <c r="G343" i="31"/>
  <c r="D133" i="31"/>
  <c r="G225" i="31"/>
  <c r="C111" i="31"/>
  <c r="F489" i="31"/>
  <c r="D342" i="31"/>
  <c r="G259" i="31"/>
  <c r="E245" i="31"/>
  <c r="G338" i="31"/>
  <c r="G375" i="31"/>
  <c r="F227" i="31"/>
  <c r="G91" i="31"/>
  <c r="F325" i="31"/>
  <c r="C101" i="31"/>
  <c r="D450" i="31"/>
  <c r="C88" i="31"/>
  <c r="E411" i="31"/>
  <c r="D135" i="31"/>
  <c r="B362" i="31"/>
  <c r="F365" i="31"/>
  <c r="F246" i="31"/>
  <c r="G244" i="31"/>
  <c r="F245" i="31"/>
  <c r="C265" i="31"/>
  <c r="D93" i="31"/>
  <c r="E110" i="31"/>
  <c r="D352" i="31"/>
  <c r="B272" i="31"/>
  <c r="G32" i="31"/>
  <c r="C446" i="31"/>
  <c r="F189" i="31"/>
  <c r="B319" i="31"/>
  <c r="E231" i="31"/>
  <c r="F201" i="31"/>
  <c r="C444" i="31"/>
  <c r="E191" i="31"/>
  <c r="C106" i="31"/>
  <c r="F170" i="31"/>
  <c r="E227" i="31"/>
  <c r="D167" i="31"/>
  <c r="C379" i="31"/>
  <c r="G243" i="31"/>
  <c r="C189" i="31"/>
  <c r="D124" i="31"/>
  <c r="B59" i="31"/>
  <c r="D46" i="31"/>
  <c r="F242" i="31"/>
  <c r="F119" i="31"/>
  <c r="G416" i="31"/>
  <c r="D494" i="31"/>
  <c r="B410" i="31"/>
  <c r="C206" i="31"/>
  <c r="E390" i="31"/>
  <c r="D155" i="31"/>
  <c r="G92" i="31"/>
  <c r="F282" i="31"/>
  <c r="F89" i="31"/>
  <c r="D77" i="31"/>
  <c r="E140" i="31"/>
  <c r="B392" i="31"/>
  <c r="G99" i="31"/>
  <c r="G202" i="31"/>
  <c r="B461" i="31"/>
  <c r="F514" i="31"/>
  <c r="G280" i="31"/>
  <c r="B182" i="31"/>
  <c r="G357" i="31"/>
  <c r="C427" i="31"/>
  <c r="E155" i="31"/>
  <c r="G507" i="31"/>
  <c r="B273" i="31"/>
  <c r="D234" i="31"/>
  <c r="C209" i="31"/>
  <c r="G276" i="31"/>
  <c r="E393" i="31"/>
  <c r="E25" i="31"/>
  <c r="D123" i="31"/>
  <c r="C349" i="31"/>
  <c r="D318" i="31"/>
  <c r="D424" i="31"/>
  <c r="C404" i="31"/>
  <c r="B473" i="31"/>
  <c r="D433" i="31"/>
  <c r="F186" i="31"/>
  <c r="G70" i="31"/>
  <c r="B260" i="31"/>
  <c r="G154" i="31"/>
  <c r="B423" i="31"/>
  <c r="G470" i="31"/>
  <c r="G404" i="31"/>
  <c r="C149" i="31"/>
  <c r="E123" i="31"/>
  <c r="E93" i="31"/>
  <c r="E498" i="31"/>
  <c r="B460" i="31"/>
  <c r="B465" i="31"/>
  <c r="E515" i="31"/>
  <c r="D246" i="31"/>
  <c r="C244" i="31"/>
  <c r="G432" i="31"/>
  <c r="G94" i="31"/>
  <c r="G369" i="31"/>
  <c r="D517" i="31"/>
  <c r="D365" i="31"/>
  <c r="F465" i="31"/>
  <c r="D149" i="31"/>
  <c r="F155" i="31"/>
  <c r="B195" i="31"/>
  <c r="D256" i="31"/>
  <c r="B353" i="31"/>
  <c r="G303" i="31"/>
  <c r="C512" i="31"/>
  <c r="F469" i="31"/>
  <c r="B124" i="31"/>
  <c r="G238" i="31"/>
  <c r="F260" i="31"/>
  <c r="C34" i="31"/>
  <c r="E406" i="31"/>
  <c r="E383" i="31"/>
  <c r="F503" i="31"/>
  <c r="G138" i="31"/>
  <c r="G219" i="31"/>
  <c r="B30" i="31"/>
  <c r="F459" i="31"/>
  <c r="B499" i="31"/>
  <c r="G59" i="31"/>
  <c r="F467" i="31"/>
  <c r="E107" i="31"/>
  <c r="G370" i="31"/>
  <c r="B265" i="31"/>
  <c r="E90" i="31"/>
  <c r="G217" i="31"/>
  <c r="C310" i="31"/>
  <c r="C303" i="31"/>
  <c r="G447" i="31"/>
  <c r="F501" i="31"/>
  <c r="F91" i="31"/>
  <c r="F51" i="31"/>
  <c r="G192" i="31"/>
  <c r="D220" i="31"/>
  <c r="G336" i="31"/>
  <c r="E489" i="31"/>
  <c r="B361" i="31"/>
  <c r="E307" i="31"/>
  <c r="G147" i="31"/>
  <c r="B351" i="31"/>
  <c r="D429" i="31"/>
  <c r="G502" i="31"/>
  <c r="B497" i="31"/>
  <c r="F122" i="31"/>
  <c r="F396" i="31"/>
  <c r="C352" i="31"/>
  <c r="C105" i="31"/>
  <c r="B144" i="31"/>
  <c r="E236" i="31"/>
  <c r="G121" i="31"/>
  <c r="F500" i="31"/>
  <c r="C367" i="31"/>
  <c r="E266" i="31"/>
  <c r="E141" i="31"/>
  <c r="C295" i="31"/>
  <c r="C443" i="31"/>
  <c r="G499" i="31"/>
  <c r="E244" i="31"/>
  <c r="F312" i="31"/>
  <c r="F372" i="31"/>
  <c r="B287" i="31"/>
  <c r="G30" i="31"/>
  <c r="B33" i="31"/>
  <c r="B146" i="31"/>
  <c r="B368" i="31"/>
  <c r="F383" i="31"/>
  <c r="B255" i="31"/>
  <c r="F251" i="31"/>
  <c r="D72" i="31"/>
  <c r="F204" i="31"/>
  <c r="G467" i="31"/>
  <c r="B466" i="31"/>
  <c r="F196" i="31"/>
  <c r="E193" i="31"/>
  <c r="C452" i="31"/>
  <c r="F244" i="31"/>
  <c r="G159" i="31"/>
  <c r="D325" i="31"/>
  <c r="C242" i="31"/>
  <c r="B209" i="31"/>
  <c r="D419" i="31"/>
  <c r="G198" i="31"/>
  <c r="G116" i="31"/>
  <c r="E327" i="31"/>
  <c r="E164" i="31"/>
  <c r="D447" i="31"/>
  <c r="C246" i="31"/>
  <c r="F190" i="31"/>
  <c r="C80" i="31"/>
  <c r="F70" i="31"/>
  <c r="C229" i="31"/>
  <c r="B160" i="31"/>
  <c r="C250" i="31"/>
  <c r="D130" i="31"/>
  <c r="G422" i="31"/>
  <c r="G431" i="31"/>
  <c r="B416" i="31"/>
  <c r="B214" i="31"/>
  <c r="B45" i="31"/>
  <c r="F392" i="31"/>
  <c r="G491" i="31"/>
  <c r="C424" i="31"/>
  <c r="F95" i="31"/>
  <c r="C346" i="31"/>
  <c r="C342" i="31"/>
  <c r="B81" i="31"/>
  <c r="E149" i="31"/>
  <c r="C212" i="31"/>
  <c r="F471" i="31"/>
  <c r="D32" i="31"/>
  <c r="F320" i="31"/>
  <c r="F191" i="31"/>
  <c r="D449" i="31"/>
  <c r="D140" i="31"/>
  <c r="B501" i="31"/>
  <c r="C334" i="31"/>
  <c r="G292" i="31"/>
  <c r="G344" i="31"/>
  <c r="C280" i="31"/>
  <c r="D269" i="31"/>
  <c r="B188" i="31"/>
  <c r="E335" i="31"/>
  <c r="B134" i="31"/>
  <c r="G359" i="31"/>
  <c r="F324" i="31"/>
  <c r="C437" i="31"/>
  <c r="C410" i="31"/>
  <c r="C473" i="31"/>
  <c r="B311" i="31"/>
  <c r="D442" i="31"/>
  <c r="B138" i="31"/>
  <c r="E102" i="31"/>
  <c r="D285" i="31"/>
  <c r="B236" i="31"/>
  <c r="B398" i="31"/>
  <c r="B293" i="31"/>
  <c r="C403" i="31"/>
  <c r="C134" i="31"/>
  <c r="C104" i="31"/>
  <c r="G519" i="31"/>
  <c r="D375" i="31"/>
  <c r="B520" i="31"/>
  <c r="C389" i="31"/>
  <c r="D512" i="31"/>
  <c r="B385" i="31"/>
  <c r="B372" i="31"/>
  <c r="D88" i="31"/>
  <c r="F108" i="31"/>
  <c r="G221" i="31"/>
  <c r="D161" i="31"/>
  <c r="F431" i="31"/>
  <c r="D421" i="31"/>
  <c r="D166" i="31"/>
  <c r="F205" i="31"/>
  <c r="C264" i="31"/>
  <c r="C332" i="31"/>
  <c r="D310" i="31"/>
  <c r="F479" i="31"/>
  <c r="D160" i="31"/>
  <c r="E440" i="31"/>
  <c r="C366" i="31"/>
  <c r="C115" i="31"/>
  <c r="G204" i="31"/>
  <c r="D69" i="31"/>
  <c r="C392" i="31"/>
  <c r="B371" i="31"/>
  <c r="F230" i="31"/>
  <c r="E228" i="31"/>
  <c r="F40" i="31"/>
  <c r="E465" i="31"/>
  <c r="G381" i="31"/>
  <c r="F74" i="31"/>
  <c r="B401" i="31"/>
  <c r="F57" i="31"/>
  <c r="B334" i="31"/>
  <c r="D64" i="31"/>
  <c r="D154" i="31"/>
  <c r="F330" i="31"/>
  <c r="D180" i="31"/>
  <c r="B519" i="31"/>
  <c r="D414" i="31"/>
  <c r="B458" i="31"/>
  <c r="F102" i="31"/>
  <c r="D62" i="31"/>
  <c r="C202" i="31"/>
  <c r="B263" i="31"/>
  <c r="D343" i="31"/>
  <c r="E500" i="31"/>
  <c r="E26" i="31"/>
  <c r="F293" i="31"/>
  <c r="B339" i="31"/>
  <c r="C387" i="31"/>
  <c r="B154" i="31"/>
  <c r="C419" i="31"/>
  <c r="B290" i="31"/>
  <c r="G365" i="31"/>
  <c r="E85" i="31"/>
  <c r="C358" i="31"/>
  <c r="G115" i="31"/>
  <c r="F154" i="31"/>
  <c r="C279" i="31"/>
  <c r="E132" i="31"/>
  <c r="D511" i="31"/>
  <c r="C163" i="31"/>
  <c r="C185" i="31"/>
  <c r="E391" i="31"/>
  <c r="E371" i="31"/>
  <c r="D408" i="31"/>
  <c r="D430" i="31"/>
  <c r="G31" i="31"/>
  <c r="B467" i="31"/>
  <c r="D348" i="31"/>
  <c r="E293" i="31"/>
  <c r="E41" i="31"/>
  <c r="G48" i="31"/>
  <c r="F188" i="31"/>
  <c r="B374" i="31"/>
  <c r="D400" i="31"/>
  <c r="B142" i="31"/>
  <c r="B31" i="31"/>
  <c r="F279" i="31"/>
  <c r="E437" i="31"/>
  <c r="G334" i="31"/>
  <c r="B511" i="31"/>
  <c r="E100" i="31"/>
  <c r="F478" i="31"/>
  <c r="G309" i="31"/>
  <c r="E251" i="31"/>
  <c r="E180" i="31"/>
  <c r="F331" i="31"/>
  <c r="G284" i="31"/>
  <c r="B218" i="31"/>
  <c r="E419" i="31"/>
  <c r="C125" i="31"/>
  <c r="F210" i="31"/>
  <c r="D304" i="31"/>
  <c r="E217" i="31"/>
  <c r="F181" i="31"/>
  <c r="F346" i="31"/>
  <c r="B356" i="31"/>
  <c r="F345" i="31"/>
  <c r="F239" i="31"/>
  <c r="C236" i="31"/>
  <c r="F180" i="31"/>
  <c r="B257" i="31"/>
  <c r="B173" i="31"/>
  <c r="E429" i="31"/>
  <c r="C460" i="31"/>
  <c r="G295" i="31"/>
  <c r="G122" i="31"/>
  <c r="C498" i="31"/>
  <c r="G458" i="31"/>
  <c r="G139" i="31"/>
  <c r="G358" i="31"/>
  <c r="D192" i="31"/>
  <c r="D483" i="31"/>
  <c r="G181" i="31"/>
  <c r="D95" i="31"/>
  <c r="C160" i="31"/>
  <c r="C219" i="31"/>
  <c r="C61" i="31"/>
  <c r="C48" i="31"/>
  <c r="B347" i="31"/>
  <c r="G471" i="31"/>
  <c r="B295" i="31"/>
  <c r="C455" i="31"/>
  <c r="C454" i="31"/>
  <c r="C204" i="31"/>
  <c r="B449" i="31"/>
  <c r="G410" i="31"/>
  <c r="E369" i="31"/>
  <c r="B404" i="31"/>
  <c r="D197" i="31"/>
  <c r="E378" i="31"/>
  <c r="F144" i="31"/>
  <c r="E402" i="31"/>
  <c r="B331" i="31"/>
  <c r="C520" i="31"/>
  <c r="E45" i="31"/>
  <c r="C311" i="31"/>
  <c r="F369" i="31"/>
  <c r="G399" i="31"/>
  <c r="E38" i="31"/>
  <c r="F468" i="31"/>
  <c r="B488" i="31"/>
  <c r="B382" i="31"/>
  <c r="G171" i="31"/>
  <c r="E376" i="31"/>
  <c r="C415" i="31"/>
  <c r="G144" i="31"/>
  <c r="G146" i="31"/>
  <c r="C312" i="31"/>
  <c r="B516" i="31"/>
  <c r="G188" i="31"/>
  <c r="G379" i="31"/>
  <c r="G296" i="31"/>
  <c r="E397" i="31"/>
  <c r="B128" i="31"/>
  <c r="B326" i="31"/>
  <c r="D311" i="31"/>
  <c r="C517" i="31"/>
  <c r="C398" i="31"/>
  <c r="D327" i="31"/>
  <c r="D427" i="31"/>
  <c r="F176" i="31"/>
  <c r="D248" i="31"/>
  <c r="B271" i="31"/>
  <c r="F473" i="31"/>
  <c r="E359" i="31"/>
  <c r="C192" i="31"/>
  <c r="G464" i="31"/>
  <c r="C497" i="31"/>
  <c r="E117" i="31"/>
  <c r="G394" i="31"/>
  <c r="D514" i="31"/>
  <c r="D472" i="31"/>
  <c r="G481" i="31"/>
  <c r="D431" i="31"/>
  <c r="D239" i="31"/>
  <c r="E235" i="31"/>
  <c r="D83" i="31"/>
  <c r="D471" i="31"/>
  <c r="E424" i="31"/>
  <c r="Z45" i="11"/>
  <c r="X216" i="11"/>
  <c r="AA45" i="11"/>
  <c r="Y216" i="11"/>
  <c r="W387" i="11"/>
  <c r="X115" i="11"/>
  <c r="AB285" i="11"/>
  <c r="Y3" i="11"/>
  <c r="W174" i="11"/>
  <c r="AA344" i="11"/>
  <c r="AB88" i="11"/>
  <c r="Z259" i="11"/>
  <c r="W169" i="11"/>
  <c r="X41" i="11"/>
  <c r="AB211" i="11"/>
  <c r="X31" i="11"/>
  <c r="AA114" i="11"/>
  <c r="Y326" i="11"/>
  <c r="AB149" i="11"/>
  <c r="AA356" i="11"/>
  <c r="W461" i="11"/>
  <c r="W225" i="11"/>
  <c r="AB50" i="11"/>
  <c r="Z221" i="11"/>
  <c r="W51" i="11"/>
  <c r="AA221" i="11"/>
  <c r="Y392" i="11"/>
  <c r="Z120" i="11"/>
  <c r="X291" i="11"/>
  <c r="AA8" i="11"/>
  <c r="Y179" i="11"/>
  <c r="W350" i="11"/>
  <c r="X94" i="11"/>
  <c r="AA3" i="11"/>
  <c r="Y174" i="11"/>
  <c r="Z46" i="11"/>
  <c r="X217" i="11"/>
  <c r="Z36" i="11"/>
  <c r="Z122" i="11"/>
  <c r="Y332" i="11"/>
  <c r="Y156" i="11"/>
  <c r="Z362" i="11"/>
  <c r="W5" i="11"/>
  <c r="Z231" i="11"/>
  <c r="X56" i="11"/>
  <c r="AB226" i="11"/>
  <c r="Y56" i="11"/>
  <c r="W227" i="11"/>
  <c r="AA397" i="11"/>
  <c r="AB125" i="11"/>
  <c r="Z296" i="11"/>
  <c r="W14" i="11"/>
  <c r="AA184" i="11"/>
  <c r="Y355" i="11"/>
  <c r="Z99" i="11"/>
  <c r="W9" i="11"/>
  <c r="AA179" i="11"/>
  <c r="AB51" i="11"/>
  <c r="Z222" i="11"/>
  <c r="AB41" i="11"/>
  <c r="W129" i="11"/>
  <c r="Y338" i="11"/>
  <c r="W164" i="11"/>
  <c r="Y368" i="11"/>
  <c r="W12" i="11"/>
  <c r="AB238" i="11"/>
  <c r="Z61" i="11"/>
  <c r="X232" i="11"/>
  <c r="AA61" i="11"/>
  <c r="Y232" i="11"/>
  <c r="W403" i="11"/>
  <c r="X131" i="11"/>
  <c r="AB301" i="11"/>
  <c r="Y19" i="11"/>
  <c r="W190" i="11"/>
  <c r="AA360" i="11"/>
  <c r="AB104" i="11"/>
  <c r="Y14" i="11"/>
  <c r="W185" i="11"/>
  <c r="X57" i="11"/>
  <c r="AB227" i="11"/>
  <c r="X47" i="11"/>
  <c r="Z135" i="11"/>
  <c r="AB344" i="11"/>
  <c r="Z170" i="11"/>
  <c r="X374" i="11"/>
  <c r="X20" i="11"/>
  <c r="X245" i="11"/>
  <c r="AB66" i="11"/>
  <c r="Z237" i="11"/>
  <c r="W67" i="11"/>
  <c r="AA237" i="11"/>
  <c r="Y408" i="11"/>
  <c r="Z136" i="11"/>
  <c r="X307" i="11"/>
  <c r="AA24" i="11"/>
  <c r="Y195" i="11"/>
  <c r="W366" i="11"/>
  <c r="X110" i="11"/>
  <c r="AA19" i="11"/>
  <c r="Y190" i="11"/>
  <c r="Z62" i="11"/>
  <c r="W4" i="11"/>
  <c r="Z52" i="11"/>
  <c r="X143" i="11"/>
  <c r="AA350" i="11"/>
  <c r="W177" i="11"/>
  <c r="W380" i="11"/>
  <c r="Z27" i="11"/>
  <c r="Z251" i="11"/>
  <c r="X72" i="11"/>
  <c r="AB242" i="11"/>
  <c r="Y72" i="11"/>
  <c r="W243" i="11"/>
  <c r="AA413" i="11"/>
  <c r="AB141" i="11"/>
  <c r="Z312" i="11"/>
  <c r="W30" i="11"/>
  <c r="AA200" i="11"/>
  <c r="Y371" i="11"/>
  <c r="Z115" i="11"/>
  <c r="W25" i="11"/>
  <c r="AA195" i="11"/>
  <c r="AB67" i="11"/>
  <c r="Y4" i="11"/>
  <c r="AB57" i="11"/>
  <c r="AA149" i="11"/>
  <c r="Z356" i="11"/>
  <c r="Z183" i="11"/>
  <c r="AB385" i="11"/>
  <c r="Y34" i="11"/>
  <c r="AB257" i="11"/>
  <c r="Z77" i="11"/>
  <c r="X248" i="11"/>
  <c r="AA77" i="11"/>
  <c r="Y248" i="11"/>
  <c r="W419" i="11"/>
  <c r="X147" i="11"/>
  <c r="AB317" i="11"/>
  <c r="Y35" i="11"/>
  <c r="W206" i="11"/>
  <c r="AA376" i="11"/>
  <c r="AB120" i="11"/>
  <c r="Y30" i="11"/>
  <c r="W201" i="11"/>
  <c r="X73" i="11"/>
  <c r="AA9" i="11"/>
  <c r="X63" i="11"/>
  <c r="X156" i="11"/>
  <c r="Y362" i="11"/>
  <c r="X191" i="11"/>
  <c r="AA391" i="11"/>
  <c r="AA42" i="11"/>
  <c r="AB264" i="11"/>
  <c r="AB82" i="11"/>
  <c r="Z253" i="11"/>
  <c r="W83" i="11"/>
  <c r="AA253" i="11"/>
  <c r="Y424" i="11"/>
  <c r="Z152" i="11"/>
  <c r="X323" i="11"/>
  <c r="AA40" i="11"/>
  <c r="Y211" i="11"/>
  <c r="W382" i="11"/>
  <c r="X126" i="11"/>
  <c r="AA35" i="11"/>
  <c r="Y206" i="11"/>
  <c r="Z78" i="11"/>
  <c r="W15" i="11"/>
  <c r="Z68" i="11"/>
  <c r="AA162" i="11"/>
  <c r="X368" i="11"/>
  <c r="AA197" i="11"/>
  <c r="Z397" i="11"/>
  <c r="Z49" i="11"/>
  <c r="X271" i="11"/>
  <c r="AB130" i="11"/>
  <c r="Z301" i="11"/>
  <c r="W131" i="11"/>
  <c r="AA301" i="11"/>
  <c r="AB29" i="11"/>
  <c r="Z200" i="11"/>
  <c r="X371" i="11"/>
  <c r="AA88" i="11"/>
  <c r="Y259" i="11"/>
  <c r="Z3" i="11"/>
  <c r="X174" i="11"/>
  <c r="AA83" i="11"/>
  <c r="Y254" i="11"/>
  <c r="Z126" i="11"/>
  <c r="W63" i="11"/>
  <c r="AB20" i="11"/>
  <c r="AA224" i="11"/>
  <c r="X34" i="11"/>
  <c r="AA257" i="11"/>
  <c r="AA449" i="11"/>
  <c r="X116" i="11"/>
  <c r="AA326" i="11"/>
  <c r="X136" i="11"/>
  <c r="AB306" i="11"/>
  <c r="Y136" i="11"/>
  <c r="W307" i="11"/>
  <c r="X35" i="11"/>
  <c r="AB205" i="11"/>
  <c r="Z376" i="11"/>
  <c r="W94" i="11"/>
  <c r="AA264" i="11"/>
  <c r="AB8" i="11"/>
  <c r="Z179" i="11"/>
  <c r="W89" i="11"/>
  <c r="AA259" i="11"/>
  <c r="AB131" i="11"/>
  <c r="Y68" i="11"/>
  <c r="X4" i="11"/>
  <c r="X231" i="11"/>
  <c r="Z42" i="11"/>
  <c r="W264" i="11"/>
  <c r="X455" i="11"/>
  <c r="AB122" i="11"/>
  <c r="AA332" i="11"/>
  <c r="Z141" i="11"/>
  <c r="X312" i="11"/>
  <c r="AA141" i="11"/>
  <c r="Y312" i="11"/>
  <c r="Z40" i="11"/>
  <c r="X211" i="11"/>
  <c r="AB381" i="11"/>
  <c r="Y99" i="11"/>
  <c r="W270" i="11"/>
  <c r="X14" i="11"/>
  <c r="AB184" i="11"/>
  <c r="Y94" i="11"/>
  <c r="W265" i="11"/>
  <c r="X137" i="11"/>
  <c r="AA73" i="11"/>
  <c r="AA11" i="11"/>
  <c r="Z238" i="11"/>
  <c r="Y49" i="11"/>
  <c r="W271" i="11"/>
  <c r="Z460" i="11"/>
  <c r="Y129" i="11"/>
  <c r="AA338" i="11"/>
  <c r="AB146" i="11"/>
  <c r="Z317" i="11"/>
  <c r="W147" i="11"/>
  <c r="AA317" i="11"/>
  <c r="AB45" i="11"/>
  <c r="Z216" i="11"/>
  <c r="X387" i="11"/>
  <c r="AA104" i="11"/>
  <c r="Y275" i="11"/>
  <c r="Z19" i="11"/>
  <c r="X190" i="11"/>
  <c r="AA99" i="11"/>
  <c r="Y270" i="11"/>
  <c r="Z142" i="11"/>
  <c r="W79" i="11"/>
  <c r="AA18" i="11"/>
  <c r="AB244" i="11"/>
  <c r="Y57" i="11"/>
  <c r="X277" i="11"/>
  <c r="AB465" i="11"/>
  <c r="AB135" i="11"/>
  <c r="X345" i="11"/>
  <c r="X152" i="11"/>
  <c r="AB322" i="11"/>
  <c r="Y152" i="11"/>
  <c r="W323" i="11"/>
  <c r="X51" i="11"/>
  <c r="AB221" i="11"/>
  <c r="Z392" i="11"/>
  <c r="W110" i="11"/>
  <c r="AA280" i="11"/>
  <c r="AB24" i="11"/>
  <c r="Z195" i="11"/>
  <c r="W105" i="11"/>
  <c r="AA275" i="11"/>
  <c r="AB147" i="11"/>
  <c r="Y84" i="11"/>
  <c r="X27" i="11"/>
  <c r="X251" i="11"/>
  <c r="Z64" i="11"/>
  <c r="Y283" i="11"/>
  <c r="X471" i="11"/>
  <c r="Z143" i="11"/>
  <c r="W351" i="11"/>
  <c r="Z157" i="11"/>
  <c r="X328" i="11"/>
  <c r="AA157" i="11"/>
  <c r="Y328" i="11"/>
  <c r="Z56" i="11"/>
  <c r="X227" i="11"/>
  <c r="AB397" i="11"/>
  <c r="Y115" i="11"/>
  <c r="W286" i="11"/>
  <c r="X30" i="11"/>
  <c r="AB200" i="11"/>
  <c r="Y110" i="11"/>
  <c r="W281" i="11"/>
  <c r="X153" i="11"/>
  <c r="AA89" i="11"/>
  <c r="W34" i="11"/>
  <c r="Z257" i="11"/>
  <c r="Y71" i="11"/>
  <c r="Z289" i="11"/>
  <c r="Z476" i="11"/>
  <c r="W150" i="11"/>
  <c r="AB356" i="11"/>
  <c r="AB162" i="11"/>
  <c r="Z333" i="11"/>
  <c r="W163" i="11"/>
  <c r="AA333" i="11"/>
  <c r="AB61" i="11"/>
  <c r="Z232" i="11"/>
  <c r="X403" i="11"/>
  <c r="AA120" i="11"/>
  <c r="Y291" i="11"/>
  <c r="Z35" i="11"/>
  <c r="X206" i="11"/>
  <c r="AA115" i="11"/>
  <c r="Y286" i="11"/>
  <c r="Z158" i="11"/>
  <c r="W95" i="11"/>
  <c r="Y42" i="11"/>
  <c r="AB263" i="11"/>
  <c r="AA79" i="11"/>
  <c r="AA295" i="11"/>
  <c r="AB481" i="11"/>
  <c r="Z156" i="11"/>
  <c r="AA362" i="11"/>
  <c r="X168" i="11"/>
  <c r="AB338" i="11"/>
  <c r="Y168" i="11"/>
  <c r="W339" i="11"/>
  <c r="X67" i="11"/>
  <c r="AB237" i="11"/>
  <c r="Z408" i="11"/>
  <c r="W126" i="11"/>
  <c r="AA296" i="11"/>
  <c r="AB40" i="11"/>
  <c r="Z211" i="11"/>
  <c r="W121" i="11"/>
  <c r="AA291" i="11"/>
  <c r="AB163" i="11"/>
  <c r="Y100" i="11"/>
  <c r="X49" i="11"/>
  <c r="AB270" i="11"/>
  <c r="Z86" i="11"/>
  <c r="Z302" i="11"/>
  <c r="X487" i="11"/>
  <c r="X164" i="11"/>
  <c r="Z368" i="11"/>
  <c r="X88" i="11"/>
  <c r="Y88" i="11"/>
  <c r="AA429" i="11"/>
  <c r="Z328" i="11"/>
  <c r="AA216" i="11"/>
  <c r="Z131" i="11"/>
  <c r="AA211" i="11"/>
  <c r="Y20" i="11"/>
  <c r="Y170" i="11"/>
  <c r="X204" i="11"/>
  <c r="Z57" i="11"/>
  <c r="Z421" i="11"/>
  <c r="AA49" i="11"/>
  <c r="Y271" i="11"/>
  <c r="Y5" i="11"/>
  <c r="AB231" i="11"/>
  <c r="Z5" i="11"/>
  <c r="W232" i="11"/>
  <c r="AB427" i="11"/>
  <c r="AB177" i="11"/>
  <c r="AB380" i="11"/>
  <c r="W74" i="11"/>
  <c r="AB43" i="11"/>
  <c r="X44" i="11"/>
  <c r="AB74" i="11"/>
  <c r="W16" i="11"/>
  <c r="Z60" i="11"/>
  <c r="Y167" i="11"/>
  <c r="W429" i="11"/>
  <c r="AA435" i="11"/>
  <c r="X334" i="11"/>
  <c r="AB499" i="11"/>
  <c r="W228" i="11"/>
  <c r="Z468" i="11"/>
  <c r="AB47" i="11"/>
  <c r="X356" i="11"/>
  <c r="X477" i="11"/>
  <c r="AA254" i="11"/>
  <c r="AA486" i="11"/>
  <c r="Y32" i="11"/>
  <c r="W349" i="11"/>
  <c r="AA499" i="11"/>
  <c r="Y236" i="11"/>
  <c r="X475" i="11"/>
  <c r="X64" i="11"/>
  <c r="W365" i="11"/>
  <c r="Z92" i="11"/>
  <c r="AA483" i="11"/>
  <c r="Y272" i="11"/>
  <c r="W49" i="11"/>
  <c r="Z358" i="11"/>
  <c r="Z128" i="11"/>
  <c r="AA402" i="11"/>
  <c r="W119" i="11"/>
  <c r="W396" i="11"/>
  <c r="AB128" i="11"/>
  <c r="Z403" i="11"/>
  <c r="Y210" i="11"/>
  <c r="X483" i="11"/>
  <c r="AB212" i="11"/>
  <c r="AA412" i="11"/>
  <c r="Z305" i="11"/>
  <c r="Z182" i="11"/>
  <c r="X454" i="11"/>
  <c r="AB329" i="11"/>
  <c r="AB153" i="11"/>
  <c r="X55" i="11"/>
  <c r="X360" i="11"/>
  <c r="X194" i="11"/>
  <c r="Z85" i="11"/>
  <c r="Z459" i="11"/>
  <c r="Z299" i="11"/>
  <c r="Y292" i="11"/>
  <c r="Z100" i="11"/>
  <c r="X384" i="11"/>
  <c r="W242" i="11"/>
  <c r="AA145" i="11"/>
  <c r="Z413" i="11"/>
  <c r="Z316" i="11"/>
  <c r="Y176" i="11"/>
  <c r="AA467" i="11"/>
  <c r="AB340" i="11"/>
  <c r="AB276" i="11"/>
  <c r="Z93" i="11"/>
  <c r="AA93" i="11"/>
  <c r="W435" i="11"/>
  <c r="AB333" i="11"/>
  <c r="W222" i="11"/>
  <c r="AB136" i="11"/>
  <c r="W217" i="11"/>
  <c r="AA25" i="11"/>
  <c r="AB176" i="11"/>
  <c r="AA210" i="11"/>
  <c r="AA64" i="11"/>
  <c r="Y427" i="11"/>
  <c r="W58" i="11"/>
  <c r="Z277" i="11"/>
  <c r="Y12" i="11"/>
  <c r="X239" i="11"/>
  <c r="Z12" i="11"/>
  <c r="Y239" i="11"/>
  <c r="Z433" i="11"/>
  <c r="Z185" i="11"/>
  <c r="AA386" i="11"/>
  <c r="AB80" i="11"/>
  <c r="AA50" i="11"/>
  <c r="X52" i="11"/>
  <c r="AA81" i="11"/>
  <c r="W23" i="11"/>
  <c r="AB7" i="11"/>
  <c r="W178" i="11"/>
  <c r="AB435" i="11"/>
  <c r="W10" i="11"/>
  <c r="Y341" i="11"/>
  <c r="W500" i="11"/>
  <c r="AA235" i="11"/>
  <c r="Z474" i="11"/>
  <c r="Z63" i="11"/>
  <c r="Y364" i="11"/>
  <c r="AA396" i="11"/>
  <c r="X262" i="11"/>
  <c r="W493" i="11"/>
  <c r="X48" i="11"/>
  <c r="AA357" i="11"/>
  <c r="Z437" i="11"/>
  <c r="Y246" i="11"/>
  <c r="Y493" i="11"/>
  <c r="AA78" i="11"/>
  <c r="Z372" i="11"/>
  <c r="Y106" i="11"/>
  <c r="Z405" i="11"/>
  <c r="AA279" i="11"/>
  <c r="W68" i="11"/>
  <c r="Z365" i="11"/>
  <c r="W140" i="11"/>
  <c r="AB410" i="11"/>
  <c r="AA128" i="11"/>
  <c r="AB402" i="11"/>
  <c r="Y140" i="11"/>
  <c r="X411" i="11"/>
  <c r="W221" i="11"/>
  <c r="AA411" i="11"/>
  <c r="X221" i="11"/>
  <c r="AB383" i="11"/>
  <c r="Y313" i="11"/>
  <c r="Z193" i="11"/>
  <c r="Y448" i="11"/>
  <c r="W337" i="11"/>
  <c r="X162" i="11"/>
  <c r="Y70" i="11"/>
  <c r="AA367" i="11"/>
  <c r="Z203" i="11"/>
  <c r="AA98" i="11"/>
  <c r="AB440" i="11"/>
  <c r="AA306" i="11"/>
  <c r="AA299" i="11"/>
  <c r="Z112" i="11"/>
  <c r="X391" i="11"/>
  <c r="AA250" i="11"/>
  <c r="X155" i="11"/>
  <c r="Y460" i="11"/>
  <c r="Y324" i="11"/>
  <c r="Y187" i="11"/>
  <c r="Z26" i="11"/>
  <c r="AB347" i="11"/>
  <c r="Y285" i="11"/>
  <c r="X394" i="11"/>
  <c r="AB98" i="11"/>
  <c r="W99" i="11"/>
  <c r="Y440" i="11"/>
  <c r="X339" i="11"/>
  <c r="Y227" i="11"/>
  <c r="X142" i="11"/>
  <c r="Y222" i="11"/>
  <c r="W31" i="11"/>
  <c r="Y183" i="11"/>
  <c r="Y218" i="11"/>
  <c r="Z71" i="11"/>
  <c r="W433" i="11"/>
  <c r="AB64" i="11"/>
  <c r="AA283" i="11"/>
  <c r="W21" i="11"/>
  <c r="Z245" i="11"/>
  <c r="X21" i="11"/>
  <c r="AA245" i="11"/>
  <c r="X439" i="11"/>
  <c r="W192" i="11"/>
  <c r="W393" i="11"/>
  <c r="AA87" i="11"/>
  <c r="W59" i="11"/>
  <c r="Y59" i="11"/>
  <c r="W90" i="11"/>
  <c r="Y31" i="11"/>
  <c r="Z16" i="11"/>
  <c r="AB187" i="11"/>
  <c r="Y442" i="11"/>
  <c r="W27" i="11"/>
  <c r="Y348" i="11"/>
  <c r="Y470" i="11"/>
  <c r="Y244" i="11"/>
  <c r="Y480" i="11"/>
  <c r="AB76" i="11"/>
  <c r="AB371" i="11"/>
  <c r="W501" i="11"/>
  <c r="X270" i="11"/>
  <c r="AB498" i="11"/>
  <c r="AB63" i="11"/>
  <c r="AA364" i="11"/>
  <c r="AA482" i="11"/>
  <c r="W255" i="11"/>
  <c r="AB416" i="11"/>
  <c r="Y92" i="11"/>
  <c r="Z379" i="11"/>
  <c r="Y118" i="11"/>
  <c r="AB489" i="11"/>
  <c r="AB287" i="11"/>
  <c r="X81" i="11"/>
  <c r="W373" i="11"/>
  <c r="Z149" i="11"/>
  <c r="Z417" i="11"/>
  <c r="X140" i="11"/>
  <c r="W411" i="11"/>
  <c r="Y151" i="11"/>
  <c r="AB417" i="11"/>
  <c r="W230" i="11"/>
  <c r="X489" i="11"/>
  <c r="X230" i="11"/>
  <c r="W428" i="11"/>
  <c r="AA321" i="11"/>
  <c r="AB202" i="11"/>
  <c r="W18" i="11"/>
  <c r="X344" i="11"/>
  <c r="AA174" i="11"/>
  <c r="X85" i="11"/>
  <c r="AB375" i="11"/>
  <c r="X214" i="11"/>
  <c r="W112" i="11"/>
  <c r="Y502" i="11"/>
  <c r="Z323" i="11"/>
  <c r="Z307" i="11"/>
  <c r="Y122" i="11"/>
  <c r="AA399" i="11"/>
  <c r="Z260" i="11"/>
  <c r="Z166" i="11"/>
  <c r="Y497" i="11"/>
  <c r="Z331" i="11"/>
  <c r="AA196" i="11"/>
  <c r="Y44" i="11"/>
  <c r="AB354" i="11"/>
  <c r="Z293" i="11"/>
  <c r="X104" i="11"/>
  <c r="Y104" i="11"/>
  <c r="X3" i="11"/>
  <c r="Z344" i="11"/>
  <c r="AA232" i="11"/>
  <c r="Z147" i="11"/>
  <c r="AA227" i="11"/>
  <c r="Y36" i="11"/>
  <c r="W191" i="11"/>
  <c r="AB224" i="11"/>
  <c r="AB79" i="11"/>
  <c r="AA438" i="11"/>
  <c r="AA71" i="11"/>
  <c r="AB289" i="11"/>
  <c r="AB27" i="11"/>
  <c r="AB251" i="11"/>
  <c r="W28" i="11"/>
  <c r="W252" i="11"/>
  <c r="AB444" i="11"/>
  <c r="Z198" i="11"/>
  <c r="AB398" i="11"/>
  <c r="W96" i="11"/>
  <c r="AB65" i="11"/>
  <c r="X66" i="11"/>
  <c r="AB96" i="11"/>
  <c r="X38" i="11"/>
  <c r="Z23" i="11"/>
  <c r="X197" i="11"/>
  <c r="AA448" i="11"/>
  <c r="Z47" i="11"/>
  <c r="AB355" i="11"/>
  <c r="Z411" i="11"/>
  <c r="Y253" i="11"/>
  <c r="Y486" i="11"/>
  <c r="AA91" i="11"/>
  <c r="AB378" i="11"/>
  <c r="AA452" i="11"/>
  <c r="AB278" i="11"/>
  <c r="W481" i="11"/>
  <c r="X77" i="11"/>
  <c r="X372" i="11"/>
  <c r="Z494" i="11"/>
  <c r="Z262" i="11"/>
  <c r="W457" i="11"/>
  <c r="X106" i="11"/>
  <c r="W402" i="11"/>
  <c r="W128" i="11"/>
  <c r="AA419" i="11"/>
  <c r="X295" i="11"/>
  <c r="AB92" i="11"/>
  <c r="X381" i="11"/>
  <c r="AB160" i="11"/>
  <c r="X424" i="11"/>
  <c r="AB150" i="11"/>
  <c r="AA417" i="11"/>
  <c r="X161" i="11"/>
  <c r="W425" i="11"/>
  <c r="W240" i="11"/>
  <c r="Z439" i="11"/>
  <c r="X240" i="11"/>
  <c r="Z485" i="11"/>
  <c r="Z329" i="11"/>
  <c r="Z213" i="11"/>
  <c r="W39" i="11"/>
  <c r="AB352" i="11"/>
  <c r="AB182" i="11"/>
  <c r="Y98" i="11"/>
  <c r="Y383" i="11"/>
  <c r="Y223" i="11"/>
  <c r="AB121" i="11"/>
  <c r="W454" i="11"/>
  <c r="AB376" i="11"/>
  <c r="AB315" i="11"/>
  <c r="W134" i="11"/>
  <c r="Z406" i="11"/>
  <c r="AB267" i="11"/>
  <c r="W176" i="11"/>
  <c r="AB479" i="11"/>
  <c r="Z340" i="11"/>
  <c r="Z207" i="11"/>
  <c r="X61" i="11"/>
  <c r="Z363" i="11"/>
  <c r="AB300" i="11"/>
  <c r="Z109" i="11"/>
  <c r="AA109" i="11"/>
  <c r="Z8" i="11"/>
  <c r="AB349" i="11"/>
  <c r="W238" i="11"/>
  <c r="AB152" i="11"/>
  <c r="W233" i="11"/>
  <c r="AA41" i="11"/>
  <c r="Z197" i="11"/>
  <c r="Y231" i="11"/>
  <c r="AA86" i="11"/>
  <c r="Y444" i="11"/>
  <c r="W80" i="11"/>
  <c r="W296" i="11"/>
  <c r="AA34" i="11"/>
  <c r="X258" i="11"/>
  <c r="W36" i="11"/>
  <c r="Y258" i="11"/>
  <c r="Y450" i="11"/>
  <c r="W205" i="11"/>
  <c r="AA404" i="11"/>
  <c r="AA102" i="11"/>
  <c r="X74" i="11"/>
  <c r="Z74" i="11"/>
  <c r="Z103" i="11"/>
  <c r="W45" i="11"/>
  <c r="AB31" i="11"/>
  <c r="W208" i="11"/>
  <c r="W455" i="11"/>
  <c r="AB62" i="11"/>
  <c r="W364" i="11"/>
  <c r="AA500" i="11"/>
  <c r="AB261" i="11"/>
  <c r="X492" i="11"/>
  <c r="Y105" i="11"/>
  <c r="Z387" i="11"/>
  <c r="Z432" i="11"/>
  <c r="W287" i="11"/>
  <c r="X499" i="11"/>
  <c r="W92" i="11"/>
  <c r="X379" i="11"/>
  <c r="AB404" i="11"/>
  <c r="AA270" i="11"/>
  <c r="AA487" i="11"/>
  <c r="W118" i="11"/>
  <c r="Z430" i="11"/>
  <c r="Z139" i="11"/>
  <c r="AB337" i="11"/>
  <c r="Y304" i="11"/>
  <c r="AA106" i="11"/>
  <c r="AA388" i="11"/>
  <c r="Z171" i="11"/>
  <c r="X431" i="11"/>
  <c r="W161" i="11"/>
  <c r="AB424" i="11"/>
  <c r="Y172" i="11"/>
  <c r="X464" i="11"/>
  <c r="AA247" i="11"/>
  <c r="W471" i="11"/>
  <c r="AB247" i="11"/>
  <c r="Z448" i="11"/>
  <c r="AA336" i="11"/>
  <c r="AA222" i="11"/>
  <c r="AB54" i="11"/>
  <c r="AB359" i="11"/>
  <c r="AB193" i="11"/>
  <c r="AA111" i="11"/>
  <c r="Y390" i="11"/>
  <c r="Y233" i="11"/>
  <c r="Z133" i="11"/>
  <c r="Z467" i="11"/>
  <c r="X467" i="11"/>
  <c r="AA323" i="11"/>
  <c r="X145" i="11"/>
  <c r="X413" i="11"/>
  <c r="W276" i="11"/>
  <c r="W187" i="11"/>
  <c r="X26" i="11"/>
  <c r="Z347" i="11"/>
  <c r="Z215" i="11"/>
  <c r="W76" i="11"/>
  <c r="Z370" i="11"/>
  <c r="AB309" i="11"/>
  <c r="AB114" i="11"/>
  <c r="W115" i="11"/>
  <c r="AB13" i="11"/>
  <c r="X355" i="11"/>
  <c r="Y243" i="11"/>
  <c r="X158" i="11"/>
  <c r="Y238" i="11"/>
  <c r="W47" i="11"/>
  <c r="W204" i="11"/>
  <c r="AA238" i="11"/>
  <c r="AA94" i="11"/>
  <c r="AB449" i="11"/>
  <c r="AB86" i="11"/>
  <c r="AB302" i="11"/>
  <c r="W43" i="11"/>
  <c r="Y265" i="11"/>
  <c r="X43" i="11"/>
  <c r="Z265" i="11"/>
  <c r="AB455" i="11"/>
  <c r="AA212" i="11"/>
  <c r="AB5" i="11"/>
  <c r="Y109" i="11"/>
  <c r="W81" i="11"/>
  <c r="Y81" i="11"/>
  <c r="Z111" i="11"/>
  <c r="Y53" i="11"/>
  <c r="AA38" i="11"/>
  <c r="W216" i="11"/>
  <c r="W462" i="11"/>
  <c r="Z76" i="11"/>
  <c r="Z371" i="11"/>
  <c r="Y439" i="11"/>
  <c r="X269" i="11"/>
  <c r="Z498" i="11"/>
  <c r="X114" i="11"/>
  <c r="Z394" i="11"/>
  <c r="X440" i="11"/>
  <c r="Y294" i="11"/>
  <c r="Y409" i="11"/>
  <c r="AB105" i="11"/>
  <c r="AB387" i="11"/>
  <c r="AB470" i="11"/>
  <c r="X279" i="11"/>
  <c r="Z342" i="11"/>
  <c r="AB127" i="11"/>
  <c r="AA450" i="11"/>
  <c r="W149" i="11"/>
  <c r="AA472" i="11"/>
  <c r="Z311" i="11"/>
  <c r="AA118" i="11"/>
  <c r="AA395" i="11"/>
  <c r="Z181" i="11"/>
  <c r="AA437" i="11"/>
  <c r="W172" i="11"/>
  <c r="Y431" i="11"/>
  <c r="AB181" i="11"/>
  <c r="X452" i="11"/>
  <c r="Y256" i="11"/>
  <c r="AB471" i="11"/>
  <c r="Z256" i="11"/>
  <c r="AA17" i="11"/>
  <c r="AB343" i="11"/>
  <c r="Z230" i="11"/>
  <c r="W70" i="11"/>
  <c r="Y367" i="11"/>
  <c r="X203" i="11"/>
  <c r="Z121" i="11"/>
  <c r="Y397" i="11"/>
  <c r="X241" i="11"/>
  <c r="W143" i="11"/>
  <c r="Z414" i="11"/>
  <c r="AB441" i="11"/>
  <c r="AB330" i="11"/>
  <c r="AB154" i="11"/>
  <c r="Y420" i="11"/>
  <c r="Z284" i="11"/>
  <c r="Y196" i="11"/>
  <c r="X42" i="11"/>
  <c r="Z354" i="11"/>
  <c r="AB225" i="11"/>
  <c r="AB90" i="11"/>
  <c r="W378" i="11"/>
  <c r="W317" i="11"/>
  <c r="W244" i="11"/>
  <c r="X120" i="11"/>
  <c r="Y120" i="11"/>
  <c r="X19" i="11"/>
  <c r="Z360" i="11"/>
  <c r="AA248" i="11"/>
  <c r="Z163" i="11"/>
  <c r="AA243" i="11"/>
  <c r="Y52" i="11"/>
  <c r="Z210" i="11"/>
  <c r="W245" i="11"/>
  <c r="AA101" i="11"/>
  <c r="Y455" i="11"/>
  <c r="AB94" i="11"/>
  <c r="AB308" i="11"/>
  <c r="AB49" i="11"/>
  <c r="Z271" i="11"/>
  <c r="W50" i="11"/>
  <c r="AA271" i="11"/>
  <c r="X461" i="11"/>
  <c r="X219" i="11"/>
  <c r="AB12" i="11"/>
  <c r="Y117" i="11"/>
  <c r="AB87" i="11"/>
  <c r="Y89" i="11"/>
  <c r="X118" i="11"/>
  <c r="X60" i="11"/>
  <c r="AA46" i="11"/>
  <c r="Z226" i="11"/>
  <c r="X468" i="11"/>
  <c r="Y91" i="11"/>
  <c r="Z378" i="11"/>
  <c r="AA425" i="11"/>
  <c r="Z278" i="11"/>
  <c r="Z423" i="11"/>
  <c r="X127" i="11"/>
  <c r="Y401" i="11"/>
  <c r="X490" i="11"/>
  <c r="Z303" i="11"/>
  <c r="Y469" i="11"/>
  <c r="Z114" i="11"/>
  <c r="AB394" i="11"/>
  <c r="AB396" i="11"/>
  <c r="Y287" i="11"/>
  <c r="Y388" i="11"/>
  <c r="Y139" i="11"/>
  <c r="Z493" i="11"/>
  <c r="Y160" i="11"/>
  <c r="AA434" i="11"/>
  <c r="Y319" i="11"/>
  <c r="Y128" i="11"/>
  <c r="Z402" i="11"/>
  <c r="AB190" i="11"/>
  <c r="W445" i="11"/>
  <c r="AA181" i="11"/>
  <c r="AB437" i="11"/>
  <c r="AA192" i="11"/>
  <c r="Z458" i="11"/>
  <c r="AB265" i="11"/>
  <c r="W426" i="11"/>
  <c r="W266" i="11"/>
  <c r="Z37" i="11"/>
  <c r="Z352" i="11"/>
  <c r="Z240" i="11"/>
  <c r="AB84" i="11"/>
  <c r="Z375" i="11"/>
  <c r="AB213" i="11"/>
  <c r="X133" i="11"/>
  <c r="AA405" i="11"/>
  <c r="AB249" i="11"/>
  <c r="Y154" i="11"/>
  <c r="Y22" i="11"/>
  <c r="W474" i="11"/>
  <c r="W338" i="11"/>
  <c r="X166" i="11"/>
  <c r="W427" i="11"/>
  <c r="AA292" i="11"/>
  <c r="X207" i="11"/>
  <c r="AA60" i="11"/>
  <c r="W362" i="11"/>
  <c r="AB234" i="11"/>
  <c r="W103" i="11"/>
  <c r="W385" i="11"/>
  <c r="AB324" i="11"/>
  <c r="Y75" i="11"/>
  <c r="X148" i="11"/>
  <c r="Z125" i="11"/>
  <c r="AA125" i="11"/>
  <c r="Z24" i="11"/>
  <c r="AB365" i="11"/>
  <c r="W254" i="11"/>
  <c r="AB168" i="11"/>
  <c r="W249" i="11"/>
  <c r="AA57" i="11"/>
  <c r="X218" i="11"/>
  <c r="Y251" i="11"/>
  <c r="Y108" i="11"/>
  <c r="AA460" i="11"/>
  <c r="AB101" i="11"/>
  <c r="AB314" i="11"/>
  <c r="X58" i="11"/>
  <c r="AA277" i="11"/>
  <c r="Y58" i="11"/>
  <c r="AB277" i="11"/>
  <c r="Z466" i="11"/>
  <c r="AA225" i="11"/>
  <c r="Z21" i="11"/>
  <c r="AB123" i="11"/>
  <c r="X96" i="11"/>
  <c r="Z96" i="11"/>
  <c r="AA124" i="11"/>
  <c r="X68" i="11"/>
  <c r="AB53" i="11"/>
  <c r="Y235" i="11"/>
  <c r="X474" i="11"/>
  <c r="AB103" i="11"/>
  <c r="Z385" i="11"/>
  <c r="Z367" i="11"/>
  <c r="AA286" i="11"/>
  <c r="X463" i="11"/>
  <c r="Y138" i="11"/>
  <c r="X408" i="11"/>
  <c r="AB412" i="11"/>
  <c r="AA310" i="11"/>
  <c r="X358" i="11"/>
  <c r="Z127" i="11"/>
  <c r="AA401" i="11"/>
  <c r="X495" i="11"/>
  <c r="AA294" i="11"/>
  <c r="AA443" i="11"/>
  <c r="AB148" i="11"/>
  <c r="Z349" i="11"/>
  <c r="AB169" i="11"/>
  <c r="Z491" i="11"/>
  <c r="AA327" i="11"/>
  <c r="AB139" i="11"/>
  <c r="AA410" i="11"/>
  <c r="AB201" i="11"/>
  <c r="Z451" i="11"/>
  <c r="X192" i="11"/>
  <c r="X445" i="11"/>
  <c r="X202" i="11"/>
  <c r="X446" i="11"/>
  <c r="X273" i="11"/>
  <c r="Z495" i="11"/>
  <c r="Y273" i="11"/>
  <c r="Z54" i="11"/>
  <c r="W367" i="11"/>
  <c r="X249" i="11"/>
  <c r="W98" i="11"/>
  <c r="W383" i="11"/>
  <c r="W223" i="11"/>
  <c r="AA142" i="11"/>
  <c r="Y412" i="11"/>
  <c r="AA258" i="11"/>
  <c r="W165" i="11"/>
  <c r="AB39" i="11"/>
  <c r="W24" i="11"/>
  <c r="AB346" i="11"/>
  <c r="AA175" i="11"/>
  <c r="Y434" i="11"/>
  <c r="W300" i="11"/>
  <c r="X215" i="11"/>
  <c r="AA75" i="11"/>
  <c r="X370" i="11"/>
  <c r="Z242" i="11"/>
  <c r="Y113" i="11"/>
  <c r="AA393" i="11"/>
  <c r="W332" i="11"/>
  <c r="W8" i="11"/>
  <c r="Z173" i="11"/>
  <c r="AA173" i="11"/>
  <c r="Z72" i="11"/>
  <c r="AB413" i="11"/>
  <c r="W302" i="11"/>
  <c r="AB216" i="11"/>
  <c r="W297" i="11"/>
  <c r="AA105" i="11"/>
  <c r="W277" i="11"/>
  <c r="Z308" i="11"/>
  <c r="AA170" i="11"/>
  <c r="W466" i="11"/>
  <c r="Z108" i="11"/>
  <c r="AB320" i="11"/>
  <c r="W65" i="11"/>
  <c r="AB283" i="11"/>
  <c r="X65" i="11"/>
  <c r="W284" i="11"/>
  <c r="AA5" i="11"/>
  <c r="X233" i="11"/>
  <c r="Y28" i="11"/>
  <c r="Y130" i="11"/>
  <c r="AB102" i="11"/>
  <c r="X103" i="11"/>
  <c r="Y132" i="11"/>
  <c r="AB178" i="11"/>
  <c r="W179" i="11"/>
  <c r="AB77" i="11"/>
  <c r="X419" i="11"/>
  <c r="Y307" i="11"/>
  <c r="X222" i="11"/>
  <c r="AB3" i="11"/>
  <c r="W111" i="11"/>
  <c r="X283" i="11"/>
  <c r="Z314" i="11"/>
  <c r="X177" i="11"/>
  <c r="Y471" i="11"/>
  <c r="Z116" i="11"/>
  <c r="AB326" i="11"/>
  <c r="AB71" i="11"/>
  <c r="W290" i="11"/>
  <c r="W72" i="11"/>
  <c r="X290" i="11"/>
  <c r="AA12" i="11"/>
  <c r="Z239" i="11"/>
  <c r="AA36" i="11"/>
  <c r="W138" i="11"/>
  <c r="AA110" i="11"/>
  <c r="X111" i="11"/>
  <c r="AB138" i="11"/>
  <c r="X82" i="11"/>
  <c r="AA16" i="11"/>
  <c r="W253" i="11"/>
  <c r="W486" i="11"/>
  <c r="X184" i="11"/>
  <c r="Y184" i="11"/>
  <c r="X83" i="11"/>
  <c r="Z424" i="11"/>
  <c r="AA312" i="11"/>
  <c r="Z227" i="11"/>
  <c r="X9" i="11"/>
  <c r="Y116" i="11"/>
  <c r="Y289" i="11"/>
  <c r="Z320" i="11"/>
  <c r="AA183" i="11"/>
  <c r="AA476" i="11"/>
  <c r="W123" i="11"/>
  <c r="AB332" i="11"/>
  <c r="X80" i="11"/>
  <c r="AB296" i="11"/>
  <c r="Y80" i="11"/>
  <c r="X297" i="11"/>
  <c r="Y21" i="11"/>
  <c r="AB245" i="11"/>
  <c r="Z43" i="11"/>
  <c r="Z144" i="11"/>
  <c r="Z117" i="11"/>
  <c r="AB117" i="11"/>
  <c r="Y145" i="11"/>
  <c r="Z90" i="11"/>
  <c r="AA23" i="11"/>
  <c r="Z261" i="11"/>
  <c r="AB491" i="11"/>
  <c r="Z189" i="11"/>
  <c r="AA189" i="11"/>
  <c r="Z88" i="11"/>
  <c r="AB429" i="11"/>
  <c r="W318" i="11"/>
  <c r="AB232" i="11"/>
  <c r="Z14" i="11"/>
  <c r="Z4" i="11"/>
  <c r="Z295" i="11"/>
  <c r="Z326" i="11"/>
  <c r="Y191" i="11"/>
  <c r="W482" i="11"/>
  <c r="Z129" i="11"/>
  <c r="Z339" i="11"/>
  <c r="W87" i="11"/>
  <c r="W303" i="11"/>
  <c r="X87" i="11"/>
  <c r="X303" i="11"/>
  <c r="X28" i="11"/>
  <c r="X252" i="11"/>
  <c r="Y50" i="11"/>
  <c r="W151" i="11"/>
  <c r="W124" i="11"/>
  <c r="Y124" i="11"/>
  <c r="AB151" i="11"/>
  <c r="Y97" i="11"/>
  <c r="W32" i="11"/>
  <c r="AB268" i="11"/>
  <c r="AA497" i="11"/>
  <c r="AB194" i="11"/>
  <c r="W195" i="11"/>
  <c r="AB93" i="11"/>
  <c r="X435" i="11"/>
  <c r="Y323" i="11"/>
  <c r="X238" i="11"/>
  <c r="AB19" i="11"/>
  <c r="AB9" i="11"/>
  <c r="Y302" i="11"/>
  <c r="Z332" i="11"/>
  <c r="AB197" i="11"/>
  <c r="Y487" i="11"/>
  <c r="W136" i="11"/>
  <c r="Y345" i="11"/>
  <c r="Y95" i="11"/>
  <c r="W309" i="11"/>
  <c r="Z95" i="11"/>
  <c r="X309" i="11"/>
  <c r="X36" i="11"/>
  <c r="Z258" i="11"/>
  <c r="AA58" i="11"/>
  <c r="AA158" i="11"/>
  <c r="Z130" i="11"/>
  <c r="W132" i="11"/>
  <c r="Z159" i="11"/>
  <c r="Z7" i="11"/>
  <c r="AB38" i="11"/>
  <c r="X278" i="11"/>
  <c r="X200" i="11"/>
  <c r="Y200" i="11"/>
  <c r="X99" i="11"/>
  <c r="Z440" i="11"/>
  <c r="AA328" i="11"/>
  <c r="Z243" i="11"/>
  <c r="X25" i="11"/>
  <c r="X15" i="11"/>
  <c r="Y308" i="11"/>
  <c r="Z338" i="11"/>
  <c r="Y204" i="11"/>
  <c r="AA492" i="11"/>
  <c r="AA143" i="11"/>
  <c r="X351" i="11"/>
  <c r="W102" i="11"/>
  <c r="W315" i="11"/>
  <c r="X102" i="11"/>
  <c r="X315" i="11"/>
  <c r="Y43" i="11"/>
  <c r="AA265" i="11"/>
  <c r="Z65" i="11"/>
  <c r="X165" i="11"/>
  <c r="X138" i="11"/>
  <c r="Z138" i="11"/>
  <c r="W166" i="11"/>
  <c r="X16" i="11"/>
  <c r="AB46" i="11"/>
  <c r="X286" i="11"/>
  <c r="Z205" i="11"/>
  <c r="AA205" i="11"/>
  <c r="Z104" i="11"/>
  <c r="AB445" i="11"/>
  <c r="W334" i="11"/>
  <c r="AB248" i="11"/>
  <c r="Z30" i="11"/>
  <c r="Z20" i="11"/>
  <c r="Y314" i="11"/>
  <c r="W345" i="11"/>
  <c r="W212" i="11"/>
  <c r="W498" i="11"/>
  <c r="X150" i="11"/>
  <c r="W357" i="11"/>
  <c r="AA108" i="11"/>
  <c r="W321" i="11"/>
  <c r="AB108" i="11"/>
  <c r="X321" i="11"/>
  <c r="X50" i="11"/>
  <c r="AB271" i="11"/>
  <c r="Z73" i="11"/>
  <c r="AA171" i="11"/>
  <c r="AA144" i="11"/>
  <c r="W145" i="11"/>
  <c r="Z172" i="11"/>
  <c r="X23" i="11"/>
  <c r="W54" i="11"/>
  <c r="AA293" i="11"/>
  <c r="AB210" i="11"/>
  <c r="W211" i="11"/>
  <c r="AB109" i="11"/>
  <c r="X451" i="11"/>
  <c r="Y339" i="11"/>
  <c r="X254" i="11"/>
  <c r="AB35" i="11"/>
  <c r="AB25" i="11"/>
  <c r="Y320" i="11"/>
  <c r="AB350" i="11"/>
  <c r="Z218" i="11"/>
  <c r="X404" i="11"/>
  <c r="AA156" i="11"/>
  <c r="AB362" i="11"/>
  <c r="AA116" i="11"/>
  <c r="W327" i="11"/>
  <c r="AB116" i="11"/>
  <c r="X327" i="11"/>
  <c r="Z58" i="11"/>
  <c r="W278" i="11"/>
  <c r="AA80" i="11"/>
  <c r="X178" i="11"/>
  <c r="X151" i="11"/>
  <c r="Z151" i="11"/>
  <c r="W7" i="11"/>
  <c r="Z31" i="11"/>
  <c r="AB60" i="11"/>
  <c r="W301" i="11"/>
  <c r="AB258" i="11"/>
  <c r="W259" i="11"/>
  <c r="AB157" i="11"/>
  <c r="W46" i="11"/>
  <c r="Y387" i="11"/>
  <c r="W41" i="11"/>
  <c r="AB83" i="11"/>
  <c r="AB73" i="11"/>
  <c r="W374" i="11"/>
  <c r="AB403" i="11"/>
  <c r="Y277" i="11"/>
  <c r="Z427" i="11"/>
  <c r="Y164" i="11"/>
  <c r="AA368" i="11"/>
  <c r="X123" i="11"/>
  <c r="W333" i="11"/>
  <c r="Y123" i="11"/>
  <c r="X333" i="11"/>
  <c r="Y65" i="11"/>
  <c r="X284" i="11"/>
  <c r="Z87" i="11"/>
  <c r="AB185" i="11"/>
  <c r="AB158" i="11"/>
  <c r="X159" i="11"/>
  <c r="AA15" i="11"/>
  <c r="Y38" i="11"/>
  <c r="Y9" i="11"/>
  <c r="W310" i="11"/>
  <c r="Z481" i="11"/>
  <c r="Y197" i="11"/>
  <c r="AB448" i="11"/>
  <c r="AA47" i="11"/>
  <c r="W356" i="11"/>
  <c r="AA494" i="11"/>
  <c r="X228" i="11"/>
  <c r="AA468" i="11"/>
  <c r="AB91" i="11"/>
  <c r="W379" i="11"/>
  <c r="AB488" i="11"/>
  <c r="W218" i="11"/>
  <c r="AB462" i="11"/>
  <c r="W64" i="11"/>
  <c r="AB364" i="11"/>
  <c r="X375" i="11"/>
  <c r="Z236" i="11"/>
  <c r="W477" i="11"/>
  <c r="Y255" i="11"/>
  <c r="Z118" i="11"/>
  <c r="AB443" i="11"/>
  <c r="Y229" i="11"/>
  <c r="AB411" i="11"/>
  <c r="W280" i="11"/>
  <c r="Z419" i="11"/>
  <c r="AB272" i="11"/>
  <c r="W459" i="11"/>
  <c r="X281" i="11"/>
  <c r="Y17" i="11"/>
  <c r="Z343" i="11"/>
  <c r="Z17" i="11"/>
  <c r="AA343" i="11"/>
  <c r="AA161" i="11"/>
  <c r="AB490" i="11"/>
  <c r="AB321" i="11"/>
  <c r="AA193" i="11"/>
  <c r="Y453" i="11"/>
  <c r="AB298" i="11"/>
  <c r="W231" i="11"/>
  <c r="AB467" i="11"/>
  <c r="Y330" i="11"/>
  <c r="W250" i="11"/>
  <c r="Z154" i="11"/>
  <c r="AB144" i="11"/>
  <c r="W413" i="11"/>
  <c r="Y260" i="11"/>
  <c r="AA74" i="11"/>
  <c r="AB369" i="11"/>
  <c r="AB292" i="11"/>
  <c r="X176" i="11"/>
  <c r="AB434" i="11"/>
  <c r="AA316" i="11"/>
  <c r="AA207" i="11"/>
  <c r="Y125" i="11"/>
  <c r="X442" i="11"/>
  <c r="Y498" i="11"/>
  <c r="X264" i="11"/>
  <c r="Y264" i="11"/>
  <c r="X163" i="11"/>
  <c r="Y51" i="11"/>
  <c r="AA392" i="11"/>
  <c r="Y46" i="11"/>
  <c r="X89" i="11"/>
  <c r="X79" i="11"/>
  <c r="AB379" i="11"/>
  <c r="AA409" i="11"/>
  <c r="Z283" i="11"/>
  <c r="Z444" i="11"/>
  <c r="AB170" i="11"/>
  <c r="Z374" i="11"/>
  <c r="AA129" i="11"/>
  <c r="AA339" i="11"/>
  <c r="AB129" i="11"/>
  <c r="AB339" i="11"/>
  <c r="Y73" i="11"/>
  <c r="Y290" i="11"/>
  <c r="AB95" i="11"/>
  <c r="Y192" i="11"/>
  <c r="Y165" i="11"/>
  <c r="AA165" i="11"/>
  <c r="AA22" i="11"/>
  <c r="X45" i="11"/>
  <c r="AB16" i="11"/>
  <c r="X317" i="11"/>
  <c r="Z457" i="11"/>
  <c r="X208" i="11"/>
  <c r="W456" i="11"/>
  <c r="Y63" i="11"/>
  <c r="X364" i="11"/>
  <c r="Y458" i="11"/>
  <c r="AB235" i="11"/>
  <c r="AA474" i="11"/>
  <c r="Z105" i="11"/>
  <c r="AA387" i="11"/>
  <c r="Z464" i="11"/>
  <c r="Z228" i="11"/>
  <c r="W469" i="11"/>
  <c r="Y77" i="11"/>
  <c r="Y372" i="11"/>
  <c r="Y477" i="11"/>
  <c r="Z246" i="11"/>
  <c r="Y438" i="11"/>
  <c r="AB262" i="11"/>
  <c r="X128" i="11"/>
  <c r="W470" i="11"/>
  <c r="W237" i="11"/>
  <c r="X337" i="11"/>
  <c r="X288" i="11"/>
  <c r="W453" i="11"/>
  <c r="AB280" i="11"/>
  <c r="AA446" i="11"/>
  <c r="Z288" i="11"/>
  <c r="AB33" i="11"/>
  <c r="X352" i="11"/>
  <c r="X37" i="11"/>
  <c r="Y352" i="11"/>
  <c r="W173" i="11"/>
  <c r="Y473" i="11"/>
  <c r="AA329" i="11"/>
  <c r="W203" i="11"/>
  <c r="X406" i="11"/>
  <c r="W306" i="11"/>
  <c r="W241" i="11"/>
  <c r="W468" i="11"/>
  <c r="Z337" i="11"/>
  <c r="AB259" i="11"/>
  <c r="Z165" i="11"/>
  <c r="AA154" i="11"/>
  <c r="X420" i="11"/>
  <c r="AA267" i="11"/>
  <c r="X86" i="11"/>
  <c r="Y377" i="11"/>
  <c r="X300" i="11"/>
  <c r="X187" i="11"/>
  <c r="AA441" i="11"/>
  <c r="Z324" i="11"/>
  <c r="AA215" i="11"/>
  <c r="W135" i="11"/>
  <c r="Z269" i="11"/>
  <c r="AA269" i="11"/>
  <c r="Z168" i="11"/>
  <c r="AA56" i="11"/>
  <c r="W398" i="11"/>
  <c r="AA51" i="11"/>
  <c r="Z94" i="11"/>
  <c r="Z84" i="11"/>
  <c r="AA385" i="11"/>
  <c r="Z415" i="11"/>
  <c r="AA289" i="11"/>
  <c r="Z455" i="11"/>
  <c r="Y177" i="11"/>
  <c r="Y380" i="11"/>
  <c r="Y137" i="11"/>
  <c r="Z345" i="11"/>
  <c r="Z137" i="11"/>
  <c r="AA345" i="11"/>
  <c r="Z80" i="11"/>
  <c r="Y297" i="11"/>
  <c r="Z102" i="11"/>
  <c r="AB198" i="11"/>
  <c r="AB171" i="11"/>
  <c r="X172" i="11"/>
  <c r="AA30" i="11"/>
  <c r="Z53" i="11"/>
  <c r="AB23" i="11"/>
  <c r="W325" i="11"/>
  <c r="Y488" i="11"/>
  <c r="Y217" i="11"/>
  <c r="X462" i="11"/>
  <c r="AA76" i="11"/>
  <c r="AA371" i="11"/>
  <c r="Z425" i="11"/>
  <c r="Z244" i="11"/>
  <c r="Z480" i="11"/>
  <c r="Y114" i="11"/>
  <c r="AA394" i="11"/>
  <c r="W432" i="11"/>
  <c r="X236" i="11"/>
  <c r="W475" i="11"/>
  <c r="X92" i="11"/>
  <c r="Y379" i="11"/>
  <c r="AB464" i="11"/>
  <c r="X255" i="11"/>
  <c r="AA382" i="11"/>
  <c r="X272" i="11"/>
  <c r="AA139" i="11"/>
  <c r="W458" i="11"/>
  <c r="W247" i="11"/>
  <c r="Y501" i="11"/>
  <c r="Z297" i="11"/>
  <c r="AA390" i="11"/>
  <c r="Y288" i="11"/>
  <c r="X399" i="11"/>
  <c r="AB297" i="11"/>
  <c r="X54" i="11"/>
  <c r="X359" i="11"/>
  <c r="Y54" i="11"/>
  <c r="Y359" i="11"/>
  <c r="Y182" i="11"/>
  <c r="AA461" i="11"/>
  <c r="AB336" i="11"/>
  <c r="AA213" i="11"/>
  <c r="AA490" i="11"/>
  <c r="AB313" i="11"/>
  <c r="AA249" i="11"/>
  <c r="Z18" i="11"/>
  <c r="Y346" i="11"/>
  <c r="X267" i="11"/>
  <c r="Y175" i="11"/>
  <c r="AB165" i="11"/>
  <c r="AB426" i="11"/>
  <c r="AB275" i="11"/>
  <c r="AA100" i="11"/>
  <c r="Y384" i="11"/>
  <c r="W308" i="11"/>
  <c r="Z196" i="11"/>
  <c r="Y485" i="11"/>
  <c r="AA331" i="11"/>
  <c r="X226" i="11"/>
  <c r="Y146" i="11"/>
  <c r="AB274" i="11"/>
  <c r="W275" i="11"/>
  <c r="AB173" i="11"/>
  <c r="W62" i="11"/>
  <c r="Y403" i="11"/>
  <c r="W57" i="11"/>
  <c r="AB99" i="11"/>
  <c r="AB89" i="11"/>
  <c r="Z391" i="11"/>
  <c r="Y421" i="11"/>
  <c r="AB295" i="11"/>
  <c r="AB476" i="11"/>
  <c r="AB183" i="11"/>
  <c r="X386" i="11"/>
  <c r="AB143" i="11"/>
  <c r="Y351" i="11"/>
  <c r="W144" i="11"/>
  <c r="Z351" i="11"/>
  <c r="Y87" i="11"/>
  <c r="Y303" i="11"/>
  <c r="X109" i="11"/>
  <c r="Y205" i="11"/>
  <c r="Y178" i="11"/>
  <c r="AA178" i="11"/>
  <c r="AB37" i="11"/>
  <c r="Y60" i="11"/>
  <c r="Z9" i="11"/>
  <c r="X332" i="11"/>
  <c r="Z431" i="11"/>
  <c r="AA226" i="11"/>
  <c r="Y468" i="11"/>
  <c r="Z91" i="11"/>
  <c r="AA378" i="11"/>
  <c r="Z418" i="11"/>
  <c r="Z254" i="11"/>
  <c r="Z486" i="11"/>
  <c r="Y127" i="11"/>
  <c r="Z401" i="11"/>
  <c r="X405" i="11"/>
  <c r="W246" i="11"/>
  <c r="AB480" i="11"/>
  <c r="W106" i="11"/>
  <c r="W388" i="11"/>
  <c r="W465" i="11"/>
  <c r="AA262" i="11"/>
  <c r="Y489" i="11"/>
  <c r="Z279" i="11"/>
  <c r="X149" i="11"/>
  <c r="Z389" i="11"/>
  <c r="AA255" i="11"/>
  <c r="X484" i="11"/>
  <c r="AA304" i="11"/>
  <c r="AB501" i="11"/>
  <c r="AA297" i="11"/>
  <c r="W434" i="11"/>
  <c r="W305" i="11"/>
  <c r="Y69" i="11"/>
  <c r="AA366" i="11"/>
  <c r="Z69" i="11"/>
  <c r="AB366" i="11"/>
  <c r="Y193" i="11"/>
  <c r="AB17" i="11"/>
  <c r="W344" i="11"/>
  <c r="AB222" i="11"/>
  <c r="W485" i="11"/>
  <c r="X322" i="11"/>
  <c r="Y257" i="11"/>
  <c r="Z39" i="11"/>
  <c r="Y353" i="11"/>
  <c r="Z274" i="11"/>
  <c r="X186" i="11"/>
  <c r="Z175" i="11"/>
  <c r="X434" i="11"/>
  <c r="Y284" i="11"/>
  <c r="AA112" i="11"/>
  <c r="Y391" i="11"/>
  <c r="Y316" i="11"/>
  <c r="Y207" i="11"/>
  <c r="AB473" i="11"/>
  <c r="AA340" i="11"/>
  <c r="W235" i="11"/>
  <c r="AB155" i="11"/>
  <c r="AB370" i="11"/>
  <c r="X280" i="11"/>
  <c r="Y280" i="11"/>
  <c r="X179" i="11"/>
  <c r="Y67" i="11"/>
  <c r="AA408" i="11"/>
  <c r="Y62" i="11"/>
  <c r="X105" i="11"/>
  <c r="X95" i="11"/>
  <c r="AA4" i="11"/>
  <c r="X427" i="11"/>
  <c r="AA302" i="11"/>
  <c r="X482" i="11"/>
  <c r="Z191" i="11"/>
  <c r="W392" i="11"/>
  <c r="Y150" i="11"/>
  <c r="X357" i="11"/>
  <c r="Z150" i="11"/>
  <c r="Y357" i="11"/>
  <c r="AA95" i="11"/>
  <c r="Y309" i="11"/>
  <c r="X117" i="11"/>
  <c r="W213" i="11"/>
  <c r="W186" i="11"/>
  <c r="Y186" i="11"/>
  <c r="AA44" i="11"/>
  <c r="AA68" i="11"/>
  <c r="AA6" i="11"/>
  <c r="X341" i="11"/>
  <c r="AA445" i="11"/>
  <c r="Z235" i="11"/>
  <c r="Y474" i="11"/>
  <c r="W104" i="11"/>
  <c r="AB386" i="11"/>
  <c r="AA375" i="11"/>
  <c r="W262" i="11"/>
  <c r="Y492" i="11"/>
  <c r="AA138" i="11"/>
  <c r="AB408" i="11"/>
  <c r="Z483" i="11"/>
  <c r="AB254" i="11"/>
  <c r="AB486" i="11"/>
  <c r="AA117" i="11"/>
  <c r="W395" i="11"/>
  <c r="X412" i="11"/>
  <c r="W272" i="11"/>
  <c r="AB458" i="11"/>
  <c r="AA287" i="11"/>
  <c r="Z160" i="11"/>
  <c r="Y452" i="11"/>
  <c r="X263" i="11"/>
  <c r="AB419" i="11"/>
  <c r="AB311" i="11"/>
  <c r="AA459" i="11"/>
  <c r="AB304" i="11"/>
  <c r="AB484" i="11"/>
  <c r="AB312" i="11"/>
  <c r="AA82" i="11"/>
  <c r="AA373" i="11"/>
  <c r="W84" i="11"/>
  <c r="AB373" i="11"/>
  <c r="AA202" i="11"/>
  <c r="W38" i="11"/>
  <c r="AA352" i="11"/>
  <c r="AA230" i="11"/>
  <c r="Y467" i="11"/>
  <c r="W330" i="11"/>
  <c r="AB266" i="11"/>
  <c r="Y55" i="11"/>
  <c r="AB360" i="11"/>
  <c r="AA282" i="11"/>
  <c r="Z194" i="11"/>
  <c r="Z186" i="11"/>
  <c r="W441" i="11"/>
  <c r="Z292" i="11"/>
  <c r="X124" i="11"/>
  <c r="AB399" i="11"/>
  <c r="X324" i="11"/>
  <c r="Y215" i="11"/>
  <c r="Y26" i="11"/>
  <c r="AA347" i="11"/>
  <c r="AA242" i="11"/>
  <c r="X167" i="11"/>
  <c r="Y76" i="11"/>
  <c r="Z285" i="11"/>
  <c r="AA285" i="11"/>
  <c r="Z184" i="11"/>
  <c r="AA72" i="11"/>
  <c r="W414" i="11"/>
  <c r="AA67" i="11"/>
  <c r="Z110" i="11"/>
  <c r="AB4" i="11"/>
  <c r="AB11" i="11"/>
  <c r="AB432" i="11"/>
  <c r="AA308" i="11"/>
  <c r="X498" i="11"/>
  <c r="W198" i="11"/>
  <c r="Y398" i="11"/>
  <c r="AB156" i="11"/>
  <c r="W363" i="11"/>
  <c r="W157" i="11"/>
  <c r="X363" i="11"/>
  <c r="Y102" i="11"/>
  <c r="Y315" i="11"/>
  <c r="AA123" i="11"/>
  <c r="Z219" i="11"/>
  <c r="Z192" i="11"/>
  <c r="AB192" i="11"/>
  <c r="W53" i="11"/>
  <c r="Z75" i="11"/>
  <c r="AB26" i="11"/>
  <c r="X348" i="11"/>
  <c r="AA389" i="11"/>
  <c r="X244" i="11"/>
  <c r="X480" i="11"/>
  <c r="W114" i="11"/>
  <c r="Y394" i="11"/>
  <c r="AA489" i="11"/>
  <c r="Y269" i="11"/>
  <c r="AA498" i="11"/>
  <c r="Y148" i="11"/>
  <c r="Y416" i="11"/>
  <c r="X390" i="11"/>
  <c r="Y262" i="11"/>
  <c r="X493" i="11"/>
  <c r="AA127" i="11"/>
  <c r="AB401" i="11"/>
  <c r="Z501" i="11"/>
  <c r="Y279" i="11"/>
  <c r="AB418" i="11"/>
  <c r="W295" i="11"/>
  <c r="W170" i="11"/>
  <c r="Z452" i="11"/>
  <c r="Z272" i="11"/>
  <c r="AA426" i="11"/>
  <c r="AA319" i="11"/>
  <c r="Z447" i="11"/>
  <c r="W312" i="11"/>
  <c r="Z434" i="11"/>
  <c r="W320" i="11"/>
  <c r="W97" i="11"/>
  <c r="Y382" i="11"/>
  <c r="X97" i="11"/>
  <c r="Z382" i="11"/>
  <c r="Y213" i="11"/>
  <c r="AA54" i="11"/>
  <c r="AA359" i="11"/>
  <c r="AA240" i="11"/>
  <c r="Z435" i="11"/>
  <c r="W360" i="11"/>
  <c r="X274" i="11"/>
  <c r="Z70" i="11"/>
  <c r="AB367" i="11"/>
  <c r="W292" i="11"/>
  <c r="AB203" i="11"/>
  <c r="AA194" i="11"/>
  <c r="Y447" i="11"/>
  <c r="AB299" i="11"/>
  <c r="X134" i="11"/>
  <c r="AA496" i="11"/>
  <c r="Y331" i="11"/>
  <c r="Z224" i="11"/>
  <c r="W44" i="11"/>
  <c r="AA354" i="11"/>
  <c r="AA252" i="11"/>
  <c r="AA176" i="11"/>
  <c r="AB290" i="11"/>
  <c r="W291" i="11"/>
  <c r="AB189" i="11"/>
  <c r="W78" i="11"/>
  <c r="Y419" i="11"/>
  <c r="W73" i="11"/>
  <c r="AB115" i="11"/>
  <c r="X10" i="11"/>
  <c r="W20" i="11"/>
  <c r="Z438" i="11"/>
  <c r="AA314" i="11"/>
  <c r="Y404" i="11"/>
  <c r="Z204" i="11"/>
  <c r="W410" i="11"/>
  <c r="Z164" i="11"/>
  <c r="AB368" i="11"/>
  <c r="AA164" i="11"/>
  <c r="W369" i="11"/>
  <c r="W109" i="11"/>
  <c r="Y321" i="11"/>
  <c r="X130" i="11"/>
  <c r="W226" i="11"/>
  <c r="W199" i="11"/>
  <c r="Y199" i="11"/>
  <c r="AB59" i="11"/>
  <c r="Y82" i="11"/>
  <c r="Y47" i="11"/>
  <c r="AA355" i="11"/>
  <c r="AA439" i="11"/>
  <c r="X253" i="11"/>
  <c r="X486" i="11"/>
  <c r="W127" i="11"/>
  <c r="X401" i="11"/>
  <c r="W399" i="11"/>
  <c r="AA278" i="11"/>
  <c r="X388" i="11"/>
  <c r="AA159" i="11"/>
  <c r="W423" i="11"/>
  <c r="AB483" i="11"/>
  <c r="Z270" i="11"/>
  <c r="W499" i="11"/>
  <c r="X139" i="11"/>
  <c r="X409" i="11"/>
  <c r="AB405" i="11"/>
  <c r="Z287" i="11"/>
  <c r="Z383" i="11"/>
  <c r="X304" i="11"/>
  <c r="X181" i="11"/>
  <c r="AA477" i="11"/>
  <c r="AB279" i="11"/>
  <c r="Z420" i="11"/>
  <c r="W328" i="11"/>
  <c r="W448" i="11"/>
  <c r="AB319" i="11"/>
  <c r="Y491" i="11"/>
  <c r="W329" i="11"/>
  <c r="Y107" i="11"/>
  <c r="Y389" i="11"/>
  <c r="Z107" i="11"/>
  <c r="Z396" i="11"/>
  <c r="Y221" i="11"/>
  <c r="AB69" i="11"/>
  <c r="X367" i="11"/>
  <c r="Y249" i="11"/>
  <c r="X18" i="11"/>
  <c r="AB439" i="11"/>
  <c r="Y282" i="11"/>
  <c r="Y85" i="11"/>
  <c r="W376" i="11"/>
  <c r="Y299" i="11"/>
  <c r="Z214" i="11"/>
  <c r="X205" i="11"/>
  <c r="AA453" i="11"/>
  <c r="AA307" i="11"/>
  <c r="Z145" i="11"/>
  <c r="AA473" i="11"/>
  <c r="Y340" i="11"/>
  <c r="AA234" i="11"/>
  <c r="W61" i="11"/>
  <c r="X362" i="11"/>
  <c r="X261" i="11"/>
  <c r="AA187" i="11"/>
  <c r="X296" i="11"/>
  <c r="Y296" i="11"/>
  <c r="X195" i="11"/>
  <c r="Y83" i="11"/>
  <c r="AA424" i="11"/>
  <c r="Y78" i="11"/>
  <c r="X121" i="11"/>
  <c r="Z15" i="11"/>
  <c r="Y27" i="11"/>
  <c r="X444" i="11"/>
  <c r="AA320" i="11"/>
  <c r="W439" i="11"/>
  <c r="X212" i="11"/>
  <c r="AB415" i="11"/>
  <c r="W171" i="11"/>
  <c r="AA374" i="11"/>
  <c r="X171" i="11"/>
  <c r="AB374" i="11"/>
  <c r="W117" i="11"/>
  <c r="Y327" i="11"/>
  <c r="W6" i="11"/>
  <c r="Z233" i="11"/>
  <c r="AA206" i="11"/>
  <c r="AB6" i="11"/>
  <c r="AA66" i="11"/>
  <c r="AA90" i="11"/>
  <c r="AA62" i="11"/>
  <c r="AB363" i="11"/>
  <c r="W472" i="11"/>
  <c r="AA261" i="11"/>
  <c r="W492" i="11"/>
  <c r="AB137" i="11"/>
  <c r="W408" i="11"/>
  <c r="W496" i="11"/>
  <c r="AB286" i="11"/>
  <c r="Z443" i="11"/>
  <c r="W168" i="11"/>
  <c r="W430" i="11"/>
  <c r="AA432" i="11"/>
  <c r="W279" i="11"/>
  <c r="W487" i="11"/>
  <c r="AA148" i="11"/>
  <c r="AA416" i="11"/>
  <c r="AA465" i="11"/>
  <c r="AB294" i="11"/>
  <c r="X361" i="11"/>
  <c r="Y311" i="11"/>
  <c r="Y189" i="11"/>
  <c r="AB452" i="11"/>
  <c r="W288" i="11"/>
  <c r="AA479" i="11"/>
  <c r="AB335" i="11"/>
  <c r="W497" i="11"/>
  <c r="AB328" i="11"/>
  <c r="AB461" i="11"/>
  <c r="X336" i="11"/>
  <c r="Y119" i="11"/>
  <c r="Y396" i="11"/>
  <c r="Z119" i="11"/>
  <c r="AB431" i="11"/>
  <c r="Y230" i="11"/>
  <c r="AA84" i="11"/>
  <c r="Y375" i="11"/>
  <c r="W257" i="11"/>
  <c r="X39" i="11"/>
  <c r="AB446" i="11"/>
  <c r="Z291" i="11"/>
  <c r="Z98" i="11"/>
  <c r="Z390" i="11"/>
  <c r="Z306" i="11"/>
  <c r="AA223" i="11"/>
  <c r="AA214" i="11"/>
  <c r="AB466" i="11"/>
  <c r="W316" i="11"/>
  <c r="W155" i="11"/>
  <c r="W26" i="11"/>
  <c r="Y347" i="11"/>
  <c r="Y242" i="11"/>
  <c r="AB75" i="11"/>
  <c r="Y370" i="11"/>
  <c r="Z268" i="11"/>
  <c r="W197" i="11"/>
  <c r="W3" i="11"/>
  <c r="Y344" i="11"/>
  <c r="X243" i="11"/>
  <c r="Y131" i="11"/>
  <c r="X46" i="11"/>
  <c r="Y126" i="11"/>
  <c r="X169" i="11"/>
  <c r="W56" i="11"/>
  <c r="Y93" i="11"/>
  <c r="Z492" i="11"/>
  <c r="Y374" i="11"/>
  <c r="AA455" i="11"/>
  <c r="AA218" i="11"/>
  <c r="AA421" i="11"/>
  <c r="Z177" i="11"/>
  <c r="Z380" i="11"/>
  <c r="AA177" i="11"/>
  <c r="AA380" i="11"/>
  <c r="Z123" i="11"/>
  <c r="Y333" i="11"/>
  <c r="W13" i="11"/>
  <c r="AB239" i="11"/>
  <c r="X213" i="11"/>
  <c r="Y15" i="11"/>
  <c r="X8" i="11"/>
  <c r="Y8" i="11"/>
  <c r="AA349" i="11"/>
  <c r="Z248" i="11"/>
  <c r="AA136" i="11"/>
  <c r="Z51" i="11"/>
  <c r="AA131" i="11"/>
  <c r="Z174" i="11"/>
  <c r="Y64" i="11"/>
  <c r="Z101" i="11"/>
  <c r="AB497" i="11"/>
  <c r="X380" i="11"/>
  <c r="AA471" i="11"/>
  <c r="X225" i="11"/>
  <c r="AB438" i="11"/>
  <c r="W184" i="11"/>
  <c r="Y386" i="11"/>
  <c r="Y185" i="11"/>
  <c r="Z386" i="11"/>
  <c r="W130" i="11"/>
  <c r="W340" i="11"/>
  <c r="AA21" i="11"/>
  <c r="X246" i="11"/>
  <c r="AA219" i="11"/>
  <c r="Z22" i="11"/>
  <c r="AB81" i="11"/>
  <c r="AA7" i="11"/>
  <c r="X91" i="11"/>
  <c r="Y378" i="11"/>
  <c r="Z13" i="11"/>
  <c r="AA13" i="11"/>
  <c r="W355" i="11"/>
  <c r="AB253" i="11"/>
  <c r="W142" i="11"/>
  <c r="AB56" i="11"/>
  <c r="W137" i="11"/>
  <c r="AB179" i="11"/>
  <c r="X71" i="11"/>
  <c r="X108" i="11"/>
  <c r="X433" i="11"/>
  <c r="W386" i="11"/>
  <c r="X5" i="11"/>
  <c r="AA231" i="11"/>
  <c r="W450" i="11"/>
  <c r="AA191" i="11"/>
  <c r="Z398" i="11"/>
  <c r="AB191" i="11"/>
  <c r="AB392" i="11"/>
  <c r="AA137" i="11"/>
  <c r="AB345" i="11"/>
  <c r="Z28" i="11"/>
  <c r="Z252" i="11"/>
  <c r="Y6" i="11"/>
  <c r="Y29" i="11"/>
  <c r="X90" i="11"/>
  <c r="Y16" i="11"/>
  <c r="AA103" i="11"/>
  <c r="Y385" i="11"/>
  <c r="AB18" i="11"/>
  <c r="W19" i="11"/>
  <c r="Y360" i="11"/>
  <c r="X259" i="11"/>
  <c r="Y147" i="11"/>
  <c r="X62" i="11"/>
  <c r="Y142" i="11"/>
  <c r="X185" i="11"/>
  <c r="Z79" i="11"/>
  <c r="W116" i="11"/>
  <c r="AB460" i="11"/>
  <c r="AB391" i="11"/>
  <c r="X12" i="11"/>
  <c r="W239" i="11"/>
  <c r="Z471" i="11"/>
  <c r="X198" i="11"/>
  <c r="W416" i="11"/>
  <c r="Y198" i="11"/>
  <c r="AA398" i="11"/>
  <c r="X144" i="11"/>
  <c r="AA351" i="11"/>
  <c r="AB36" i="11"/>
  <c r="X6" i="11"/>
  <c r="Z6" i="11"/>
  <c r="AA37" i="11"/>
  <c r="X7" i="11"/>
  <c r="Y23" i="11"/>
  <c r="AA113" i="11"/>
  <c r="W394" i="11"/>
  <c r="X24" i="11"/>
  <c r="Y24" i="11"/>
  <c r="AA365" i="11"/>
  <c r="Z264" i="11"/>
  <c r="AA152" i="11"/>
  <c r="Z67" i="11"/>
  <c r="AA147" i="11"/>
  <c r="Z190" i="11"/>
  <c r="Y86" i="11"/>
  <c r="AA122" i="11"/>
  <c r="X466" i="11"/>
  <c r="X398" i="11"/>
  <c r="AA20" i="11"/>
  <c r="Y245" i="11"/>
  <c r="AB492" i="11"/>
  <c r="AA204" i="11"/>
  <c r="AB421" i="11"/>
  <c r="AB204" i="11"/>
  <c r="Z404" i="11"/>
  <c r="AA150" i="11"/>
  <c r="Z357" i="11"/>
  <c r="AA43" i="11"/>
  <c r="X13" i="11"/>
  <c r="AA14" i="11"/>
  <c r="Z44" i="11"/>
  <c r="AB15" i="11"/>
  <c r="AA31" i="11"/>
  <c r="AA126" i="11"/>
  <c r="AB400" i="11"/>
  <c r="Z29" i="11"/>
  <c r="AA29" i="11"/>
  <c r="W371" i="11"/>
  <c r="AB269" i="11"/>
  <c r="W158" i="11"/>
  <c r="AB72" i="11"/>
  <c r="W153" i="11"/>
  <c r="AB195" i="11"/>
  <c r="X93" i="11"/>
  <c r="X129" i="11"/>
  <c r="Z487" i="11"/>
  <c r="W404" i="11"/>
  <c r="AA27" i="11"/>
  <c r="AA251" i="11"/>
  <c r="X410" i="11"/>
  <c r="Y212" i="11"/>
  <c r="AA444" i="11"/>
  <c r="Z212" i="11"/>
  <c r="Y410" i="11"/>
  <c r="X157" i="11"/>
  <c r="Y363" i="11"/>
  <c r="Z50" i="11"/>
  <c r="AB21" i="11"/>
  <c r="X22" i="11"/>
  <c r="AB52" i="11"/>
  <c r="AB22" i="11"/>
  <c r="Z38" i="11"/>
  <c r="X135" i="11"/>
  <c r="AA407" i="11"/>
  <c r="AB34" i="11"/>
  <c r="W35" i="11"/>
  <c r="Y376" i="11"/>
  <c r="X275" i="11"/>
  <c r="Y163" i="11"/>
  <c r="X78" i="11"/>
  <c r="Y158" i="11"/>
  <c r="X201" i="11"/>
  <c r="Y101" i="11"/>
  <c r="AA135" i="11"/>
  <c r="X392" i="11"/>
  <c r="AB409" i="11"/>
  <c r="Z34" i="11"/>
  <c r="W258" i="11"/>
  <c r="AA427" i="11"/>
  <c r="AB218" i="11"/>
  <c r="Y466" i="11"/>
  <c r="W219" i="11"/>
  <c r="X416" i="11"/>
  <c r="AB164" i="11"/>
  <c r="X369" i="11"/>
  <c r="AB58" i="11"/>
  <c r="AA28" i="11"/>
  <c r="W29" i="11"/>
  <c r="AA59" i="11"/>
  <c r="AB30" i="11"/>
  <c r="Y45" i="11"/>
  <c r="Z146" i="11"/>
  <c r="AB414" i="11"/>
  <c r="X40" i="11"/>
  <c r="Y40" i="11"/>
  <c r="AA381" i="11"/>
  <c r="Z280" i="11"/>
  <c r="AA168" i="11"/>
  <c r="Z83" i="11"/>
  <c r="AA163" i="11"/>
  <c r="Z206" i="11"/>
  <c r="W108" i="11"/>
  <c r="Y143" i="11"/>
  <c r="Y433" i="11"/>
  <c r="AA415" i="11"/>
  <c r="AB42" i="11"/>
  <c r="X265" i="11"/>
  <c r="X450" i="11"/>
  <c r="Y225" i="11"/>
  <c r="Y482" i="11"/>
  <c r="Z225" i="11"/>
  <c r="W422" i="11"/>
  <c r="Y171" i="11"/>
  <c r="W375" i="11"/>
  <c r="AA65" i="11"/>
  <c r="W37" i="11"/>
  <c r="Y37" i="11"/>
  <c r="Z66" i="11"/>
  <c r="Y7" i="11"/>
  <c r="AA53" i="11"/>
  <c r="W156" i="11"/>
  <c r="Y422" i="11"/>
  <c r="X459" i="11"/>
  <c r="Y335" i="11"/>
  <c r="Y429" i="11"/>
  <c r="Y318" i="11"/>
  <c r="AA208" i="11"/>
  <c r="Z490" i="11"/>
  <c r="AA379" i="11"/>
  <c r="Y443" i="11"/>
  <c r="X326" i="11"/>
  <c r="AB463" i="11"/>
  <c r="AA330" i="11"/>
  <c r="AB68" i="11"/>
  <c r="AA52" i="11"/>
  <c r="X69" i="11"/>
  <c r="Y161" i="11"/>
  <c r="Z161" i="11"/>
  <c r="X266" i="11"/>
  <c r="X383" i="11"/>
  <c r="X98" i="11"/>
  <c r="Y322" i="11"/>
  <c r="X421" i="11"/>
  <c r="W260" i="11"/>
  <c r="Y25" i="11"/>
  <c r="X196" i="11"/>
  <c r="Z377" i="11"/>
  <c r="W125" i="11"/>
  <c r="AA300" i="11"/>
  <c r="Y61" i="11"/>
  <c r="W91" i="11"/>
  <c r="AA501" i="11"/>
  <c r="W417" i="11"/>
  <c r="X436" i="11"/>
  <c r="Z325" i="11"/>
  <c r="AB217" i="11"/>
  <c r="W473" i="11"/>
  <c r="X437" i="11"/>
  <c r="Z450" i="11"/>
  <c r="X335" i="11"/>
  <c r="W438" i="11"/>
  <c r="X428" i="11"/>
  <c r="Z81" i="11"/>
  <c r="W69" i="11"/>
  <c r="Z82" i="11"/>
  <c r="AA172" i="11"/>
  <c r="AB172" i="11"/>
  <c r="Z273" i="11"/>
  <c r="Z465" i="11"/>
  <c r="Y111" i="11"/>
  <c r="X330" i="11"/>
  <c r="W22" i="11"/>
  <c r="Y267" i="11"/>
  <c r="Y41" i="11"/>
  <c r="W207" i="11"/>
  <c r="Z384" i="11"/>
  <c r="AA134" i="11"/>
  <c r="AA309" i="11"/>
  <c r="X76" i="11"/>
  <c r="Z113" i="11"/>
  <c r="Z426" i="11"/>
  <c r="AB487" i="11"/>
  <c r="AA442" i="11"/>
  <c r="Z334" i="11"/>
  <c r="Y228" i="11"/>
  <c r="Z441" i="11"/>
  <c r="Y481" i="11"/>
  <c r="AB456" i="11"/>
  <c r="Y342" i="11"/>
  <c r="X418" i="11"/>
  <c r="Z407" i="11"/>
  <c r="W93" i="11"/>
  <c r="W82" i="11"/>
  <c r="AA96" i="11"/>
  <c r="W182" i="11"/>
  <c r="X182" i="11"/>
  <c r="AA281" i="11"/>
  <c r="W447" i="11"/>
  <c r="Y121" i="11"/>
  <c r="Y337" i="11"/>
  <c r="AA39" i="11"/>
  <c r="AA274" i="11"/>
  <c r="X59" i="11"/>
  <c r="W215" i="11"/>
  <c r="X393" i="11"/>
  <c r="W146" i="11"/>
  <c r="AB316" i="11"/>
  <c r="AB124" i="11"/>
  <c r="Z453" i="11"/>
  <c r="W451" i="11"/>
  <c r="W449" i="11"/>
  <c r="AA341" i="11"/>
  <c r="W236" i="11"/>
  <c r="X422" i="11"/>
  <c r="Y437" i="11"/>
  <c r="W463" i="11"/>
  <c r="Y349" i="11"/>
  <c r="Y418" i="11"/>
  <c r="Y13" i="11"/>
  <c r="AB106" i="11"/>
  <c r="Y96" i="11"/>
  <c r="X107" i="11"/>
  <c r="W193" i="11"/>
  <c r="X193" i="11"/>
  <c r="W289" i="11"/>
  <c r="X447" i="11"/>
  <c r="W133" i="11"/>
  <c r="X346" i="11"/>
  <c r="Z55" i="11"/>
  <c r="AB282" i="11"/>
  <c r="Y74" i="11"/>
  <c r="X224" i="11"/>
  <c r="W400" i="11"/>
  <c r="Z155" i="11"/>
  <c r="AA324" i="11"/>
  <c r="W285" i="11"/>
  <c r="AB472" i="11"/>
  <c r="AB493" i="11"/>
  <c r="X456" i="11"/>
  <c r="AA348" i="11"/>
  <c r="AA244" i="11"/>
  <c r="AB10" i="11"/>
  <c r="AA469" i="11"/>
  <c r="X469" i="11"/>
  <c r="W358" i="11"/>
  <c r="Z477" i="11"/>
  <c r="X33" i="11"/>
  <c r="AB118" i="11"/>
  <c r="W107" i="11"/>
  <c r="X119" i="11"/>
  <c r="Y202" i="11"/>
  <c r="Z202" i="11"/>
  <c r="Y298" i="11"/>
  <c r="W467" i="11"/>
  <c r="Y141" i="11"/>
  <c r="X353" i="11"/>
  <c r="AA70" i="11"/>
  <c r="X292" i="11"/>
  <c r="W86" i="11"/>
  <c r="Y234" i="11"/>
  <c r="AB406" i="11"/>
  <c r="AB166" i="11"/>
  <c r="AB331" i="11"/>
  <c r="X331" i="11"/>
  <c r="X293" i="11"/>
  <c r="Y496" i="11"/>
  <c r="W444" i="11"/>
  <c r="Y462" i="11"/>
  <c r="Y415" i="11"/>
  <c r="Z318" i="11"/>
  <c r="W139" i="11"/>
  <c r="X397" i="11"/>
  <c r="Z475" i="11"/>
  <c r="Y395" i="11"/>
  <c r="AB485" i="11"/>
  <c r="Y149" i="11"/>
  <c r="AB209" i="11"/>
  <c r="W202" i="11"/>
  <c r="X210" i="11"/>
  <c r="Y281" i="11"/>
  <c r="Z281" i="11"/>
  <c r="W446" i="11"/>
  <c r="AB110" i="11"/>
  <c r="AB230" i="11"/>
  <c r="X426" i="11"/>
  <c r="X175" i="11"/>
  <c r="W40" i="11"/>
  <c r="AA186" i="11"/>
  <c r="AB307" i="11"/>
  <c r="Z89" i="11"/>
  <c r="Y252" i="11"/>
  <c r="Z400" i="11"/>
  <c r="Z134" i="11"/>
  <c r="Y413" i="11"/>
  <c r="Y472" i="11"/>
  <c r="Z327" i="11"/>
  <c r="AB422" i="11"/>
  <c r="AA325" i="11"/>
  <c r="Z148" i="11"/>
  <c r="Z412" i="11"/>
  <c r="Z388" i="11"/>
  <c r="AB450" i="11"/>
  <c r="Z11" i="11"/>
  <c r="AA160" i="11"/>
  <c r="Z220" i="11"/>
  <c r="W210" i="11"/>
  <c r="AB220" i="11"/>
  <c r="AA288" i="11"/>
  <c r="AB288" i="11"/>
  <c r="Y432" i="11"/>
  <c r="W120" i="11"/>
  <c r="AB240" i="11"/>
  <c r="AA495" i="11"/>
  <c r="AA185" i="11"/>
  <c r="AB55" i="11"/>
  <c r="W196" i="11"/>
  <c r="X316" i="11"/>
  <c r="W101" i="11"/>
  <c r="W261" i="11"/>
  <c r="AA26" i="11"/>
  <c r="Z276" i="11"/>
  <c r="Z300" i="11"/>
  <c r="Z454" i="11"/>
  <c r="AA440" i="11"/>
  <c r="X402" i="11"/>
  <c r="Z429" i="11"/>
  <c r="AA334" i="11"/>
  <c r="AB159" i="11"/>
  <c r="AA353" i="11"/>
  <c r="AA475" i="11"/>
  <c r="AA493" i="11"/>
  <c r="W33" i="11"/>
  <c r="X170" i="11"/>
  <c r="Z229" i="11"/>
  <c r="AA220" i="11"/>
  <c r="AB229" i="11"/>
  <c r="W298" i="11"/>
  <c r="X298" i="11"/>
  <c r="AB477" i="11"/>
  <c r="AB132" i="11"/>
  <c r="Z249" i="11"/>
  <c r="W368" i="11"/>
  <c r="Y194" i="11"/>
  <c r="W71" i="11"/>
  <c r="AB206" i="11"/>
  <c r="W324" i="11"/>
  <c r="W113" i="11"/>
  <c r="Y268" i="11"/>
  <c r="AB44" i="11"/>
  <c r="Y103" i="11"/>
  <c r="AB113" i="11"/>
  <c r="AA466" i="11"/>
  <c r="Z469" i="11"/>
  <c r="Y436" i="11"/>
  <c r="AB341" i="11"/>
  <c r="Y169" i="11"/>
  <c r="X479" i="11"/>
  <c r="AA481" i="11"/>
  <c r="AB423" i="11"/>
  <c r="AB48" i="11"/>
  <c r="Y181" i="11"/>
  <c r="X237" i="11"/>
  <c r="AA229" i="11"/>
  <c r="AA239" i="11"/>
  <c r="X305" i="11"/>
  <c r="Y305" i="11"/>
  <c r="Y465" i="11"/>
  <c r="X141" i="11"/>
  <c r="X257" i="11"/>
  <c r="W502" i="11"/>
  <c r="AA203" i="11"/>
  <c r="AB85" i="11"/>
  <c r="AB214" i="11"/>
  <c r="AB126" i="11"/>
  <c r="W460" i="11"/>
  <c r="Z395" i="11"/>
  <c r="AB442" i="11"/>
  <c r="AB348" i="11"/>
  <c r="Z180" i="11"/>
  <c r="AA428" i="11"/>
  <c r="Z482" i="11"/>
  <c r="W488" i="11"/>
  <c r="Y66" i="11"/>
  <c r="AA190" i="11"/>
  <c r="X247" i="11"/>
  <c r="Y237" i="11"/>
  <c r="Z247" i="11"/>
  <c r="W313" i="11"/>
  <c r="X313" i="11"/>
  <c r="X478" i="11"/>
  <c r="AA153" i="11"/>
  <c r="AA266" i="11"/>
  <c r="AA478" i="11"/>
  <c r="Y214" i="11"/>
  <c r="X100" i="11"/>
  <c r="W224" i="11"/>
  <c r="X340" i="11"/>
  <c r="Y135" i="11"/>
  <c r="AB447" i="11"/>
  <c r="Y457" i="11"/>
  <c r="X449" i="11"/>
  <c r="Y356" i="11"/>
  <c r="AA188" i="11"/>
  <c r="W11" i="11"/>
  <c r="Y476" i="11"/>
  <c r="Y451" i="11"/>
  <c r="Y79" i="11"/>
  <c r="AA201" i="11"/>
  <c r="AB255" i="11"/>
  <c r="Y247" i="11"/>
  <c r="X256" i="11"/>
  <c r="X320" i="11"/>
  <c r="Z321" i="11"/>
  <c r="W406" i="11"/>
  <c r="W162" i="11"/>
  <c r="W274" i="11"/>
  <c r="AB478" i="11"/>
  <c r="Z223" i="11"/>
  <c r="Y112" i="11"/>
  <c r="X234" i="11"/>
  <c r="X347" i="11"/>
  <c r="AB145" i="11"/>
  <c r="AA146" i="11"/>
  <c r="AA454" i="11"/>
  <c r="AA463" i="11"/>
  <c r="Y456" i="11"/>
  <c r="Z364" i="11"/>
  <c r="AA199" i="11"/>
  <c r="Z32" i="11"/>
  <c r="Z470" i="11"/>
  <c r="X500" i="11"/>
  <c r="AA92" i="11"/>
  <c r="AA209" i="11"/>
  <c r="Y263" i="11"/>
  <c r="W256" i="11"/>
  <c r="AA263" i="11"/>
  <c r="X329" i="11"/>
  <c r="Y329" i="11"/>
  <c r="AB459" i="11"/>
  <c r="Y173" i="11"/>
  <c r="X282" i="11"/>
  <c r="X460" i="11"/>
  <c r="AA233" i="11"/>
  <c r="X122" i="11"/>
  <c r="AB241" i="11"/>
  <c r="X354" i="11"/>
  <c r="Y155" i="11"/>
  <c r="Y157" i="11"/>
  <c r="Y10" i="11"/>
  <c r="W464" i="11"/>
  <c r="Z462" i="11"/>
  <c r="W372" i="11"/>
  <c r="AB208" i="11"/>
  <c r="Y48" i="11"/>
  <c r="AA470" i="11"/>
  <c r="AB482" i="11"/>
  <c r="Z106" i="11"/>
  <c r="Y220" i="11"/>
  <c r="AA272" i="11"/>
  <c r="Z263" i="11"/>
  <c r="W273" i="11"/>
  <c r="Y336" i="11"/>
  <c r="Z336" i="11"/>
  <c r="X502" i="11"/>
  <c r="AA182" i="11"/>
  <c r="AA290" i="11"/>
  <c r="Y454" i="11"/>
  <c r="Y241" i="11"/>
  <c r="AB133" i="11"/>
  <c r="Z250" i="11"/>
  <c r="AA361" i="11"/>
  <c r="AA166" i="11"/>
  <c r="Z309" i="11"/>
  <c r="Z167" i="11"/>
  <c r="AB28" i="11"/>
  <c r="Y500" i="11"/>
  <c r="X365" i="11"/>
  <c r="Z436" i="11"/>
  <c r="X287" i="11"/>
  <c r="W160" i="11"/>
  <c r="AB390" i="11"/>
  <c r="X473" i="11"/>
  <c r="Z201" i="11"/>
  <c r="Y295" i="11"/>
  <c r="W343" i="11"/>
  <c r="W336" i="11"/>
  <c r="Y343" i="11"/>
  <c r="AA403" i="11"/>
  <c r="AA464" i="11"/>
  <c r="AB97" i="11"/>
  <c r="Z266" i="11"/>
  <c r="Y484" i="11"/>
  <c r="AB111" i="11"/>
  <c r="Z315" i="11"/>
  <c r="AB223" i="11"/>
  <c r="AB323" i="11"/>
  <c r="W42" i="11"/>
  <c r="W251" i="11"/>
  <c r="AB377" i="11"/>
  <c r="AB207" i="11"/>
  <c r="Z178" i="11"/>
  <c r="W148" i="11"/>
  <c r="Y399" i="11"/>
  <c r="X457" i="11"/>
  <c r="W443" i="11"/>
  <c r="Z294" i="11"/>
  <c r="Z169" i="11"/>
  <c r="AA406" i="11"/>
  <c r="Y461" i="11"/>
  <c r="Z209" i="11"/>
  <c r="Z304" i="11"/>
  <c r="Z350" i="11"/>
  <c r="X343" i="11"/>
  <c r="W352" i="11"/>
  <c r="Y411" i="11"/>
  <c r="W495" i="11"/>
  <c r="AB107" i="11"/>
  <c r="AB273" i="11"/>
  <c r="W420" i="11"/>
  <c r="AA121" i="11"/>
  <c r="AA322" i="11"/>
  <c r="W234" i="11"/>
  <c r="W331" i="11"/>
  <c r="W60" i="11"/>
  <c r="AB260" i="11"/>
  <c r="AB384" i="11"/>
  <c r="AB215" i="11"/>
  <c r="W188" i="11"/>
  <c r="W159" i="11"/>
  <c r="Z496" i="11"/>
  <c r="X417" i="11"/>
  <c r="Y449" i="11"/>
  <c r="AA303" i="11"/>
  <c r="AA180" i="11"/>
  <c r="Y479" i="11"/>
  <c r="W442" i="11"/>
  <c r="X220" i="11"/>
  <c r="AA311" i="11"/>
  <c r="AA358" i="11"/>
  <c r="AB351" i="11"/>
  <c r="W359" i="11"/>
  <c r="W418" i="11"/>
  <c r="X432" i="11"/>
  <c r="AB119" i="11"/>
  <c r="W282" i="11"/>
  <c r="Z484" i="11"/>
  <c r="Y133" i="11"/>
  <c r="Z330" i="11"/>
  <c r="AA241" i="11"/>
  <c r="X338" i="11"/>
  <c r="X75" i="11"/>
  <c r="X268" i="11"/>
  <c r="Z393" i="11"/>
  <c r="Y226" i="11"/>
  <c r="W269" i="11"/>
  <c r="AA167" i="11"/>
  <c r="W479" i="11"/>
  <c r="AB469" i="11"/>
  <c r="Z456" i="11"/>
  <c r="AB310" i="11"/>
  <c r="AB188" i="11"/>
  <c r="Z461" i="11"/>
  <c r="Y11" i="11"/>
  <c r="X229" i="11"/>
  <c r="Z319" i="11"/>
  <c r="X366" i="11"/>
  <c r="AB358" i="11"/>
  <c r="Z366" i="11"/>
  <c r="X425" i="11"/>
  <c r="Z489" i="11"/>
  <c r="AA132" i="11"/>
  <c r="Z290" i="11"/>
  <c r="AA447" i="11"/>
  <c r="AB142" i="11"/>
  <c r="AA337" i="11"/>
  <c r="Y250" i="11"/>
  <c r="W347" i="11"/>
  <c r="W88" i="11"/>
  <c r="Y276" i="11"/>
  <c r="Y400" i="11"/>
  <c r="X235" i="11"/>
  <c r="AA370" i="11"/>
  <c r="Z187" i="11"/>
  <c r="Y278" i="11"/>
  <c r="W180" i="11"/>
  <c r="W491" i="11"/>
  <c r="X488" i="11"/>
  <c r="AA462" i="11"/>
  <c r="AA318" i="11"/>
  <c r="AB199" i="11"/>
  <c r="AB428" i="11"/>
  <c r="AB32" i="11"/>
  <c r="AB236" i="11"/>
  <c r="AB327" i="11"/>
  <c r="X373" i="11"/>
  <c r="Y366" i="11"/>
  <c r="Z373" i="11"/>
  <c r="AA431" i="11"/>
  <c r="W353" i="11"/>
  <c r="W141" i="11"/>
  <c r="AA298" i="11"/>
  <c r="Z473" i="11"/>
  <c r="X154" i="11"/>
  <c r="Z346" i="11"/>
  <c r="X260" i="11"/>
  <c r="W354" i="11"/>
  <c r="AB100" i="11"/>
  <c r="AB284" i="11"/>
  <c r="X407" i="11"/>
  <c r="AB243" i="11"/>
  <c r="W167" i="11"/>
  <c r="Z286" i="11"/>
  <c r="X188" i="11"/>
  <c r="X497" i="11"/>
  <c r="X476" i="11"/>
  <c r="AB468" i="11"/>
  <c r="AB325" i="11"/>
  <c r="W209" i="11"/>
  <c r="X11" i="11"/>
  <c r="AA48" i="11"/>
  <c r="AB246" i="11"/>
  <c r="AA335" i="11"/>
  <c r="Y381" i="11"/>
  <c r="Y373" i="11"/>
  <c r="X382" i="11"/>
  <c r="X438" i="11"/>
  <c r="X465" i="11"/>
  <c r="Z153" i="11"/>
  <c r="AB305" i="11"/>
  <c r="Y407" i="11"/>
  <c r="Z162" i="11"/>
  <c r="Z353" i="11"/>
  <c r="Z267" i="11"/>
  <c r="Z361" i="11"/>
  <c r="AB112" i="11"/>
  <c r="W293" i="11"/>
  <c r="Y414" i="11"/>
  <c r="AB252" i="11"/>
  <c r="W407" i="11"/>
  <c r="AB293" i="11"/>
  <c r="AA198" i="11"/>
  <c r="AA414" i="11"/>
  <c r="Z445" i="11"/>
  <c r="AB474" i="11"/>
  <c r="AB334" i="11"/>
  <c r="Y219" i="11"/>
  <c r="AA32" i="11"/>
  <c r="W66" i="11"/>
  <c r="Z255" i="11"/>
  <c r="AB342" i="11"/>
  <c r="AB388" i="11"/>
  <c r="Z381" i="11"/>
  <c r="X389" i="11"/>
  <c r="X458" i="11"/>
  <c r="W440" i="11"/>
  <c r="AB161" i="11"/>
  <c r="AA313" i="11"/>
  <c r="Y18" i="11"/>
  <c r="W175" i="11"/>
  <c r="W361" i="11"/>
  <c r="Z275" i="11"/>
  <c r="AA369" i="11"/>
  <c r="Z124" i="11"/>
  <c r="Y300" i="11"/>
  <c r="W421" i="11"/>
  <c r="Y261" i="11"/>
  <c r="X301" i="11"/>
  <c r="Y208" i="11"/>
  <c r="Z10" i="11"/>
  <c r="W483" i="11"/>
  <c r="AA480" i="11"/>
  <c r="W342" i="11"/>
  <c r="AA228" i="11"/>
  <c r="Z48" i="11"/>
  <c r="AB78" i="11"/>
  <c r="W263" i="11"/>
  <c r="Y350" i="11"/>
  <c r="AB395" i="11"/>
  <c r="W389" i="11"/>
  <c r="X396" i="11"/>
  <c r="Z500" i="11"/>
  <c r="W490" i="11"/>
  <c r="X173" i="11"/>
  <c r="W322" i="11"/>
  <c r="Y39" i="11"/>
  <c r="X183" i="11"/>
  <c r="AA383" i="11"/>
  <c r="W283" i="11"/>
  <c r="X377" i="11"/>
  <c r="Y134" i="11"/>
  <c r="X308" i="11"/>
  <c r="Z428" i="11"/>
  <c r="AA268" i="11"/>
  <c r="AB250" i="11"/>
  <c r="X385" i="11"/>
  <c r="X310" i="11"/>
  <c r="Z217" i="11"/>
  <c r="X29" i="11"/>
  <c r="Y490" i="11"/>
  <c r="AA423" i="11"/>
  <c r="W409" i="11"/>
  <c r="AB303" i="11"/>
  <c r="X160" i="11"/>
  <c r="W181" i="11"/>
  <c r="Z335" i="11"/>
  <c r="Y417" i="11"/>
  <c r="AA457" i="11"/>
  <c r="AA451" i="11"/>
  <c r="Y495" i="11"/>
  <c r="W484" i="11"/>
  <c r="AA69" i="11"/>
  <c r="AB256" i="11"/>
  <c r="W390" i="11"/>
  <c r="W154" i="11"/>
  <c r="W267" i="11"/>
  <c r="AA55" i="11"/>
  <c r="AB353" i="11"/>
  <c r="X441" i="11"/>
  <c r="Y224" i="11"/>
  <c r="AA377" i="11"/>
  <c r="X125" i="11"/>
  <c r="W341" i="11"/>
  <c r="X400" i="11"/>
  <c r="Z176" i="11"/>
  <c r="Y317" i="11"/>
  <c r="W294" i="11"/>
  <c r="Y159" i="11"/>
  <c r="Y441" i="11"/>
  <c r="Y463" i="11"/>
  <c r="Z416" i="11"/>
  <c r="W311" i="11"/>
  <c r="AA169" i="11"/>
  <c r="X189" i="11"/>
  <c r="AA342" i="11"/>
  <c r="W431" i="11"/>
  <c r="W476" i="11"/>
  <c r="AB457" i="11"/>
  <c r="W346" i="11"/>
  <c r="X453" i="11"/>
  <c r="X84" i="11"/>
  <c r="Y266" i="11"/>
  <c r="W397" i="11"/>
  <c r="Y162" i="11"/>
  <c r="Y274" i="11"/>
  <c r="AB70" i="11"/>
  <c r="Y361" i="11"/>
  <c r="AB453" i="11"/>
  <c r="Z234" i="11"/>
  <c r="AA384" i="11"/>
  <c r="AB134" i="11"/>
  <c r="W348" i="11"/>
  <c r="AA155" i="11"/>
  <c r="X378" i="11"/>
  <c r="X325" i="11"/>
  <c r="Y301" i="11"/>
  <c r="AB167" i="11"/>
  <c r="X448" i="11"/>
  <c r="Z410" i="11"/>
  <c r="X423" i="11"/>
  <c r="AB318" i="11"/>
  <c r="AB180" i="11"/>
  <c r="Y201" i="11"/>
  <c r="X350" i="11"/>
  <c r="AB475" i="11"/>
  <c r="AB451" i="11"/>
  <c r="Z488" i="11"/>
  <c r="Y426" i="11"/>
  <c r="Z472" i="11"/>
  <c r="AA97" i="11"/>
  <c r="AA273" i="11"/>
  <c r="Y405" i="11"/>
  <c r="AB174" i="11"/>
  <c r="Z282" i="11"/>
  <c r="AA85" i="11"/>
  <c r="Z369" i="11"/>
  <c r="X491" i="11"/>
  <c r="X242" i="11"/>
  <c r="Y393" i="11"/>
  <c r="X146" i="11"/>
  <c r="Z355" i="11"/>
  <c r="AA363" i="11"/>
  <c r="AB393" i="11"/>
  <c r="W401" i="11"/>
  <c r="Y310" i="11"/>
  <c r="X180" i="11"/>
  <c r="AA10" i="11"/>
  <c r="Z463" i="11"/>
  <c r="X430" i="11"/>
  <c r="W326" i="11"/>
  <c r="W189" i="11"/>
  <c r="Y209" i="11"/>
  <c r="Y358" i="11"/>
  <c r="X494" i="11"/>
  <c r="W452" i="11"/>
  <c r="Y464" i="11"/>
  <c r="AA315" i="11"/>
  <c r="Y369" i="11"/>
  <c r="AA107" i="11"/>
  <c r="AB281" i="11"/>
  <c r="W412" i="11"/>
  <c r="W183" i="11"/>
  <c r="AB291" i="11"/>
  <c r="W100" i="11"/>
  <c r="W377" i="11"/>
  <c r="AA485" i="11"/>
  <c r="W75" i="11"/>
  <c r="AB407" i="11"/>
  <c r="X318" i="11"/>
  <c r="Y188" i="11"/>
  <c r="X32" i="11"/>
  <c r="W424" i="11"/>
  <c r="AA436" i="11"/>
  <c r="W335" i="11"/>
  <c r="W200" i="11"/>
  <c r="W220" i="11"/>
  <c r="Y365" i="11"/>
  <c r="Y494" i="11"/>
  <c r="AB494" i="11"/>
  <c r="W489" i="11"/>
  <c r="AA502" i="11"/>
  <c r="Z478" i="11"/>
  <c r="AA119" i="11"/>
  <c r="X289" i="11"/>
  <c r="Y446" i="11"/>
  <c r="W194" i="11"/>
  <c r="X299" i="11"/>
  <c r="X112" i="11"/>
  <c r="W384" i="11"/>
  <c r="AA491" i="11"/>
  <c r="AA260" i="11"/>
  <c r="Z97" i="11"/>
  <c r="W415" i="11"/>
  <c r="Y325" i="11"/>
  <c r="X199" i="11"/>
  <c r="W48" i="11"/>
  <c r="W494" i="11"/>
  <c r="X443" i="11"/>
  <c r="X342" i="11"/>
  <c r="X209" i="11"/>
  <c r="W229" i="11"/>
  <c r="AB372" i="11"/>
  <c r="Y445" i="11"/>
  <c r="Z359" i="11"/>
  <c r="W405" i="11"/>
  <c r="AB502" i="11"/>
  <c r="Z502" i="11"/>
  <c r="Z132" i="11"/>
  <c r="Z298" i="11"/>
  <c r="Z446" i="11"/>
  <c r="Y203" i="11"/>
  <c r="Y306" i="11"/>
  <c r="W122" i="11"/>
  <c r="W391" i="11"/>
  <c r="Z25" i="11"/>
  <c r="W268" i="11"/>
  <c r="X414" i="11"/>
  <c r="W480" i="11"/>
  <c r="Z422" i="11"/>
  <c r="Y334" i="11"/>
  <c r="Z208" i="11"/>
  <c r="AA63" i="11"/>
  <c r="X470" i="11"/>
  <c r="Z449" i="11"/>
  <c r="X349" i="11"/>
  <c r="AB219" i="11"/>
  <c r="AA236" i="11"/>
  <c r="W381" i="11"/>
  <c r="Y425" i="11"/>
  <c r="AB500" i="11"/>
  <c r="AB425" i="11"/>
  <c r="Z479" i="11"/>
  <c r="AB496" i="11"/>
  <c r="AB140" i="11"/>
  <c r="AA305" i="11"/>
  <c r="X472" i="11"/>
  <c r="W214" i="11"/>
  <c r="X314" i="11"/>
  <c r="AA133" i="11"/>
  <c r="Z399" i="11"/>
  <c r="Z41" i="11"/>
  <c r="X276" i="11"/>
  <c r="AB420" i="11"/>
  <c r="Y499" i="11"/>
  <c r="X429" i="11"/>
  <c r="Z341" i="11"/>
  <c r="AA217" i="11"/>
  <c r="W77" i="11"/>
  <c r="AA488" i="11"/>
  <c r="AA456" i="11"/>
  <c r="AB357" i="11"/>
  <c r="AB228" i="11"/>
  <c r="AA246" i="11"/>
  <c r="Y402" i="11"/>
  <c r="Y483" i="11"/>
  <c r="AA418" i="11"/>
  <c r="X501" i="11"/>
  <c r="Z497" i="11"/>
  <c r="Y435" i="11"/>
  <c r="Y153" i="11"/>
  <c r="Z313" i="11"/>
  <c r="AA433" i="11"/>
  <c r="X223" i="11"/>
  <c r="Z322" i="11"/>
  <c r="Y144" i="11"/>
  <c r="Y406" i="11"/>
  <c r="Z59" i="11"/>
  <c r="AA284" i="11"/>
  <c r="Y428" i="11"/>
  <c r="AB196" i="11"/>
  <c r="X319" i="11"/>
  <c r="W436" i="11"/>
  <c r="Z348" i="11"/>
  <c r="X294" i="11"/>
  <c r="Y180" i="11"/>
  <c r="X376" i="11"/>
  <c r="X395" i="11"/>
  <c r="Y423" i="11"/>
  <c r="W304" i="11"/>
  <c r="AA372" i="11"/>
  <c r="W478" i="11"/>
  <c r="AB14" i="11"/>
  <c r="AB454" i="11"/>
  <c r="X17" i="11"/>
  <c r="AA130" i="11"/>
  <c r="X132" i="11"/>
  <c r="Y240" i="11"/>
  <c r="AB382" i="11"/>
  <c r="W55" i="11"/>
  <c r="W299" i="11"/>
  <c r="AB495" i="11"/>
  <c r="AB233" i="11"/>
  <c r="AA484" i="11"/>
  <c r="Y166" i="11"/>
  <c r="Y354" i="11"/>
  <c r="Y90" i="11"/>
  <c r="AA276" i="11"/>
  <c r="AA430" i="11"/>
  <c r="Z442" i="11"/>
  <c r="X415" i="11"/>
  <c r="X302" i="11"/>
  <c r="Z188" i="11"/>
  <c r="AB433" i="11"/>
  <c r="W437" i="11"/>
  <c r="Y430" i="11"/>
  <c r="X311" i="11"/>
  <c r="Z409" i="11"/>
  <c r="Y459" i="11"/>
  <c r="Y33" i="11"/>
  <c r="W17" i="11"/>
  <c r="AA33" i="11"/>
  <c r="Z140" i="11"/>
  <c r="AA140" i="11"/>
  <c r="W248" i="11"/>
  <c r="AB389" i="11"/>
  <c r="X70" i="11"/>
  <c r="X306" i="11"/>
  <c r="AA346" i="11"/>
  <c r="Z241" i="11"/>
  <c r="AA420" i="11"/>
  <c r="AB175" i="11"/>
  <c r="AB361" i="11"/>
  <c r="X101" i="11"/>
  <c r="X285" i="11"/>
  <c r="AB430" i="11"/>
  <c r="X481" i="11"/>
  <c r="AA422" i="11"/>
  <c r="Z310" i="11"/>
  <c r="Z199" i="11"/>
  <c r="X496" i="11"/>
  <c r="Y475" i="11"/>
  <c r="AB436" i="11"/>
  <c r="W319" i="11"/>
  <c r="Z499" i="11"/>
  <c r="Y478" i="11"/>
  <c r="W52" i="11"/>
  <c r="Z33" i="11"/>
  <c r="X53" i="11"/>
  <c r="AA151" i="11"/>
  <c r="W152" i="11"/>
  <c r="AA256" i="11"/>
  <c r="AA458" i="11"/>
  <c r="W85" i="11"/>
  <c r="W314" i="11"/>
  <c r="X485" i="11"/>
  <c r="X250" i="11"/>
  <c r="AA400" i="11"/>
  <c r="AB186" i="11"/>
  <c r="W370" i="11"/>
  <c r="X113" i="11"/>
  <c r="Y293" i="11"/>
  <c r="J3" i="18"/>
  <c r="AC4" i="15"/>
  <c r="J4" i="18"/>
  <c r="AC5" i="15"/>
  <c r="V6" i="7"/>
  <c r="AT6" i="7" s="1"/>
  <c r="T35" i="15" s="1"/>
  <c r="V7" i="7"/>
  <c r="V4" i="7"/>
  <c r="V3" i="7"/>
  <c r="J3" i="7" s="1"/>
  <c r="C14" i="9" s="1"/>
  <c r="V5" i="7"/>
  <c r="D12" i="7"/>
  <c r="C12" i="9" s="1"/>
  <c r="AN3" i="11" l="1"/>
  <c r="AH7" i="11"/>
  <c r="AN2" i="11" s="1"/>
  <c r="X5" i="7"/>
  <c r="AU5" i="7" s="1"/>
  <c r="U34" i="15" s="1"/>
  <c r="AT5" i="7"/>
  <c r="T34" i="15" s="1"/>
  <c r="X7" i="7"/>
  <c r="AU7" i="7" s="1"/>
  <c r="U36" i="15" s="1"/>
  <c r="AT7" i="7"/>
  <c r="T36" i="15" s="1"/>
  <c r="X4" i="7"/>
  <c r="AU4" i="7" s="1"/>
  <c r="U33" i="15" s="1"/>
  <c r="AT4" i="7"/>
  <c r="T33" i="15" s="1"/>
  <c r="AT3" i="7"/>
  <c r="T32" i="15" s="1"/>
  <c r="X6" i="7"/>
  <c r="AU6" i="7" s="1"/>
  <c r="U35" i="15" s="1"/>
  <c r="X3" i="7"/>
  <c r="AU3" i="7" l="1"/>
  <c r="U32" i="15" s="1"/>
  <c r="J4" i="7"/>
  <c r="C15" i="9" s="1"/>
  <c r="M3" i="7" a="1"/>
  <c r="H3" i="9" a="1"/>
  <c r="I53" i="9" l="1"/>
  <c r="K199" i="9"/>
  <c r="I44" i="9"/>
  <c r="K190" i="9"/>
  <c r="M336" i="9"/>
  <c r="I99" i="9"/>
  <c r="K245" i="9"/>
  <c r="J3" i="9"/>
  <c r="L149" i="9"/>
  <c r="N295" i="9"/>
  <c r="K58" i="9"/>
  <c r="N44" i="9"/>
  <c r="M111" i="9"/>
  <c r="M280" i="9"/>
  <c r="H436" i="9"/>
  <c r="J4" i="9"/>
  <c r="I182" i="9"/>
  <c r="L101" i="9"/>
  <c r="N270" i="9"/>
  <c r="N128" i="9"/>
  <c r="J16" i="9"/>
  <c r="H47" i="9"/>
  <c r="H32" i="9"/>
  <c r="L242" i="9"/>
  <c r="N409" i="9"/>
  <c r="I121" i="9"/>
  <c r="H310" i="9"/>
  <c r="M41" i="9"/>
  <c r="K248" i="9"/>
  <c r="N414" i="9"/>
  <c r="M78" i="9"/>
  <c r="N276" i="9"/>
  <c r="L438" i="9"/>
  <c r="K156" i="9"/>
  <c r="L346" i="9"/>
  <c r="J209" i="9"/>
  <c r="L6" i="9"/>
  <c r="I226" i="9"/>
  <c r="M122" i="9"/>
  <c r="J59" i="9"/>
  <c r="J261" i="9"/>
  <c r="H221" i="9"/>
  <c r="M102" i="9"/>
  <c r="K73" i="9"/>
  <c r="J88" i="9"/>
  <c r="I27" i="9"/>
  <c r="M57" i="9"/>
  <c r="H204" i="9"/>
  <c r="M48" i="9"/>
  <c r="H195" i="9"/>
  <c r="J341" i="9"/>
  <c r="M103" i="9"/>
  <c r="H250" i="9"/>
  <c r="N7" i="9"/>
  <c r="I154" i="9"/>
  <c r="K300" i="9"/>
  <c r="H63" i="9"/>
  <c r="K49" i="9"/>
  <c r="H117" i="9"/>
  <c r="N285" i="9"/>
  <c r="L440" i="9"/>
  <c r="H10" i="9"/>
  <c r="J187" i="9"/>
  <c r="N106" i="9"/>
  <c r="H276" i="9"/>
  <c r="I134" i="9"/>
  <c r="I23" i="9"/>
  <c r="L52" i="9"/>
  <c r="I39" i="9"/>
  <c r="I248" i="9"/>
  <c r="L414" i="9"/>
  <c r="I128" i="9"/>
  <c r="J315" i="9"/>
  <c r="L49" i="9"/>
  <c r="H254" i="9"/>
  <c r="L419" i="9"/>
  <c r="H87" i="9"/>
  <c r="N282" i="9"/>
  <c r="J443" i="9"/>
  <c r="J162" i="9"/>
  <c r="M351" i="9"/>
  <c r="N214" i="9"/>
  <c r="N14" i="9"/>
  <c r="J232" i="9"/>
  <c r="H130" i="9"/>
  <c r="N65" i="9"/>
  <c r="H7" i="9"/>
  <c r="L226" i="9"/>
  <c r="N109" i="9"/>
  <c r="M81" i="9"/>
  <c r="K95" i="9"/>
  <c r="H39" i="9"/>
  <c r="J62" i="9"/>
  <c r="L208" i="9"/>
  <c r="J53" i="9"/>
  <c r="L199" i="9"/>
  <c r="N345" i="9"/>
  <c r="J108" i="9"/>
  <c r="L254" i="9"/>
  <c r="K12" i="9"/>
  <c r="M158" i="9"/>
  <c r="H305" i="9"/>
  <c r="L67" i="9"/>
  <c r="H54" i="9"/>
  <c r="H123" i="9"/>
  <c r="L291" i="9"/>
  <c r="I4" i="9"/>
  <c r="M15" i="9"/>
  <c r="K192" i="9"/>
  <c r="I112" i="9"/>
  <c r="I281" i="9"/>
  <c r="K139" i="9"/>
  <c r="N28" i="9"/>
  <c r="H59" i="9"/>
  <c r="J48" i="9"/>
  <c r="M253" i="9"/>
  <c r="J419" i="9"/>
  <c r="H136" i="9"/>
  <c r="L320" i="9"/>
  <c r="K56" i="9"/>
  <c r="J260" i="9"/>
  <c r="J424" i="9"/>
  <c r="K93" i="9"/>
  <c r="J288" i="9"/>
  <c r="N447" i="9"/>
  <c r="L168" i="9"/>
  <c r="M356" i="9"/>
  <c r="K220" i="9"/>
  <c r="L24" i="9"/>
  <c r="N237" i="9"/>
  <c r="H137" i="9"/>
  <c r="H73" i="9"/>
  <c r="J15" i="9"/>
  <c r="M232" i="9"/>
  <c r="I116" i="9"/>
  <c r="I88" i="9"/>
  <c r="H103" i="9"/>
  <c r="M55" i="9"/>
  <c r="N66" i="9"/>
  <c r="I213" i="9"/>
  <c r="N57" i="9"/>
  <c r="I204" i="9"/>
  <c r="K350" i="9"/>
  <c r="N112" i="9"/>
  <c r="I259" i="9"/>
  <c r="H17" i="9"/>
  <c r="J163" i="9"/>
  <c r="L309" i="9"/>
  <c r="I72" i="9"/>
  <c r="L58" i="9"/>
  <c r="J128" i="9"/>
  <c r="M296" i="9"/>
  <c r="N9" i="9"/>
  <c r="L22" i="9"/>
  <c r="L197" i="9"/>
  <c r="I118" i="9"/>
  <c r="N286" i="9"/>
  <c r="M4" i="9"/>
  <c r="L34" i="9"/>
  <c r="K64" i="9"/>
  <c r="I56" i="9"/>
  <c r="N259" i="9"/>
  <c r="H424" i="9"/>
  <c r="K142" i="9"/>
  <c r="M325" i="9"/>
  <c r="H65" i="9"/>
  <c r="N265" i="9"/>
  <c r="H429" i="9"/>
  <c r="L100" i="9"/>
  <c r="M293" i="9"/>
  <c r="K452" i="9"/>
  <c r="I174" i="9"/>
  <c r="K6" i="9"/>
  <c r="H226" i="9"/>
  <c r="N32" i="9"/>
  <c r="K243" i="9"/>
  <c r="J143" i="9"/>
  <c r="I81" i="9"/>
  <c r="H25" i="9"/>
  <c r="J238" i="9"/>
  <c r="I124" i="9"/>
  <c r="J95" i="9"/>
  <c r="I110" i="9"/>
  <c r="K70" i="9"/>
  <c r="K71" i="9"/>
  <c r="M217" i="9"/>
  <c r="K62" i="9"/>
  <c r="M208" i="9"/>
  <c r="H355" i="9"/>
  <c r="K117" i="9"/>
  <c r="M263" i="9"/>
  <c r="L21" i="9"/>
  <c r="N167" i="9"/>
  <c r="I314" i="9"/>
  <c r="M76" i="9"/>
  <c r="I63" i="9"/>
  <c r="L133" i="9"/>
  <c r="N301" i="9"/>
  <c r="L15" i="9"/>
  <c r="J28" i="9"/>
  <c r="M202" i="9"/>
  <c r="K123" i="9"/>
  <c r="H292" i="9"/>
  <c r="K10" i="9"/>
  <c r="J41" i="9"/>
  <c r="M69" i="9"/>
  <c r="M64" i="9"/>
  <c r="K265" i="9"/>
  <c r="M428" i="9"/>
  <c r="L148" i="9"/>
  <c r="N330" i="9"/>
  <c r="H72" i="9"/>
  <c r="J271" i="9"/>
  <c r="M433" i="9"/>
  <c r="N108" i="9"/>
  <c r="I299" i="9"/>
  <c r="H457" i="9"/>
  <c r="M179" i="9"/>
  <c r="M14" i="9"/>
  <c r="I232" i="9"/>
  <c r="J42" i="9"/>
  <c r="H249" i="9"/>
  <c r="M150" i="9"/>
  <c r="M87" i="9"/>
  <c r="J33" i="9"/>
  <c r="N243" i="9"/>
  <c r="K130" i="9"/>
  <c r="N102" i="9"/>
  <c r="K116" i="9"/>
  <c r="K83" i="9"/>
  <c r="H76" i="9"/>
  <c r="J222" i="9"/>
  <c r="H67" i="9"/>
  <c r="J213" i="9"/>
  <c r="L359" i="9"/>
  <c r="H122" i="9"/>
  <c r="J268" i="9"/>
  <c r="I26" i="9"/>
  <c r="K172" i="9"/>
  <c r="M318" i="9"/>
  <c r="J81" i="9"/>
  <c r="N3" i="9"/>
  <c r="N138" i="9"/>
  <c r="N306" i="9"/>
  <c r="K22" i="9"/>
  <c r="H34" i="9"/>
  <c r="N207" i="9"/>
  <c r="M128" i="9"/>
  <c r="I297" i="9"/>
  <c r="I16" i="9"/>
  <c r="N46" i="9"/>
  <c r="H75" i="9"/>
  <c r="I71" i="9"/>
  <c r="H271" i="9"/>
  <c r="K433" i="9"/>
  <c r="H156" i="9"/>
  <c r="N335" i="9"/>
  <c r="L78" i="9"/>
  <c r="M276" i="9"/>
  <c r="K438" i="9"/>
  <c r="I115" i="9"/>
  <c r="L304" i="9"/>
  <c r="L461" i="9"/>
  <c r="J185" i="9"/>
  <c r="K24" i="9"/>
  <c r="M237" i="9"/>
  <c r="I50" i="9"/>
  <c r="L255" i="9"/>
  <c r="N156" i="9"/>
  <c r="I94" i="9"/>
  <c r="M42" i="9"/>
  <c r="K250" i="9"/>
  <c r="K137" i="9"/>
  <c r="H110" i="9"/>
  <c r="K124" i="9"/>
  <c r="K97" i="9"/>
  <c r="L80" i="9"/>
  <c r="N226" i="9"/>
  <c r="L71" i="9"/>
  <c r="N217" i="9"/>
  <c r="I364" i="9"/>
  <c r="L126" i="9"/>
  <c r="N272" i="9"/>
  <c r="M30" i="9"/>
  <c r="H177" i="9"/>
  <c r="J323" i="9"/>
  <c r="N85" i="9"/>
  <c r="K8" i="9"/>
  <c r="I144" i="9"/>
  <c r="N311" i="9"/>
  <c r="I28" i="9"/>
  <c r="M40" i="9"/>
  <c r="H213" i="9"/>
  <c r="H134" i="9"/>
  <c r="J302" i="9"/>
  <c r="H23" i="9"/>
  <c r="K52" i="9"/>
  <c r="J80" i="9"/>
  <c r="J78" i="9"/>
  <c r="K276" i="9"/>
  <c r="I438" i="9"/>
  <c r="N161" i="9"/>
  <c r="N340" i="9"/>
  <c r="N86" i="9"/>
  <c r="M282" i="9"/>
  <c r="I443" i="9"/>
  <c r="K121" i="9"/>
  <c r="J310" i="9"/>
  <c r="I466" i="9"/>
  <c r="K191" i="9"/>
  <c r="M32" i="9"/>
  <c r="J243" i="9"/>
  <c r="H57" i="9"/>
  <c r="H261" i="9"/>
  <c r="M162" i="9"/>
  <c r="K102" i="9"/>
  <c r="L50" i="9"/>
  <c r="H256" i="9"/>
  <c r="M143" i="9"/>
  <c r="J116" i="9"/>
  <c r="M130" i="9"/>
  <c r="L107" i="9"/>
  <c r="I85" i="9"/>
  <c r="K231" i="9"/>
  <c r="I76" i="9"/>
  <c r="K222" i="9"/>
  <c r="M368" i="9"/>
  <c r="I131" i="9"/>
  <c r="K277" i="9"/>
  <c r="J35" i="9"/>
  <c r="L181" i="9"/>
  <c r="N327" i="9"/>
  <c r="K90" i="9"/>
  <c r="H13" i="9"/>
  <c r="I150" i="9"/>
  <c r="N316" i="9"/>
  <c r="N33" i="9"/>
  <c r="J46" i="9"/>
  <c r="M218" i="9"/>
  <c r="J139" i="9"/>
  <c r="J307" i="9"/>
  <c r="M28" i="9"/>
  <c r="N58" i="9"/>
  <c r="J86" i="9"/>
  <c r="L86" i="9"/>
  <c r="K282" i="9"/>
  <c r="N442" i="9"/>
  <c r="I168" i="9"/>
  <c r="I346" i="9"/>
  <c r="J93" i="9"/>
  <c r="I288" i="9"/>
  <c r="M447" i="9"/>
  <c r="K129" i="9"/>
  <c r="L315" i="9"/>
  <c r="M470" i="9"/>
  <c r="H197" i="9"/>
  <c r="I42" i="9"/>
  <c r="N248" i="9"/>
  <c r="L65" i="9"/>
  <c r="K266" i="9"/>
  <c r="H169" i="9"/>
  <c r="L109" i="9"/>
  <c r="K59" i="9"/>
  <c r="K261" i="9"/>
  <c r="K151" i="9"/>
  <c r="J124" i="9"/>
  <c r="M137" i="9"/>
  <c r="H120" i="9"/>
  <c r="M89" i="9"/>
  <c r="H236" i="9"/>
  <c r="M80" i="9"/>
  <c r="H227" i="9"/>
  <c r="J373" i="9"/>
  <c r="M135" i="9"/>
  <c r="H282" i="9"/>
  <c r="N39" i="9"/>
  <c r="I186" i="9"/>
  <c r="K3" i="9"/>
  <c r="H95" i="9"/>
  <c r="L17" i="9"/>
  <c r="J94" i="9"/>
  <c r="L240" i="9"/>
  <c r="J85" i="9"/>
  <c r="L231" i="9"/>
  <c r="N377" i="9"/>
  <c r="J140" i="9"/>
  <c r="L286" i="9"/>
  <c r="K44" i="9"/>
  <c r="M190" i="9"/>
  <c r="H8" i="9"/>
  <c r="L99" i="9"/>
  <c r="I22" i="9"/>
  <c r="N98" i="9"/>
  <c r="I245" i="9"/>
  <c r="N89" i="9"/>
  <c r="I236" i="9"/>
  <c r="K382" i="9"/>
  <c r="N144" i="9"/>
  <c r="I291" i="9"/>
  <c r="H49" i="9"/>
  <c r="J195" i="9"/>
  <c r="L12" i="9"/>
  <c r="I104" i="9"/>
  <c r="M26" i="9"/>
  <c r="K103" i="9"/>
  <c r="M249" i="9"/>
  <c r="K94" i="9"/>
  <c r="M240" i="9"/>
  <c r="I3" i="9"/>
  <c r="K149" i="9"/>
  <c r="M295" i="9"/>
  <c r="L53" i="9"/>
  <c r="N199" i="9"/>
  <c r="I17" i="9"/>
  <c r="M108" i="9"/>
  <c r="J31" i="9"/>
  <c r="H108" i="9"/>
  <c r="J254" i="9"/>
  <c r="H99" i="9"/>
  <c r="J245" i="9"/>
  <c r="M7" i="9"/>
  <c r="H154" i="9"/>
  <c r="J300" i="9"/>
  <c r="I58" i="9"/>
  <c r="K204" i="9"/>
  <c r="M21" i="9"/>
  <c r="J113" i="9"/>
  <c r="N35" i="9"/>
  <c r="L112" i="9"/>
  <c r="N258" i="9"/>
  <c r="L103" i="9"/>
  <c r="N249" i="9"/>
  <c r="J12" i="9"/>
  <c r="L158" i="9"/>
  <c r="N304" i="9"/>
  <c r="M62" i="9"/>
  <c r="H209" i="9"/>
  <c r="J26" i="9"/>
  <c r="N117" i="9"/>
  <c r="H4" i="9"/>
  <c r="I117" i="9"/>
  <c r="K263" i="9"/>
  <c r="I108" i="9"/>
  <c r="K254" i="9"/>
  <c r="N16" i="9"/>
  <c r="I163" i="9"/>
  <c r="K309" i="9"/>
  <c r="J67" i="9"/>
  <c r="L213" i="9"/>
  <c r="N30" i="9"/>
  <c r="K122" i="9"/>
  <c r="M9" i="9"/>
  <c r="M121" i="9"/>
  <c r="H268" i="9"/>
  <c r="M112" i="9"/>
  <c r="H259" i="9"/>
  <c r="K21" i="9"/>
  <c r="M167" i="9"/>
  <c r="H314" i="9"/>
  <c r="N71" i="9"/>
  <c r="I218" i="9"/>
  <c r="K35" i="9"/>
  <c r="H127" i="9"/>
  <c r="K15" i="9"/>
  <c r="J126" i="9"/>
  <c r="L272" i="9"/>
  <c r="J117" i="9"/>
  <c r="L263" i="9"/>
  <c r="H26" i="9"/>
  <c r="J172" i="9"/>
  <c r="L318" i="9"/>
  <c r="K76" i="9"/>
  <c r="M222" i="9"/>
  <c r="H40" i="9"/>
  <c r="L131" i="9"/>
  <c r="J22" i="9"/>
  <c r="J197" i="9"/>
  <c r="J361" i="9"/>
  <c r="M84" i="9"/>
  <c r="I96" i="9"/>
  <c r="I10" i="9"/>
  <c r="K187" i="9"/>
  <c r="H41" i="9"/>
  <c r="H80" i="9"/>
  <c r="J107" i="9"/>
  <c r="I29" i="9"/>
  <c r="K148" i="9"/>
  <c r="M330" i="9"/>
  <c r="H484" i="9"/>
  <c r="N219" i="9"/>
  <c r="I391" i="9"/>
  <c r="I156" i="9"/>
  <c r="H336" i="9"/>
  <c r="N488" i="9"/>
  <c r="I185" i="9"/>
  <c r="L361" i="9"/>
  <c r="H42" i="9"/>
  <c r="M248" i="9"/>
  <c r="I109" i="9"/>
  <c r="K299" i="9"/>
  <c r="N129" i="9"/>
  <c r="H316" i="9"/>
  <c r="M220" i="9"/>
  <c r="I169" i="9"/>
  <c r="H124" i="9"/>
  <c r="I311" i="9"/>
  <c r="N203" i="9"/>
  <c r="M180" i="9"/>
  <c r="L66" i="9"/>
  <c r="H211" i="9"/>
  <c r="N130" i="9"/>
  <c r="I277" i="9"/>
  <c r="N121" i="9"/>
  <c r="I268" i="9"/>
  <c r="L30" i="9"/>
  <c r="N176" i="9"/>
  <c r="I323" i="9"/>
  <c r="H81" i="9"/>
  <c r="J227" i="9"/>
  <c r="L44" i="9"/>
  <c r="I136" i="9"/>
  <c r="H28" i="9"/>
  <c r="K202" i="9"/>
  <c r="I366" i="9"/>
  <c r="M90" i="9"/>
  <c r="K101" i="9"/>
  <c r="N15" i="9"/>
  <c r="L192" i="9"/>
  <c r="L46" i="9"/>
  <c r="H86" i="9"/>
  <c r="I113" i="9"/>
  <c r="H36" i="9"/>
  <c r="J155" i="9"/>
  <c r="M335" i="9"/>
  <c r="N5" i="9"/>
  <c r="K225" i="9"/>
  <c r="N395" i="9"/>
  <c r="H162" i="9"/>
  <c r="H341" i="9"/>
  <c r="K493" i="9"/>
  <c r="J191" i="9"/>
  <c r="L366" i="9"/>
  <c r="N49" i="9"/>
  <c r="N254" i="9"/>
  <c r="K115" i="9"/>
  <c r="J305" i="9"/>
  <c r="N136" i="9"/>
  <c r="M6" i="9"/>
  <c r="J226" i="9"/>
  <c r="M174" i="9"/>
  <c r="J130" i="9"/>
  <c r="K316" i="9"/>
  <c r="H210" i="9"/>
  <c r="N186" i="9"/>
  <c r="N8" i="9"/>
  <c r="I219" i="9"/>
  <c r="K135" i="9"/>
  <c r="M281" i="9"/>
  <c r="K126" i="9"/>
  <c r="M272" i="9"/>
  <c r="I35" i="9"/>
  <c r="K181" i="9"/>
  <c r="M327" i="9"/>
  <c r="L85" i="9"/>
  <c r="N231" i="9"/>
  <c r="I49" i="9"/>
  <c r="M140" i="9"/>
  <c r="M33" i="9"/>
  <c r="L207" i="9"/>
  <c r="H371" i="9"/>
  <c r="H96" i="9"/>
  <c r="M106" i="9"/>
  <c r="M22" i="9"/>
  <c r="M197" i="9"/>
  <c r="I52" i="9"/>
  <c r="J91" i="9"/>
  <c r="L118" i="9"/>
  <c r="L41" i="9"/>
  <c r="M161" i="9"/>
  <c r="M340" i="9"/>
  <c r="I14" i="9"/>
  <c r="H231" i="9"/>
  <c r="L400" i="9"/>
  <c r="J168" i="9"/>
  <c r="J346" i="9"/>
  <c r="H498" i="9"/>
  <c r="N196" i="9"/>
  <c r="L371" i="9"/>
  <c r="M56" i="9"/>
  <c r="M260" i="9"/>
  <c r="J122" i="9"/>
  <c r="L310" i="9"/>
  <c r="I143" i="9"/>
  <c r="H15" i="9"/>
  <c r="K232" i="9"/>
  <c r="J180" i="9"/>
  <c r="J137" i="9"/>
  <c r="M321" i="9"/>
  <c r="L215" i="9"/>
  <c r="N192" i="9"/>
  <c r="L18" i="9"/>
  <c r="K228" i="9"/>
  <c r="H140" i="9"/>
  <c r="J286" i="9"/>
  <c r="H131" i="9"/>
  <c r="J277" i="9"/>
  <c r="M39" i="9"/>
  <c r="H186" i="9"/>
  <c r="J332" i="9"/>
  <c r="I90" i="9"/>
  <c r="K236" i="9"/>
  <c r="M53" i="9"/>
  <c r="J145" i="9"/>
  <c r="K40" i="9"/>
  <c r="M212" i="9"/>
  <c r="N375" i="9"/>
  <c r="J101" i="9"/>
  <c r="H112" i="9"/>
  <c r="K28" i="9"/>
  <c r="N202" i="9"/>
  <c r="J58" i="9"/>
  <c r="L96" i="9"/>
  <c r="N123" i="9"/>
  <c r="I47" i="9"/>
  <c r="H168" i="9"/>
  <c r="M345" i="9"/>
  <c r="N23" i="9"/>
  <c r="I237" i="9"/>
  <c r="J405" i="9"/>
  <c r="N173" i="9"/>
  <c r="J351" i="9"/>
  <c r="L502" i="9"/>
  <c r="L202" i="9"/>
  <c r="L376" i="9"/>
  <c r="J65" i="9"/>
  <c r="I266" i="9"/>
  <c r="M129" i="9"/>
  <c r="N315" i="9"/>
  <c r="H150" i="9"/>
  <c r="M24" i="9"/>
  <c r="H238" i="9"/>
  <c r="K186" i="9"/>
  <c r="L143" i="9"/>
  <c r="H327" i="9"/>
  <c r="I221" i="9"/>
  <c r="K198" i="9"/>
  <c r="N26" i="9"/>
  <c r="L236" i="9"/>
  <c r="L144" i="9"/>
  <c r="N290" i="9"/>
  <c r="L135" i="9"/>
  <c r="N281" i="9"/>
  <c r="J44" i="9"/>
  <c r="L190" i="9"/>
  <c r="N336" i="9"/>
  <c r="M94" i="9"/>
  <c r="H241" i="9"/>
  <c r="L3" i="9"/>
  <c r="N149" i="9"/>
  <c r="H46" i="9"/>
  <c r="K218" i="9"/>
  <c r="M380" i="9"/>
  <c r="L106" i="9"/>
  <c r="H118" i="9"/>
  <c r="I34" i="9"/>
  <c r="H208" i="9"/>
  <c r="H64" i="9"/>
  <c r="N101" i="9"/>
  <c r="I129" i="9"/>
  <c r="M52" i="9"/>
  <c r="L173" i="9"/>
  <c r="H351" i="9"/>
  <c r="I32" i="9"/>
  <c r="M242" i="9"/>
  <c r="H410" i="9"/>
  <c r="K179" i="9"/>
  <c r="J356" i="9"/>
  <c r="J475" i="9"/>
  <c r="K208" i="9"/>
  <c r="L381" i="9"/>
  <c r="K72" i="9"/>
  <c r="L271" i="9"/>
  <c r="M136" i="9"/>
  <c r="I321" i="9"/>
  <c r="M156" i="9"/>
  <c r="H33" i="9"/>
  <c r="L243" i="9"/>
  <c r="H192" i="9"/>
  <c r="J151" i="9"/>
  <c r="I7" i="9"/>
  <c r="M226" i="9"/>
  <c r="L204" i="9"/>
  <c r="L36" i="9"/>
  <c r="J246" i="9"/>
  <c r="I149" i="9"/>
  <c r="K295" i="9"/>
  <c r="I140" i="9"/>
  <c r="K286" i="9"/>
  <c r="N48" i="9"/>
  <c r="I195" i="9"/>
  <c r="K341" i="9"/>
  <c r="J99" i="9"/>
  <c r="L245" i="9"/>
  <c r="I8" i="9"/>
  <c r="K154" i="9"/>
  <c r="L51" i="9"/>
  <c r="L223" i="9"/>
  <c r="L385" i="9"/>
  <c r="N111" i="9"/>
  <c r="J123" i="9"/>
  <c r="N40" i="9"/>
  <c r="M213" i="9"/>
  <c r="J69" i="9"/>
  <c r="I107" i="9"/>
  <c r="K134" i="9"/>
  <c r="J5" i="9"/>
  <c r="I179" i="9"/>
  <c r="H356" i="9"/>
  <c r="J39" i="9"/>
  <c r="J248" i="9"/>
  <c r="M414" i="9"/>
  <c r="H185" i="9"/>
  <c r="K361" i="9"/>
  <c r="K484" i="9"/>
  <c r="L214" i="9"/>
  <c r="L386" i="9"/>
  <c r="N78" i="9"/>
  <c r="H277" i="9"/>
  <c r="H143" i="9"/>
  <c r="J326" i="9"/>
  <c r="L162" i="9"/>
  <c r="K42" i="9"/>
  <c r="I249" i="9"/>
  <c r="H198" i="9"/>
  <c r="I157" i="9"/>
  <c r="H18" i="9"/>
  <c r="N232" i="9"/>
  <c r="I210" i="9"/>
  <c r="K43" i="9"/>
  <c r="J253" i="9"/>
  <c r="K7" i="9"/>
  <c r="M153" i="9"/>
  <c r="H300" i="9"/>
  <c r="M144" i="9"/>
  <c r="H291" i="9"/>
  <c r="K53" i="9"/>
  <c r="M199" i="9"/>
  <c r="H346" i="9"/>
  <c r="N103" i="9"/>
  <c r="I250" i="9"/>
  <c r="M12" i="9"/>
  <c r="H159" i="9"/>
  <c r="I57" i="9"/>
  <c r="M228" i="9"/>
  <c r="J390" i="9"/>
  <c r="M117" i="9"/>
  <c r="L128" i="9"/>
  <c r="K46" i="9"/>
  <c r="N218" i="9"/>
  <c r="L74" i="9"/>
  <c r="K112" i="9"/>
  <c r="M139" i="9"/>
  <c r="H11" i="9"/>
  <c r="M184" i="9"/>
  <c r="H361" i="9"/>
  <c r="K48" i="9"/>
  <c r="N253" i="9"/>
  <c r="K419" i="9"/>
  <c r="I191" i="9"/>
  <c r="K366" i="9"/>
  <c r="L493" i="9"/>
  <c r="I220" i="9"/>
  <c r="K391" i="9"/>
  <c r="I87" i="9"/>
  <c r="H283" i="9"/>
  <c r="M149" i="9"/>
  <c r="K331" i="9"/>
  <c r="N168" i="9"/>
  <c r="J50" i="9"/>
  <c r="M255" i="9"/>
  <c r="L203" i="9"/>
  <c r="L163" i="9"/>
  <c r="I25" i="9"/>
  <c r="K238" i="9"/>
  <c r="L8" i="9"/>
  <c r="J51" i="9"/>
  <c r="L262" i="9"/>
  <c r="H12" i="9"/>
  <c r="J158" i="9"/>
  <c r="H3" i="9"/>
  <c r="J149" i="9"/>
  <c r="L295" i="9"/>
  <c r="H58" i="9"/>
  <c r="J204" i="9"/>
  <c r="L350" i="9"/>
  <c r="K108" i="9"/>
  <c r="M254" i="9"/>
  <c r="J17" i="9"/>
  <c r="M3" i="9"/>
  <c r="K63" i="9"/>
  <c r="N233" i="9"/>
  <c r="N394" i="9"/>
  <c r="I123" i="9"/>
  <c r="N133" i="9"/>
  <c r="H52" i="9"/>
  <c r="H224" i="9"/>
  <c r="N79" i="9"/>
  <c r="K118" i="9"/>
  <c r="M145" i="9"/>
  <c r="N17" i="9"/>
  <c r="N190" i="9"/>
  <c r="H366" i="9"/>
  <c r="J56" i="9"/>
  <c r="H260" i="9"/>
  <c r="I424" i="9"/>
  <c r="M196" i="9"/>
  <c r="K371" i="9"/>
  <c r="I6" i="9"/>
  <c r="M225" i="9"/>
  <c r="I396" i="9"/>
  <c r="L93" i="9"/>
  <c r="K288" i="9"/>
  <c r="L156" i="9"/>
  <c r="K336" i="9"/>
  <c r="K174" i="9"/>
  <c r="I59" i="9"/>
  <c r="I261" i="9"/>
  <c r="M209" i="9"/>
  <c r="J169" i="9"/>
  <c r="K33" i="9"/>
  <c r="H244" i="9"/>
  <c r="J18" i="9"/>
  <c r="I60" i="9"/>
  <c r="N269" i="9"/>
  <c r="L16" i="9"/>
  <c r="N162" i="9"/>
  <c r="L7" i="9"/>
  <c r="N153" i="9"/>
  <c r="I300" i="9"/>
  <c r="L62" i="9"/>
  <c r="N208" i="9"/>
  <c r="I355" i="9"/>
  <c r="H113" i="9"/>
  <c r="J259" i="9"/>
  <c r="N21" i="9"/>
  <c r="J8" i="9"/>
  <c r="I21" i="9"/>
  <c r="K167" i="9"/>
  <c r="I12" i="9"/>
  <c r="K158" i="9"/>
  <c r="M304" i="9"/>
  <c r="I67" i="9"/>
  <c r="K213" i="9"/>
  <c r="M359" i="9"/>
  <c r="L117" i="9"/>
  <c r="N263" i="9"/>
  <c r="K26" i="9"/>
  <c r="N12" i="9"/>
  <c r="M25" i="9"/>
  <c r="H172" i="9"/>
  <c r="M16" i="9"/>
  <c r="H163" i="9"/>
  <c r="J309" i="9"/>
  <c r="M71" i="9"/>
  <c r="H218" i="9"/>
  <c r="J364" i="9"/>
  <c r="I122" i="9"/>
  <c r="K268" i="9"/>
  <c r="H31" i="9"/>
  <c r="K17" i="9"/>
  <c r="J30" i="9"/>
  <c r="L176" i="9"/>
  <c r="J21" i="9"/>
  <c r="L167" i="9"/>
  <c r="N313" i="9"/>
  <c r="J76" i="9"/>
  <c r="L222" i="9"/>
  <c r="N368" i="9"/>
  <c r="M126" i="9"/>
  <c r="H273" i="9"/>
  <c r="L35" i="9"/>
  <c r="H22" i="9"/>
  <c r="N34" i="9"/>
  <c r="I181" i="9"/>
  <c r="N25" i="9"/>
  <c r="I172" i="9"/>
  <c r="K318" i="9"/>
  <c r="N80" i="9"/>
  <c r="I227" i="9"/>
  <c r="K373" i="9"/>
  <c r="J131" i="9"/>
  <c r="L277" i="9"/>
  <c r="I40" i="9"/>
  <c r="L26" i="9"/>
  <c r="K39" i="9"/>
  <c r="M185" i="9"/>
  <c r="K30" i="9"/>
  <c r="M176" i="9"/>
  <c r="H323" i="9"/>
  <c r="K85" i="9"/>
  <c r="M231" i="9"/>
  <c r="H378" i="9"/>
  <c r="N135" i="9"/>
  <c r="I282" i="9"/>
  <c r="M44" i="9"/>
  <c r="I31" i="9"/>
  <c r="H44" i="9"/>
  <c r="J190" i="9"/>
  <c r="H35" i="9"/>
  <c r="J181" i="9"/>
  <c r="L327" i="9"/>
  <c r="H90" i="9"/>
  <c r="J236" i="9"/>
  <c r="L382" i="9"/>
  <c r="K140" i="9"/>
  <c r="M286" i="9"/>
  <c r="J49" i="9"/>
  <c r="M35" i="9"/>
  <c r="L48" i="9"/>
  <c r="N194" i="9"/>
  <c r="L39" i="9"/>
  <c r="N185" i="9"/>
  <c r="I332" i="9"/>
  <c r="L94" i="9"/>
  <c r="N240" i="9"/>
  <c r="I387" i="9"/>
  <c r="H145" i="9"/>
  <c r="J291" i="9"/>
  <c r="N53" i="9"/>
  <c r="J40" i="9"/>
  <c r="H239" i="9"/>
  <c r="K128" i="9"/>
  <c r="L57" i="9"/>
  <c r="M85" i="9"/>
  <c r="H151" i="9"/>
  <c r="K196" i="9"/>
  <c r="N64" i="9"/>
  <c r="N428" i="9"/>
  <c r="K376" i="9"/>
  <c r="J231" i="9"/>
  <c r="M100" i="9"/>
  <c r="K162" i="9"/>
  <c r="H180" i="9"/>
  <c r="L266" i="9"/>
  <c r="N174" i="9"/>
  <c r="J7" i="9"/>
  <c r="M66" i="9"/>
  <c r="H383" i="9"/>
  <c r="N457" i="9"/>
  <c r="L43" i="9"/>
  <c r="J340" i="9"/>
  <c r="I428" i="9"/>
  <c r="N236" i="9"/>
  <c r="K442" i="9"/>
  <c r="L495" i="9"/>
  <c r="L285" i="9"/>
  <c r="I473" i="9"/>
  <c r="L450" i="9"/>
  <c r="J256" i="9"/>
  <c r="J453" i="9"/>
  <c r="M120" i="9"/>
  <c r="I378" i="9"/>
  <c r="I244" i="9"/>
  <c r="M133" i="9"/>
  <c r="N63" i="9"/>
  <c r="I91" i="9"/>
  <c r="H5" i="9"/>
  <c r="H202" i="9"/>
  <c r="J71" i="9"/>
  <c r="L433" i="9"/>
  <c r="K381" i="9"/>
  <c r="K237" i="9"/>
  <c r="H109" i="9"/>
  <c r="M168" i="9"/>
  <c r="L185" i="9"/>
  <c r="H272" i="9"/>
  <c r="K180" i="9"/>
  <c r="I18" i="9"/>
  <c r="N73" i="9"/>
  <c r="K388" i="9"/>
  <c r="N467" i="9"/>
  <c r="N55" i="9"/>
  <c r="J347" i="9"/>
  <c r="M444" i="9"/>
  <c r="L246" i="9"/>
  <c r="H448" i="9"/>
  <c r="N465" i="9"/>
  <c r="H293" i="9"/>
  <c r="I478" i="9"/>
  <c r="M500" i="9"/>
  <c r="I263" i="9"/>
  <c r="J458" i="9"/>
  <c r="I133" i="9"/>
  <c r="M383" i="9"/>
  <c r="N422" i="9"/>
  <c r="I239" i="9"/>
  <c r="L443" i="9"/>
  <c r="J75" i="9"/>
  <c r="H354" i="9"/>
  <c r="H61" i="9"/>
  <c r="J348" i="9"/>
  <c r="K88" i="9"/>
  <c r="K360" i="9"/>
  <c r="H158" i="9"/>
  <c r="J395" i="9"/>
  <c r="M99" i="9"/>
  <c r="J367" i="9"/>
  <c r="L113" i="9"/>
  <c r="I373" i="9"/>
  <c r="M230" i="9"/>
  <c r="H375" i="9"/>
  <c r="H311" i="9"/>
  <c r="I77" i="9"/>
  <c r="K355" i="9"/>
  <c r="K403" i="9"/>
  <c r="M324" i="9"/>
  <c r="K77" i="9"/>
  <c r="M355" i="9"/>
  <c r="K114" i="9"/>
  <c r="J374" i="9"/>
  <c r="K206" i="9"/>
  <c r="M423" i="9"/>
  <c r="K216" i="9"/>
  <c r="M429" i="9"/>
  <c r="M258" i="9"/>
  <c r="I78" i="9"/>
  <c r="K357" i="9"/>
  <c r="H225" i="9"/>
  <c r="J189" i="9"/>
  <c r="H119" i="9"/>
  <c r="J375" i="9"/>
  <c r="J298" i="9"/>
  <c r="K217" i="9"/>
  <c r="N69" i="9"/>
  <c r="K352" i="9"/>
  <c r="I262" i="9"/>
  <c r="I228" i="9"/>
  <c r="L436" i="9"/>
  <c r="I431" i="9"/>
  <c r="L358" i="9"/>
  <c r="N119" i="9"/>
  <c r="L467" i="9"/>
  <c r="J249" i="9"/>
  <c r="H139" i="9"/>
  <c r="I69" i="9"/>
  <c r="K96" i="9"/>
  <c r="M10" i="9"/>
  <c r="M207" i="9"/>
  <c r="K78" i="9"/>
  <c r="J438" i="9"/>
  <c r="K386" i="9"/>
  <c r="H243" i="9"/>
  <c r="J115" i="9"/>
  <c r="J174" i="9"/>
  <c r="M191" i="9"/>
  <c r="N6" i="9"/>
  <c r="L186" i="9"/>
  <c r="J25" i="9"/>
  <c r="I82" i="9"/>
  <c r="M393" i="9"/>
  <c r="N477" i="9"/>
  <c r="L70" i="9"/>
  <c r="H359" i="9"/>
  <c r="N499" i="9"/>
  <c r="L253" i="9"/>
  <c r="H453" i="9"/>
  <c r="J471" i="9"/>
  <c r="J301" i="9"/>
  <c r="I483" i="9"/>
  <c r="H430" i="9"/>
  <c r="L270" i="9"/>
  <c r="J468" i="9"/>
  <c r="K146" i="9"/>
  <c r="I389" i="9"/>
  <c r="L499" i="9"/>
  <c r="I247" i="9"/>
  <c r="L448" i="9"/>
  <c r="K84" i="9"/>
  <c r="I360" i="9"/>
  <c r="K75" i="9"/>
  <c r="I354" i="9"/>
  <c r="M98" i="9"/>
  <c r="H367" i="9"/>
  <c r="M166" i="9"/>
  <c r="I401" i="9"/>
  <c r="K113" i="9"/>
  <c r="H373" i="9"/>
  <c r="J125" i="9"/>
  <c r="I379" i="9"/>
  <c r="K240" i="9"/>
  <c r="L481" i="9"/>
  <c r="N317" i="9"/>
  <c r="K89" i="9"/>
  <c r="I362" i="9"/>
  <c r="H19" i="9"/>
  <c r="M331" i="9"/>
  <c r="J90" i="9"/>
  <c r="K362" i="9"/>
  <c r="I126" i="9"/>
  <c r="H380" i="9"/>
  <c r="J216" i="9"/>
  <c r="L429" i="9"/>
  <c r="L224" i="9"/>
  <c r="H435" i="9"/>
  <c r="M267" i="9"/>
  <c r="J92" i="9"/>
  <c r="I363" i="9"/>
  <c r="M234" i="9"/>
  <c r="J199" i="9"/>
  <c r="N127" i="9"/>
  <c r="M381" i="9"/>
  <c r="K306" i="9"/>
  <c r="M227" i="9"/>
  <c r="N82" i="9"/>
  <c r="J358" i="9"/>
  <c r="K269" i="9"/>
  <c r="M235" i="9"/>
  <c r="I472" i="9"/>
  <c r="I492" i="9"/>
  <c r="K414" i="9"/>
  <c r="K364" i="9"/>
  <c r="K153" i="9"/>
  <c r="H255" i="9"/>
  <c r="J144" i="9"/>
  <c r="K74" i="9"/>
  <c r="M101" i="9"/>
  <c r="K16" i="9"/>
  <c r="I214" i="9"/>
  <c r="M86" i="9"/>
  <c r="H443" i="9"/>
  <c r="J391" i="9"/>
  <c r="L248" i="9"/>
  <c r="L121" i="9"/>
  <c r="N179" i="9"/>
  <c r="K197" i="9"/>
  <c r="I15" i="9"/>
  <c r="J192" i="9"/>
  <c r="L33" i="9"/>
  <c r="L88" i="9"/>
  <c r="H399" i="9"/>
  <c r="M492" i="9"/>
  <c r="L83" i="9"/>
  <c r="H365" i="9"/>
  <c r="K485" i="9"/>
  <c r="N262" i="9"/>
  <c r="H458" i="9"/>
  <c r="K392" i="9"/>
  <c r="H308" i="9"/>
  <c r="I488" i="9"/>
  <c r="J466" i="9"/>
  <c r="I279" i="9"/>
  <c r="J478" i="9"/>
  <c r="H155" i="9"/>
  <c r="K394" i="9"/>
  <c r="M454" i="9"/>
  <c r="L256" i="9"/>
  <c r="L453" i="9"/>
  <c r="K98" i="9"/>
  <c r="N365" i="9"/>
  <c r="K86" i="9"/>
  <c r="J360" i="9"/>
  <c r="K111" i="9"/>
  <c r="M372" i="9"/>
  <c r="J177" i="9"/>
  <c r="K406" i="9"/>
  <c r="I125" i="9"/>
  <c r="H379" i="9"/>
  <c r="I135" i="9"/>
  <c r="M384" i="9"/>
  <c r="L250" i="9"/>
  <c r="K430" i="9"/>
  <c r="K324" i="9"/>
  <c r="J103" i="9"/>
  <c r="N367" i="9"/>
  <c r="M36" i="9"/>
  <c r="N337" i="9"/>
  <c r="J104" i="9"/>
  <c r="I368" i="9"/>
  <c r="L138" i="9"/>
  <c r="M385" i="9"/>
  <c r="K224" i="9"/>
  <c r="N434" i="9"/>
  <c r="H234" i="9"/>
  <c r="J440" i="9"/>
  <c r="H275" i="9"/>
  <c r="H105" i="9"/>
  <c r="I369" i="9"/>
  <c r="K242" i="9"/>
  <c r="I207" i="9"/>
  <c r="J141" i="9"/>
  <c r="K387" i="9"/>
  <c r="I313" i="9"/>
  <c r="J235" i="9"/>
  <c r="M95" i="9"/>
  <c r="H364" i="9"/>
  <c r="H278" i="9"/>
  <c r="H246" i="9"/>
  <c r="N38" i="9"/>
  <c r="M300" i="9"/>
  <c r="H447" i="9"/>
  <c r="J415" i="9"/>
  <c r="I370" i="9"/>
  <c r="I260" i="9"/>
  <c r="J150" i="9"/>
  <c r="M79" i="9"/>
  <c r="H107" i="9"/>
  <c r="J23" i="9"/>
  <c r="M219" i="9"/>
  <c r="I93" i="9"/>
  <c r="H6" i="9"/>
  <c r="H396" i="9"/>
  <c r="I254" i="9"/>
  <c r="L129" i="9"/>
  <c r="K185" i="9"/>
  <c r="J203" i="9"/>
  <c r="N24" i="9"/>
  <c r="I198" i="9"/>
  <c r="H43" i="9"/>
  <c r="H9" i="9"/>
  <c r="K404" i="9"/>
  <c r="L497" i="9"/>
  <c r="L97" i="9"/>
  <c r="M370" i="9"/>
  <c r="J465" i="9"/>
  <c r="I270" i="9"/>
  <c r="H463" i="9"/>
  <c r="I446" i="9"/>
  <c r="N314" i="9"/>
  <c r="H493" i="9"/>
  <c r="I430" i="9"/>
  <c r="M285" i="9"/>
  <c r="L463" i="9"/>
  <c r="K165" i="9"/>
  <c r="N399" i="9"/>
  <c r="H495" i="9"/>
  <c r="H264" i="9"/>
  <c r="L458" i="9"/>
  <c r="I111" i="9"/>
  <c r="K372" i="9"/>
  <c r="L98" i="9"/>
  <c r="M366" i="9"/>
  <c r="N124" i="9"/>
  <c r="M378" i="9"/>
  <c r="L184" i="9"/>
  <c r="M411" i="9"/>
  <c r="H135" i="9"/>
  <c r="L384" i="9"/>
  <c r="K147" i="9"/>
  <c r="I390" i="9"/>
  <c r="L257" i="9"/>
  <c r="N13" i="9"/>
  <c r="L330" i="9"/>
  <c r="H114" i="9"/>
  <c r="N373" i="9"/>
  <c r="H48" i="9"/>
  <c r="L343" i="9"/>
  <c r="J114" i="9"/>
  <c r="I374" i="9"/>
  <c r="J148" i="9"/>
  <c r="M391" i="9"/>
  <c r="M233" i="9"/>
  <c r="I440" i="9"/>
  <c r="H242" i="9"/>
  <c r="L445" i="9"/>
  <c r="K283" i="9"/>
  <c r="N116" i="9"/>
  <c r="N374" i="9"/>
  <c r="H252" i="9"/>
  <c r="H217" i="9"/>
  <c r="L152" i="9"/>
  <c r="M392" i="9"/>
  <c r="H320" i="9"/>
  <c r="H245" i="9"/>
  <c r="N105" i="9"/>
  <c r="H370" i="9"/>
  <c r="M284" i="9"/>
  <c r="H253" i="9"/>
  <c r="H340" i="9"/>
  <c r="L441" i="9"/>
  <c r="I477" i="9"/>
  <c r="L451" i="9"/>
  <c r="N382" i="9"/>
  <c r="J265" i="9"/>
  <c r="L155" i="9"/>
  <c r="H85" i="9"/>
  <c r="J112" i="9"/>
  <c r="H29" i="9"/>
  <c r="J225" i="9"/>
  <c r="J100" i="9"/>
  <c r="J14" i="9"/>
  <c r="M400" i="9"/>
  <c r="K260" i="9"/>
  <c r="L136" i="9"/>
  <c r="L191" i="9"/>
  <c r="K209" i="9"/>
  <c r="I33" i="9"/>
  <c r="M203" i="9"/>
  <c r="N50" i="9"/>
  <c r="M18" i="9"/>
  <c r="M409" i="9"/>
  <c r="J488" i="9"/>
  <c r="J110" i="9"/>
  <c r="I383" i="9"/>
  <c r="L455" i="9"/>
  <c r="N278" i="9"/>
  <c r="H468" i="9"/>
  <c r="J456" i="9"/>
  <c r="K322" i="9"/>
  <c r="N497" i="9"/>
  <c r="K471" i="9"/>
  <c r="I293" i="9"/>
  <c r="J411" i="9"/>
  <c r="L175" i="9"/>
  <c r="M405" i="9"/>
  <c r="H465" i="9"/>
  <c r="I272" i="9"/>
  <c r="L483" i="9"/>
  <c r="L124" i="9"/>
  <c r="K378" i="9"/>
  <c r="J111" i="9"/>
  <c r="L372" i="9"/>
  <c r="M134" i="9"/>
  <c r="J384" i="9"/>
  <c r="L194" i="9"/>
  <c r="H417" i="9"/>
  <c r="J147" i="9"/>
  <c r="H390" i="9"/>
  <c r="N158" i="9"/>
  <c r="K449" i="9"/>
  <c r="H265" i="9"/>
  <c r="M31" i="9"/>
  <c r="L337" i="9"/>
  <c r="M125" i="9"/>
  <c r="L379" i="9"/>
  <c r="I62" i="9"/>
  <c r="K349" i="9"/>
  <c r="H126" i="9"/>
  <c r="N379" i="9"/>
  <c r="N159" i="9"/>
  <c r="H397" i="9"/>
  <c r="N241" i="9"/>
  <c r="K445" i="9"/>
  <c r="L251" i="9"/>
  <c r="H476" i="9"/>
  <c r="I290" i="9"/>
  <c r="K127" i="9"/>
  <c r="L380" i="9"/>
  <c r="L259" i="9"/>
  <c r="I225" i="9"/>
  <c r="K161" i="9"/>
  <c r="N419" i="9"/>
  <c r="J327" i="9"/>
  <c r="L252" i="9"/>
  <c r="K119" i="9"/>
  <c r="M375" i="9"/>
  <c r="I292" i="9"/>
  <c r="J262" i="9"/>
  <c r="J409" i="9"/>
  <c r="J70" i="9"/>
  <c r="H502" i="9"/>
  <c r="K477" i="9"/>
  <c r="I388" i="9"/>
  <c r="K270" i="9"/>
  <c r="N160" i="9"/>
  <c r="H91" i="9"/>
  <c r="J118" i="9"/>
  <c r="M34" i="9"/>
  <c r="N230" i="9"/>
  <c r="N107" i="9"/>
  <c r="H24" i="9"/>
  <c r="K405" i="9"/>
  <c r="H266" i="9"/>
  <c r="N142" i="9"/>
  <c r="I197" i="9"/>
  <c r="H215" i="9"/>
  <c r="L42" i="9"/>
  <c r="N209" i="9"/>
  <c r="M59" i="9"/>
  <c r="I9" i="9"/>
  <c r="L415" i="9"/>
  <c r="L478" i="9"/>
  <c r="I120" i="9"/>
  <c r="L388" i="9"/>
  <c r="N418" i="9"/>
  <c r="K285" i="9"/>
  <c r="H473" i="9"/>
  <c r="I11" i="9"/>
  <c r="H329" i="9"/>
  <c r="J463" i="9"/>
  <c r="K363" i="9"/>
  <c r="K301" i="9"/>
  <c r="M468" i="9"/>
  <c r="N183" i="9"/>
  <c r="H411" i="9"/>
  <c r="K460" i="9"/>
  <c r="K279" i="9"/>
  <c r="N421" i="9"/>
  <c r="K133" i="9"/>
  <c r="H384" i="9"/>
  <c r="M124" i="9"/>
  <c r="L378" i="9"/>
  <c r="H147" i="9"/>
  <c r="M389" i="9"/>
  <c r="I205" i="9"/>
  <c r="K422" i="9"/>
  <c r="I158" i="9"/>
  <c r="K395" i="9"/>
  <c r="H167" i="9"/>
  <c r="K396" i="9"/>
  <c r="N273" i="9"/>
  <c r="M47" i="9"/>
  <c r="J343" i="9"/>
  <c r="I138" i="9"/>
  <c r="I385" i="9"/>
  <c r="J77" i="9"/>
  <c r="L355" i="9"/>
  <c r="K138" i="9"/>
  <c r="K385" i="9"/>
  <c r="I170" i="9"/>
  <c r="J402" i="9"/>
  <c r="K251" i="9"/>
  <c r="K450" i="9"/>
  <c r="L258" i="9"/>
  <c r="M440" i="9"/>
  <c r="L297" i="9"/>
  <c r="N140" i="9"/>
  <c r="N386" i="9"/>
  <c r="L268" i="9"/>
  <c r="N234" i="9"/>
  <c r="L171" i="9"/>
  <c r="K20" i="9"/>
  <c r="L333" i="9"/>
  <c r="N261" i="9"/>
  <c r="N131" i="9"/>
  <c r="I382" i="9"/>
  <c r="M299" i="9"/>
  <c r="L269" i="9"/>
  <c r="H442" i="9"/>
  <c r="N352" i="9"/>
  <c r="M451" i="9"/>
  <c r="L477" i="9"/>
  <c r="N466" i="9"/>
  <c r="L275" i="9"/>
  <c r="H166" i="9"/>
  <c r="J96" i="9"/>
  <c r="L123" i="9"/>
  <c r="K41" i="9"/>
  <c r="H237" i="9"/>
  <c r="N114" i="9"/>
  <c r="J32" i="9"/>
  <c r="I410" i="9"/>
  <c r="K271" i="9"/>
  <c r="H149" i="9"/>
  <c r="I203" i="9"/>
  <c r="L220" i="9"/>
  <c r="K50" i="9"/>
  <c r="K215" i="9"/>
  <c r="J66" i="9"/>
  <c r="J9" i="9"/>
  <c r="N420" i="9"/>
  <c r="K389" i="9"/>
  <c r="L132" i="9"/>
  <c r="L404" i="9"/>
  <c r="H496" i="9"/>
  <c r="N292" i="9"/>
  <c r="H478" i="9"/>
  <c r="L27" i="9"/>
  <c r="N334" i="9"/>
  <c r="J473" i="9"/>
  <c r="I451" i="9"/>
  <c r="I308" i="9"/>
  <c r="N443" i="9"/>
  <c r="N193" i="9"/>
  <c r="J416" i="9"/>
  <c r="L500" i="9"/>
  <c r="I286" i="9"/>
  <c r="M463" i="9"/>
  <c r="M146" i="9"/>
  <c r="J427" i="9"/>
  <c r="L134" i="9"/>
  <c r="I384" i="9"/>
  <c r="N157" i="9"/>
  <c r="I395" i="9"/>
  <c r="K212" i="9"/>
  <c r="M427" i="9"/>
  <c r="N166" i="9"/>
  <c r="J401" i="9"/>
  <c r="L177" i="9"/>
  <c r="M469" i="9"/>
  <c r="K280" i="9"/>
  <c r="N61" i="9"/>
  <c r="I349" i="9"/>
  <c r="N147" i="9"/>
  <c r="M390" i="9"/>
  <c r="L89" i="9"/>
  <c r="J362" i="9"/>
  <c r="I148" i="9"/>
  <c r="L391" i="9"/>
  <c r="K178" i="9"/>
  <c r="L407" i="9"/>
  <c r="K258" i="9"/>
  <c r="N480" i="9"/>
  <c r="L267" i="9"/>
  <c r="H403" i="9"/>
  <c r="L305" i="9"/>
  <c r="I152" i="9"/>
  <c r="J392" i="9"/>
  <c r="J275" i="9"/>
  <c r="J244" i="9"/>
  <c r="M181" i="9"/>
  <c r="I38" i="9"/>
  <c r="J339" i="9"/>
  <c r="I269" i="9"/>
  <c r="M141" i="9"/>
  <c r="N387" i="9"/>
  <c r="H307" i="9"/>
  <c r="I278" i="9"/>
  <c r="K472" i="9"/>
  <c r="L409" i="9"/>
  <c r="K420" i="9"/>
  <c r="I452" i="9"/>
  <c r="M398" i="9"/>
  <c r="N321" i="9"/>
  <c r="N51" i="9"/>
  <c r="I145" i="9"/>
  <c r="K34" i="9"/>
  <c r="L91" i="9"/>
  <c r="N287" i="9"/>
  <c r="M173" i="9"/>
  <c r="K100" i="9"/>
  <c r="J452" i="9"/>
  <c r="N320" i="9"/>
  <c r="H203" i="9"/>
  <c r="I255" i="9"/>
  <c r="N271" i="9"/>
  <c r="N115" i="9"/>
  <c r="N266" i="9"/>
  <c r="L130" i="9"/>
  <c r="K132" i="9"/>
  <c r="I426" i="9"/>
  <c r="L432" i="9"/>
  <c r="N145" i="9"/>
  <c r="K410" i="9"/>
  <c r="H456" i="9"/>
  <c r="I301" i="9"/>
  <c r="H483" i="9"/>
  <c r="N43" i="9"/>
  <c r="L340" i="9"/>
  <c r="J483" i="9"/>
  <c r="M471" i="9"/>
  <c r="N326" i="9"/>
  <c r="K57" i="9"/>
  <c r="L150" i="9"/>
  <c r="I41" i="9"/>
  <c r="N96" i="9"/>
  <c r="J293" i="9"/>
  <c r="J179" i="9"/>
  <c r="L108" i="9"/>
  <c r="N456" i="9"/>
  <c r="H326" i="9"/>
  <c r="I209" i="9"/>
  <c r="N260" i="9"/>
  <c r="N277" i="9"/>
  <c r="N122" i="9"/>
  <c r="J272" i="9"/>
  <c r="L137" i="9"/>
  <c r="K145" i="9"/>
  <c r="L431" i="9"/>
  <c r="M473" i="9"/>
  <c r="J154" i="9"/>
  <c r="H421" i="9"/>
  <c r="J387" i="9"/>
  <c r="N307" i="9"/>
  <c r="H488" i="9"/>
  <c r="J60" i="9"/>
  <c r="L347" i="9"/>
  <c r="J498" i="9"/>
  <c r="N435" i="9"/>
  <c r="L322" i="9"/>
  <c r="H449" i="9"/>
  <c r="M211" i="9"/>
  <c r="H427" i="9"/>
  <c r="N331" i="9"/>
  <c r="M63" i="9"/>
  <c r="N155" i="9"/>
  <c r="M46" i="9"/>
  <c r="I102" i="9"/>
  <c r="M298" i="9"/>
  <c r="N184" i="9"/>
  <c r="H115" i="9"/>
  <c r="K461" i="9"/>
  <c r="I331" i="9"/>
  <c r="M214" i="9"/>
  <c r="J266" i="9"/>
  <c r="J283" i="9"/>
  <c r="I130" i="9"/>
  <c r="J278" i="9"/>
  <c r="N143" i="9"/>
  <c r="L153" i="9"/>
  <c r="N436" i="9"/>
  <c r="N448" i="9"/>
  <c r="N164" i="9"/>
  <c r="J426" i="9"/>
  <c r="J496" i="9"/>
  <c r="M314" i="9"/>
  <c r="N492" i="9"/>
  <c r="N70" i="9"/>
  <c r="K353" i="9"/>
  <c r="K498" i="9"/>
  <c r="J11" i="9"/>
  <c r="I329" i="9"/>
  <c r="I494" i="9"/>
  <c r="K221" i="9"/>
  <c r="J432" i="9"/>
  <c r="H337" i="9"/>
  <c r="H69" i="9"/>
  <c r="I161" i="9"/>
  <c r="J52" i="9"/>
  <c r="K107" i="9"/>
  <c r="I304" i="9"/>
  <c r="H191" i="9"/>
  <c r="J121" i="9"/>
  <c r="H466" i="9"/>
  <c r="I336" i="9"/>
  <c r="J220" i="9"/>
  <c r="M271" i="9"/>
  <c r="M288" i="9"/>
  <c r="I137" i="9"/>
  <c r="M283" i="9"/>
  <c r="L151" i="9"/>
  <c r="M164" i="9"/>
  <c r="I442" i="9"/>
  <c r="N473" i="9"/>
  <c r="J173" i="9"/>
  <c r="M431" i="9"/>
  <c r="I414" i="9"/>
  <c r="J322" i="9"/>
  <c r="M497" i="9"/>
  <c r="N83" i="9"/>
  <c r="J359" i="9"/>
  <c r="L468" i="9"/>
  <c r="M27" i="9"/>
  <c r="H335" i="9"/>
  <c r="K489" i="9"/>
  <c r="L229" i="9"/>
  <c r="L437" i="9"/>
  <c r="N341" i="9"/>
  <c r="J74" i="9"/>
  <c r="J166" i="9"/>
  <c r="M58" i="9"/>
  <c r="I5" i="9"/>
  <c r="N309" i="9"/>
  <c r="L196" i="9"/>
  <c r="J129" i="9"/>
  <c r="L470" i="9"/>
  <c r="I341" i="9"/>
  <c r="N225" i="9"/>
  <c r="M277" i="9"/>
  <c r="I294" i="9"/>
  <c r="K143" i="9"/>
  <c r="I289" i="9"/>
  <c r="K157" i="9"/>
  <c r="I173" i="9"/>
  <c r="J447" i="9"/>
  <c r="J406" i="9"/>
  <c r="J183" i="9"/>
  <c r="L447" i="9"/>
  <c r="L9" i="9"/>
  <c r="N328" i="9"/>
  <c r="N502" i="9"/>
  <c r="N97" i="9"/>
  <c r="J365" i="9"/>
  <c r="H406" i="9"/>
  <c r="H45" i="9"/>
  <c r="L341" i="9"/>
  <c r="J444" i="9"/>
  <c r="N238" i="9"/>
  <c r="K443" i="9"/>
  <c r="M346" i="9"/>
  <c r="L79" i="9"/>
  <c r="K171" i="9"/>
  <c r="I64" i="9"/>
  <c r="N10" i="9"/>
  <c r="I315" i="9"/>
  <c r="I202" i="9"/>
  <c r="J136" i="9"/>
  <c r="I475" i="9"/>
  <c r="K346" i="9"/>
  <c r="H232" i="9"/>
  <c r="I283" i="9"/>
  <c r="L299" i="9"/>
  <c r="I151" i="9"/>
  <c r="L294" i="9"/>
  <c r="N163" i="9"/>
  <c r="I183" i="9"/>
  <c r="M452" i="9"/>
  <c r="I474" i="9"/>
  <c r="J193" i="9"/>
  <c r="N462" i="9"/>
  <c r="K27" i="9"/>
  <c r="M334" i="9"/>
  <c r="K483" i="9"/>
  <c r="L110" i="9"/>
  <c r="M371" i="9"/>
  <c r="N437" i="9"/>
  <c r="K60" i="9"/>
  <c r="M347" i="9"/>
  <c r="I439" i="9"/>
  <c r="H247" i="9"/>
  <c r="K448" i="9"/>
  <c r="L351" i="9"/>
  <c r="N84" i="9"/>
  <c r="I177" i="9"/>
  <c r="K69" i="9"/>
  <c r="M17" i="9"/>
  <c r="K320" i="9"/>
  <c r="I208" i="9"/>
  <c r="L142" i="9"/>
  <c r="M479" i="9"/>
  <c r="K351" i="9"/>
  <c r="L237" i="9"/>
  <c r="L288" i="9"/>
  <c r="K305" i="9"/>
  <c r="H157" i="9"/>
  <c r="L300" i="9"/>
  <c r="L169" i="9"/>
  <c r="I193" i="9"/>
  <c r="M457" i="9"/>
  <c r="J449" i="9"/>
  <c r="I201" i="9"/>
  <c r="N472" i="9"/>
  <c r="M43" i="9"/>
  <c r="K340" i="9"/>
  <c r="L488" i="9"/>
  <c r="K120" i="9"/>
  <c r="L377" i="9"/>
  <c r="M478" i="9"/>
  <c r="H71" i="9"/>
  <c r="L353" i="9"/>
  <c r="M489" i="9"/>
  <c r="K256" i="9"/>
  <c r="K453" i="9"/>
  <c r="K356" i="9"/>
  <c r="N90" i="9"/>
  <c r="J182" i="9"/>
  <c r="M74" i="9"/>
  <c r="K23" i="9"/>
  <c r="L325" i="9"/>
  <c r="J214" i="9"/>
  <c r="M148" i="9"/>
  <c r="J484" i="9"/>
  <c r="L356" i="9"/>
  <c r="I243" i="9"/>
  <c r="H294" i="9"/>
  <c r="M310" i="9"/>
  <c r="K163" i="9"/>
  <c r="N305" i="9"/>
  <c r="I175" i="9"/>
  <c r="H201" i="9"/>
  <c r="M462" i="9"/>
  <c r="H428" i="9"/>
  <c r="I211" i="9"/>
  <c r="N482" i="9"/>
  <c r="H56" i="9"/>
  <c r="K347" i="9"/>
  <c r="I400" i="9"/>
  <c r="N132" i="9"/>
  <c r="K383" i="9"/>
  <c r="M416" i="9"/>
  <c r="H84" i="9"/>
  <c r="K359" i="9"/>
  <c r="L459" i="9"/>
  <c r="J263" i="9"/>
  <c r="K458" i="9"/>
  <c r="M68" i="9"/>
  <c r="K399" i="9"/>
  <c r="I139" i="9"/>
  <c r="I229" i="9"/>
  <c r="M123" i="9"/>
  <c r="L23" i="9"/>
  <c r="I371" i="9"/>
  <c r="L265" i="9"/>
  <c r="J202" i="9"/>
  <c r="K14" i="9"/>
  <c r="N400" i="9"/>
  <c r="N293" i="9"/>
  <c r="M341" i="9"/>
  <c r="M65" i="9"/>
  <c r="J215" i="9"/>
  <c r="N42" i="9"/>
  <c r="K25" i="9"/>
  <c r="L278" i="9"/>
  <c r="M467" i="9"/>
  <c r="L444" i="9"/>
  <c r="J219" i="9"/>
  <c r="N487" i="9"/>
  <c r="M70" i="9"/>
  <c r="J353" i="9"/>
  <c r="M443" i="9"/>
  <c r="I146" i="9"/>
  <c r="N388" i="9"/>
  <c r="N468" i="9"/>
  <c r="H98" i="9"/>
  <c r="K365" i="9"/>
  <c r="M494" i="9"/>
  <c r="M270" i="9"/>
  <c r="K463" i="9"/>
  <c r="M60" i="9"/>
  <c r="H348" i="9"/>
  <c r="L469" i="9"/>
  <c r="N229" i="9"/>
  <c r="K454" i="9"/>
  <c r="N221" i="9"/>
  <c r="I454" i="9"/>
  <c r="N239" i="9"/>
  <c r="H470" i="9"/>
  <c r="K287" i="9"/>
  <c r="L485" i="9"/>
  <c r="N247" i="9"/>
  <c r="M464" i="9"/>
  <c r="K257" i="9"/>
  <c r="L47" i="9"/>
  <c r="I343" i="9"/>
  <c r="J167" i="9"/>
  <c r="I434" i="9"/>
  <c r="I233" i="9"/>
  <c r="L439" i="9"/>
  <c r="I188" i="9"/>
  <c r="L412" i="9"/>
  <c r="K233" i="9"/>
  <c r="N439" i="9"/>
  <c r="J258" i="9"/>
  <c r="H414" i="9"/>
  <c r="I325" i="9"/>
  <c r="L19" i="9"/>
  <c r="M332" i="9"/>
  <c r="I92" i="9"/>
  <c r="H363" i="9"/>
  <c r="L234" i="9"/>
  <c r="M37" i="9"/>
  <c r="H441" i="9"/>
  <c r="N312" i="9"/>
  <c r="L261" i="9"/>
  <c r="M152" i="9"/>
  <c r="L20" i="9"/>
  <c r="M333" i="9"/>
  <c r="N227" i="9"/>
  <c r="H97" i="9"/>
  <c r="M38" i="9"/>
  <c r="N339" i="9"/>
  <c r="H462" i="9"/>
  <c r="M269" i="9"/>
  <c r="N398" i="9"/>
  <c r="J132" i="9"/>
  <c r="N496" i="9"/>
  <c r="H53" i="9"/>
  <c r="K456" i="9"/>
  <c r="M171" i="9"/>
  <c r="M245" i="9"/>
  <c r="H74" i="9"/>
  <c r="H404" i="9"/>
  <c r="K144" i="9"/>
  <c r="J234" i="9"/>
  <c r="H129" i="9"/>
  <c r="J29" i="9"/>
  <c r="I376" i="9"/>
  <c r="I271" i="9"/>
  <c r="J208" i="9"/>
  <c r="I24" i="9"/>
  <c r="L405" i="9"/>
  <c r="J299" i="9"/>
  <c r="N346" i="9"/>
  <c r="N72" i="9"/>
  <c r="N220" i="9"/>
  <c r="M50" i="9"/>
  <c r="J36" i="9"/>
  <c r="I285" i="9"/>
  <c r="M472" i="9"/>
  <c r="J428" i="9"/>
  <c r="L228" i="9"/>
  <c r="K502" i="9"/>
  <c r="M83" i="9"/>
  <c r="I359" i="9"/>
  <c r="M488" i="9"/>
  <c r="M154" i="9"/>
  <c r="I394" i="9"/>
  <c r="L411" i="9"/>
  <c r="M110" i="9"/>
  <c r="H372" i="9"/>
  <c r="H423" i="9"/>
  <c r="J279" i="9"/>
  <c r="K468" i="9"/>
  <c r="I75" i="9"/>
  <c r="N353" i="9"/>
  <c r="H485" i="9"/>
  <c r="L239" i="9"/>
  <c r="L494" i="9"/>
  <c r="H230" i="9"/>
  <c r="J474" i="9"/>
  <c r="L247" i="9"/>
  <c r="J450" i="9"/>
  <c r="I295" i="9"/>
  <c r="I500" i="9"/>
  <c r="J257" i="9"/>
  <c r="H450" i="9"/>
  <c r="N264" i="9"/>
  <c r="M61" i="9"/>
  <c r="H349" i="9"/>
  <c r="N177" i="9"/>
  <c r="L480" i="9"/>
  <c r="J241" i="9"/>
  <c r="N444" i="9"/>
  <c r="H196" i="9"/>
  <c r="H418" i="9"/>
  <c r="L241" i="9"/>
  <c r="I445" i="9"/>
  <c r="J267" i="9"/>
  <c r="K19" i="9"/>
  <c r="L332" i="9"/>
  <c r="J37" i="9"/>
  <c r="K338" i="9"/>
  <c r="N104" i="9"/>
  <c r="H369" i="9"/>
  <c r="J242" i="9"/>
  <c r="K54" i="9"/>
  <c r="M486" i="9"/>
  <c r="M319" i="9"/>
  <c r="N268" i="9"/>
  <c r="L161" i="9"/>
  <c r="J38" i="9"/>
  <c r="K339" i="9"/>
  <c r="K235" i="9"/>
  <c r="H106" i="9"/>
  <c r="K55" i="9"/>
  <c r="L345" i="9"/>
  <c r="L487" i="9"/>
  <c r="M436" i="9"/>
  <c r="N408" i="9"/>
  <c r="L364" i="9"/>
  <c r="M441" i="9"/>
  <c r="J338" i="9"/>
  <c r="M326" i="9"/>
  <c r="H55" i="9"/>
  <c r="L119" i="9"/>
  <c r="J79" i="9"/>
  <c r="L408" i="9"/>
  <c r="K150" i="9"/>
  <c r="K239" i="9"/>
  <c r="J134" i="9"/>
  <c r="I36" i="9"/>
  <c r="I381" i="9"/>
  <c r="L276" i="9"/>
  <c r="K214" i="9"/>
  <c r="K32" i="9"/>
  <c r="J410" i="9"/>
  <c r="I305" i="9"/>
  <c r="N351" i="9"/>
  <c r="K80" i="9"/>
  <c r="K226" i="9"/>
  <c r="L59" i="9"/>
  <c r="I43" i="9"/>
  <c r="L292" i="9"/>
  <c r="M477" i="9"/>
  <c r="L475" i="9"/>
  <c r="M236" i="9"/>
  <c r="I493" i="9"/>
  <c r="M97" i="9"/>
  <c r="I365" i="9"/>
  <c r="H438" i="9"/>
  <c r="I165" i="9"/>
  <c r="L399" i="9"/>
  <c r="H459" i="9"/>
  <c r="L120" i="9"/>
  <c r="M377" i="9"/>
  <c r="M499" i="9"/>
  <c r="H286" i="9"/>
  <c r="K473" i="9"/>
  <c r="J84" i="9"/>
  <c r="H360" i="9"/>
  <c r="L417" i="9"/>
  <c r="J247" i="9"/>
  <c r="I412" i="9"/>
  <c r="M239" i="9"/>
  <c r="K401" i="9"/>
  <c r="H257" i="9"/>
  <c r="M450" i="9"/>
  <c r="L302" i="9"/>
  <c r="M485" i="9"/>
  <c r="M264" i="9"/>
  <c r="M480" i="9"/>
  <c r="M273" i="9"/>
  <c r="N76" i="9"/>
  <c r="N354" i="9"/>
  <c r="N187" i="9"/>
  <c r="K490" i="9"/>
  <c r="N250" i="9"/>
  <c r="N449" i="9"/>
  <c r="H206" i="9"/>
  <c r="J423" i="9"/>
  <c r="I251" i="9"/>
  <c r="I450" i="9"/>
  <c r="L274" i="9"/>
  <c r="I37" i="9"/>
  <c r="I344" i="9"/>
  <c r="M116" i="9"/>
  <c r="M374" i="9"/>
  <c r="N251" i="9"/>
  <c r="H68" i="9"/>
  <c r="M275" i="9"/>
  <c r="I345" i="9"/>
  <c r="L84" i="9"/>
  <c r="I413" i="9"/>
  <c r="M155" i="9"/>
  <c r="L244" i="9"/>
  <c r="L139" i="9"/>
  <c r="K5" i="9"/>
  <c r="I386" i="9"/>
  <c r="L282" i="9"/>
  <c r="H220" i="9"/>
  <c r="N41" i="9"/>
  <c r="H415" i="9"/>
  <c r="K310" i="9"/>
  <c r="N356" i="9"/>
  <c r="L87" i="9"/>
  <c r="L232" i="9"/>
  <c r="I66" i="9"/>
  <c r="H51" i="9"/>
  <c r="N300" i="9"/>
  <c r="M482" i="9"/>
  <c r="J495" i="9"/>
  <c r="K246" i="9"/>
  <c r="J493" i="9"/>
  <c r="K110" i="9"/>
  <c r="N370" i="9"/>
  <c r="I489" i="9"/>
  <c r="J175" i="9"/>
  <c r="N404" i="9"/>
  <c r="H499" i="9"/>
  <c r="H133" i="9"/>
  <c r="L383" i="9"/>
  <c r="M434" i="9"/>
  <c r="J294" i="9"/>
  <c r="K478" i="9"/>
  <c r="J98" i="9"/>
  <c r="M365" i="9"/>
  <c r="H490" i="9"/>
  <c r="M256" i="9"/>
  <c r="N489" i="9"/>
  <c r="K247" i="9"/>
  <c r="K469" i="9"/>
  <c r="K264" i="9"/>
  <c r="J363" i="9"/>
  <c r="H309" i="9"/>
  <c r="N490" i="9"/>
  <c r="L273" i="9"/>
  <c r="L460" i="9"/>
  <c r="J280" i="9"/>
  <c r="I89" i="9"/>
  <c r="M361" i="9"/>
  <c r="M195" i="9"/>
  <c r="K495" i="9"/>
  <c r="N257" i="9"/>
  <c r="N454" i="9"/>
  <c r="N215" i="9"/>
  <c r="L428" i="9"/>
  <c r="I258" i="9"/>
  <c r="I455" i="9"/>
  <c r="K281" i="9"/>
  <c r="N52" i="9"/>
  <c r="H344" i="9"/>
  <c r="K67" i="9"/>
  <c r="H350" i="9"/>
  <c r="J127" i="9"/>
  <c r="K380" i="9"/>
  <c r="K259" i="9"/>
  <c r="H82" i="9"/>
  <c r="I20" i="9"/>
  <c r="J333" i="9"/>
  <c r="I284" i="9"/>
  <c r="H182" i="9"/>
  <c r="L68" i="9"/>
  <c r="J352" i="9"/>
  <c r="M252" i="9"/>
  <c r="H132" i="9"/>
  <c r="I83" i="9"/>
  <c r="H27" i="9"/>
  <c r="L462" i="9"/>
  <c r="K358" i="9"/>
  <c r="M358" i="9"/>
  <c r="H376" i="9"/>
  <c r="K467" i="9"/>
  <c r="L90" i="9"/>
  <c r="M417" i="9"/>
  <c r="H161" i="9"/>
  <c r="J250" i="9"/>
  <c r="L145" i="9"/>
  <c r="L5" i="9"/>
  <c r="H391" i="9"/>
  <c r="H288" i="9"/>
  <c r="L225" i="9"/>
  <c r="M49" i="9"/>
  <c r="M419" i="9"/>
  <c r="M315" i="9"/>
  <c r="N361" i="9"/>
  <c r="H94" i="9"/>
  <c r="I238" i="9"/>
  <c r="J73" i="9"/>
  <c r="N59" i="9"/>
  <c r="L307" i="9"/>
  <c r="M487" i="9"/>
  <c r="L490" i="9"/>
  <c r="K253" i="9"/>
  <c r="L473" i="9"/>
  <c r="J120" i="9"/>
  <c r="K377" i="9"/>
  <c r="L427" i="9"/>
  <c r="L183" i="9"/>
  <c r="M410" i="9"/>
  <c r="I449" i="9"/>
  <c r="J146" i="9"/>
  <c r="H389" i="9"/>
  <c r="L424" i="9"/>
  <c r="L301" i="9"/>
  <c r="K488" i="9"/>
  <c r="H111" i="9"/>
  <c r="J372" i="9"/>
  <c r="I495" i="9"/>
  <c r="I264" i="9"/>
  <c r="M474" i="9"/>
  <c r="N256" i="9"/>
  <c r="L464" i="9"/>
  <c r="J273" i="9"/>
  <c r="L466" i="9"/>
  <c r="I317" i="9"/>
  <c r="I481" i="9"/>
  <c r="I280" i="9"/>
  <c r="M495" i="9"/>
  <c r="M287" i="9"/>
  <c r="H100" i="9"/>
  <c r="L367" i="9"/>
  <c r="M205" i="9"/>
  <c r="H486" i="9"/>
  <c r="M266" i="9"/>
  <c r="N459" i="9"/>
  <c r="M223" i="9"/>
  <c r="K434" i="9"/>
  <c r="I267" i="9"/>
  <c r="I465" i="9"/>
  <c r="M289" i="9"/>
  <c r="L64" i="9"/>
  <c r="N349" i="9"/>
  <c r="N77" i="9"/>
  <c r="I357" i="9"/>
  <c r="L140" i="9"/>
  <c r="M386" i="9"/>
  <c r="N267" i="9"/>
  <c r="K92" i="9"/>
  <c r="N37" i="9"/>
  <c r="H339" i="9"/>
  <c r="M290" i="9"/>
  <c r="L189" i="9"/>
  <c r="M82" i="9"/>
  <c r="I358" i="9"/>
  <c r="H262" i="9"/>
  <c r="N141" i="9"/>
  <c r="I97" i="9"/>
  <c r="J334" i="9"/>
  <c r="K393" i="9"/>
  <c r="J414" i="9"/>
  <c r="I415" i="9"/>
  <c r="L425" i="9"/>
  <c r="K441" i="9"/>
  <c r="N95" i="9"/>
  <c r="J422" i="9"/>
  <c r="I166" i="9"/>
  <c r="K255" i="9"/>
  <c r="N150" i="9"/>
  <c r="M5" i="9"/>
  <c r="M395" i="9"/>
  <c r="K293" i="9"/>
  <c r="I231" i="9"/>
  <c r="L56" i="9"/>
  <c r="K424" i="9"/>
  <c r="H321" i="9"/>
  <c r="N366" i="9"/>
  <c r="J102" i="9"/>
  <c r="M243" i="9"/>
  <c r="L81" i="9"/>
  <c r="K66" i="9"/>
  <c r="K314" i="9"/>
  <c r="L492" i="9"/>
  <c r="H481" i="9"/>
  <c r="M262" i="9"/>
  <c r="M493" i="9"/>
  <c r="M132" i="9"/>
  <c r="J383" i="9"/>
  <c r="H479" i="9"/>
  <c r="L193" i="9"/>
  <c r="H416" i="9"/>
  <c r="I499" i="9"/>
  <c r="N154" i="9"/>
  <c r="J394" i="9"/>
  <c r="L344" i="9"/>
  <c r="J308" i="9"/>
  <c r="L498" i="9"/>
  <c r="N120" i="9"/>
  <c r="J378" i="9"/>
  <c r="J460" i="9"/>
  <c r="K272" i="9"/>
  <c r="J485" i="9"/>
  <c r="J264" i="9"/>
  <c r="H407" i="9"/>
  <c r="N279" i="9"/>
  <c r="I425" i="9"/>
  <c r="N323" i="9"/>
  <c r="I491" i="9"/>
  <c r="L287" i="9"/>
  <c r="I408" i="9"/>
  <c r="H296" i="9"/>
  <c r="M113" i="9"/>
  <c r="L373" i="9"/>
  <c r="H214" i="9"/>
  <c r="I476" i="9"/>
  <c r="I274" i="9"/>
  <c r="N464" i="9"/>
  <c r="J233" i="9"/>
  <c r="M439" i="9"/>
  <c r="K274" i="9"/>
  <c r="N485" i="9"/>
  <c r="H297" i="9"/>
  <c r="M77" i="9"/>
  <c r="H357" i="9"/>
  <c r="H92" i="9"/>
  <c r="N362" i="9"/>
  <c r="H152" i="9"/>
  <c r="I392" i="9"/>
  <c r="I275" i="9"/>
  <c r="I105" i="9"/>
  <c r="L54" i="9"/>
  <c r="M344" i="9"/>
  <c r="I298" i="9"/>
  <c r="I200" i="9"/>
  <c r="L95" i="9"/>
  <c r="N363" i="9"/>
  <c r="J269" i="9"/>
  <c r="I153" i="9"/>
  <c r="I106" i="9"/>
  <c r="I409" i="9"/>
  <c r="J314" i="9"/>
  <c r="N446" i="9"/>
  <c r="I447" i="9"/>
  <c r="H219" i="9"/>
  <c r="K328" i="9"/>
  <c r="I101" i="9"/>
  <c r="N426" i="9"/>
  <c r="J171" i="9"/>
  <c r="L260" i="9"/>
  <c r="N4" i="9"/>
  <c r="H14" i="9"/>
  <c r="K400" i="9"/>
  <c r="N298" i="9"/>
  <c r="J237" i="9"/>
  <c r="I65" i="9"/>
  <c r="I429" i="9"/>
  <c r="I326" i="9"/>
  <c r="N371" i="9"/>
  <c r="K109" i="9"/>
  <c r="K249" i="9"/>
  <c r="H88" i="9"/>
  <c r="L73" i="9"/>
  <c r="H322" i="9"/>
  <c r="K497" i="9"/>
  <c r="I486" i="9"/>
  <c r="H270" i="9"/>
  <c r="L416" i="9"/>
  <c r="H146" i="9"/>
  <c r="M388" i="9"/>
  <c r="I479" i="9"/>
  <c r="K201" i="9"/>
  <c r="J421" i="9"/>
  <c r="J464" i="9"/>
  <c r="J165" i="9"/>
  <c r="M399" i="9"/>
  <c r="H398" i="9"/>
  <c r="I316" i="9"/>
  <c r="M394" i="9"/>
  <c r="J133" i="9"/>
  <c r="N383" i="9"/>
  <c r="L465" i="9"/>
  <c r="L279" i="9"/>
  <c r="K475" i="9"/>
  <c r="I273" i="9"/>
  <c r="J490" i="9"/>
  <c r="J287" i="9"/>
  <c r="J13" i="9"/>
  <c r="H330" i="9"/>
  <c r="H419" i="9"/>
  <c r="J295" i="9"/>
  <c r="I496" i="9"/>
  <c r="N302" i="9"/>
  <c r="K125" i="9"/>
  <c r="J379" i="9"/>
  <c r="J223" i="9"/>
  <c r="J486" i="9"/>
  <c r="N280" i="9"/>
  <c r="N469" i="9"/>
  <c r="K241" i="9"/>
  <c r="H445" i="9"/>
  <c r="J281" i="9"/>
  <c r="K413" i="9"/>
  <c r="M303" i="9"/>
  <c r="N91" i="9"/>
  <c r="M362" i="9"/>
  <c r="M104" i="9"/>
  <c r="L368" i="9"/>
  <c r="J160" i="9"/>
  <c r="K397" i="9"/>
  <c r="L283" i="9"/>
  <c r="M118" i="9"/>
  <c r="I68" i="9"/>
  <c r="N350" i="9"/>
  <c r="J306" i="9"/>
  <c r="K207" i="9"/>
  <c r="M105" i="9"/>
  <c r="N369" i="9"/>
  <c r="J276" i="9"/>
  <c r="J164" i="9"/>
  <c r="M119" i="9"/>
  <c r="N441" i="9"/>
  <c r="L55" i="9"/>
  <c r="H477" i="9"/>
  <c r="J477" i="9"/>
  <c r="I462" i="9"/>
  <c r="N471" i="9"/>
  <c r="K106" i="9"/>
  <c r="K431" i="9"/>
  <c r="K176" i="9"/>
  <c r="M265" i="9"/>
  <c r="L10" i="9"/>
  <c r="M23" i="9"/>
  <c r="I405" i="9"/>
  <c r="J304" i="9"/>
  <c r="N242" i="9"/>
  <c r="J72" i="9"/>
  <c r="N433" i="9"/>
  <c r="J331" i="9"/>
  <c r="N376" i="9"/>
  <c r="M115" i="9"/>
  <c r="N255" i="9"/>
  <c r="I95" i="9"/>
  <c r="N81" i="9"/>
  <c r="L328" i="9"/>
  <c r="J502" i="9"/>
  <c r="J481" i="9"/>
  <c r="M278" i="9"/>
  <c r="M458" i="9"/>
  <c r="L154" i="9"/>
  <c r="H394" i="9"/>
  <c r="J459" i="9"/>
  <c r="K211" i="9"/>
  <c r="L426" i="9"/>
  <c r="K494" i="9"/>
  <c r="K175" i="9"/>
  <c r="H405" i="9"/>
  <c r="M466" i="9"/>
  <c r="M322" i="9"/>
  <c r="M448" i="9"/>
  <c r="L146" i="9"/>
  <c r="J389" i="9"/>
  <c r="H491" i="9"/>
  <c r="H287" i="9"/>
  <c r="K455" i="9"/>
  <c r="M279" i="9"/>
  <c r="J445" i="9"/>
  <c r="H295" i="9"/>
  <c r="H30" i="9"/>
  <c r="L336" i="9"/>
  <c r="J491" i="9"/>
  <c r="M302" i="9"/>
  <c r="M357" i="9"/>
  <c r="M309" i="9"/>
  <c r="N137" i="9"/>
  <c r="N384" i="9"/>
  <c r="H233" i="9"/>
  <c r="N380" i="9"/>
  <c r="J289" i="9"/>
  <c r="H475" i="9"/>
  <c r="H251" i="9"/>
  <c r="H460" i="9"/>
  <c r="L289" i="9"/>
  <c r="N500" i="9"/>
  <c r="M311" i="9"/>
  <c r="L104" i="9"/>
  <c r="K368" i="9"/>
  <c r="L116" i="9"/>
  <c r="L374" i="9"/>
  <c r="L170" i="9"/>
  <c r="M402" i="9"/>
  <c r="J290" i="9"/>
  <c r="L127" i="9"/>
  <c r="J82" i="9"/>
  <c r="I375" i="9"/>
  <c r="H313" i="9"/>
  <c r="J217" i="9"/>
  <c r="J119" i="9"/>
  <c r="L375" i="9"/>
  <c r="L284" i="9"/>
  <c r="M172" i="9"/>
  <c r="I132" i="9"/>
  <c r="J472" i="9"/>
  <c r="H347" i="9"/>
  <c r="N501" i="9"/>
  <c r="I502" i="9"/>
  <c r="H492" i="9"/>
  <c r="J492" i="9"/>
  <c r="K155" i="9"/>
  <c r="L40" i="9"/>
  <c r="N223" i="9"/>
  <c r="J312" i="9"/>
  <c r="J64" i="9"/>
  <c r="H93" i="9"/>
  <c r="K447" i="9"/>
  <c r="I351" i="9"/>
  <c r="L293" i="9"/>
  <c r="K136" i="9"/>
  <c r="N479" i="9"/>
  <c r="H50" i="9"/>
  <c r="M72" i="9"/>
  <c r="L174" i="9"/>
  <c r="H66" i="9"/>
  <c r="J157" i="9"/>
  <c r="H144" i="9"/>
  <c r="K334" i="9"/>
  <c r="I353" i="9"/>
  <c r="M413" i="9"/>
  <c r="J285" i="9"/>
  <c r="K427" i="9"/>
  <c r="H165" i="9"/>
  <c r="J399" i="9"/>
  <c r="J433" i="9"/>
  <c r="L219" i="9"/>
  <c r="H432" i="9"/>
  <c r="M406" i="9"/>
  <c r="M160" i="9"/>
  <c r="I46" i="9"/>
  <c r="H229" i="9"/>
  <c r="J317" i="9"/>
  <c r="L69" i="9"/>
  <c r="I100" i="9"/>
  <c r="H452" i="9"/>
  <c r="I356" i="9"/>
  <c r="H299" i="9"/>
  <c r="M142" i="9"/>
  <c r="H489" i="9"/>
  <c r="N56" i="9"/>
  <c r="I79" i="9"/>
  <c r="I180" i="9"/>
  <c r="I73" i="9"/>
  <c r="M163" i="9"/>
  <c r="M8" i="9"/>
  <c r="I340" i="9"/>
  <c r="J377" i="9"/>
  <c r="K466" i="9"/>
  <c r="M292" i="9"/>
  <c r="N478" i="9"/>
  <c r="K173" i="9"/>
  <c r="M404" i="9"/>
  <c r="N484" i="9"/>
  <c r="J229" i="9"/>
  <c r="J437" i="9"/>
  <c r="K464" i="9"/>
  <c r="M193" i="9"/>
  <c r="I416" i="9"/>
  <c r="N27" i="9"/>
  <c r="I335" i="9"/>
  <c r="M432" i="9"/>
  <c r="N165" i="9"/>
  <c r="M51" i="9"/>
  <c r="I234" i="9"/>
  <c r="L4" i="9"/>
  <c r="N74" i="9"/>
  <c r="M107" i="9"/>
  <c r="L456" i="9"/>
  <c r="I361" i="9"/>
  <c r="K304" i="9"/>
  <c r="N148" i="9"/>
  <c r="I498" i="9"/>
  <c r="K65" i="9"/>
  <c r="K87" i="9"/>
  <c r="J186" i="9"/>
  <c r="K81" i="9"/>
  <c r="K169" i="9"/>
  <c r="K18" i="9"/>
  <c r="I347" i="9"/>
  <c r="N393" i="9"/>
  <c r="H381" i="9"/>
  <c r="H301" i="9"/>
  <c r="H444" i="9"/>
  <c r="K183" i="9"/>
  <c r="L410" i="9"/>
  <c r="K417" i="9"/>
  <c r="L238" i="9"/>
  <c r="L442" i="9"/>
  <c r="H434" i="9"/>
  <c r="L201" i="9"/>
  <c r="K421" i="9"/>
  <c r="I45" i="9"/>
  <c r="H342" i="9"/>
  <c r="H494" i="9"/>
  <c r="H171" i="9"/>
  <c r="J57" i="9"/>
  <c r="J239" i="9"/>
  <c r="J10" i="9"/>
  <c r="I80" i="9"/>
  <c r="M114" i="9"/>
  <c r="I461" i="9"/>
  <c r="J366" i="9"/>
  <c r="I310" i="9"/>
  <c r="J156" i="9"/>
  <c r="M502" i="9"/>
  <c r="L72" i="9"/>
  <c r="N93" i="9"/>
  <c r="N191" i="9"/>
  <c r="N87" i="9"/>
  <c r="H175" i="9"/>
  <c r="L25" i="9"/>
  <c r="H353" i="9"/>
  <c r="I399" i="9"/>
  <c r="I456" i="9"/>
  <c r="M307" i="9"/>
  <c r="I484" i="9"/>
  <c r="K193" i="9"/>
  <c r="N415" i="9"/>
  <c r="M449" i="9"/>
  <c r="M246" i="9"/>
  <c r="I448" i="9"/>
  <c r="H480" i="9"/>
  <c r="L211" i="9"/>
  <c r="M426" i="9"/>
  <c r="L60" i="9"/>
  <c r="N347" i="9"/>
  <c r="H454" i="9"/>
  <c r="I176" i="9"/>
  <c r="L63" i="9"/>
  <c r="K244" i="9"/>
  <c r="H16" i="9"/>
  <c r="I86" i="9"/>
  <c r="H121" i="9"/>
  <c r="M465" i="9"/>
  <c r="J371" i="9"/>
  <c r="K315" i="9"/>
  <c r="I162" i="9"/>
  <c r="J6" i="9"/>
  <c r="H79" i="9"/>
  <c r="H101" i="9"/>
  <c r="N197" i="9"/>
  <c r="N94" i="9"/>
  <c r="L180" i="9"/>
  <c r="K36" i="9"/>
  <c r="N358" i="9"/>
  <c r="M415" i="9"/>
  <c r="K496" i="9"/>
  <c r="L314" i="9"/>
  <c r="I464" i="9"/>
  <c r="J201" i="9"/>
  <c r="I421" i="9"/>
  <c r="N494" i="9"/>
  <c r="I256" i="9"/>
  <c r="I453" i="9"/>
  <c r="J412" i="9"/>
  <c r="J221" i="9"/>
  <c r="I432" i="9"/>
  <c r="M73" i="9"/>
  <c r="M353" i="9"/>
  <c r="J489" i="9"/>
  <c r="N181" i="9"/>
  <c r="N68" i="9"/>
  <c r="L249" i="9"/>
  <c r="N22" i="9"/>
  <c r="K91" i="9"/>
  <c r="H128" i="9"/>
  <c r="J470" i="9"/>
  <c r="J376" i="9"/>
  <c r="M320" i="9"/>
  <c r="K168" i="9"/>
  <c r="L14" i="9"/>
  <c r="J87" i="9"/>
  <c r="J109" i="9"/>
  <c r="K203" i="9"/>
  <c r="L102" i="9"/>
  <c r="M186" i="9"/>
  <c r="J43" i="9"/>
  <c r="N364" i="9"/>
  <c r="H437" i="9"/>
  <c r="J441" i="9"/>
  <c r="I322" i="9"/>
  <c r="J469" i="9"/>
  <c r="J211" i="9"/>
  <c r="K426" i="9"/>
  <c r="K480" i="9"/>
  <c r="H263" i="9"/>
  <c r="I458" i="9"/>
  <c r="I485" i="9"/>
  <c r="K229" i="9"/>
  <c r="K437" i="9"/>
  <c r="I84" i="9"/>
  <c r="N359" i="9"/>
  <c r="I459" i="9"/>
  <c r="H187" i="9"/>
  <c r="I74" i="9"/>
  <c r="J255" i="9"/>
  <c r="L28" i="9"/>
  <c r="M96" i="9"/>
  <c r="J135" i="9"/>
  <c r="N474" i="9"/>
  <c r="J381" i="9"/>
  <c r="N325" i="9"/>
  <c r="H174" i="9"/>
  <c r="J24" i="9"/>
  <c r="M93" i="9"/>
  <c r="L115" i="9"/>
  <c r="L209" i="9"/>
  <c r="M109" i="9"/>
  <c r="M192" i="9"/>
  <c r="I51" i="9"/>
  <c r="L370" i="9"/>
  <c r="J442" i="9"/>
  <c r="K9" i="9"/>
  <c r="M328" i="9"/>
  <c r="H412" i="9"/>
  <c r="K219" i="9"/>
  <c r="N431" i="9"/>
  <c r="J500" i="9"/>
  <c r="J270" i="9"/>
  <c r="I463" i="9"/>
  <c r="H500" i="9"/>
  <c r="M238" i="9"/>
  <c r="M442" i="9"/>
  <c r="I98" i="9"/>
  <c r="L365" i="9"/>
  <c r="I192" i="9"/>
  <c r="K79" i="9"/>
  <c r="K4" i="9"/>
  <c r="J34" i="9"/>
  <c r="H102" i="9"/>
  <c r="J142" i="9"/>
  <c r="K479" i="9"/>
  <c r="J386" i="9"/>
  <c r="H331" i="9"/>
  <c r="L179" i="9"/>
  <c r="L32" i="9"/>
  <c r="N100" i="9"/>
  <c r="L122" i="9"/>
  <c r="I215" i="9"/>
  <c r="H116" i="9"/>
  <c r="J198" i="9"/>
  <c r="H60" i="9"/>
  <c r="I377" i="9"/>
  <c r="N452" i="9"/>
  <c r="J27" i="9"/>
  <c r="L334" i="9"/>
  <c r="K474" i="9"/>
  <c r="N228" i="9"/>
  <c r="I437" i="9"/>
  <c r="N475" i="9"/>
  <c r="H279" i="9"/>
  <c r="I468" i="9"/>
  <c r="H440" i="9"/>
  <c r="N246" i="9"/>
  <c r="J448" i="9"/>
  <c r="N110" i="9"/>
  <c r="I372" i="9"/>
  <c r="J499" i="9"/>
  <c r="L221" i="9"/>
  <c r="K432" i="9"/>
  <c r="K45" i="9"/>
  <c r="J342" i="9"/>
  <c r="M29" i="9"/>
  <c r="L335" i="9"/>
  <c r="I61" i="9"/>
  <c r="K348" i="9"/>
  <c r="N134" i="9"/>
  <c r="K384" i="9"/>
  <c r="N75" i="9"/>
  <c r="L354" i="9"/>
  <c r="H89" i="9"/>
  <c r="N360" i="9"/>
  <c r="N213" i="9"/>
  <c r="M475" i="9"/>
  <c r="J296" i="9"/>
  <c r="N47" i="9"/>
  <c r="K343" i="9"/>
  <c r="H451" i="9"/>
  <c r="K311" i="9"/>
  <c r="I48" i="9"/>
  <c r="M343" i="9"/>
  <c r="M91" i="9"/>
  <c r="L362" i="9"/>
  <c r="L188" i="9"/>
  <c r="H413" i="9"/>
  <c r="M198" i="9"/>
  <c r="L418" i="9"/>
  <c r="I242" i="9"/>
  <c r="J54" i="9"/>
  <c r="K344" i="9"/>
  <c r="H207" i="9"/>
  <c r="I171" i="9"/>
  <c r="M92" i="9"/>
  <c r="L363" i="9"/>
  <c r="J284" i="9"/>
  <c r="J200" i="9"/>
  <c r="L11" i="9"/>
  <c r="J454" i="9"/>
  <c r="H469" i="9"/>
  <c r="H422" i="9"/>
  <c r="M422" i="9"/>
  <c r="L395" i="9"/>
  <c r="K444" i="9"/>
  <c r="M481" i="9"/>
  <c r="H138" i="9"/>
  <c r="N205" i="9"/>
  <c r="L159" i="9"/>
  <c r="I206" i="9"/>
  <c r="L233" i="9"/>
  <c r="N303" i="9"/>
  <c r="I312" i="9"/>
  <c r="J344" i="9"/>
  <c r="N397" i="9"/>
  <c r="L290" i="9"/>
  <c r="I119" i="9"/>
  <c r="J313" i="9"/>
  <c r="N20" i="9"/>
  <c r="N284" i="9"/>
  <c r="L420" i="9"/>
  <c r="M420" i="9"/>
  <c r="K492" i="9"/>
  <c r="H269" i="9"/>
  <c r="N275" i="9"/>
  <c r="K291" i="9"/>
  <c r="M491" i="9"/>
  <c r="N245" i="9"/>
  <c r="K429" i="9"/>
  <c r="K370" i="9"/>
  <c r="K500" i="9"/>
  <c r="H285" i="9"/>
  <c r="J138" i="9"/>
  <c r="K29" i="9"/>
  <c r="J417" i="9"/>
  <c r="L422" i="9"/>
  <c r="N453" i="9"/>
  <c r="L454" i="9"/>
  <c r="L474" i="9"/>
  <c r="K499" i="9"/>
  <c r="M13" i="9"/>
  <c r="M147" i="9"/>
  <c r="M215" i="9"/>
  <c r="N169" i="9"/>
  <c r="H216" i="9"/>
  <c r="M241" i="9"/>
  <c r="H312" i="9"/>
  <c r="I319" i="9"/>
  <c r="I350" i="9"/>
  <c r="L387" i="9"/>
  <c r="H298" i="9"/>
  <c r="K131" i="9"/>
  <c r="I320" i="9"/>
  <c r="L38" i="9"/>
  <c r="J292" i="9"/>
  <c r="H193" i="9"/>
  <c r="J382" i="9"/>
  <c r="L496" i="9"/>
  <c r="L210" i="9"/>
  <c r="J482" i="9"/>
  <c r="L37" i="9"/>
  <c r="J457" i="9"/>
  <c r="H345" i="9"/>
  <c r="I164" i="9"/>
  <c r="I217" i="9"/>
  <c r="K317" i="9"/>
  <c r="N332" i="9"/>
  <c r="J45" i="9"/>
  <c r="L479" i="9"/>
  <c r="L489" i="9"/>
  <c r="M438" i="9"/>
  <c r="M459" i="9"/>
  <c r="K439" i="9"/>
  <c r="L449" i="9"/>
  <c r="L31" i="9"/>
  <c r="J159" i="9"/>
  <c r="K223" i="9"/>
  <c r="I178" i="9"/>
  <c r="I224" i="9"/>
  <c r="J251" i="9"/>
  <c r="H319" i="9"/>
  <c r="J325" i="9"/>
  <c r="J357" i="9"/>
  <c r="H20" i="9"/>
  <c r="I306" i="9"/>
  <c r="K141" i="9"/>
  <c r="K327" i="9"/>
  <c r="J55" i="9"/>
  <c r="N299" i="9"/>
  <c r="N425" i="9"/>
  <c r="H388" i="9"/>
  <c r="K278" i="9"/>
  <c r="M352" i="9"/>
  <c r="M376" i="9"/>
  <c r="J413" i="9"/>
  <c r="H487" i="9"/>
  <c r="H228" i="9"/>
  <c r="K189" i="9"/>
  <c r="I487" i="9"/>
  <c r="H501" i="9"/>
  <c r="M363" i="9"/>
  <c r="N308" i="9"/>
  <c r="N92" i="9"/>
  <c r="I155" i="9"/>
  <c r="N445" i="9"/>
  <c r="N429" i="9"/>
  <c r="H471" i="9"/>
  <c r="N45" i="9"/>
  <c r="I403" i="9"/>
  <c r="L486" i="9"/>
  <c r="L147" i="9"/>
  <c r="I241" i="9"/>
  <c r="K296" i="9"/>
  <c r="H258" i="9"/>
  <c r="N296" i="9"/>
  <c r="N318" i="9"/>
  <c r="K374" i="9"/>
  <c r="J380" i="9"/>
  <c r="H408" i="9"/>
  <c r="H141" i="9"/>
  <c r="L435" i="9"/>
  <c r="L227" i="9"/>
  <c r="H382" i="9"/>
  <c r="H70" i="9"/>
  <c r="I307" i="9"/>
  <c r="M430" i="9"/>
  <c r="K462" i="9"/>
  <c r="I497" i="9"/>
  <c r="N19" i="9"/>
  <c r="J497" i="9"/>
  <c r="J370" i="9"/>
  <c r="L235" i="9"/>
  <c r="J431" i="9"/>
  <c r="M412" i="9"/>
  <c r="N126" i="9"/>
  <c r="M364" i="9"/>
  <c r="N289" i="9"/>
  <c r="L165" i="9"/>
  <c r="J408" i="9"/>
  <c r="J476" i="9"/>
  <c r="M460" i="9"/>
  <c r="J61" i="9"/>
  <c r="K491" i="9"/>
  <c r="K451" i="9"/>
  <c r="I159" i="9"/>
  <c r="M250" i="9"/>
  <c r="J303" i="9"/>
  <c r="H267" i="9"/>
  <c r="L303" i="9"/>
  <c r="H325" i="9"/>
  <c r="I380" i="9"/>
  <c r="H386" i="9"/>
  <c r="I435" i="9"/>
  <c r="J152" i="9"/>
  <c r="H420" i="9"/>
  <c r="I235" i="9"/>
  <c r="M387" i="9"/>
  <c r="H83" i="9"/>
  <c r="M313" i="9"/>
  <c r="M446" i="9"/>
  <c r="N491" i="9"/>
  <c r="L321" i="9"/>
  <c r="J68" i="9"/>
  <c r="M20" i="9"/>
  <c r="K105" i="9"/>
  <c r="N235" i="9"/>
  <c r="H153" i="9"/>
  <c r="K412" i="9"/>
  <c r="M496" i="9"/>
  <c r="N188" i="9"/>
  <c r="L141" i="9"/>
  <c r="I433" i="9"/>
  <c r="M175" i="9"/>
  <c r="K476" i="9"/>
  <c r="M397" i="9"/>
  <c r="L326" i="9"/>
  <c r="M75" i="9"/>
  <c r="M461" i="9"/>
  <c r="L13" i="9"/>
  <c r="I167" i="9"/>
  <c r="M257" i="9"/>
  <c r="J311" i="9"/>
  <c r="J274" i="9"/>
  <c r="L311" i="9"/>
  <c r="K332" i="9"/>
  <c r="N385" i="9"/>
  <c r="H392" i="9"/>
  <c r="H387" i="9"/>
  <c r="L160" i="9"/>
  <c r="J20" i="9"/>
  <c r="N244" i="9"/>
  <c r="H393" i="9"/>
  <c r="M182" i="9"/>
  <c r="K321" i="9"/>
  <c r="N476" i="9"/>
  <c r="L398" i="9"/>
  <c r="H409" i="9"/>
  <c r="K82" i="9"/>
  <c r="K38" i="9"/>
  <c r="K457" i="9"/>
  <c r="N210" i="9"/>
  <c r="J436" i="9"/>
  <c r="M19" i="9"/>
  <c r="L313" i="9"/>
  <c r="L348" i="9"/>
  <c r="N291" i="9"/>
  <c r="K275" i="9"/>
  <c r="H184" i="9"/>
  <c r="L392" i="9"/>
  <c r="K481" i="9"/>
  <c r="J451" i="9"/>
  <c r="M88" i="9"/>
  <c r="K13" i="9"/>
  <c r="K31" i="9"/>
  <c r="M177" i="9"/>
  <c r="I265" i="9"/>
  <c r="H318" i="9"/>
  <c r="H281" i="9"/>
  <c r="J318" i="9"/>
  <c r="I338" i="9"/>
  <c r="N391" i="9"/>
  <c r="J397" i="9"/>
  <c r="L471" i="9"/>
  <c r="N170" i="9"/>
  <c r="H38" i="9"/>
  <c r="K252" i="9"/>
  <c r="J398" i="9"/>
  <c r="H190" i="9"/>
  <c r="J328" i="9"/>
  <c r="M501" i="9"/>
  <c r="I404" i="9"/>
  <c r="N407" i="9"/>
  <c r="I457" i="9"/>
  <c r="N216" i="9"/>
  <c r="I352" i="9"/>
  <c r="J385" i="9"/>
  <c r="L172" i="9"/>
  <c r="I490" i="9"/>
  <c r="I327" i="9"/>
  <c r="J369" i="9"/>
  <c r="H194" i="9"/>
  <c r="N392" i="9"/>
  <c r="I419" i="9"/>
  <c r="I13" i="9"/>
  <c r="K99" i="9"/>
  <c r="I30" i="9"/>
  <c r="K47" i="9"/>
  <c r="M187" i="9"/>
  <c r="H274" i="9"/>
  <c r="L324" i="9"/>
  <c r="K289" i="9"/>
  <c r="N324" i="9"/>
  <c r="N343" i="9"/>
  <c r="I397" i="9"/>
  <c r="L402" i="9"/>
  <c r="I441" i="9"/>
  <c r="N180" i="9"/>
  <c r="M54" i="9"/>
  <c r="M261" i="9"/>
  <c r="L403" i="9"/>
  <c r="L200" i="9"/>
  <c r="I334" i="9"/>
  <c r="I482" i="9"/>
  <c r="H472" i="9"/>
  <c r="K402" i="9"/>
  <c r="J218" i="9"/>
  <c r="J228" i="9"/>
  <c r="I55" i="9"/>
  <c r="N252" i="9"/>
  <c r="H189" i="9"/>
  <c r="K487" i="9"/>
  <c r="K408" i="9"/>
  <c r="K297" i="9"/>
  <c r="N201" i="9"/>
  <c r="M11" i="9"/>
  <c r="I398" i="9"/>
  <c r="N29" i="9"/>
  <c r="L111" i="9"/>
  <c r="J47" i="9"/>
  <c r="L61" i="9"/>
  <c r="L195" i="9"/>
  <c r="L280" i="9"/>
  <c r="L331" i="9"/>
  <c r="L296" i="9"/>
  <c r="H332" i="9"/>
  <c r="M349" i="9"/>
  <c r="I189" i="9"/>
  <c r="N211" i="9"/>
  <c r="L29" i="9"/>
  <c r="N11" i="9"/>
  <c r="M45" i="9"/>
  <c r="H125" i="9"/>
  <c r="K61" i="9"/>
  <c r="L76" i="9"/>
  <c r="L205" i="9"/>
  <c r="H289" i="9"/>
  <c r="M337" i="9"/>
  <c r="K303" i="9"/>
  <c r="H338" i="9"/>
  <c r="N355" i="9"/>
  <c r="M407" i="9"/>
  <c r="I199" i="9"/>
  <c r="M229" i="9"/>
  <c r="N60" i="9"/>
  <c r="L45" i="9"/>
  <c r="L75" i="9"/>
  <c r="I147" i="9"/>
  <c r="N88" i="9"/>
  <c r="N99" i="9"/>
  <c r="I223" i="9"/>
  <c r="I303" i="9"/>
  <c r="J349" i="9"/>
  <c r="I318" i="9"/>
  <c r="L349" i="9"/>
  <c r="J368" i="9"/>
  <c r="K418" i="9"/>
  <c r="N423" i="9"/>
  <c r="N67" i="9"/>
  <c r="K294" i="9"/>
  <c r="L157" i="9"/>
  <c r="N146" i="9"/>
  <c r="L166" i="9"/>
  <c r="I222" i="9"/>
  <c r="K177" i="9"/>
  <c r="L187" i="9"/>
  <c r="N288" i="9"/>
  <c r="J355" i="9"/>
  <c r="L396" i="9"/>
  <c r="H368" i="9"/>
  <c r="N396" i="9"/>
  <c r="N412" i="9"/>
  <c r="L413" i="9"/>
  <c r="K486" i="9"/>
  <c r="K160" i="9"/>
  <c r="N283" i="9"/>
  <c r="M301" i="9"/>
  <c r="M165" i="9"/>
  <c r="M157" i="9"/>
  <c r="J176" i="9"/>
  <c r="J230" i="9"/>
  <c r="I187" i="9"/>
  <c r="K195" i="9"/>
  <c r="I296" i="9"/>
  <c r="H362" i="9"/>
  <c r="N401" i="9"/>
  <c r="H374" i="9"/>
  <c r="I402" i="9"/>
  <c r="J418" i="9"/>
  <c r="N460" i="9"/>
  <c r="J430" i="9"/>
  <c r="M170" i="9"/>
  <c r="K290" i="9"/>
  <c r="H200" i="9"/>
  <c r="J83" i="9"/>
  <c r="K308" i="9"/>
  <c r="N175" i="9"/>
  <c r="K166" i="9"/>
  <c r="K184" i="9"/>
  <c r="H240" i="9"/>
  <c r="M194" i="9"/>
  <c r="K205" i="9"/>
  <c r="H303" i="9"/>
  <c r="M367" i="9"/>
  <c r="I407" i="9"/>
  <c r="M379" i="9"/>
  <c r="K407" i="9"/>
  <c r="L423" i="9"/>
  <c r="K435" i="9"/>
  <c r="M435" i="9"/>
  <c r="H179" i="9"/>
  <c r="N297" i="9"/>
  <c r="J207" i="9"/>
  <c r="H358" i="9"/>
  <c r="N451" i="9"/>
  <c r="J316" i="9"/>
  <c r="I184" i="9"/>
  <c r="H176" i="9"/>
  <c r="K194" i="9"/>
  <c r="M247" i="9"/>
  <c r="J205" i="9"/>
  <c r="N212" i="9"/>
  <c r="N310" i="9"/>
  <c r="M373" i="9"/>
  <c r="H306" i="9"/>
  <c r="N322" i="9"/>
  <c r="I194" i="9"/>
  <c r="J184" i="9"/>
  <c r="H205" i="9"/>
  <c r="I257" i="9"/>
  <c r="L212" i="9"/>
  <c r="H223" i="9"/>
  <c r="M317" i="9"/>
  <c r="K379" i="9"/>
  <c r="N417" i="9"/>
  <c r="N390" i="9"/>
  <c r="I418" i="9"/>
  <c r="J455" i="9"/>
  <c r="K369" i="9"/>
  <c r="K37" i="9"/>
  <c r="H199" i="9"/>
  <c r="M312" i="9"/>
  <c r="K227" i="9"/>
  <c r="M369" i="9"/>
  <c r="L182" i="9"/>
  <c r="J321" i="9"/>
  <c r="J388" i="9"/>
  <c r="K425" i="9"/>
  <c r="J404" i="9"/>
  <c r="H302" i="9"/>
  <c r="M183" i="9"/>
  <c r="K329" i="9"/>
  <c r="M204" i="9"/>
  <c r="J194" i="9"/>
  <c r="J212" i="9"/>
  <c r="L264" i="9"/>
  <c r="N222" i="9"/>
  <c r="L230" i="9"/>
  <c r="J324" i="9"/>
  <c r="H385" i="9"/>
  <c r="I423" i="9"/>
  <c r="M396" i="9"/>
  <c r="K423" i="9"/>
  <c r="M418" i="9"/>
  <c r="L476" i="9"/>
  <c r="I54" i="9"/>
  <c r="N206" i="9"/>
  <c r="L319" i="9"/>
  <c r="H235" i="9"/>
  <c r="K375" i="9"/>
  <c r="N189" i="9"/>
  <c r="I328" i="9"/>
  <c r="L393" i="9"/>
  <c r="L457" i="9"/>
  <c r="K415" i="9"/>
  <c r="I324" i="9"/>
  <c r="H315" i="9"/>
  <c r="J335" i="9"/>
  <c r="H212" i="9"/>
  <c r="N204" i="9"/>
  <c r="H222" i="9"/>
  <c r="K273" i="9"/>
  <c r="K230" i="9"/>
  <c r="J240" i="9"/>
  <c r="K330" i="9"/>
  <c r="L390" i="9"/>
  <c r="K428" i="9"/>
  <c r="H402" i="9"/>
  <c r="J429" i="9"/>
  <c r="N338" i="9"/>
  <c r="M476" i="9"/>
  <c r="M67" i="9"/>
  <c r="M216" i="9"/>
  <c r="L357" i="9"/>
  <c r="M244" i="9"/>
  <c r="N381" i="9"/>
  <c r="K200" i="9"/>
  <c r="H334" i="9"/>
  <c r="J467" i="9"/>
  <c r="J487" i="9"/>
  <c r="I467" i="9"/>
  <c r="M305" i="9"/>
  <c r="H467" i="9"/>
  <c r="N410" i="9"/>
  <c r="I342" i="9"/>
  <c r="M221" i="9"/>
  <c r="I212" i="9"/>
  <c r="I230" i="9"/>
  <c r="H280" i="9"/>
  <c r="I240" i="9"/>
  <c r="H248" i="9"/>
  <c r="K337" i="9"/>
  <c r="M401" i="9"/>
  <c r="J434" i="9"/>
  <c r="J407" i="9"/>
  <c r="L434" i="9"/>
  <c r="I501" i="9"/>
  <c r="L430" i="9"/>
  <c r="H78" i="9"/>
  <c r="N224" i="9"/>
  <c r="N440" i="9"/>
  <c r="J252" i="9"/>
  <c r="J425" i="9"/>
  <c r="K210" i="9"/>
  <c r="M339" i="9"/>
  <c r="K501" i="9"/>
  <c r="J462" i="9"/>
  <c r="N403" i="9"/>
  <c r="K11" i="9"/>
  <c r="N294" i="9"/>
  <c r="J396" i="9"/>
  <c r="N139" i="9"/>
  <c r="J105" i="9"/>
  <c r="L352" i="9"/>
  <c r="I469" i="9"/>
  <c r="L501" i="9"/>
  <c r="N483" i="9"/>
  <c r="L394" i="9"/>
  <c r="M294" i="9"/>
  <c r="I287" i="9"/>
  <c r="K302" i="9"/>
  <c r="M342" i="9"/>
  <c r="I309" i="9"/>
  <c r="L317" i="9"/>
  <c r="K390" i="9"/>
  <c r="H461" i="9"/>
  <c r="J480" i="9"/>
  <c r="N470" i="9"/>
  <c r="M350" i="9"/>
  <c r="L114" i="9"/>
  <c r="I127" i="9"/>
  <c r="N178" i="9"/>
  <c r="M297" i="9"/>
  <c r="L92" i="9"/>
  <c r="N319" i="9"/>
  <c r="M131" i="9"/>
  <c r="L217" i="9"/>
  <c r="K345" i="9"/>
  <c r="N481" i="9"/>
  <c r="K262" i="9"/>
  <c r="I142" i="9"/>
  <c r="H400" i="9"/>
  <c r="H482" i="9"/>
  <c r="M210" i="9"/>
  <c r="J403" i="9"/>
  <c r="M201" i="9"/>
  <c r="N405" i="9"/>
  <c r="L308" i="9"/>
  <c r="I302" i="9"/>
  <c r="H317" i="9"/>
  <c r="K354" i="9"/>
  <c r="H324" i="9"/>
  <c r="J330" i="9"/>
  <c r="L401" i="9"/>
  <c r="J461" i="9"/>
  <c r="I460" i="9"/>
  <c r="M455" i="9"/>
  <c r="J19" i="9"/>
  <c r="M138" i="9"/>
  <c r="N151" i="9"/>
  <c r="N198" i="9"/>
  <c r="L312" i="9"/>
  <c r="N118" i="9"/>
  <c r="K333" i="9"/>
  <c r="N152" i="9"/>
  <c r="L298" i="9"/>
  <c r="H21" i="9"/>
  <c r="H173" i="9"/>
  <c r="J97" i="9"/>
  <c r="I420" i="9"/>
  <c r="H164" i="9"/>
  <c r="H183" i="9"/>
  <c r="K51" i="9"/>
  <c r="I141" i="9"/>
  <c r="H142" i="9"/>
  <c r="H377" i="9"/>
  <c r="K182" i="9"/>
  <c r="N486" i="9"/>
  <c r="H431" i="9"/>
  <c r="K307" i="9"/>
  <c r="I246" i="9"/>
  <c r="L164" i="9"/>
  <c r="I253" i="9"/>
  <c r="N498" i="9"/>
  <c r="H188" i="9"/>
  <c r="N450" i="9"/>
  <c r="J106" i="9"/>
  <c r="J329" i="9"/>
  <c r="I411" i="9"/>
  <c r="L316" i="9"/>
  <c r="M308" i="9"/>
  <c r="M323" i="9"/>
  <c r="L360" i="9"/>
  <c r="I330" i="9"/>
  <c r="J337" i="9"/>
  <c r="N406" i="9"/>
  <c r="L491" i="9"/>
  <c r="K465" i="9"/>
  <c r="I333" i="9"/>
  <c r="H37" i="9"/>
  <c r="M151" i="9"/>
  <c r="I160" i="9"/>
  <c r="M206" i="9"/>
  <c r="K319" i="9"/>
  <c r="M127" i="9"/>
  <c r="I339" i="9"/>
  <c r="M306" i="9"/>
  <c r="I70" i="9"/>
  <c r="M456" i="9"/>
  <c r="N200" i="9"/>
  <c r="K170" i="9"/>
  <c r="N344" i="9"/>
  <c r="K313" i="9"/>
  <c r="K482" i="9"/>
  <c r="N461" i="9"/>
  <c r="J320" i="9"/>
  <c r="L482" i="9"/>
  <c r="N430" i="9"/>
  <c r="N172" i="9"/>
  <c r="K409" i="9"/>
  <c r="H425" i="9"/>
  <c r="J188" i="9"/>
  <c r="K398" i="9"/>
  <c r="L421" i="9"/>
  <c r="K416" i="9"/>
  <c r="K323" i="9"/>
  <c r="M316" i="9"/>
  <c r="N329" i="9"/>
  <c r="I367" i="9"/>
  <c r="I337" i="9"/>
  <c r="H343" i="9"/>
  <c r="J439" i="9"/>
  <c r="K446" i="9"/>
  <c r="M490" i="9"/>
  <c r="J446" i="9"/>
  <c r="H160" i="9"/>
  <c r="L216" i="9"/>
  <c r="K326" i="9"/>
  <c r="N171" i="9"/>
  <c r="N493" i="9"/>
  <c r="M421" i="9"/>
  <c r="L329" i="9"/>
  <c r="L323" i="9"/>
  <c r="J336" i="9"/>
  <c r="N372" i="9"/>
  <c r="N342" i="9"/>
  <c r="N348" i="9"/>
  <c r="I480" i="9"/>
  <c r="N18" i="9"/>
  <c r="I471" i="9"/>
  <c r="I19" i="9"/>
  <c r="J63" i="9"/>
  <c r="J170" i="9"/>
  <c r="M178" i="9"/>
  <c r="M224" i="9"/>
  <c r="H333" i="9"/>
  <c r="K152" i="9"/>
  <c r="H352" i="9"/>
  <c r="J153" i="9"/>
  <c r="H439" i="9"/>
  <c r="I427" i="9"/>
  <c r="K335" i="9"/>
  <c r="M329" i="9"/>
  <c r="L342" i="9"/>
  <c r="N378" i="9"/>
  <c r="M348" i="9"/>
  <c r="M354" i="9"/>
  <c r="H455" i="9"/>
  <c r="N31" i="9"/>
  <c r="N455" i="9"/>
  <c r="N36" i="9"/>
  <c r="L77" i="9"/>
  <c r="L178" i="9"/>
  <c r="M188" i="9"/>
  <c r="K234" i="9"/>
  <c r="M338" i="9"/>
  <c r="J161" i="9"/>
  <c r="N357" i="9"/>
  <c r="M189" i="9"/>
  <c r="H328" i="9"/>
  <c r="K164" i="9"/>
  <c r="M425" i="9"/>
  <c r="M382" i="9"/>
  <c r="J393" i="9"/>
  <c r="H426" i="9"/>
  <c r="H497" i="9"/>
  <c r="I436" i="9"/>
  <c r="H474" i="9"/>
  <c r="I216" i="9"/>
  <c r="K298" i="9"/>
  <c r="K459" i="9"/>
  <c r="M437" i="9"/>
  <c r="I348" i="9"/>
  <c r="K342" i="9"/>
  <c r="J354" i="9"/>
  <c r="N389" i="9"/>
  <c r="M360" i="9"/>
  <c r="K367" i="9"/>
  <c r="K440" i="9"/>
  <c r="H62" i="9"/>
  <c r="N413" i="9"/>
  <c r="N62" i="9"/>
  <c r="K104" i="9"/>
  <c r="L198" i="9"/>
  <c r="L206" i="9"/>
  <c r="M251" i="9"/>
  <c r="J350" i="9"/>
  <c r="H181" i="9"/>
  <c r="L369" i="9"/>
  <c r="J210" i="9"/>
  <c r="N333" i="9"/>
  <c r="N495" i="9"/>
  <c r="M498" i="9"/>
  <c r="M453" i="9"/>
  <c r="L389" i="9"/>
  <c r="H401" i="9"/>
  <c r="H433" i="9"/>
  <c r="L406" i="9"/>
  <c r="I470" i="9"/>
  <c r="H77" i="9"/>
  <c r="K159" i="9"/>
  <c r="H104" i="9"/>
  <c r="M159" i="9"/>
  <c r="K188" i="9"/>
  <c r="K267" i="9"/>
  <c r="N274" i="9"/>
  <c r="K312" i="9"/>
  <c r="L397" i="9"/>
  <c r="I252" i="9"/>
  <c r="N54" i="9"/>
  <c r="I276" i="9"/>
  <c r="L339" i="9"/>
  <c r="N182" i="9"/>
  <c r="J435" i="9"/>
  <c r="N458" i="9"/>
  <c r="M483" i="9"/>
  <c r="H395" i="9"/>
  <c r="N432" i="9"/>
  <c r="N438" i="9"/>
  <c r="N411" i="9"/>
  <c r="K470" i="9"/>
  <c r="J89" i="9"/>
  <c r="M169" i="9"/>
  <c r="I114" i="9"/>
  <c r="H170" i="9"/>
  <c r="J196" i="9"/>
  <c r="M274" i="9"/>
  <c r="J282" i="9"/>
  <c r="J319" i="9"/>
  <c r="N402" i="9"/>
  <c r="M259" i="9"/>
  <c r="K68" i="9"/>
  <c r="K284" i="9"/>
  <c r="J345" i="9"/>
  <c r="I190" i="9"/>
  <c r="L446" i="9"/>
  <c r="N424" i="9"/>
  <c r="I422" i="9"/>
  <c r="N463" i="9"/>
  <c r="J400" i="9"/>
  <c r="H464" i="9"/>
  <c r="I444" i="9"/>
  <c r="I417" i="9"/>
  <c r="M445" i="9"/>
  <c r="I103" i="9"/>
  <c r="H178" i="9"/>
  <c r="N125" i="9"/>
  <c r="J178" i="9"/>
  <c r="J206" i="9"/>
  <c r="L281" i="9"/>
  <c r="H290" i="9"/>
  <c r="K325" i="9"/>
  <c r="M424" i="9"/>
  <c r="M268" i="9"/>
  <c r="L82" i="9"/>
  <c r="M291" i="9"/>
  <c r="I393" i="9"/>
  <c r="M200" i="9"/>
  <c r="L472" i="9"/>
  <c r="K436" i="9"/>
  <c r="I406" i="9"/>
  <c r="J494" i="9"/>
  <c r="N113" i="9"/>
  <c r="J501" i="9"/>
  <c r="L484" i="9"/>
  <c r="N416" i="9"/>
  <c r="K411" i="9"/>
  <c r="N427" i="9"/>
  <c r="M484" i="9"/>
  <c r="J479" i="9"/>
  <c r="M408" i="9"/>
  <c r="L125" i="9"/>
  <c r="N195" i="9"/>
  <c r="H148" i="9"/>
  <c r="I196" i="9"/>
  <c r="J224" i="9"/>
  <c r="J297" i="9"/>
  <c r="H304" i="9"/>
  <c r="L338" i="9"/>
  <c r="H446" i="9"/>
  <c r="H284" i="9"/>
  <c r="L105" i="9"/>
  <c r="L306" i="9"/>
  <c r="M403" i="9"/>
  <c r="L218" i="9"/>
  <c r="J420" i="9"/>
  <c r="L452" i="9"/>
  <c r="K292" i="9"/>
  <c r="P7" i="7"/>
  <c r="R153" i="7"/>
  <c r="M225" i="7"/>
  <c r="M131" i="7"/>
  <c r="M218" i="7"/>
  <c r="S48" i="7"/>
  <c r="Q222" i="7"/>
  <c r="N58" i="7"/>
  <c r="P204" i="7"/>
  <c r="Q246" i="7"/>
  <c r="Q108" i="7"/>
  <c r="R250" i="7"/>
  <c r="P90" i="7"/>
  <c r="R236" i="7"/>
  <c r="M22" i="7"/>
  <c r="O168" i="7"/>
  <c r="M196" i="7"/>
  <c r="M243" i="7"/>
  <c r="S122" i="7"/>
  <c r="M27" i="7"/>
  <c r="O206" i="7"/>
  <c r="O100" i="7"/>
  <c r="M239" i="7"/>
  <c r="N146" i="7"/>
  <c r="S22" i="7"/>
  <c r="N169" i="7"/>
  <c r="R36" i="7"/>
  <c r="M183" i="7"/>
  <c r="S36" i="7"/>
  <c r="N183" i="7"/>
  <c r="P96" i="7"/>
  <c r="R9" i="7"/>
  <c r="O5" i="7"/>
  <c r="P188" i="7"/>
  <c r="Q5" i="7"/>
  <c r="S151" i="7"/>
  <c r="P115" i="7"/>
  <c r="Q51" i="7"/>
  <c r="S197" i="7"/>
  <c r="N143" i="7"/>
  <c r="R138" i="7"/>
  <c r="R97" i="7"/>
  <c r="O52" i="7"/>
  <c r="S211" i="7"/>
  <c r="N116" i="7"/>
  <c r="O135" i="7"/>
  <c r="M194" i="7"/>
  <c r="Q244" i="7"/>
  <c r="S203" i="7"/>
  <c r="M12" i="7"/>
  <c r="O158" i="7"/>
  <c r="Q220" i="7"/>
  <c r="Q135" i="7"/>
  <c r="N227" i="7"/>
  <c r="P53" i="7"/>
  <c r="R231" i="7"/>
  <c r="R62" i="7"/>
  <c r="M209" i="7"/>
  <c r="S228" i="7"/>
  <c r="N113" i="7"/>
  <c r="S218" i="7"/>
  <c r="M95" i="7"/>
  <c r="O241" i="7"/>
  <c r="Q26" i="7"/>
  <c r="S172" i="7"/>
  <c r="P223" i="7"/>
  <c r="N211" i="7"/>
  <c r="P127" i="7"/>
  <c r="Q31" i="7"/>
  <c r="R233" i="7"/>
  <c r="S104" i="7"/>
  <c r="P4" i="7"/>
  <c r="R150" i="7"/>
  <c r="P27" i="7"/>
  <c r="R173" i="7"/>
  <c r="O41" i="7"/>
  <c r="Q187" i="7"/>
  <c r="P41" i="7"/>
  <c r="R187" i="7"/>
  <c r="M101" i="7"/>
  <c r="O14" i="7"/>
  <c r="S9" i="7"/>
  <c r="P5" i="7"/>
  <c r="N10" i="7"/>
  <c r="P156" i="7"/>
  <c r="M120" i="7"/>
  <c r="N56" i="7"/>
  <c r="R243" i="7"/>
  <c r="R147" i="7"/>
  <c r="O143" i="7"/>
  <c r="O102" i="7"/>
  <c r="S56" i="7"/>
  <c r="O226" i="7"/>
  <c r="P134" i="7"/>
  <c r="P171" i="7"/>
  <c r="P161" i="7"/>
  <c r="Q11" i="7"/>
  <c r="M190" i="7"/>
  <c r="M176" i="7"/>
  <c r="O244" i="7"/>
  <c r="M62" i="7"/>
  <c r="M107" i="7"/>
  <c r="M230" i="7"/>
  <c r="M148" i="7"/>
  <c r="N248" i="7"/>
  <c r="R117" i="7"/>
  <c r="Q99" i="7"/>
  <c r="N31" i="7"/>
  <c r="P177" i="7"/>
  <c r="S215" i="7"/>
  <c r="M132" i="7"/>
  <c r="N36" i="7"/>
  <c r="P142" i="7"/>
  <c r="M9" i="7"/>
  <c r="O155" i="7"/>
  <c r="M32" i="7"/>
  <c r="O178" i="7"/>
  <c r="S45" i="7"/>
  <c r="N192" i="7"/>
  <c r="M46" i="7"/>
  <c r="Q105" i="7"/>
  <c r="S18" i="7"/>
  <c r="P14" i="7"/>
  <c r="M10" i="7"/>
  <c r="R14" i="7"/>
  <c r="M161" i="7"/>
  <c r="R60" i="7"/>
  <c r="M6" i="7"/>
  <c r="O152" i="7"/>
  <c r="S147" i="7"/>
  <c r="S106" i="7"/>
  <c r="R6" i="7"/>
  <c r="R152" i="7"/>
  <c r="Q189" i="7"/>
  <c r="Q16" i="7"/>
  <c r="S162" i="7"/>
  <c r="N140" i="7"/>
  <c r="O236" i="7"/>
  <c r="M58" i="7"/>
  <c r="P245" i="7"/>
  <c r="O67" i="7"/>
  <c r="Q213" i="7"/>
  <c r="S251" i="7"/>
  <c r="M155" i="7"/>
  <c r="S245" i="7"/>
  <c r="S250" i="7"/>
  <c r="P109" i="7"/>
  <c r="S196" i="7"/>
  <c r="Q124" i="7"/>
  <c r="N21" i="7"/>
  <c r="P167" i="7"/>
  <c r="S220" i="7"/>
  <c r="R144" i="7"/>
  <c r="S240" i="7"/>
  <c r="Q62" i="7"/>
  <c r="P136" i="7"/>
  <c r="S71" i="7"/>
  <c r="N218" i="7"/>
  <c r="N165" i="7"/>
  <c r="O122" i="7"/>
  <c r="R200" i="7"/>
  <c r="N104" i="7"/>
  <c r="P250" i="7"/>
  <c r="R35" i="7"/>
  <c r="M182" i="7"/>
  <c r="P150" i="7"/>
  <c r="P243" i="7"/>
  <c r="Q136" i="7"/>
  <c r="R40" i="7"/>
  <c r="Q215" i="7"/>
  <c r="M114" i="7"/>
  <c r="Q13" i="7"/>
  <c r="S159" i="7"/>
  <c r="Q36" i="7"/>
  <c r="S182" i="7"/>
  <c r="P50" i="7"/>
  <c r="R196" i="7"/>
  <c r="Q50" i="7"/>
  <c r="R219" i="7"/>
  <c r="N110" i="7"/>
  <c r="P23" i="7"/>
  <c r="M19" i="7"/>
  <c r="Q14" i="7"/>
  <c r="O19" i="7"/>
  <c r="Q165" i="7"/>
  <c r="N129" i="7"/>
  <c r="O65" i="7"/>
  <c r="Q10" i="7"/>
  <c r="N6" i="7"/>
  <c r="P152" i="7"/>
  <c r="P111" i="7"/>
  <c r="O11" i="7"/>
  <c r="S88" i="7"/>
  <c r="N167" i="7"/>
  <c r="N221" i="7"/>
  <c r="S161" i="7"/>
  <c r="N71" i="7"/>
  <c r="R157" i="7"/>
  <c r="N194" i="7"/>
  <c r="P230" i="7"/>
  <c r="M89" i="7"/>
  <c r="Q226" i="7"/>
  <c r="Q66" i="7"/>
  <c r="P89" i="7"/>
  <c r="N216" i="7"/>
  <c r="R25" i="7"/>
  <c r="M172" i="7"/>
  <c r="M3" i="7"/>
  <c r="O149" i="7"/>
  <c r="M250" i="7"/>
  <c r="N67" i="7"/>
  <c r="R186" i="7"/>
  <c r="P76" i="7"/>
  <c r="R222" i="7"/>
  <c r="P247" i="7"/>
  <c r="S126" i="7"/>
  <c r="O237" i="7"/>
  <c r="R108" i="7"/>
  <c r="M13" i="7"/>
  <c r="O40" i="7"/>
  <c r="Q186" i="7"/>
  <c r="Q191" i="7"/>
  <c r="N141" i="7"/>
  <c r="O45" i="7"/>
  <c r="M170" i="7"/>
  <c r="Q118" i="7"/>
  <c r="N18" i="7"/>
  <c r="O30" i="7"/>
  <c r="Q176" i="7"/>
  <c r="Q7" i="7"/>
  <c r="S153" i="7"/>
  <c r="S131" i="7"/>
  <c r="R71" i="7"/>
  <c r="O223" i="7"/>
  <c r="M81" i="7"/>
  <c r="O227" i="7"/>
  <c r="P206" i="7"/>
  <c r="P131" i="7"/>
  <c r="Q251" i="7"/>
  <c r="O113" i="7"/>
  <c r="Q49" i="7"/>
  <c r="S44" i="7"/>
  <c r="S34" i="7"/>
  <c r="N181" i="7"/>
  <c r="N12" i="7"/>
  <c r="P158" i="7"/>
  <c r="N182" i="7"/>
  <c r="O76" i="7"/>
  <c r="R209" i="7"/>
  <c r="Q85" i="7"/>
  <c r="S231" i="7"/>
  <c r="Q142" i="7"/>
  <c r="M136" i="7"/>
  <c r="M238" i="7"/>
  <c r="S117" i="7"/>
  <c r="O63" i="7"/>
  <c r="P49" i="7"/>
  <c r="R195" i="7"/>
  <c r="S232" i="7"/>
  <c r="M4" i="7"/>
  <c r="O150" i="7"/>
  <c r="P54" i="7"/>
  <c r="O211" i="7"/>
  <c r="R127" i="7"/>
  <c r="O27" i="7"/>
  <c r="Q173" i="7"/>
  <c r="O50" i="7"/>
  <c r="Q196" i="7"/>
  <c r="N64" i="7"/>
  <c r="P210" i="7"/>
  <c r="O64" i="7"/>
  <c r="M252" i="7"/>
  <c r="S123" i="7"/>
  <c r="N37" i="7"/>
  <c r="R32" i="7"/>
  <c r="O28" i="7"/>
  <c r="M33" i="7"/>
  <c r="R252" i="7"/>
  <c r="S142" i="7"/>
  <c r="M79" i="7"/>
  <c r="O24" i="7"/>
  <c r="S19" i="7"/>
  <c r="N166" i="7"/>
  <c r="M11" i="7"/>
  <c r="M25" i="7"/>
  <c r="N7" i="7"/>
  <c r="M217" i="7"/>
  <c r="O235" i="7"/>
  <c r="Q107" i="7"/>
  <c r="P39" i="7"/>
  <c r="R185" i="7"/>
  <c r="R16" i="7"/>
  <c r="M163" i="7"/>
  <c r="N214" i="7"/>
  <c r="S80" i="7"/>
  <c r="N237" i="7"/>
  <c r="N90" i="7"/>
  <c r="P236" i="7"/>
  <c r="R238" i="7"/>
  <c r="Q140" i="7"/>
  <c r="R137" i="7"/>
  <c r="P122" i="7"/>
  <c r="M77" i="7"/>
  <c r="M54" i="7"/>
  <c r="O200" i="7"/>
  <c r="M44" i="7"/>
  <c r="O190" i="7"/>
  <c r="O21" i="7"/>
  <c r="Q167" i="7"/>
  <c r="Q241" i="7"/>
  <c r="P85" i="7"/>
  <c r="Q159" i="7"/>
  <c r="R94" i="7"/>
  <c r="M241" i="7"/>
  <c r="N225" i="7"/>
  <c r="N145" i="7"/>
  <c r="N229" i="7"/>
  <c r="Q48" i="7"/>
  <c r="S194" i="7"/>
  <c r="S25" i="7"/>
  <c r="N172" i="7"/>
  <c r="P191" i="7"/>
  <c r="M90" i="7"/>
  <c r="M187" i="7"/>
  <c r="O99" i="7"/>
  <c r="Q245" i="7"/>
  <c r="P3" i="7"/>
  <c r="R149" i="7"/>
  <c r="S201" i="7"/>
  <c r="Q131" i="7"/>
  <c r="N118" i="7"/>
  <c r="N63" i="7"/>
  <c r="P209" i="7"/>
  <c r="N53" i="7"/>
  <c r="P199" i="7"/>
  <c r="P30" i="7"/>
  <c r="R176" i="7"/>
  <c r="R241" i="7"/>
  <c r="Q94" i="7"/>
  <c r="S241" i="7"/>
  <c r="S103" i="7"/>
  <c r="N250" i="7"/>
  <c r="M8" i="7"/>
  <c r="O154" i="7"/>
  <c r="P165" i="7"/>
  <c r="N136" i="7"/>
  <c r="N150" i="7"/>
  <c r="R67" i="7"/>
  <c r="R57" i="7"/>
  <c r="M204" i="7"/>
  <c r="M35" i="7"/>
  <c r="O181" i="7"/>
  <c r="O173" i="7"/>
  <c r="N99" i="7"/>
  <c r="P251" i="7"/>
  <c r="P108" i="7"/>
  <c r="P227" i="7"/>
  <c r="Q12" i="7"/>
  <c r="S158" i="7"/>
  <c r="O243" i="7"/>
  <c r="R140" i="7"/>
  <c r="P168" i="7"/>
  <c r="O72" i="7"/>
  <c r="Q218" i="7"/>
  <c r="O62" i="7"/>
  <c r="Q208" i="7"/>
  <c r="Q39" i="7"/>
  <c r="S185" i="7"/>
  <c r="P214" i="7"/>
  <c r="R103" i="7"/>
  <c r="P192" i="7"/>
  <c r="M113" i="7"/>
  <c r="Q236" i="7"/>
  <c r="N17" i="7"/>
  <c r="P163" i="7"/>
  <c r="P202" i="7"/>
  <c r="O145" i="7"/>
  <c r="S195" i="7"/>
  <c r="S76" i="7"/>
  <c r="N223" i="7"/>
  <c r="S66" i="7"/>
  <c r="N213" i="7"/>
  <c r="N44" i="7"/>
  <c r="P190" i="7"/>
  <c r="O228" i="7"/>
  <c r="O108" i="7"/>
  <c r="Q192" i="7"/>
  <c r="Q117" i="7"/>
  <c r="N241" i="7"/>
  <c r="R21" i="7"/>
  <c r="M168" i="7"/>
  <c r="Q3" i="7"/>
  <c r="S149" i="7"/>
  <c r="P232" i="7"/>
  <c r="P81" i="7"/>
  <c r="R227" i="7"/>
  <c r="R151" i="7"/>
  <c r="M36" i="7"/>
  <c r="P71" i="7"/>
  <c r="R217" i="7"/>
  <c r="R48" i="7"/>
  <c r="M195" i="7"/>
  <c r="P201" i="7"/>
  <c r="S112" i="7"/>
  <c r="O165" i="7"/>
  <c r="N122" i="7"/>
  <c r="O250" i="7"/>
  <c r="O26" i="7"/>
  <c r="Q172" i="7"/>
  <c r="N8" i="7"/>
  <c r="P154" i="7"/>
  <c r="Q200" i="7"/>
  <c r="M86" i="7"/>
  <c r="O232" i="7"/>
  <c r="P229" i="7"/>
  <c r="Q40" i="7"/>
  <c r="S186" i="7"/>
  <c r="M91" i="7"/>
  <c r="M18" i="7"/>
  <c r="O164" i="7"/>
  <c r="S63" i="7"/>
  <c r="N210" i="7"/>
  <c r="S86" i="7"/>
  <c r="N233" i="7"/>
  <c r="R100" i="7"/>
  <c r="M247" i="7"/>
  <c r="S100" i="7"/>
  <c r="N14" i="7"/>
  <c r="P160" i="7"/>
  <c r="R73" i="7"/>
  <c r="O69" i="7"/>
  <c r="M76" i="7"/>
  <c r="O222" i="7"/>
  <c r="O53" i="7"/>
  <c r="Q199" i="7"/>
  <c r="Q242" i="7"/>
  <c r="P117" i="7"/>
  <c r="R224" i="7"/>
  <c r="R126" i="7"/>
  <c r="O31" i="7"/>
  <c r="S30" i="7"/>
  <c r="N177" i="7"/>
  <c r="R12" i="7"/>
  <c r="M159" i="7"/>
  <c r="Q80" i="7"/>
  <c r="S226" i="7"/>
  <c r="S57" i="7"/>
  <c r="N204" i="7"/>
  <c r="R242" i="7"/>
  <c r="M122" i="7"/>
  <c r="S192" i="7"/>
  <c r="O131" i="7"/>
  <c r="P72" i="7"/>
  <c r="P35" i="7"/>
  <c r="R181" i="7"/>
  <c r="O17" i="7"/>
  <c r="Q163" i="7"/>
  <c r="S177" i="7"/>
  <c r="N85" i="7"/>
  <c r="P231" i="7"/>
  <c r="P62" i="7"/>
  <c r="R208" i="7"/>
  <c r="S146" i="7"/>
  <c r="Q126" i="7"/>
  <c r="R247" i="7"/>
  <c r="S135" i="7"/>
  <c r="O95" i="7"/>
  <c r="M40" i="7"/>
  <c r="O186" i="7"/>
  <c r="S21" i="7"/>
  <c r="N168" i="7"/>
  <c r="M219" i="7"/>
  <c r="R99" i="7"/>
  <c r="M246" i="7"/>
  <c r="S3" i="7"/>
  <c r="O54" i="7"/>
  <c r="P237" i="7"/>
  <c r="R104" i="7"/>
  <c r="R31" i="7"/>
  <c r="R89" i="7"/>
  <c r="M236" i="7"/>
  <c r="M67" i="7"/>
  <c r="O213" i="7"/>
  <c r="Q224" i="7"/>
  <c r="N131" i="7"/>
  <c r="R206" i="7"/>
  <c r="P140" i="7"/>
  <c r="Q113" i="7"/>
  <c r="Q44" i="7"/>
  <c r="S190" i="7"/>
  <c r="O94" i="7"/>
  <c r="Q240" i="7"/>
  <c r="Q71" i="7"/>
  <c r="S217" i="7"/>
  <c r="P174" i="7"/>
  <c r="R135" i="7"/>
  <c r="P234" i="7"/>
  <c r="M145" i="7"/>
  <c r="O127" i="7"/>
  <c r="N49" i="7"/>
  <c r="P195" i="7"/>
  <c r="M31" i="7"/>
  <c r="O177" i="7"/>
  <c r="S98" i="7"/>
  <c r="N245" i="7"/>
  <c r="N76" i="7"/>
  <c r="P222" i="7"/>
  <c r="P197" i="7"/>
  <c r="O140" i="7"/>
  <c r="O3" i="7"/>
  <c r="P103" i="7"/>
  <c r="R249" i="7"/>
  <c r="R80" i="7"/>
  <c r="M227" i="7"/>
  <c r="M108" i="7"/>
  <c r="R240" i="7"/>
  <c r="M17" i="7"/>
  <c r="N228" i="7"/>
  <c r="M63" i="7"/>
  <c r="R3" i="7"/>
  <c r="N86" i="7"/>
  <c r="Q8" i="7"/>
  <c r="N215" i="7"/>
  <c r="S145" i="7"/>
  <c r="S136" i="7"/>
  <c r="M73" i="7"/>
  <c r="R246" i="7"/>
  <c r="S150" i="7"/>
  <c r="R68" i="7"/>
  <c r="P242" i="7"/>
  <c r="O128" i="7"/>
  <c r="M69" i="7"/>
  <c r="M28" i="7"/>
  <c r="Q55" i="7"/>
  <c r="Q78" i="7"/>
  <c r="N106" i="7"/>
  <c r="Q92" i="7"/>
  <c r="S69" i="7"/>
  <c r="Q42" i="7"/>
  <c r="M61" i="7"/>
  <c r="S42" i="7"/>
  <c r="O20" i="7"/>
  <c r="M103" i="7"/>
  <c r="P248" i="7"/>
  <c r="M158" i="7"/>
  <c r="N157" i="7"/>
  <c r="R212" i="7"/>
  <c r="Q116" i="7"/>
  <c r="M208" i="7"/>
  <c r="S175" i="7"/>
  <c r="N139" i="7"/>
  <c r="R143" i="7"/>
  <c r="O34" i="7"/>
  <c r="S83" i="7"/>
  <c r="S193" i="7"/>
  <c r="M57" i="7"/>
  <c r="P166" i="7"/>
  <c r="R225" i="7"/>
  <c r="Q139" i="7"/>
  <c r="S207" i="7"/>
  <c r="N16" i="7"/>
  <c r="Q61" i="7"/>
  <c r="R34" i="7"/>
  <c r="M162" i="7"/>
  <c r="N144" i="7"/>
  <c r="N87" i="7"/>
  <c r="Q79" i="7"/>
  <c r="N196" i="7"/>
  <c r="Q112" i="7"/>
  <c r="O245" i="7"/>
  <c r="Q21" i="7"/>
  <c r="R53" i="7"/>
  <c r="Q67" i="7"/>
  <c r="O8" i="7"/>
  <c r="M109" i="7"/>
  <c r="N13" i="7"/>
  <c r="N238" i="7"/>
  <c r="R168" i="7"/>
  <c r="P141" i="7"/>
  <c r="Q77" i="7"/>
  <c r="Q201" i="7"/>
  <c r="P155" i="7"/>
  <c r="O73" i="7"/>
  <c r="M206" i="7"/>
  <c r="S132" i="7"/>
  <c r="Q73" i="7"/>
  <c r="Q32" i="7"/>
  <c r="N60" i="7"/>
  <c r="N83" i="7"/>
  <c r="R110" i="7"/>
  <c r="N97" i="7"/>
  <c r="P74" i="7"/>
  <c r="N47" i="7"/>
  <c r="Q65" i="7"/>
  <c r="P47" i="7"/>
  <c r="S24" i="7"/>
  <c r="P61" i="7"/>
  <c r="Q134" i="7"/>
  <c r="P239" i="7"/>
  <c r="Q249" i="7"/>
  <c r="N39" i="7"/>
  <c r="S134" i="7"/>
  <c r="N176" i="7"/>
  <c r="S139" i="7"/>
  <c r="O157" i="7"/>
  <c r="N30" i="7"/>
  <c r="O148" i="7"/>
  <c r="P107" i="7"/>
  <c r="S180" i="7"/>
  <c r="P65" i="7"/>
  <c r="M180" i="7"/>
  <c r="M144" i="7"/>
  <c r="R134" i="7"/>
  <c r="M153" i="7"/>
  <c r="S20" i="7"/>
  <c r="M213" i="7"/>
  <c r="Q194" i="7"/>
  <c r="N158" i="7"/>
  <c r="R98" i="7"/>
  <c r="O171" i="7"/>
  <c r="N222" i="7"/>
  <c r="O75" i="7"/>
  <c r="O162" i="7"/>
  <c r="S143" i="7"/>
  <c r="Q84" i="7"/>
  <c r="N198" i="7"/>
  <c r="R179" i="7"/>
  <c r="N240" i="7"/>
  <c r="Q34" i="7"/>
  <c r="Q75" i="7"/>
  <c r="M21" i="7"/>
  <c r="S235" i="7"/>
  <c r="O220" i="7"/>
  <c r="S244" i="7"/>
  <c r="R188" i="7"/>
  <c r="Q203" i="7"/>
  <c r="R141" i="7"/>
  <c r="N117" i="7"/>
  <c r="S249" i="7"/>
  <c r="N26" i="7"/>
  <c r="O58" i="7"/>
  <c r="N72" i="7"/>
  <c r="S12" i="7"/>
  <c r="R122" i="7"/>
  <c r="R17" i="7"/>
  <c r="S178" i="7"/>
  <c r="P182" i="7"/>
  <c r="M146" i="7"/>
  <c r="N82" i="7"/>
  <c r="M156" i="7"/>
  <c r="M160" i="7"/>
  <c r="S77" i="7"/>
  <c r="O247" i="7"/>
  <c r="P137" i="7"/>
  <c r="N78" i="7"/>
  <c r="R41" i="7"/>
  <c r="R64" i="7"/>
  <c r="R87" i="7"/>
  <c r="O115" i="7"/>
  <c r="R101" i="7"/>
  <c r="Q83" i="7"/>
  <c r="R51" i="7"/>
  <c r="N70" i="7"/>
  <c r="M52" i="7"/>
  <c r="P29" i="7"/>
  <c r="M198" i="7"/>
  <c r="S152" i="7"/>
  <c r="P143" i="7"/>
  <c r="S171" i="7"/>
  <c r="R11" i="7"/>
  <c r="N153" i="7"/>
  <c r="O176" i="7"/>
  <c r="N125" i="7"/>
  <c r="P80" i="7"/>
  <c r="Q180" i="7"/>
  <c r="P43" i="7"/>
  <c r="O98" i="7"/>
  <c r="S84" i="7"/>
  <c r="Q239" i="7"/>
  <c r="P216" i="7"/>
  <c r="Q111" i="7"/>
  <c r="S198" i="7"/>
  <c r="R244" i="7"/>
  <c r="R84" i="7"/>
  <c r="M199" i="7"/>
  <c r="P25" i="7"/>
  <c r="P189" i="7"/>
  <c r="P203" i="7"/>
  <c r="Q138" i="7"/>
  <c r="N226" i="7"/>
  <c r="Q152" i="7"/>
  <c r="O6" i="7"/>
  <c r="M117" i="7"/>
  <c r="S10" i="7"/>
  <c r="M55" i="7"/>
  <c r="O39" i="7"/>
  <c r="R121" i="7"/>
  <c r="R167" i="7"/>
  <c r="R30" i="7"/>
  <c r="S62" i="7"/>
  <c r="R76" i="7"/>
  <c r="P17" i="7"/>
  <c r="Q145" i="7"/>
  <c r="O22" i="7"/>
  <c r="O197" i="7"/>
  <c r="M251" i="7"/>
  <c r="Q150" i="7"/>
  <c r="R86" i="7"/>
  <c r="N156" i="7"/>
  <c r="Q164" i="7"/>
  <c r="P82" i="7"/>
  <c r="P151" i="7"/>
  <c r="M142" i="7"/>
  <c r="R82" i="7"/>
  <c r="O46" i="7"/>
  <c r="S73" i="7"/>
  <c r="O92" i="7"/>
  <c r="S119" i="7"/>
  <c r="O106" i="7"/>
  <c r="N88" i="7"/>
  <c r="O56" i="7"/>
  <c r="R74" i="7"/>
  <c r="Q56" i="7"/>
  <c r="M34" i="7"/>
  <c r="N230" i="7"/>
  <c r="O167" i="7"/>
  <c r="N103" i="7"/>
  <c r="S221" i="7"/>
  <c r="S47" i="7"/>
  <c r="M171" i="7"/>
  <c r="O194" i="7"/>
  <c r="R239" i="7"/>
  <c r="N208" i="7"/>
  <c r="Q198" i="7"/>
  <c r="R226" i="7"/>
  <c r="O125" i="7"/>
  <c r="R65" i="7"/>
  <c r="M94" i="7"/>
  <c r="P66" i="7"/>
  <c r="S243" i="7"/>
  <c r="N62" i="7"/>
  <c r="R221" i="7"/>
  <c r="Q184" i="7"/>
  <c r="R207" i="7"/>
  <c r="O57" i="7"/>
  <c r="M121" i="7"/>
  <c r="O144" i="7"/>
  <c r="R194" i="7"/>
  <c r="O9" i="7"/>
  <c r="Q153" i="7"/>
  <c r="R42" i="7"/>
  <c r="P12" i="7"/>
  <c r="Q25" i="7"/>
  <c r="O126" i="7"/>
  <c r="P181" i="7"/>
  <c r="O35" i="7"/>
  <c r="P67" i="7"/>
  <c r="O81" i="7"/>
  <c r="Q58" i="7"/>
  <c r="M173" i="7"/>
  <c r="S26" i="7"/>
  <c r="P238" i="7"/>
  <c r="S187" i="7"/>
  <c r="N155" i="7"/>
  <c r="O91" i="7"/>
  <c r="S160" i="7"/>
  <c r="P187" i="7"/>
  <c r="M87" i="7"/>
  <c r="P215" i="7"/>
  <c r="Q146" i="7"/>
  <c r="O87" i="7"/>
  <c r="S50" i="7"/>
  <c r="P78" i="7"/>
  <c r="S96" i="7"/>
  <c r="P124" i="7"/>
  <c r="S110" i="7"/>
  <c r="R92" i="7"/>
  <c r="S60" i="7"/>
  <c r="O79" i="7"/>
  <c r="N61" i="7"/>
  <c r="Q38" i="7"/>
  <c r="P148" i="7"/>
  <c r="Q185" i="7"/>
  <c r="P125" i="7"/>
  <c r="R139" i="7"/>
  <c r="O71" i="7"/>
  <c r="P217" i="7"/>
  <c r="M240" i="7"/>
  <c r="O103" i="7"/>
  <c r="N25" i="7"/>
  <c r="N217" i="7"/>
  <c r="Q235" i="7"/>
  <c r="P198" i="7"/>
  <c r="O217" i="7"/>
  <c r="S52" i="7"/>
  <c r="S212" i="7"/>
  <c r="O198" i="7"/>
  <c r="M112" i="7"/>
  <c r="O153" i="7"/>
  <c r="M15" i="7"/>
  <c r="N84" i="7"/>
  <c r="N130" i="7"/>
  <c r="Q157" i="7"/>
  <c r="P42" i="7"/>
  <c r="Q101" i="7"/>
  <c r="S130" i="7"/>
  <c r="Q190" i="7"/>
  <c r="S39" i="7"/>
  <c r="M72" i="7"/>
  <c r="S85" i="7"/>
  <c r="Q90" i="7"/>
  <c r="P200" i="7"/>
  <c r="P31" i="7"/>
  <c r="M138" i="7"/>
  <c r="Q233" i="7"/>
  <c r="R159" i="7"/>
  <c r="S95" i="7"/>
  <c r="R174" i="7"/>
  <c r="M192" i="7"/>
  <c r="Q91" i="7"/>
  <c r="R160" i="7"/>
  <c r="N151" i="7"/>
  <c r="S91" i="7"/>
  <c r="P55" i="7"/>
  <c r="M83" i="7"/>
  <c r="P101" i="7"/>
  <c r="M129" i="7"/>
  <c r="R133" i="7"/>
  <c r="O97" i="7"/>
  <c r="N43" i="7"/>
  <c r="R211" i="7"/>
  <c r="N147" i="7"/>
  <c r="N11" i="7"/>
  <c r="R102" i="7"/>
  <c r="O132" i="7"/>
  <c r="N94" i="7"/>
  <c r="P135" i="7"/>
  <c r="O204" i="7"/>
  <c r="P44" i="7"/>
  <c r="Q76" i="7"/>
  <c r="M127" i="7"/>
  <c r="N95" i="7"/>
  <c r="M237" i="7"/>
  <c r="N45" i="7"/>
  <c r="S247" i="7"/>
  <c r="Q238" i="7"/>
  <c r="S168" i="7"/>
  <c r="P100" i="7"/>
  <c r="Q4" i="7"/>
  <c r="N201" i="7"/>
  <c r="N96" i="7"/>
  <c r="O229" i="7"/>
  <c r="R155" i="7"/>
  <c r="R114" i="7"/>
  <c r="M60" i="7"/>
  <c r="Q87" i="7"/>
  <c r="M106" i="7"/>
  <c r="Q133" i="7"/>
  <c r="O138" i="7"/>
  <c r="S101" i="7"/>
  <c r="M70" i="7"/>
  <c r="P88" i="7"/>
  <c r="O70" i="7"/>
  <c r="R47" i="7"/>
  <c r="R70" i="7"/>
  <c r="O231" i="7"/>
  <c r="N180" i="7"/>
  <c r="P57" i="7"/>
  <c r="P116" i="7"/>
  <c r="S189" i="7"/>
  <c r="M85" i="7"/>
  <c r="N107" i="7"/>
  <c r="N66" i="7"/>
  <c r="N80" i="7"/>
  <c r="Q230" i="7"/>
  <c r="Q74" i="7"/>
  <c r="S15" i="7"/>
  <c r="Q248" i="7"/>
  <c r="O240" i="7"/>
  <c r="Q162" i="7"/>
  <c r="P244" i="7"/>
  <c r="R175" i="7"/>
  <c r="Q57" i="7"/>
  <c r="P226" i="7"/>
  <c r="S116" i="7"/>
  <c r="N89" i="7"/>
  <c r="S55" i="7"/>
  <c r="P48" i="7"/>
  <c r="P130" i="7"/>
  <c r="O134" i="7"/>
  <c r="M235" i="7"/>
  <c r="R38" i="7"/>
  <c r="M53" i="7"/>
  <c r="P32" i="7"/>
  <c r="O61" i="7"/>
  <c r="Q19" i="7"/>
  <c r="P11" i="7"/>
  <c r="S11" i="7"/>
  <c r="P83" i="7"/>
  <c r="N5" i="7"/>
  <c r="R202" i="7"/>
  <c r="M140" i="7"/>
  <c r="S208" i="7"/>
  <c r="M49" i="7"/>
  <c r="N81" i="7"/>
  <c r="R172" i="7"/>
  <c r="O104" i="7"/>
  <c r="N246" i="7"/>
  <c r="R49" i="7"/>
  <c r="P211" i="7"/>
  <c r="P252" i="7"/>
  <c r="P173" i="7"/>
  <c r="M105" i="7"/>
  <c r="N9" i="7"/>
  <c r="R205" i="7"/>
  <c r="O105" i="7"/>
  <c r="N179" i="7"/>
  <c r="O160" i="7"/>
  <c r="O119" i="7"/>
  <c r="Q64" i="7"/>
  <c r="N92" i="7"/>
  <c r="Q110" i="7"/>
  <c r="N138" i="7"/>
  <c r="P147" i="7"/>
  <c r="P106" i="7"/>
  <c r="M93" i="7"/>
  <c r="S74" i="7"/>
  <c r="P93" i="7"/>
  <c r="Q102" i="7"/>
  <c r="R180" i="7"/>
  <c r="S184" i="7"/>
  <c r="S97" i="7"/>
  <c r="P170" i="7"/>
  <c r="Q20" i="7"/>
  <c r="Q216" i="7"/>
  <c r="M135" i="7"/>
  <c r="N98" i="7"/>
  <c r="S29" i="7"/>
  <c r="Q69" i="7"/>
  <c r="P162" i="7"/>
  <c r="S65" i="7"/>
  <c r="R52" i="7"/>
  <c r="P69" i="7"/>
  <c r="M38" i="7"/>
  <c r="Q144" i="7"/>
  <c r="S183" i="7"/>
  <c r="Q53" i="7"/>
  <c r="R85" i="7"/>
  <c r="S181" i="7"/>
  <c r="S108" i="7"/>
  <c r="R232" i="7"/>
  <c r="S58" i="7"/>
  <c r="N175" i="7"/>
  <c r="S238" i="7"/>
  <c r="M178" i="7"/>
  <c r="Q109" i="7"/>
  <c r="R13" i="7"/>
  <c r="O210" i="7"/>
  <c r="S109" i="7"/>
  <c r="M234" i="7"/>
  <c r="S164" i="7"/>
  <c r="P128" i="7"/>
  <c r="N69" i="7"/>
  <c r="R96" i="7"/>
  <c r="N115" i="7"/>
  <c r="R142" i="7"/>
  <c r="M152" i="7"/>
  <c r="M111" i="7"/>
  <c r="N79" i="7"/>
  <c r="Q97" i="7"/>
  <c r="P79" i="7"/>
  <c r="P20" i="7"/>
  <c r="O112" i="7"/>
  <c r="S170" i="7"/>
  <c r="P180" i="7"/>
  <c r="O121" i="7"/>
  <c r="M207" i="7"/>
  <c r="R33" i="7"/>
  <c r="S237" i="7"/>
  <c r="N149" i="7"/>
  <c r="N3" i="7"/>
  <c r="Q149" i="7"/>
  <c r="O90" i="7"/>
  <c r="P186" i="7"/>
  <c r="P113" i="7"/>
  <c r="O192" i="7"/>
  <c r="P63" i="7"/>
  <c r="N4" i="7"/>
  <c r="Q211" i="7"/>
  <c r="Q182" i="7"/>
  <c r="N114" i="7"/>
  <c r="O18" i="7"/>
  <c r="S214" i="7"/>
  <c r="P114" i="7"/>
  <c r="M193" i="7"/>
  <c r="P169" i="7"/>
  <c r="M133" i="7"/>
  <c r="O78" i="7"/>
  <c r="O101" i="7"/>
  <c r="R119" i="7"/>
  <c r="O147" i="7"/>
  <c r="Q156" i="7"/>
  <c r="Q115" i="7"/>
  <c r="R83" i="7"/>
  <c r="N102" i="7"/>
  <c r="M84" i="7"/>
  <c r="Q29" i="7"/>
  <c r="R130" i="7"/>
  <c r="S188" i="7"/>
  <c r="O212" i="7"/>
  <c r="P84" i="7"/>
  <c r="S129" i="7"/>
  <c r="M231" i="7"/>
  <c r="Q98" i="7"/>
  <c r="O141" i="7"/>
  <c r="Q223" i="7"/>
  <c r="R7" i="7"/>
  <c r="N154" i="7"/>
  <c r="S94" i="7"/>
  <c r="M191" i="7"/>
  <c r="M118" i="7"/>
  <c r="P233" i="7"/>
  <c r="M68" i="7"/>
  <c r="R8" i="7"/>
  <c r="O184" i="7"/>
  <c r="N187" i="7"/>
  <c r="R118" i="7"/>
  <c r="N41" i="7"/>
  <c r="P219" i="7"/>
  <c r="M119" i="7"/>
  <c r="R220" i="7"/>
  <c r="M174" i="7"/>
  <c r="Q137" i="7"/>
  <c r="S82" i="7"/>
  <c r="S105" i="7"/>
  <c r="O124" i="7"/>
  <c r="N170" i="7"/>
  <c r="N161" i="7"/>
  <c r="N120" i="7"/>
  <c r="O88" i="7"/>
  <c r="R106" i="7"/>
  <c r="Q88" i="7"/>
  <c r="N34" i="7"/>
  <c r="M149" i="7"/>
  <c r="M203" i="7"/>
  <c r="P212" i="7"/>
  <c r="M226" i="7"/>
  <c r="S138" i="7"/>
  <c r="S125" i="7"/>
  <c r="N74" i="7"/>
  <c r="S59" i="7"/>
  <c r="P56" i="7"/>
  <c r="R223" i="7"/>
  <c r="O12" i="7"/>
  <c r="R158" i="7"/>
  <c r="P99" i="7"/>
  <c r="Q195" i="7"/>
  <c r="Q122" i="7"/>
  <c r="M229" i="7"/>
  <c r="Q72" i="7"/>
  <c r="O13" i="7"/>
  <c r="O4" i="7"/>
  <c r="R191" i="7"/>
  <c r="O123" i="7"/>
  <c r="R45" i="7"/>
  <c r="M224" i="7"/>
  <c r="Q123" i="7"/>
  <c r="S4" i="7"/>
  <c r="Q178" i="7"/>
  <c r="N142" i="7"/>
  <c r="P87" i="7"/>
  <c r="P110" i="7"/>
  <c r="P133" i="7"/>
  <c r="P220" i="7"/>
  <c r="R165" i="7"/>
  <c r="R124" i="7"/>
  <c r="S92" i="7"/>
  <c r="O111" i="7"/>
  <c r="N93" i="7"/>
  <c r="S6" i="7"/>
  <c r="S166" i="7"/>
  <c r="Q234" i="7"/>
  <c r="N148" i="7"/>
  <c r="R125" i="7"/>
  <c r="R203" i="7"/>
  <c r="S79" i="7"/>
  <c r="R20" i="7"/>
  <c r="R120" i="7"/>
  <c r="N212" i="7"/>
  <c r="S229" i="7"/>
  <c r="N251" i="7"/>
  <c r="S16" i="7"/>
  <c r="O163" i="7"/>
  <c r="M104" i="7"/>
  <c r="N200" i="7"/>
  <c r="N127" i="7"/>
  <c r="R169" i="7"/>
  <c r="N77" i="7"/>
  <c r="S17" i="7"/>
  <c r="S8" i="7"/>
  <c r="O196" i="7"/>
  <c r="S127" i="7"/>
  <c r="S54" i="7"/>
  <c r="Q228" i="7"/>
  <c r="N128" i="7"/>
  <c r="P9" i="7"/>
  <c r="P224" i="7"/>
  <c r="R146" i="7"/>
  <c r="M92" i="7"/>
  <c r="M115" i="7"/>
  <c r="O188" i="7"/>
  <c r="O216" i="7"/>
  <c r="O170" i="7"/>
  <c r="O129" i="7"/>
  <c r="P97" i="7"/>
  <c r="S115" i="7"/>
  <c r="M116" i="7"/>
  <c r="M7" i="7"/>
  <c r="N185" i="7"/>
  <c r="R248" i="7"/>
  <c r="O230" i="7"/>
  <c r="M126" i="7"/>
  <c r="Q52" i="7"/>
  <c r="R161" i="7"/>
  <c r="O48" i="7"/>
  <c r="R29" i="7"/>
  <c r="Q46" i="7"/>
  <c r="P102" i="7"/>
  <c r="N119" i="7"/>
  <c r="R15" i="7"/>
  <c r="N247" i="7"/>
  <c r="P21" i="7"/>
  <c r="S167" i="7"/>
  <c r="M200" i="7"/>
  <c r="R204" i="7"/>
  <c r="R131" i="7"/>
  <c r="S242" i="7"/>
  <c r="R81" i="7"/>
  <c r="P22" i="7"/>
  <c r="P13" i="7"/>
  <c r="S200" i="7"/>
  <c r="P132" i="7"/>
  <c r="P59" i="7"/>
  <c r="R237" i="7"/>
  <c r="R132" i="7"/>
  <c r="M14" i="7"/>
  <c r="Q160" i="7"/>
  <c r="O151" i="7"/>
  <c r="Q96" i="7"/>
  <c r="Q119" i="7"/>
  <c r="S206" i="7"/>
  <c r="R5" i="7"/>
  <c r="S174" i="7"/>
  <c r="S133" i="7"/>
  <c r="M102" i="7"/>
  <c r="P120" i="7"/>
  <c r="P6" i="7"/>
  <c r="O43" i="7"/>
  <c r="O199" i="7"/>
  <c r="N189" i="7"/>
  <c r="R184" i="7"/>
  <c r="R129" i="7"/>
  <c r="P157" i="7"/>
  <c r="R61" i="7"/>
  <c r="P75" i="7"/>
  <c r="N126" i="7"/>
  <c r="M37" i="7"/>
  <c r="N207" i="7"/>
  <c r="R123" i="7"/>
  <c r="O38" i="7"/>
  <c r="N206" i="7"/>
  <c r="M26" i="7"/>
  <c r="P172" i="7"/>
  <c r="Q204" i="7"/>
  <c r="O209" i="7"/>
  <c r="O136" i="7"/>
  <c r="M179" i="7"/>
  <c r="O86" i="7"/>
  <c r="S49" i="7"/>
  <c r="Q22" i="7"/>
  <c r="P205" i="7"/>
  <c r="M137" i="7"/>
  <c r="M64" i="7"/>
  <c r="O242" i="7"/>
  <c r="O137" i="7"/>
  <c r="Q18" i="7"/>
  <c r="S233" i="7"/>
  <c r="S155" i="7"/>
  <c r="N101" i="7"/>
  <c r="N124" i="7"/>
  <c r="Q170" i="7"/>
  <c r="O10" i="7"/>
  <c r="P179" i="7"/>
  <c r="P138" i="7"/>
  <c r="Q106" i="7"/>
  <c r="M125" i="7"/>
  <c r="Q15" i="7"/>
  <c r="Q70" i="7"/>
  <c r="R216" i="7"/>
  <c r="N203" i="7"/>
  <c r="R75" i="7"/>
  <c r="M130" i="7"/>
  <c r="N239" i="7"/>
  <c r="R88" i="7"/>
  <c r="M98" i="7"/>
  <c r="O66" i="7"/>
  <c r="O139" i="7"/>
  <c r="S61" i="7"/>
  <c r="S38" i="7"/>
  <c r="N23" i="7"/>
  <c r="R105" i="7"/>
  <c r="S23" i="7"/>
  <c r="S14" i="7"/>
  <c r="M184" i="7"/>
  <c r="N111" i="7"/>
  <c r="Q129" i="7"/>
  <c r="N20" i="7"/>
  <c r="O93" i="7"/>
  <c r="R234" i="7"/>
  <c r="R171" i="7"/>
  <c r="S111" i="7"/>
  <c r="Q212" i="7"/>
  <c r="N244" i="7"/>
  <c r="R19" i="7"/>
  <c r="P175" i="7"/>
  <c r="N242" i="7"/>
  <c r="S75" i="7"/>
  <c r="O174" i="7"/>
  <c r="Q30" i="7"/>
  <c r="M177" i="7"/>
  <c r="N209" i="7"/>
  <c r="S213" i="7"/>
  <c r="S140" i="7"/>
  <c r="Q229" i="7"/>
  <c r="S90" i="7"/>
  <c r="M59" i="7"/>
  <c r="N27" i="7"/>
  <c r="M210" i="7"/>
  <c r="Q141" i="7"/>
  <c r="Q68" i="7"/>
  <c r="S246" i="7"/>
  <c r="S141" i="7"/>
  <c r="O156" i="7"/>
  <c r="M165" i="7"/>
  <c r="R128" i="7"/>
  <c r="M143" i="7"/>
  <c r="S230" i="7"/>
  <c r="P121" i="7"/>
  <c r="N199" i="7"/>
  <c r="M221" i="7"/>
  <c r="Q166" i="7"/>
  <c r="O16" i="7"/>
  <c r="M42" i="7"/>
  <c r="M244" i="7"/>
  <c r="O185" i="7"/>
  <c r="Q24" i="7"/>
  <c r="O207" i="7"/>
  <c r="O205" i="7"/>
  <c r="O239" i="7"/>
  <c r="S169" i="7"/>
  <c r="N35" i="7"/>
  <c r="Q181" i="7"/>
  <c r="R213" i="7"/>
  <c r="P218" i="7"/>
  <c r="P145" i="7"/>
  <c r="R229" i="7"/>
  <c r="P95" i="7"/>
  <c r="Q63" i="7"/>
  <c r="O36" i="7"/>
  <c r="Q214" i="7"/>
  <c r="P164" i="7"/>
  <c r="N73" i="7"/>
  <c r="Q210" i="7"/>
  <c r="P146" i="7"/>
  <c r="R27" i="7"/>
  <c r="O252" i="7"/>
  <c r="Q169" i="7"/>
  <c r="O110" i="7"/>
  <c r="O133" i="7"/>
  <c r="P28" i="7"/>
  <c r="P19" i="7"/>
  <c r="Q188" i="7"/>
  <c r="Q147" i="7"/>
  <c r="R115" i="7"/>
  <c r="N134" i="7"/>
  <c r="R24" i="7"/>
  <c r="N112" i="7"/>
  <c r="M245" i="7"/>
  <c r="S248" i="7"/>
  <c r="P207" i="7"/>
  <c r="S43" i="7"/>
  <c r="S102" i="7"/>
  <c r="M39" i="7"/>
  <c r="N135" i="7"/>
  <c r="S239" i="7"/>
  <c r="Q143" i="7"/>
  <c r="O166" i="7"/>
  <c r="M166" i="7"/>
  <c r="P34" i="7"/>
  <c r="N52" i="7"/>
  <c r="O201" i="7"/>
  <c r="N57" i="7"/>
  <c r="O33" i="7"/>
  <c r="S252" i="7"/>
  <c r="Q247" i="7"/>
  <c r="R39" i="7"/>
  <c r="N186" i="7"/>
  <c r="O218" i="7"/>
  <c r="M223" i="7"/>
  <c r="M150" i="7"/>
  <c r="Q17" i="7"/>
  <c r="M100" i="7"/>
  <c r="N68" i="7"/>
  <c r="S40" i="7"/>
  <c r="M242" i="7"/>
  <c r="M169" i="7"/>
  <c r="R77" i="7"/>
  <c r="S219" i="7"/>
  <c r="M151" i="7"/>
  <c r="O32" i="7"/>
  <c r="O234" i="7"/>
  <c r="N174" i="7"/>
  <c r="S114" i="7"/>
  <c r="S137" i="7"/>
  <c r="Q37" i="7"/>
  <c r="M24" i="7"/>
  <c r="N193" i="7"/>
  <c r="N152" i="7"/>
  <c r="O120" i="7"/>
  <c r="M157" i="7"/>
  <c r="O29" i="7"/>
  <c r="Q130" i="7"/>
  <c r="O7" i="7"/>
  <c r="O203" i="7"/>
  <c r="Q193" i="7"/>
  <c r="S93" i="7"/>
  <c r="Q225" i="7"/>
  <c r="M16" i="7"/>
  <c r="P153" i="7"/>
  <c r="P194" i="7"/>
  <c r="M30" i="7"/>
  <c r="Q89" i="7"/>
  <c r="R148" i="7"/>
  <c r="Q217" i="7"/>
  <c r="O116" i="7"/>
  <c r="N48" i="7"/>
  <c r="N235" i="7"/>
  <c r="Q237" i="7"/>
  <c r="Q174" i="7"/>
  <c r="O44" i="7"/>
  <c r="R190" i="7"/>
  <c r="S222" i="7"/>
  <c r="Q227" i="7"/>
  <c r="Q154" i="7"/>
  <c r="N22" i="7"/>
  <c r="Q104" i="7"/>
  <c r="R72" i="7"/>
  <c r="P45" i="7"/>
  <c r="M197" i="7"/>
  <c r="N178" i="7"/>
  <c r="O82" i="7"/>
  <c r="N197" i="7"/>
  <c r="Q155" i="7"/>
  <c r="N55" i="7"/>
  <c r="Q243" i="7"/>
  <c r="R178" i="7"/>
  <c r="P119" i="7"/>
  <c r="R192" i="7"/>
  <c r="N42" i="7"/>
  <c r="Q28" i="7"/>
  <c r="R197" i="7"/>
  <c r="R156" i="7"/>
  <c r="S124" i="7"/>
  <c r="Q161" i="7"/>
  <c r="S33" i="7"/>
  <c r="S148" i="7"/>
  <c r="Q43" i="7"/>
  <c r="R193" i="7"/>
  <c r="O84" i="7"/>
  <c r="O89" i="7"/>
  <c r="Q171" i="7"/>
  <c r="O180" i="7"/>
  <c r="S179" i="7"/>
  <c r="R116" i="7"/>
  <c r="R111" i="7"/>
  <c r="R230" i="7"/>
  <c r="O107" i="7"/>
  <c r="P24" i="7"/>
  <c r="R66" i="7"/>
  <c r="M29" i="7"/>
  <c r="P33" i="7"/>
  <c r="M88" i="7"/>
  <c r="N243" i="7"/>
  <c r="S144" i="7"/>
  <c r="O195" i="7"/>
  <c r="M232" i="7"/>
  <c r="N232" i="7"/>
  <c r="N159" i="7"/>
  <c r="R26" i="7"/>
  <c r="N109" i="7"/>
  <c r="O77" i="7"/>
  <c r="M50" i="7"/>
  <c r="M188" i="7"/>
  <c r="R182" i="7"/>
  <c r="P91" i="7"/>
  <c r="N188" i="7"/>
  <c r="N160" i="7"/>
  <c r="R59" i="7"/>
  <c r="M5" i="7"/>
  <c r="O183" i="7"/>
  <c r="M124" i="7"/>
  <c r="R215" i="7"/>
  <c r="R46" i="7"/>
  <c r="N33" i="7"/>
  <c r="O202" i="7"/>
  <c r="O161" i="7"/>
  <c r="P129" i="7"/>
  <c r="R170" i="7"/>
  <c r="P38" i="7"/>
  <c r="R166" i="7"/>
  <c r="S70" i="7"/>
  <c r="M249" i="7"/>
  <c r="Q121" i="7"/>
  <c r="S202" i="7"/>
  <c r="S225" i="7"/>
  <c r="P112" i="7"/>
  <c r="S107" i="7"/>
  <c r="R235" i="7"/>
  <c r="P240" i="7"/>
  <c r="N184" i="7"/>
  <c r="M80" i="7"/>
  <c r="O189" i="7"/>
  <c r="N190" i="7"/>
  <c r="N236" i="7"/>
  <c r="P225" i="7"/>
  <c r="O85" i="7"/>
  <c r="P149" i="7"/>
  <c r="S199" i="7"/>
  <c r="R245" i="7"/>
  <c r="R90" i="7"/>
  <c r="R163" i="7"/>
  <c r="M45" i="7"/>
  <c r="R113" i="7"/>
  <c r="S81" i="7"/>
  <c r="Q54" i="7"/>
  <c r="Q183" i="7"/>
  <c r="O187" i="7"/>
  <c r="M96" i="7"/>
  <c r="N252" i="7"/>
  <c r="R164" i="7"/>
  <c r="S68" i="7"/>
  <c r="Q9" i="7"/>
  <c r="O215" i="7"/>
  <c r="Q128" i="7"/>
  <c r="N19" i="7"/>
  <c r="O51" i="7"/>
  <c r="R37" i="7"/>
  <c r="M216" i="7"/>
  <c r="S165" i="7"/>
  <c r="M134" i="7"/>
  <c r="O175" i="7"/>
  <c r="M43" i="7"/>
  <c r="M185" i="7"/>
  <c r="Q93" i="7"/>
  <c r="N249" i="7"/>
  <c r="P176" i="7"/>
  <c r="N220" i="7"/>
  <c r="M167" i="7"/>
  <c r="P52" i="7"/>
  <c r="R93" i="7"/>
  <c r="N75" i="7"/>
  <c r="P64" i="7"/>
  <c r="O25" i="7"/>
  <c r="S89" i="7"/>
  <c r="M154" i="7"/>
  <c r="M141" i="7"/>
  <c r="S35" i="7"/>
  <c r="Q232" i="7"/>
  <c r="N191" i="7"/>
  <c r="R58" i="7"/>
  <c r="O118" i="7"/>
  <c r="P86" i="7"/>
  <c r="N59" i="7"/>
  <c r="Q206" i="7"/>
  <c r="S191" i="7"/>
  <c r="Q100" i="7"/>
  <c r="M202" i="7"/>
  <c r="O169" i="7"/>
  <c r="P73" i="7"/>
  <c r="R18" i="7"/>
  <c r="R201" i="7"/>
  <c r="O142" i="7"/>
  <c r="R23" i="7"/>
  <c r="O42" i="7"/>
  <c r="Q47" i="7"/>
  <c r="M56" i="7"/>
  <c r="N171" i="7"/>
  <c r="R189" i="7"/>
  <c r="Q125" i="7"/>
  <c r="P185" i="7"/>
  <c r="P68" i="7"/>
  <c r="Q207" i="7"/>
  <c r="P94" i="7"/>
  <c r="Q158" i="7"/>
  <c r="R154" i="7"/>
  <c r="S99" i="7"/>
  <c r="P246" i="7"/>
  <c r="S204" i="7"/>
  <c r="P104" i="7"/>
  <c r="R145" i="7"/>
  <c r="Q95" i="7"/>
  <c r="R63" i="7"/>
  <c r="N202" i="7"/>
  <c r="P196" i="7"/>
  <c r="N105" i="7"/>
  <c r="O179" i="7"/>
  <c r="S173" i="7"/>
  <c r="M78" i="7"/>
  <c r="O23" i="7"/>
  <c r="O238" i="7"/>
  <c r="P183" i="7"/>
  <c r="S32" i="7"/>
  <c r="P60" i="7"/>
  <c r="S46" i="7"/>
  <c r="S5" i="7"/>
  <c r="M175" i="7"/>
  <c r="R10" i="7"/>
  <c r="P184" i="7"/>
  <c r="P249" i="7"/>
  <c r="O80" i="7"/>
  <c r="Q59" i="7"/>
  <c r="M99" i="7"/>
  <c r="N163" i="7"/>
  <c r="Q177" i="7"/>
  <c r="O159" i="7"/>
  <c r="N219" i="7"/>
  <c r="M214" i="7"/>
  <c r="S163" i="7"/>
  <c r="S154" i="7"/>
  <c r="N100" i="7"/>
  <c r="O68" i="7"/>
  <c r="R22" i="7"/>
  <c r="M201" i="7"/>
  <c r="R109" i="7"/>
  <c r="R4" i="7"/>
  <c r="P178" i="7"/>
  <c r="Q82" i="7"/>
  <c r="S27" i="7"/>
  <c r="Q151" i="7"/>
  <c r="S128" i="7"/>
  <c r="P37" i="7"/>
  <c r="M65" i="7"/>
  <c r="P51" i="7"/>
  <c r="P10" i="7"/>
  <c r="Q179" i="7"/>
  <c r="O15" i="7"/>
  <c r="M189" i="7"/>
  <c r="R56" i="7"/>
  <c r="Q60" i="7"/>
  <c r="P46" i="7"/>
  <c r="M47" i="7"/>
  <c r="Q103" i="7"/>
  <c r="O172" i="7"/>
  <c r="O191" i="7"/>
  <c r="Q209" i="7"/>
  <c r="O224" i="7"/>
  <c r="S236" i="7"/>
  <c r="R218" i="7"/>
  <c r="P159" i="7"/>
  <c r="O109" i="7"/>
  <c r="S72" i="7"/>
  <c r="S31" i="7"/>
  <c r="Q205" i="7"/>
  <c r="O114" i="7"/>
  <c r="S51" i="7"/>
  <c r="M51" i="7"/>
  <c r="N108" i="7"/>
  <c r="S176" i="7"/>
  <c r="M205" i="7"/>
  <c r="P26" i="7"/>
  <c r="N133" i="7"/>
  <c r="P241" i="7"/>
  <c r="S209" i="7"/>
  <c r="M164" i="7"/>
  <c r="S113" i="7"/>
  <c r="P77" i="7"/>
  <c r="P36" i="7"/>
  <c r="R214" i="7"/>
  <c r="S118" i="7"/>
  <c r="S13" i="7"/>
  <c r="S205" i="7"/>
  <c r="R91" i="7"/>
  <c r="P144" i="7"/>
  <c r="Q120" i="7"/>
  <c r="Q81" i="7"/>
  <c r="R112" i="7"/>
  <c r="M186" i="7"/>
  <c r="S227" i="7"/>
  <c r="Q35" i="7"/>
  <c r="M220" i="7"/>
  <c r="Q250" i="7"/>
  <c r="O251" i="7"/>
  <c r="Q168" i="7"/>
  <c r="P118" i="7"/>
  <c r="M82" i="7"/>
  <c r="M41" i="7"/>
  <c r="O219" i="7"/>
  <c r="P123" i="7"/>
  <c r="P18" i="7"/>
  <c r="M215" i="7"/>
  <c r="O96" i="7"/>
  <c r="Q41" i="7"/>
  <c r="S224" i="7"/>
  <c r="Q23" i="7"/>
  <c r="N51" i="7"/>
  <c r="R78" i="7"/>
  <c r="N65" i="7"/>
  <c r="N24" i="7"/>
  <c r="O193" i="7"/>
  <c r="Q33" i="7"/>
  <c r="P15" i="7"/>
  <c r="P70" i="7"/>
  <c r="O221" i="7"/>
  <c r="Q202" i="7"/>
  <c r="P16" i="7"/>
  <c r="R43" i="7"/>
  <c r="O208" i="7"/>
  <c r="M181" i="7"/>
  <c r="S234" i="7"/>
  <c r="O249" i="7"/>
  <c r="Q148" i="7"/>
  <c r="N121" i="7"/>
  <c r="R162" i="7"/>
  <c r="M23" i="7"/>
  <c r="Q219" i="7"/>
  <c r="P105" i="7"/>
  <c r="N46" i="7"/>
  <c r="Q197" i="7"/>
  <c r="N28" i="7"/>
  <c r="R55" i="7"/>
  <c r="O83" i="7"/>
  <c r="R69" i="7"/>
  <c r="R28" i="7"/>
  <c r="N38" i="7"/>
  <c r="M20" i="7"/>
  <c r="M75" i="7"/>
  <c r="P98" i="7"/>
  <c r="M139" i="7"/>
  <c r="M71" i="7"/>
  <c r="P208" i="7"/>
  <c r="S156" i="7"/>
  <c r="N162" i="7"/>
  <c r="S157" i="7"/>
  <c r="O146" i="7"/>
  <c r="O117" i="7"/>
  <c r="N195" i="7"/>
  <c r="N205" i="7"/>
  <c r="N40" i="7"/>
  <c r="M211" i="7"/>
  <c r="P8" i="7"/>
  <c r="R251" i="7"/>
  <c r="N173" i="7"/>
  <c r="M123" i="7"/>
  <c r="Q86" i="7"/>
  <c r="Q45" i="7"/>
  <c r="S223" i="7"/>
  <c r="M128" i="7"/>
  <c r="N15" i="7"/>
  <c r="S216" i="7"/>
  <c r="O130" i="7"/>
  <c r="P139" i="7"/>
  <c r="O233" i="7"/>
  <c r="R107" i="7"/>
  <c r="S121" i="7"/>
  <c r="R199" i="7"/>
  <c r="O214" i="7"/>
  <c r="R44" i="7"/>
  <c r="R183" i="7"/>
  <c r="P40" i="7"/>
  <c r="R210" i="7"/>
  <c r="R177" i="7"/>
  <c r="Q127" i="7"/>
  <c r="N91" i="7"/>
  <c r="N50" i="7"/>
  <c r="P228" i="7"/>
  <c r="Q132" i="7"/>
  <c r="Q27" i="7"/>
  <c r="N224" i="7"/>
  <c r="M110" i="7"/>
  <c r="R50" i="7"/>
  <c r="Q252" i="7"/>
  <c r="O37" i="7"/>
  <c r="O60" i="7"/>
  <c r="S87" i="7"/>
  <c r="O74" i="7"/>
  <c r="Q221" i="7"/>
  <c r="P58" i="7"/>
  <c r="P126" i="7"/>
  <c r="P213" i="7"/>
  <c r="O246" i="7"/>
  <c r="O49" i="7"/>
  <c r="N234" i="7"/>
  <c r="N54" i="7"/>
  <c r="S210" i="7"/>
  <c r="O182" i="7"/>
  <c r="N132" i="7"/>
  <c r="R95" i="7"/>
  <c r="R54" i="7"/>
  <c r="M233" i="7"/>
  <c r="N137" i="7"/>
  <c r="N32" i="7"/>
  <c r="R228" i="7"/>
  <c r="Q114" i="7"/>
  <c r="O55" i="7"/>
  <c r="O225" i="7"/>
  <c r="S41" i="7"/>
  <c r="S64" i="7"/>
  <c r="P92" i="7"/>
  <c r="S78" i="7"/>
  <c r="S37" i="7"/>
  <c r="S28" i="7"/>
  <c r="O47" i="7"/>
  <c r="N29" i="7"/>
  <c r="Q6" i="7"/>
  <c r="M222" i="7"/>
  <c r="O248" i="7"/>
  <c r="P193" i="7"/>
  <c r="N231" i="7"/>
  <c r="M212" i="7"/>
  <c r="M48" i="7"/>
  <c r="P235" i="7"/>
  <c r="P221" i="7"/>
  <c r="R79" i="7"/>
  <c r="Q175" i="7"/>
  <c r="M66" i="7"/>
  <c r="Q231" i="7"/>
  <c r="S7" i="7"/>
  <c r="N164" i="7"/>
  <c r="S53" i="7"/>
  <c r="M248" i="7"/>
  <c r="S67" i="7"/>
  <c r="M147" i="7"/>
  <c r="M228" i="7"/>
  <c r="R136" i="7"/>
  <c r="N123" i="7"/>
  <c r="O59" i="7"/>
  <c r="M97" i="7"/>
  <c r="R198" i="7"/>
  <c r="M74" i="7"/>
  <c r="S120" i="7"/>
  <c r="AL5" i="7" l="1"/>
  <c r="AL7" i="7"/>
  <c r="AL3" i="7"/>
  <c r="AL8" i="7"/>
  <c r="AL6" i="7"/>
  <c r="AL4" i="7"/>
  <c r="D16" i="4"/>
  <c r="E16" i="4"/>
  <c r="B16" i="4"/>
  <c r="C16" i="4"/>
  <c r="AN4" i="7" l="1"/>
  <c r="AM4" i="7"/>
  <c r="AQ4" i="7"/>
  <c r="AO4" i="7"/>
  <c r="AP4" i="7"/>
  <c r="AR4" i="7"/>
  <c r="AR6" i="7"/>
  <c r="AN6" i="7"/>
  <c r="AQ6" i="7"/>
  <c r="AO6" i="7"/>
  <c r="AM6" i="7"/>
  <c r="AP6" i="7"/>
  <c r="AR8" i="7"/>
  <c r="AQ8" i="7"/>
  <c r="AN8" i="7"/>
  <c r="AO8" i="7"/>
  <c r="AP8" i="7"/>
  <c r="AM8" i="7"/>
  <c r="AP3" i="7"/>
  <c r="AN3" i="7"/>
  <c r="AO3" i="7"/>
  <c r="AR3" i="7"/>
  <c r="AQ3" i="7"/>
  <c r="AM3" i="7"/>
  <c r="AR7" i="7"/>
  <c r="AO7" i="7"/>
  <c r="AP7" i="7"/>
  <c r="AQ7" i="7"/>
  <c r="AM7" i="7"/>
  <c r="AN7" i="7"/>
  <c r="AR5" i="7"/>
  <c r="AO5" i="7"/>
  <c r="AM5" i="7"/>
  <c r="AN5" i="7"/>
  <c r="AP5" i="7"/>
  <c r="AQ5" i="7"/>
  <c r="D17" i="4"/>
  <c r="Y23" i="31" s="1"/>
  <c r="C14" i="23" l="1"/>
  <c r="C14" i="28"/>
  <c r="C14" i="29"/>
  <c r="C14" i="21"/>
  <c r="C14" i="22"/>
  <c r="C14" i="26"/>
  <c r="C14" i="30"/>
  <c r="C14" i="24"/>
  <c r="C14" i="27"/>
  <c r="C14" i="25"/>
  <c r="C17" i="29"/>
  <c r="C17" i="23"/>
  <c r="C17" i="22"/>
  <c r="C17" i="24"/>
  <c r="C17" i="30"/>
  <c r="C17" i="21"/>
  <c r="C17" i="25"/>
  <c r="C17" i="26"/>
  <c r="C17" i="27"/>
  <c r="C17" i="28"/>
  <c r="C16" i="22"/>
  <c r="C16" i="29"/>
  <c r="C16" i="21"/>
  <c r="C16" i="26"/>
  <c r="C16" i="23"/>
  <c r="C16" i="30"/>
  <c r="C16" i="24"/>
  <c r="C16" i="25"/>
  <c r="C16" i="28"/>
  <c r="C16" i="27"/>
  <c r="C15" i="24"/>
  <c r="C15" i="28"/>
  <c r="C15" i="21"/>
  <c r="C15" i="25"/>
  <c r="C15" i="22"/>
  <c r="C15" i="23"/>
  <c r="C15" i="29"/>
  <c r="C15" i="30"/>
  <c r="C15" i="26"/>
  <c r="C15" i="27"/>
  <c r="C18" i="29"/>
  <c r="C18" i="23"/>
  <c r="C18" i="28"/>
  <c r="C18" i="30"/>
  <c r="C18" i="21"/>
  <c r="C18" i="24"/>
  <c r="C18" i="22"/>
  <c r="C18" i="27"/>
  <c r="C18" i="25"/>
  <c r="C18" i="26"/>
  <c r="C19" i="29"/>
  <c r="C19" i="24"/>
  <c r="C19" i="25"/>
  <c r="C19" i="30"/>
  <c r="C19" i="21"/>
  <c r="C19" i="23"/>
  <c r="C19" i="28"/>
  <c r="C19" i="22"/>
  <c r="C19" i="26"/>
  <c r="C19" i="27"/>
  <c r="C17" i="19"/>
  <c r="C16" i="19"/>
  <c r="C15" i="19"/>
  <c r="C18" i="19"/>
  <c r="C19" i="19"/>
  <c r="C14" i="19"/>
  <c r="E20" i="15"/>
  <c r="M20" i="15"/>
  <c r="V26" i="15"/>
  <c r="H20" i="15"/>
  <c r="P20" i="15"/>
  <c r="Y26" i="15"/>
  <c r="L22" i="15"/>
  <c r="D22" i="15"/>
  <c r="U28" i="15"/>
  <c r="O22" i="15"/>
  <c r="G22" i="15"/>
  <c r="X28" i="15"/>
  <c r="F22" i="15"/>
  <c r="N22" i="15"/>
  <c r="W28" i="15"/>
  <c r="C18" i="15"/>
  <c r="K18" i="15"/>
  <c r="T24" i="15"/>
  <c r="E22" i="15"/>
  <c r="M22" i="15"/>
  <c r="V28" i="15"/>
  <c r="H18" i="15"/>
  <c r="P18" i="15"/>
  <c r="Y24" i="15"/>
  <c r="E18" i="15"/>
  <c r="M18" i="15"/>
  <c r="V24" i="15"/>
  <c r="L18" i="15"/>
  <c r="D18" i="15"/>
  <c r="U24" i="15"/>
  <c r="N18" i="15"/>
  <c r="F18" i="15"/>
  <c r="W24" i="15"/>
  <c r="AB9" i="15"/>
  <c r="C14" i="18"/>
  <c r="T29" i="15"/>
  <c r="AB12" i="15"/>
  <c r="C17" i="18"/>
  <c r="W29" i="15"/>
  <c r="AB11" i="15"/>
  <c r="C16" i="18"/>
  <c r="V29" i="15"/>
  <c r="AB10" i="15"/>
  <c r="C15" i="18"/>
  <c r="U29" i="15"/>
  <c r="AB13" i="15"/>
  <c r="C18" i="18"/>
  <c r="X29" i="15"/>
  <c r="AB14" i="15"/>
  <c r="Y29" i="15"/>
  <c r="C19" i="18"/>
  <c r="N21" i="15"/>
  <c r="F21" i="15"/>
  <c r="W27" i="15"/>
  <c r="C21" i="15"/>
  <c r="K21" i="15"/>
  <c r="T27" i="15"/>
  <c r="M21" i="15"/>
  <c r="E21" i="15"/>
  <c r="V27" i="15"/>
  <c r="O21" i="15"/>
  <c r="G21" i="15"/>
  <c r="X27" i="15"/>
  <c r="L21" i="15"/>
  <c r="D21" i="15"/>
  <c r="U27" i="15"/>
  <c r="C22" i="15"/>
  <c r="K22" i="15"/>
  <c r="T28" i="15"/>
  <c r="P21" i="15"/>
  <c r="H21" i="15"/>
  <c r="Y27" i="15"/>
  <c r="P22" i="15"/>
  <c r="H22" i="15"/>
  <c r="Y28" i="15"/>
  <c r="P19" i="15"/>
  <c r="H19" i="15"/>
  <c r="Y25" i="15"/>
  <c r="O18" i="15"/>
  <c r="G18" i="15"/>
  <c r="X24" i="15"/>
  <c r="N19" i="15"/>
  <c r="F19" i="15"/>
  <c r="W25" i="15"/>
  <c r="O20" i="15"/>
  <c r="G20" i="15"/>
  <c r="X26" i="15"/>
  <c r="M19" i="15"/>
  <c r="E19" i="15"/>
  <c r="V25" i="15"/>
  <c r="N20" i="15"/>
  <c r="F20" i="15"/>
  <c r="W26" i="15"/>
  <c r="O19" i="15"/>
  <c r="G19" i="15"/>
  <c r="X25" i="15"/>
  <c r="D20" i="15"/>
  <c r="L20" i="15"/>
  <c r="U26" i="15"/>
  <c r="K19" i="15"/>
  <c r="C19" i="15"/>
  <c r="T25" i="15"/>
  <c r="C20" i="15"/>
  <c r="K20" i="15"/>
  <c r="T26" i="15"/>
  <c r="L19" i="15"/>
  <c r="D19" i="15"/>
  <c r="U25" i="15"/>
  <c r="B23" i="15" a="1"/>
  <c r="M3" i="21" a="1"/>
  <c r="M3" i="29" a="1"/>
  <c r="M3" i="23" a="1"/>
  <c r="M3" i="25" a="1"/>
  <c r="M3" i="28" a="1"/>
  <c r="M3" i="26" a="1"/>
  <c r="M3" i="27" a="1"/>
  <c r="J23" i="15" a="1"/>
  <c r="M3" i="22" a="1"/>
  <c r="M3" i="18" a="1"/>
  <c r="M3" i="30" a="1"/>
  <c r="M3" i="19" a="1"/>
  <c r="M3" i="24" a="1"/>
  <c r="M27" i="15" l="1"/>
  <c r="O173" i="15"/>
  <c r="J320" i="15"/>
  <c r="P77" i="15"/>
  <c r="K224" i="15"/>
  <c r="M370" i="15"/>
  <c r="L128" i="15"/>
  <c r="N274" i="15"/>
  <c r="M32" i="15"/>
  <c r="O178" i="15"/>
  <c r="J325" i="15"/>
  <c r="P82" i="15"/>
  <c r="K229" i="15"/>
  <c r="M375" i="15"/>
  <c r="L133" i="15"/>
  <c r="N279" i="15"/>
  <c r="N46" i="15"/>
  <c r="P192" i="15"/>
  <c r="L115" i="15"/>
  <c r="O37" i="15"/>
  <c r="J184" i="15"/>
  <c r="M106" i="15"/>
  <c r="M33" i="15"/>
  <c r="O179" i="15"/>
  <c r="K102" i="15"/>
  <c r="P74" i="15"/>
  <c r="N79" i="15"/>
  <c r="L84" i="15"/>
  <c r="N230" i="15"/>
  <c r="P376" i="15"/>
  <c r="K162" i="15"/>
  <c r="M308" i="15"/>
  <c r="L162" i="15"/>
  <c r="N308" i="15"/>
  <c r="N107" i="15"/>
  <c r="P253" i="15"/>
  <c r="N98" i="15"/>
  <c r="P244" i="15"/>
  <c r="L71" i="15"/>
  <c r="N217" i="15"/>
  <c r="K117" i="15"/>
  <c r="M263" i="15"/>
  <c r="J26" i="15"/>
  <c r="L172" i="15"/>
  <c r="J113" i="15"/>
  <c r="N35" i="15"/>
  <c r="N40" i="15"/>
  <c r="P311" i="15"/>
  <c r="N481" i="15"/>
  <c r="O318" i="15"/>
  <c r="L486" i="15"/>
  <c r="O325" i="15"/>
  <c r="J491" i="15"/>
  <c r="K332" i="15"/>
  <c r="O495" i="15"/>
  <c r="K338" i="15"/>
  <c r="M500" i="15"/>
  <c r="L345" i="15"/>
  <c r="K505" i="15"/>
  <c r="K351" i="15"/>
  <c r="P509" i="15"/>
  <c r="P357" i="15"/>
  <c r="N514" i="15"/>
  <c r="J364" i="15"/>
  <c r="L519" i="15"/>
  <c r="P369" i="15"/>
  <c r="K50" i="15"/>
  <c r="M376" i="15"/>
  <c r="M81" i="15"/>
  <c r="L382" i="15"/>
  <c r="P99" i="15"/>
  <c r="P387" i="15"/>
  <c r="L118" i="15"/>
  <c r="L394" i="15"/>
  <c r="O136" i="15"/>
  <c r="P399" i="15"/>
  <c r="O154" i="15"/>
  <c r="L405" i="15"/>
  <c r="J169" i="15"/>
  <c r="O410" i="15"/>
  <c r="O182" i="15"/>
  <c r="M415" i="15"/>
  <c r="M196" i="15"/>
  <c r="K420" i="15"/>
  <c r="L209" i="15"/>
  <c r="J32" i="15"/>
  <c r="L178" i="15"/>
  <c r="N324" i="15"/>
  <c r="M82" i="15"/>
  <c r="O228" i="15"/>
  <c r="J375" i="15"/>
  <c r="P132" i="15"/>
  <c r="K279" i="15"/>
  <c r="J37" i="15"/>
  <c r="L183" i="15"/>
  <c r="N329" i="15"/>
  <c r="M87" i="15"/>
  <c r="O233" i="15"/>
  <c r="J380" i="15"/>
  <c r="P137" i="15"/>
  <c r="K284" i="15"/>
  <c r="K51" i="15"/>
  <c r="M197" i="15"/>
  <c r="P119" i="15"/>
  <c r="L42" i="15"/>
  <c r="N188" i="15"/>
  <c r="J111" i="15"/>
  <c r="J38" i="15"/>
  <c r="L184" i="15"/>
  <c r="O106" i="15"/>
  <c r="M79" i="15"/>
  <c r="K84" i="15"/>
  <c r="P88" i="15"/>
  <c r="K235" i="15"/>
  <c r="M381" i="15"/>
  <c r="O166" i="15"/>
  <c r="J313" i="15"/>
  <c r="P166" i="15"/>
  <c r="K313" i="15"/>
  <c r="K112" i="15"/>
  <c r="M258" i="15"/>
  <c r="K103" i="15"/>
  <c r="M249" i="15"/>
  <c r="P75" i="15"/>
  <c r="K222" i="15"/>
  <c r="O121" i="15"/>
  <c r="J268" i="15"/>
  <c r="N30" i="15"/>
  <c r="P176" i="15"/>
  <c r="N117" i="15"/>
  <c r="K40" i="15"/>
  <c r="K45" i="15"/>
  <c r="N318" i="15"/>
  <c r="K486" i="15"/>
  <c r="N325" i="15"/>
  <c r="P490" i="15"/>
  <c r="J332" i="15"/>
  <c r="N495" i="15"/>
  <c r="J338" i="15"/>
  <c r="L500" i="15"/>
  <c r="J345" i="15"/>
  <c r="J505" i="15"/>
  <c r="J351" i="15"/>
  <c r="O509" i="15"/>
  <c r="O357" i="15"/>
  <c r="M514" i="15"/>
  <c r="P363" i="15"/>
  <c r="K519" i="15"/>
  <c r="O369" i="15"/>
  <c r="J50" i="15"/>
  <c r="L376" i="15"/>
  <c r="L81" i="15"/>
  <c r="K382" i="15"/>
  <c r="O99" i="15"/>
  <c r="O387" i="15"/>
  <c r="K118" i="15"/>
  <c r="K394" i="15"/>
  <c r="N136" i="15"/>
  <c r="O399" i="15"/>
  <c r="N154" i="15"/>
  <c r="K405" i="15"/>
  <c r="P168" i="15"/>
  <c r="N410" i="15"/>
  <c r="N182" i="15"/>
  <c r="L415" i="15"/>
  <c r="L196" i="15"/>
  <c r="J420" i="15"/>
  <c r="K209" i="15"/>
  <c r="O424" i="15"/>
  <c r="L219" i="15"/>
  <c r="M429" i="15"/>
  <c r="N36" i="15"/>
  <c r="P182" i="15"/>
  <c r="K329" i="15"/>
  <c r="J87" i="15"/>
  <c r="L233" i="15"/>
  <c r="N379" i="15"/>
  <c r="M137" i="15"/>
  <c r="O283" i="15"/>
  <c r="N41" i="15"/>
  <c r="P187" i="15"/>
  <c r="K334" i="15"/>
  <c r="J92" i="15"/>
  <c r="L238" i="15"/>
  <c r="N384" i="15"/>
  <c r="M142" i="15"/>
  <c r="O288" i="15"/>
  <c r="O55" i="15"/>
  <c r="J202" i="15"/>
  <c r="M124" i="15"/>
  <c r="P46" i="15"/>
  <c r="K193" i="15"/>
  <c r="N115" i="15"/>
  <c r="N42" i="15"/>
  <c r="P188" i="15"/>
  <c r="L111" i="15"/>
  <c r="J84" i="15"/>
  <c r="O88" i="15"/>
  <c r="M93" i="15"/>
  <c r="O239" i="15"/>
  <c r="J25" i="15"/>
  <c r="L171" i="15"/>
  <c r="K25" i="15"/>
  <c r="M171" i="15"/>
  <c r="O317" i="15"/>
  <c r="O116" i="15"/>
  <c r="J263" i="15"/>
  <c r="O107" i="15"/>
  <c r="J254" i="15"/>
  <c r="M80" i="15"/>
  <c r="O226" i="15"/>
  <c r="L126" i="15"/>
  <c r="N272" i="15"/>
  <c r="K35" i="15"/>
  <c r="M181" i="15"/>
  <c r="K122" i="15"/>
  <c r="O44" i="15"/>
  <c r="O49" i="15"/>
  <c r="M325" i="15"/>
  <c r="O490" i="15"/>
  <c r="P331" i="15"/>
  <c r="M495" i="15"/>
  <c r="P337" i="15"/>
  <c r="K500" i="15"/>
  <c r="O344" i="15"/>
  <c r="P504" i="15"/>
  <c r="P350" i="15"/>
  <c r="N509" i="15"/>
  <c r="N357" i="15"/>
  <c r="L514" i="15"/>
  <c r="O363" i="15"/>
  <c r="J519" i="15"/>
  <c r="N369" i="15"/>
  <c r="P49" i="15"/>
  <c r="K376" i="15"/>
  <c r="K81" i="15"/>
  <c r="J382" i="15"/>
  <c r="N99" i="15"/>
  <c r="N387" i="15"/>
  <c r="J118" i="15"/>
  <c r="J394" i="15"/>
  <c r="M136" i="15"/>
  <c r="N399" i="15"/>
  <c r="M154" i="15"/>
  <c r="J405" i="15"/>
  <c r="O168" i="15"/>
  <c r="M410" i="15"/>
  <c r="M182" i="15"/>
  <c r="K415" i="15"/>
  <c r="K196" i="15"/>
  <c r="P419" i="15"/>
  <c r="J209" i="15"/>
  <c r="N424" i="15"/>
  <c r="K219" i="15"/>
  <c r="L429" i="15"/>
  <c r="P231" i="15"/>
  <c r="K41" i="15"/>
  <c r="M187" i="15"/>
  <c r="O333" i="15"/>
  <c r="N91" i="15"/>
  <c r="P237" i="15"/>
  <c r="K384" i="15"/>
  <c r="J142" i="15"/>
  <c r="L288" i="15"/>
  <c r="K46" i="15"/>
  <c r="M192" i="15"/>
  <c r="O338" i="15"/>
  <c r="N96" i="15"/>
  <c r="P242" i="15"/>
  <c r="K389" i="15"/>
  <c r="J147" i="15"/>
  <c r="L293" i="15"/>
  <c r="L60" i="15"/>
  <c r="N206" i="15"/>
  <c r="J129" i="15"/>
  <c r="M51" i="15"/>
  <c r="O197" i="15"/>
  <c r="K120" i="15"/>
  <c r="K47" i="15"/>
  <c r="M193" i="15"/>
  <c r="P115" i="15"/>
  <c r="N88" i="15"/>
  <c r="L93" i="15"/>
  <c r="J98" i="15"/>
  <c r="L244" i="15"/>
  <c r="N29" i="15"/>
  <c r="P175" i="15"/>
  <c r="O29" i="15"/>
  <c r="J176" i="15"/>
  <c r="L322" i="15"/>
  <c r="L121" i="15"/>
  <c r="N267" i="15"/>
  <c r="L112" i="15"/>
  <c r="N258" i="15"/>
  <c r="J85" i="15"/>
  <c r="L231" i="15"/>
  <c r="P130" i="15"/>
  <c r="K277" i="15"/>
  <c r="O39" i="15"/>
  <c r="J186" i="15"/>
  <c r="O126" i="15"/>
  <c r="L49" i="15"/>
  <c r="J27" i="15"/>
  <c r="N331" i="15"/>
  <c r="L495" i="15"/>
  <c r="O337" i="15"/>
  <c r="J500" i="15"/>
  <c r="N344" i="15"/>
  <c r="O504" i="15"/>
  <c r="O350" i="15"/>
  <c r="M509" i="15"/>
  <c r="M357" i="15"/>
  <c r="K514" i="15"/>
  <c r="N363" i="15"/>
  <c r="P518" i="15"/>
  <c r="M369" i="15"/>
  <c r="N45" i="15"/>
  <c r="J376" i="15"/>
  <c r="N77" i="15"/>
  <c r="P381" i="15"/>
  <c r="M99" i="15"/>
  <c r="M387" i="15"/>
  <c r="P117" i="15"/>
  <c r="J393" i="15"/>
  <c r="L136" i="15"/>
  <c r="M399" i="15"/>
  <c r="L154" i="15"/>
  <c r="P404" i="15"/>
  <c r="N168" i="15"/>
  <c r="L410" i="15"/>
  <c r="L182" i="15"/>
  <c r="J415" i="15"/>
  <c r="J196" i="15"/>
  <c r="O419" i="15"/>
  <c r="O208" i="15"/>
  <c r="M424" i="15"/>
  <c r="J219" i="15"/>
  <c r="K429" i="15"/>
  <c r="O231" i="15"/>
  <c r="P433" i="15"/>
  <c r="N241" i="15"/>
  <c r="O45" i="15"/>
  <c r="J192" i="15"/>
  <c r="L338" i="15"/>
  <c r="K96" i="15"/>
  <c r="M242" i="15"/>
  <c r="O388" i="15"/>
  <c r="N146" i="15"/>
  <c r="P292" i="15"/>
  <c r="O50" i="15"/>
  <c r="J197" i="15"/>
  <c r="L343" i="15"/>
  <c r="K101" i="15"/>
  <c r="M247" i="15"/>
  <c r="O393" i="15"/>
  <c r="N151" i="15"/>
  <c r="P297" i="15"/>
  <c r="P64" i="15"/>
  <c r="K211" i="15"/>
  <c r="N133" i="15"/>
  <c r="J56" i="15"/>
  <c r="L202" i="15"/>
  <c r="O124" i="15"/>
  <c r="O51" i="15"/>
  <c r="J198" i="15"/>
  <c r="M120" i="15"/>
  <c r="K93" i="15"/>
  <c r="P97" i="15"/>
  <c r="N102" i="15"/>
  <c r="P248" i="15"/>
  <c r="K34" i="15"/>
  <c r="M180" i="15"/>
  <c r="L34" i="15"/>
  <c r="N180" i="15"/>
  <c r="P326" i="15"/>
  <c r="P125" i="15"/>
  <c r="K272" i="15"/>
  <c r="P116" i="15"/>
  <c r="K263" i="15"/>
  <c r="N89" i="15"/>
  <c r="P235" i="15"/>
  <c r="M135" i="15"/>
  <c r="O281" i="15"/>
  <c r="L44" i="15"/>
  <c r="N190" i="15"/>
  <c r="L131" i="15"/>
  <c r="P53" i="15"/>
  <c r="N31" i="15"/>
  <c r="N337" i="15"/>
  <c r="P499" i="15"/>
  <c r="M344" i="15"/>
  <c r="N504" i="15"/>
  <c r="N350" i="15"/>
  <c r="L509" i="15"/>
  <c r="M356" i="15"/>
  <c r="J514" i="15"/>
  <c r="L363" i="15"/>
  <c r="O518" i="15"/>
  <c r="L369" i="15"/>
  <c r="M45" i="15"/>
  <c r="P375" i="15"/>
  <c r="M77" i="15"/>
  <c r="O381" i="15"/>
  <c r="P95" i="15"/>
  <c r="L387" i="15"/>
  <c r="O117" i="15"/>
  <c r="P392" i="15"/>
  <c r="K136" i="15"/>
  <c r="L399" i="15"/>
  <c r="P153" i="15"/>
  <c r="O404" i="15"/>
  <c r="M168" i="15"/>
  <c r="K410" i="15"/>
  <c r="K182" i="15"/>
  <c r="P414" i="15"/>
  <c r="P195" i="15"/>
  <c r="N419" i="15"/>
  <c r="N207" i="15"/>
  <c r="L424" i="15"/>
  <c r="P218" i="15"/>
  <c r="J429" i="15"/>
  <c r="N231" i="15"/>
  <c r="O433" i="15"/>
  <c r="M241" i="15"/>
  <c r="M438" i="15"/>
  <c r="M250" i="15"/>
  <c r="L50" i="15"/>
  <c r="N196" i="15"/>
  <c r="P342" i="15"/>
  <c r="O100" i="15"/>
  <c r="J247" i="15"/>
  <c r="L393" i="15"/>
  <c r="K151" i="15"/>
  <c r="M297" i="15"/>
  <c r="L55" i="15"/>
  <c r="N201" i="15"/>
  <c r="P347" i="15"/>
  <c r="O105" i="15"/>
  <c r="J252" i="15"/>
  <c r="L398" i="15"/>
  <c r="K156" i="15"/>
  <c r="M302" i="15"/>
  <c r="M69" i="15"/>
  <c r="O215" i="15"/>
  <c r="K138" i="15"/>
  <c r="N60" i="15"/>
  <c r="P206" i="15"/>
  <c r="L129" i="15"/>
  <c r="L56" i="15"/>
  <c r="N202" i="15"/>
  <c r="J125" i="15"/>
  <c r="O97" i="15"/>
  <c r="M102" i="15"/>
  <c r="K107" i="15"/>
  <c r="M253" i="15"/>
  <c r="O38" i="15"/>
  <c r="J185" i="15"/>
  <c r="P38" i="15"/>
  <c r="K185" i="15"/>
  <c r="M331" i="15"/>
  <c r="M130" i="15"/>
  <c r="O276" i="15"/>
  <c r="M121" i="15"/>
  <c r="O267" i="15"/>
  <c r="K94" i="15"/>
  <c r="M240" i="15"/>
  <c r="J140" i="15"/>
  <c r="L286" i="15"/>
  <c r="P48" i="15"/>
  <c r="K195" i="15"/>
  <c r="P135" i="15"/>
  <c r="M58" i="15"/>
  <c r="K36" i="15"/>
  <c r="L344" i="15"/>
  <c r="M504" i="15"/>
  <c r="M350" i="15"/>
  <c r="K509" i="15"/>
  <c r="L356" i="15"/>
  <c r="P513" i="15"/>
  <c r="J363" i="15"/>
  <c r="N518" i="15"/>
  <c r="K369" i="15"/>
  <c r="L45" i="15"/>
  <c r="O375" i="15"/>
  <c r="L77" i="15"/>
  <c r="N381" i="15"/>
  <c r="O95" i="15"/>
  <c r="K387" i="15"/>
  <c r="K114" i="15"/>
  <c r="O392" i="15"/>
  <c r="J136" i="15"/>
  <c r="K399" i="15"/>
  <c r="O150" i="15"/>
  <c r="N404" i="15"/>
  <c r="L168" i="15"/>
  <c r="J410" i="15"/>
  <c r="J182" i="15"/>
  <c r="O414" i="15"/>
  <c r="O195" i="15"/>
  <c r="M419" i="15"/>
  <c r="M207" i="15"/>
  <c r="K424" i="15"/>
  <c r="O218" i="15"/>
  <c r="P428" i="15"/>
  <c r="M230" i="15"/>
  <c r="N433" i="15"/>
  <c r="L241" i="15"/>
  <c r="L438" i="15"/>
  <c r="L250" i="15"/>
  <c r="J443" i="15"/>
  <c r="O257" i="15"/>
  <c r="P54" i="15"/>
  <c r="K201" i="15"/>
  <c r="M347" i="15"/>
  <c r="L105" i="15"/>
  <c r="N251" i="15"/>
  <c r="P397" i="15"/>
  <c r="O155" i="15"/>
  <c r="J302" i="15"/>
  <c r="P59" i="15"/>
  <c r="K206" i="15"/>
  <c r="M352" i="15"/>
  <c r="L110" i="15"/>
  <c r="N256" i="15"/>
  <c r="P402" i="15"/>
  <c r="O160" i="15"/>
  <c r="J307" i="15"/>
  <c r="J74" i="15"/>
  <c r="L220" i="15"/>
  <c r="O142" i="15"/>
  <c r="K65" i="15"/>
  <c r="M211" i="15"/>
  <c r="P133" i="15"/>
  <c r="P60" i="15"/>
  <c r="K207" i="15"/>
  <c r="N129" i="15"/>
  <c r="L102" i="15"/>
  <c r="J107" i="15"/>
  <c r="O111" i="15"/>
  <c r="J258" i="15"/>
  <c r="L43" i="15"/>
  <c r="N189" i="15"/>
  <c r="M43" i="15"/>
  <c r="O189" i="15"/>
  <c r="J336" i="15"/>
  <c r="J135" i="15"/>
  <c r="L281" i="15"/>
  <c r="J126" i="15"/>
  <c r="L272" i="15"/>
  <c r="O98" i="15"/>
  <c r="J245" i="15"/>
  <c r="N144" i="15"/>
  <c r="P25" i="15"/>
  <c r="M53" i="15"/>
  <c r="O199" i="15"/>
  <c r="M140" i="15"/>
  <c r="J63" i="15"/>
  <c r="L27" i="15"/>
  <c r="L350" i="15"/>
  <c r="J509" i="15"/>
  <c r="K356" i="15"/>
  <c r="O513" i="15"/>
  <c r="P362" i="15"/>
  <c r="M518" i="15"/>
  <c r="J369" i="15"/>
  <c r="P40" i="15"/>
  <c r="O374" i="15"/>
  <c r="K77" i="15"/>
  <c r="L381" i="15"/>
  <c r="N95" i="15"/>
  <c r="J387" i="15"/>
  <c r="J114" i="15"/>
  <c r="N392" i="15"/>
  <c r="M132" i="15"/>
  <c r="J399" i="15"/>
  <c r="N150" i="15"/>
  <c r="M404" i="15"/>
  <c r="M59" i="15"/>
  <c r="O205" i="15"/>
  <c r="J352" i="15"/>
  <c r="P109" i="15"/>
  <c r="K256" i="15"/>
  <c r="M402" i="15"/>
  <c r="L160" i="15"/>
  <c r="N306" i="15"/>
  <c r="M64" i="15"/>
  <c r="O210" i="15"/>
  <c r="J357" i="15"/>
  <c r="P114" i="15"/>
  <c r="K261" i="15"/>
  <c r="M407" i="15"/>
  <c r="L165" i="15"/>
  <c r="N311" i="15"/>
  <c r="N78" i="15"/>
  <c r="P224" i="15"/>
  <c r="L147" i="15"/>
  <c r="O69" i="15"/>
  <c r="J216" i="15"/>
  <c r="M138" i="15"/>
  <c r="M65" i="15"/>
  <c r="O211" i="15"/>
  <c r="K134" i="15"/>
  <c r="P106" i="15"/>
  <c r="N111" i="15"/>
  <c r="L116" i="15"/>
  <c r="N262" i="15"/>
  <c r="P47" i="15"/>
  <c r="K194" i="15"/>
  <c r="J48" i="15"/>
  <c r="L194" i="15"/>
  <c r="N340" i="15"/>
  <c r="N139" i="15"/>
  <c r="P285" i="15"/>
  <c r="N130" i="15"/>
  <c r="P276" i="15"/>
  <c r="L103" i="15"/>
  <c r="N249" i="15"/>
  <c r="K149" i="15"/>
  <c r="M30" i="15"/>
  <c r="J58" i="15"/>
  <c r="L204" i="15"/>
  <c r="J145" i="15"/>
  <c r="N67" i="15"/>
  <c r="P31" i="15"/>
  <c r="J356" i="15"/>
  <c r="N513" i="15"/>
  <c r="O362" i="15"/>
  <c r="L518" i="15"/>
  <c r="P368" i="15"/>
  <c r="O40" i="15"/>
  <c r="N374" i="15"/>
  <c r="J77" i="15"/>
  <c r="K381" i="15"/>
  <c r="M95" i="15"/>
  <c r="P386" i="15"/>
  <c r="P113" i="15"/>
  <c r="M392" i="15"/>
  <c r="L132" i="15"/>
  <c r="P398" i="15"/>
  <c r="M150" i="15"/>
  <c r="L404" i="15"/>
  <c r="J168" i="15"/>
  <c r="O409" i="15"/>
  <c r="O181" i="15"/>
  <c r="M414" i="15"/>
  <c r="M195" i="15"/>
  <c r="K419" i="15"/>
  <c r="N205" i="15"/>
  <c r="P423" i="15"/>
  <c r="M218" i="15"/>
  <c r="N428" i="15"/>
  <c r="K230" i="15"/>
  <c r="L433" i="15"/>
  <c r="J241" i="15"/>
  <c r="J438" i="15"/>
  <c r="J250" i="15"/>
  <c r="O442" i="15"/>
  <c r="M257" i="15"/>
  <c r="M447" i="15"/>
  <c r="J265" i="15"/>
  <c r="K452" i="15"/>
  <c r="L273" i="15"/>
  <c r="J64" i="15"/>
  <c r="L210" i="15"/>
  <c r="N356" i="15"/>
  <c r="M114" i="15"/>
  <c r="O260" i="15"/>
  <c r="J407" i="15"/>
  <c r="P164" i="15"/>
  <c r="K311" i="15"/>
  <c r="J69" i="15"/>
  <c r="L215" i="15"/>
  <c r="N361" i="15"/>
  <c r="M119" i="15"/>
  <c r="O265" i="15"/>
  <c r="N23" i="15"/>
  <c r="P169" i="15"/>
  <c r="K316" i="15"/>
  <c r="K83" i="15"/>
  <c r="M229" i="15"/>
  <c r="P151" i="15"/>
  <c r="L74" i="15"/>
  <c r="N220" i="15"/>
  <c r="J143" i="15"/>
  <c r="J70" i="15"/>
  <c r="L216" i="15"/>
  <c r="O138" i="15"/>
  <c r="M111" i="15"/>
  <c r="K116" i="15"/>
  <c r="P120" i="15"/>
  <c r="K267" i="15"/>
  <c r="M52" i="15"/>
  <c r="O198" i="15"/>
  <c r="N52" i="15"/>
  <c r="P198" i="15"/>
  <c r="K345" i="15"/>
  <c r="K144" i="15"/>
  <c r="M290" i="15"/>
  <c r="K135" i="15"/>
  <c r="M281" i="15"/>
  <c r="P107" i="15"/>
  <c r="K254" i="15"/>
  <c r="O153" i="15"/>
  <c r="J35" i="15"/>
  <c r="N62" i="15"/>
  <c r="P208" i="15"/>
  <c r="N149" i="15"/>
  <c r="K72" i="15"/>
  <c r="M36" i="15"/>
  <c r="N362" i="15"/>
  <c r="K518" i="15"/>
  <c r="O368" i="15"/>
  <c r="L36" i="15"/>
  <c r="M374" i="15"/>
  <c r="P76" i="15"/>
  <c r="J381" i="15"/>
  <c r="L95" i="15"/>
  <c r="O386" i="15"/>
  <c r="O113" i="15"/>
  <c r="L392" i="15"/>
  <c r="K132" i="15"/>
  <c r="O398" i="15"/>
  <c r="L150" i="15"/>
  <c r="K404" i="15"/>
  <c r="N167" i="15"/>
  <c r="N409" i="15"/>
  <c r="L181" i="15"/>
  <c r="L414" i="15"/>
  <c r="N68" i="15"/>
  <c r="P214" i="15"/>
  <c r="K361" i="15"/>
  <c r="J119" i="15"/>
  <c r="L265" i="15"/>
  <c r="K23" i="15"/>
  <c r="M169" i="15"/>
  <c r="O315" i="15"/>
  <c r="N73" i="15"/>
  <c r="P219" i="15"/>
  <c r="K366" i="15"/>
  <c r="J124" i="15"/>
  <c r="L270" i="15"/>
  <c r="K28" i="15"/>
  <c r="M174" i="15"/>
  <c r="O320" i="15"/>
  <c r="O87" i="15"/>
  <c r="J234" i="15"/>
  <c r="M156" i="15"/>
  <c r="P78" i="15"/>
  <c r="K225" i="15"/>
  <c r="N147" i="15"/>
  <c r="N74" i="15"/>
  <c r="P220" i="15"/>
  <c r="L143" i="15"/>
  <c r="J116" i="15"/>
  <c r="O120" i="15"/>
  <c r="M125" i="15"/>
  <c r="O271" i="15"/>
  <c r="J57" i="15"/>
  <c r="L203" i="15"/>
  <c r="K57" i="15"/>
  <c r="M203" i="15"/>
  <c r="O349" i="15"/>
  <c r="O148" i="15"/>
  <c r="J295" i="15"/>
  <c r="O139" i="15"/>
  <c r="J286" i="15"/>
  <c r="M112" i="15"/>
  <c r="O258" i="15"/>
  <c r="L158" i="15"/>
  <c r="N39" i="15"/>
  <c r="K67" i="15"/>
  <c r="M213" i="15"/>
  <c r="K154" i="15"/>
  <c r="N26" i="15"/>
  <c r="J41" i="15"/>
  <c r="N368" i="15"/>
  <c r="O31" i="15"/>
  <c r="L374" i="15"/>
  <c r="O76" i="15"/>
  <c r="P380" i="15"/>
  <c r="K95" i="15"/>
  <c r="N386" i="15"/>
  <c r="N113" i="15"/>
  <c r="K392" i="15"/>
  <c r="J132" i="15"/>
  <c r="N398" i="15"/>
  <c r="K150" i="15"/>
  <c r="J404" i="15"/>
  <c r="M166" i="15"/>
  <c r="M409" i="15"/>
  <c r="K180" i="15"/>
  <c r="K414" i="15"/>
  <c r="P193" i="15"/>
  <c r="P418" i="15"/>
  <c r="K73" i="15"/>
  <c r="M219" i="15"/>
  <c r="O365" i="15"/>
  <c r="N123" i="15"/>
  <c r="P269" i="15"/>
  <c r="O27" i="15"/>
  <c r="J174" i="15"/>
  <c r="L320" i="15"/>
  <c r="K78" i="15"/>
  <c r="M224" i="15"/>
  <c r="O370" i="15"/>
  <c r="N128" i="15"/>
  <c r="P274" i="15"/>
  <c r="O32" i="15"/>
  <c r="J179" i="15"/>
  <c r="L325" i="15"/>
  <c r="L92" i="15"/>
  <c r="N238" i="15"/>
  <c r="J161" i="15"/>
  <c r="M83" i="15"/>
  <c r="O229" i="15"/>
  <c r="K152" i="15"/>
  <c r="K79" i="15"/>
  <c r="M225" i="15"/>
  <c r="P147" i="15"/>
  <c r="N120" i="15"/>
  <c r="L125" i="15"/>
  <c r="J130" i="15"/>
  <c r="L276" i="15"/>
  <c r="N61" i="15"/>
  <c r="P207" i="15"/>
  <c r="O61" i="15"/>
  <c r="J208" i="15"/>
  <c r="L354" i="15"/>
  <c r="L153" i="15"/>
  <c r="N299" i="15"/>
  <c r="L144" i="15"/>
  <c r="N290" i="15"/>
  <c r="J117" i="15"/>
  <c r="L263" i="15"/>
  <c r="P162" i="15"/>
  <c r="K44" i="15"/>
  <c r="O71" i="15"/>
  <c r="J218" i="15"/>
  <c r="O158" i="15"/>
  <c r="K31" i="15"/>
  <c r="K27" i="15"/>
  <c r="K374" i="15"/>
  <c r="N76" i="15"/>
  <c r="O380" i="15"/>
  <c r="J95" i="15"/>
  <c r="M386" i="15"/>
  <c r="M113" i="15"/>
  <c r="J392" i="15"/>
  <c r="P131" i="15"/>
  <c r="N397" i="15"/>
  <c r="J150" i="15"/>
  <c r="P403" i="15"/>
  <c r="L166" i="15"/>
  <c r="L409" i="15"/>
  <c r="J180" i="15"/>
  <c r="J414" i="15"/>
  <c r="O193" i="15"/>
  <c r="O418" i="15"/>
  <c r="K205" i="15"/>
  <c r="M423" i="15"/>
  <c r="O77" i="15"/>
  <c r="J224" i="15"/>
  <c r="L370" i="15"/>
  <c r="K128" i="15"/>
  <c r="M274" i="15"/>
  <c r="L32" i="15"/>
  <c r="N178" i="15"/>
  <c r="P324" i="15"/>
  <c r="O82" i="15"/>
  <c r="J229" i="15"/>
  <c r="L375" i="15"/>
  <c r="K133" i="15"/>
  <c r="M279" i="15"/>
  <c r="L37" i="15"/>
  <c r="N183" i="15"/>
  <c r="P329" i="15"/>
  <c r="P96" i="15"/>
  <c r="K243" i="15"/>
  <c r="N165" i="15"/>
  <c r="J88" i="15"/>
  <c r="L234" i="15"/>
  <c r="O156" i="15"/>
  <c r="O83" i="15"/>
  <c r="J230" i="15"/>
  <c r="M152" i="15"/>
  <c r="K125" i="15"/>
  <c r="P129" i="15"/>
  <c r="N134" i="15"/>
  <c r="P280" i="15"/>
  <c r="K66" i="15"/>
  <c r="M212" i="15"/>
  <c r="L66" i="15"/>
  <c r="N212" i="15"/>
  <c r="P358" i="15"/>
  <c r="P157" i="15"/>
  <c r="K304" i="15"/>
  <c r="P148" i="15"/>
  <c r="K295" i="15"/>
  <c r="N121" i="15"/>
  <c r="P267" i="15"/>
  <c r="M167" i="15"/>
  <c r="O48" i="15"/>
  <c r="L76" i="15"/>
  <c r="N222" i="15"/>
  <c r="L163" i="15"/>
  <c r="O35" i="15"/>
  <c r="J73" i="15"/>
  <c r="N380" i="15"/>
  <c r="P94" i="15"/>
  <c r="L386" i="15"/>
  <c r="L113" i="15"/>
  <c r="P391" i="15"/>
  <c r="O131" i="15"/>
  <c r="M397" i="15"/>
  <c r="P149" i="15"/>
  <c r="O403" i="15"/>
  <c r="M164" i="15"/>
  <c r="K409" i="15"/>
  <c r="K178" i="15"/>
  <c r="P413" i="15"/>
  <c r="P191" i="15"/>
  <c r="N418" i="15"/>
  <c r="J205" i="15"/>
  <c r="L423" i="15"/>
  <c r="O216" i="15"/>
  <c r="J428" i="15"/>
  <c r="L82" i="15"/>
  <c r="N228" i="15"/>
  <c r="P374" i="15"/>
  <c r="O132" i="15"/>
  <c r="J279" i="15"/>
  <c r="P36" i="15"/>
  <c r="K183" i="15"/>
  <c r="M329" i="15"/>
  <c r="L87" i="15"/>
  <c r="N233" i="15"/>
  <c r="P379" i="15"/>
  <c r="O137" i="15"/>
  <c r="J284" i="15"/>
  <c r="P41" i="15"/>
  <c r="K188" i="15"/>
  <c r="M334" i="15"/>
  <c r="M101" i="15"/>
  <c r="P23" i="15"/>
  <c r="K170" i="15"/>
  <c r="N92" i="15"/>
  <c r="P238" i="15"/>
  <c r="L161" i="15"/>
  <c r="L88" i="15"/>
  <c r="N234" i="15"/>
  <c r="J157" i="15"/>
  <c r="O129" i="15"/>
  <c r="M134" i="15"/>
  <c r="K139" i="15"/>
  <c r="M285" i="15"/>
  <c r="O70" i="15"/>
  <c r="J217" i="15"/>
  <c r="P70" i="15"/>
  <c r="K217" i="15"/>
  <c r="M363" i="15"/>
  <c r="M162" i="15"/>
  <c r="O308" i="15"/>
  <c r="M153" i="15"/>
  <c r="O299" i="15"/>
  <c r="K126" i="15"/>
  <c r="O25" i="15"/>
  <c r="J172" i="15"/>
  <c r="L53" i="15"/>
  <c r="P80" i="15"/>
  <c r="K227" i="15"/>
  <c r="P167" i="15"/>
  <c r="L40" i="15"/>
  <c r="L91" i="15"/>
  <c r="K386" i="15"/>
  <c r="K113" i="15"/>
  <c r="O391" i="15"/>
  <c r="N131" i="15"/>
  <c r="L397" i="15"/>
  <c r="O149" i="15"/>
  <c r="N403" i="15"/>
  <c r="L164" i="15"/>
  <c r="J409" i="15"/>
  <c r="J178" i="15"/>
  <c r="O413" i="15"/>
  <c r="O191" i="15"/>
  <c r="M418" i="15"/>
  <c r="P204" i="15"/>
  <c r="K423" i="15"/>
  <c r="N216" i="15"/>
  <c r="P427" i="15"/>
  <c r="P227" i="15"/>
  <c r="N432" i="15"/>
  <c r="P86" i="15"/>
  <c r="K233" i="15"/>
  <c r="M379" i="15"/>
  <c r="L137" i="15"/>
  <c r="N283" i="15"/>
  <c r="M41" i="15"/>
  <c r="O187" i="15"/>
  <c r="J334" i="15"/>
  <c r="P91" i="15"/>
  <c r="K238" i="15"/>
  <c r="M384" i="15"/>
  <c r="L142" i="15"/>
  <c r="N288" i="15"/>
  <c r="M46" i="15"/>
  <c r="O192" i="15"/>
  <c r="J339" i="15"/>
  <c r="J106" i="15"/>
  <c r="M28" i="15"/>
  <c r="O174" i="15"/>
  <c r="K97" i="15"/>
  <c r="M243" i="15"/>
  <c r="P165" i="15"/>
  <c r="P92" i="15"/>
  <c r="K239" i="15"/>
  <c r="N161" i="15"/>
  <c r="L134" i="15"/>
  <c r="J139" i="15"/>
  <c r="O143" i="15"/>
  <c r="J290" i="15"/>
  <c r="L75" i="15"/>
  <c r="N221" i="15"/>
  <c r="M75" i="15"/>
  <c r="O221" i="15"/>
  <c r="J368" i="15"/>
  <c r="J167" i="15"/>
  <c r="L313" i="15"/>
  <c r="J158" i="15"/>
  <c r="L304" i="15"/>
  <c r="O130" i="15"/>
  <c r="L30" i="15"/>
  <c r="N176" i="15"/>
  <c r="P57" i="15"/>
  <c r="M85" i="15"/>
  <c r="K26" i="15"/>
  <c r="M172" i="15"/>
  <c r="P44" i="15"/>
  <c r="N109" i="15"/>
  <c r="N391" i="15"/>
  <c r="M131" i="15"/>
  <c r="K397" i="15"/>
  <c r="L149" i="15"/>
  <c r="M403" i="15"/>
  <c r="K164" i="15"/>
  <c r="P408" i="15"/>
  <c r="P177" i="15"/>
  <c r="N413" i="15"/>
  <c r="N191" i="15"/>
  <c r="L418" i="15"/>
  <c r="O204" i="15"/>
  <c r="J423" i="15"/>
  <c r="M216" i="15"/>
  <c r="O427" i="15"/>
  <c r="O227" i="15"/>
  <c r="M432" i="15"/>
  <c r="N237" i="15"/>
  <c r="K437" i="15"/>
  <c r="K248" i="15"/>
  <c r="P441" i="15"/>
  <c r="O255" i="15"/>
  <c r="N446" i="15"/>
  <c r="K264" i="15"/>
  <c r="L451" i="15"/>
  <c r="N271" i="15"/>
  <c r="J456" i="15"/>
  <c r="O279" i="15"/>
  <c r="O460" i="15"/>
  <c r="J287" i="15"/>
  <c r="M465" i="15"/>
  <c r="K294" i="15"/>
  <c r="K470" i="15"/>
  <c r="K301" i="15"/>
  <c r="P474" i="15"/>
  <c r="J309" i="15"/>
  <c r="N479" i="15"/>
  <c r="L315" i="15"/>
  <c r="M91" i="15"/>
  <c r="O237" i="15"/>
  <c r="J384" i="15"/>
  <c r="P141" i="15"/>
  <c r="K288" i="15"/>
  <c r="J46" i="15"/>
  <c r="L192" i="15"/>
  <c r="N338" i="15"/>
  <c r="M96" i="15"/>
  <c r="O242" i="15"/>
  <c r="J389" i="15"/>
  <c r="P146" i="15"/>
  <c r="K293" i="15"/>
  <c r="J51" i="15"/>
  <c r="L197" i="15"/>
  <c r="N343" i="15"/>
  <c r="N110" i="15"/>
  <c r="J33" i="15"/>
  <c r="L179" i="15"/>
  <c r="O101" i="15"/>
  <c r="K24" i="15"/>
  <c r="M170" i="15"/>
  <c r="M97" i="15"/>
  <c r="O243" i="15"/>
  <c r="K166" i="15"/>
  <c r="P138" i="15"/>
  <c r="N143" i="15"/>
  <c r="L148" i="15"/>
  <c r="N294" i="15"/>
  <c r="P79" i="15"/>
  <c r="K226" i="15"/>
  <c r="J80" i="15"/>
  <c r="L226" i="15"/>
  <c r="L25" i="15"/>
  <c r="N171" i="15"/>
  <c r="P317" i="15"/>
  <c r="N162" i="15"/>
  <c r="P308" i="15"/>
  <c r="L135" i="15"/>
  <c r="P34" i="15"/>
  <c r="K181" i="15"/>
  <c r="M62" i="15"/>
  <c r="J90" i="15"/>
  <c r="O30" i="15"/>
  <c r="J177" i="15"/>
  <c r="M49" i="15"/>
  <c r="P127" i="15"/>
  <c r="J397" i="15"/>
  <c r="K146" i="15"/>
  <c r="L403" i="15"/>
  <c r="J164" i="15"/>
  <c r="O408" i="15"/>
  <c r="O177" i="15"/>
  <c r="M413" i="15"/>
  <c r="M191" i="15"/>
  <c r="K418" i="15"/>
  <c r="N204" i="15"/>
  <c r="P422" i="15"/>
  <c r="O214" i="15"/>
  <c r="N427" i="15"/>
  <c r="N227" i="15"/>
  <c r="L432" i="15"/>
  <c r="M237" i="15"/>
  <c r="J437" i="15"/>
  <c r="J248" i="15"/>
  <c r="O441" i="15"/>
  <c r="N255" i="15"/>
  <c r="M446" i="15"/>
  <c r="J264" i="15"/>
  <c r="K451" i="15"/>
  <c r="M271" i="15"/>
  <c r="P455" i="15"/>
  <c r="O278" i="15"/>
  <c r="N460" i="15"/>
  <c r="P286" i="15"/>
  <c r="L465" i="15"/>
  <c r="J294" i="15"/>
  <c r="J470" i="15"/>
  <c r="J301" i="15"/>
  <c r="O474" i="15"/>
  <c r="K308" i="15"/>
  <c r="M479" i="15"/>
  <c r="K315" i="15"/>
  <c r="K484" i="15"/>
  <c r="O322" i="15"/>
  <c r="J96" i="15"/>
  <c r="L242" i="15"/>
  <c r="N388" i="15"/>
  <c r="M146" i="15"/>
  <c r="O292" i="15"/>
  <c r="N50" i="15"/>
  <c r="P196" i="15"/>
  <c r="K343" i="15"/>
  <c r="J101" i="15"/>
  <c r="L247" i="15"/>
  <c r="N393" i="15"/>
  <c r="M151" i="15"/>
  <c r="O297" i="15"/>
  <c r="N55" i="15"/>
  <c r="P201" i="15"/>
  <c r="K348" i="15"/>
  <c r="K115" i="15"/>
  <c r="N37" i="15"/>
  <c r="P183" i="15"/>
  <c r="L106" i="15"/>
  <c r="O28" i="15"/>
  <c r="J175" i="15"/>
  <c r="J102" i="15"/>
  <c r="M24" i="15"/>
  <c r="O170" i="15"/>
  <c r="M143" i="15"/>
  <c r="K148" i="15"/>
  <c r="P152" i="15"/>
  <c r="K299" i="15"/>
  <c r="M84" i="15"/>
  <c r="O230" i="15"/>
  <c r="N84" i="15"/>
  <c r="P230" i="15"/>
  <c r="P29" i="15"/>
  <c r="K176" i="15"/>
  <c r="M322" i="15"/>
  <c r="K167" i="15"/>
  <c r="M313" i="15"/>
  <c r="P139" i="15"/>
  <c r="M39" i="15"/>
  <c r="O185" i="15"/>
  <c r="J67" i="15"/>
  <c r="N94" i="15"/>
  <c r="L35" i="15"/>
  <c r="N181" i="15"/>
  <c r="J54" i="15"/>
  <c r="J146" i="15"/>
  <c r="K403" i="15"/>
  <c r="P163" i="15"/>
  <c r="N408" i="15"/>
  <c r="N177" i="15"/>
  <c r="L413" i="15"/>
  <c r="L191" i="15"/>
  <c r="J418" i="15"/>
  <c r="M204" i="15"/>
  <c r="O422" i="15"/>
  <c r="N214" i="15"/>
  <c r="M427" i="15"/>
  <c r="M227" i="15"/>
  <c r="K432" i="15"/>
  <c r="L237" i="15"/>
  <c r="P436" i="15"/>
  <c r="P247" i="15"/>
  <c r="N441" i="15"/>
  <c r="M255" i="15"/>
  <c r="L446" i="15"/>
  <c r="P263" i="15"/>
  <c r="J451" i="15"/>
  <c r="L271" i="15"/>
  <c r="O455" i="15"/>
  <c r="N278" i="15"/>
  <c r="M460" i="15"/>
  <c r="O286" i="15"/>
  <c r="K465" i="15"/>
  <c r="P293" i="15"/>
  <c r="P469" i="15"/>
  <c r="P300" i="15"/>
  <c r="N474" i="15"/>
  <c r="J308" i="15"/>
  <c r="L479" i="15"/>
  <c r="J315" i="15"/>
  <c r="J484" i="15"/>
  <c r="K322" i="15"/>
  <c r="O488" i="15"/>
  <c r="N328" i="15"/>
  <c r="N100" i="15"/>
  <c r="P246" i="15"/>
  <c r="K393" i="15"/>
  <c r="J151" i="15"/>
  <c r="L297" i="15"/>
  <c r="K55" i="15"/>
  <c r="M201" i="15"/>
  <c r="O347" i="15"/>
  <c r="N105" i="15"/>
  <c r="P251" i="15"/>
  <c r="K398" i="15"/>
  <c r="J156" i="15"/>
  <c r="L302" i="15"/>
  <c r="K60" i="15"/>
  <c r="M206" i="15"/>
  <c r="O352" i="15"/>
  <c r="O119" i="15"/>
  <c r="K42" i="15"/>
  <c r="M188" i="15"/>
  <c r="P110" i="15"/>
  <c r="L33" i="15"/>
  <c r="N179" i="15"/>
  <c r="N106" i="15"/>
  <c r="J29" i="15"/>
  <c r="L175" i="15"/>
  <c r="J148" i="15"/>
  <c r="O152" i="15"/>
  <c r="M157" i="15"/>
  <c r="O303" i="15"/>
  <c r="J89" i="15"/>
  <c r="L235" i="15"/>
  <c r="K89" i="15"/>
  <c r="M235" i="15"/>
  <c r="M34" i="15"/>
  <c r="O180" i="15"/>
  <c r="M25" i="15"/>
  <c r="O171" i="15"/>
  <c r="J318" i="15"/>
  <c r="M144" i="15"/>
  <c r="J44" i="15"/>
  <c r="L190" i="15"/>
  <c r="N71" i="15"/>
  <c r="K99" i="15"/>
  <c r="P39" i="15"/>
  <c r="K186" i="15"/>
  <c r="N58" i="15"/>
  <c r="O163" i="15"/>
  <c r="M408" i="15"/>
  <c r="M177" i="15"/>
  <c r="K413" i="15"/>
  <c r="K191" i="15"/>
  <c r="P417" i="15"/>
  <c r="K204" i="15"/>
  <c r="N422" i="15"/>
  <c r="M214" i="15"/>
  <c r="L427" i="15"/>
  <c r="L227" i="15"/>
  <c r="J432" i="15"/>
  <c r="K237" i="15"/>
  <c r="O436" i="15"/>
  <c r="O247" i="15"/>
  <c r="M441" i="15"/>
  <c r="L255" i="15"/>
  <c r="K446" i="15"/>
  <c r="O263" i="15"/>
  <c r="P450" i="15"/>
  <c r="K271" i="15"/>
  <c r="N455" i="15"/>
  <c r="M278" i="15"/>
  <c r="L460" i="15"/>
  <c r="N286" i="15"/>
  <c r="J465" i="15"/>
  <c r="O293" i="15"/>
  <c r="O469" i="15"/>
  <c r="O300" i="15"/>
  <c r="M474" i="15"/>
  <c r="P307" i="15"/>
  <c r="K479" i="15"/>
  <c r="P314" i="15"/>
  <c r="P483" i="15"/>
  <c r="P321" i="15"/>
  <c r="N488" i="15"/>
  <c r="M328" i="15"/>
  <c r="L493" i="15"/>
  <c r="L335" i="15"/>
  <c r="K105" i="15"/>
  <c r="M251" i="15"/>
  <c r="O397" i="15"/>
  <c r="N155" i="15"/>
  <c r="P301" i="15"/>
  <c r="O59" i="15"/>
  <c r="J206" i="15"/>
  <c r="L352" i="15"/>
  <c r="K110" i="15"/>
  <c r="M256" i="15"/>
  <c r="O402" i="15"/>
  <c r="N160" i="15"/>
  <c r="P306" i="15"/>
  <c r="O64" i="15"/>
  <c r="J211" i="15"/>
  <c r="L357" i="15"/>
  <c r="L124" i="15"/>
  <c r="O46" i="15"/>
  <c r="J193" i="15"/>
  <c r="M115" i="15"/>
  <c r="P37" i="15"/>
  <c r="K184" i="15"/>
  <c r="K111" i="15"/>
  <c r="N33" i="15"/>
  <c r="P179" i="15"/>
  <c r="N152" i="15"/>
  <c r="L157" i="15"/>
  <c r="J162" i="15"/>
  <c r="L308" i="15"/>
  <c r="N93" i="15"/>
  <c r="P239" i="15"/>
  <c r="O93" i="15"/>
  <c r="J240" i="15"/>
  <c r="J39" i="15"/>
  <c r="L185" i="15"/>
  <c r="J30" i="15"/>
  <c r="L176" i="15"/>
  <c r="N322" i="15"/>
  <c r="J149" i="15"/>
  <c r="N48" i="15"/>
  <c r="P194" i="15"/>
  <c r="K76" i="15"/>
  <c r="O103" i="15"/>
  <c r="M44" i="15"/>
  <c r="O190" i="15"/>
  <c r="K63" i="15"/>
  <c r="L177" i="15"/>
  <c r="J413" i="15"/>
  <c r="J191" i="15"/>
  <c r="O417" i="15"/>
  <c r="J203" i="15"/>
  <c r="M422" i="15"/>
  <c r="L214" i="15"/>
  <c r="K427" i="15"/>
  <c r="J227" i="15"/>
  <c r="P431" i="15"/>
  <c r="J237" i="15"/>
  <c r="N436" i="15"/>
  <c r="O246" i="15"/>
  <c r="L441" i="15"/>
  <c r="K255" i="15"/>
  <c r="J446" i="15"/>
  <c r="N263" i="15"/>
  <c r="O450" i="15"/>
  <c r="J271" i="15"/>
  <c r="M455" i="15"/>
  <c r="L278" i="15"/>
  <c r="K460" i="15"/>
  <c r="M286" i="15"/>
  <c r="P464" i="15"/>
  <c r="N293" i="15"/>
  <c r="N469" i="15"/>
  <c r="N300" i="15"/>
  <c r="L474" i="15"/>
  <c r="O307" i="15"/>
  <c r="J479" i="15"/>
  <c r="O314" i="15"/>
  <c r="O483" i="15"/>
  <c r="O321" i="15"/>
  <c r="M488" i="15"/>
  <c r="L328" i="15"/>
  <c r="K493" i="15"/>
  <c r="K335" i="15"/>
  <c r="P497" i="15"/>
  <c r="N341" i="15"/>
  <c r="O109" i="15"/>
  <c r="J256" i="15"/>
  <c r="L402" i="15"/>
  <c r="K160" i="15"/>
  <c r="M306" i="15"/>
  <c r="L64" i="15"/>
  <c r="N210" i="15"/>
  <c r="P356" i="15"/>
  <c r="O114" i="15"/>
  <c r="J261" i="15"/>
  <c r="L407" i="15"/>
  <c r="K165" i="15"/>
  <c r="M311" i="15"/>
  <c r="L69" i="15"/>
  <c r="N215" i="15"/>
  <c r="P361" i="15"/>
  <c r="P128" i="15"/>
  <c r="L51" i="15"/>
  <c r="N197" i="15"/>
  <c r="J120" i="15"/>
  <c r="M42" i="15"/>
  <c r="O188" i="15"/>
  <c r="O115" i="15"/>
  <c r="K38" i="15"/>
  <c r="M184" i="15"/>
  <c r="K157" i="15"/>
  <c r="P161" i="15"/>
  <c r="N166" i="15"/>
  <c r="P312" i="15"/>
  <c r="K98" i="15"/>
  <c r="M244" i="15"/>
  <c r="L98" i="15"/>
  <c r="N244" i="15"/>
  <c r="N43" i="15"/>
  <c r="P189" i="15"/>
  <c r="N34" i="15"/>
  <c r="P180" i="15"/>
  <c r="K327" i="15"/>
  <c r="N153" i="15"/>
  <c r="K53" i="15"/>
  <c r="M199" i="15"/>
  <c r="O80" i="15"/>
  <c r="L108" i="15"/>
  <c r="J49" i="15"/>
  <c r="L195" i="15"/>
  <c r="O67" i="15"/>
  <c r="P190" i="15"/>
  <c r="N417" i="15"/>
  <c r="P202" i="15"/>
  <c r="L422" i="15"/>
  <c r="K214" i="15"/>
  <c r="J427" i="15"/>
  <c r="P225" i="15"/>
  <c r="O431" i="15"/>
  <c r="P236" i="15"/>
  <c r="M436" i="15"/>
  <c r="N246" i="15"/>
  <c r="K441" i="15"/>
  <c r="J255" i="15"/>
  <c r="P445" i="15"/>
  <c r="M262" i="15"/>
  <c r="N450" i="15"/>
  <c r="P270" i="15"/>
  <c r="L455" i="15"/>
  <c r="K278" i="15"/>
  <c r="J460" i="15"/>
  <c r="K286" i="15"/>
  <c r="O464" i="15"/>
  <c r="M293" i="15"/>
  <c r="M469" i="15"/>
  <c r="M300" i="15"/>
  <c r="K474" i="15"/>
  <c r="N307" i="15"/>
  <c r="P478" i="15"/>
  <c r="N314" i="15"/>
  <c r="N483" i="15"/>
  <c r="N321" i="15"/>
  <c r="L488" i="15"/>
  <c r="K328" i="15"/>
  <c r="J493" i="15"/>
  <c r="J335" i="15"/>
  <c r="O497" i="15"/>
  <c r="M341" i="15"/>
  <c r="M502" i="15"/>
  <c r="L347" i="15"/>
  <c r="L114" i="15"/>
  <c r="N260" i="15"/>
  <c r="P406" i="15"/>
  <c r="O164" i="15"/>
  <c r="J311" i="15"/>
  <c r="P68" i="15"/>
  <c r="K215" i="15"/>
  <c r="M361" i="15"/>
  <c r="L119" i="15"/>
  <c r="N265" i="15"/>
  <c r="M23" i="15"/>
  <c r="O169" i="15"/>
  <c r="J316" i="15"/>
  <c r="P73" i="15"/>
  <c r="K220" i="15"/>
  <c r="M366" i="15"/>
  <c r="M133" i="15"/>
  <c r="P55" i="15"/>
  <c r="K202" i="15"/>
  <c r="N124" i="15"/>
  <c r="J47" i="15"/>
  <c r="L193" i="15"/>
  <c r="L120" i="15"/>
  <c r="O42" i="15"/>
  <c r="J189" i="15"/>
  <c r="O161" i="15"/>
  <c r="P24" i="15"/>
  <c r="K171" i="15"/>
  <c r="M317" i="15"/>
  <c r="O102" i="15"/>
  <c r="J249" i="15"/>
  <c r="P102" i="15"/>
  <c r="K249" i="15"/>
  <c r="K48" i="15"/>
  <c r="M194" i="15"/>
  <c r="K39" i="15"/>
  <c r="M185" i="15"/>
  <c r="O331" i="15"/>
  <c r="K158" i="15"/>
  <c r="O57" i="15"/>
  <c r="J204" i="15"/>
  <c r="L85" i="15"/>
  <c r="P112" i="15"/>
  <c r="N53" i="15"/>
  <c r="L26" i="15"/>
  <c r="L72" i="15"/>
  <c r="O202" i="15"/>
  <c r="K422" i="15"/>
  <c r="J214" i="15"/>
  <c r="P426" i="15"/>
  <c r="O225" i="15"/>
  <c r="N431" i="15"/>
  <c r="O236" i="15"/>
  <c r="L436" i="15"/>
  <c r="M246" i="15"/>
  <c r="J441" i="15"/>
  <c r="P254" i="15"/>
  <c r="O445" i="15"/>
  <c r="L262" i="15"/>
  <c r="M450" i="15"/>
  <c r="O270" i="15"/>
  <c r="K455" i="15"/>
  <c r="J278" i="15"/>
  <c r="P459" i="15"/>
  <c r="L285" i="15"/>
  <c r="P118" i="15"/>
  <c r="K265" i="15"/>
  <c r="J23" i="15"/>
  <c r="L169" i="15"/>
  <c r="N315" i="15"/>
  <c r="M73" i="15"/>
  <c r="O219" i="15"/>
  <c r="J366" i="15"/>
  <c r="P123" i="15"/>
  <c r="K270" i="15"/>
  <c r="J28" i="15"/>
  <c r="L174" i="15"/>
  <c r="N320" i="15"/>
  <c r="M78" i="15"/>
  <c r="O224" i="15"/>
  <c r="J371" i="15"/>
  <c r="J138" i="15"/>
  <c r="M60" i="15"/>
  <c r="O206" i="15"/>
  <c r="K129" i="15"/>
  <c r="N51" i="15"/>
  <c r="P197" i="15"/>
  <c r="P124" i="15"/>
  <c r="L47" i="15"/>
  <c r="N193" i="15"/>
  <c r="O24" i="15"/>
  <c r="M29" i="15"/>
  <c r="O175" i="15"/>
  <c r="J322" i="15"/>
  <c r="L107" i="15"/>
  <c r="N253" i="15"/>
  <c r="M107" i="15"/>
  <c r="O253" i="15"/>
  <c r="O52" i="15"/>
  <c r="J199" i="15"/>
  <c r="O43" i="15"/>
  <c r="J190" i="15"/>
  <c r="L336" i="15"/>
  <c r="O162" i="15"/>
  <c r="L62" i="15"/>
  <c r="N208" i="15"/>
  <c r="P89" i="15"/>
  <c r="M117" i="15"/>
  <c r="K58" i="15"/>
  <c r="P30" i="15"/>
  <c r="O26" i="15"/>
  <c r="P213" i="15"/>
  <c r="O426" i="15"/>
  <c r="N225" i="15"/>
  <c r="M431" i="15"/>
  <c r="N236" i="15"/>
  <c r="K436" i="15"/>
  <c r="L246" i="15"/>
  <c r="P440" i="15"/>
  <c r="O254" i="15"/>
  <c r="N445" i="15"/>
  <c r="K262" i="15"/>
  <c r="L450" i="15"/>
  <c r="N270" i="15"/>
  <c r="J455" i="15"/>
  <c r="P277" i="15"/>
  <c r="O459" i="15"/>
  <c r="K285" i="15"/>
  <c r="M464" i="15"/>
  <c r="L292" i="15"/>
  <c r="K469" i="15"/>
  <c r="K300" i="15"/>
  <c r="P473" i="15"/>
  <c r="L307" i="15"/>
  <c r="N478" i="15"/>
  <c r="L314" i="15"/>
  <c r="L483" i="15"/>
  <c r="L321" i="15"/>
  <c r="J488" i="15"/>
  <c r="P327" i="15"/>
  <c r="O492" i="15"/>
  <c r="O334" i="15"/>
  <c r="M497" i="15"/>
  <c r="K341" i="15"/>
  <c r="K502" i="15"/>
  <c r="J347" i="15"/>
  <c r="P506" i="15"/>
  <c r="O353" i="15"/>
  <c r="N511" i="15"/>
  <c r="P359" i="15"/>
  <c r="M123" i="15"/>
  <c r="O269" i="15"/>
  <c r="N27" i="15"/>
  <c r="P173" i="15"/>
  <c r="K320" i="15"/>
  <c r="J78" i="15"/>
  <c r="L224" i="15"/>
  <c r="N370" i="15"/>
  <c r="M128" i="15"/>
  <c r="O274" i="15"/>
  <c r="N32" i="15"/>
  <c r="P178" i="15"/>
  <c r="K325" i="15"/>
  <c r="J83" i="15"/>
  <c r="L229" i="15"/>
  <c r="N375" i="15"/>
  <c r="N142" i="15"/>
  <c r="J65" i="15"/>
  <c r="L211" i="15"/>
  <c r="O133" i="15"/>
  <c r="K56" i="15"/>
  <c r="M202" i="15"/>
  <c r="M129" i="15"/>
  <c r="P51" i="15"/>
  <c r="N24" i="15"/>
  <c r="L29" i="15"/>
  <c r="J34" i="15"/>
  <c r="L180" i="15"/>
  <c r="N326" i="15"/>
  <c r="P111" i="15"/>
  <c r="K258" i="15"/>
  <c r="J112" i="15"/>
  <c r="L258" i="15"/>
  <c r="L57" i="15"/>
  <c r="N203" i="15"/>
  <c r="L48" i="15"/>
  <c r="N194" i="15"/>
  <c r="P340" i="15"/>
  <c r="L167" i="15"/>
  <c r="P66" i="15"/>
  <c r="K213" i="15"/>
  <c r="M94" i="15"/>
  <c r="J122" i="15"/>
  <c r="O62" i="15"/>
  <c r="M35" i="15"/>
  <c r="L31" i="15"/>
  <c r="P223" i="15"/>
  <c r="L431" i="15"/>
  <c r="M236" i="15"/>
  <c r="J436" i="15"/>
  <c r="K246" i="15"/>
  <c r="O440" i="15"/>
  <c r="N254" i="15"/>
  <c r="M445" i="15"/>
  <c r="J262" i="15"/>
  <c r="K450" i="15"/>
  <c r="N269" i="15"/>
  <c r="P454" i="15"/>
  <c r="O277" i="15"/>
  <c r="N459" i="15"/>
  <c r="J285" i="15"/>
  <c r="L464" i="15"/>
  <c r="K292" i="15"/>
  <c r="J469" i="15"/>
  <c r="J300" i="15"/>
  <c r="O473" i="15"/>
  <c r="J128" i="15"/>
  <c r="L274" i="15"/>
  <c r="K32" i="15"/>
  <c r="M178" i="15"/>
  <c r="O324" i="15"/>
  <c r="N82" i="15"/>
  <c r="P228" i="15"/>
  <c r="K375" i="15"/>
  <c r="J133" i="15"/>
  <c r="L279" i="15"/>
  <c r="K37" i="15"/>
  <c r="M183" i="15"/>
  <c r="O329" i="15"/>
  <c r="N87" i="15"/>
  <c r="P233" i="15"/>
  <c r="K380" i="15"/>
  <c r="K147" i="15"/>
  <c r="N69" i="15"/>
  <c r="P215" i="15"/>
  <c r="L138" i="15"/>
  <c r="O60" i="15"/>
  <c r="J207" i="15"/>
  <c r="J134" i="15"/>
  <c r="M56" i="15"/>
  <c r="K29" i="15"/>
  <c r="P33" i="15"/>
  <c r="N38" i="15"/>
  <c r="P184" i="15"/>
  <c r="K331" i="15"/>
  <c r="M116" i="15"/>
  <c r="O262" i="15"/>
  <c r="N116" i="15"/>
  <c r="P262" i="15"/>
  <c r="P61" i="15"/>
  <c r="K208" i="15"/>
  <c r="P52" i="15"/>
  <c r="K199" i="15"/>
  <c r="N25" i="15"/>
  <c r="P171" i="15"/>
  <c r="M71" i="15"/>
  <c r="O217" i="15"/>
  <c r="J99" i="15"/>
  <c r="N126" i="15"/>
  <c r="L67" i="15"/>
  <c r="J40" i="15"/>
  <c r="P35" i="15"/>
  <c r="L236" i="15"/>
  <c r="P435" i="15"/>
  <c r="J246" i="15"/>
  <c r="N440" i="15"/>
  <c r="M254" i="15"/>
  <c r="L445" i="15"/>
  <c r="P261" i="15"/>
  <c r="J450" i="15"/>
  <c r="M269" i="15"/>
  <c r="O454" i="15"/>
  <c r="N277" i="15"/>
  <c r="M459" i="15"/>
  <c r="P284" i="15"/>
  <c r="K464" i="15"/>
  <c r="J292" i="15"/>
  <c r="P468" i="15"/>
  <c r="P299" i="15"/>
  <c r="N473" i="15"/>
  <c r="K306" i="15"/>
  <c r="L478" i="15"/>
  <c r="J314" i="15"/>
  <c r="J483" i="15"/>
  <c r="J321" i="15"/>
  <c r="O487" i="15"/>
  <c r="N327" i="15"/>
  <c r="M492" i="15"/>
  <c r="N333" i="15"/>
  <c r="K497" i="15"/>
  <c r="O340" i="15"/>
  <c r="P501" i="15"/>
  <c r="O346" i="15"/>
  <c r="N506" i="15"/>
  <c r="M353" i="15"/>
  <c r="L511" i="15"/>
  <c r="N359" i="15"/>
  <c r="J516" i="15"/>
  <c r="M365" i="15"/>
  <c r="O520" i="15"/>
  <c r="K372" i="15"/>
  <c r="N132" i="15"/>
  <c r="P278" i="15"/>
  <c r="O36" i="15"/>
  <c r="J183" i="15"/>
  <c r="L329" i="15"/>
  <c r="K87" i="15"/>
  <c r="M233" i="15"/>
  <c r="O379" i="15"/>
  <c r="N137" i="15"/>
  <c r="P283" i="15"/>
  <c r="O41" i="15"/>
  <c r="J188" i="15"/>
  <c r="L334" i="15"/>
  <c r="K92" i="15"/>
  <c r="M238" i="15"/>
  <c r="O384" i="15"/>
  <c r="O151" i="15"/>
  <c r="K74" i="15"/>
  <c r="M220" i="15"/>
  <c r="P142" i="15"/>
  <c r="L65" i="15"/>
  <c r="N211" i="15"/>
  <c r="N138" i="15"/>
  <c r="J61" i="15"/>
  <c r="O33" i="15"/>
  <c r="M38" i="15"/>
  <c r="K43" i="15"/>
  <c r="M189" i="15"/>
  <c r="O335" i="15"/>
  <c r="J121" i="15"/>
  <c r="L267" i="15"/>
  <c r="K121" i="15"/>
  <c r="M267" i="15"/>
  <c r="M66" i="15"/>
  <c r="O212" i="15"/>
  <c r="M57" i="15"/>
  <c r="O203" i="15"/>
  <c r="K30" i="15"/>
  <c r="M176" i="15"/>
  <c r="J76" i="15"/>
  <c r="L222" i="15"/>
  <c r="N103" i="15"/>
  <c r="K131" i="15"/>
  <c r="P71" i="15"/>
  <c r="N44" i="15"/>
  <c r="M40" i="15"/>
  <c r="P245" i="15"/>
  <c r="M440" i="15"/>
  <c r="L253" i="15"/>
  <c r="K445" i="15"/>
  <c r="O261" i="15"/>
  <c r="P449" i="15"/>
  <c r="L269" i="15"/>
  <c r="N454" i="15"/>
  <c r="M277" i="15"/>
  <c r="L459" i="15"/>
  <c r="O284" i="15"/>
  <c r="J464" i="15"/>
  <c r="P291" i="15"/>
  <c r="O468" i="15"/>
  <c r="J299" i="15"/>
  <c r="M473" i="15"/>
  <c r="J306" i="15"/>
  <c r="K478" i="15"/>
  <c r="P313" i="15"/>
  <c r="K137" i="15"/>
  <c r="M283" i="15"/>
  <c r="L41" i="15"/>
  <c r="N187" i="15"/>
  <c r="P333" i="15"/>
  <c r="O91" i="15"/>
  <c r="J238" i="15"/>
  <c r="L384" i="15"/>
  <c r="K142" i="15"/>
  <c r="M288" i="15"/>
  <c r="L46" i="15"/>
  <c r="N192" i="15"/>
  <c r="P338" i="15"/>
  <c r="O96" i="15"/>
  <c r="J243" i="15"/>
  <c r="L389" i="15"/>
  <c r="L156" i="15"/>
  <c r="O78" i="15"/>
  <c r="J225" i="15"/>
  <c r="M147" i="15"/>
  <c r="P69" i="15"/>
  <c r="K216" i="15"/>
  <c r="K143" i="15"/>
  <c r="N65" i="15"/>
  <c r="L38" i="15"/>
  <c r="J43" i="15"/>
  <c r="O47" i="15"/>
  <c r="J194" i="15"/>
  <c r="L340" i="15"/>
  <c r="N125" i="15"/>
  <c r="P271" i="15"/>
  <c r="O125" i="15"/>
  <c r="J272" i="15"/>
  <c r="J71" i="15"/>
  <c r="L217" i="15"/>
  <c r="J62" i="15"/>
  <c r="L208" i="15"/>
  <c r="O34" i="15"/>
  <c r="J181" i="15"/>
  <c r="N80" i="15"/>
  <c r="P226" i="15"/>
  <c r="K108" i="15"/>
  <c r="O135" i="15"/>
  <c r="M76" i="15"/>
  <c r="K49" i="15"/>
  <c r="J45" i="15"/>
  <c r="K253" i="15"/>
  <c r="J445" i="15"/>
  <c r="N261" i="15"/>
  <c r="O449" i="15"/>
  <c r="K269" i="15"/>
  <c r="M454" i="15"/>
  <c r="L277" i="15"/>
  <c r="K459" i="15"/>
  <c r="N284" i="15"/>
  <c r="P463" i="15"/>
  <c r="O291" i="15"/>
  <c r="N468" i="15"/>
  <c r="P298" i="15"/>
  <c r="L473" i="15"/>
  <c r="P305" i="15"/>
  <c r="J478" i="15"/>
  <c r="O313" i="15"/>
  <c r="O482" i="15"/>
  <c r="P319" i="15"/>
  <c r="O141" i="15"/>
  <c r="J288" i="15"/>
  <c r="P45" i="15"/>
  <c r="K192" i="15"/>
  <c r="M338" i="15"/>
  <c r="L96" i="15"/>
  <c r="N242" i="15"/>
  <c r="P388" i="15"/>
  <c r="O146" i="15"/>
  <c r="J293" i="15"/>
  <c r="P50" i="15"/>
  <c r="K197" i="15"/>
  <c r="M343" i="15"/>
  <c r="L101" i="15"/>
  <c r="N247" i="15"/>
  <c r="P393" i="15"/>
  <c r="P160" i="15"/>
  <c r="L83" i="15"/>
  <c r="N229" i="15"/>
  <c r="J152" i="15"/>
  <c r="M74" i="15"/>
  <c r="O220" i="15"/>
  <c r="O147" i="15"/>
  <c r="K70" i="15"/>
  <c r="P42" i="15"/>
  <c r="N47" i="15"/>
  <c r="L52" i="15"/>
  <c r="N198" i="15"/>
  <c r="P344" i="15"/>
  <c r="K130" i="15"/>
  <c r="M276" i="15"/>
  <c r="L130" i="15"/>
  <c r="N276" i="15"/>
  <c r="N75" i="15"/>
  <c r="P221" i="15"/>
  <c r="N66" i="15"/>
  <c r="P212" i="15"/>
  <c r="L39" i="15"/>
  <c r="N185" i="15"/>
  <c r="K85" i="15"/>
  <c r="M231" i="15"/>
  <c r="O112" i="15"/>
  <c r="L140" i="15"/>
  <c r="J81" i="15"/>
  <c r="O53" i="15"/>
  <c r="N49" i="15"/>
  <c r="M261" i="15"/>
  <c r="N449" i="15"/>
  <c r="J269" i="15"/>
  <c r="L454" i="15"/>
  <c r="J277" i="15"/>
  <c r="J459" i="15"/>
  <c r="M284" i="15"/>
  <c r="O463" i="15"/>
  <c r="N291" i="15"/>
  <c r="M468" i="15"/>
  <c r="O298" i="15"/>
  <c r="K473" i="15"/>
  <c r="O305" i="15"/>
  <c r="P477" i="15"/>
  <c r="N313" i="15"/>
  <c r="N482" i="15"/>
  <c r="O319" i="15"/>
  <c r="L487" i="15"/>
  <c r="J327" i="15"/>
  <c r="L146" i="15"/>
  <c r="N292" i="15"/>
  <c r="M50" i="15"/>
  <c r="O196" i="15"/>
  <c r="J343" i="15"/>
  <c r="P100" i="15"/>
  <c r="K247" i="15"/>
  <c r="M393" i="15"/>
  <c r="L151" i="15"/>
  <c r="N297" i="15"/>
  <c r="M55" i="15"/>
  <c r="O201" i="15"/>
  <c r="J348" i="15"/>
  <c r="P105" i="15"/>
  <c r="K252" i="15"/>
  <c r="M398" i="15"/>
  <c r="M165" i="15"/>
  <c r="P87" i="15"/>
  <c r="K234" i="15"/>
  <c r="N156" i="15"/>
  <c r="J79" i="15"/>
  <c r="L225" i="15"/>
  <c r="L152" i="15"/>
  <c r="O74" i="15"/>
  <c r="M47" i="15"/>
  <c r="K52" i="15"/>
  <c r="P56" i="15"/>
  <c r="K203" i="15"/>
  <c r="M349" i="15"/>
  <c r="O134" i="15"/>
  <c r="J281" i="15"/>
  <c r="P134" i="15"/>
  <c r="K281" i="15"/>
  <c r="K80" i="15"/>
  <c r="M226" i="15"/>
  <c r="K71" i="15"/>
  <c r="M217" i="15"/>
  <c r="P43" i="15"/>
  <c r="K190" i="15"/>
  <c r="O89" i="15"/>
  <c r="J236" i="15"/>
  <c r="L117" i="15"/>
  <c r="P144" i="15"/>
  <c r="N85" i="15"/>
  <c r="L58" i="15"/>
  <c r="K54" i="15"/>
  <c r="P268" i="15"/>
  <c r="K454" i="15"/>
  <c r="K276" i="15"/>
  <c r="P458" i="15"/>
  <c r="L284" i="15"/>
  <c r="N463" i="15"/>
  <c r="M291" i="15"/>
  <c r="L468" i="15"/>
  <c r="N298" i="15"/>
  <c r="J473" i="15"/>
  <c r="N305" i="15"/>
  <c r="O477" i="15"/>
  <c r="O312" i="15"/>
  <c r="M482" i="15"/>
  <c r="N319" i="15"/>
  <c r="K487" i="15"/>
  <c r="O326" i="15"/>
  <c r="P491" i="15"/>
  <c r="J333" i="15"/>
  <c r="N496" i="15"/>
  <c r="P150" i="15"/>
  <c r="K297" i="15"/>
  <c r="J55" i="15"/>
  <c r="L201" i="15"/>
  <c r="N347" i="15"/>
  <c r="M105" i="15"/>
  <c r="O251" i="15"/>
  <c r="J398" i="15"/>
  <c r="P155" i="15"/>
  <c r="K302" i="15"/>
  <c r="J60" i="15"/>
  <c r="L206" i="15"/>
  <c r="N352" i="15"/>
  <c r="M110" i="15"/>
  <c r="O256" i="15"/>
  <c r="O23" i="15"/>
  <c r="J170" i="15"/>
  <c r="M92" i="15"/>
  <c r="O238" i="15"/>
  <c r="K161" i="15"/>
  <c r="N83" i="15"/>
  <c r="P229" i="15"/>
  <c r="P156" i="15"/>
  <c r="L79" i="15"/>
  <c r="J52" i="15"/>
  <c r="O56" i="15"/>
  <c r="M61" i="15"/>
  <c r="O207" i="15"/>
  <c r="J354" i="15"/>
  <c r="L139" i="15"/>
  <c r="N285" i="15"/>
  <c r="M139" i="15"/>
  <c r="O285" i="15"/>
  <c r="O84" i="15"/>
  <c r="J231" i="15"/>
  <c r="O75" i="15"/>
  <c r="J222" i="15"/>
  <c r="M48" i="15"/>
  <c r="O194" i="15"/>
  <c r="L94" i="15"/>
  <c r="N240" i="15"/>
  <c r="P121" i="15"/>
  <c r="M149" i="15"/>
  <c r="K90" i="15"/>
  <c r="P62" i="15"/>
  <c r="O58" i="15"/>
  <c r="J276" i="15"/>
  <c r="O458" i="15"/>
  <c r="L283" i="15"/>
  <c r="M463" i="15"/>
  <c r="L291" i="15"/>
  <c r="K468" i="15"/>
  <c r="M298" i="15"/>
  <c r="P472" i="15"/>
  <c r="M305" i="15"/>
  <c r="N477" i="15"/>
  <c r="N312" i="15"/>
  <c r="L482" i="15"/>
  <c r="M319" i="15"/>
  <c r="J487" i="15"/>
  <c r="M326" i="15"/>
  <c r="O491" i="15"/>
  <c r="P332" i="15"/>
  <c r="M496" i="15"/>
  <c r="O339" i="15"/>
  <c r="M155" i="15"/>
  <c r="O301" i="15"/>
  <c r="N59" i="15"/>
  <c r="P205" i="15"/>
  <c r="K352" i="15"/>
  <c r="J110" i="15"/>
  <c r="L256" i="15"/>
  <c r="N402" i="15"/>
  <c r="M160" i="15"/>
  <c r="O306" i="15"/>
  <c r="N64" i="15"/>
  <c r="P210" i="15"/>
  <c r="K357" i="15"/>
  <c r="J115" i="15"/>
  <c r="L261" i="15"/>
  <c r="L28" i="15"/>
  <c r="N174" i="15"/>
  <c r="J97" i="15"/>
  <c r="L243" i="15"/>
  <c r="O165" i="15"/>
  <c r="K88" i="15"/>
  <c r="M234" i="15"/>
  <c r="M161" i="15"/>
  <c r="P83" i="15"/>
  <c r="N56" i="15"/>
  <c r="L61" i="15"/>
  <c r="J66" i="15"/>
  <c r="L212" i="15"/>
  <c r="N358" i="15"/>
  <c r="P143" i="15"/>
  <c r="K290" i="15"/>
  <c r="J144" i="15"/>
  <c r="L290" i="15"/>
  <c r="L89" i="15"/>
  <c r="N235" i="15"/>
  <c r="L80" i="15"/>
  <c r="N226" i="15"/>
  <c r="J53" i="15"/>
  <c r="L199" i="15"/>
  <c r="P98" i="15"/>
  <c r="K245" i="15"/>
  <c r="M126" i="15"/>
  <c r="J154" i="15"/>
  <c r="O94" i="15"/>
  <c r="M67" i="15"/>
  <c r="L63" i="15"/>
  <c r="K283" i="15"/>
  <c r="L463" i="15"/>
  <c r="K291" i="15"/>
  <c r="J468" i="15"/>
  <c r="L298" i="15"/>
  <c r="O472" i="15"/>
  <c r="L305" i="15"/>
  <c r="M477" i="15"/>
  <c r="M312" i="15"/>
  <c r="K482" i="15"/>
  <c r="L319" i="15"/>
  <c r="P486" i="15"/>
  <c r="L326" i="15"/>
  <c r="N491" i="15"/>
  <c r="O332" i="15"/>
  <c r="L496" i="15"/>
  <c r="N339" i="15"/>
  <c r="J501" i="15"/>
  <c r="P345" i="15"/>
  <c r="J160" i="15"/>
  <c r="L306" i="15"/>
  <c r="K64" i="15"/>
  <c r="M210" i="15"/>
  <c r="O356" i="15"/>
  <c r="N114" i="15"/>
  <c r="P260" i="15"/>
  <c r="K407" i="15"/>
  <c r="J165" i="15"/>
  <c r="L311" i="15"/>
  <c r="K69" i="15"/>
  <c r="M215" i="15"/>
  <c r="O361" i="15"/>
  <c r="N119" i="15"/>
  <c r="P265" i="15"/>
  <c r="P32" i="15"/>
  <c r="K179" i="15"/>
  <c r="N101" i="15"/>
  <c r="J24" i="15"/>
  <c r="L170" i="15"/>
  <c r="O92" i="15"/>
  <c r="J239" i="15"/>
  <c r="J166" i="15"/>
  <c r="M88" i="15"/>
  <c r="K61" i="15"/>
  <c r="P65" i="15"/>
  <c r="N70" i="15"/>
  <c r="P216" i="15"/>
  <c r="K363" i="15"/>
  <c r="M148" i="15"/>
  <c r="O294" i="15"/>
  <c r="N148" i="15"/>
  <c r="P294" i="15"/>
  <c r="P93" i="15"/>
  <c r="K240" i="15"/>
  <c r="P84" i="15"/>
  <c r="K231" i="15"/>
  <c r="N57" i="15"/>
  <c r="P203" i="15"/>
  <c r="M103" i="15"/>
  <c r="O249" i="15"/>
  <c r="J131" i="15"/>
  <c r="N158" i="15"/>
  <c r="L99" i="15"/>
  <c r="J72" i="15"/>
  <c r="P26" i="15"/>
  <c r="J291" i="15"/>
  <c r="P467" i="15"/>
  <c r="K298" i="15"/>
  <c r="N472" i="15"/>
  <c r="K305" i="15"/>
  <c r="L477" i="15"/>
  <c r="L312" i="15"/>
  <c r="J482" i="15"/>
  <c r="K319" i="15"/>
  <c r="O486" i="15"/>
  <c r="K326" i="15"/>
  <c r="M491" i="15"/>
  <c r="N332" i="15"/>
  <c r="K496" i="15"/>
  <c r="M339" i="15"/>
  <c r="P500" i="15"/>
  <c r="O345" i="15"/>
  <c r="N505" i="15"/>
  <c r="N351" i="15"/>
  <c r="L510" i="15"/>
  <c r="L358" i="15"/>
  <c r="J515" i="15"/>
  <c r="M364" i="15"/>
  <c r="O519" i="15"/>
  <c r="K371" i="15"/>
  <c r="N54" i="15"/>
  <c r="J377" i="15"/>
  <c r="P81" i="15"/>
  <c r="O382" i="15"/>
  <c r="L100" i="15"/>
  <c r="L388" i="15"/>
  <c r="O118" i="15"/>
  <c r="O394" i="15"/>
  <c r="N140" i="15"/>
  <c r="L400" i="15"/>
  <c r="K155" i="15"/>
  <c r="O405" i="15"/>
  <c r="K172" i="15"/>
  <c r="K411" i="15"/>
  <c r="N164" i="15"/>
  <c r="O183" i="15"/>
  <c r="M299" i="15"/>
  <c r="J305" i="15"/>
  <c r="K358" i="15"/>
  <c r="L469" i="15"/>
  <c r="J474" i="15"/>
  <c r="O478" i="15"/>
  <c r="M483" i="15"/>
  <c r="K488" i="15"/>
  <c r="P492" i="15"/>
  <c r="N497" i="15"/>
  <c r="L502" i="15"/>
  <c r="J507" i="15"/>
  <c r="P456" i="15"/>
  <c r="N280" i="15"/>
  <c r="N461" i="15"/>
  <c r="N295" i="15"/>
  <c r="P470" i="15"/>
  <c r="N309" i="15"/>
  <c r="K480" i="15"/>
  <c r="L323" i="15"/>
  <c r="M489" i="15"/>
  <c r="M336" i="15"/>
  <c r="O498" i="15"/>
  <c r="J349" i="15"/>
  <c r="J508" i="15"/>
  <c r="P360" i="15"/>
  <c r="L517" i="15"/>
  <c r="M373" i="15"/>
  <c r="O90" i="15"/>
  <c r="N385" i="15"/>
  <c r="M127" i="15"/>
  <c r="N396" i="15"/>
  <c r="M163" i="15"/>
  <c r="K408" i="15"/>
  <c r="M190" i="15"/>
  <c r="M417" i="15"/>
  <c r="P140" i="15"/>
  <c r="L498" i="15"/>
  <c r="N348" i="15"/>
  <c r="N507" i="15"/>
  <c r="P516" i="15"/>
  <c r="K385" i="15"/>
  <c r="K396" i="15"/>
  <c r="O159" i="15"/>
  <c r="J417" i="15"/>
  <c r="N435" i="15"/>
  <c r="P444" i="15"/>
  <c r="K212" i="15"/>
  <c r="O144" i="15"/>
  <c r="M245" i="15"/>
  <c r="J440" i="15"/>
  <c r="L449" i="15"/>
  <c r="N444" i="15"/>
  <c r="K169" i="15"/>
  <c r="L188" i="15"/>
  <c r="J304" i="15"/>
  <c r="J312" i="15"/>
  <c r="K364" i="15"/>
  <c r="M478" i="15"/>
  <c r="K483" i="15"/>
  <c r="P487" i="15"/>
  <c r="N492" i="15"/>
  <c r="L497" i="15"/>
  <c r="J502" i="15"/>
  <c r="O506" i="15"/>
  <c r="M511" i="15"/>
  <c r="K516" i="15"/>
  <c r="M461" i="15"/>
  <c r="O287" i="15"/>
  <c r="K466" i="15"/>
  <c r="N302" i="15"/>
  <c r="M475" i="15"/>
  <c r="N316" i="15"/>
  <c r="O484" i="15"/>
  <c r="J330" i="15"/>
  <c r="J494" i="15"/>
  <c r="L342" i="15"/>
  <c r="L503" i="15"/>
  <c r="J355" i="15"/>
  <c r="N512" i="15"/>
  <c r="M367" i="15"/>
  <c r="M68" i="15"/>
  <c r="J379" i="15"/>
  <c r="J109" i="15"/>
  <c r="J391" i="15"/>
  <c r="N145" i="15"/>
  <c r="J402" i="15"/>
  <c r="O176" i="15"/>
  <c r="O412" i="15"/>
  <c r="J201" i="15"/>
  <c r="J422" i="15"/>
  <c r="M122" i="15"/>
  <c r="L90" i="15"/>
  <c r="L213" i="15"/>
  <c r="P252" i="15"/>
  <c r="L223" i="15"/>
  <c r="J283" i="15"/>
  <c r="P310" i="15"/>
  <c r="K106" i="15"/>
  <c r="M98" i="15"/>
  <c r="K477" i="15"/>
  <c r="N464" i="15"/>
  <c r="N487" i="15"/>
  <c r="L492" i="15"/>
  <c r="J497" i="15"/>
  <c r="O501" i="15"/>
  <c r="M506" i="15"/>
  <c r="K511" i="15"/>
  <c r="P515" i="15"/>
  <c r="N520" i="15"/>
  <c r="M63" i="15"/>
  <c r="J466" i="15"/>
  <c r="M295" i="15"/>
  <c r="O470" i="15"/>
  <c r="M309" i="15"/>
  <c r="J480" i="15"/>
  <c r="K323" i="15"/>
  <c r="L489" i="15"/>
  <c r="K336" i="15"/>
  <c r="N498" i="15"/>
  <c r="P348" i="15"/>
  <c r="P507" i="15"/>
  <c r="O360" i="15"/>
  <c r="K517" i="15"/>
  <c r="L373" i="15"/>
  <c r="N90" i="15"/>
  <c r="M385" i="15"/>
  <c r="L127" i="15"/>
  <c r="M396" i="15"/>
  <c r="J163" i="15"/>
  <c r="J408" i="15"/>
  <c r="L189" i="15"/>
  <c r="L417" i="15"/>
  <c r="O213" i="15"/>
  <c r="N426" i="15"/>
  <c r="N335" i="15"/>
  <c r="J253" i="15"/>
  <c r="M173" i="15"/>
  <c r="M315" i="15"/>
  <c r="O110" i="15"/>
  <c r="J103" i="15"/>
  <c r="O481" i="15"/>
  <c r="P482" i="15"/>
  <c r="K492" i="15"/>
  <c r="P496" i="15"/>
  <c r="N501" i="15"/>
  <c r="L506" i="15"/>
  <c r="J511" i="15"/>
  <c r="O515" i="15"/>
  <c r="M520" i="15"/>
  <c r="L59" i="15"/>
  <c r="J86" i="15"/>
  <c r="N470" i="15"/>
  <c r="N301" i="15"/>
  <c r="L475" i="15"/>
  <c r="M316" i="15"/>
  <c r="N484" i="15"/>
  <c r="J329" i="15"/>
  <c r="P493" i="15"/>
  <c r="K342" i="15"/>
  <c r="K503" i="15"/>
  <c r="P354" i="15"/>
  <c r="M512" i="15"/>
  <c r="L367" i="15"/>
  <c r="L68" i="15"/>
  <c r="P378" i="15"/>
  <c r="P108" i="15"/>
  <c r="P390" i="15"/>
  <c r="M145" i="15"/>
  <c r="P401" i="15"/>
  <c r="N175" i="15"/>
  <c r="N412" i="15"/>
  <c r="P200" i="15"/>
  <c r="P421" i="15"/>
  <c r="O223" i="15"/>
  <c r="K431" i="15"/>
  <c r="J104" i="15"/>
  <c r="J373" i="15"/>
  <c r="L426" i="15"/>
  <c r="O268" i="15"/>
  <c r="M421" i="15"/>
  <c r="K463" i="15"/>
  <c r="O68" i="15"/>
  <c r="N28" i="15"/>
  <c r="O244" i="15"/>
  <c r="K312" i="15"/>
  <c r="M487" i="15"/>
  <c r="O496" i="15"/>
  <c r="M501" i="15"/>
  <c r="K506" i="15"/>
  <c r="P510" i="15"/>
  <c r="N515" i="15"/>
  <c r="L520" i="15"/>
  <c r="K59" i="15"/>
  <c r="P85" i="15"/>
  <c r="L104" i="15"/>
  <c r="K475" i="15"/>
  <c r="L309" i="15"/>
  <c r="P479" i="15"/>
  <c r="J323" i="15"/>
  <c r="K489" i="15"/>
  <c r="P335" i="15"/>
  <c r="M498" i="15"/>
  <c r="O348" i="15"/>
  <c r="O507" i="15"/>
  <c r="N360" i="15"/>
  <c r="J517" i="15"/>
  <c r="K373" i="15"/>
  <c r="M90" i="15"/>
  <c r="L385" i="15"/>
  <c r="K127" i="15"/>
  <c r="L396" i="15"/>
  <c r="P159" i="15"/>
  <c r="P407" i="15"/>
  <c r="K189" i="15"/>
  <c r="K417" i="15"/>
  <c r="N213" i="15"/>
  <c r="M426" i="15"/>
  <c r="K236" i="15"/>
  <c r="O435" i="15"/>
  <c r="L484" i="15"/>
  <c r="M360" i="15"/>
  <c r="J127" i="15"/>
  <c r="O407" i="15"/>
  <c r="J235" i="15"/>
  <c r="P416" i="15"/>
  <c r="M200" i="15"/>
  <c r="L260" i="15"/>
  <c r="P453" i="15"/>
  <c r="L73" i="15"/>
  <c r="K33" i="15"/>
  <c r="L249" i="15"/>
  <c r="P318" i="15"/>
  <c r="J492" i="15"/>
  <c r="L501" i="15"/>
  <c r="J506" i="15"/>
  <c r="O510" i="15"/>
  <c r="M515" i="15"/>
  <c r="K520" i="15"/>
  <c r="J59" i="15"/>
  <c r="O85" i="15"/>
  <c r="K104" i="15"/>
  <c r="N122" i="15"/>
  <c r="O479" i="15"/>
  <c r="L316" i="15"/>
  <c r="M484" i="15"/>
  <c r="P328" i="15"/>
  <c r="O493" i="15"/>
  <c r="J342" i="15"/>
  <c r="J503" i="15"/>
  <c r="O354" i="15"/>
  <c r="L512" i="15"/>
  <c r="K367" i="15"/>
  <c r="K68" i="15"/>
  <c r="O378" i="15"/>
  <c r="O108" i="15"/>
  <c r="O390" i="15"/>
  <c r="L145" i="15"/>
  <c r="O401" i="15"/>
  <c r="M175" i="15"/>
  <c r="M412" i="15"/>
  <c r="O200" i="15"/>
  <c r="O421" i="15"/>
  <c r="N223" i="15"/>
  <c r="J431" i="15"/>
  <c r="O245" i="15"/>
  <c r="L440" i="15"/>
  <c r="J489" i="15"/>
  <c r="L187" i="15"/>
  <c r="J454" i="15"/>
  <c r="O430" i="15"/>
  <c r="J215" i="15"/>
  <c r="P174" i="15"/>
  <c r="M89" i="15"/>
  <c r="P481" i="15"/>
  <c r="K501" i="15"/>
  <c r="P505" i="15"/>
  <c r="N510" i="15"/>
  <c r="L515" i="15"/>
  <c r="J520" i="15"/>
  <c r="P58" i="15"/>
  <c r="K82" i="15"/>
  <c r="P322" i="15"/>
  <c r="N219" i="15"/>
  <c r="M179" i="15"/>
  <c r="J94" i="15"/>
  <c r="M486" i="15"/>
  <c r="O505" i="15"/>
  <c r="M510" i="15"/>
  <c r="K515" i="15"/>
  <c r="P519" i="15"/>
  <c r="O54" i="15"/>
  <c r="J82" i="15"/>
  <c r="M100" i="15"/>
  <c r="L122" i="15"/>
  <c r="O140" i="15"/>
  <c r="L155" i="15"/>
  <c r="P488" i="15"/>
  <c r="O328" i="15"/>
  <c r="N493" i="15"/>
  <c r="P341" i="15"/>
  <c r="P502" i="15"/>
  <c r="N354" i="15"/>
  <c r="K512" i="15"/>
  <c r="J367" i="15"/>
  <c r="J68" i="15"/>
  <c r="N378" i="15"/>
  <c r="N108" i="15"/>
  <c r="N390" i="15"/>
  <c r="K145" i="15"/>
  <c r="N401" i="15"/>
  <c r="N173" i="15"/>
  <c r="L412" i="15"/>
  <c r="N200" i="15"/>
  <c r="N421" i="15"/>
  <c r="M223" i="15"/>
  <c r="P430" i="15"/>
  <c r="N245" i="15"/>
  <c r="K440" i="15"/>
  <c r="M260" i="15"/>
  <c r="M449" i="15"/>
  <c r="J171" i="15"/>
  <c r="M335" i="15"/>
  <c r="K498" i="15"/>
  <c r="M348" i="15"/>
  <c r="L360" i="15"/>
  <c r="O516" i="15"/>
  <c r="P372" i="15"/>
  <c r="O86" i="15"/>
  <c r="J385" i="15"/>
  <c r="P126" i="15"/>
  <c r="J396" i="15"/>
  <c r="N159" i="15"/>
  <c r="N407" i="15"/>
  <c r="K187" i="15"/>
  <c r="K426" i="15"/>
  <c r="P234" i="15"/>
  <c r="M435" i="15"/>
  <c r="O444" i="15"/>
  <c r="M401" i="15"/>
  <c r="P275" i="15"/>
  <c r="L361" i="15"/>
  <c r="L97" i="15"/>
  <c r="O235" i="15"/>
  <c r="J319" i="15"/>
  <c r="P514" i="15"/>
  <c r="N519" i="15"/>
  <c r="M54" i="15"/>
  <c r="O81" i="15"/>
  <c r="K100" i="15"/>
  <c r="N118" i="15"/>
  <c r="J137" i="15"/>
  <c r="J155" i="15"/>
  <c r="O184" i="15"/>
  <c r="M493" i="15"/>
  <c r="M507" i="15"/>
  <c r="P365" i="15"/>
  <c r="P101" i="15"/>
  <c r="L240" i="15"/>
  <c r="P325" i="15"/>
  <c r="M519" i="15"/>
  <c r="L54" i="15"/>
  <c r="N81" i="15"/>
  <c r="J100" i="15"/>
  <c r="M118" i="15"/>
  <c r="P136" i="15"/>
  <c r="P154" i="15"/>
  <c r="P170" i="15"/>
  <c r="N184" i="15"/>
  <c r="K198" i="15"/>
  <c r="J498" i="15"/>
  <c r="O341" i="15"/>
  <c r="O502" i="15"/>
  <c r="M354" i="15"/>
  <c r="J512" i="15"/>
  <c r="P366" i="15"/>
  <c r="P67" i="15"/>
  <c r="M378" i="15"/>
  <c r="J105" i="15"/>
  <c r="M390" i="15"/>
  <c r="K412" i="15"/>
  <c r="N458" i="15"/>
  <c r="K119" i="15"/>
  <c r="L24" i="15"/>
  <c r="K62" i="15"/>
  <c r="N486" i="15"/>
  <c r="K168" i="15"/>
  <c r="P181" i="15"/>
  <c r="N195" i="15"/>
  <c r="L207" i="15"/>
  <c r="N218" i="15"/>
  <c r="L230" i="15"/>
  <c r="K241" i="15"/>
  <c r="K250" i="15"/>
  <c r="N257" i="15"/>
  <c r="J266" i="15"/>
  <c r="N502" i="15"/>
  <c r="L348" i="15"/>
  <c r="L507" i="15"/>
  <c r="K360" i="15"/>
  <c r="N516" i="15"/>
  <c r="O372" i="15"/>
  <c r="N86" i="15"/>
  <c r="P384" i="15"/>
  <c r="L123" i="15"/>
  <c r="P395" i="15"/>
  <c r="M159" i="15"/>
  <c r="O406" i="15"/>
  <c r="J187" i="15"/>
  <c r="O416" i="15"/>
  <c r="J212" i="15"/>
  <c r="J426" i="15"/>
  <c r="O234" i="15"/>
  <c r="L435" i="15"/>
  <c r="O252" i="15"/>
  <c r="N268" i="15"/>
  <c r="O123" i="15"/>
  <c r="P28" i="15"/>
  <c r="O66" i="15"/>
  <c r="K491" i="15"/>
  <c r="J195" i="15"/>
  <c r="M205" i="15"/>
  <c r="L218" i="15"/>
  <c r="M228" i="15"/>
  <c r="P240" i="15"/>
  <c r="P249" i="15"/>
  <c r="L257" i="15"/>
  <c r="P264" i="15"/>
  <c r="K273" i="15"/>
  <c r="M280" i="15"/>
  <c r="K507" i="15"/>
  <c r="K354" i="15"/>
  <c r="P511" i="15"/>
  <c r="O366" i="15"/>
  <c r="P63" i="15"/>
  <c r="L378" i="15"/>
  <c r="P104" i="15"/>
  <c r="L390" i="15"/>
  <c r="N141" i="15"/>
  <c r="L401" i="15"/>
  <c r="L173" i="15"/>
  <c r="J412" i="15"/>
  <c r="L200" i="15"/>
  <c r="L421" i="15"/>
  <c r="K223" i="15"/>
  <c r="N430" i="15"/>
  <c r="L245" i="15"/>
  <c r="P439" i="15"/>
  <c r="K260" i="15"/>
  <c r="K449" i="15"/>
  <c r="O275" i="15"/>
  <c r="M458" i="15"/>
  <c r="P290" i="15"/>
  <c r="O467" i="15"/>
  <c r="M265" i="15"/>
  <c r="N170" i="15"/>
  <c r="M208" i="15"/>
  <c r="J326" i="15"/>
  <c r="L205" i="15"/>
  <c r="K218" i="15"/>
  <c r="L228" i="15"/>
  <c r="O240" i="15"/>
  <c r="O248" i="15"/>
  <c r="K257" i="15"/>
  <c r="O264" i="15"/>
  <c r="J273" i="15"/>
  <c r="L280" i="15"/>
  <c r="N287" i="15"/>
  <c r="O511" i="15"/>
  <c r="J360" i="15"/>
  <c r="M516" i="15"/>
  <c r="N372" i="15"/>
  <c r="M86" i="15"/>
  <c r="P383" i="15"/>
  <c r="K123" i="15"/>
  <c r="O395" i="15"/>
  <c r="L159" i="15"/>
  <c r="N406" i="15"/>
  <c r="P186" i="15"/>
  <c r="N416" i="15"/>
  <c r="P211" i="15"/>
  <c r="P425" i="15"/>
  <c r="J233" i="15"/>
  <c r="K435" i="15"/>
  <c r="N252" i="15"/>
  <c r="M444" i="15"/>
  <c r="M268" i="15"/>
  <c r="O453" i="15"/>
  <c r="P282" i="15"/>
  <c r="J463" i="15"/>
  <c r="J297" i="15"/>
  <c r="L472" i="15"/>
  <c r="J270" i="15"/>
  <c r="K175" i="15"/>
  <c r="J213" i="15"/>
  <c r="L332" i="15"/>
  <c r="P217" i="15"/>
  <c r="K228" i="15"/>
  <c r="N239" i="15"/>
  <c r="N248" i="15"/>
  <c r="J257" i="15"/>
  <c r="N264" i="15"/>
  <c r="P272" i="15"/>
  <c r="K280" i="15"/>
  <c r="M287" i="15"/>
  <c r="L295" i="15"/>
  <c r="L516" i="15"/>
  <c r="N366" i="15"/>
  <c r="O63" i="15"/>
  <c r="K378" i="15"/>
  <c r="O104" i="15"/>
  <c r="K390" i="15"/>
  <c r="M141" i="15"/>
  <c r="K401" i="15"/>
  <c r="K173" i="15"/>
  <c r="P411" i="15"/>
  <c r="K200" i="15"/>
  <c r="K421" i="15"/>
  <c r="J223" i="15"/>
  <c r="M430" i="15"/>
  <c r="K244" i="15"/>
  <c r="O439" i="15"/>
  <c r="J260" i="15"/>
  <c r="J449" i="15"/>
  <c r="N275" i="15"/>
  <c r="L458" i="15"/>
  <c r="O290" i="15"/>
  <c r="N467" i="15"/>
  <c r="O304" i="15"/>
  <c r="P476" i="15"/>
  <c r="L23" i="15"/>
  <c r="J93" i="15"/>
  <c r="J108" i="15"/>
  <c r="L491" i="15"/>
  <c r="J228" i="15"/>
  <c r="M239" i="15"/>
  <c r="M248" i="15"/>
  <c r="P256" i="15"/>
  <c r="M264" i="15"/>
  <c r="O272" i="15"/>
  <c r="J280" i="15"/>
  <c r="L287" i="15"/>
  <c r="M294" i="15"/>
  <c r="M301" i="15"/>
  <c r="P520" i="15"/>
  <c r="M372" i="15"/>
  <c r="L86" i="15"/>
  <c r="O383" i="15"/>
  <c r="J123" i="15"/>
  <c r="N395" i="15"/>
  <c r="K159" i="15"/>
  <c r="M406" i="15"/>
  <c r="O186" i="15"/>
  <c r="M416" i="15"/>
  <c r="K210" i="15"/>
  <c r="O425" i="15"/>
  <c r="P232" i="15"/>
  <c r="J435" i="15"/>
  <c r="M252" i="15"/>
  <c r="L444" i="15"/>
  <c r="L268" i="15"/>
  <c r="N453" i="15"/>
  <c r="O282" i="15"/>
  <c r="P462" i="15"/>
  <c r="P296" i="15"/>
  <c r="K472" i="15"/>
  <c r="O311" i="15"/>
  <c r="M481" i="15"/>
  <c r="N232" i="15"/>
  <c r="N310" i="15"/>
  <c r="O499" i="15"/>
  <c r="N420" i="15"/>
  <c r="K504" i="15"/>
  <c r="N471" i="15"/>
  <c r="M380" i="15"/>
  <c r="P27" i="15"/>
  <c r="N97" i="15"/>
  <c r="N112" i="15"/>
  <c r="P495" i="15"/>
  <c r="L239" i="15"/>
  <c r="L248" i="15"/>
  <c r="P255" i="15"/>
  <c r="L264" i="15"/>
  <c r="M272" i="15"/>
  <c r="P279" i="15"/>
  <c r="K287" i="15"/>
  <c r="L294" i="15"/>
  <c r="L301" i="15"/>
  <c r="K309" i="15"/>
  <c r="N63" i="15"/>
  <c r="J378" i="15"/>
  <c r="N104" i="15"/>
  <c r="J390" i="15"/>
  <c r="L141" i="15"/>
  <c r="J401" i="15"/>
  <c r="J173" i="15"/>
  <c r="O411" i="15"/>
  <c r="J200" i="15"/>
  <c r="J421" i="15"/>
  <c r="P222" i="15"/>
  <c r="L430" i="15"/>
  <c r="J244" i="15"/>
  <c r="N439" i="15"/>
  <c r="P259" i="15"/>
  <c r="P448" i="15"/>
  <c r="M275" i="15"/>
  <c r="K458" i="15"/>
  <c r="P289" i="15"/>
  <c r="M467" i="15"/>
  <c r="N304" i="15"/>
  <c r="O476" i="15"/>
  <c r="M318" i="15"/>
  <c r="J486" i="15"/>
  <c r="J444" i="15"/>
  <c r="M490" i="15"/>
  <c r="K242" i="15"/>
  <c r="J324" i="15"/>
  <c r="N169" i="15"/>
  <c r="O65" i="15"/>
  <c r="L254" i="15"/>
  <c r="M332" i="15"/>
  <c r="M292" i="15"/>
  <c r="L300" i="15"/>
  <c r="M307" i="15"/>
  <c r="M314" i="15"/>
  <c r="M321" i="15"/>
  <c r="J328" i="15"/>
  <c r="P334" i="15"/>
  <c r="L341" i="15"/>
  <c r="K347" i="15"/>
  <c r="P353" i="15"/>
  <c r="K86" i="15"/>
  <c r="N383" i="15"/>
  <c r="P122" i="15"/>
  <c r="M395" i="15"/>
  <c r="J159" i="15"/>
  <c r="L406" i="15"/>
  <c r="N186" i="15"/>
  <c r="L416" i="15"/>
  <c r="J210" i="15"/>
  <c r="N425" i="15"/>
  <c r="O232" i="15"/>
  <c r="P434" i="15"/>
  <c r="L252" i="15"/>
  <c r="K444" i="15"/>
  <c r="K268" i="15"/>
  <c r="M453" i="15"/>
  <c r="N282" i="15"/>
  <c r="O462" i="15"/>
  <c r="O296" i="15"/>
  <c r="J472" i="15"/>
  <c r="O310" i="15"/>
  <c r="L481" i="15"/>
  <c r="M324" i="15"/>
  <c r="N490" i="15"/>
  <c r="L251" i="15"/>
  <c r="M337" i="15"/>
  <c r="K439" i="15"/>
  <c r="K490" i="15"/>
  <c r="K174" i="15"/>
  <c r="L70" i="15"/>
  <c r="P258" i="15"/>
  <c r="K339" i="15"/>
  <c r="K307" i="15"/>
  <c r="K314" i="15"/>
  <c r="K321" i="15"/>
  <c r="O327" i="15"/>
  <c r="N334" i="15"/>
  <c r="J341" i="15"/>
  <c r="P346" i="15"/>
  <c r="N353" i="15"/>
  <c r="O359" i="15"/>
  <c r="N365" i="15"/>
  <c r="M104" i="15"/>
  <c r="P389" i="15"/>
  <c r="K141" i="15"/>
  <c r="P400" i="15"/>
  <c r="P172" i="15"/>
  <c r="N411" i="15"/>
  <c r="P199" i="15"/>
  <c r="P420" i="15"/>
  <c r="O222" i="15"/>
  <c r="K430" i="15"/>
  <c r="P243" i="15"/>
  <c r="M439" i="15"/>
  <c r="O259" i="15"/>
  <c r="O448" i="15"/>
  <c r="L275" i="15"/>
  <c r="J458" i="15"/>
  <c r="O289" i="15"/>
  <c r="L467" i="15"/>
  <c r="M304" i="15"/>
  <c r="N476" i="15"/>
  <c r="L318" i="15"/>
  <c r="P485" i="15"/>
  <c r="L331" i="15"/>
  <c r="K495" i="15"/>
  <c r="J267" i="15"/>
  <c r="K481" i="15"/>
  <c r="L221" i="15"/>
  <c r="P480" i="15"/>
  <c r="P315" i="15"/>
  <c r="M70" i="15"/>
  <c r="N135" i="15"/>
  <c r="J496" i="15"/>
  <c r="P320" i="15"/>
  <c r="M327" i="15"/>
  <c r="M333" i="15"/>
  <c r="M340" i="15"/>
  <c r="N346" i="15"/>
  <c r="L353" i="15"/>
  <c r="M359" i="15"/>
  <c r="L365" i="15"/>
  <c r="J372" i="15"/>
  <c r="P377" i="15"/>
  <c r="O122" i="15"/>
  <c r="L395" i="15"/>
  <c r="P158" i="15"/>
  <c r="K406" i="15"/>
  <c r="M186" i="15"/>
  <c r="K416" i="15"/>
  <c r="P209" i="15"/>
  <c r="M425" i="15"/>
  <c r="O434" i="15"/>
  <c r="L453" i="15"/>
  <c r="M282" i="15"/>
  <c r="N462" i="15"/>
  <c r="N296" i="15"/>
  <c r="P471" i="15"/>
  <c r="L324" i="15"/>
  <c r="L462" i="15"/>
  <c r="M499" i="15"/>
  <c r="O508" i="15"/>
  <c r="N355" i="15"/>
  <c r="M320" i="15"/>
  <c r="J75" i="15"/>
  <c r="K140" i="15"/>
  <c r="N500" i="15"/>
  <c r="L327" i="15"/>
  <c r="L333" i="15"/>
  <c r="K340" i="15"/>
  <c r="M346" i="15"/>
  <c r="K353" i="15"/>
  <c r="L359" i="15"/>
  <c r="K365" i="15"/>
  <c r="P371" i="15"/>
  <c r="O377" i="15"/>
  <c r="M383" i="15"/>
  <c r="J141" i="15"/>
  <c r="O400" i="15"/>
  <c r="O172" i="15"/>
  <c r="M411" i="15"/>
  <c r="N199" i="15"/>
  <c r="O420" i="15"/>
  <c r="M222" i="15"/>
  <c r="J430" i="15"/>
  <c r="N243" i="15"/>
  <c r="L439" i="15"/>
  <c r="N259" i="15"/>
  <c r="N448" i="15"/>
  <c r="K275" i="15"/>
  <c r="P457" i="15"/>
  <c r="N289" i="15"/>
  <c r="K467" i="15"/>
  <c r="N303" i="15"/>
  <c r="M476" i="15"/>
  <c r="K318" i="15"/>
  <c r="O485" i="15"/>
  <c r="J331" i="15"/>
  <c r="J495" i="15"/>
  <c r="K344" i="15"/>
  <c r="L504" i="15"/>
  <c r="N172" i="15"/>
  <c r="P429" i="15"/>
  <c r="M259" i="15"/>
  <c r="K274" i="15"/>
  <c r="M289" i="15"/>
  <c r="M303" i="15"/>
  <c r="L476" i="15"/>
  <c r="N317" i="15"/>
  <c r="P330" i="15"/>
  <c r="J344" i="15"/>
  <c r="P355" i="15"/>
  <c r="J453" i="15"/>
  <c r="K337" i="15"/>
  <c r="J350" i="15"/>
  <c r="M362" i="15"/>
  <c r="L368" i="15"/>
  <c r="O73" i="15"/>
  <c r="K75" i="15"/>
  <c r="K163" i="15"/>
  <c r="L339" i="15"/>
  <c r="K333" i="15"/>
  <c r="J340" i="15"/>
  <c r="L346" i="15"/>
  <c r="J353" i="15"/>
  <c r="K359" i="15"/>
  <c r="J365" i="15"/>
  <c r="O371" i="15"/>
  <c r="N377" i="15"/>
  <c r="L383" i="15"/>
  <c r="O389" i="15"/>
  <c r="M158" i="15"/>
  <c r="J406" i="15"/>
  <c r="L186" i="15"/>
  <c r="J416" i="15"/>
  <c r="O209" i="15"/>
  <c r="L425" i="15"/>
  <c r="M232" i="15"/>
  <c r="N434" i="15"/>
  <c r="K251" i="15"/>
  <c r="P443" i="15"/>
  <c r="P266" i="15"/>
  <c r="K453" i="15"/>
  <c r="L282" i="15"/>
  <c r="M462" i="15"/>
  <c r="M296" i="15"/>
  <c r="O471" i="15"/>
  <c r="M310" i="15"/>
  <c r="J481" i="15"/>
  <c r="K324" i="15"/>
  <c r="L490" i="15"/>
  <c r="L337" i="15"/>
  <c r="N499" i="15"/>
  <c r="K350" i="15"/>
  <c r="P508" i="15"/>
  <c r="L411" i="15"/>
  <c r="M448" i="15"/>
  <c r="J467" i="15"/>
  <c r="N485" i="15"/>
  <c r="P494" i="15"/>
  <c r="M513" i="15"/>
  <c r="L296" i="15"/>
  <c r="J518" i="15"/>
  <c r="L78" i="15"/>
  <c r="O79" i="15"/>
  <c r="O167" i="15"/>
  <c r="M345" i="15"/>
  <c r="P339" i="15"/>
  <c r="K346" i="15"/>
  <c r="P352" i="15"/>
  <c r="J359" i="15"/>
  <c r="P364" i="15"/>
  <c r="N371" i="15"/>
  <c r="M377" i="15"/>
  <c r="K383" i="15"/>
  <c r="N389" i="15"/>
  <c r="K395" i="15"/>
  <c r="M198" i="15"/>
  <c r="O457" i="15"/>
  <c r="J220" i="15"/>
  <c r="M221" i="15"/>
  <c r="P103" i="15"/>
  <c r="O500" i="15"/>
  <c r="J346" i="15"/>
  <c r="P351" i="15"/>
  <c r="O358" i="15"/>
  <c r="O364" i="15"/>
  <c r="M371" i="15"/>
  <c r="L377" i="15"/>
  <c r="J383" i="15"/>
  <c r="M389" i="15"/>
  <c r="J395" i="15"/>
  <c r="N400" i="15"/>
  <c r="P185" i="15"/>
  <c r="P415" i="15"/>
  <c r="N209" i="15"/>
  <c r="K425" i="15"/>
  <c r="L232" i="15"/>
  <c r="M434" i="15"/>
  <c r="J251" i="15"/>
  <c r="O443" i="15"/>
  <c r="O266" i="15"/>
  <c r="K282" i="15"/>
  <c r="L310" i="15"/>
  <c r="N224" i="15"/>
  <c r="J226" i="15"/>
  <c r="M108" i="15"/>
  <c r="L505" i="15"/>
  <c r="O351" i="15"/>
  <c r="M358" i="15"/>
  <c r="N364" i="15"/>
  <c r="L371" i="15"/>
  <c r="K377" i="15"/>
  <c r="P382" i="15"/>
  <c r="M388" i="15"/>
  <c r="P394" i="15"/>
  <c r="M400" i="15"/>
  <c r="P405" i="15"/>
  <c r="L198" i="15"/>
  <c r="M420" i="15"/>
  <c r="K221" i="15"/>
  <c r="O429" i="15"/>
  <c r="J242" i="15"/>
  <c r="J439" i="15"/>
  <c r="L259" i="15"/>
  <c r="L448" i="15"/>
  <c r="J274" i="15"/>
  <c r="N457" i="15"/>
  <c r="L289" i="15"/>
  <c r="P466" i="15"/>
  <c r="L303" i="15"/>
  <c r="K476" i="15"/>
  <c r="L317" i="15"/>
  <c r="M485" i="15"/>
  <c r="O330" i="15"/>
  <c r="O494" i="15"/>
  <c r="P343" i="15"/>
  <c r="J504" i="15"/>
  <c r="O355" i="15"/>
  <c r="L513" i="15"/>
  <c r="M368" i="15"/>
  <c r="L434" i="15"/>
  <c r="J282" i="15"/>
  <c r="K296" i="15"/>
  <c r="M471" i="15"/>
  <c r="K310" i="15"/>
  <c r="O480" i="15"/>
  <c r="P323" i="15"/>
  <c r="J337" i="15"/>
  <c r="L499" i="15"/>
  <c r="P349" i="15"/>
  <c r="N508" i="15"/>
  <c r="L362" i="15"/>
  <c r="P517" i="15"/>
  <c r="J374" i="15"/>
  <c r="K513" i="15"/>
  <c r="L366" i="15"/>
  <c r="O367" i="15"/>
  <c r="M26" i="15"/>
  <c r="N345" i="15"/>
  <c r="L364" i="15"/>
  <c r="K370" i="15"/>
  <c r="O376" i="15"/>
  <c r="N382" i="15"/>
  <c r="K388" i="15"/>
  <c r="N394" i="15"/>
  <c r="K400" i="15"/>
  <c r="N405" i="15"/>
  <c r="J411" i="15"/>
  <c r="O415" i="15"/>
  <c r="M209" i="15"/>
  <c r="J425" i="15"/>
  <c r="K232" i="15"/>
  <c r="P250" i="15"/>
  <c r="N443" i="15"/>
  <c r="N266" i="15"/>
  <c r="P452" i="15"/>
  <c r="K462" i="15"/>
  <c r="J490" i="15"/>
  <c r="P370" i="15"/>
  <c r="L372" i="15"/>
  <c r="J31" i="15"/>
  <c r="L351" i="15"/>
  <c r="J370" i="15"/>
  <c r="N376" i="15"/>
  <c r="M382" i="15"/>
  <c r="J388" i="15"/>
  <c r="M394" i="15"/>
  <c r="J400" i="15"/>
  <c r="M405" i="15"/>
  <c r="P410" i="15"/>
  <c r="N415" i="15"/>
  <c r="L420" i="15"/>
  <c r="J221" i="15"/>
  <c r="N429" i="15"/>
  <c r="P241" i="15"/>
  <c r="P438" i="15"/>
  <c r="K259" i="15"/>
  <c r="K448" i="15"/>
  <c r="P273" i="15"/>
  <c r="M457" i="15"/>
  <c r="K289" i="15"/>
  <c r="O466" i="15"/>
  <c r="K303" i="15"/>
  <c r="J476" i="15"/>
  <c r="K317" i="15"/>
  <c r="L485" i="15"/>
  <c r="N330" i="15"/>
  <c r="N494" i="15"/>
  <c r="O343" i="15"/>
  <c r="P503" i="15"/>
  <c r="P72" i="15"/>
  <c r="K124" i="15"/>
  <c r="J153" i="15"/>
  <c r="M31" i="15"/>
  <c r="M505" i="15"/>
  <c r="P409" i="15"/>
  <c r="N414" i="15"/>
  <c r="L419" i="15"/>
  <c r="J424" i="15"/>
  <c r="O428" i="15"/>
  <c r="M433" i="15"/>
  <c r="K438" i="15"/>
  <c r="P442" i="15"/>
  <c r="N447" i="15"/>
  <c r="P424" i="15"/>
  <c r="J232" i="15"/>
  <c r="K434" i="15"/>
  <c r="O250" i="15"/>
  <c r="M443" i="15"/>
  <c r="M266" i="15"/>
  <c r="O452" i="15"/>
  <c r="P281" i="15"/>
  <c r="J462" i="15"/>
  <c r="J296" i="15"/>
  <c r="L471" i="15"/>
  <c r="J310" i="15"/>
  <c r="N480" i="15"/>
  <c r="O323" i="15"/>
  <c r="P489" i="15"/>
  <c r="P336" i="15"/>
  <c r="K499" i="15"/>
  <c r="N349" i="15"/>
  <c r="M508" i="15"/>
  <c r="K362" i="15"/>
  <c r="O517" i="15"/>
  <c r="P373" i="15"/>
  <c r="K91" i="15"/>
  <c r="J386" i="15"/>
  <c r="O128" i="15"/>
  <c r="N157" i="15"/>
  <c r="J36" i="15"/>
  <c r="J510" i="15"/>
  <c r="J419" i="15"/>
  <c r="O423" i="15"/>
  <c r="M428" i="15"/>
  <c r="K433" i="15"/>
  <c r="P437" i="15"/>
  <c r="N442" i="15"/>
  <c r="L447" i="15"/>
  <c r="J452" i="15"/>
  <c r="O456" i="15"/>
  <c r="J434" i="15"/>
  <c r="O241" i="15"/>
  <c r="O438" i="15"/>
  <c r="J259" i="15"/>
  <c r="J448" i="15"/>
  <c r="O273" i="15"/>
  <c r="L457" i="15"/>
  <c r="J289" i="15"/>
  <c r="N466" i="15"/>
  <c r="J303" i="15"/>
  <c r="P475" i="15"/>
  <c r="J317" i="15"/>
  <c r="K485" i="15"/>
  <c r="M330" i="15"/>
  <c r="M494" i="15"/>
  <c r="O342" i="15"/>
  <c r="O503" i="15"/>
  <c r="M355" i="15"/>
  <c r="J513" i="15"/>
  <c r="K368" i="15"/>
  <c r="O72" i="15"/>
  <c r="L380" i="15"/>
  <c r="M109" i="15"/>
  <c r="M391" i="15"/>
  <c r="M270" i="15"/>
  <c r="L299" i="15"/>
  <c r="J298" i="15"/>
  <c r="M351" i="15"/>
  <c r="N423" i="15"/>
  <c r="L428" i="15"/>
  <c r="J433" i="15"/>
  <c r="O437" i="15"/>
  <c r="M442" i="15"/>
  <c r="K447" i="15"/>
  <c r="P451" i="15"/>
  <c r="N456" i="15"/>
  <c r="L461" i="15"/>
  <c r="N438" i="15"/>
  <c r="N250" i="15"/>
  <c r="L443" i="15"/>
  <c r="L266" i="15"/>
  <c r="N452" i="15"/>
  <c r="N281" i="15"/>
  <c r="P461" i="15"/>
  <c r="P295" i="15"/>
  <c r="K471" i="15"/>
  <c r="P309" i="15"/>
  <c r="M480" i="15"/>
  <c r="N323" i="15"/>
  <c r="O489" i="15"/>
  <c r="O336" i="15"/>
  <c r="J499" i="15"/>
  <c r="L349" i="15"/>
  <c r="L508" i="15"/>
  <c r="J362" i="15"/>
  <c r="N517" i="15"/>
  <c r="O373" i="15"/>
  <c r="J91" i="15"/>
  <c r="P385" i="15"/>
  <c r="O127" i="15"/>
  <c r="P396" i="15"/>
  <c r="J275" i="15"/>
  <c r="P303" i="15"/>
  <c r="P304" i="15"/>
  <c r="J358" i="15"/>
  <c r="K428" i="15"/>
  <c r="P432" i="15"/>
  <c r="N437" i="15"/>
  <c r="L442" i="15"/>
  <c r="J447" i="15"/>
  <c r="O451" i="15"/>
  <c r="M456" i="15"/>
  <c r="K461" i="15"/>
  <c r="P465" i="15"/>
  <c r="K443" i="15"/>
  <c r="P257" i="15"/>
  <c r="P447" i="15"/>
  <c r="N273" i="15"/>
  <c r="K457" i="15"/>
  <c r="P288" i="15"/>
  <c r="M466" i="15"/>
  <c r="P302" i="15"/>
  <c r="O475" i="15"/>
  <c r="P316" i="15"/>
  <c r="J485" i="15"/>
  <c r="L330" i="15"/>
  <c r="L494" i="15"/>
  <c r="N342" i="15"/>
  <c r="N503" i="15"/>
  <c r="L355" i="15"/>
  <c r="P512" i="15"/>
  <c r="P367" i="15"/>
  <c r="N72" i="15"/>
  <c r="L379" i="15"/>
  <c r="L109" i="15"/>
  <c r="L391" i="15"/>
  <c r="P145" i="15"/>
  <c r="J403" i="15"/>
  <c r="M37" i="15"/>
  <c r="K153" i="15"/>
  <c r="M472" i="15"/>
  <c r="K510" i="15"/>
  <c r="O432" i="15"/>
  <c r="M437" i="15"/>
  <c r="K442" i="15"/>
  <c r="P446" i="15"/>
  <c r="N451" i="15"/>
  <c r="L456" i="15"/>
  <c r="J461" i="15"/>
  <c r="O465" i="15"/>
  <c r="M470" i="15"/>
  <c r="O447" i="15"/>
  <c r="K266" i="15"/>
  <c r="M452" i="15"/>
  <c r="O280" i="15"/>
  <c r="O461" i="15"/>
  <c r="O295" i="15"/>
  <c r="J471" i="15"/>
  <c r="O309" i="15"/>
  <c r="L480" i="15"/>
  <c r="M323" i="15"/>
  <c r="N489" i="15"/>
  <c r="N336" i="15"/>
  <c r="P498" i="15"/>
  <c r="K349" i="15"/>
  <c r="K508" i="15"/>
  <c r="J361" i="15"/>
  <c r="M517" i="15"/>
  <c r="N373" i="15"/>
  <c r="P90" i="15"/>
  <c r="O385" i="15"/>
  <c r="N127" i="15"/>
  <c r="O396" i="15"/>
  <c r="N163" i="15"/>
  <c r="L408" i="15"/>
  <c r="J42" i="15"/>
  <c r="O157" i="15"/>
  <c r="J477" i="15"/>
  <c r="O514" i="15"/>
  <c r="L437" i="15"/>
  <c r="J442" i="15"/>
  <c r="O446" i="15"/>
  <c r="M451" i="15"/>
  <c r="K456" i="15"/>
  <c r="P460" i="15"/>
  <c r="N465" i="15"/>
  <c r="L470" i="15"/>
  <c r="J475" i="15"/>
  <c r="L452" i="15"/>
  <c r="M273" i="15"/>
  <c r="J457" i="15"/>
  <c r="P287" i="15"/>
  <c r="L466" i="15"/>
  <c r="O302" i="15"/>
  <c r="N475" i="15"/>
  <c r="O316" i="15"/>
  <c r="P484" i="15"/>
  <c r="K330" i="15"/>
  <c r="K494" i="15"/>
  <c r="M342" i="15"/>
  <c r="M503" i="15"/>
  <c r="K355" i="15"/>
  <c r="O512" i="15"/>
  <c r="N367" i="15"/>
  <c r="M72" i="15"/>
  <c r="K379" i="15"/>
  <c r="K109" i="15"/>
  <c r="K391" i="15"/>
  <c r="O145" i="15"/>
  <c r="K402" i="15"/>
  <c r="K177" i="15"/>
  <c r="P412" i="15"/>
  <c r="M377" i="23"/>
  <c r="Y378" i="32" s="1"/>
  <c r="R408" i="23"/>
  <c r="Q472" i="23"/>
  <c r="O326" i="23"/>
  <c r="M180" i="23"/>
  <c r="Y181" i="32" s="1"/>
  <c r="O417" i="23"/>
  <c r="N481" i="23"/>
  <c r="M443" i="23"/>
  <c r="Y444" i="32" s="1"/>
  <c r="P277" i="23"/>
  <c r="Z278" i="32" s="1"/>
  <c r="P126" i="23"/>
  <c r="Z127" i="32" s="1"/>
  <c r="N384" i="23"/>
  <c r="O225" i="23"/>
  <c r="Q352" i="23"/>
  <c r="M432" i="23"/>
  <c r="Y433" i="32" s="1"/>
  <c r="R452" i="23"/>
  <c r="N368" i="23"/>
  <c r="P197" i="23"/>
  <c r="Z198" i="32" s="1"/>
  <c r="M45" i="23"/>
  <c r="Y46" i="32" s="1"/>
  <c r="O356" i="23"/>
  <c r="P187" i="23"/>
  <c r="Z188" i="32" s="1"/>
  <c r="Q414" i="23"/>
  <c r="N237" i="23"/>
  <c r="P81" i="23"/>
  <c r="Z82" i="32" s="1"/>
  <c r="P350" i="23"/>
  <c r="Z351" i="32" s="1"/>
  <c r="O182" i="23"/>
  <c r="O344" i="23"/>
  <c r="P315" i="23"/>
  <c r="Z316" i="32" s="1"/>
  <c r="S343" i="23"/>
  <c r="Q332" i="23"/>
  <c r="N501" i="23"/>
  <c r="O383" i="23"/>
  <c r="S179" i="23"/>
  <c r="O16" i="23"/>
  <c r="O455" i="23"/>
  <c r="R224" i="23"/>
  <c r="N16" i="23"/>
  <c r="N360" i="23"/>
  <c r="Q162" i="23"/>
  <c r="R63" i="23"/>
  <c r="Q329" i="23"/>
  <c r="S140" i="23"/>
  <c r="Q434" i="23"/>
  <c r="S184" i="23"/>
  <c r="P372" i="23"/>
  <c r="Z373" i="32" s="1"/>
  <c r="N404" i="23"/>
  <c r="M468" i="23"/>
  <c r="Y469" i="32" s="1"/>
  <c r="R321" i="23"/>
  <c r="P175" i="23"/>
  <c r="Z176" i="32" s="1"/>
  <c r="R412" i="23"/>
  <c r="Q476" i="23"/>
  <c r="R437" i="23"/>
  <c r="R272" i="23"/>
  <c r="R121" i="23"/>
  <c r="M379" i="23"/>
  <c r="Y380" i="32" s="1"/>
  <c r="Q220" i="23"/>
  <c r="P347" i="23"/>
  <c r="Z348" i="32" s="1"/>
  <c r="M426" i="23"/>
  <c r="Y427" i="32" s="1"/>
  <c r="P447" i="23"/>
  <c r="Z448" i="32" s="1"/>
  <c r="M362" i="23"/>
  <c r="Y363" i="32" s="1"/>
  <c r="Q192" i="23"/>
  <c r="P40" i="23"/>
  <c r="Z41" i="32" s="1"/>
  <c r="R350" i="23"/>
  <c r="Q182" i="23"/>
  <c r="O408" i="23"/>
  <c r="N232" i="23"/>
  <c r="R76" i="23"/>
  <c r="P344" i="23"/>
  <c r="Z345" i="32" s="1"/>
  <c r="P177" i="23"/>
  <c r="Z178" i="32" s="1"/>
  <c r="Q338" i="23"/>
  <c r="M310" i="23"/>
  <c r="Y311" i="32" s="1"/>
  <c r="O338" i="23"/>
  <c r="N326" i="23"/>
  <c r="N493" i="23"/>
  <c r="M376" i="23"/>
  <c r="Y377" i="32" s="1"/>
  <c r="P174" i="23"/>
  <c r="Z175" i="32" s="1"/>
  <c r="Q11" i="23"/>
  <c r="M444" i="23"/>
  <c r="Y445" i="32" s="1"/>
  <c r="N219" i="23"/>
  <c r="R6" i="23"/>
  <c r="P352" i="23"/>
  <c r="Z353" i="32" s="1"/>
  <c r="M157" i="23"/>
  <c r="Y158" i="32" s="1"/>
  <c r="N44" i="23"/>
  <c r="M323" i="23"/>
  <c r="Y324" i="32" s="1"/>
  <c r="P135" i="23"/>
  <c r="Z136" i="32" s="1"/>
  <c r="O424" i="23"/>
  <c r="R156" i="23"/>
  <c r="S367" i="23"/>
  <c r="Q399" i="23"/>
  <c r="P463" i="23"/>
  <c r="Z464" i="32" s="1"/>
  <c r="N317" i="23"/>
  <c r="S170" i="23"/>
  <c r="N408" i="23"/>
  <c r="M472" i="23"/>
  <c r="Y473" i="32" s="1"/>
  <c r="P432" i="23"/>
  <c r="Z433" i="32" s="1"/>
  <c r="M268" i="23"/>
  <c r="Y269" i="32" s="1"/>
  <c r="M117" i="23"/>
  <c r="Y118" i="32" s="1"/>
  <c r="S373" i="23"/>
  <c r="S215" i="23"/>
  <c r="O342" i="23"/>
  <c r="R420" i="23"/>
  <c r="N442" i="23"/>
  <c r="P356" i="23"/>
  <c r="Z357" i="32" s="1"/>
  <c r="Q187" i="23"/>
  <c r="S35" i="23"/>
  <c r="N345" i="23"/>
  <c r="R177" i="23"/>
  <c r="P402" i="23"/>
  <c r="Z403" i="32" s="1"/>
  <c r="N227" i="23"/>
  <c r="N72" i="23"/>
  <c r="R338" i="23"/>
  <c r="Q172" i="23"/>
  <c r="S501" i="23"/>
  <c r="Q304" i="23"/>
  <c r="R332" i="23"/>
  <c r="Q320" i="23"/>
  <c r="S484" i="23"/>
  <c r="O369" i="23"/>
  <c r="M169" i="23"/>
  <c r="Y170" i="32" s="1"/>
  <c r="S6" i="23"/>
  <c r="M435" i="23"/>
  <c r="Y436" i="32" s="1"/>
  <c r="Q213" i="23"/>
  <c r="S58" i="23"/>
  <c r="R345" i="23"/>
  <c r="Q151" i="23"/>
  <c r="R34" i="23"/>
  <c r="M315" i="23"/>
  <c r="Y316" i="32" s="1"/>
  <c r="N130" i="23"/>
  <c r="N416" i="23"/>
  <c r="P103" i="23"/>
  <c r="Z104" i="32" s="1"/>
  <c r="O363" i="23"/>
  <c r="M395" i="23"/>
  <c r="Y396" i="32" s="1"/>
  <c r="S458" i="23"/>
  <c r="Q312" i="23"/>
  <c r="O166" i="23"/>
  <c r="Q403" i="23"/>
  <c r="P467" i="23"/>
  <c r="Z468" i="32" s="1"/>
  <c r="R426" i="23"/>
  <c r="O263" i="23"/>
  <c r="P112" i="23"/>
  <c r="Z113" i="32" s="1"/>
  <c r="R368" i="23"/>
  <c r="N211" i="23"/>
  <c r="N337" i="23"/>
  <c r="P415" i="23"/>
  <c r="Z416" i="32" s="1"/>
  <c r="S436" i="23"/>
  <c r="S350" i="23"/>
  <c r="R182" i="23"/>
  <c r="O31" i="23"/>
  <c r="M339" i="23"/>
  <c r="Y340" i="32" s="1"/>
  <c r="S172" i="23"/>
  <c r="R396" i="23"/>
  <c r="N222" i="23"/>
  <c r="Q67" i="23"/>
  <c r="N333" i="23"/>
  <c r="R167" i="23"/>
  <c r="S493" i="23"/>
  <c r="N299" i="23"/>
  <c r="Q326" i="23"/>
  <c r="P501" i="23"/>
  <c r="Z502" i="32" s="1"/>
  <c r="Q478" i="23"/>
  <c r="P360" i="23"/>
  <c r="Z361" i="32" s="1"/>
  <c r="P163" i="23"/>
  <c r="Z164" i="32" s="1"/>
  <c r="M109" i="23"/>
  <c r="Y110" i="32" s="1"/>
  <c r="R424" i="23"/>
  <c r="M208" i="23"/>
  <c r="Y209" i="32" s="1"/>
  <c r="S15" i="23"/>
  <c r="S336" i="23"/>
  <c r="O146" i="23"/>
  <c r="Q20" i="23"/>
  <c r="S308" i="23"/>
  <c r="R124" i="23"/>
  <c r="O406" i="23"/>
  <c r="P498" i="23"/>
  <c r="Z499" i="32" s="1"/>
  <c r="R358" i="23"/>
  <c r="P390" i="23"/>
  <c r="Z391" i="32" s="1"/>
  <c r="O454" i="23"/>
  <c r="M308" i="23"/>
  <c r="Y309" i="32" s="1"/>
  <c r="R161" i="23"/>
  <c r="M399" i="23"/>
  <c r="Y400" i="32" s="1"/>
  <c r="S462" i="23"/>
  <c r="N421" i="23"/>
  <c r="Q258" i="23"/>
  <c r="S107" i="23"/>
  <c r="Q363" i="23"/>
  <c r="P206" i="23"/>
  <c r="Z207" i="32" s="1"/>
  <c r="M332" i="23"/>
  <c r="Y333" i="32" s="1"/>
  <c r="N410" i="23"/>
  <c r="N431" i="23"/>
  <c r="O345" i="23"/>
  <c r="S177" i="23"/>
  <c r="R26" i="23"/>
  <c r="P333" i="23"/>
  <c r="Z334" i="32" s="1"/>
  <c r="M168" i="23"/>
  <c r="Y169" i="32" s="1"/>
  <c r="N391" i="23"/>
  <c r="N217" i="23"/>
  <c r="M63" i="23"/>
  <c r="Y64" i="32" s="1"/>
  <c r="Q327" i="23"/>
  <c r="S162" i="23"/>
  <c r="P487" i="23"/>
  <c r="Z488" i="32" s="1"/>
  <c r="O293" i="23"/>
  <c r="R320" i="23"/>
  <c r="P493" i="23"/>
  <c r="Z494" i="32" s="1"/>
  <c r="Q471" i="23"/>
  <c r="N353" i="23"/>
  <c r="P157" i="23"/>
  <c r="Z158" i="32" s="1"/>
  <c r="Q83" i="23"/>
  <c r="Q416" i="23"/>
  <c r="Q201" i="23"/>
  <c r="R218" i="23"/>
  <c r="R329" i="23"/>
  <c r="M141" i="23"/>
  <c r="Y142" i="32" s="1"/>
  <c r="S235" i="23"/>
  <c r="O302" i="23"/>
  <c r="M119" i="23"/>
  <c r="Y120" i="32" s="1"/>
  <c r="O398" i="23"/>
  <c r="O484" i="23"/>
  <c r="P500" i="23"/>
  <c r="Z501" i="32" s="1"/>
  <c r="N354" i="23"/>
  <c r="S385" i="23"/>
  <c r="R449" i="23"/>
  <c r="P303" i="23"/>
  <c r="Z304" i="32" s="1"/>
  <c r="N157" i="23"/>
  <c r="P394" i="23"/>
  <c r="Z395" i="32" s="1"/>
  <c r="O458" i="23"/>
  <c r="S415" i="23"/>
  <c r="S253" i="23"/>
  <c r="O103" i="23"/>
  <c r="M358" i="23"/>
  <c r="Y359" i="32" s="1"/>
  <c r="O497" i="23"/>
  <c r="S326" i="23"/>
  <c r="M405" i="23"/>
  <c r="Y406" i="32" s="1"/>
  <c r="Q425" i="23"/>
  <c r="N339" i="23"/>
  <c r="M173" i="23"/>
  <c r="Y174" i="32" s="1"/>
  <c r="N22" i="23"/>
  <c r="S327" i="23"/>
  <c r="N163" i="23"/>
  <c r="M385" i="23"/>
  <c r="Y386" i="32" s="1"/>
  <c r="N212" i="23"/>
  <c r="P58" i="23"/>
  <c r="Z59" i="32" s="1"/>
  <c r="N321" i="23"/>
  <c r="M158" i="23"/>
  <c r="Y159" i="32" s="1"/>
  <c r="O479" i="23"/>
  <c r="N288" i="23"/>
  <c r="Q501" i="23"/>
  <c r="M487" i="23"/>
  <c r="Y488" i="32" s="1"/>
  <c r="O465" i="23"/>
  <c r="M346" i="23"/>
  <c r="Y347" i="32" s="1"/>
  <c r="S151" i="23"/>
  <c r="S68" i="23"/>
  <c r="R406" i="23"/>
  <c r="N196" i="23"/>
  <c r="S173" i="23"/>
  <c r="N323" i="23"/>
  <c r="Q135" i="23"/>
  <c r="O190" i="23"/>
  <c r="R295" i="23"/>
  <c r="S113" i="23"/>
  <c r="Q391" i="23"/>
  <c r="Q475" i="23"/>
  <c r="S495" i="23"/>
  <c r="Q349" i="23"/>
  <c r="O381" i="23"/>
  <c r="N445" i="23"/>
  <c r="S298" i="23"/>
  <c r="Q152" i="23"/>
  <c r="S389" i="23"/>
  <c r="R453" i="23"/>
  <c r="Q410" i="23"/>
  <c r="N249" i="23"/>
  <c r="R98" i="23"/>
  <c r="R352" i="23"/>
  <c r="R491" i="23"/>
  <c r="P321" i="23"/>
  <c r="Z322" i="32" s="1"/>
  <c r="R399" i="23"/>
  <c r="O420" i="23"/>
  <c r="Q333" i="23"/>
  <c r="N168" i="23"/>
  <c r="Q17" i="23"/>
  <c r="O322" i="23"/>
  <c r="O158" i="23"/>
  <c r="P379" i="23"/>
  <c r="Z380" i="32" s="1"/>
  <c r="M207" i="23"/>
  <c r="Y208" i="32" s="1"/>
  <c r="S53" i="23"/>
  <c r="R315" i="23"/>
  <c r="N153" i="23"/>
  <c r="S472" i="23"/>
  <c r="M283" i="23"/>
  <c r="Y284" i="32" s="1"/>
  <c r="Q493" i="23"/>
  <c r="S478" i="23"/>
  <c r="Q457" i="23"/>
  <c r="Q337" i="23"/>
  <c r="Q146" i="23"/>
  <c r="N59" i="23"/>
  <c r="R398" i="23"/>
  <c r="R190" i="23"/>
  <c r="O168" i="23"/>
  <c r="N315" i="23"/>
  <c r="O130" i="23"/>
  <c r="O151" i="23"/>
  <c r="P289" i="23"/>
  <c r="Z290" i="32" s="1"/>
  <c r="R108" i="23"/>
  <c r="R382" i="23"/>
  <c r="Q462" i="23"/>
  <c r="O491" i="23"/>
  <c r="M345" i="23"/>
  <c r="Y346" i="32" s="1"/>
  <c r="R376" i="23"/>
  <c r="Q440" i="23"/>
  <c r="O294" i="23"/>
  <c r="M148" i="23"/>
  <c r="Y149" i="32" s="1"/>
  <c r="O385" i="23"/>
  <c r="N449" i="23"/>
  <c r="P405" i="23"/>
  <c r="Z406" i="32" s="1"/>
  <c r="P244" i="23"/>
  <c r="Z245" i="32" s="1"/>
  <c r="N94" i="23"/>
  <c r="Q347" i="23"/>
  <c r="M486" i="23"/>
  <c r="Y487" i="32" s="1"/>
  <c r="O316" i="23"/>
  <c r="S502" i="23"/>
  <c r="M415" i="23"/>
  <c r="Y416" i="32" s="1"/>
  <c r="M328" i="23"/>
  <c r="Y329" i="32" s="1"/>
  <c r="O163" i="23"/>
  <c r="M13" i="23"/>
  <c r="Y14" i="32" s="1"/>
  <c r="M316" i="23"/>
  <c r="Y317" i="32" s="1"/>
  <c r="P153" i="23"/>
  <c r="Z154" i="32" s="1"/>
  <c r="P373" i="23"/>
  <c r="Z374" i="32" s="1"/>
  <c r="M202" i="23"/>
  <c r="Y203" i="32" s="1"/>
  <c r="O49" i="23"/>
  <c r="O310" i="23"/>
  <c r="M502" i="23"/>
  <c r="Y503" i="32" s="1"/>
  <c r="M466" i="23"/>
  <c r="Y467" i="32" s="1"/>
  <c r="R501" i="23"/>
  <c r="N487" i="23"/>
  <c r="S471" i="23"/>
  <c r="Q451" i="23"/>
  <c r="M330" i="23"/>
  <c r="Y331" i="32" s="1"/>
  <c r="O141" i="23"/>
  <c r="N49" i="23"/>
  <c r="M392" i="23"/>
  <c r="Y393" i="32" s="1"/>
  <c r="O185" i="23"/>
  <c r="R140" i="23"/>
  <c r="M309" i="23"/>
  <c r="Y310" i="32" s="1"/>
  <c r="S124" i="23"/>
  <c r="Q108" i="23"/>
  <c r="S282" i="23"/>
  <c r="Q103" i="23"/>
  <c r="P375" i="23"/>
  <c r="Z376" i="32" s="1"/>
  <c r="Q454" i="23"/>
  <c r="R486" i="23"/>
  <c r="P340" i="23"/>
  <c r="Z341" i="32" s="1"/>
  <c r="N372" i="23"/>
  <c r="M436" i="23"/>
  <c r="Y437" i="32" s="1"/>
  <c r="R289" i="23"/>
  <c r="P143" i="23"/>
  <c r="Z144" i="32" s="1"/>
  <c r="R380" i="23"/>
  <c r="Q444" i="23"/>
  <c r="O400" i="23"/>
  <c r="R239" i="23"/>
  <c r="Q89" i="23"/>
  <c r="P342" i="23"/>
  <c r="Z343" i="32" s="1"/>
  <c r="P480" i="23"/>
  <c r="Z481" i="32" s="1"/>
  <c r="O311" i="23"/>
  <c r="M497" i="23"/>
  <c r="Y498" i="32" s="1"/>
  <c r="P502" i="23"/>
  <c r="Z503" i="32" s="1"/>
  <c r="P322" i="23"/>
  <c r="Z323" i="32" s="1"/>
  <c r="P158" i="23"/>
  <c r="Z159" i="32" s="1"/>
  <c r="P8" i="23"/>
  <c r="Z9" i="32" s="1"/>
  <c r="Q310" i="23"/>
  <c r="N482" i="23"/>
  <c r="S335" i="23"/>
  <c r="Q367" i="23"/>
  <c r="P431" i="23"/>
  <c r="Z432" i="32" s="1"/>
  <c r="N285" i="23"/>
  <c r="S138" i="23"/>
  <c r="N376" i="23"/>
  <c r="M440" i="23"/>
  <c r="Y441" i="32" s="1"/>
  <c r="R394" i="23"/>
  <c r="M235" i="23"/>
  <c r="Y236" i="32" s="1"/>
  <c r="M85" i="23"/>
  <c r="Y86" i="32" s="1"/>
  <c r="O337" i="23"/>
  <c r="N475" i="23"/>
  <c r="O306" i="23"/>
  <c r="P491" i="23"/>
  <c r="Z492" i="32" s="1"/>
  <c r="Q496" i="23"/>
  <c r="N316" i="23"/>
  <c r="Q153" i="23"/>
  <c r="S3" i="23"/>
  <c r="N305" i="23"/>
  <c r="Q477" i="23"/>
  <c r="O331" i="23"/>
  <c r="M363" i="23"/>
  <c r="Y364" i="32" s="1"/>
  <c r="S426" i="23"/>
  <c r="Q280" i="23"/>
  <c r="O134" i="23"/>
  <c r="Q371" i="23"/>
  <c r="P435" i="23"/>
  <c r="Z436" i="32" s="1"/>
  <c r="P389" i="23"/>
  <c r="Z390" i="32" s="1"/>
  <c r="N230" i="23"/>
  <c r="P80" i="23"/>
  <c r="Z81" i="32" s="1"/>
  <c r="N332" i="23"/>
  <c r="S469" i="23"/>
  <c r="O301" i="23"/>
  <c r="P485" i="23"/>
  <c r="Z486" i="32" s="1"/>
  <c r="Q490" i="23"/>
  <c r="R310" i="23"/>
  <c r="R148" i="23"/>
  <c r="R494" i="23"/>
  <c r="R299" i="23"/>
  <c r="M473" i="23"/>
  <c r="Y474" i="32" s="1"/>
  <c r="R326" i="23"/>
  <c r="P358" i="23"/>
  <c r="Z359" i="32" s="1"/>
  <c r="O422" i="23"/>
  <c r="M276" i="23"/>
  <c r="Y277" i="32" s="1"/>
  <c r="R129" i="23"/>
  <c r="M367" i="23"/>
  <c r="Y368" i="32" s="1"/>
  <c r="S430" i="23"/>
  <c r="O384" i="23"/>
  <c r="P225" i="23"/>
  <c r="Z226" i="32" s="1"/>
  <c r="P497" i="23"/>
  <c r="Z498" i="32" s="1"/>
  <c r="M327" i="23"/>
  <c r="Y328" i="32" s="1"/>
  <c r="Q464" i="23"/>
  <c r="O296" i="23"/>
  <c r="N480" i="23"/>
  <c r="M485" i="23"/>
  <c r="Y486" i="32" s="1"/>
  <c r="O305" i="23"/>
  <c r="S143" i="23"/>
  <c r="M488" i="23"/>
  <c r="Y489" i="32" s="1"/>
  <c r="M294" i="23"/>
  <c r="Y295" i="32" s="1"/>
  <c r="P468" i="23"/>
  <c r="Z469" i="32" s="1"/>
  <c r="N500" i="23"/>
  <c r="S353" i="23"/>
  <c r="R417" i="23"/>
  <c r="P271" i="23"/>
  <c r="Z272" i="32" s="1"/>
  <c r="N125" i="23"/>
  <c r="P362" i="23"/>
  <c r="Z363" i="32" s="1"/>
  <c r="O426" i="23"/>
  <c r="N379" i="23"/>
  <c r="R220" i="23"/>
  <c r="S491" i="23"/>
  <c r="Q321" i="23"/>
  <c r="N459" i="23"/>
  <c r="O291" i="23"/>
  <c r="S474" i="23"/>
  <c r="N495" i="23"/>
  <c r="S299" i="23"/>
  <c r="M139" i="23"/>
  <c r="Y140" i="32" s="1"/>
  <c r="S480" i="23"/>
  <c r="R288" i="23"/>
  <c r="S463" i="23"/>
  <c r="Q495" i="23"/>
  <c r="O349" i="23"/>
  <c r="N413" i="23"/>
  <c r="S266" i="23"/>
  <c r="Q120" i="23"/>
  <c r="S357" i="23"/>
  <c r="R421" i="23"/>
  <c r="M374" i="23"/>
  <c r="Y375" i="32" s="1"/>
  <c r="M216" i="23"/>
  <c r="Y217" i="32" s="1"/>
  <c r="N486" i="23"/>
  <c r="P316" i="23"/>
  <c r="Z317" i="32" s="1"/>
  <c r="O453" i="23"/>
  <c r="Q286" i="23"/>
  <c r="Q469" i="23"/>
  <c r="N488" i="23"/>
  <c r="N294" i="23"/>
  <c r="M134" i="23"/>
  <c r="Y135" i="32" s="1"/>
  <c r="Q473" i="23"/>
  <c r="Q283" i="23"/>
  <c r="O459" i="23"/>
  <c r="M491" i="23"/>
  <c r="Y492" i="32" s="1"/>
  <c r="R344" i="23"/>
  <c r="Q408" i="23"/>
  <c r="O262" i="23"/>
  <c r="Q499" i="23"/>
  <c r="O353" i="23"/>
  <c r="N417" i="23"/>
  <c r="S368" i="23"/>
  <c r="O211" i="23"/>
  <c r="Q480" i="23"/>
  <c r="P311" i="23"/>
  <c r="Z312" i="32" s="1"/>
  <c r="M448" i="23"/>
  <c r="Y449" i="32" s="1"/>
  <c r="S281" i="23"/>
  <c r="O464" i="23"/>
  <c r="M481" i="23"/>
  <c r="Y482" i="32" s="1"/>
  <c r="S288" i="23"/>
  <c r="N129" i="23"/>
  <c r="Q466" i="23"/>
  <c r="P278" i="23"/>
  <c r="Z279" i="32" s="1"/>
  <c r="R454" i="23"/>
  <c r="P486" i="23"/>
  <c r="Z487" i="32" s="1"/>
  <c r="N340" i="23"/>
  <c r="M404" i="23"/>
  <c r="Y405" i="32" s="1"/>
  <c r="R257" i="23"/>
  <c r="M495" i="23"/>
  <c r="Y496" i="32" s="1"/>
  <c r="R348" i="23"/>
  <c r="Q412" i="23"/>
  <c r="R363" i="23"/>
  <c r="Q206" i="23"/>
  <c r="O475" i="23"/>
  <c r="P306" i="23"/>
  <c r="Z307" i="32" s="1"/>
  <c r="R442" i="23"/>
  <c r="N277" i="23"/>
  <c r="Q458" i="23"/>
  <c r="R473" i="23"/>
  <c r="R283" i="23"/>
  <c r="O124" i="23"/>
  <c r="P460" i="23"/>
  <c r="Z461" i="32" s="1"/>
  <c r="O273" i="23"/>
  <c r="N450" i="23"/>
  <c r="S481" i="23"/>
  <c r="Q335" i="23"/>
  <c r="P399" i="23"/>
  <c r="Z400" i="32" s="1"/>
  <c r="N253" i="23"/>
  <c r="P490" i="23"/>
  <c r="Z491" i="32" s="1"/>
  <c r="N344" i="23"/>
  <c r="O499" i="23"/>
  <c r="N358" i="23"/>
  <c r="S201" i="23"/>
  <c r="M470" i="23"/>
  <c r="Y471" i="32" s="1"/>
  <c r="P301" i="23"/>
  <c r="Z302" i="32" s="1"/>
  <c r="P437" i="23"/>
  <c r="Z438" i="32" s="1"/>
  <c r="P272" i="23"/>
  <c r="Z273" i="32" s="1"/>
  <c r="R502" i="23"/>
  <c r="R466" i="23"/>
  <c r="Q278" i="23"/>
  <c r="P119" i="23"/>
  <c r="Z120" i="32" s="1"/>
  <c r="M453" i="23"/>
  <c r="Y454" i="32" s="1"/>
  <c r="N268" i="23"/>
  <c r="S109" i="23"/>
  <c r="N322" i="23"/>
  <c r="N158" i="23"/>
  <c r="Q446" i="23"/>
  <c r="N262" i="23"/>
  <c r="R439" i="23"/>
  <c r="R407" i="23"/>
  <c r="P439" i="23"/>
  <c r="Z440" i="32" s="1"/>
  <c r="N427" i="23"/>
  <c r="R413" i="23"/>
  <c r="P457" i="23"/>
  <c r="Z458" i="32" s="1"/>
  <c r="O271" i="23"/>
  <c r="R93" i="23"/>
  <c r="P6" i="23"/>
  <c r="Z7" i="32" s="1"/>
  <c r="O323" i="23"/>
  <c r="R135" i="23"/>
  <c r="N39" i="23"/>
  <c r="Q253" i="23"/>
  <c r="P78" i="23"/>
  <c r="Z79" i="32" s="1"/>
  <c r="N463" i="23"/>
  <c r="P230" i="23"/>
  <c r="Z231" i="32" s="1"/>
  <c r="N11" i="23"/>
  <c r="R308" i="23"/>
  <c r="O375" i="23"/>
  <c r="Q445" i="23"/>
  <c r="O477" i="23"/>
  <c r="M331" i="23"/>
  <c r="Y332" i="32" s="1"/>
  <c r="S394" i="23"/>
  <c r="Q248" i="23"/>
  <c r="S485" i="23"/>
  <c r="Q339" i="23"/>
  <c r="N499" i="23"/>
  <c r="S352" i="23"/>
  <c r="N197" i="23"/>
  <c r="R464" i="23"/>
  <c r="P296" i="23"/>
  <c r="Z297" i="32" s="1"/>
  <c r="N432" i="23"/>
  <c r="R267" i="23"/>
  <c r="S496" i="23"/>
  <c r="Q460" i="23"/>
  <c r="P273" i="23"/>
  <c r="Z274" i="32" s="1"/>
  <c r="R114" i="23"/>
  <c r="S446" i="23"/>
  <c r="Q262" i="23"/>
  <c r="N105" i="23"/>
  <c r="S315" i="23"/>
  <c r="O153" i="23"/>
  <c r="S439" i="23"/>
  <c r="M257" i="23"/>
  <c r="Y258" i="32" s="1"/>
  <c r="R433" i="23"/>
  <c r="M402" i="23"/>
  <c r="Y403" i="32" s="1"/>
  <c r="P433" i="23"/>
  <c r="Z434" i="32" s="1"/>
  <c r="S419" i="23"/>
  <c r="O407" i="23"/>
  <c r="S500" i="23"/>
  <c r="Q265" i="23"/>
  <c r="R88" i="23"/>
  <c r="N213" i="23"/>
  <c r="O315" i="23"/>
  <c r="P130" i="23"/>
  <c r="Z131" i="32" s="1"/>
  <c r="R499" i="23"/>
  <c r="S247" i="23"/>
  <c r="Q73" i="23"/>
  <c r="M455" i="23"/>
  <c r="Y456" i="32" s="1"/>
  <c r="P224" i="23"/>
  <c r="Z225" i="32" s="1"/>
  <c r="N201" i="23"/>
  <c r="N302" i="23"/>
  <c r="P366" i="23"/>
  <c r="Z367" i="32" s="1"/>
  <c r="M441" i="23"/>
  <c r="Y442" i="32" s="1"/>
  <c r="R472" i="23"/>
  <c r="P326" i="23"/>
  <c r="Z327" i="32" s="1"/>
  <c r="O390" i="23"/>
  <c r="M244" i="23"/>
  <c r="Y245" i="32" s="1"/>
  <c r="O481" i="23"/>
  <c r="M335" i="23"/>
  <c r="Y336" i="32" s="1"/>
  <c r="Q494" i="23"/>
  <c r="R347" i="23"/>
  <c r="P192" i="23"/>
  <c r="Z193" i="32" s="1"/>
  <c r="P459" i="23"/>
  <c r="Z460" i="32" s="1"/>
  <c r="P291" i="23"/>
  <c r="Z292" i="32" s="1"/>
  <c r="N426" i="23"/>
  <c r="M263" i="23"/>
  <c r="Y264" i="32" s="1"/>
  <c r="N491" i="23"/>
  <c r="M454" i="23"/>
  <c r="Y455" i="32" s="1"/>
  <c r="O268" i="23"/>
  <c r="M110" i="23"/>
  <c r="Y111" i="32" s="1"/>
  <c r="P440" i="23"/>
  <c r="Z441" i="32" s="1"/>
  <c r="O257" i="23"/>
  <c r="P100" i="23"/>
  <c r="Z101" i="32" s="1"/>
  <c r="P310" i="23"/>
  <c r="Z311" i="32" s="1"/>
  <c r="P148" i="23"/>
  <c r="Z149" i="32" s="1"/>
  <c r="S433" i="23"/>
  <c r="M252" i="23"/>
  <c r="Y253" i="32" s="1"/>
  <c r="R427" i="23"/>
  <c r="O396" i="23"/>
  <c r="P427" i="23"/>
  <c r="Z428" i="32" s="1"/>
  <c r="S413" i="23"/>
  <c r="O501" i="23"/>
  <c r="S492" i="23"/>
  <c r="S259" i="23"/>
  <c r="R83" i="23"/>
  <c r="O179" i="23"/>
  <c r="N309" i="23"/>
  <c r="M125" i="23"/>
  <c r="Y126" i="32" s="1"/>
  <c r="P488" i="23"/>
  <c r="Z489" i="32" s="1"/>
  <c r="R241" i="23"/>
  <c r="R68" i="23"/>
  <c r="R443" i="23"/>
  <c r="S218" i="23"/>
  <c r="M146" i="23"/>
  <c r="Y147" i="32" s="1"/>
  <c r="Q295" i="23"/>
  <c r="R359" i="23"/>
  <c r="P436" i="23"/>
  <c r="Z437" i="32" s="1"/>
  <c r="N468" i="23"/>
  <c r="S321" i="23"/>
  <c r="R385" i="23"/>
  <c r="P239" i="23"/>
  <c r="Z240" i="32" s="1"/>
  <c r="R476" i="23"/>
  <c r="P330" i="23"/>
  <c r="Z331" i="32" s="1"/>
  <c r="S498" i="23"/>
  <c r="Q342" i="23"/>
  <c r="R187" i="23"/>
  <c r="P453" i="23"/>
  <c r="Z454" i="32" s="1"/>
  <c r="R286" i="23"/>
  <c r="S420" i="23"/>
  <c r="O258" i="23"/>
  <c r="O485" i="23"/>
  <c r="M447" i="23"/>
  <c r="Y448" i="32" s="1"/>
  <c r="R262" i="23"/>
  <c r="O105" i="23"/>
  <c r="N434" i="23"/>
  <c r="O252" i="23"/>
  <c r="O502" i="23"/>
  <c r="M305" i="23"/>
  <c r="Y306" i="32" s="1"/>
  <c r="Q143" i="23"/>
  <c r="S427" i="23"/>
  <c r="M247" i="23"/>
  <c r="Y248" i="32" s="1"/>
  <c r="P420" i="23"/>
  <c r="Z421" i="32" s="1"/>
  <c r="Q390" i="23"/>
  <c r="M420" i="23"/>
  <c r="Y421" i="32" s="1"/>
  <c r="P407" i="23"/>
  <c r="Z408" i="32" s="1"/>
  <c r="O493" i="23"/>
  <c r="Q484" i="23"/>
  <c r="N254" i="23"/>
  <c r="R78" i="23"/>
  <c r="O162" i="23"/>
  <c r="Q302" i="23"/>
  <c r="R119" i="23"/>
  <c r="M476" i="23"/>
  <c r="Y477" i="32" s="1"/>
  <c r="N236" i="23"/>
  <c r="S63" i="23"/>
  <c r="R434" i="23"/>
  <c r="O213" i="23"/>
  <c r="S118" i="23"/>
  <c r="O289" i="23"/>
  <c r="M352" i="23"/>
  <c r="Y353" i="32" s="1"/>
  <c r="S431" i="23"/>
  <c r="Q463" i="23"/>
  <c r="O317" i="23"/>
  <c r="N381" i="23"/>
  <c r="S234" i="23"/>
  <c r="N472" i="23"/>
  <c r="S325" i="23"/>
  <c r="O494" i="23"/>
  <c r="P337" i="23"/>
  <c r="Z338" i="32" s="1"/>
  <c r="M183" i="23"/>
  <c r="Y184" i="32" s="1"/>
  <c r="N448" i="23"/>
  <c r="M282" i="23"/>
  <c r="Y283" i="32" s="1"/>
  <c r="Q415" i="23"/>
  <c r="N497" i="23"/>
  <c r="M480" i="23"/>
  <c r="Y481" i="32" s="1"/>
  <c r="S440" i="23"/>
  <c r="P257" i="23"/>
  <c r="Z258" i="32" s="1"/>
  <c r="Q100" i="23"/>
  <c r="N428" i="23"/>
  <c r="O247" i="23"/>
  <c r="P494" i="23"/>
  <c r="Z495" i="32" s="1"/>
  <c r="Q299" i="23"/>
  <c r="Q138" i="23"/>
  <c r="Q420" i="23"/>
  <c r="M242" i="23"/>
  <c r="Y243" i="32" s="1"/>
  <c r="O414" i="23"/>
  <c r="Q384" i="23"/>
  <c r="M414" i="23"/>
  <c r="Y415" i="32" s="1"/>
  <c r="R401" i="23"/>
  <c r="S486" i="23"/>
  <c r="O500" i="23"/>
  <c r="N248" i="23"/>
  <c r="S73" i="23"/>
  <c r="O135" i="23"/>
  <c r="M296" i="23"/>
  <c r="Y297" i="32" s="1"/>
  <c r="N114" i="23"/>
  <c r="O463" i="23"/>
  <c r="Q230" i="23"/>
  <c r="M59" i="23"/>
  <c r="Y60" i="32" s="1"/>
  <c r="P424" i="23"/>
  <c r="Z425" i="32" s="1"/>
  <c r="R207" i="23"/>
  <c r="N93" i="23"/>
  <c r="R282" i="23"/>
  <c r="Q343" i="23"/>
  <c r="O427" i="23"/>
  <c r="M459" i="23"/>
  <c r="Y460" i="32" s="1"/>
  <c r="R312" i="23"/>
  <c r="Q376" i="23"/>
  <c r="O230" i="23"/>
  <c r="Q467" i="23"/>
  <c r="O321" i="23"/>
  <c r="R498" i="23"/>
  <c r="O332" i="23"/>
  <c r="O178" i="23"/>
  <c r="S442" i="23"/>
  <c r="O277" i="23"/>
  <c r="O410" i="23"/>
  <c r="Q491" i="23"/>
  <c r="R474" i="23"/>
  <c r="O434" i="23"/>
  <c r="P252" i="23"/>
  <c r="Z253" i="32" s="1"/>
  <c r="S95" i="23"/>
  <c r="P421" i="23"/>
  <c r="Z422" i="32" s="1"/>
  <c r="O242" i="23"/>
  <c r="S487" i="23"/>
  <c r="R293" i="23"/>
  <c r="R133" i="23"/>
  <c r="P414" i="23"/>
  <c r="Z415" i="32" s="1"/>
  <c r="M237" i="23"/>
  <c r="Y238" i="32" s="1"/>
  <c r="S407" i="23"/>
  <c r="Q378" i="23"/>
  <c r="Q407" i="23"/>
  <c r="M396" i="23"/>
  <c r="Y397" i="32" s="1"/>
  <c r="R478" i="23"/>
  <c r="R488" i="23"/>
  <c r="Q242" i="23"/>
  <c r="M69" i="23"/>
  <c r="Y70" i="32" s="1"/>
  <c r="Q124" i="23"/>
  <c r="S289" i="23"/>
  <c r="S103" i="23"/>
  <c r="N455" i="23"/>
  <c r="Q224" i="23"/>
  <c r="M54" i="23"/>
  <c r="Y55" i="32" s="1"/>
  <c r="O416" i="23"/>
  <c r="O201" i="23"/>
  <c r="O73" i="23"/>
  <c r="Q276" i="23"/>
  <c r="P336" i="23"/>
  <c r="Z337" i="32" s="1"/>
  <c r="R422" i="23"/>
  <c r="P454" i="23"/>
  <c r="Z455" i="32" s="1"/>
  <c r="N308" i="23"/>
  <c r="M372" i="23"/>
  <c r="Y373" i="32" s="1"/>
  <c r="R225" i="23"/>
  <c r="M463" i="23"/>
  <c r="Y464" i="32" s="1"/>
  <c r="R316" i="23"/>
  <c r="Q497" i="23"/>
  <c r="N327" i="23"/>
  <c r="Q173" i="23"/>
  <c r="Q437" i="23"/>
  <c r="Q272" i="23"/>
  <c r="N405" i="23"/>
  <c r="Q485" i="23"/>
  <c r="P469" i="23"/>
  <c r="Z470" i="32" s="1"/>
  <c r="O428" i="23"/>
  <c r="P247" i="23"/>
  <c r="Z248" i="32" s="1"/>
  <c r="N91" i="23"/>
  <c r="R414" i="23"/>
  <c r="O237" i="23"/>
  <c r="R479" i="23"/>
  <c r="Q288" i="23"/>
  <c r="S128" i="23"/>
  <c r="M408" i="23"/>
  <c r="Y409" i="32" s="1"/>
  <c r="M232" i="23"/>
  <c r="Y233" i="32" s="1"/>
  <c r="N402" i="23"/>
  <c r="M373" i="23"/>
  <c r="Y374" i="32" s="1"/>
  <c r="S401" i="23"/>
  <c r="M390" i="23"/>
  <c r="Y391" i="32" s="1"/>
  <c r="R471" i="23"/>
  <c r="O476" i="23"/>
  <c r="P236" i="23"/>
  <c r="Z237" i="32" s="1"/>
  <c r="N64" i="23"/>
  <c r="N88" i="23"/>
  <c r="S283" i="23"/>
  <c r="Q98" i="23"/>
  <c r="S443" i="23"/>
  <c r="M219" i="23"/>
  <c r="Y220" i="32" s="1"/>
  <c r="M49" i="23"/>
  <c r="Y50" i="32" s="1"/>
  <c r="P406" i="23"/>
  <c r="Z407" i="32" s="1"/>
  <c r="S195" i="23"/>
  <c r="Q53" i="23"/>
  <c r="R270" i="23"/>
  <c r="O329" i="23"/>
  <c r="N418" i="23"/>
  <c r="S449" i="23"/>
  <c r="Q303" i="23"/>
  <c r="P367" i="23"/>
  <c r="Z368" i="32" s="1"/>
  <c r="N221" i="23"/>
  <c r="P458" i="23"/>
  <c r="Z459" i="32" s="1"/>
  <c r="N312" i="23"/>
  <c r="M492" i="23"/>
  <c r="Y493" i="32" s="1"/>
  <c r="M322" i="23"/>
  <c r="Y323" i="32" s="1"/>
  <c r="S168" i="23"/>
  <c r="O432" i="23"/>
  <c r="S267" i="23"/>
  <c r="M400" i="23"/>
  <c r="Y401" i="32" s="1"/>
  <c r="O480" i="23"/>
  <c r="Q502" i="23"/>
  <c r="Q421" i="23"/>
  <c r="P242" i="23"/>
  <c r="Z243" i="32" s="1"/>
  <c r="P86" i="23"/>
  <c r="Z87" i="32" s="1"/>
  <c r="P408" i="23"/>
  <c r="Z409" i="32" s="1"/>
  <c r="O232" i="23"/>
  <c r="P473" i="23"/>
  <c r="Z474" i="32" s="1"/>
  <c r="P283" i="23"/>
  <c r="Z284" i="32" s="1"/>
  <c r="M124" i="23"/>
  <c r="Y125" i="32" s="1"/>
  <c r="O402" i="23"/>
  <c r="M227" i="23"/>
  <c r="Y228" i="32" s="1"/>
  <c r="P396" i="23"/>
  <c r="Z397" i="32" s="1"/>
  <c r="S366" i="23"/>
  <c r="N396" i="23"/>
  <c r="S383" i="23"/>
  <c r="P465" i="23"/>
  <c r="Z466" i="32" s="1"/>
  <c r="N464" i="23"/>
  <c r="S230" i="23"/>
  <c r="O59" i="23"/>
  <c r="Q63" i="23"/>
  <c r="M277" i="23"/>
  <c r="Y278" i="32" s="1"/>
  <c r="Q93" i="23"/>
  <c r="S434" i="23"/>
  <c r="P213" i="23"/>
  <c r="Z214" i="32" s="1"/>
  <c r="O44" i="23"/>
  <c r="P398" i="23"/>
  <c r="Z399" i="32" s="1"/>
  <c r="P190" i="23"/>
  <c r="Z191" i="32" s="1"/>
  <c r="Q34" i="23"/>
  <c r="M265" i="23"/>
  <c r="Y266" i="32" s="1"/>
  <c r="R322" i="23"/>
  <c r="Q413" i="23"/>
  <c r="O445" i="23"/>
  <c r="M299" i="23"/>
  <c r="Y300" i="32" s="1"/>
  <c r="S362" i="23"/>
  <c r="Q216" i="23"/>
  <c r="S453" i="23"/>
  <c r="Q307" i="23"/>
  <c r="Q486" i="23"/>
  <c r="Q316" i="23"/>
  <c r="N164" i="23"/>
  <c r="Q426" i="23"/>
  <c r="N263" i="23"/>
  <c r="O394" i="23"/>
  <c r="M475" i="23"/>
  <c r="Y476" i="32" s="1"/>
  <c r="R496" i="23"/>
  <c r="S414" i="23"/>
  <c r="P237" i="23"/>
  <c r="Z238" i="32" s="1"/>
  <c r="R81" i="23"/>
  <c r="Q402" i="23"/>
  <c r="O227" i="23"/>
  <c r="M409" i="23"/>
  <c r="Y410" i="32" s="1"/>
  <c r="R440" i="23"/>
  <c r="P294" i="23"/>
  <c r="Z295" i="32" s="1"/>
  <c r="O358" i="23"/>
  <c r="M212" i="23"/>
  <c r="Y213" i="32" s="1"/>
  <c r="O449" i="23"/>
  <c r="M303" i="23"/>
  <c r="Y304" i="32" s="1"/>
  <c r="R480" i="23"/>
  <c r="Q311" i="23"/>
  <c r="P159" i="23"/>
  <c r="Z160" i="32" s="1"/>
  <c r="M421" i="23"/>
  <c r="Y422" i="32" s="1"/>
  <c r="P258" i="23"/>
  <c r="Z259" i="32" s="1"/>
  <c r="N389" i="23"/>
  <c r="R469" i="23"/>
  <c r="R490" i="23"/>
  <c r="S408" i="23"/>
  <c r="P232" i="23"/>
  <c r="Z233" i="32" s="1"/>
  <c r="M77" i="23"/>
  <c r="Y78" i="32" s="1"/>
  <c r="S396" i="23"/>
  <c r="O222" i="23"/>
  <c r="P404" i="23"/>
  <c r="Z405" i="32" s="1"/>
  <c r="N436" i="23"/>
  <c r="M500" i="23"/>
  <c r="Y501" i="32" s="1"/>
  <c r="R353" i="23"/>
  <c r="P207" i="23"/>
  <c r="Z208" i="32" s="1"/>
  <c r="R444" i="23"/>
  <c r="P298" i="23"/>
  <c r="Z299" i="32" s="1"/>
  <c r="P475" i="23"/>
  <c r="Z476" i="32" s="1"/>
  <c r="Q306" i="23"/>
  <c r="R154" i="23"/>
  <c r="R415" i="23"/>
  <c r="R253" i="23"/>
  <c r="M384" i="23"/>
  <c r="Y385" i="32" s="1"/>
  <c r="P464" i="23"/>
  <c r="Z465" i="32" s="1"/>
  <c r="N485" i="23"/>
  <c r="R402" i="23"/>
  <c r="P227" i="23"/>
  <c r="Z228" i="32" s="1"/>
  <c r="P72" i="23"/>
  <c r="Z73" i="32" s="1"/>
  <c r="O391" i="23"/>
  <c r="O217" i="23"/>
  <c r="S399" i="23"/>
  <c r="Q431" i="23"/>
  <c r="P495" i="23"/>
  <c r="Z496" i="32" s="1"/>
  <c r="N349" i="23"/>
  <c r="S202" i="23"/>
  <c r="N440" i="23"/>
  <c r="S293" i="23"/>
  <c r="N470" i="23"/>
  <c r="Q301" i="23"/>
  <c r="M150" i="23"/>
  <c r="Y151" i="32" s="1"/>
  <c r="P410" i="23"/>
  <c r="Z411" i="32" s="1"/>
  <c r="M249" i="23"/>
  <c r="Y250" i="32" s="1"/>
  <c r="S378" i="23"/>
  <c r="R458" i="23"/>
  <c r="S479" i="23"/>
  <c r="M397" i="23"/>
  <c r="Y398" i="32" s="1"/>
  <c r="P222" i="23"/>
  <c r="Z223" i="32" s="1"/>
  <c r="S67" i="23"/>
  <c r="N385" i="23"/>
  <c r="O212" i="23"/>
  <c r="O395" i="23"/>
  <c r="M427" i="23"/>
  <c r="Y428" i="32" s="1"/>
  <c r="S490" i="23"/>
  <c r="Q344" i="23"/>
  <c r="O198" i="23"/>
  <c r="Q435" i="23"/>
  <c r="P499" i="23"/>
  <c r="Z500" i="32" s="1"/>
  <c r="S464" i="23"/>
  <c r="Q296" i="23"/>
  <c r="O145" i="23"/>
  <c r="O405" i="23"/>
  <c r="O244" i="23"/>
  <c r="R373" i="23"/>
  <c r="N453" i="23"/>
  <c r="Q474" i="23"/>
  <c r="P391" i="23"/>
  <c r="Z392" i="32" s="1"/>
  <c r="P217" i="23"/>
  <c r="Z218" i="32" s="1"/>
  <c r="O63" i="23"/>
  <c r="Q379" i="23"/>
  <c r="N207" i="23"/>
  <c r="R390" i="23"/>
  <c r="P422" i="23"/>
  <c r="Z423" i="32" s="1"/>
  <c r="O486" i="23"/>
  <c r="M340" i="23"/>
  <c r="Y341" i="32" s="1"/>
  <c r="R193" i="23"/>
  <c r="M431" i="23"/>
  <c r="Y432" i="32" s="1"/>
  <c r="S494" i="23"/>
  <c r="Q459" i="23"/>
  <c r="Q291" i="23"/>
  <c r="Q140" i="23"/>
  <c r="N400" i="23"/>
  <c r="Q239" i="23"/>
  <c r="Q368" i="23"/>
  <c r="S447" i="23"/>
  <c r="O469" i="23"/>
  <c r="P385" i="23"/>
  <c r="Z386" i="32" s="1"/>
  <c r="P212" i="23"/>
  <c r="Z213" i="32" s="1"/>
  <c r="R58" i="23"/>
  <c r="Q373" i="23"/>
  <c r="N202" i="23"/>
  <c r="N386" i="23"/>
  <c r="S417" i="23"/>
  <c r="R481" i="23"/>
  <c r="P335" i="23"/>
  <c r="Z336" i="32" s="1"/>
  <c r="N189" i="23"/>
  <c r="P426" i="23"/>
  <c r="Z427" i="32" s="1"/>
  <c r="O490" i="23"/>
  <c r="Q453" i="23"/>
  <c r="S286" i="23"/>
  <c r="S135" i="23"/>
  <c r="Q394" i="23"/>
  <c r="R234" i="23"/>
  <c r="P363" i="23"/>
  <c r="Z364" i="32" s="1"/>
  <c r="Q442" i="23"/>
  <c r="M464" i="23"/>
  <c r="Y465" i="32" s="1"/>
  <c r="R379" i="23"/>
  <c r="O207" i="23"/>
  <c r="N54" i="23"/>
  <c r="M368" i="23"/>
  <c r="Y369" i="32" s="1"/>
  <c r="O197" i="23"/>
  <c r="Q381" i="23"/>
  <c r="O413" i="23"/>
  <c r="N477" i="23"/>
  <c r="S330" i="23"/>
  <c r="Q184" i="23"/>
  <c r="S421" i="23"/>
  <c r="R485" i="23"/>
  <c r="O448" i="23"/>
  <c r="N282" i="23"/>
  <c r="N131" i="23"/>
  <c r="O389" i="23"/>
  <c r="M230" i="23"/>
  <c r="Y231" i="32" s="1"/>
  <c r="R357" i="23"/>
  <c r="O437" i="23"/>
  <c r="M458" i="23"/>
  <c r="Y459" i="32" s="1"/>
  <c r="N374" i="23"/>
  <c r="O202" i="23"/>
  <c r="Q49" i="23"/>
  <c r="S361" i="23"/>
  <c r="O192" i="23"/>
  <c r="N247" i="23"/>
  <c r="Q361" i="23"/>
  <c r="S355" i="23"/>
  <c r="Q355" i="23"/>
  <c r="Q419" i="23"/>
  <c r="S190" i="23"/>
  <c r="N476" i="23"/>
  <c r="M35" i="23"/>
  <c r="Y36" i="32" s="1"/>
  <c r="N174" i="23"/>
  <c r="Q345" i="23"/>
  <c r="S454" i="23"/>
  <c r="P276" i="23"/>
  <c r="Z277" i="32" s="1"/>
  <c r="M98" i="23"/>
  <c r="Y99" i="32" s="1"/>
  <c r="Q322" i="23"/>
  <c r="M135" i="23"/>
  <c r="Y136" i="32" s="1"/>
  <c r="O308" i="23"/>
  <c r="R123" i="23"/>
  <c r="O314" i="23"/>
  <c r="O129" i="23"/>
  <c r="Q281" i="23"/>
  <c r="M442" i="23"/>
  <c r="Y443" i="32" s="1"/>
  <c r="S217" i="23"/>
  <c r="O307" i="23"/>
  <c r="O388" i="23"/>
  <c r="Q183" i="23"/>
  <c r="O461" i="23"/>
  <c r="Q395" i="23"/>
  <c r="O319" i="23"/>
  <c r="N394" i="23"/>
  <c r="P429" i="23"/>
  <c r="Z430" i="32" s="1"/>
  <c r="M490" i="23"/>
  <c r="Y491" i="32" s="1"/>
  <c r="O144" i="23"/>
  <c r="M14" i="23"/>
  <c r="Y15" i="32" s="1"/>
  <c r="S37" i="23"/>
  <c r="Q106" i="23"/>
  <c r="R32" i="23"/>
  <c r="O121" i="23"/>
  <c r="P66" i="23"/>
  <c r="Z67" i="32" s="1"/>
  <c r="P339" i="23"/>
  <c r="Z340" i="32" s="1"/>
  <c r="Q8" i="23"/>
  <c r="O339" i="23"/>
  <c r="M251" i="23"/>
  <c r="Y252" i="32" s="1"/>
  <c r="R13" i="23"/>
  <c r="R232" i="23"/>
  <c r="R7" i="23"/>
  <c r="Q203" i="23"/>
  <c r="M36" i="23"/>
  <c r="Y37" i="32" s="1"/>
  <c r="S231" i="23"/>
  <c r="Q244" i="23"/>
  <c r="O97" i="23"/>
  <c r="R260" i="23"/>
  <c r="M46" i="23"/>
  <c r="Y47" i="32" s="1"/>
  <c r="Q165" i="23"/>
  <c r="R400" i="23"/>
  <c r="M71" i="23"/>
  <c r="Y72" i="32" s="1"/>
  <c r="R174" i="23"/>
  <c r="N260" i="23"/>
  <c r="S88" i="23"/>
  <c r="S148" i="23"/>
  <c r="O348" i="23"/>
  <c r="S57" i="23"/>
  <c r="O249" i="23"/>
  <c r="R362" i="23"/>
  <c r="M96" i="23"/>
  <c r="Y97" i="32" s="1"/>
  <c r="R298" i="23"/>
  <c r="M312" i="23"/>
  <c r="Y313" i="32" s="1"/>
  <c r="N242" i="23"/>
  <c r="M356" i="23"/>
  <c r="Y357" i="32" s="1"/>
  <c r="O350" i="23"/>
  <c r="M350" i="23"/>
  <c r="Y351" i="32" s="1"/>
  <c r="P413" i="23"/>
  <c r="Z414" i="32" s="1"/>
  <c r="P185" i="23"/>
  <c r="Z186" i="32" s="1"/>
  <c r="R463" i="23"/>
  <c r="Q25" i="23"/>
  <c r="Q168" i="23"/>
  <c r="R336" i="23"/>
  <c r="Q443" i="23"/>
  <c r="Q270" i="23"/>
  <c r="M93" i="23"/>
  <c r="Y94" i="32" s="1"/>
  <c r="Q314" i="23"/>
  <c r="Q129" i="23"/>
  <c r="R301" i="23"/>
  <c r="P118" i="23"/>
  <c r="Z119" i="32" s="1"/>
  <c r="S307" i="23"/>
  <c r="Q123" i="23"/>
  <c r="R275" i="23"/>
  <c r="O431" i="23"/>
  <c r="Q211" i="23"/>
  <c r="R300" i="23"/>
  <c r="P381" i="23"/>
  <c r="Z382" i="32" s="1"/>
  <c r="M178" i="23"/>
  <c r="Y179" i="32" s="1"/>
  <c r="P450" i="23"/>
  <c r="Z451" i="32" s="1"/>
  <c r="S387" i="23"/>
  <c r="N313" i="23"/>
  <c r="P387" i="23"/>
  <c r="Z388" i="32" s="1"/>
  <c r="N419" i="23"/>
  <c r="O478" i="23"/>
  <c r="M137" i="23"/>
  <c r="Y138" i="32" s="1"/>
  <c r="S305" i="23"/>
  <c r="Q196" i="23"/>
  <c r="R99" i="23"/>
  <c r="Q43" i="23"/>
  <c r="M113" i="23"/>
  <c r="Y114" i="32" s="1"/>
  <c r="Q42" i="23"/>
  <c r="Q323" i="23"/>
  <c r="O272" i="23"/>
  <c r="N319" i="23"/>
  <c r="N243" i="23"/>
  <c r="N8" i="23"/>
  <c r="S221" i="23"/>
  <c r="N24" i="23"/>
  <c r="P193" i="23"/>
  <c r="Z194" i="32" s="1"/>
  <c r="N18" i="23"/>
  <c r="Q221" i="23"/>
  <c r="S152" i="23"/>
  <c r="M91" i="23"/>
  <c r="Y92" i="32" s="1"/>
  <c r="O250" i="23"/>
  <c r="Q10" i="23"/>
  <c r="Q158" i="23"/>
  <c r="S376" i="23"/>
  <c r="M47" i="23"/>
  <c r="Y48" i="32" s="1"/>
  <c r="O165" i="23"/>
  <c r="R249" i="23"/>
  <c r="Q27" i="23"/>
  <c r="Q141" i="23"/>
  <c r="P331" i="23"/>
  <c r="Z332" i="32" s="1"/>
  <c r="N52" i="23"/>
  <c r="Q238" i="23"/>
  <c r="S106" i="23"/>
  <c r="N70" i="23"/>
  <c r="Q171" i="23"/>
  <c r="M287" i="23"/>
  <c r="Y288" i="32" s="1"/>
  <c r="M39" i="23"/>
  <c r="Y40" i="32" s="1"/>
  <c r="M155" i="23"/>
  <c r="Y156" i="32" s="1"/>
  <c r="S237" i="23"/>
  <c r="N298" i="23"/>
  <c r="S55" i="23"/>
  <c r="P101" i="23"/>
  <c r="Z102" i="32" s="1"/>
  <c r="R94" i="23"/>
  <c r="N67" i="23"/>
  <c r="S233" i="23"/>
  <c r="O107" i="23"/>
  <c r="P137" i="23"/>
  <c r="Z138" i="32" s="1"/>
  <c r="O111" i="23"/>
  <c r="O64" i="23"/>
  <c r="S101" i="23"/>
  <c r="O392" i="23"/>
  <c r="R62" i="23"/>
  <c r="S163" i="23"/>
  <c r="O80" i="23"/>
  <c r="M199" i="23"/>
  <c r="Y200" i="32" s="1"/>
  <c r="M286" i="23"/>
  <c r="Y287" i="32" s="1"/>
  <c r="P324" i="23"/>
  <c r="Z325" i="32" s="1"/>
  <c r="Q148" i="23"/>
  <c r="M197" i="23"/>
  <c r="Y198" i="32" s="1"/>
  <c r="S304" i="23"/>
  <c r="S459" i="23"/>
  <c r="M479" i="23"/>
  <c r="Y480" i="32" s="1"/>
  <c r="P445" i="23"/>
  <c r="Z446" i="32" s="1"/>
  <c r="M136" i="23"/>
  <c r="Y137" i="32" s="1"/>
  <c r="N383" i="23"/>
  <c r="M130" i="23"/>
  <c r="Y131" i="32" s="1"/>
  <c r="Q119" i="23"/>
  <c r="R276" i="23"/>
  <c r="O368" i="23"/>
  <c r="S264" i="23"/>
  <c r="M88" i="23"/>
  <c r="Y89" i="32" s="1"/>
  <c r="P308" i="23"/>
  <c r="Z309" i="32" s="1"/>
  <c r="S123" i="23"/>
  <c r="N295" i="23"/>
  <c r="O113" i="23"/>
  <c r="N301" i="23"/>
  <c r="O118" i="23"/>
  <c r="M270" i="23"/>
  <c r="Y271" i="32" s="1"/>
  <c r="P423" i="23"/>
  <c r="Z424" i="32" s="1"/>
  <c r="R205" i="23"/>
  <c r="Q294" i="23"/>
  <c r="O374" i="23"/>
  <c r="N496" i="23"/>
  <c r="P441" i="23"/>
  <c r="Z442" i="32" s="1"/>
  <c r="Q380" i="23"/>
  <c r="N306" i="23"/>
  <c r="N380" i="23"/>
  <c r="M411" i="23"/>
  <c r="Y412" i="32" s="1"/>
  <c r="Q468" i="23"/>
  <c r="O128" i="23"/>
  <c r="N251" i="23"/>
  <c r="P61" i="23"/>
  <c r="Z62" i="32" s="1"/>
  <c r="O92" i="23"/>
  <c r="M122" i="23"/>
  <c r="Y123" i="32" s="1"/>
  <c r="P106" i="23"/>
  <c r="Z107" i="32" s="1"/>
  <c r="O19" i="23"/>
  <c r="M306" i="23"/>
  <c r="Y307" i="32" s="1"/>
  <c r="S185" i="23"/>
  <c r="Q261" i="23"/>
  <c r="S232" i="23"/>
  <c r="M53" i="23"/>
  <c r="Y54" i="32" s="1"/>
  <c r="M214" i="23"/>
  <c r="Y215" i="32" s="1"/>
  <c r="Q29" i="23"/>
  <c r="R183" i="23"/>
  <c r="P104" i="23"/>
  <c r="Z105" i="32" s="1"/>
  <c r="S210" i="23"/>
  <c r="P476" i="23"/>
  <c r="Z477" i="32" s="1"/>
  <c r="Q84" i="23"/>
  <c r="M240" i="23"/>
  <c r="Y241" i="32" s="1"/>
  <c r="S27" i="23"/>
  <c r="P149" i="23"/>
  <c r="Z150" i="32" s="1"/>
  <c r="O354" i="23"/>
  <c r="M29" i="23"/>
  <c r="Y30" i="32" s="1"/>
  <c r="R157" i="23"/>
  <c r="M239" i="23"/>
  <c r="Y240" i="32" s="1"/>
  <c r="S50" i="23"/>
  <c r="R132" i="23"/>
  <c r="P317" i="23"/>
  <c r="Z318" i="32" s="1"/>
  <c r="P46" i="23"/>
  <c r="Z47" i="32" s="1"/>
  <c r="O228" i="23"/>
  <c r="Q456" i="23"/>
  <c r="Q33" i="23"/>
  <c r="P164" i="23"/>
  <c r="Z165" i="32" s="1"/>
  <c r="M278" i="23"/>
  <c r="Y279" i="32" s="1"/>
  <c r="P45" i="23"/>
  <c r="Z46" i="32" s="1"/>
  <c r="P147" i="23"/>
  <c r="Z148" i="32" s="1"/>
  <c r="Q227" i="23"/>
  <c r="N286" i="23"/>
  <c r="P263" i="23"/>
  <c r="Z264" i="32" s="1"/>
  <c r="O69" i="23"/>
  <c r="M68" i="23"/>
  <c r="Y69" i="32" s="1"/>
  <c r="Q500" i="23"/>
  <c r="S176" i="23"/>
  <c r="S100" i="23"/>
  <c r="R128" i="23"/>
  <c r="M20" i="23"/>
  <c r="Y21" i="32" s="1"/>
  <c r="M177" i="23"/>
  <c r="Y178" i="32" s="1"/>
  <c r="S226" i="23"/>
  <c r="Q489" i="23"/>
  <c r="S82" i="23"/>
  <c r="N364" i="23"/>
  <c r="S311" i="23"/>
  <c r="O346" i="23"/>
  <c r="Q198" i="23"/>
  <c r="S310" i="23"/>
  <c r="P297" i="23"/>
  <c r="Z298" i="32" s="1"/>
  <c r="P32" i="23"/>
  <c r="Z33" i="32" s="1"/>
  <c r="R143" i="23"/>
  <c r="N192" i="23"/>
  <c r="P299" i="23"/>
  <c r="Z300" i="32" s="1"/>
  <c r="O452" i="23"/>
  <c r="O472" i="23"/>
  <c r="S438" i="23"/>
  <c r="Q130" i="23"/>
  <c r="S375" i="23"/>
  <c r="R113" i="23"/>
  <c r="M114" i="23"/>
  <c r="Y115" i="32" s="1"/>
  <c r="S270" i="23"/>
  <c r="S359" i="23"/>
  <c r="N259" i="23"/>
  <c r="M83" i="23"/>
  <c r="Y84" i="32" s="1"/>
  <c r="S301" i="23"/>
  <c r="Q118" i="23"/>
  <c r="O288" i="23"/>
  <c r="N108" i="23"/>
  <c r="M295" i="23"/>
  <c r="Y296" i="32" s="1"/>
  <c r="N113" i="23"/>
  <c r="O264" i="23"/>
  <c r="P412" i="23"/>
  <c r="Z413" i="32" s="1"/>
  <c r="O200" i="23"/>
  <c r="Q287" i="23"/>
  <c r="P365" i="23"/>
  <c r="Z366" i="32" s="1"/>
  <c r="N483" i="23"/>
  <c r="O430" i="23"/>
  <c r="S371" i="23"/>
  <c r="M300" i="23"/>
  <c r="Y301" i="32" s="1"/>
  <c r="O371" i="23"/>
  <c r="S402" i="23"/>
  <c r="R456" i="23"/>
  <c r="Q121" i="23"/>
  <c r="M233" i="23"/>
  <c r="Y234" i="32" s="1"/>
  <c r="M489" i="23"/>
  <c r="Y490" i="32" s="1"/>
  <c r="R79" i="23"/>
  <c r="P43" i="23"/>
  <c r="Z44" i="32" s="1"/>
  <c r="Q99" i="23"/>
  <c r="S13" i="23"/>
  <c r="R292" i="23"/>
  <c r="N143" i="23"/>
  <c r="N176" i="23"/>
  <c r="Q222" i="23"/>
  <c r="P7" i="23"/>
  <c r="Z8" i="32" s="1"/>
  <c r="R203" i="23"/>
  <c r="N47" i="23"/>
  <c r="R175" i="23"/>
  <c r="M7" i="23"/>
  <c r="Y8" i="32" s="1"/>
  <c r="P203" i="23"/>
  <c r="Z204" i="32" s="1"/>
  <c r="O435" i="23"/>
  <c r="Q77" i="23"/>
  <c r="Q231" i="23"/>
  <c r="P16" i="23"/>
  <c r="Z17" i="32" s="1"/>
  <c r="N142" i="23"/>
  <c r="P332" i="23"/>
  <c r="Z333" i="32" s="1"/>
  <c r="R40" i="23"/>
  <c r="N149" i="23"/>
  <c r="M231" i="23"/>
  <c r="Y232" i="32" s="1"/>
  <c r="N62" i="23"/>
  <c r="M126" i="23"/>
  <c r="Y127" i="32" s="1"/>
  <c r="N303" i="23"/>
  <c r="S40" i="23"/>
  <c r="S219" i="23"/>
  <c r="M425" i="23"/>
  <c r="Y426" i="32" s="1"/>
  <c r="O81" i="23"/>
  <c r="O155" i="23"/>
  <c r="M267" i="23"/>
  <c r="Y268" i="32" s="1"/>
  <c r="S21" i="23"/>
  <c r="N139" i="23"/>
  <c r="R216" i="23"/>
  <c r="N275" i="23"/>
  <c r="M50" i="23"/>
  <c r="Y51" i="32" s="1"/>
  <c r="N101" i="23"/>
  <c r="R340" i="23"/>
  <c r="Q447" i="23"/>
  <c r="R3" i="23"/>
  <c r="Q80" i="23"/>
  <c r="N122" i="23"/>
  <c r="N183" i="23"/>
  <c r="P249" i="23"/>
  <c r="Z250" i="32" s="1"/>
  <c r="P219" i="23"/>
  <c r="Z220" i="32" s="1"/>
  <c r="Q346" i="23"/>
  <c r="R86" i="23"/>
  <c r="N300" i="23"/>
  <c r="N325" i="23"/>
  <c r="R208" i="23"/>
  <c r="Q297" i="23"/>
  <c r="P346" i="23"/>
  <c r="Z347" i="32" s="1"/>
  <c r="N311" i="23"/>
  <c r="R138" i="23"/>
  <c r="O187" i="23"/>
  <c r="Q293" i="23"/>
  <c r="O446" i="23"/>
  <c r="R465" i="23"/>
  <c r="M501" i="23"/>
  <c r="Y502" i="32" s="1"/>
  <c r="O125" i="23"/>
  <c r="N369" i="23"/>
  <c r="N98" i="23"/>
  <c r="S108" i="23"/>
  <c r="N265" i="23"/>
  <c r="N352" i="23"/>
  <c r="M253" i="23"/>
  <c r="Y254" i="32" s="1"/>
  <c r="M78" i="23"/>
  <c r="Y79" i="32" s="1"/>
  <c r="O295" i="23"/>
  <c r="P113" i="23"/>
  <c r="Z114" i="32" s="1"/>
  <c r="O282" i="23"/>
  <c r="S102" i="23"/>
  <c r="M288" i="23"/>
  <c r="Y289" i="32" s="1"/>
  <c r="M108" i="23"/>
  <c r="Y109" i="32" s="1"/>
  <c r="N258" i="23"/>
  <c r="S404" i="23"/>
  <c r="S194" i="23"/>
  <c r="O281" i="23"/>
  <c r="Q358" i="23"/>
  <c r="M471" i="23"/>
  <c r="Y472" i="32" s="1"/>
  <c r="S422" i="23"/>
  <c r="M365" i="23"/>
  <c r="Y366" i="32" s="1"/>
  <c r="R492" i="23"/>
  <c r="Q364" i="23"/>
  <c r="S393" i="23"/>
  <c r="P448" i="23"/>
  <c r="Z449" i="32" s="1"/>
  <c r="M115" i="23"/>
  <c r="Y116" i="32" s="1"/>
  <c r="O214" i="23"/>
  <c r="O444" i="23"/>
  <c r="M73" i="23"/>
  <c r="Y74" i="32" s="1"/>
  <c r="O386" i="23"/>
  <c r="N92" i="23"/>
  <c r="Q71" i="23"/>
  <c r="O284" i="23"/>
  <c r="N106" i="23"/>
  <c r="N48" i="23"/>
  <c r="N214" i="23"/>
  <c r="O7" i="23"/>
  <c r="Q193" i="23"/>
  <c r="O90" i="23"/>
  <c r="N166" i="23"/>
  <c r="M12" i="23"/>
  <c r="Y13" i="32" s="1"/>
  <c r="O193" i="23"/>
  <c r="N401" i="23"/>
  <c r="P71" i="23"/>
  <c r="Z72" i="32" s="1"/>
  <c r="O221" i="23"/>
  <c r="N10" i="23"/>
  <c r="O133" i="23"/>
  <c r="M318" i="23"/>
  <c r="Y319" i="32" s="1"/>
  <c r="R51" i="23"/>
  <c r="S141" i="23"/>
  <c r="O220" i="23"/>
  <c r="S86" i="23"/>
  <c r="Q117" i="23"/>
  <c r="P290" i="23"/>
  <c r="Z291" i="32" s="1"/>
  <c r="O34" i="23"/>
  <c r="Q209" i="23"/>
  <c r="P393" i="23"/>
  <c r="Z394" i="32" s="1"/>
  <c r="M116" i="23"/>
  <c r="Y117" i="32" s="1"/>
  <c r="R147" i="23"/>
  <c r="O256" i="23"/>
  <c r="M81" i="23"/>
  <c r="Y82" i="32" s="1"/>
  <c r="S131" i="23"/>
  <c r="S208" i="23"/>
  <c r="P266" i="23"/>
  <c r="Z267" i="32" s="1"/>
  <c r="R455" i="23"/>
  <c r="S61" i="23"/>
  <c r="S121" i="23"/>
  <c r="M417" i="23"/>
  <c r="Y418" i="32" s="1"/>
  <c r="R489" i="23"/>
  <c r="O4" i="23"/>
  <c r="P115" i="23"/>
  <c r="Z116" i="32" s="1"/>
  <c r="R104" i="23"/>
  <c r="S171" i="23"/>
  <c r="Q417" i="23"/>
  <c r="N100" i="23"/>
  <c r="P160" i="23"/>
  <c r="Z161" i="32" s="1"/>
  <c r="M311" i="23"/>
  <c r="Y312" i="32" s="1"/>
  <c r="N102" i="23"/>
  <c r="M325" i="23"/>
  <c r="Y326" i="32" s="1"/>
  <c r="M56" i="23"/>
  <c r="Y57" i="32" s="1"/>
  <c r="S133" i="23"/>
  <c r="P182" i="23"/>
  <c r="Z183" i="32" s="1"/>
  <c r="P288" i="23"/>
  <c r="Z289" i="32" s="1"/>
  <c r="Q439" i="23"/>
  <c r="N458" i="23"/>
  <c r="M493" i="23"/>
  <c r="Y494" i="32" s="1"/>
  <c r="S119" i="23"/>
  <c r="O360" i="23"/>
  <c r="N83" i="23"/>
  <c r="R103" i="23"/>
  <c r="P259" i="23"/>
  <c r="Z260" i="32" s="1"/>
  <c r="P345" i="23"/>
  <c r="Z346" i="32" s="1"/>
  <c r="S246" i="23"/>
  <c r="N73" i="23"/>
  <c r="M289" i="23"/>
  <c r="Y290" i="32" s="1"/>
  <c r="O108" i="23"/>
  <c r="N276" i="23"/>
  <c r="R97" i="23"/>
  <c r="R281" i="23"/>
  <c r="R102" i="23"/>
  <c r="S251" i="23"/>
  <c r="P397" i="23"/>
  <c r="Z398" i="32" s="1"/>
  <c r="P189" i="23"/>
  <c r="Z190" i="32" s="1"/>
  <c r="P275" i="23"/>
  <c r="Z276" i="32" s="1"/>
  <c r="M351" i="23"/>
  <c r="Y352" i="32" s="1"/>
  <c r="P461" i="23"/>
  <c r="Z462" i="32" s="1"/>
  <c r="S411" i="23"/>
  <c r="O357" i="23"/>
  <c r="Q482" i="23"/>
  <c r="S356" i="23"/>
  <c r="N387" i="23"/>
  <c r="S437" i="23"/>
  <c r="R106" i="23"/>
  <c r="M194" i="23"/>
  <c r="Y195" i="32" s="1"/>
  <c r="Q409" i="23"/>
  <c r="S66" i="23"/>
  <c r="S488" i="23"/>
  <c r="R85" i="23"/>
  <c r="O24" i="23"/>
  <c r="S272" i="23"/>
  <c r="O72" i="23"/>
  <c r="O65" i="23"/>
  <c r="S203" i="23"/>
  <c r="O29" i="23"/>
  <c r="Q185" i="23"/>
  <c r="P12" i="23"/>
  <c r="Z13" i="32" s="1"/>
  <c r="N159" i="23"/>
  <c r="N46" i="23"/>
  <c r="P183" i="23"/>
  <c r="Z184" i="32" s="1"/>
  <c r="P377" i="23"/>
  <c r="Z378" i="32" s="1"/>
  <c r="R65" i="23"/>
  <c r="Q210" i="23"/>
  <c r="P27" i="23"/>
  <c r="Z28" i="32" s="1"/>
  <c r="R126" i="23"/>
  <c r="M304" i="23"/>
  <c r="Y305" i="32" s="1"/>
  <c r="M57" i="23"/>
  <c r="Y58" i="32" s="1"/>
  <c r="M133" i="23"/>
  <c r="Y134" i="32" s="1"/>
  <c r="M210" i="23"/>
  <c r="Y211" i="32" s="1"/>
  <c r="Q128" i="23"/>
  <c r="M111" i="23"/>
  <c r="Y112" i="32" s="1"/>
  <c r="N279" i="23"/>
  <c r="R28" i="23"/>
  <c r="P199" i="23"/>
  <c r="Z200" i="32" s="1"/>
  <c r="P370" i="23"/>
  <c r="Z371" i="32" s="1"/>
  <c r="S9" i="23"/>
  <c r="P139" i="23"/>
  <c r="Z140" i="32" s="1"/>
  <c r="P248" i="23"/>
  <c r="Z249" i="32" s="1"/>
  <c r="S74" i="23"/>
  <c r="O123" i="23"/>
  <c r="R198" i="23"/>
  <c r="S255" i="23"/>
  <c r="M418" i="23"/>
  <c r="Y419" i="32" s="1"/>
  <c r="S225" i="23"/>
  <c r="R500" i="23"/>
  <c r="S386" i="23"/>
  <c r="O447" i="23"/>
  <c r="M153" i="23"/>
  <c r="Y154" i="32" s="1"/>
  <c r="N107" i="23"/>
  <c r="N38" i="23"/>
  <c r="M90" i="23"/>
  <c r="Y91" i="32" s="1"/>
  <c r="S316" i="23"/>
  <c r="N171" i="23"/>
  <c r="S363" i="23"/>
  <c r="R238" i="23"/>
  <c r="P392" i="23"/>
  <c r="Z393" i="32" s="1"/>
  <c r="P369" i="23"/>
  <c r="Z370" i="32" s="1"/>
  <c r="Q324" i="23"/>
  <c r="O147" i="23"/>
  <c r="Q386" i="23"/>
  <c r="P285" i="23"/>
  <c r="Z286" i="32" s="1"/>
  <c r="M129" i="23"/>
  <c r="Y130" i="32" s="1"/>
  <c r="Q177" i="23"/>
  <c r="O283" i="23"/>
  <c r="Q433" i="23"/>
  <c r="M452" i="23"/>
  <c r="Y453" i="32" s="1"/>
  <c r="R484" i="23"/>
  <c r="O114" i="23"/>
  <c r="M353" i="23"/>
  <c r="Y354" i="32" s="1"/>
  <c r="P68" i="23"/>
  <c r="Z69" i="32" s="1"/>
  <c r="P98" i="23"/>
  <c r="Z99" i="32" s="1"/>
  <c r="P253" i="23"/>
  <c r="Z254" i="32" s="1"/>
  <c r="Q336" i="23"/>
  <c r="O241" i="23"/>
  <c r="O68" i="23"/>
  <c r="P282" i="23"/>
  <c r="Z283" i="32" s="1"/>
  <c r="M103" i="23"/>
  <c r="Y104" i="32" s="1"/>
  <c r="O270" i="23"/>
  <c r="R92" i="23"/>
  <c r="S275" i="23"/>
  <c r="S497" i="23"/>
  <c r="O246" i="23"/>
  <c r="Q388" i="23"/>
  <c r="S183" i="23"/>
  <c r="R269" i="23"/>
  <c r="N342" i="23"/>
  <c r="Q450" i="23"/>
  <c r="S403" i="23"/>
  <c r="M349" i="23"/>
  <c r="Y350" i="32" s="1"/>
  <c r="P470" i="23"/>
  <c r="Z471" i="32" s="1"/>
  <c r="P348" i="23"/>
  <c r="Z349" i="32" s="1"/>
  <c r="S379" i="23"/>
  <c r="S489" i="23"/>
  <c r="S99" i="23"/>
  <c r="M152" i="23"/>
  <c r="Y153" i="32" s="1"/>
  <c r="Q385" i="23"/>
  <c r="N61" i="23"/>
  <c r="N437" i="23"/>
  <c r="Q79" i="23"/>
  <c r="O36" i="23"/>
  <c r="R261" i="23"/>
  <c r="M55" i="23"/>
  <c r="Y56" i="32" s="1"/>
  <c r="M18" i="23"/>
  <c r="Y19" i="32" s="1"/>
  <c r="S193" i="23"/>
  <c r="S46" i="23"/>
  <c r="S175" i="23"/>
  <c r="P64" i="23"/>
  <c r="Z65" i="32" s="1"/>
  <c r="N150" i="23"/>
  <c r="N28" i="23"/>
  <c r="Q175" i="23"/>
  <c r="R354" i="23"/>
  <c r="M60" i="23"/>
  <c r="Y61" i="32" s="1"/>
  <c r="N203" i="23"/>
  <c r="P56" i="23"/>
  <c r="Z57" i="32" s="1"/>
  <c r="N118" i="23"/>
  <c r="M291" i="23"/>
  <c r="Y292" i="32" s="1"/>
  <c r="R56" i="23"/>
  <c r="O126" i="23"/>
  <c r="S199" i="23"/>
  <c r="R14" i="23"/>
  <c r="N104" i="23"/>
  <c r="Q268" i="23"/>
  <c r="N23" i="23"/>
  <c r="O191" i="23"/>
  <c r="S347" i="23"/>
  <c r="R74" i="23"/>
  <c r="N132" i="23"/>
  <c r="N238" i="23"/>
  <c r="O38" i="23"/>
  <c r="Q116" i="23"/>
  <c r="Q188" i="23"/>
  <c r="Q245" i="23"/>
  <c r="Q392" i="23"/>
  <c r="Q225" i="23"/>
  <c r="R447" i="23"/>
  <c r="M364" i="23"/>
  <c r="Y365" i="32" s="1"/>
  <c r="S416" i="23"/>
  <c r="R254" i="23"/>
  <c r="R100" i="23"/>
  <c r="N269" i="23"/>
  <c r="S116" i="23"/>
  <c r="R324" i="23"/>
  <c r="R164" i="23"/>
  <c r="O95" i="23"/>
  <c r="N341" i="23"/>
  <c r="S154" i="23"/>
  <c r="R410" i="23"/>
  <c r="M298" i="23"/>
  <c r="Y299" i="32" s="1"/>
  <c r="P67" i="23"/>
  <c r="Z68" i="32" s="1"/>
  <c r="N363" i="23"/>
  <c r="N124" i="23"/>
  <c r="R172" i="23"/>
  <c r="N278" i="23"/>
  <c r="Q427" i="23"/>
  <c r="M446" i="23"/>
  <c r="Y447" i="32" s="1"/>
  <c r="P478" i="23"/>
  <c r="Z479" i="32" s="1"/>
  <c r="N109" i="23"/>
  <c r="S345" i="23"/>
  <c r="M44" i="23"/>
  <c r="Y45" i="32" s="1"/>
  <c r="P93" i="23"/>
  <c r="Z94" i="32" s="1"/>
  <c r="R247" i="23"/>
  <c r="P329" i="23"/>
  <c r="Z330" i="32" s="1"/>
  <c r="R235" i="23"/>
  <c r="P63" i="23"/>
  <c r="Z64" i="32" s="1"/>
  <c r="O276" i="23"/>
  <c r="S97" i="23"/>
  <c r="Q264" i="23"/>
  <c r="R87" i="23"/>
  <c r="N270" i="23"/>
  <c r="R483" i="23"/>
  <c r="R240" i="23"/>
  <c r="S381" i="23"/>
  <c r="P178" i="23"/>
  <c r="Z179" i="32" s="1"/>
  <c r="M264" i="23"/>
  <c r="Y265" i="32" s="1"/>
  <c r="S334" i="23"/>
  <c r="Q441" i="23"/>
  <c r="R395" i="23"/>
  <c r="R341" i="23"/>
  <c r="S460" i="23"/>
  <c r="O341" i="23"/>
  <c r="M371" i="23"/>
  <c r="Y372" i="32" s="1"/>
  <c r="N478" i="23"/>
  <c r="P92" i="23"/>
  <c r="Z93" i="32" s="1"/>
  <c r="R112" i="23"/>
  <c r="N362" i="23"/>
  <c r="R49" i="23"/>
  <c r="P409" i="23"/>
  <c r="Z410" i="32" s="1"/>
  <c r="R72" i="23"/>
  <c r="N13" i="23"/>
  <c r="O251" i="23"/>
  <c r="P31" i="23"/>
  <c r="Z32" i="32" s="1"/>
  <c r="P23" i="23"/>
  <c r="Z24" i="32" s="1"/>
  <c r="R185" i="23"/>
  <c r="P17" i="23"/>
  <c r="Z18" i="32" s="1"/>
  <c r="P166" i="23"/>
  <c r="Z167" i="32" s="1"/>
  <c r="R69" i="23"/>
  <c r="R142" i="23"/>
  <c r="P22" i="23"/>
  <c r="Z23" i="32" s="1"/>
  <c r="M166" i="23"/>
  <c r="Y167" i="32" s="1"/>
  <c r="S333" i="23"/>
  <c r="N53" i="23"/>
  <c r="M193" i="23"/>
  <c r="Y194" i="32" s="1"/>
  <c r="R67" i="23"/>
  <c r="Q111" i="23"/>
  <c r="R279" i="23"/>
  <c r="Q94" i="23"/>
  <c r="S117" i="23"/>
  <c r="R191" i="23"/>
  <c r="N324" i="23"/>
  <c r="P96" i="23"/>
  <c r="Z97" i="32" s="1"/>
  <c r="S256" i="23"/>
  <c r="M6" i="23"/>
  <c r="Y7" i="32" s="1"/>
  <c r="P181" i="23"/>
  <c r="Z182" i="32" s="1"/>
  <c r="R330" i="23"/>
  <c r="M38" i="23"/>
  <c r="Y39" i="32" s="1"/>
  <c r="P125" i="23"/>
  <c r="Z126" i="32" s="1"/>
  <c r="S227" i="23"/>
  <c r="O21" i="23"/>
  <c r="N110" i="23"/>
  <c r="R180" i="23"/>
  <c r="R237" i="23"/>
  <c r="Q369" i="23"/>
  <c r="Q455" i="23"/>
  <c r="P417" i="23"/>
  <c r="Z418" i="32" s="1"/>
  <c r="N346" i="23"/>
  <c r="R386" i="23"/>
  <c r="Q14" i="23"/>
  <c r="M94" i="23"/>
  <c r="Y95" i="32" s="1"/>
  <c r="Q144" i="23"/>
  <c r="P489" i="23"/>
  <c r="Z490" i="32" s="1"/>
  <c r="P110" i="23"/>
  <c r="Z111" i="32" s="1"/>
  <c r="P216" i="23"/>
  <c r="Z217" i="32" s="1"/>
  <c r="N447" i="23"/>
  <c r="N32" i="23"/>
  <c r="P74" i="23"/>
  <c r="Z75" i="32" s="1"/>
  <c r="Q285" i="23"/>
  <c r="R61" i="23"/>
  <c r="S340" i="23"/>
  <c r="O119" i="23"/>
  <c r="S167" i="23"/>
  <c r="M273" i="23"/>
  <c r="Y274" i="32" s="1"/>
  <c r="N420" i="23"/>
  <c r="O439" i="23"/>
  <c r="P471" i="23"/>
  <c r="Z472" i="32" s="1"/>
  <c r="M104" i="23"/>
  <c r="Y105" i="32" s="1"/>
  <c r="M337" i="23"/>
  <c r="Y338" i="32" s="1"/>
  <c r="N25" i="23"/>
  <c r="P88" i="23"/>
  <c r="Z89" i="32" s="1"/>
  <c r="Q241" i="23"/>
  <c r="S322" i="23"/>
  <c r="R229" i="23"/>
  <c r="O58" i="23"/>
  <c r="P270" i="23"/>
  <c r="Z271" i="32" s="1"/>
  <c r="S92" i="23"/>
  <c r="S258" i="23"/>
  <c r="R82" i="23"/>
  <c r="P264" i="23"/>
  <c r="Z265" i="32" s="1"/>
  <c r="M474" i="23"/>
  <c r="Y475" i="32" s="1"/>
  <c r="N235" i="23"/>
  <c r="Q374" i="23"/>
  <c r="O172" i="23"/>
  <c r="S257" i="23"/>
  <c r="O328" i="23"/>
  <c r="P430" i="23"/>
  <c r="Z431" i="32" s="1"/>
  <c r="M388" i="23"/>
  <c r="Y389" i="32" s="1"/>
  <c r="P334" i="23"/>
  <c r="Z335" i="32" s="1"/>
  <c r="Q449" i="23"/>
  <c r="M334" i="23"/>
  <c r="Y335" i="32" s="1"/>
  <c r="O364" i="23"/>
  <c r="N489" i="23"/>
  <c r="M86" i="23"/>
  <c r="Y87" i="32" s="1"/>
  <c r="S91" i="23"/>
  <c r="S339" i="23"/>
  <c r="P37" i="23"/>
  <c r="Z38" i="32" s="1"/>
  <c r="R383" i="23"/>
  <c r="R66" i="23"/>
  <c r="M24" i="23"/>
  <c r="Y25" i="32" s="1"/>
  <c r="P243" i="23"/>
  <c r="Z244" i="32" s="1"/>
  <c r="M3" i="23"/>
  <c r="Y4" i="32" s="1"/>
  <c r="Q28" i="23"/>
  <c r="M176" i="23"/>
  <c r="Y177" i="32" s="1"/>
  <c r="Q40" i="23"/>
  <c r="O159" i="23"/>
  <c r="Q16" i="23"/>
  <c r="P134" i="23"/>
  <c r="Z135" i="32" s="1"/>
  <c r="P10" i="23"/>
  <c r="Z11" i="32" s="1"/>
  <c r="M159" i="23"/>
  <c r="Y160" i="32" s="1"/>
  <c r="P318" i="23"/>
  <c r="Z319" i="32" s="1"/>
  <c r="Q18" i="23"/>
  <c r="S181" i="23"/>
  <c r="Q114" i="23"/>
  <c r="M163" i="23"/>
  <c r="Y164" i="32" s="1"/>
  <c r="P267" i="23"/>
  <c r="Z268" i="32" s="1"/>
  <c r="N414" i="23"/>
  <c r="O433" i="23"/>
  <c r="N465" i="23"/>
  <c r="S98" i="23"/>
  <c r="S329" i="23"/>
  <c r="M11" i="23"/>
  <c r="Y12" i="32" s="1"/>
  <c r="P83" i="23"/>
  <c r="Z84" i="32" s="1"/>
  <c r="M236" i="23"/>
  <c r="Y237" i="32" s="1"/>
  <c r="S314" i="23"/>
  <c r="N224" i="23"/>
  <c r="P53" i="23"/>
  <c r="Z54" i="32" s="1"/>
  <c r="R264" i="23"/>
  <c r="S87" i="23"/>
  <c r="R252" i="23"/>
  <c r="R77" i="23"/>
  <c r="R258" i="23"/>
  <c r="M462" i="23"/>
  <c r="Y463" i="32" s="1"/>
  <c r="N229" i="23"/>
  <c r="R365" i="23"/>
  <c r="S166" i="23"/>
  <c r="Q251" i="23"/>
  <c r="S319" i="23"/>
  <c r="M423" i="23"/>
  <c r="Y424" i="32" s="1"/>
  <c r="S380" i="23"/>
  <c r="M326" i="23"/>
  <c r="Y327" i="32" s="1"/>
  <c r="R438" i="23"/>
  <c r="P325" i="23"/>
  <c r="Z326" i="32" s="1"/>
  <c r="Q356" i="23"/>
  <c r="P444" i="23"/>
  <c r="Z445" i="32" s="1"/>
  <c r="S79" i="23"/>
  <c r="R60" i="23"/>
  <c r="S323" i="23"/>
  <c r="N26" i="23"/>
  <c r="S360" i="23"/>
  <c r="M61" i="23"/>
  <c r="Y62" i="32" s="1"/>
  <c r="R12" i="23"/>
  <c r="N233" i="23"/>
  <c r="O91" i="23"/>
  <c r="S22" i="23"/>
  <c r="Q166" i="23"/>
  <c r="R33" i="23"/>
  <c r="O150" i="23"/>
  <c r="N81" i="23"/>
  <c r="O127" i="23"/>
  <c r="O33" i="23"/>
  <c r="S149" i="23"/>
  <c r="P304" i="23"/>
  <c r="Z305" i="32" s="1"/>
  <c r="R52" i="23"/>
  <c r="N175" i="23"/>
  <c r="O67" i="23"/>
  <c r="M97" i="23"/>
  <c r="Y98" i="32" s="1"/>
  <c r="P260" i="23"/>
  <c r="Z261" i="32" s="1"/>
  <c r="R186" i="23"/>
  <c r="S76" i="23"/>
  <c r="Q174" i="23"/>
  <c r="M467" i="23"/>
  <c r="Y468" i="32" s="1"/>
  <c r="N209" i="23"/>
  <c r="P466" i="23"/>
  <c r="Z467" i="32" s="1"/>
  <c r="N119" i="23"/>
  <c r="M222" i="23"/>
  <c r="Y223" i="32" s="1"/>
  <c r="O361" i="23"/>
  <c r="O378" i="23"/>
  <c r="P455" i="23"/>
  <c r="Z456" i="32" s="1"/>
  <c r="P54" i="23"/>
  <c r="Z55" i="32" s="1"/>
  <c r="N271" i="23"/>
  <c r="Q424" i="23"/>
  <c r="Q39" i="23"/>
  <c r="M185" i="23"/>
  <c r="Y186" i="32" s="1"/>
  <c r="O259" i="23"/>
  <c r="Q218" i="23"/>
  <c r="Q48" i="23"/>
  <c r="M259" i="23"/>
  <c r="Y260" i="32" s="1"/>
  <c r="N498" i="23"/>
  <c r="Q246" i="23"/>
  <c r="S72" i="23"/>
  <c r="Q252" i="23"/>
  <c r="N451" i="23"/>
  <c r="Q223" i="23"/>
  <c r="M359" i="23"/>
  <c r="Y360" i="32" s="1"/>
  <c r="P496" i="23"/>
  <c r="Z497" i="32" s="1"/>
  <c r="M246" i="23"/>
  <c r="Y247" i="32" s="1"/>
  <c r="R313" i="23"/>
  <c r="M412" i="23"/>
  <c r="Y413" i="32" s="1"/>
  <c r="O372" i="23"/>
  <c r="P319" i="23"/>
  <c r="Z320" i="32" s="1"/>
  <c r="S429" i="23"/>
  <c r="P492" i="23"/>
  <c r="Z493" i="32" s="1"/>
  <c r="N348" i="23"/>
  <c r="R409" i="23"/>
  <c r="M74" i="23"/>
  <c r="Y75" i="32" s="1"/>
  <c r="S24" i="23"/>
  <c r="P309" i="23"/>
  <c r="Z310" i="32" s="1"/>
  <c r="O14" i="23"/>
  <c r="R339" i="23"/>
  <c r="O55" i="23"/>
  <c r="R35" i="23"/>
  <c r="S222" i="23"/>
  <c r="P36" i="23"/>
  <c r="Z37" i="32" s="1"/>
  <c r="S10" i="23"/>
  <c r="Q159" i="23"/>
  <c r="P75" i="23"/>
  <c r="Z76" i="32" s="1"/>
  <c r="S142" i="23"/>
  <c r="R146" i="23"/>
  <c r="P120" i="23"/>
  <c r="Z121" i="32" s="1"/>
  <c r="O45" i="23"/>
  <c r="Q142" i="23"/>
  <c r="S291" i="23"/>
  <c r="N29" i="23"/>
  <c r="R165" i="23"/>
  <c r="M297" i="23"/>
  <c r="Y298" i="32" s="1"/>
  <c r="Q90" i="23"/>
  <c r="M250" i="23"/>
  <c r="Y251" i="32" s="1"/>
  <c r="O74" i="23"/>
  <c r="Q23" i="23"/>
  <c r="N165" i="23"/>
  <c r="P425" i="23"/>
  <c r="Z426" i="32" s="1"/>
  <c r="P76" i="23"/>
  <c r="Z77" i="32" s="1"/>
  <c r="P228" i="23"/>
  <c r="Z229" i="32" s="1"/>
  <c r="M5" i="23"/>
  <c r="Y6" i="32" s="1"/>
  <c r="Q155" i="23"/>
  <c r="N290" i="23"/>
  <c r="N20" i="23"/>
  <c r="M89" i="23"/>
  <c r="Y90" i="32" s="1"/>
  <c r="O460" i="23"/>
  <c r="P114" i="23"/>
  <c r="Z115" i="32" s="1"/>
  <c r="M217" i="23"/>
  <c r="Y218" i="32" s="1"/>
  <c r="R355" i="23"/>
  <c r="R372" i="23"/>
  <c r="N444" i="23"/>
  <c r="P49" i="23"/>
  <c r="Z50" i="32" s="1"/>
  <c r="P265" i="23"/>
  <c r="Z266" i="32" s="1"/>
  <c r="P416" i="23"/>
  <c r="Z417" i="32" s="1"/>
  <c r="S34" i="23"/>
  <c r="P179" i="23"/>
  <c r="Z180" i="32" s="1"/>
  <c r="O253" i="23"/>
  <c r="M213" i="23"/>
  <c r="Y214" i="32" s="1"/>
  <c r="M25" i="23"/>
  <c r="Y26" i="32" s="1"/>
  <c r="S252" i="23"/>
  <c r="M484" i="23"/>
  <c r="Y485" i="32" s="1"/>
  <c r="M241" i="23"/>
  <c r="Y242" i="32" s="1"/>
  <c r="M498" i="23"/>
  <c r="Y499" i="32" s="1"/>
  <c r="P246" i="23"/>
  <c r="Z247" i="32" s="1"/>
  <c r="O442" i="23"/>
  <c r="M218" i="23"/>
  <c r="Y219" i="32" s="1"/>
  <c r="O351" i="23"/>
  <c r="P483" i="23"/>
  <c r="Z484" i="32" s="1"/>
  <c r="P240" i="23"/>
  <c r="Z241" i="32" s="1"/>
  <c r="N307" i="23"/>
  <c r="O404" i="23"/>
  <c r="N365" i="23"/>
  <c r="O313" i="23"/>
  <c r="M422" i="23"/>
  <c r="Y423" i="32" s="1"/>
  <c r="O482" i="23"/>
  <c r="M341" i="23"/>
  <c r="Y342" i="32" s="1"/>
  <c r="M386" i="23"/>
  <c r="Y387" i="32" s="1"/>
  <c r="M67" i="23"/>
  <c r="Y68" i="32" s="1"/>
  <c r="O8" i="23"/>
  <c r="R296" i="23"/>
  <c r="S60" i="23"/>
  <c r="R323" i="23"/>
  <c r="P48" i="23"/>
  <c r="Z49" i="32" s="1"/>
  <c r="M84" i="23"/>
  <c r="Y85" i="32" s="1"/>
  <c r="P214" i="23"/>
  <c r="Z215" i="32" s="1"/>
  <c r="Q30" i="23"/>
  <c r="M40" i="23"/>
  <c r="Y41" i="32" s="1"/>
  <c r="P150" i="23"/>
  <c r="Z151" i="32" s="1"/>
  <c r="N33" i="23"/>
  <c r="N136" i="23"/>
  <c r="M15" i="23"/>
  <c r="Y16" i="32" s="1"/>
  <c r="N112" i="23"/>
  <c r="P15" i="23"/>
  <c r="Z16" i="32" s="1"/>
  <c r="N134" i="23"/>
  <c r="N280" i="23"/>
  <c r="O12" i="23"/>
  <c r="R158" i="23"/>
  <c r="S467" i="23"/>
  <c r="O84" i="23"/>
  <c r="O239" i="23"/>
  <c r="N244" i="23"/>
  <c r="O82" i="23"/>
  <c r="Q157" i="23"/>
  <c r="O399" i="23"/>
  <c r="Q70" i="23"/>
  <c r="M220" i="23"/>
  <c r="Y221" i="32" s="1"/>
  <c r="M51" i="23"/>
  <c r="Y52" i="32" s="1"/>
  <c r="N148" i="23"/>
  <c r="S278" i="23"/>
  <c r="O489" i="23"/>
  <c r="R95" i="23"/>
  <c r="S188" i="23"/>
  <c r="N456" i="23"/>
  <c r="S81" i="23"/>
  <c r="S324" i="23"/>
  <c r="S452" i="23"/>
  <c r="R109" i="23"/>
  <c r="S211" i="23"/>
  <c r="N350" i="23"/>
  <c r="Q366" i="23"/>
  <c r="N435" i="23"/>
  <c r="Q44" i="23"/>
  <c r="R259" i="23"/>
  <c r="Q406" i="23"/>
  <c r="N30" i="23"/>
  <c r="M174" i="23"/>
  <c r="Y175" i="32" s="1"/>
  <c r="Q247" i="23"/>
  <c r="R206" i="23"/>
  <c r="O498" i="23"/>
  <c r="R246" i="23"/>
  <c r="O474" i="23"/>
  <c r="P235" i="23"/>
  <c r="Z236" i="32" s="1"/>
  <c r="S483" i="23"/>
  <c r="S240" i="23"/>
  <c r="R431" i="23"/>
  <c r="R211" i="23"/>
  <c r="S342" i="23"/>
  <c r="O471" i="23"/>
  <c r="P234" i="23"/>
  <c r="Z235" i="32" s="1"/>
  <c r="Q300" i="23"/>
  <c r="S395" i="23"/>
  <c r="P357" i="23"/>
  <c r="Z358" i="32" s="1"/>
  <c r="O495" i="23"/>
  <c r="P411" i="23"/>
  <c r="Z412" i="32" s="1"/>
  <c r="N469" i="23"/>
  <c r="N492" i="23"/>
  <c r="O362" i="23"/>
  <c r="O61" i="23"/>
  <c r="Q13" i="23"/>
  <c r="Q284" i="23"/>
  <c r="S25" i="23"/>
  <c r="R306" i="23"/>
  <c r="S42" i="23"/>
  <c r="O41" i="23"/>
  <c r="N204" i="23"/>
  <c r="N36" i="23"/>
  <c r="N51" i="23"/>
  <c r="M143" i="23"/>
  <c r="Y144" i="32" s="1"/>
  <c r="R21" i="23"/>
  <c r="P127" i="23"/>
  <c r="Z128" i="32" s="1"/>
  <c r="S254" i="23"/>
  <c r="R105" i="23"/>
  <c r="S137" i="23"/>
  <c r="N127" i="23"/>
  <c r="Q271" i="23"/>
  <c r="M23" i="23"/>
  <c r="Y24" i="32" s="1"/>
  <c r="Q149" i="23"/>
  <c r="S428" i="23"/>
  <c r="O77" i="23"/>
  <c r="O231" i="23"/>
  <c r="O467" i="23"/>
  <c r="R45" i="23"/>
  <c r="M149" i="23"/>
  <c r="Y150" i="32" s="1"/>
  <c r="S370" i="23"/>
  <c r="S64" i="23"/>
  <c r="R209" i="23"/>
  <c r="M10" i="23"/>
  <c r="Y11" i="32" s="1"/>
  <c r="R139" i="23"/>
  <c r="O267" i="23"/>
  <c r="P128" i="23"/>
  <c r="Z129" i="32" s="1"/>
  <c r="O89" i="23"/>
  <c r="M181" i="23"/>
  <c r="Y182" i="32" s="1"/>
  <c r="Q418" i="23"/>
  <c r="Q75" i="23"/>
  <c r="P138" i="23"/>
  <c r="Z139" i="32" s="1"/>
  <c r="P188" i="23"/>
  <c r="Z189" i="32" s="1"/>
  <c r="Q274" i="23"/>
  <c r="R446" i="23"/>
  <c r="M105" i="23"/>
  <c r="Y106" i="32" s="1"/>
  <c r="S206" i="23"/>
  <c r="M344" i="23"/>
  <c r="Y345" i="32" s="1"/>
  <c r="M361" i="23"/>
  <c r="Y362" i="32" s="1"/>
  <c r="S424" i="23"/>
  <c r="S39" i="23"/>
  <c r="M254" i="23"/>
  <c r="Y255" i="32" s="1"/>
  <c r="Q398" i="23"/>
  <c r="P25" i="23"/>
  <c r="Z26" i="32" s="1"/>
  <c r="P168" i="23"/>
  <c r="Z169" i="32" s="1"/>
  <c r="P241" i="23"/>
  <c r="Z242" i="32" s="1"/>
  <c r="M201" i="23"/>
  <c r="Y202" i="32" s="1"/>
  <c r="N484" i="23"/>
  <c r="N241" i="23"/>
  <c r="O462" i="23"/>
  <c r="P229" i="23"/>
  <c r="Z230" i="32" s="1"/>
  <c r="N474" i="23"/>
  <c r="O235" i="23"/>
  <c r="Q423" i="23"/>
  <c r="S205" i="23"/>
  <c r="O335" i="23"/>
  <c r="R461" i="23"/>
  <c r="S228" i="23"/>
  <c r="P293" i="23"/>
  <c r="Z294" i="32" s="1"/>
  <c r="N388" i="23"/>
  <c r="P349" i="23"/>
  <c r="Z350" i="32" s="1"/>
  <c r="R482" i="23"/>
  <c r="O403" i="23"/>
  <c r="O457" i="23"/>
  <c r="Q481" i="23"/>
  <c r="O340" i="23"/>
  <c r="Q55" i="23"/>
  <c r="S77" i="23"/>
  <c r="R273" i="23"/>
  <c r="N284" i="23"/>
  <c r="S292" i="23"/>
  <c r="O37" i="23"/>
  <c r="P35" i="23"/>
  <c r="Z36" i="32" s="1"/>
  <c r="N194" i="23"/>
  <c r="P29" i="23"/>
  <c r="Z30" i="32" s="1"/>
  <c r="R107" i="23"/>
  <c r="O136" i="23"/>
  <c r="N68" i="23"/>
  <c r="R120" i="23"/>
  <c r="O9" i="23"/>
  <c r="Q97" i="23"/>
  <c r="Q32" i="23"/>
  <c r="O120" i="23"/>
  <c r="S260" i="23"/>
  <c r="N17" i="23"/>
  <c r="O142" i="23"/>
  <c r="S400" i="23"/>
  <c r="N71" i="23"/>
  <c r="S220" i="23"/>
  <c r="Q428" i="23"/>
  <c r="P69" i="23"/>
  <c r="Z70" i="32" s="1"/>
  <c r="R141" i="23"/>
  <c r="P353" i="23"/>
  <c r="Z354" i="32" s="1"/>
  <c r="M58" i="23"/>
  <c r="Y59" i="32" s="1"/>
  <c r="Q199" i="23"/>
  <c r="Q107" i="23"/>
  <c r="P132" i="23"/>
  <c r="Z133" i="32" s="1"/>
  <c r="Q256" i="23"/>
  <c r="P456" i="23"/>
  <c r="Z457" i="32" s="1"/>
  <c r="N82" i="23"/>
  <c r="P171" i="23"/>
  <c r="Z172" i="32" s="1"/>
  <c r="M393" i="23"/>
  <c r="Y394" i="32" s="1"/>
  <c r="N57" i="23"/>
  <c r="R131" i="23"/>
  <c r="Q180" i="23"/>
  <c r="M275" i="23"/>
  <c r="Y276" i="32" s="1"/>
  <c r="R311" i="23"/>
  <c r="R297" i="23"/>
  <c r="O440" i="23"/>
  <c r="O100" i="23"/>
  <c r="R201" i="23"/>
  <c r="P338" i="23"/>
  <c r="Z339" i="32" s="1"/>
  <c r="P355" i="23"/>
  <c r="Z356" i="32" s="1"/>
  <c r="R416" i="23"/>
  <c r="N35" i="23"/>
  <c r="M248" i="23"/>
  <c r="Y249" i="32" s="1"/>
  <c r="S391" i="23"/>
  <c r="R20" i="23"/>
  <c r="P162" i="23"/>
  <c r="Z163" i="32" s="1"/>
  <c r="S229" i="23"/>
  <c r="Q195" i="23"/>
  <c r="P474" i="23"/>
  <c r="Z475" i="32" s="1"/>
  <c r="Q235" i="23"/>
  <c r="P451" i="23"/>
  <c r="Z452" i="32" s="1"/>
  <c r="S223" i="23"/>
  <c r="N462" i="23"/>
  <c r="O229" i="23"/>
  <c r="S412" i="23"/>
  <c r="P200" i="23"/>
  <c r="Z201" i="32" s="1"/>
  <c r="Q328" i="23"/>
  <c r="S450" i="23"/>
  <c r="O223" i="23"/>
  <c r="P287" i="23"/>
  <c r="Z288" i="32" s="1"/>
  <c r="M381" i="23"/>
  <c r="Y382" i="32" s="1"/>
  <c r="S341" i="23"/>
  <c r="Q470" i="23"/>
  <c r="N395" i="23"/>
  <c r="M449" i="23"/>
  <c r="Y450" i="32" s="1"/>
  <c r="S468" i="23"/>
  <c r="M324" i="23"/>
  <c r="Y325" i="32" s="1"/>
  <c r="S49" i="23"/>
  <c r="Q47" i="23"/>
  <c r="M262" i="23"/>
  <c r="Y263" i="32" s="1"/>
  <c r="R222" i="23"/>
  <c r="P284" i="23"/>
  <c r="Z285" i="32" s="1"/>
  <c r="R31" i="23"/>
  <c r="M76" i="23"/>
  <c r="Y77" i="32" s="1"/>
  <c r="M186" i="23"/>
  <c r="Y187" i="32" s="1"/>
  <c r="N7" i="23"/>
  <c r="P107" i="23"/>
  <c r="Z108" i="32" s="1"/>
  <c r="Q127" i="23"/>
  <c r="O94" i="23"/>
  <c r="O112" i="23"/>
  <c r="R233" i="23"/>
  <c r="P91" i="23"/>
  <c r="Z92" i="32" s="1"/>
  <c r="N297" i="23"/>
  <c r="M112" i="23"/>
  <c r="Y113" i="32" s="1"/>
  <c r="P250" i="23"/>
  <c r="Z251" i="32" s="1"/>
  <c r="M17" i="23"/>
  <c r="Y18" i="32" s="1"/>
  <c r="P133" i="23"/>
  <c r="Z134" i="32" s="1"/>
  <c r="N377" i="23"/>
  <c r="P65" i="23"/>
  <c r="Z66" i="32" s="1"/>
  <c r="O210" i="23"/>
  <c r="Q400" i="23"/>
  <c r="O62" i="23"/>
  <c r="S132" i="23"/>
  <c r="Q331" i="23"/>
  <c r="O52" i="23"/>
  <c r="P191" i="23"/>
  <c r="Z192" i="32" s="1"/>
  <c r="Q21" i="23"/>
  <c r="R125" i="23"/>
  <c r="S248" i="23"/>
  <c r="S418" i="23"/>
  <c r="S75" i="23"/>
  <c r="O164" i="23"/>
  <c r="M370" i="23"/>
  <c r="Y371" i="32" s="1"/>
  <c r="S38" i="23"/>
  <c r="N123" i="23"/>
  <c r="M171" i="23"/>
  <c r="Y172" i="32" s="1"/>
  <c r="O266" i="23"/>
  <c r="S297" i="23"/>
  <c r="R285" i="23"/>
  <c r="O255" i="23"/>
  <c r="P274" i="23"/>
  <c r="Z275" i="32" s="1"/>
  <c r="M434" i="23"/>
  <c r="Y435" i="32" s="1"/>
  <c r="Q95" i="23"/>
  <c r="S196" i="23"/>
  <c r="S332" i="23"/>
  <c r="S349" i="23"/>
  <c r="S406" i="23"/>
  <c r="P30" i="23"/>
  <c r="Z31" i="32" s="1"/>
  <c r="S241" i="23"/>
  <c r="M383" i="23"/>
  <c r="Y384" i="32" s="1"/>
  <c r="M16" i="23"/>
  <c r="Y17" i="32" s="1"/>
  <c r="S156" i="23"/>
  <c r="O224" i="23"/>
  <c r="N190" i="23"/>
  <c r="P462" i="23"/>
  <c r="Z463" i="32" s="1"/>
  <c r="Q229" i="23"/>
  <c r="N443" i="23"/>
  <c r="O218" i="23"/>
  <c r="O451" i="23"/>
  <c r="R223" i="23"/>
  <c r="Q405" i="23"/>
  <c r="M195" i="23"/>
  <c r="Y196" i="32" s="1"/>
  <c r="N320" i="23"/>
  <c r="S441" i="23"/>
  <c r="R217" i="23"/>
  <c r="N281" i="23"/>
  <c r="Q372" i="23"/>
  <c r="Q334" i="23"/>
  <c r="M461" i="23"/>
  <c r="Y462" i="32" s="1"/>
  <c r="Q387" i="23"/>
  <c r="P438" i="23"/>
  <c r="Z439" i="32" s="1"/>
  <c r="M457" i="23"/>
  <c r="Y458" i="32" s="1"/>
  <c r="Q309" i="23"/>
  <c r="N43" i="23"/>
  <c r="O13" i="23"/>
  <c r="P254" i="23"/>
  <c r="Z255" i="32" s="1"/>
  <c r="R166" i="23"/>
  <c r="Q273" i="23"/>
  <c r="M26" i="23"/>
  <c r="Y27" i="32" s="1"/>
  <c r="Q22" i="23"/>
  <c r="O176" i="23"/>
  <c r="N65" i="23"/>
  <c r="N27" i="23"/>
  <c r="S120" i="23"/>
  <c r="O115" i="23"/>
  <c r="S105" i="23"/>
  <c r="M477" i="23"/>
  <c r="Y478" i="32" s="1"/>
  <c r="S84" i="23"/>
  <c r="Q26" i="23"/>
  <c r="Q105" i="23"/>
  <c r="N240" i="23"/>
  <c r="S62" i="23"/>
  <c r="S126" i="23"/>
  <c r="P354" i="23"/>
  <c r="Z355" i="32" s="1"/>
  <c r="R59" i="23"/>
  <c r="R202" i="23"/>
  <c r="P376" i="23"/>
  <c r="Z377" i="32" s="1"/>
  <c r="P38" i="23"/>
  <c r="Z39" i="32" s="1"/>
  <c r="N126" i="23"/>
  <c r="Q317" i="23"/>
  <c r="Q46" i="23"/>
  <c r="Q181" i="23"/>
  <c r="R43" i="23"/>
  <c r="O117" i="23"/>
  <c r="P238" i="23"/>
  <c r="Z239" i="32" s="1"/>
  <c r="O393" i="23"/>
  <c r="M70" i="23"/>
  <c r="Y71" i="32" s="1"/>
  <c r="N155" i="23"/>
  <c r="M347" i="23"/>
  <c r="Y348" i="32" s="1"/>
  <c r="R122" i="23"/>
  <c r="P116" i="23"/>
  <c r="Z117" i="32" s="1"/>
  <c r="R163" i="23"/>
  <c r="R255" i="23"/>
  <c r="S285" i="23"/>
  <c r="R274" i="23"/>
  <c r="M245" i="23"/>
  <c r="Y246" i="32" s="1"/>
  <c r="R265" i="23"/>
  <c r="N310" i="23"/>
  <c r="Q160" i="23"/>
  <c r="M428" i="23"/>
  <c r="Y429" i="32" s="1"/>
  <c r="S90" i="23"/>
  <c r="M192" i="23"/>
  <c r="Y193" i="32" s="1"/>
  <c r="O327" i="23"/>
  <c r="R343" i="23"/>
  <c r="S398" i="23"/>
  <c r="R25" i="23"/>
  <c r="O236" i="23"/>
  <c r="R375" i="23"/>
  <c r="O11" i="23"/>
  <c r="P151" i="23"/>
  <c r="Z152" i="32" s="1"/>
  <c r="Q207" i="23"/>
  <c r="R184" i="23"/>
  <c r="N454" i="23"/>
  <c r="M224" i="23"/>
  <c r="Y225" i="32" s="1"/>
  <c r="R432" i="23"/>
  <c r="R212" i="23"/>
  <c r="P442" i="23"/>
  <c r="Z443" i="32" s="1"/>
  <c r="N218" i="23"/>
  <c r="Q397" i="23"/>
  <c r="Q189" i="23"/>
  <c r="M314" i="23"/>
  <c r="Y315" i="32" s="1"/>
  <c r="R430" i="23"/>
  <c r="P211" i="23"/>
  <c r="Z212" i="32" s="1"/>
  <c r="O275" i="23"/>
  <c r="O365" i="23"/>
  <c r="P327" i="23"/>
  <c r="Z328" i="32" s="1"/>
  <c r="M450" i="23"/>
  <c r="Y451" i="32" s="1"/>
  <c r="O380" i="23"/>
  <c r="Q429" i="23"/>
  <c r="R448" i="23"/>
  <c r="S296" i="23"/>
  <c r="Q37" i="23"/>
  <c r="P47" i="23"/>
  <c r="Z48" i="32" s="1"/>
  <c r="R243" i="23"/>
  <c r="R127" i="23"/>
  <c r="S261" i="23"/>
  <c r="Q19" i="23"/>
  <c r="R16" i="23"/>
  <c r="N169" i="23"/>
  <c r="M34" i="23"/>
  <c r="Y35" i="32" s="1"/>
  <c r="N21" i="23"/>
  <c r="Q112" i="23"/>
  <c r="M4" i="23"/>
  <c r="Y5" i="32" s="1"/>
  <c r="M99" i="23"/>
  <c r="Y100" i="32" s="1"/>
  <c r="S435" i="23"/>
  <c r="S78" i="23"/>
  <c r="Q186" i="23"/>
  <c r="R84" i="23"/>
  <c r="R231" i="23"/>
  <c r="S56" i="23"/>
  <c r="M120" i="23"/>
  <c r="Y121" i="32" s="1"/>
  <c r="M333" i="23"/>
  <c r="Y334" i="32" s="1"/>
  <c r="S23" i="23"/>
  <c r="R192" i="23"/>
  <c r="M354" i="23"/>
  <c r="Y355" i="32" s="1"/>
  <c r="O56" i="23"/>
  <c r="R117" i="23"/>
  <c r="O303" i="23"/>
  <c r="M41" i="23"/>
  <c r="Y42" i="32" s="1"/>
  <c r="M172" i="23"/>
  <c r="Y173" i="32" s="1"/>
  <c r="Q263" i="23"/>
  <c r="R110" i="23"/>
  <c r="N228" i="23"/>
  <c r="O370" i="23"/>
  <c r="O28" i="23"/>
  <c r="Q147" i="23"/>
  <c r="N330" i="23"/>
  <c r="M101" i="23"/>
  <c r="Y102" i="32" s="1"/>
  <c r="Q109" i="23"/>
  <c r="Q154" i="23"/>
  <c r="P245" i="23"/>
  <c r="Z246" i="32" s="1"/>
  <c r="S274" i="23"/>
  <c r="M266" i="23"/>
  <c r="Y267" i="32" s="1"/>
  <c r="Q236" i="23"/>
  <c r="N255" i="23"/>
  <c r="O297" i="23"/>
  <c r="S93" i="23"/>
  <c r="R155" i="23"/>
  <c r="N75" i="23"/>
  <c r="P386" i="23"/>
  <c r="Z387" i="32" s="1"/>
  <c r="R226" i="23"/>
  <c r="N234" i="23"/>
  <c r="S147" i="23"/>
  <c r="P154" i="23"/>
  <c r="Z155" i="32" s="1"/>
  <c r="S153" i="23"/>
  <c r="O161" i="23"/>
  <c r="O421" i="23"/>
  <c r="N86" i="23"/>
  <c r="N187" i="23"/>
  <c r="S320" i="23"/>
  <c r="N338" i="23"/>
  <c r="N392" i="23"/>
  <c r="M21" i="23"/>
  <c r="Y22" i="32" s="1"/>
  <c r="R230" i="23"/>
  <c r="M369" i="23"/>
  <c r="Y370" i="32" s="1"/>
  <c r="Q6" i="23"/>
  <c r="N146" i="23"/>
  <c r="R195" i="23"/>
  <c r="N179" i="23"/>
  <c r="O443" i="23"/>
  <c r="P218" i="23"/>
  <c r="Z219" i="32" s="1"/>
  <c r="S423" i="23"/>
  <c r="N206" i="23"/>
  <c r="Q432" i="23"/>
  <c r="Q212" i="23"/>
  <c r="R388" i="23"/>
  <c r="M184" i="23"/>
  <c r="Y185" i="32" s="1"/>
  <c r="P307" i="23"/>
  <c r="Z308" i="32" s="1"/>
  <c r="O423" i="23"/>
  <c r="Q205" i="23"/>
  <c r="Q269" i="23"/>
  <c r="Q357" i="23"/>
  <c r="Q319" i="23"/>
  <c r="N441" i="23"/>
  <c r="P371" i="23"/>
  <c r="Z372" i="32" s="1"/>
  <c r="O419" i="23"/>
  <c r="N438" i="23"/>
  <c r="R284" i="23"/>
  <c r="M32" i="23"/>
  <c r="Y33" i="32" s="1"/>
  <c r="Q7" i="23"/>
  <c r="P233" i="23"/>
  <c r="Z234" i="32" s="1"/>
  <c r="O79" i="23"/>
  <c r="O254" i="23"/>
  <c r="N14" i="23"/>
  <c r="O22" i="23"/>
  <c r="S159" i="23"/>
  <c r="R22" i="23"/>
  <c r="N215" i="23"/>
  <c r="M106" i="23"/>
  <c r="Y107" i="32" s="1"/>
  <c r="Q340" i="23"/>
  <c r="Q91" i="23"/>
  <c r="P401" i="23"/>
  <c r="Z402" i="32" s="1"/>
  <c r="R71" i="23"/>
  <c r="M80" i="23"/>
  <c r="Y81" i="32" s="1"/>
  <c r="S65" i="23"/>
  <c r="P221" i="23"/>
  <c r="Z222" i="32" s="1"/>
  <c r="O101" i="23"/>
  <c r="R111" i="23"/>
  <c r="N318" i="23"/>
  <c r="P59" i="23"/>
  <c r="Z60" i="32" s="1"/>
  <c r="N182" i="23"/>
  <c r="S331" i="23"/>
  <c r="Q9" i="23"/>
  <c r="N111" i="23"/>
  <c r="Q290" i="23"/>
  <c r="O35" i="23"/>
  <c r="S164" i="23"/>
  <c r="N80" i="23"/>
  <c r="P102" i="23"/>
  <c r="Z103" i="32" s="1"/>
  <c r="R219" i="23"/>
  <c r="O347" i="23"/>
  <c r="P33" i="23"/>
  <c r="Z34" i="32" s="1"/>
  <c r="O139" i="23"/>
  <c r="P312" i="23"/>
  <c r="Z313" i="32" s="1"/>
  <c r="R9" i="23"/>
  <c r="O51" i="23"/>
  <c r="N147" i="23"/>
  <c r="Q237" i="23"/>
  <c r="N266" i="23"/>
  <c r="P255" i="23"/>
  <c r="Z256" i="32" s="1"/>
  <c r="O226" i="23"/>
  <c r="S244" i="23"/>
  <c r="O285" i="23"/>
  <c r="S444" i="23"/>
  <c r="N12" i="23"/>
  <c r="Q330" i="23"/>
  <c r="Q298" i="23"/>
  <c r="S4" i="23"/>
  <c r="O138" i="23"/>
  <c r="N245" i="23"/>
  <c r="Q215" i="23"/>
  <c r="O274" i="23"/>
  <c r="M100" i="23"/>
  <c r="Y101" i="32" s="1"/>
  <c r="O177" i="23"/>
  <c r="Q102" i="23"/>
  <c r="Q87" i="23"/>
  <c r="M145" i="23"/>
  <c r="Y146" i="32" s="1"/>
  <c r="M147" i="23"/>
  <c r="Y148" i="32" s="1"/>
  <c r="R367" i="23"/>
  <c r="N502" i="23"/>
  <c r="M494" i="23"/>
  <c r="Y495" i="32" s="1"/>
  <c r="R493" i="23"/>
  <c r="Q465" i="23"/>
  <c r="P323" i="23"/>
  <c r="Z324" i="32" s="1"/>
  <c r="R39" i="23"/>
  <c r="R179" i="23"/>
  <c r="P302" i="23"/>
  <c r="Z303" i="32" s="1"/>
  <c r="N78" i="23"/>
  <c r="O98" i="23"/>
  <c r="P443" i="23"/>
  <c r="Z444" i="32" s="1"/>
  <c r="R173" i="23"/>
  <c r="S432" i="23"/>
  <c r="S212" i="23"/>
  <c r="N415" i="23"/>
  <c r="R200" i="23"/>
  <c r="R423" i="23"/>
  <c r="M206" i="23"/>
  <c r="Y207" i="32" s="1"/>
  <c r="M382" i="23"/>
  <c r="Y383" i="32" s="1"/>
  <c r="Q178" i="23"/>
  <c r="S300" i="23"/>
  <c r="O412" i="23"/>
  <c r="N200" i="23"/>
  <c r="S263" i="23"/>
  <c r="R349" i="23"/>
  <c r="P313" i="23"/>
  <c r="Z314" i="32" s="1"/>
  <c r="M430" i="23"/>
  <c r="Y431" i="32" s="1"/>
  <c r="R364" i="23"/>
  <c r="N411" i="23"/>
  <c r="O429" i="23"/>
  <c r="S273" i="23"/>
  <c r="O26" i="23"/>
  <c r="P18" i="23"/>
  <c r="Z19" i="32" s="1"/>
  <c r="M225" i="23"/>
  <c r="Y226" i="32" s="1"/>
  <c r="M37" i="23"/>
  <c r="Y38" i="32" s="1"/>
  <c r="Q243" i="23"/>
  <c r="R8" i="23"/>
  <c r="M22" i="23"/>
  <c r="Y23" i="32" s="1"/>
  <c r="N152" i="23"/>
  <c r="M28" i="23"/>
  <c r="Y29" i="32" s="1"/>
  <c r="S284" i="23"/>
  <c r="N99" i="23"/>
  <c r="P477" i="23"/>
  <c r="Z478" i="32" s="1"/>
  <c r="N85" i="23"/>
  <c r="R377" i="23"/>
  <c r="M66" i="23"/>
  <c r="Y67" i="32" s="1"/>
  <c r="S476" i="23"/>
  <c r="O53" i="23"/>
  <c r="R210" i="23"/>
  <c r="M62" i="23"/>
  <c r="Y63" i="32" s="1"/>
  <c r="S104" i="23"/>
  <c r="N304" i="23"/>
  <c r="O23" i="23"/>
  <c r="S174" i="23"/>
  <c r="S317" i="23"/>
  <c r="O324" i="23"/>
  <c r="O104" i="23"/>
  <c r="O279" i="23"/>
  <c r="M274" i="23"/>
  <c r="Y275" i="32" s="1"/>
  <c r="N96" i="23"/>
  <c r="P209" i="23"/>
  <c r="Z210" i="32" s="1"/>
  <c r="M132" i="23"/>
  <c r="Y133" i="32" s="1"/>
  <c r="Q255" i="23"/>
  <c r="N170" i="23"/>
  <c r="R75" i="23"/>
  <c r="S186" i="23"/>
  <c r="N87" i="23"/>
  <c r="R361" i="23"/>
  <c r="N494" i="23"/>
  <c r="Q487" i="23"/>
  <c r="O487" i="23"/>
  <c r="S457" i="23"/>
  <c r="Q315" i="23"/>
  <c r="O30" i="23"/>
  <c r="O174" i="23"/>
  <c r="S295" i="23"/>
  <c r="Q58" i="23"/>
  <c r="O93" i="23"/>
  <c r="P434" i="23"/>
  <c r="Z435" i="32" s="1"/>
  <c r="Q167" i="23"/>
  <c r="M424" i="23"/>
  <c r="Y425" i="32" s="1"/>
  <c r="O206" i="23"/>
  <c r="S405" i="23"/>
  <c r="O195" i="23"/>
  <c r="M413" i="23"/>
  <c r="Y414" i="32" s="1"/>
  <c r="Q200" i="23"/>
  <c r="R374" i="23"/>
  <c r="P172" i="23"/>
  <c r="Z173" i="32" s="1"/>
  <c r="R294" i="23"/>
  <c r="R404" i="23"/>
  <c r="R194" i="23"/>
  <c r="Q257" i="23"/>
  <c r="M342" i="23"/>
  <c r="Y343" i="32" s="1"/>
  <c r="S306" i="23"/>
  <c r="N422" i="23"/>
  <c r="M357" i="23"/>
  <c r="Y358" i="32" s="1"/>
  <c r="M403" i="23"/>
  <c r="Y404" i="32" s="1"/>
  <c r="M419" i="23"/>
  <c r="Y420" i="32" s="1"/>
  <c r="S262" i="23"/>
  <c r="S19" i="23"/>
  <c r="Q41" i="23"/>
  <c r="R214" i="23"/>
  <c r="P97" i="23"/>
  <c r="Z98" i="32" s="1"/>
  <c r="O233" i="23"/>
  <c r="O3" i="23"/>
  <c r="R38" i="23"/>
  <c r="O143" i="23"/>
  <c r="N5" i="23"/>
  <c r="N9" i="23"/>
  <c r="R91" i="23"/>
  <c r="O436" i="23"/>
  <c r="M79" i="23"/>
  <c r="Y80" i="32" s="1"/>
  <c r="M355" i="23"/>
  <c r="Y356" i="32" s="1"/>
  <c r="O60" i="23"/>
  <c r="R435" i="23"/>
  <c r="R18" i="23"/>
  <c r="O203" i="23"/>
  <c r="S309" i="23"/>
  <c r="N97" i="23"/>
  <c r="N291" i="23"/>
  <c r="P89" i="23"/>
  <c r="Z90" i="32" s="1"/>
  <c r="P165" i="23"/>
  <c r="Z166" i="32" s="1"/>
  <c r="S303" i="23"/>
  <c r="M215" i="23"/>
  <c r="Y216" i="32" s="1"/>
  <c r="Q96" i="23"/>
  <c r="R268" i="23"/>
  <c r="S51" i="23"/>
  <c r="O148" i="23"/>
  <c r="O86" i="23"/>
  <c r="R89" i="23"/>
  <c r="O199" i="23"/>
  <c r="M313" i="23"/>
  <c r="Y314" i="32" s="1"/>
  <c r="M131" i="23"/>
  <c r="Y132" i="32" s="1"/>
  <c r="P123" i="23"/>
  <c r="Z124" i="32" s="1"/>
  <c r="P286" i="23"/>
  <c r="Z287" i="32" s="1"/>
  <c r="Q92" i="23"/>
  <c r="M33" i="23"/>
  <c r="Y34" i="32" s="1"/>
  <c r="Q131" i="23"/>
  <c r="O216" i="23"/>
  <c r="O245" i="23"/>
  <c r="R236" i="23"/>
  <c r="O205" i="23"/>
  <c r="N226" i="23"/>
  <c r="R263" i="23"/>
  <c r="S239" i="23"/>
  <c r="R57" i="23"/>
  <c r="R170" i="23"/>
  <c r="O456" i="23"/>
  <c r="M154" i="23"/>
  <c r="Y155" i="32" s="1"/>
  <c r="S455" i="23"/>
  <c r="R137" i="23"/>
  <c r="S144" i="23"/>
  <c r="R160" i="23"/>
  <c r="N356" i="23"/>
  <c r="R487" i="23"/>
  <c r="P479" i="23"/>
  <c r="Z480" i="32" s="1"/>
  <c r="N479" i="23"/>
  <c r="S451" i="23"/>
  <c r="O309" i="23"/>
  <c r="S20" i="23"/>
  <c r="R168" i="23"/>
  <c r="Q289" i="23"/>
  <c r="O39" i="23"/>
  <c r="O88" i="23"/>
  <c r="N424" i="23"/>
  <c r="N162" i="23"/>
  <c r="O415" i="23"/>
  <c r="S200" i="23"/>
  <c r="S397" i="23"/>
  <c r="S189" i="23"/>
  <c r="R405" i="23"/>
  <c r="N195" i="23"/>
  <c r="S365" i="23"/>
  <c r="M167" i="23"/>
  <c r="Y168" i="32" s="1"/>
  <c r="R287" i="23"/>
  <c r="O397" i="23"/>
  <c r="O189" i="23"/>
  <c r="P251" i="23"/>
  <c r="Z252" i="32" s="1"/>
  <c r="R334" i="23"/>
  <c r="O300" i="23"/>
  <c r="Q411" i="23"/>
  <c r="Q348" i="23"/>
  <c r="M394" i="23"/>
  <c r="Y395" i="32" s="1"/>
  <c r="S410" i="23"/>
  <c r="Q254" i="23"/>
  <c r="P14" i="23"/>
  <c r="Z15" i="32" s="1"/>
  <c r="Q12" i="23"/>
  <c r="P204" i="23"/>
  <c r="Z205" i="32" s="1"/>
  <c r="M42" i="23"/>
  <c r="Y43" i="32" s="1"/>
  <c r="M223" i="23"/>
  <c r="Y224" i="32" s="1"/>
  <c r="Q66" i="23"/>
  <c r="N45" i="23"/>
  <c r="Q136" i="23"/>
  <c r="R27" i="23"/>
  <c r="R477" i="23"/>
  <c r="O85" i="23"/>
  <c r="M407" i="23"/>
  <c r="Y408" i="32" s="1"/>
  <c r="S71" i="23"/>
  <c r="R337" i="23"/>
  <c r="Q54" i="23"/>
  <c r="O401" i="23"/>
  <c r="Q59" i="23"/>
  <c r="N193" i="23"/>
  <c r="N115" i="23"/>
  <c r="R90" i="23"/>
  <c r="S279" i="23"/>
  <c r="P51" i="23"/>
  <c r="Z52" i="32" s="1"/>
  <c r="S157" i="23"/>
  <c r="S290" i="23"/>
  <c r="N74" i="23"/>
  <c r="N90" i="23"/>
  <c r="M260" i="23"/>
  <c r="Y261" i="32" s="1"/>
  <c r="N40" i="23"/>
  <c r="P141" i="23"/>
  <c r="Z142" i="32" s="1"/>
  <c r="M465" i="23"/>
  <c r="Y466" i="32" s="1"/>
  <c r="P82" i="23"/>
  <c r="Z83" i="32" s="1"/>
  <c r="N191" i="23"/>
  <c r="O299" i="23"/>
  <c r="O50" i="23"/>
  <c r="R116" i="23"/>
  <c r="S277" i="23"/>
  <c r="M456" i="23"/>
  <c r="Y457" i="32" s="1"/>
  <c r="R50" i="23"/>
  <c r="M123" i="23"/>
  <c r="Y124" i="32" s="1"/>
  <c r="Q208" i="23"/>
  <c r="S236" i="23"/>
  <c r="P226" i="23"/>
  <c r="Z227" i="32" s="1"/>
  <c r="S197" i="23"/>
  <c r="P215" i="23"/>
  <c r="Z216" i="32" s="1"/>
  <c r="M255" i="23"/>
  <c r="Y256" i="32" s="1"/>
  <c r="S249" i="23"/>
  <c r="O376" i="23"/>
  <c r="Q4" i="23"/>
  <c r="M348" i="23"/>
  <c r="Y349" i="32" s="1"/>
  <c r="N89" i="23"/>
  <c r="R309" i="23"/>
  <c r="M188" i="23"/>
  <c r="Y189" i="32" s="1"/>
  <c r="N331" i="23"/>
  <c r="N188" i="23"/>
  <c r="O180" i="23"/>
  <c r="O418" i="23"/>
  <c r="M170" i="23"/>
  <c r="Y171" i="32" s="1"/>
  <c r="Q350" i="23"/>
  <c r="Q479" i="23"/>
  <c r="N473" i="23"/>
  <c r="P472" i="23"/>
  <c r="Z473" i="32" s="1"/>
  <c r="S445" i="23"/>
  <c r="R302" i="23"/>
  <c r="P11" i="23"/>
  <c r="Z12" i="32" s="1"/>
  <c r="R162" i="23"/>
  <c r="N283" i="23"/>
  <c r="P20" i="23"/>
  <c r="Z21" i="32" s="1"/>
  <c r="O78" i="23"/>
  <c r="M416" i="23"/>
  <c r="Y417" i="32" s="1"/>
  <c r="Q156" i="23"/>
  <c r="M406" i="23"/>
  <c r="Y407" i="32" s="1"/>
  <c r="P195" i="23"/>
  <c r="Z196" i="32" s="1"/>
  <c r="M389" i="23"/>
  <c r="Y390" i="32" s="1"/>
  <c r="O184" i="23"/>
  <c r="R397" i="23"/>
  <c r="R189" i="23"/>
  <c r="N359" i="23"/>
  <c r="P161" i="23"/>
  <c r="Z162" i="32" s="1"/>
  <c r="P281" i="23"/>
  <c r="Z282" i="32" s="1"/>
  <c r="P388" i="23"/>
  <c r="Z389" i="32" s="1"/>
  <c r="O496" i="23"/>
  <c r="S245" i="23"/>
  <c r="N328" i="23"/>
  <c r="M293" i="23"/>
  <c r="Y294" i="32" s="1"/>
  <c r="P403" i="23"/>
  <c r="Z404" i="32" s="1"/>
  <c r="P341" i="23"/>
  <c r="Z342" i="32" s="1"/>
  <c r="O387" i="23"/>
  <c r="Q401" i="23"/>
  <c r="S243" i="23"/>
  <c r="M9" i="23"/>
  <c r="Y10" i="32" s="1"/>
  <c r="R96" i="23"/>
  <c r="P194" i="23"/>
  <c r="Z195" i="32" s="1"/>
  <c r="O47" i="23"/>
  <c r="Q214" i="23"/>
  <c r="N37" i="23"/>
  <c r="S80" i="23"/>
  <c r="S127" i="23"/>
  <c r="Q15" i="23"/>
  <c r="Q436" i="23"/>
  <c r="N79" i="23"/>
  <c r="S377" i="23"/>
  <c r="N66" i="23"/>
  <c r="R318" i="23"/>
  <c r="R47" i="23"/>
  <c r="Q377" i="23"/>
  <c r="Q52" i="23"/>
  <c r="O183" i="23"/>
  <c r="O468" i="23"/>
  <c r="P84" i="23"/>
  <c r="Z85" i="32" s="1"/>
  <c r="O269" i="23"/>
  <c r="O75" i="23"/>
  <c r="O149" i="23"/>
  <c r="Q279" i="23"/>
  <c r="N467" i="23"/>
  <c r="S83" i="23"/>
  <c r="Q249" i="23"/>
  <c r="Q81" i="23"/>
  <c r="Q132" i="23"/>
  <c r="N425" i="23"/>
  <c r="N76" i="23"/>
  <c r="O181" i="23"/>
  <c r="N287" i="23"/>
  <c r="M107" i="23"/>
  <c r="Y108" i="32" s="1"/>
  <c r="O110" i="23"/>
  <c r="R266" i="23"/>
  <c r="P418" i="23"/>
  <c r="Z419" i="32" s="1"/>
  <c r="Q74" i="23"/>
  <c r="O116" i="23"/>
  <c r="P198" i="23"/>
  <c r="Z199" i="32" s="1"/>
  <c r="Q226" i="23"/>
  <c r="R215" i="23"/>
  <c r="S187" i="23"/>
  <c r="N205" i="23"/>
  <c r="R244" i="23"/>
  <c r="Q50" i="23"/>
  <c r="P256" i="23"/>
  <c r="Z257" i="32" s="1"/>
  <c r="N198" i="23"/>
  <c r="R248" i="23"/>
  <c r="Q163" i="23"/>
  <c r="Q62" i="23"/>
  <c r="O10" i="23"/>
  <c r="Q137" i="23"/>
  <c r="S344" i="23"/>
  <c r="O473" i="23"/>
  <c r="N466" i="23"/>
  <c r="S465" i="23"/>
  <c r="N439" i="23"/>
  <c r="N296" i="23"/>
  <c r="O83" i="23"/>
  <c r="O157" i="23"/>
  <c r="S276" i="23"/>
  <c r="P34" i="23"/>
  <c r="Z35" i="32" s="1"/>
  <c r="P73" i="23"/>
  <c r="Z74" i="32" s="1"/>
  <c r="N406" i="23"/>
  <c r="N151" i="23"/>
  <c r="M398" i="23"/>
  <c r="Y399" i="32" s="1"/>
  <c r="M190" i="23"/>
  <c r="Y191" i="32" s="1"/>
  <c r="O382" i="23"/>
  <c r="S178" i="23"/>
  <c r="S388" i="23"/>
  <c r="N184" i="23"/>
  <c r="P351" i="23"/>
  <c r="Z352" i="32" s="1"/>
  <c r="M156" i="23"/>
  <c r="Y157" i="32" s="1"/>
  <c r="Q275" i="23"/>
  <c r="R381" i="23"/>
  <c r="O483" i="23"/>
  <c r="O240" i="23"/>
  <c r="R319" i="23"/>
  <c r="R495" i="23"/>
  <c r="P395" i="23"/>
  <c r="Z396" i="32" s="1"/>
  <c r="Q492" i="23"/>
  <c r="M380" i="23"/>
  <c r="Y381" i="32" s="1"/>
  <c r="R393" i="23"/>
  <c r="Q233" i="23"/>
  <c r="Q3" i="23"/>
  <c r="R17" i="23"/>
  <c r="O186" i="23"/>
  <c r="S12" i="23"/>
  <c r="O204" i="23"/>
  <c r="P19" i="23"/>
  <c r="Z20" i="32" s="1"/>
  <c r="N15" i="23"/>
  <c r="N121" i="23"/>
  <c r="O87" i="23"/>
  <c r="N407" i="23"/>
  <c r="M72" i="23"/>
  <c r="Y73" i="32" s="1"/>
  <c r="N355" i="23"/>
  <c r="P60" i="23"/>
  <c r="Z61" i="32" s="1"/>
  <c r="P305" i="23"/>
  <c r="Z306" i="32" s="1"/>
  <c r="N42" i="23"/>
  <c r="S354" i="23"/>
  <c r="S17" i="23"/>
  <c r="O175" i="23"/>
  <c r="M429" i="23"/>
  <c r="Y430" i="32" s="1"/>
  <c r="P77" i="23"/>
  <c r="Z78" i="32" s="1"/>
  <c r="Q260" i="23"/>
  <c r="Q56" i="23"/>
  <c r="M142" i="23"/>
  <c r="Y143" i="32" s="1"/>
  <c r="M269" i="23"/>
  <c r="Y270" i="32" s="1"/>
  <c r="P428" i="23"/>
  <c r="Z429" i="32" s="1"/>
  <c r="Q76" i="23"/>
  <c r="S238" i="23"/>
  <c r="S94" i="23"/>
  <c r="S125" i="23"/>
  <c r="Q393" i="23"/>
  <c r="O70" i="23"/>
  <c r="R171" i="23"/>
  <c r="R278" i="23"/>
  <c r="O32" i="23"/>
  <c r="M102" i="23"/>
  <c r="Y103" i="32" s="1"/>
  <c r="N256" i="23"/>
  <c r="S392" i="23"/>
  <c r="O137" i="23"/>
  <c r="P109" i="23"/>
  <c r="Z110" i="32" s="1"/>
  <c r="O188" i="23"/>
  <c r="N216" i="23"/>
  <c r="O208" i="23"/>
  <c r="N178" i="23"/>
  <c r="R197" i="23"/>
  <c r="M234" i="23"/>
  <c r="Y235" i="32" s="1"/>
  <c r="Q65" i="23"/>
  <c r="M65" i="23"/>
  <c r="Y66" i="32" s="1"/>
  <c r="S110" i="23"/>
  <c r="R55" i="23"/>
  <c r="M95" i="23"/>
  <c r="Y96" i="32" s="1"/>
  <c r="O215" i="23"/>
  <c r="M82" i="23"/>
  <c r="Y83" i="32" s="1"/>
  <c r="N180" i="23"/>
  <c r="S216" i="23"/>
  <c r="S160" i="23"/>
  <c r="Q170" i="23"/>
  <c r="N177" i="23"/>
  <c r="S338" i="23"/>
  <c r="O466" i="23"/>
  <c r="M460" i="23"/>
  <c r="Y461" i="32" s="1"/>
  <c r="R459" i="23"/>
  <c r="N433" i="23"/>
  <c r="M290" i="23"/>
  <c r="Y291" i="32" s="1"/>
  <c r="S48" i="23"/>
  <c r="R151" i="23"/>
  <c r="M271" i="23"/>
  <c r="Y272" i="32" s="1"/>
  <c r="M499" i="23"/>
  <c r="Y500" i="32" s="1"/>
  <c r="Q68" i="23"/>
  <c r="N398" i="23"/>
  <c r="S145" i="23"/>
  <c r="Q389" i="23"/>
  <c r="P184" i="23"/>
  <c r="Z185" i="32" s="1"/>
  <c r="M375" i="23"/>
  <c r="Y376" i="32" s="1"/>
  <c r="O173" i="23"/>
  <c r="N382" i="23"/>
  <c r="R178" i="23"/>
  <c r="M343" i="23"/>
  <c r="Y344" i="32" s="1"/>
  <c r="Q150" i="23"/>
  <c r="S269" i="23"/>
  <c r="P374" i="23"/>
  <c r="Z375" i="32" s="1"/>
  <c r="N471" i="23"/>
  <c r="O234" i="23"/>
  <c r="Q313" i="23"/>
  <c r="S482" i="23"/>
  <c r="R387" i="23"/>
  <c r="P482" i="23"/>
  <c r="Z483" i="32" s="1"/>
  <c r="N371" i="23"/>
  <c r="M387" i="23"/>
  <c r="Y388" i="32" s="1"/>
  <c r="N225" i="23"/>
  <c r="S85" i="23"/>
  <c r="P28" i="23"/>
  <c r="Z29" i="32" s="1"/>
  <c r="Q176" i="23"/>
  <c r="O18" i="23"/>
  <c r="O194" i="23"/>
  <c r="N3" i="23"/>
  <c r="M27" i="23"/>
  <c r="Y28" i="32" s="1"/>
  <c r="S112" i="23"/>
  <c r="M87" i="23"/>
  <c r="Y88" i="32" s="1"/>
  <c r="M378" i="23"/>
  <c r="Y379" i="32" s="1"/>
  <c r="O66" i="23"/>
  <c r="S337" i="23"/>
  <c r="R54" i="23"/>
  <c r="N292" i="23"/>
  <c r="Q36" i="23"/>
  <c r="N334" i="23"/>
  <c r="N34" i="23"/>
  <c r="S165" i="23"/>
  <c r="M401" i="23"/>
  <c r="Y402" i="32" s="1"/>
  <c r="O71" i="23"/>
  <c r="N250" i="23"/>
  <c r="S32" i="23"/>
  <c r="N133" i="23"/>
  <c r="O260" i="23"/>
  <c r="P400" i="23"/>
  <c r="Z401" i="32" s="1"/>
  <c r="R70" i="23"/>
  <c r="Q228" i="23"/>
  <c r="S115" i="23"/>
  <c r="P117" i="23"/>
  <c r="Z118" i="32" s="1"/>
  <c r="Q370" i="23"/>
  <c r="Q64" i="23"/>
  <c r="Q164" i="23"/>
  <c r="N267" i="23"/>
  <c r="Q362" i="23"/>
  <c r="P95" i="23"/>
  <c r="Z96" i="32" s="1"/>
  <c r="O248" i="23"/>
  <c r="S369" i="23"/>
  <c r="Q61" i="23"/>
  <c r="Q101" i="23"/>
  <c r="P180" i="23"/>
  <c r="Z181" i="32" s="1"/>
  <c r="P208" i="23"/>
  <c r="Z209" i="32" s="1"/>
  <c r="M198" i="23"/>
  <c r="Y199" i="32" s="1"/>
  <c r="O170" i="23"/>
  <c r="M187" i="23"/>
  <c r="Y188" i="32" s="1"/>
  <c r="M226" i="23"/>
  <c r="Y227" i="32" s="1"/>
  <c r="O377" i="23"/>
  <c r="N220" i="23"/>
  <c r="P155" i="23"/>
  <c r="Z156" i="32" s="1"/>
  <c r="S346" i="23"/>
  <c r="M161" i="23"/>
  <c r="Y162" i="32" s="1"/>
  <c r="R227" i="23"/>
  <c r="O43" i="23"/>
  <c r="M205" i="23"/>
  <c r="Y206" i="32" s="1"/>
  <c r="O312" i="23"/>
  <c r="Q197" i="23"/>
  <c r="S130" i="23"/>
  <c r="O333" i="23"/>
  <c r="N460" i="23"/>
  <c r="P452" i="23"/>
  <c r="Z453" i="32" s="1"/>
  <c r="N452" i="23"/>
  <c r="S425" i="23"/>
  <c r="M284" i="23"/>
  <c r="Y285" i="32" s="1"/>
  <c r="P39" i="23"/>
  <c r="Z40" i="32" s="1"/>
  <c r="P146" i="23"/>
  <c r="Z147" i="32" s="1"/>
  <c r="O265" i="23"/>
  <c r="O488" i="23"/>
  <c r="R53" i="23"/>
  <c r="R389" i="23"/>
  <c r="P140" i="23"/>
  <c r="Z141" i="32" s="1"/>
  <c r="P382" i="23"/>
  <c r="Z383" i="32" s="1"/>
  <c r="M179" i="23"/>
  <c r="Y180" i="32" s="1"/>
  <c r="N366" i="23"/>
  <c r="O167" i="23"/>
  <c r="S374" i="23"/>
  <c r="N173" i="23"/>
  <c r="R335" i="23"/>
  <c r="N145" i="23"/>
  <c r="N264" i="23"/>
  <c r="Q365" i="23"/>
  <c r="Q461" i="23"/>
  <c r="R228" i="23"/>
  <c r="M307" i="23"/>
  <c r="Y308" i="32" s="1"/>
  <c r="R470" i="23"/>
  <c r="P380" i="23"/>
  <c r="Z381" i="32" s="1"/>
  <c r="O470" i="23"/>
  <c r="P364" i="23"/>
  <c r="Z365" i="32" s="1"/>
  <c r="N378" i="23"/>
  <c r="S214" i="23"/>
  <c r="P55" i="23"/>
  <c r="Z56" i="32" s="1"/>
  <c r="O40" i="23"/>
  <c r="P169" i="23"/>
  <c r="Z170" i="32" s="1"/>
  <c r="R23" i="23"/>
  <c r="N186" i="23"/>
  <c r="Q292" i="23"/>
  <c r="M445" i="23"/>
  <c r="Y446" i="32" s="1"/>
  <c r="O106" i="23"/>
  <c r="P4" i="23"/>
  <c r="Z5" i="32" s="1"/>
  <c r="O355" i="23"/>
  <c r="Q60" i="23"/>
  <c r="S318" i="23"/>
  <c r="S47" i="23"/>
  <c r="P280" i="23"/>
  <c r="Z281" i="32" s="1"/>
  <c r="S30" i="23"/>
  <c r="Q318" i="23"/>
  <c r="R11" i="23"/>
  <c r="S158" i="23"/>
  <c r="Q126" i="23"/>
  <c r="M238" i="23"/>
  <c r="Y239" i="32" s="1"/>
  <c r="R327" i="23"/>
  <c r="Q452" i="23"/>
  <c r="P446" i="23"/>
  <c r="Z447" i="32" s="1"/>
  <c r="N446" i="23"/>
  <c r="R419" i="23"/>
  <c r="Q277" i="23"/>
  <c r="O25" i="23"/>
  <c r="N141" i="23"/>
  <c r="Q259" i="23"/>
  <c r="S475" i="23"/>
  <c r="M30" i="23"/>
  <c r="Y31" i="32" s="1"/>
  <c r="Q382" i="23"/>
  <c r="N135" i="23"/>
  <c r="N375" i="23"/>
  <c r="P173" i="23"/>
  <c r="Z174" i="32" s="1"/>
  <c r="P359" i="23"/>
  <c r="Z360" i="32" s="1"/>
  <c r="S161" i="23"/>
  <c r="M366" i="23"/>
  <c r="Y367" i="32" s="1"/>
  <c r="N167" i="23"/>
  <c r="R328" i="23"/>
  <c r="S139" i="23"/>
  <c r="M258" i="23"/>
  <c r="Y259" i="32" s="1"/>
  <c r="S358" i="23"/>
  <c r="R450" i="23"/>
  <c r="N223" i="23"/>
  <c r="P300" i="23"/>
  <c r="Z301" i="32" s="1"/>
  <c r="N461" i="23"/>
  <c r="R371" i="23"/>
  <c r="R460" i="23"/>
  <c r="R356" i="23"/>
  <c r="N490" i="23"/>
  <c r="Q204" i="23"/>
  <c r="M43" i="23"/>
  <c r="Y44" i="32" s="1"/>
  <c r="Q69" i="23"/>
  <c r="N160" i="23"/>
  <c r="S70" i="23"/>
  <c r="P176" i="23"/>
  <c r="Z177" i="32" s="1"/>
  <c r="O243" i="23"/>
  <c r="N137" i="23"/>
  <c r="P99" i="23"/>
  <c r="Z100" i="32" s="1"/>
  <c r="M285" i="23"/>
  <c r="Y286" i="32" s="1"/>
  <c r="M338" i="23"/>
  <c r="Y339" i="32" s="1"/>
  <c r="S54" i="23"/>
  <c r="Q305" i="23"/>
  <c r="O42" i="23"/>
  <c r="S271" i="23"/>
  <c r="P24" i="23"/>
  <c r="Z25" i="32" s="1"/>
  <c r="R304" i="23"/>
  <c r="Q5" i="23"/>
  <c r="R149" i="23"/>
  <c r="Q354" i="23"/>
  <c r="S59" i="23"/>
  <c r="P231" i="23"/>
  <c r="Z232" i="32" s="1"/>
  <c r="S14" i="23"/>
  <c r="M118" i="23"/>
  <c r="Y119" i="32" s="1"/>
  <c r="N239" i="23"/>
  <c r="Q353" i="23"/>
  <c r="N58" i="23"/>
  <c r="S209" i="23"/>
  <c r="N56" i="23"/>
  <c r="M52" i="23"/>
  <c r="Y53" i="32" s="1"/>
  <c r="Q325" i="23"/>
  <c r="O278" i="23"/>
  <c r="Q396" i="23"/>
  <c r="S390" i="23"/>
  <c r="N390" i="23"/>
  <c r="R457" i="23"/>
  <c r="S224" i="23"/>
  <c r="R48" i="23"/>
  <c r="Q88" i="23"/>
  <c r="S207" i="23"/>
  <c r="R391" i="23"/>
  <c r="R15" i="23"/>
  <c r="R314" i="23"/>
  <c r="S129" i="23"/>
  <c r="O366" i="23"/>
  <c r="P167" i="23"/>
  <c r="Z168" i="32" s="1"/>
  <c r="R351" i="23"/>
  <c r="O156" i="23"/>
  <c r="O359" i="23"/>
  <c r="Q161" i="23"/>
  <c r="O320" i="23"/>
  <c r="Q134" i="23"/>
  <c r="R251" i="23"/>
  <c r="N351" i="23"/>
  <c r="R441" i="23"/>
  <c r="Q217" i="23"/>
  <c r="N293" i="23"/>
  <c r="O450" i="23"/>
  <c r="S364" i="23"/>
  <c r="P449" i="23"/>
  <c r="Z450" i="32" s="1"/>
  <c r="O492" i="23"/>
  <c r="P481" i="23"/>
  <c r="Z482" i="32" s="1"/>
  <c r="P196" i="23"/>
  <c r="Z197" i="32" s="1"/>
  <c r="S31" i="23"/>
  <c r="P87" i="23"/>
  <c r="Z88" i="32" s="1"/>
  <c r="P152" i="23"/>
  <c r="Z153" i="32" s="1"/>
  <c r="S28" i="23"/>
  <c r="O169" i="23"/>
  <c r="M204" i="23"/>
  <c r="Y205" i="32" s="1"/>
  <c r="P26" i="23"/>
  <c r="Z27" i="32" s="1"/>
  <c r="M92" i="23"/>
  <c r="Y93" i="32" s="1"/>
  <c r="P144" i="23"/>
  <c r="Z145" i="32" s="1"/>
  <c r="M319" i="23"/>
  <c r="Y320" i="32" s="1"/>
  <c r="M48" i="23"/>
  <c r="Y49" i="32" s="1"/>
  <c r="O292" i="23"/>
  <c r="R36" i="23"/>
  <c r="N261" i="23"/>
  <c r="S18" i="23"/>
  <c r="M292" i="23"/>
  <c r="Y293" i="32" s="1"/>
  <c r="P5" i="23"/>
  <c r="Z6" i="32" s="1"/>
  <c r="P142" i="23"/>
  <c r="Z143" i="32" s="1"/>
  <c r="R333" i="23"/>
  <c r="R41" i="23"/>
  <c r="M221" i="23"/>
  <c r="Y222" i="32" s="1"/>
  <c r="S204" i="23"/>
  <c r="P111" i="23"/>
  <c r="Z112" i="32" s="1"/>
  <c r="N231" i="23"/>
  <c r="R331" i="23"/>
  <c r="P52" i="23"/>
  <c r="Z53" i="32" s="1"/>
  <c r="R199" i="23"/>
  <c r="M410" i="23"/>
  <c r="Y411" i="32" s="1"/>
  <c r="O96" i="23"/>
  <c r="M317" i="23"/>
  <c r="Y318" i="32" s="1"/>
  <c r="O46" i="23"/>
  <c r="Q139" i="23"/>
  <c r="O238" i="23"/>
  <c r="R418" i="23"/>
  <c r="P170" i="23"/>
  <c r="Z171" i="32" s="1"/>
  <c r="N273" i="23"/>
  <c r="M391" i="23"/>
  <c r="Y392" i="32" s="1"/>
  <c r="R384" i="23"/>
  <c r="P384" i="23"/>
  <c r="Z385" i="32" s="1"/>
  <c r="R451" i="23"/>
  <c r="O219" i="23"/>
  <c r="S29" i="23"/>
  <c r="Q78" i="23"/>
  <c r="P201" i="23"/>
  <c r="Z202" i="32" s="1"/>
  <c r="S382" i="23"/>
  <c r="R29" i="23"/>
  <c r="Q308" i="23"/>
  <c r="P124" i="23"/>
  <c r="Z125" i="32" s="1"/>
  <c r="Q359" i="23"/>
  <c r="M162" i="23"/>
  <c r="Y163" i="32" s="1"/>
  <c r="O343" i="23"/>
  <c r="S150" i="23"/>
  <c r="Q351" i="23"/>
  <c r="N156" i="23"/>
  <c r="N314" i="23"/>
  <c r="R497" i="23"/>
  <c r="N246" i="23"/>
  <c r="R342" i="23"/>
  <c r="Q430" i="23"/>
  <c r="M211" i="23"/>
  <c r="Y212" i="32" s="1"/>
  <c r="O287" i="23"/>
  <c r="O441" i="23"/>
  <c r="N357" i="23"/>
  <c r="Q438" i="23"/>
  <c r="M482" i="23"/>
  <c r="Y483" i="32" s="1"/>
  <c r="R468" i="23"/>
  <c r="P186" i="23"/>
  <c r="Z187" i="32" s="1"/>
  <c r="R19" i="23"/>
  <c r="R4" i="23"/>
  <c r="N144" i="23"/>
  <c r="Q57" i="23"/>
  <c r="M160" i="23"/>
  <c r="Y161" i="32" s="1"/>
  <c r="R159" i="23"/>
  <c r="M478" i="23"/>
  <c r="Y479" i="32" s="1"/>
  <c r="Q85" i="23"/>
  <c r="S477" i="23"/>
  <c r="R305" i="23"/>
  <c r="P42" i="23"/>
  <c r="Z43" i="32" s="1"/>
  <c r="R280" i="23"/>
  <c r="M31" i="23"/>
  <c r="Y32" i="32" s="1"/>
  <c r="R250" i="23"/>
  <c r="P13" i="23"/>
  <c r="Z14" i="32" s="1"/>
  <c r="O280" i="23"/>
  <c r="O5" i="23"/>
  <c r="Q133" i="23"/>
  <c r="O318" i="23"/>
  <c r="P41" i="23"/>
  <c r="Z42" i="32" s="1"/>
  <c r="P210" i="23"/>
  <c r="Z211" i="32" s="1"/>
  <c r="N50" i="23"/>
  <c r="Q104" i="23"/>
  <c r="P220" i="23"/>
  <c r="Z221" i="32" s="1"/>
  <c r="R317" i="23"/>
  <c r="R46" i="23"/>
  <c r="Q191" i="23"/>
  <c r="R169" i="23"/>
  <c r="S89" i="23"/>
  <c r="S302" i="23"/>
  <c r="S11" i="23"/>
  <c r="O132" i="23"/>
  <c r="M228" i="23"/>
  <c r="Y229" i="32" s="1"/>
  <c r="N393" i="23"/>
  <c r="S69" i="23"/>
  <c r="M209" i="23"/>
  <c r="Y210" i="32" s="1"/>
  <c r="O298" i="23"/>
  <c r="N154" i="23"/>
  <c r="Q267" i="23"/>
  <c r="S384" i="23"/>
  <c r="R378" i="23"/>
  <c r="P378" i="23"/>
  <c r="Z379" i="32" s="1"/>
  <c r="R445" i="23"/>
  <c r="R213" i="23"/>
  <c r="S43" i="23"/>
  <c r="R73" i="23"/>
  <c r="M196" i="23"/>
  <c r="Y197" i="32" s="1"/>
  <c r="Q375" i="23"/>
  <c r="Q498" i="23"/>
  <c r="M302" i="23"/>
  <c r="Y303" i="32" s="1"/>
  <c r="R118" i="23"/>
  <c r="S351" i="23"/>
  <c r="P156" i="23"/>
  <c r="Z157" i="32" s="1"/>
  <c r="N336" i="23"/>
  <c r="Q145" i="23"/>
  <c r="N343" i="23"/>
  <c r="R150" i="23"/>
  <c r="R307" i="23"/>
  <c r="Q483" i="23"/>
  <c r="Q240" i="23"/>
  <c r="N335" i="23"/>
  <c r="N423" i="23"/>
  <c r="P205" i="23"/>
  <c r="Z206" i="32" s="1"/>
  <c r="M281" i="23"/>
  <c r="Y282" i="32" s="1"/>
  <c r="N430" i="23"/>
  <c r="S348" i="23"/>
  <c r="R429" i="23"/>
  <c r="M469" i="23"/>
  <c r="Y470" i="32" s="1"/>
  <c r="S456" i="23"/>
  <c r="R176" i="23"/>
  <c r="S8" i="23"/>
  <c r="Q122" i="23"/>
  <c r="S136" i="23"/>
  <c r="R10" i="23"/>
  <c r="O152" i="23"/>
  <c r="P136" i="23"/>
  <c r="Z137" i="32" s="1"/>
  <c r="M437" i="23"/>
  <c r="Y438" i="32" s="1"/>
  <c r="Q72" i="23"/>
  <c r="R436" i="23"/>
  <c r="P292" i="23"/>
  <c r="Z293" i="32" s="1"/>
  <c r="S36" i="23"/>
  <c r="M272" i="23"/>
  <c r="Y273" i="32" s="1"/>
  <c r="Q24" i="23"/>
  <c r="S242" i="23"/>
  <c r="S7" i="23"/>
  <c r="R271" i="23"/>
  <c r="Q45" i="23"/>
  <c r="M127" i="23"/>
  <c r="Y128" i="32" s="1"/>
  <c r="O304" i="23"/>
  <c r="Q35" i="23"/>
  <c r="M203" i="23"/>
  <c r="Y204" i="32" s="1"/>
  <c r="R204" i="23"/>
  <c r="S96" i="23"/>
  <c r="N210" i="23"/>
  <c r="R303" i="23"/>
  <c r="N41" i="23"/>
  <c r="R181" i="23"/>
  <c r="S466" i="23"/>
  <c r="Q82" i="23"/>
  <c r="O290" i="23"/>
  <c r="P57" i="23"/>
  <c r="Z58" i="32" s="1"/>
  <c r="Q125" i="23"/>
  <c r="Q219" i="23"/>
  <c r="N370" i="23"/>
  <c r="N63" i="23"/>
  <c r="S198" i="23"/>
  <c r="O286" i="23"/>
  <c r="R392" i="23"/>
  <c r="Q38" i="23"/>
  <c r="N138" i="23"/>
  <c r="P262" i="23"/>
  <c r="Z263" i="32" s="1"/>
  <c r="O379" i="23"/>
  <c r="N373" i="23"/>
  <c r="S372" i="23"/>
  <c r="M439" i="23"/>
  <c r="Y440" i="32" s="1"/>
  <c r="N208" i="23"/>
  <c r="O20" i="23"/>
  <c r="M64" i="23"/>
  <c r="Y65" i="32" s="1"/>
  <c r="Q190" i="23"/>
  <c r="P368" i="23"/>
  <c r="Z369" i="32" s="1"/>
  <c r="P484" i="23"/>
  <c r="Z485" i="32" s="1"/>
  <c r="P295" i="23"/>
  <c r="Z296" i="32" s="1"/>
  <c r="Q113" i="23"/>
  <c r="P343" i="23"/>
  <c r="Z344" i="32" s="1"/>
  <c r="M151" i="23"/>
  <c r="Y152" i="32" s="1"/>
  <c r="M329" i="23"/>
  <c r="Y330" i="32" s="1"/>
  <c r="N140" i="23"/>
  <c r="M336" i="23"/>
  <c r="Y337" i="32" s="1"/>
  <c r="P145" i="23"/>
  <c r="Z146" i="32" s="1"/>
  <c r="M301" i="23"/>
  <c r="Y302" i="32" s="1"/>
  <c r="S473" i="23"/>
  <c r="Q234" i="23"/>
  <c r="P328" i="23"/>
  <c r="Z329" i="32" s="1"/>
  <c r="N412" i="23"/>
  <c r="M200" i="23"/>
  <c r="Y201" i="32" s="1"/>
  <c r="M496" i="23"/>
  <c r="Y497" i="32" s="1"/>
  <c r="Q422" i="23"/>
  <c r="Q341" i="23"/>
  <c r="P419" i="23"/>
  <c r="Z420" i="32" s="1"/>
  <c r="N457" i="23"/>
  <c r="Q448" i="23"/>
  <c r="Q169" i="23"/>
  <c r="P3" i="23"/>
  <c r="Z4" i="32" s="1"/>
  <c r="O15" i="23"/>
  <c r="N128" i="23"/>
  <c r="R101" i="23"/>
  <c r="M144" i="23"/>
  <c r="Y145" i="32" s="1"/>
  <c r="M121" i="23"/>
  <c r="Y122" i="32" s="1"/>
  <c r="O409" i="23"/>
  <c r="N55" i="23"/>
  <c r="N409" i="23"/>
  <c r="S280" i="23"/>
  <c r="N31" i="23"/>
  <c r="O261" i="23"/>
  <c r="M19" i="23"/>
  <c r="Y20" i="32" s="1"/>
  <c r="Q232" i="23"/>
  <c r="R30" i="23"/>
  <c r="M261" i="23"/>
  <c r="Y262" i="32" s="1"/>
  <c r="P62" i="23"/>
  <c r="Z63" i="32" s="1"/>
  <c r="N120" i="23"/>
  <c r="R291" i="23"/>
  <c r="O6" i="23"/>
  <c r="S192" i="23"/>
  <c r="R37" i="23"/>
  <c r="P90" i="23"/>
  <c r="Z91" i="32" s="1"/>
  <c r="Q202" i="23"/>
  <c r="R290" i="23"/>
  <c r="S5" i="23"/>
  <c r="N172" i="23"/>
  <c r="O425" i="23"/>
  <c r="O76" i="23"/>
  <c r="M279" i="23"/>
  <c r="Y280" i="32" s="1"/>
  <c r="N95" i="23"/>
  <c r="N117" i="23"/>
  <c r="O209" i="23"/>
  <c r="N347" i="23"/>
  <c r="O57" i="23"/>
  <c r="R188" i="23"/>
  <c r="R277" i="23"/>
  <c r="R369" i="23"/>
  <c r="O27" i="23"/>
  <c r="P131" i="23"/>
  <c r="Z132" i="32" s="1"/>
  <c r="O154" i="23"/>
  <c r="P9" i="23"/>
  <c r="Z10" i="32" s="1"/>
  <c r="P122" i="23"/>
  <c r="Z123" i="32" s="1"/>
  <c r="N257" i="23"/>
  <c r="O373" i="23"/>
  <c r="N367" i="23"/>
  <c r="R366" i="23"/>
  <c r="M433" i="23"/>
  <c r="Y434" i="32" s="1"/>
  <c r="P202" i="23"/>
  <c r="Z203" i="32" s="1"/>
  <c r="S499" i="23"/>
  <c r="O54" i="23"/>
  <c r="N185" i="23"/>
  <c r="M360" i="23"/>
  <c r="Y361" i="32" s="1"/>
  <c r="R475" i="23"/>
  <c r="N289" i="23"/>
  <c r="P108" i="23"/>
  <c r="Z109" i="32" s="1"/>
  <c r="O336" i="23"/>
  <c r="R145" i="23"/>
  <c r="M321" i="23"/>
  <c r="Y322" i="32" s="1"/>
  <c r="S134" i="23"/>
  <c r="S328" i="23"/>
  <c r="M140" i="23"/>
  <c r="Y141" i="32" s="1"/>
  <c r="S294" i="23"/>
  <c r="S461" i="23"/>
  <c r="M229" i="23"/>
  <c r="Y230" i="32" s="1"/>
  <c r="M320" i="23"/>
  <c r="Y321" i="32" s="1"/>
  <c r="Q404" i="23"/>
  <c r="Q194" i="23"/>
  <c r="M483" i="23"/>
  <c r="Y484" i="32" s="1"/>
  <c r="R411" i="23"/>
  <c r="O334" i="23"/>
  <c r="O411" i="23"/>
  <c r="S448" i="23"/>
  <c r="M438" i="23"/>
  <c r="Y439" i="32" s="1"/>
  <c r="O160" i="23"/>
  <c r="P79" i="23"/>
  <c r="Z80" i="32" s="1"/>
  <c r="P50" i="23"/>
  <c r="Z51" i="32" s="1"/>
  <c r="P121" i="23"/>
  <c r="Z122" i="32" s="1"/>
  <c r="N69" i="23"/>
  <c r="R136" i="23"/>
  <c r="O99" i="23"/>
  <c r="Q383" i="23"/>
  <c r="O48" i="23"/>
  <c r="P383" i="23"/>
  <c r="Z384" i="32" s="1"/>
  <c r="N272" i="23"/>
  <c r="R24" i="23"/>
  <c r="S250" i="23"/>
  <c r="M8" i="23"/>
  <c r="Y9" i="32" s="1"/>
  <c r="R221" i="23"/>
  <c r="S41" i="23"/>
  <c r="Q250" i="23"/>
  <c r="N161" i="23"/>
  <c r="S111" i="23"/>
  <c r="M280" i="23"/>
  <c r="Y281" i="32" s="1"/>
  <c r="N6" i="23"/>
  <c r="S182" i="23"/>
  <c r="R467" i="23"/>
  <c r="N84" i="23"/>
  <c r="S191" i="23"/>
  <c r="P279" i="23"/>
  <c r="Z280" i="32" s="1"/>
  <c r="R5" i="23"/>
  <c r="M165" i="23"/>
  <c r="Y166" i="32" s="1"/>
  <c r="N399" i="23"/>
  <c r="P70" i="23"/>
  <c r="Z71" i="32" s="1"/>
  <c r="P268" i="23"/>
  <c r="Z269" i="32" s="1"/>
  <c r="M75" i="23"/>
  <c r="Y76" i="32" s="1"/>
  <c r="Q110" i="23"/>
  <c r="N199" i="23"/>
  <c r="O330" i="23"/>
  <c r="Q51" i="23"/>
  <c r="S180" i="23"/>
  <c r="Q266" i="23"/>
  <c r="R346" i="23"/>
  <c r="R44" i="23"/>
  <c r="S122" i="23"/>
  <c r="S146" i="23"/>
  <c r="R196" i="23"/>
  <c r="R115" i="23"/>
  <c r="R130" i="23"/>
  <c r="N252" i="23"/>
  <c r="O367" i="23"/>
  <c r="P361" i="23"/>
  <c r="Z362" i="32" s="1"/>
  <c r="N361" i="23"/>
  <c r="R425" i="23"/>
  <c r="O196" i="23"/>
  <c r="Q488" i="23"/>
  <c r="P44" i="23"/>
  <c r="Z45" i="32" s="1"/>
  <c r="Q179" i="23"/>
  <c r="O352" i="23"/>
  <c r="R462" i="23"/>
  <c r="Q282" i="23"/>
  <c r="N103" i="23"/>
  <c r="N329" i="23"/>
  <c r="O140" i="23"/>
  <c r="P314" i="23"/>
  <c r="Z315" i="32" s="1"/>
  <c r="P129" i="23"/>
  <c r="Z130" i="32" s="1"/>
  <c r="P320" i="23"/>
  <c r="Z321" i="32" s="1"/>
  <c r="R134" i="23"/>
  <c r="S287" i="23"/>
  <c r="M451" i="23"/>
  <c r="Y452" i="32" s="1"/>
  <c r="P223" i="23"/>
  <c r="Z224" i="32" s="1"/>
  <c r="S313" i="23"/>
  <c r="N397" i="23"/>
  <c r="M189" i="23"/>
  <c r="Y190" i="32" s="1"/>
  <c r="S470" i="23"/>
  <c r="R403" i="23"/>
  <c r="R325" i="23"/>
  <c r="N403" i="23"/>
  <c r="O438" i="23"/>
  <c r="N429" i="23"/>
  <c r="R152" i="23"/>
  <c r="R42" i="23"/>
  <c r="N274" i="23"/>
  <c r="S114" i="23"/>
  <c r="S44" i="23"/>
  <c r="M128" i="23"/>
  <c r="Y129" i="32" s="1"/>
  <c r="P85" i="23"/>
  <c r="Z86" i="32" s="1"/>
  <c r="R360" i="23"/>
  <c r="Q31" i="23"/>
  <c r="Q360" i="23"/>
  <c r="P261" i="23"/>
  <c r="Z262" i="32" s="1"/>
  <c r="N19" i="23"/>
  <c r="M243" i="23"/>
  <c r="Y244" i="32" s="1"/>
  <c r="N60" i="23"/>
  <c r="S213" i="23"/>
  <c r="S52" i="23"/>
  <c r="R242" i="23"/>
  <c r="N4" i="23"/>
  <c r="P105" i="23"/>
  <c r="Z106" i="32" s="1"/>
  <c r="P269" i="23"/>
  <c r="Z270" i="32" s="1"/>
  <c r="O17" i="23"/>
  <c r="M175" i="23"/>
  <c r="Y176" i="32" s="1"/>
  <c r="R428" i="23"/>
  <c r="N77" i="23"/>
  <c r="M182" i="23"/>
  <c r="Y183" i="32" s="1"/>
  <c r="S268" i="23"/>
  <c r="S33" i="23"/>
  <c r="S155" i="23"/>
  <c r="R370" i="23"/>
  <c r="R64" i="23"/>
  <c r="R256" i="23"/>
  <c r="P94" i="23"/>
  <c r="Z95" i="32" s="1"/>
  <c r="O102" i="23"/>
  <c r="M191" i="23"/>
  <c r="Y192" i="32" s="1"/>
  <c r="S312" i="23"/>
  <c r="S45" i="23"/>
  <c r="O171" i="23"/>
  <c r="M256" i="23"/>
  <c r="Y257" i="32" s="1"/>
  <c r="O325" i="23"/>
  <c r="S26" i="23"/>
  <c r="N116" i="23"/>
  <c r="M138" i="23"/>
  <c r="Y139" i="32" s="1"/>
  <c r="Q86" i="23"/>
  <c r="R80" i="23"/>
  <c r="O122" i="23"/>
  <c r="R153" i="23"/>
  <c r="N181" i="23"/>
  <c r="S16" i="23"/>
  <c r="M164" i="23"/>
  <c r="Y165" i="32" s="1"/>
  <c r="R245" i="23"/>
  <c r="S169" i="23"/>
  <c r="O109" i="23"/>
  <c r="O131" i="23"/>
  <c r="S409" i="23"/>
  <c r="P21" i="23"/>
  <c r="Z22" i="32" s="1"/>
  <c r="Q115" i="23"/>
  <c r="R144" i="23"/>
  <c r="S265" i="23"/>
  <c r="P500" i="30"/>
  <c r="N354" i="30"/>
  <c r="O404" i="30"/>
  <c r="P358" i="30"/>
  <c r="N212" i="30"/>
  <c r="O454" i="30"/>
  <c r="Q449" i="30"/>
  <c r="O303" i="30"/>
  <c r="P385" i="30"/>
  <c r="N239" i="30"/>
  <c r="Q403" i="30"/>
  <c r="R485" i="30"/>
  <c r="O499" i="30"/>
  <c r="P357" i="30"/>
  <c r="P448" i="30"/>
  <c r="M480" i="30"/>
  <c r="Q319" i="30"/>
  <c r="M161" i="30"/>
  <c r="R441" i="30"/>
  <c r="O257" i="30"/>
  <c r="Q104" i="30"/>
  <c r="S329" i="30"/>
  <c r="N170" i="30"/>
  <c r="N394" i="30"/>
  <c r="M223" i="30"/>
  <c r="P447" i="30"/>
  <c r="M487" i="30"/>
  <c r="M287" i="30"/>
  <c r="P461" i="30"/>
  <c r="P439" i="30"/>
  <c r="M478" i="30"/>
  <c r="N469" i="30"/>
  <c r="M446" i="30"/>
  <c r="S213" i="30"/>
  <c r="R45" i="30"/>
  <c r="N355" i="30"/>
  <c r="S156" i="30"/>
  <c r="R92" i="30"/>
  <c r="R277" i="30"/>
  <c r="M98" i="30"/>
  <c r="Q468" i="30"/>
  <c r="Q224" i="30"/>
  <c r="R54" i="30"/>
  <c r="R354" i="30"/>
  <c r="P156" i="30"/>
  <c r="R323" i="30"/>
  <c r="Q134" i="30"/>
  <c r="P482" i="30"/>
  <c r="R229" i="30"/>
  <c r="S58" i="30"/>
  <c r="S269" i="30"/>
  <c r="O92" i="30"/>
  <c r="S309" i="30"/>
  <c r="P123" i="30"/>
  <c r="O378" i="30"/>
  <c r="N172" i="30"/>
  <c r="M353" i="30"/>
  <c r="M155" i="30"/>
  <c r="P360" i="30"/>
  <c r="N160" i="30"/>
  <c r="O309" i="30"/>
  <c r="O122" i="30"/>
  <c r="P263" i="30"/>
  <c r="Q343" i="30"/>
  <c r="P384" i="30"/>
  <c r="N442" i="30"/>
  <c r="R464" i="30"/>
  <c r="S474" i="30"/>
  <c r="O227" i="30"/>
  <c r="M489" i="30"/>
  <c r="P460" i="30"/>
  <c r="R450" i="30"/>
  <c r="O342" i="30"/>
  <c r="O416" i="30"/>
  <c r="R457" i="30"/>
  <c r="N23" i="30"/>
  <c r="N149" i="30"/>
  <c r="N76" i="30"/>
  <c r="R41" i="30"/>
  <c r="P220" i="30"/>
  <c r="O53" i="30"/>
  <c r="Q285" i="30"/>
  <c r="M220" i="30"/>
  <c r="N168" i="30"/>
  <c r="M95" i="30"/>
  <c r="S495" i="30"/>
  <c r="Q349" i="30"/>
  <c r="N500" i="30"/>
  <c r="S353" i="30"/>
  <c r="Q207" i="30"/>
  <c r="R449" i="30"/>
  <c r="M445" i="30"/>
  <c r="R298" i="30"/>
  <c r="S380" i="30"/>
  <c r="Q234" i="30"/>
  <c r="M399" i="30"/>
  <c r="N481" i="30"/>
  <c r="N499" i="30"/>
  <c r="S352" i="30"/>
  <c r="S443" i="30"/>
  <c r="P475" i="30"/>
  <c r="O314" i="30"/>
  <c r="O156" i="30"/>
  <c r="M434" i="30"/>
  <c r="P252" i="30"/>
  <c r="M100" i="30"/>
  <c r="Q324" i="30"/>
  <c r="P165" i="30"/>
  <c r="O388" i="30"/>
  <c r="N218" i="30"/>
  <c r="O441" i="30"/>
  <c r="P478" i="30"/>
  <c r="S281" i="30"/>
  <c r="N455" i="30"/>
  <c r="N433" i="30"/>
  <c r="P469" i="30"/>
  <c r="S460" i="30"/>
  <c r="R436" i="30"/>
  <c r="P207" i="30"/>
  <c r="N41" i="30"/>
  <c r="P347" i="30"/>
  <c r="M151" i="30"/>
  <c r="Q54" i="30"/>
  <c r="Q270" i="30"/>
  <c r="M93" i="30"/>
  <c r="R456" i="30"/>
  <c r="M219" i="30"/>
  <c r="M50" i="30"/>
  <c r="M347" i="30"/>
  <c r="Q150" i="30"/>
  <c r="Q316" i="30"/>
  <c r="N129" i="30"/>
  <c r="P466" i="30"/>
  <c r="N224" i="30"/>
  <c r="N54" i="30"/>
  <c r="O264" i="30"/>
  <c r="P87" i="30"/>
  <c r="M302" i="30"/>
  <c r="Q117" i="30"/>
  <c r="S368" i="30"/>
  <c r="R166" i="30"/>
  <c r="S344" i="30"/>
  <c r="R149" i="30"/>
  <c r="R352" i="30"/>
  <c r="S154" i="30"/>
  <c r="P301" i="30"/>
  <c r="M117" i="30"/>
  <c r="R257" i="30"/>
  <c r="N337" i="30"/>
  <c r="P377" i="30"/>
  <c r="R429" i="30"/>
  <c r="P451" i="30"/>
  <c r="Q464" i="30"/>
  <c r="R489" i="30"/>
  <c r="Q474" i="30"/>
  <c r="S450" i="30"/>
  <c r="N438" i="30"/>
  <c r="M334" i="30"/>
  <c r="S407" i="30"/>
  <c r="N373" i="30"/>
  <c r="O16" i="30"/>
  <c r="O141" i="30"/>
  <c r="O199" i="30"/>
  <c r="Q34" i="30"/>
  <c r="O209" i="30"/>
  <c r="P41" i="30"/>
  <c r="S265" i="30"/>
  <c r="P176" i="30"/>
  <c r="Q138" i="30"/>
  <c r="Q88" i="30"/>
  <c r="O491" i="30"/>
  <c r="M345" i="30"/>
  <c r="Q495" i="30"/>
  <c r="O349" i="30"/>
  <c r="M203" i="30"/>
  <c r="N445" i="30"/>
  <c r="P440" i="30"/>
  <c r="N294" i="30"/>
  <c r="O376" i="30"/>
  <c r="M230" i="30"/>
  <c r="P394" i="30"/>
  <c r="Q476" i="30"/>
  <c r="Q494" i="30"/>
  <c r="O348" i="30"/>
  <c r="O439" i="30"/>
  <c r="S470" i="30"/>
  <c r="M309" i="30"/>
  <c r="Q151" i="30"/>
  <c r="S427" i="30"/>
  <c r="Q247" i="30"/>
  <c r="P95" i="30"/>
  <c r="O319" i="30"/>
  <c r="R160" i="30"/>
  <c r="Q382" i="30"/>
  <c r="O213" i="30"/>
  <c r="Q433" i="30"/>
  <c r="S469" i="30"/>
  <c r="R276" i="30"/>
  <c r="N447" i="30"/>
  <c r="P425" i="30"/>
  <c r="N461" i="30"/>
  <c r="N453" i="30"/>
  <c r="P424" i="30"/>
  <c r="R201" i="30"/>
  <c r="Q36" i="30"/>
  <c r="M339" i="30"/>
  <c r="R145" i="30"/>
  <c r="Q40" i="30"/>
  <c r="M265" i="30"/>
  <c r="N88" i="30"/>
  <c r="P444" i="30"/>
  <c r="R212" i="30"/>
  <c r="O45" i="30"/>
  <c r="Q338" i="30"/>
  <c r="O145" i="30"/>
  <c r="O310" i="30"/>
  <c r="S123" i="30"/>
  <c r="O456" i="30"/>
  <c r="M218" i="30"/>
  <c r="P49" i="30"/>
  <c r="R258" i="30"/>
  <c r="Q82" i="30"/>
  <c r="S295" i="30"/>
  <c r="O112" i="30"/>
  <c r="R360" i="30"/>
  <c r="N161" i="30"/>
  <c r="R337" i="30"/>
  <c r="P144" i="30"/>
  <c r="Q344" i="30"/>
  <c r="Q149" i="30"/>
  <c r="O295" i="30"/>
  <c r="R111" i="30"/>
  <c r="O251" i="30"/>
  <c r="S328" i="30"/>
  <c r="M368" i="30"/>
  <c r="Q420" i="30"/>
  <c r="M442" i="30"/>
  <c r="O451" i="30"/>
  <c r="R474" i="30"/>
  <c r="O464" i="30"/>
  <c r="O438" i="30"/>
  <c r="S428" i="30"/>
  <c r="Q327" i="30"/>
  <c r="M398" i="30"/>
  <c r="O339" i="30"/>
  <c r="Q10" i="30"/>
  <c r="Q131" i="30"/>
  <c r="P61" i="30"/>
  <c r="R28" i="30"/>
  <c r="Q197" i="30"/>
  <c r="P21" i="30"/>
  <c r="S248" i="30"/>
  <c r="N158" i="30"/>
  <c r="P111" i="30"/>
  <c r="O80" i="30"/>
  <c r="R486" i="30"/>
  <c r="P340" i="30"/>
  <c r="M491" i="30"/>
  <c r="R344" i="30"/>
  <c r="P198" i="30"/>
  <c r="Q440" i="30"/>
  <c r="S435" i="30"/>
  <c r="Q289" i="30"/>
  <c r="R371" i="30"/>
  <c r="P225" i="30"/>
  <c r="S389" i="30"/>
  <c r="M472" i="30"/>
  <c r="M490" i="30"/>
  <c r="M499" i="30"/>
  <c r="R434" i="30"/>
  <c r="O466" i="30"/>
  <c r="R303" i="30"/>
  <c r="S146" i="30"/>
  <c r="N420" i="30"/>
  <c r="R242" i="30"/>
  <c r="S90" i="30"/>
  <c r="M314" i="30"/>
  <c r="M156" i="30"/>
  <c r="S375" i="30"/>
  <c r="P208" i="30"/>
  <c r="P427" i="30"/>
  <c r="Q461" i="30"/>
  <c r="P271" i="30"/>
  <c r="S439" i="30"/>
  <c r="O419" i="30"/>
  <c r="S454" i="30"/>
  <c r="Q446" i="30"/>
  <c r="P415" i="30"/>
  <c r="N196" i="30"/>
  <c r="M32" i="30"/>
  <c r="Q332" i="30"/>
  <c r="P140" i="30"/>
  <c r="O22" i="30"/>
  <c r="P259" i="30"/>
  <c r="O83" i="30"/>
  <c r="S434" i="30"/>
  <c r="S206" i="30"/>
  <c r="R40" i="30"/>
  <c r="N332" i="30"/>
  <c r="M140" i="30"/>
  <c r="M304" i="30"/>
  <c r="M118" i="30"/>
  <c r="Q443" i="30"/>
  <c r="O212" i="30"/>
  <c r="S44" i="30"/>
  <c r="M253" i="30"/>
  <c r="R77" i="30"/>
  <c r="N289" i="30"/>
  <c r="N107" i="30"/>
  <c r="R353" i="30"/>
  <c r="N155" i="30"/>
  <c r="N331" i="30"/>
  <c r="N139" i="30"/>
  <c r="Q337" i="30"/>
  <c r="O144" i="30"/>
  <c r="Q288" i="30"/>
  <c r="Q106" i="30"/>
  <c r="R245" i="30"/>
  <c r="P322" i="30"/>
  <c r="S359" i="30"/>
  <c r="P410" i="30"/>
  <c r="Q429" i="30"/>
  <c r="R438" i="30"/>
  <c r="P464" i="30"/>
  <c r="M451" i="30"/>
  <c r="M429" i="30"/>
  <c r="O418" i="30"/>
  <c r="P488" i="30"/>
  <c r="M391" i="30"/>
  <c r="P311" i="30"/>
  <c r="S4" i="30"/>
  <c r="S121" i="30"/>
  <c r="O446" i="30"/>
  <c r="R21" i="30"/>
  <c r="N187" i="30"/>
  <c r="N3" i="30"/>
  <c r="S231" i="30"/>
  <c r="P148" i="30"/>
  <c r="R88" i="30"/>
  <c r="N74" i="30"/>
  <c r="N482" i="30"/>
  <c r="S335" i="30"/>
  <c r="P486" i="30"/>
  <c r="N340" i="30"/>
  <c r="S193" i="30"/>
  <c r="M436" i="30"/>
  <c r="O431" i="30"/>
  <c r="M285" i="30"/>
  <c r="N367" i="30"/>
  <c r="S220" i="30"/>
  <c r="O385" i="30"/>
  <c r="P467" i="30"/>
  <c r="P485" i="30"/>
  <c r="P494" i="30"/>
  <c r="N430" i="30"/>
  <c r="R461" i="30"/>
  <c r="M298" i="30"/>
  <c r="N142" i="30"/>
  <c r="N414" i="30"/>
  <c r="S237" i="30"/>
  <c r="O86" i="30"/>
  <c r="R308" i="30"/>
  <c r="O151" i="30"/>
  <c r="M370" i="30"/>
  <c r="Q203" i="30"/>
  <c r="R419" i="30"/>
  <c r="O455" i="30"/>
  <c r="P266" i="30"/>
  <c r="O433" i="30"/>
  <c r="M412" i="30"/>
  <c r="S446" i="30"/>
  <c r="S438" i="30"/>
  <c r="P405" i="30"/>
  <c r="Q190" i="30"/>
  <c r="P27" i="30"/>
  <c r="P325" i="30"/>
  <c r="N135" i="30"/>
  <c r="P17" i="30"/>
  <c r="S253" i="30"/>
  <c r="P78" i="30"/>
  <c r="M424" i="30"/>
  <c r="O201" i="30"/>
  <c r="N36" i="30"/>
  <c r="M325" i="30"/>
  <c r="R134" i="30"/>
  <c r="O296" i="30"/>
  <c r="R112" i="30"/>
  <c r="O434" i="30"/>
  <c r="P206" i="30"/>
  <c r="R35" i="30"/>
  <c r="Q246" i="30"/>
  <c r="M73" i="30"/>
  <c r="M283" i="30"/>
  <c r="N102" i="30"/>
  <c r="N345" i="30"/>
  <c r="S149" i="30"/>
  <c r="M323" i="30"/>
  <c r="R133" i="30"/>
  <c r="S330" i="30"/>
  <c r="S138" i="30"/>
  <c r="P281" i="30"/>
  <c r="Q101" i="30"/>
  <c r="N240" i="30"/>
  <c r="O315" i="30"/>
  <c r="M351" i="30"/>
  <c r="S401" i="30"/>
  <c r="P420" i="30"/>
  <c r="P429" i="30"/>
  <c r="Q477" i="30"/>
  <c r="O331" i="30"/>
  <c r="S481" i="30"/>
  <c r="Q335" i="30"/>
  <c r="O189" i="30"/>
  <c r="P431" i="30"/>
  <c r="R426" i="30"/>
  <c r="P280" i="30"/>
  <c r="Q362" i="30"/>
  <c r="O216" i="30"/>
  <c r="R380" i="30"/>
  <c r="S462" i="30"/>
  <c r="S480" i="30"/>
  <c r="S489" i="30"/>
  <c r="Q425" i="30"/>
  <c r="O496" i="30"/>
  <c r="S292" i="30"/>
  <c r="P137" i="30"/>
  <c r="M407" i="30"/>
  <c r="M233" i="30"/>
  <c r="R81" i="30"/>
  <c r="S302" i="30"/>
  <c r="Q146" i="30"/>
  <c r="O364" i="30"/>
  <c r="R198" i="30"/>
  <c r="R413" i="30"/>
  <c r="O447" i="30"/>
  <c r="Q261" i="30"/>
  <c r="R425" i="30"/>
  <c r="N406" i="30"/>
  <c r="N439" i="30"/>
  <c r="R432" i="30"/>
  <c r="N397" i="30"/>
  <c r="N185" i="30"/>
  <c r="S22" i="30"/>
  <c r="S317" i="30"/>
  <c r="R129" i="30"/>
  <c r="R3" i="30"/>
  <c r="M248" i="30"/>
  <c r="R73" i="30"/>
  <c r="M415" i="30"/>
  <c r="R195" i="30"/>
  <c r="Q31" i="30"/>
  <c r="N317" i="30"/>
  <c r="O129" i="30"/>
  <c r="N290" i="30"/>
  <c r="Q107" i="30"/>
  <c r="Q423" i="30"/>
  <c r="S200" i="30"/>
  <c r="S12" i="30"/>
  <c r="M241" i="30"/>
  <c r="O68" i="30"/>
  <c r="O275" i="30"/>
  <c r="N97" i="30"/>
  <c r="S337" i="30"/>
  <c r="Q144" i="30"/>
  <c r="S315" i="30"/>
  <c r="P128" i="30"/>
  <c r="S322" i="30"/>
  <c r="Q133" i="30"/>
  <c r="R274" i="30"/>
  <c r="M492" i="30"/>
  <c r="O234" i="30"/>
  <c r="P307" i="30"/>
  <c r="P343" i="30"/>
  <c r="P392" i="30"/>
  <c r="O410" i="30"/>
  <c r="N419" i="30"/>
  <c r="Q438" i="30"/>
  <c r="N429" i="30"/>
  <c r="R409" i="30"/>
  <c r="R398" i="30"/>
  <c r="M460" i="30"/>
  <c r="P373" i="30"/>
  <c r="Q267" i="30"/>
  <c r="R176" i="30"/>
  <c r="N105" i="30"/>
  <c r="R333" i="30"/>
  <c r="O10" i="30"/>
  <c r="Q168" i="30"/>
  <c r="N20" i="30"/>
  <c r="M209" i="30"/>
  <c r="N121" i="30"/>
  <c r="M46" i="30"/>
  <c r="O60" i="30"/>
  <c r="M473" i="30"/>
  <c r="R326" i="30"/>
  <c r="O477" i="30"/>
  <c r="M331" i="30"/>
  <c r="R184" i="30"/>
  <c r="S426" i="30"/>
  <c r="N422" i="30"/>
  <c r="S275" i="30"/>
  <c r="M358" i="30"/>
  <c r="R211" i="30"/>
  <c r="N376" i="30"/>
  <c r="O458" i="30"/>
  <c r="O476" i="30"/>
  <c r="O485" i="30"/>
  <c r="M421" i="30"/>
  <c r="R487" i="30"/>
  <c r="R287" i="30"/>
  <c r="R132" i="30"/>
  <c r="N401" i="30"/>
  <c r="N228" i="30"/>
  <c r="R502" i="30"/>
  <c r="R297" i="30"/>
  <c r="S141" i="30"/>
  <c r="O358" i="30"/>
  <c r="R193" i="30"/>
  <c r="Q406" i="30"/>
  <c r="N441" i="30"/>
  <c r="R256" i="30"/>
  <c r="P419" i="30"/>
  <c r="O400" i="30"/>
  <c r="M433" i="30"/>
  <c r="M425" i="30"/>
  <c r="M389" i="30"/>
  <c r="S178" i="30"/>
  <c r="O18" i="30"/>
  <c r="S310" i="30"/>
  <c r="P124" i="30"/>
  <c r="M31" i="30"/>
  <c r="R241" i="30"/>
  <c r="M69" i="30"/>
  <c r="M405" i="30"/>
  <c r="N190" i="30"/>
  <c r="M27" i="30"/>
  <c r="P310" i="30"/>
  <c r="M124" i="30"/>
  <c r="P283" i="30"/>
  <c r="Q102" i="30"/>
  <c r="Q414" i="30"/>
  <c r="O195" i="30"/>
  <c r="M497" i="30"/>
  <c r="P235" i="30"/>
  <c r="P63" i="30"/>
  <c r="R269" i="30"/>
  <c r="N92" i="30"/>
  <c r="P331" i="30"/>
  <c r="O139" i="30"/>
  <c r="Q309" i="30"/>
  <c r="Q122" i="30"/>
  <c r="R315" i="30"/>
  <c r="O128" i="30"/>
  <c r="N269" i="30"/>
  <c r="P479" i="30"/>
  <c r="R228" i="30"/>
  <c r="N301" i="30"/>
  <c r="M337" i="30"/>
  <c r="O384" i="30"/>
  <c r="R401" i="30"/>
  <c r="N410" i="30"/>
  <c r="O429" i="30"/>
  <c r="Q418" i="30"/>
  <c r="R399" i="30"/>
  <c r="Q391" i="30"/>
  <c r="P450" i="30"/>
  <c r="O365" i="30"/>
  <c r="Q249" i="30"/>
  <c r="S140" i="30"/>
  <c r="O96" i="30"/>
  <c r="N311" i="30"/>
  <c r="P3" i="30"/>
  <c r="Q158" i="30"/>
  <c r="Q24" i="30"/>
  <c r="O197" i="30"/>
  <c r="M104" i="30"/>
  <c r="O14" i="30"/>
  <c r="S52" i="30"/>
  <c r="P468" i="30"/>
  <c r="N322" i="30"/>
  <c r="R472" i="30"/>
  <c r="P326" i="30"/>
  <c r="N180" i="30"/>
  <c r="O422" i="30"/>
  <c r="Q417" i="30"/>
  <c r="R499" i="30"/>
  <c r="P353" i="30"/>
  <c r="N207" i="30"/>
  <c r="Q371" i="30"/>
  <c r="R453" i="30"/>
  <c r="R471" i="30"/>
  <c r="R480" i="30"/>
  <c r="P416" i="30"/>
  <c r="N479" i="30"/>
  <c r="Q282" i="30"/>
  <c r="M128" i="30"/>
  <c r="P395" i="30"/>
  <c r="O223" i="30"/>
  <c r="M496" i="30"/>
  <c r="Q292" i="30"/>
  <c r="N137" i="30"/>
  <c r="M352" i="30"/>
  <c r="S188" i="30"/>
  <c r="R400" i="30"/>
  <c r="P433" i="30"/>
  <c r="S251" i="30"/>
  <c r="N412" i="30"/>
  <c r="P393" i="30"/>
  <c r="R501" i="30"/>
  <c r="S418" i="30"/>
  <c r="Q379" i="30"/>
  <c r="P173" i="30"/>
  <c r="R13" i="30"/>
  <c r="Q304" i="30"/>
  <c r="N119" i="30"/>
  <c r="R497" i="30"/>
  <c r="N236" i="30"/>
  <c r="O64" i="30"/>
  <c r="R396" i="30"/>
  <c r="M184" i="30"/>
  <c r="P22" i="30"/>
  <c r="N304" i="30"/>
  <c r="R118" i="30"/>
  <c r="O276" i="30"/>
  <c r="Q97" i="30"/>
  <c r="Q404" i="30"/>
  <c r="R189" i="30"/>
  <c r="O482" i="30"/>
  <c r="Q229" i="30"/>
  <c r="R58" i="30"/>
  <c r="N264" i="30"/>
  <c r="O87" i="30"/>
  <c r="N323" i="30"/>
  <c r="S133" i="30"/>
  <c r="R301" i="30"/>
  <c r="O117" i="30"/>
  <c r="P309" i="30"/>
  <c r="P122" i="30"/>
  <c r="Q263" i="30"/>
  <c r="O465" i="30"/>
  <c r="P222" i="30"/>
  <c r="M295" i="30"/>
  <c r="R328" i="30"/>
  <c r="M375" i="30"/>
  <c r="O392" i="30"/>
  <c r="S463" i="30"/>
  <c r="Q317" i="30"/>
  <c r="N468" i="30"/>
  <c r="S321" i="30"/>
  <c r="Q175" i="30"/>
  <c r="R417" i="30"/>
  <c r="M413" i="30"/>
  <c r="N495" i="30"/>
  <c r="S348" i="30"/>
  <c r="Q202" i="30"/>
  <c r="M367" i="30"/>
  <c r="N449" i="30"/>
  <c r="N467" i="30"/>
  <c r="N476" i="30"/>
  <c r="Q498" i="30"/>
  <c r="Q470" i="30"/>
  <c r="P277" i="30"/>
  <c r="O123" i="30"/>
  <c r="Q388" i="30"/>
  <c r="P218" i="30"/>
  <c r="P487" i="30"/>
  <c r="P287" i="30"/>
  <c r="P132" i="30"/>
  <c r="P346" i="30"/>
  <c r="N184" i="30"/>
  <c r="S393" i="30"/>
  <c r="N426" i="30"/>
  <c r="M247" i="30"/>
  <c r="O406" i="30"/>
  <c r="R387" i="30"/>
  <c r="M493" i="30"/>
  <c r="Q411" i="30"/>
  <c r="Q372" i="30"/>
  <c r="M168" i="30"/>
  <c r="N9" i="30"/>
  <c r="S296" i="30"/>
  <c r="O113" i="30"/>
  <c r="M483" i="30"/>
  <c r="Q230" i="30"/>
  <c r="Q59" i="30"/>
  <c r="O387" i="30"/>
  <c r="P178" i="30"/>
  <c r="S17" i="30"/>
  <c r="P296" i="30"/>
  <c r="S112" i="30"/>
  <c r="N270" i="30"/>
  <c r="Q92" i="30"/>
  <c r="O396" i="30"/>
  <c r="P183" i="30"/>
  <c r="N466" i="30"/>
  <c r="M224" i="30"/>
  <c r="M54" i="30"/>
  <c r="Q258" i="30"/>
  <c r="P82" i="30"/>
  <c r="M316" i="30"/>
  <c r="Q128" i="30"/>
  <c r="Q295" i="30"/>
  <c r="M112" i="30"/>
  <c r="Q301" i="30"/>
  <c r="N117" i="30"/>
  <c r="M258" i="30"/>
  <c r="M452" i="30"/>
  <c r="S216" i="30"/>
  <c r="O288" i="30"/>
  <c r="O322" i="30"/>
  <c r="R367" i="30"/>
  <c r="N384" i="30"/>
  <c r="N392" i="30"/>
  <c r="O459" i="30"/>
  <c r="M313" i="30"/>
  <c r="Q463" i="30"/>
  <c r="O317" i="30"/>
  <c r="M171" i="30"/>
  <c r="N413" i="30"/>
  <c r="P408" i="30"/>
  <c r="Q490" i="30"/>
  <c r="O344" i="30"/>
  <c r="M198" i="30"/>
  <c r="P362" i="30"/>
  <c r="Q444" i="30"/>
  <c r="Q462" i="30"/>
  <c r="Q471" i="30"/>
  <c r="M494" i="30"/>
  <c r="N464" i="30"/>
  <c r="O272" i="30"/>
  <c r="Q118" i="30"/>
  <c r="S382" i="30"/>
  <c r="Q213" i="30"/>
  <c r="S478" i="30"/>
  <c r="O282" i="30"/>
  <c r="R127" i="30"/>
  <c r="M341" i="30"/>
  <c r="P179" i="30"/>
  <c r="N388" i="30"/>
  <c r="Q419" i="30"/>
  <c r="N242" i="30"/>
  <c r="P400" i="30"/>
  <c r="M382" i="30"/>
  <c r="P484" i="30"/>
  <c r="R405" i="30"/>
  <c r="N362" i="30"/>
  <c r="Q162" i="30"/>
  <c r="Q4" i="30"/>
  <c r="R290" i="30"/>
  <c r="N108" i="30"/>
  <c r="R468" i="30"/>
  <c r="R224" i="30"/>
  <c r="S54" i="30"/>
  <c r="N379" i="30"/>
  <c r="M173" i="30"/>
  <c r="O13" i="30"/>
  <c r="O290" i="30"/>
  <c r="R107" i="30"/>
  <c r="Q264" i="30"/>
  <c r="R87" i="30"/>
  <c r="S386" i="30"/>
  <c r="M178" i="30"/>
  <c r="N456" i="30"/>
  <c r="R217" i="30"/>
  <c r="Q35" i="30"/>
  <c r="R252" i="30"/>
  <c r="Q77" i="30"/>
  <c r="R309" i="30"/>
  <c r="R122" i="30"/>
  <c r="S288" i="30"/>
  <c r="S106" i="30"/>
  <c r="P295" i="30"/>
  <c r="S111" i="30"/>
  <c r="P251" i="30"/>
  <c r="Q442" i="30"/>
  <c r="M211" i="30"/>
  <c r="N281" i="30"/>
  <c r="N315" i="30"/>
  <c r="R359" i="30"/>
  <c r="R374" i="30"/>
  <c r="R454" i="30"/>
  <c r="P308" i="30"/>
  <c r="M459" i="30"/>
  <c r="R312" i="30"/>
  <c r="P166" i="30"/>
  <c r="Q408" i="30"/>
  <c r="S403" i="30"/>
  <c r="M486" i="30"/>
  <c r="R339" i="30"/>
  <c r="P193" i="30"/>
  <c r="S357" i="30"/>
  <c r="M440" i="30"/>
  <c r="M458" i="30"/>
  <c r="M467" i="30"/>
  <c r="P489" i="30"/>
  <c r="M456" i="30"/>
  <c r="P267" i="30"/>
  <c r="S113" i="30"/>
  <c r="N377" i="30"/>
  <c r="R208" i="30"/>
  <c r="O470" i="30"/>
  <c r="N277" i="30"/>
  <c r="M123" i="30"/>
  <c r="P335" i="30"/>
  <c r="R174" i="30"/>
  <c r="P382" i="30"/>
  <c r="P412" i="30"/>
  <c r="O237" i="30"/>
  <c r="Q393" i="30"/>
  <c r="N375" i="30"/>
  <c r="S477" i="30"/>
  <c r="P501" i="30"/>
  <c r="O355" i="30"/>
  <c r="M157" i="30"/>
  <c r="R102" i="30"/>
  <c r="M284" i="30"/>
  <c r="N103" i="30"/>
  <c r="S456" i="30"/>
  <c r="N219" i="30"/>
  <c r="N50" i="30"/>
  <c r="M371" i="30"/>
  <c r="Q167" i="30"/>
  <c r="R8" i="30"/>
  <c r="Q283" i="30"/>
  <c r="R97" i="30"/>
  <c r="M259" i="30"/>
  <c r="S82" i="30"/>
  <c r="R378" i="30"/>
  <c r="Q172" i="30"/>
  <c r="P443" i="30"/>
  <c r="M212" i="30"/>
  <c r="S21" i="30"/>
  <c r="P246" i="30"/>
  <c r="S72" i="30"/>
  <c r="S301" i="30"/>
  <c r="P117" i="30"/>
  <c r="R282" i="30"/>
  <c r="S101" i="30"/>
  <c r="R288" i="30"/>
  <c r="R106" i="30"/>
  <c r="S245" i="30"/>
  <c r="O430" i="30"/>
  <c r="P205" i="30"/>
  <c r="P274" i="30"/>
  <c r="N307" i="30"/>
  <c r="S350" i="30"/>
  <c r="R366" i="30"/>
  <c r="N450" i="30"/>
  <c r="O500" i="30"/>
  <c r="P454" i="30"/>
  <c r="N308" i="30"/>
  <c r="S161" i="30"/>
  <c r="M404" i="30"/>
  <c r="O399" i="30"/>
  <c r="P481" i="30"/>
  <c r="N335" i="30"/>
  <c r="Q499" i="30"/>
  <c r="O353" i="30"/>
  <c r="P435" i="30"/>
  <c r="P453" i="30"/>
  <c r="P462" i="30"/>
  <c r="S484" i="30"/>
  <c r="M448" i="30"/>
  <c r="Q262" i="30"/>
  <c r="O109" i="30"/>
  <c r="O370" i="30"/>
  <c r="S203" i="30"/>
  <c r="R462" i="30"/>
  <c r="M272" i="30"/>
  <c r="O118" i="30"/>
  <c r="R329" i="30"/>
  <c r="M170" i="30"/>
  <c r="Q375" i="30"/>
  <c r="P406" i="30"/>
  <c r="P232" i="30"/>
  <c r="S387" i="30"/>
  <c r="P369" i="30"/>
  <c r="O469" i="30"/>
  <c r="R492" i="30"/>
  <c r="Q347" i="30"/>
  <c r="R151" i="30"/>
  <c r="N78" i="30"/>
  <c r="S277" i="30"/>
  <c r="N98" i="30"/>
  <c r="R445" i="30"/>
  <c r="S212" i="30"/>
  <c r="P45" i="30"/>
  <c r="Q361" i="30"/>
  <c r="N162" i="30"/>
  <c r="N4" i="30"/>
  <c r="Q276" i="30"/>
  <c r="M83" i="30"/>
  <c r="P253" i="30"/>
  <c r="M78" i="30"/>
  <c r="Q370" i="30"/>
  <c r="N167" i="30"/>
  <c r="Q432" i="30"/>
  <c r="O206" i="30"/>
  <c r="Q3" i="30"/>
  <c r="S240" i="30"/>
  <c r="M68" i="30"/>
  <c r="R295" i="30"/>
  <c r="N112" i="30"/>
  <c r="M275" i="30"/>
  <c r="S96" i="30"/>
  <c r="R281" i="30"/>
  <c r="R101" i="30"/>
  <c r="O240" i="30"/>
  <c r="N421" i="30"/>
  <c r="S199" i="30"/>
  <c r="S268" i="30"/>
  <c r="M301" i="30"/>
  <c r="O343" i="30"/>
  <c r="Q359" i="30"/>
  <c r="Q445" i="30"/>
  <c r="R495" i="30"/>
  <c r="S449" i="30"/>
  <c r="Q303" i="30"/>
  <c r="O157" i="30"/>
  <c r="P399" i="30"/>
  <c r="R394" i="30"/>
  <c r="S476" i="30"/>
  <c r="Q330" i="30"/>
  <c r="M495" i="30"/>
  <c r="R348" i="30"/>
  <c r="S430" i="30"/>
  <c r="S448" i="30"/>
  <c r="S457" i="30"/>
  <c r="O480" i="30"/>
  <c r="S441" i="30"/>
  <c r="Q257" i="30"/>
  <c r="R104" i="30"/>
  <c r="Q364" i="30"/>
  <c r="M199" i="30"/>
  <c r="R455" i="30"/>
  <c r="N267" i="30"/>
  <c r="Q113" i="30"/>
  <c r="P324" i="30"/>
  <c r="O165" i="30"/>
  <c r="S369" i="30"/>
  <c r="Q400" i="30"/>
  <c r="Q227" i="30"/>
  <c r="N382" i="30"/>
  <c r="R363" i="30"/>
  <c r="M461" i="30"/>
  <c r="N484" i="30"/>
  <c r="N339" i="30"/>
  <c r="S145" i="30"/>
  <c r="O59" i="30"/>
  <c r="R270" i="30"/>
  <c r="N93" i="30"/>
  <c r="O435" i="30"/>
  <c r="M207" i="30"/>
  <c r="S40" i="30"/>
  <c r="S354" i="30"/>
  <c r="Q156" i="30"/>
  <c r="P73" i="30"/>
  <c r="O270" i="30"/>
  <c r="M64" i="30"/>
  <c r="S246" i="30"/>
  <c r="O73" i="30"/>
  <c r="N361" i="30"/>
  <c r="Q161" i="30"/>
  <c r="P423" i="30"/>
  <c r="R200" i="30"/>
  <c r="S496" i="30"/>
  <c r="O235" i="30"/>
  <c r="O63" i="30"/>
  <c r="M289" i="30"/>
  <c r="M107" i="30"/>
  <c r="P269" i="30"/>
  <c r="S91" i="30"/>
  <c r="S274" i="30"/>
  <c r="P492" i="30"/>
  <c r="P234" i="30"/>
  <c r="S410" i="30"/>
  <c r="Q193" i="30"/>
  <c r="O263" i="30"/>
  <c r="S294" i="30"/>
  <c r="S336" i="30"/>
  <c r="R350" i="30"/>
  <c r="P359" i="30"/>
  <c r="P374" i="30"/>
  <c r="N366" i="30"/>
  <c r="N350" i="30"/>
  <c r="P342" i="30"/>
  <c r="O391" i="30"/>
  <c r="N428" i="30"/>
  <c r="M180" i="30"/>
  <c r="M58" i="30"/>
  <c r="R53" i="30"/>
  <c r="P209" i="30"/>
  <c r="R60" i="30"/>
  <c r="S104" i="30"/>
  <c r="R10" i="30"/>
  <c r="R140" i="30"/>
  <c r="P15" i="30"/>
  <c r="S364" i="30"/>
  <c r="O15" i="30"/>
  <c r="M441" i="30"/>
  <c r="N491" i="30"/>
  <c r="O445" i="30"/>
  <c r="M299" i="30"/>
  <c r="R152" i="30"/>
  <c r="S394" i="30"/>
  <c r="N390" i="30"/>
  <c r="O472" i="30"/>
  <c r="M326" i="30"/>
  <c r="P490" i="30"/>
  <c r="N344" i="30"/>
  <c r="O426" i="30"/>
  <c r="O444" i="30"/>
  <c r="O453" i="30"/>
  <c r="R475" i="30"/>
  <c r="N434" i="30"/>
  <c r="Q252" i="30"/>
  <c r="N100" i="30"/>
  <c r="S358" i="30"/>
  <c r="N194" i="30"/>
  <c r="R447" i="30"/>
  <c r="N262" i="30"/>
  <c r="M109" i="30"/>
  <c r="N319" i="30"/>
  <c r="Q160" i="30"/>
  <c r="N364" i="30"/>
  <c r="R393" i="30"/>
  <c r="R222" i="30"/>
  <c r="O375" i="30"/>
  <c r="M357" i="30"/>
  <c r="Q453" i="30"/>
  <c r="P476" i="30"/>
  <c r="R332" i="30"/>
  <c r="Q140" i="30"/>
  <c r="S26" i="30"/>
  <c r="N265" i="30"/>
  <c r="O88" i="30"/>
  <c r="N424" i="30"/>
  <c r="P201" i="30"/>
  <c r="O36" i="30"/>
  <c r="N347" i="30"/>
  <c r="R150" i="30"/>
  <c r="M36" i="30"/>
  <c r="R264" i="30"/>
  <c r="N45" i="30"/>
  <c r="O241" i="30"/>
  <c r="Q68" i="30"/>
  <c r="P354" i="30"/>
  <c r="Q155" i="30"/>
  <c r="P414" i="30"/>
  <c r="N195" i="30"/>
  <c r="M481" i="30"/>
  <c r="P229" i="30"/>
  <c r="Q58" i="30"/>
  <c r="S282" i="30"/>
  <c r="M102" i="30"/>
  <c r="S263" i="30"/>
  <c r="M87" i="30"/>
  <c r="O269" i="30"/>
  <c r="Q479" i="30"/>
  <c r="S228" i="30"/>
  <c r="O402" i="30"/>
  <c r="S187" i="30"/>
  <c r="S256" i="30"/>
  <c r="N288" i="30"/>
  <c r="Q328" i="30"/>
  <c r="N343" i="30"/>
  <c r="Q350" i="30"/>
  <c r="O366" i="30"/>
  <c r="N359" i="30"/>
  <c r="Q342" i="30"/>
  <c r="N334" i="30"/>
  <c r="N383" i="30"/>
  <c r="N416" i="30"/>
  <c r="M169" i="30"/>
  <c r="P56" i="30"/>
  <c r="R47" i="30"/>
  <c r="R197" i="30"/>
  <c r="P28" i="30"/>
  <c r="M96" i="30"/>
  <c r="M437" i="30"/>
  <c r="M131" i="30"/>
  <c r="N15" i="30"/>
  <c r="M333" i="30"/>
  <c r="Q9" i="30"/>
  <c r="P436" i="30"/>
  <c r="Q486" i="30"/>
  <c r="R440" i="30"/>
  <c r="P294" i="30"/>
  <c r="N148" i="30"/>
  <c r="O390" i="30"/>
  <c r="Q385" i="30"/>
  <c r="R467" i="30"/>
  <c r="P321" i="30"/>
  <c r="S485" i="30"/>
  <c r="Q339" i="30"/>
  <c r="R421" i="30"/>
  <c r="R439" i="30"/>
  <c r="R448" i="30"/>
  <c r="N471" i="30"/>
  <c r="M428" i="30"/>
  <c r="R247" i="30"/>
  <c r="Q95" i="30"/>
  <c r="O352" i="30"/>
  <c r="N189" i="30"/>
  <c r="Q441" i="30"/>
  <c r="N257" i="30"/>
  <c r="P104" i="30"/>
  <c r="S313" i="30"/>
  <c r="S155" i="30"/>
  <c r="Q357" i="30"/>
  <c r="M388" i="30"/>
  <c r="S217" i="30"/>
  <c r="Q369" i="30"/>
  <c r="P351" i="30"/>
  <c r="R446" i="30"/>
  <c r="M469" i="30"/>
  <c r="Q325" i="30"/>
  <c r="O135" i="30"/>
  <c r="M4" i="30"/>
  <c r="Q259" i="30"/>
  <c r="P83" i="30"/>
  <c r="N415" i="30"/>
  <c r="S195" i="30"/>
  <c r="R31" i="30"/>
  <c r="R338" i="30"/>
  <c r="P145" i="30"/>
  <c r="Q8" i="30"/>
  <c r="N259" i="30"/>
  <c r="O497" i="30"/>
  <c r="R235" i="30"/>
  <c r="S63" i="30"/>
  <c r="Q345" i="30"/>
  <c r="O150" i="30"/>
  <c r="O403" i="30"/>
  <c r="Q189" i="30"/>
  <c r="M466" i="30"/>
  <c r="S223" i="30"/>
  <c r="S53" i="30"/>
  <c r="N275" i="30"/>
  <c r="M97" i="30"/>
  <c r="O258" i="30"/>
  <c r="N82" i="30"/>
  <c r="R263" i="30"/>
  <c r="P465" i="30"/>
  <c r="Q222" i="30"/>
  <c r="S392" i="30"/>
  <c r="P182" i="30"/>
  <c r="N251" i="30"/>
  <c r="M281" i="30"/>
  <c r="M322" i="30"/>
  <c r="R336" i="30"/>
  <c r="M343" i="30"/>
  <c r="O359" i="30"/>
  <c r="O350" i="30"/>
  <c r="O334" i="30"/>
  <c r="R327" i="30"/>
  <c r="R373" i="30"/>
  <c r="Q407" i="30"/>
  <c r="M159" i="30"/>
  <c r="M56" i="30"/>
  <c r="S41" i="30"/>
  <c r="O187" i="30"/>
  <c r="R15" i="30"/>
  <c r="N89" i="30"/>
  <c r="P365" i="30"/>
  <c r="O121" i="30"/>
  <c r="Q65" i="30"/>
  <c r="Q305" i="30"/>
  <c r="S25" i="30"/>
  <c r="S431" i="30"/>
  <c r="M482" i="30"/>
  <c r="N436" i="30"/>
  <c r="S289" i="30"/>
  <c r="Q143" i="30"/>
  <c r="R385" i="30"/>
  <c r="M381" i="30"/>
  <c r="N463" i="30"/>
  <c r="S316" i="30"/>
  <c r="O481" i="30"/>
  <c r="M335" i="30"/>
  <c r="N417" i="30"/>
  <c r="N435" i="30"/>
  <c r="N444" i="30"/>
  <c r="Q466" i="30"/>
  <c r="O420" i="30"/>
  <c r="S242" i="30"/>
  <c r="M91" i="30"/>
  <c r="R346" i="30"/>
  <c r="P184" i="30"/>
  <c r="S433" i="30"/>
  <c r="O252" i="30"/>
  <c r="S99" i="30"/>
  <c r="Q308" i="30"/>
  <c r="N151" i="30"/>
  <c r="S351" i="30"/>
  <c r="O382" i="30"/>
  <c r="M213" i="30"/>
  <c r="S363" i="30"/>
  <c r="S345" i="30"/>
  <c r="M439" i="30"/>
  <c r="R460" i="30"/>
  <c r="M318" i="30"/>
  <c r="M130" i="30"/>
  <c r="Q26" i="30"/>
  <c r="M254" i="30"/>
  <c r="Q78" i="30"/>
  <c r="N405" i="30"/>
  <c r="O190" i="30"/>
  <c r="N27" i="30"/>
  <c r="O332" i="30"/>
  <c r="N140" i="30"/>
  <c r="M22" i="30"/>
  <c r="Q253" i="30"/>
  <c r="Q482" i="30"/>
  <c r="S229" i="30"/>
  <c r="N59" i="30"/>
  <c r="O338" i="30"/>
  <c r="M145" i="30"/>
  <c r="N396" i="30"/>
  <c r="O183" i="30"/>
  <c r="R452" i="30"/>
  <c r="Q217" i="30"/>
  <c r="N49" i="30"/>
  <c r="Q269" i="30"/>
  <c r="M92" i="30"/>
  <c r="R251" i="30"/>
  <c r="N77" i="30"/>
  <c r="N258" i="30"/>
  <c r="N452" i="30"/>
  <c r="M217" i="30"/>
  <c r="R384" i="30"/>
  <c r="M177" i="30"/>
  <c r="Q245" i="30"/>
  <c r="O274" i="30"/>
  <c r="M315" i="30"/>
  <c r="P328" i="30"/>
  <c r="Q336" i="30"/>
  <c r="P350" i="30"/>
  <c r="R342" i="30"/>
  <c r="S327" i="30"/>
  <c r="Q320" i="30"/>
  <c r="Q365" i="30"/>
  <c r="S397" i="30"/>
  <c r="O149" i="30"/>
  <c r="O169" i="30"/>
  <c r="R34" i="30"/>
  <c r="M179" i="30"/>
  <c r="S39" i="30"/>
  <c r="S80" i="30"/>
  <c r="P333" i="30"/>
  <c r="Q111" i="30"/>
  <c r="Q6" i="30"/>
  <c r="N285" i="30"/>
  <c r="R11" i="30"/>
  <c r="O427" i="30"/>
  <c r="P477" i="30"/>
  <c r="Q431" i="30"/>
  <c r="O285" i="30"/>
  <c r="M139" i="30"/>
  <c r="N381" i="30"/>
  <c r="P376" i="30"/>
  <c r="Q458" i="30"/>
  <c r="O312" i="30"/>
  <c r="R476" i="30"/>
  <c r="P330" i="30"/>
  <c r="Q412" i="30"/>
  <c r="Q430" i="30"/>
  <c r="Q439" i="30"/>
  <c r="M462" i="30"/>
  <c r="O414" i="30"/>
  <c r="M238" i="30"/>
  <c r="P86" i="30"/>
  <c r="O341" i="30"/>
  <c r="R179" i="30"/>
  <c r="R427" i="30"/>
  <c r="P247" i="30"/>
  <c r="O95" i="30"/>
  <c r="R302" i="30"/>
  <c r="P146" i="30"/>
  <c r="O346" i="30"/>
  <c r="P375" i="30"/>
  <c r="N208" i="30"/>
  <c r="N357" i="30"/>
  <c r="O340" i="30"/>
  <c r="S432" i="30"/>
  <c r="O501" i="30"/>
  <c r="M311" i="30"/>
  <c r="Q124" i="30"/>
  <c r="R44" i="30"/>
  <c r="N248" i="30"/>
  <c r="S73" i="30"/>
  <c r="S396" i="30"/>
  <c r="S184" i="30"/>
  <c r="Q22" i="30"/>
  <c r="N325" i="30"/>
  <c r="S134" i="30"/>
  <c r="N40" i="30"/>
  <c r="N247" i="30"/>
  <c r="S466" i="30"/>
  <c r="O224" i="30"/>
  <c r="O54" i="30"/>
  <c r="S331" i="30"/>
  <c r="R139" i="30"/>
  <c r="R386" i="30"/>
  <c r="S177" i="30"/>
  <c r="O443" i="30"/>
  <c r="S211" i="30"/>
  <c r="Q44" i="30"/>
  <c r="M264" i="30"/>
  <c r="N87" i="30"/>
  <c r="N246" i="30"/>
  <c r="P72" i="30"/>
  <c r="Q251" i="30"/>
  <c r="R442" i="30"/>
  <c r="N211" i="30"/>
  <c r="R377" i="30"/>
  <c r="Q171" i="30"/>
  <c r="M240" i="30"/>
  <c r="R268" i="30"/>
  <c r="M307" i="30"/>
  <c r="R321" i="30"/>
  <c r="O328" i="30"/>
  <c r="S342" i="30"/>
  <c r="O336" i="30"/>
  <c r="R320" i="30"/>
  <c r="N313" i="30"/>
  <c r="P356" i="30"/>
  <c r="N501" i="30"/>
  <c r="P141" i="30"/>
  <c r="S114" i="30"/>
  <c r="S28" i="30"/>
  <c r="R168" i="30"/>
  <c r="N21" i="30"/>
  <c r="R74" i="30"/>
  <c r="M306" i="30"/>
  <c r="N104" i="30"/>
  <c r="R18" i="30"/>
  <c r="Q265" i="30"/>
  <c r="M37" i="30"/>
  <c r="R422" i="30"/>
  <c r="S472" i="30"/>
  <c r="M427" i="30"/>
  <c r="R280" i="30"/>
  <c r="P134" i="30"/>
  <c r="Q376" i="30"/>
  <c r="S371" i="30"/>
  <c r="M454" i="30"/>
  <c r="R307" i="30"/>
  <c r="N472" i="30"/>
  <c r="S325" i="30"/>
  <c r="M408" i="30"/>
  <c r="M426" i="30"/>
  <c r="M435" i="30"/>
  <c r="P457" i="30"/>
  <c r="N407" i="30"/>
  <c r="N233" i="30"/>
  <c r="S81" i="30"/>
  <c r="M336" i="30"/>
  <c r="M175" i="30"/>
  <c r="M420" i="30"/>
  <c r="Q242" i="30"/>
  <c r="Q502" i="30"/>
  <c r="Q297" i="30"/>
  <c r="R141" i="30"/>
  <c r="S340" i="30"/>
  <c r="R369" i="30"/>
  <c r="O203" i="30"/>
  <c r="Q351" i="30"/>
  <c r="P334" i="30"/>
  <c r="N425" i="30"/>
  <c r="Q492" i="30"/>
  <c r="R304" i="30"/>
  <c r="O119" i="30"/>
  <c r="O17" i="30"/>
  <c r="S241" i="30"/>
  <c r="N69" i="30"/>
  <c r="Q387" i="30"/>
  <c r="Q178" i="30"/>
  <c r="M18" i="30"/>
  <c r="P317" i="30"/>
  <c r="P129" i="30"/>
  <c r="N8" i="30"/>
  <c r="P241" i="30"/>
  <c r="P456" i="30"/>
  <c r="R218" i="30"/>
  <c r="Q49" i="30"/>
  <c r="Q323" i="30"/>
  <c r="O134" i="30"/>
  <c r="Q378" i="30"/>
  <c r="P172" i="30"/>
  <c r="P432" i="30"/>
  <c r="N206" i="30"/>
  <c r="M40" i="30"/>
  <c r="P258" i="30"/>
  <c r="O82" i="30"/>
  <c r="Q240" i="30"/>
  <c r="R67" i="30"/>
  <c r="M246" i="30"/>
  <c r="R430" i="30"/>
  <c r="Q205" i="30"/>
  <c r="O368" i="30"/>
  <c r="S491" i="30"/>
  <c r="N234" i="30"/>
  <c r="N263" i="30"/>
  <c r="S300" i="30"/>
  <c r="S314" i="30"/>
  <c r="N321" i="30"/>
  <c r="P336" i="30"/>
  <c r="M328" i="30"/>
  <c r="P313" i="30"/>
  <c r="Q488" i="30"/>
  <c r="O488" i="30"/>
  <c r="S487" i="30"/>
  <c r="R131" i="30"/>
  <c r="O457" i="30"/>
  <c r="M23" i="30"/>
  <c r="R158" i="30"/>
  <c r="M33" i="30"/>
  <c r="M67" i="30"/>
  <c r="R285" i="30"/>
  <c r="R95" i="30"/>
  <c r="S36" i="30"/>
  <c r="R244" i="30"/>
  <c r="P5" i="30"/>
  <c r="N418" i="30"/>
  <c r="O468" i="30"/>
  <c r="P422" i="30"/>
  <c r="N276" i="30"/>
  <c r="S129" i="30"/>
  <c r="M372" i="30"/>
  <c r="O367" i="30"/>
  <c r="P449" i="30"/>
  <c r="N303" i="30"/>
  <c r="Q467" i="30"/>
  <c r="O321" i="30"/>
  <c r="P403" i="30"/>
  <c r="P421" i="30"/>
  <c r="P430" i="30"/>
  <c r="S452" i="30"/>
  <c r="O401" i="30"/>
  <c r="O228" i="30"/>
  <c r="O77" i="30"/>
  <c r="M330" i="30"/>
  <c r="O170" i="30"/>
  <c r="M414" i="30"/>
  <c r="R237" i="30"/>
  <c r="R494" i="30"/>
  <c r="P292" i="30"/>
  <c r="M137" i="30"/>
  <c r="S334" i="30"/>
  <c r="M364" i="30"/>
  <c r="O198" i="30"/>
  <c r="M346" i="30"/>
  <c r="N329" i="30"/>
  <c r="M419" i="30"/>
  <c r="M484" i="30"/>
  <c r="N297" i="30"/>
  <c r="M114" i="30"/>
  <c r="S497" i="30"/>
  <c r="O236" i="30"/>
  <c r="P64" i="30"/>
  <c r="O379" i="30"/>
  <c r="N173" i="30"/>
  <c r="P13" i="30"/>
  <c r="Q310" i="30"/>
  <c r="N124" i="30"/>
  <c r="P497" i="30"/>
  <c r="S235" i="30"/>
  <c r="R443" i="30"/>
  <c r="P212" i="30"/>
  <c r="M45" i="30"/>
  <c r="P316" i="30"/>
  <c r="M129" i="30"/>
  <c r="O369" i="30"/>
  <c r="M167" i="30"/>
  <c r="O423" i="30"/>
  <c r="Q200" i="30"/>
  <c r="P35" i="30"/>
  <c r="M252" i="30"/>
  <c r="Q496" i="30"/>
  <c r="S234" i="30"/>
  <c r="M63" i="30"/>
  <c r="P240" i="30"/>
  <c r="Q421" i="30"/>
  <c r="M200" i="30"/>
  <c r="N360" i="30"/>
  <c r="O479" i="30"/>
  <c r="Q228" i="30"/>
  <c r="Q256" i="30"/>
  <c r="R294" i="30"/>
  <c r="S306" i="30"/>
  <c r="R314" i="30"/>
  <c r="N328" i="30"/>
  <c r="S320" i="30"/>
  <c r="O306" i="30"/>
  <c r="N474" i="30"/>
  <c r="S473" i="30"/>
  <c r="P473" i="30"/>
  <c r="M122" i="30"/>
  <c r="M373" i="30"/>
  <c r="N16" i="30"/>
  <c r="M149" i="30"/>
  <c r="N25" i="30"/>
  <c r="S60" i="30"/>
  <c r="O220" i="30"/>
  <c r="S88" i="30"/>
  <c r="R190" i="30"/>
  <c r="Q231" i="30"/>
  <c r="R124" i="30"/>
  <c r="Q413" i="30"/>
  <c r="R463" i="30"/>
  <c r="S417" i="30"/>
  <c r="Q271" i="30"/>
  <c r="O125" i="30"/>
  <c r="P367" i="30"/>
  <c r="R362" i="30"/>
  <c r="S444" i="30"/>
  <c r="Q298" i="30"/>
  <c r="M463" i="30"/>
  <c r="R316" i="30"/>
  <c r="S398" i="30"/>
  <c r="S416" i="30"/>
  <c r="S425" i="30"/>
  <c r="O448" i="30"/>
  <c r="Q395" i="30"/>
  <c r="P223" i="30"/>
  <c r="R72" i="30"/>
  <c r="R324" i="30"/>
  <c r="Q165" i="30"/>
  <c r="S406" i="30"/>
  <c r="S232" i="30"/>
  <c r="O487" i="30"/>
  <c r="O287" i="30"/>
  <c r="O132" i="30"/>
  <c r="Q329" i="30"/>
  <c r="O357" i="30"/>
  <c r="O193" i="30"/>
  <c r="Q340" i="30"/>
  <c r="S323" i="30"/>
  <c r="R411" i="30"/>
  <c r="M476" i="30"/>
  <c r="S290" i="30"/>
  <c r="O108" i="30"/>
  <c r="N483" i="30"/>
  <c r="R230" i="30"/>
  <c r="R59" i="30"/>
  <c r="O371" i="30"/>
  <c r="R167" i="30"/>
  <c r="S8" i="30"/>
  <c r="O304" i="30"/>
  <c r="S118" i="30"/>
  <c r="R482" i="30"/>
  <c r="N230" i="30"/>
  <c r="P434" i="30"/>
  <c r="Q206" i="30"/>
  <c r="P40" i="30"/>
  <c r="N310" i="30"/>
  <c r="R123" i="30"/>
  <c r="M361" i="30"/>
  <c r="P161" i="30"/>
  <c r="S411" i="30"/>
  <c r="M195" i="30"/>
  <c r="S30" i="30"/>
  <c r="O246" i="30"/>
  <c r="S479" i="30"/>
  <c r="N229" i="30"/>
  <c r="P496" i="30"/>
  <c r="R234" i="30"/>
  <c r="M411" i="30"/>
  <c r="P194" i="30"/>
  <c r="O351" i="30"/>
  <c r="N465" i="30"/>
  <c r="O222" i="30"/>
  <c r="M251" i="30"/>
  <c r="M288" i="30"/>
  <c r="R300" i="30"/>
  <c r="R306" i="30"/>
  <c r="M321" i="30"/>
  <c r="P314" i="30"/>
  <c r="N300" i="30"/>
  <c r="N460" i="30"/>
  <c r="S459" i="30"/>
  <c r="P459" i="30"/>
  <c r="R114" i="30"/>
  <c r="S333" i="30"/>
  <c r="P10" i="30"/>
  <c r="N141" i="30"/>
  <c r="R62" i="30"/>
  <c r="P53" i="30"/>
  <c r="P121" i="30"/>
  <c r="Q80" i="30"/>
  <c r="N169" i="30"/>
  <c r="S219" i="30"/>
  <c r="Q141" i="30"/>
  <c r="M409" i="30"/>
  <c r="N459" i="30"/>
  <c r="O413" i="30"/>
  <c r="M267" i="30"/>
  <c r="R120" i="30"/>
  <c r="S362" i="30"/>
  <c r="N358" i="30"/>
  <c r="O440" i="30"/>
  <c r="M294" i="30"/>
  <c r="P458" i="30"/>
  <c r="N312" i="30"/>
  <c r="O394" i="30"/>
  <c r="O412" i="30"/>
  <c r="O421" i="30"/>
  <c r="P498" i="30"/>
  <c r="R388" i="30"/>
  <c r="Q218" i="30"/>
  <c r="N68" i="30"/>
  <c r="P319" i="30"/>
  <c r="S160" i="30"/>
  <c r="M401" i="30"/>
  <c r="M228" i="30"/>
  <c r="R478" i="30"/>
  <c r="N282" i="30"/>
  <c r="Q127" i="30"/>
  <c r="O324" i="30"/>
  <c r="R351" i="30"/>
  <c r="Q188" i="30"/>
  <c r="Q334" i="30"/>
  <c r="Q318" i="30"/>
  <c r="S405" i="30"/>
  <c r="S468" i="30"/>
  <c r="N284" i="30"/>
  <c r="O103" i="30"/>
  <c r="R470" i="30"/>
  <c r="S224" i="30"/>
  <c r="M55" i="30"/>
  <c r="R361" i="30"/>
  <c r="O162" i="30"/>
  <c r="O4" i="30"/>
  <c r="Q296" i="30"/>
  <c r="M113" i="30"/>
  <c r="O467" i="30"/>
  <c r="P224" i="30"/>
  <c r="R423" i="30"/>
  <c r="M201" i="30"/>
  <c r="S35" i="30"/>
  <c r="S303" i="30"/>
  <c r="S117" i="30"/>
  <c r="O354" i="30"/>
  <c r="P155" i="30"/>
  <c r="M403" i="30"/>
  <c r="R188" i="30"/>
  <c r="O26" i="30"/>
  <c r="R240" i="30"/>
  <c r="R465" i="30"/>
  <c r="Q223" i="30"/>
  <c r="R479" i="30"/>
  <c r="M229" i="30"/>
  <c r="P402" i="30"/>
  <c r="M188" i="30"/>
  <c r="R343" i="30"/>
  <c r="S451" i="30"/>
  <c r="Q216" i="30"/>
  <c r="P245" i="30"/>
  <c r="S280" i="30"/>
  <c r="Q294" i="30"/>
  <c r="P404" i="30"/>
  <c r="Q454" i="30"/>
  <c r="R408" i="30"/>
  <c r="P262" i="30"/>
  <c r="N116" i="30"/>
  <c r="S499" i="30"/>
  <c r="Q353" i="30"/>
  <c r="R435" i="30"/>
  <c r="P289" i="30"/>
  <c r="S453" i="30"/>
  <c r="Q307" i="30"/>
  <c r="R389" i="30"/>
  <c r="R407" i="30"/>
  <c r="R498" i="30"/>
  <c r="S493" i="30"/>
  <c r="M383" i="30"/>
  <c r="R213" i="30"/>
  <c r="Q63" i="30"/>
  <c r="N314" i="30"/>
  <c r="N156" i="30"/>
  <c r="N395" i="30"/>
  <c r="N223" i="30"/>
  <c r="N470" i="30"/>
  <c r="M277" i="30"/>
  <c r="S122" i="30"/>
  <c r="M319" i="30"/>
  <c r="N346" i="30"/>
  <c r="S183" i="30"/>
  <c r="O329" i="30"/>
  <c r="O313" i="30"/>
  <c r="M400" i="30"/>
  <c r="Q460" i="30"/>
  <c r="M278" i="30"/>
  <c r="O98" i="30"/>
  <c r="M457" i="30"/>
  <c r="O219" i="30"/>
  <c r="O50" i="30"/>
  <c r="M355" i="30"/>
  <c r="R156" i="30"/>
  <c r="S87" i="30"/>
  <c r="P290" i="30"/>
  <c r="S107" i="30"/>
  <c r="Q456" i="30"/>
  <c r="S218" i="30"/>
  <c r="R414" i="30"/>
  <c r="P195" i="30"/>
  <c r="O31" i="30"/>
  <c r="N296" i="30"/>
  <c r="Q112" i="30"/>
  <c r="P345" i="30"/>
  <c r="N150" i="30"/>
  <c r="M396" i="30"/>
  <c r="N183" i="30"/>
  <c r="R496" i="30"/>
  <c r="N235" i="30"/>
  <c r="P452" i="30"/>
  <c r="O217" i="30"/>
  <c r="Q465" i="30"/>
  <c r="S222" i="30"/>
  <c r="M393" i="30"/>
  <c r="Q182" i="30"/>
  <c r="O337" i="30"/>
  <c r="P442" i="30"/>
  <c r="S210" i="30"/>
  <c r="S239" i="30"/>
  <c r="N274" i="30"/>
  <c r="S287" i="30"/>
  <c r="S399" i="30"/>
  <c r="M450" i="30"/>
  <c r="N404" i="30"/>
  <c r="S257" i="30"/>
  <c r="M500" i="30"/>
  <c r="O495" i="30"/>
  <c r="M349" i="30"/>
  <c r="N431" i="30"/>
  <c r="S284" i="30"/>
  <c r="O449" i="30"/>
  <c r="M303" i="30"/>
  <c r="N385" i="30"/>
  <c r="N403" i="30"/>
  <c r="N494" i="30"/>
  <c r="O489" i="30"/>
  <c r="O377" i="30"/>
  <c r="S208" i="30"/>
  <c r="M59" i="30"/>
  <c r="S308" i="30"/>
  <c r="P151" i="30"/>
  <c r="P388" i="30"/>
  <c r="O218" i="30"/>
  <c r="O462" i="30"/>
  <c r="S271" i="30"/>
  <c r="N118" i="30"/>
  <c r="R313" i="30"/>
  <c r="R340" i="30"/>
  <c r="N179" i="30"/>
  <c r="M324" i="30"/>
  <c r="O307" i="30"/>
  <c r="N393" i="30"/>
  <c r="M501" i="30"/>
  <c r="S270" i="30"/>
  <c r="O93" i="30"/>
  <c r="S445" i="30"/>
  <c r="N213" i="30"/>
  <c r="Q45" i="30"/>
  <c r="O347" i="30"/>
  <c r="S150" i="30"/>
  <c r="R68" i="30"/>
  <c r="R283" i="30"/>
  <c r="S102" i="30"/>
  <c r="M444" i="30"/>
  <c r="Q212" i="30"/>
  <c r="R404" i="30"/>
  <c r="S189" i="30"/>
  <c r="R26" i="30"/>
  <c r="M290" i="30"/>
  <c r="P107" i="30"/>
  <c r="N338" i="30"/>
  <c r="S144" i="30"/>
  <c r="Q386" i="30"/>
  <c r="R177" i="30"/>
  <c r="Q480" i="30"/>
  <c r="O229" i="30"/>
  <c r="M443" i="30"/>
  <c r="P211" i="30"/>
  <c r="O452" i="30"/>
  <c r="N217" i="30"/>
  <c r="M385" i="30"/>
  <c r="N177" i="30"/>
  <c r="M329" i="30"/>
  <c r="M430" i="30"/>
  <c r="R491" i="30"/>
  <c r="M234" i="30"/>
  <c r="Q268" i="30"/>
  <c r="Q280" i="30"/>
  <c r="O395" i="30"/>
  <c r="P445" i="30"/>
  <c r="Q399" i="30"/>
  <c r="O253" i="30"/>
  <c r="P495" i="30"/>
  <c r="R490" i="30"/>
  <c r="P344" i="30"/>
  <c r="Q426" i="30"/>
  <c r="O280" i="30"/>
  <c r="R444" i="30"/>
  <c r="P298" i="30"/>
  <c r="Q380" i="30"/>
  <c r="Q398" i="30"/>
  <c r="Q489" i="30"/>
  <c r="R484" i="30"/>
  <c r="P370" i="30"/>
  <c r="M204" i="30"/>
  <c r="P54" i="30"/>
  <c r="P303" i="30"/>
  <c r="R146" i="30"/>
  <c r="R382" i="30"/>
  <c r="P213" i="30"/>
  <c r="Q455" i="30"/>
  <c r="S266" i="30"/>
  <c r="P113" i="30"/>
  <c r="O308" i="30"/>
  <c r="R334" i="30"/>
  <c r="P174" i="30"/>
  <c r="R318" i="30"/>
  <c r="N302" i="30"/>
  <c r="P387" i="30"/>
  <c r="O492" i="30"/>
  <c r="O265" i="30"/>
  <c r="P88" i="30"/>
  <c r="Q436" i="30"/>
  <c r="O207" i="30"/>
  <c r="M41" i="30"/>
  <c r="S338" i="30"/>
  <c r="Q145" i="30"/>
  <c r="R49" i="30"/>
  <c r="Q277" i="30"/>
  <c r="S97" i="30"/>
  <c r="Q434" i="30"/>
  <c r="R206" i="30"/>
  <c r="P396" i="30"/>
  <c r="Q183" i="30"/>
  <c r="N22" i="30"/>
  <c r="O283" i="30"/>
  <c r="P102" i="30"/>
  <c r="R331" i="30"/>
  <c r="Q139" i="30"/>
  <c r="P378" i="30"/>
  <c r="O172" i="30"/>
  <c r="S465" i="30"/>
  <c r="R223" i="30"/>
  <c r="N432" i="30"/>
  <c r="S205" i="30"/>
  <c r="S442" i="30"/>
  <c r="O211" i="30"/>
  <c r="S377" i="30"/>
  <c r="R171" i="30"/>
  <c r="Q322" i="30"/>
  <c r="S420" i="30"/>
  <c r="O475" i="30"/>
  <c r="P228" i="30"/>
  <c r="M263" i="30"/>
  <c r="M274" i="30"/>
  <c r="R390" i="30"/>
  <c r="S440" i="30"/>
  <c r="M395" i="30"/>
  <c r="R248" i="30"/>
  <c r="S490" i="30"/>
  <c r="N486" i="30"/>
  <c r="S339" i="30"/>
  <c r="M422" i="30"/>
  <c r="R275" i="30"/>
  <c r="N440" i="30"/>
  <c r="S293" i="30"/>
  <c r="M376" i="30"/>
  <c r="M394" i="30"/>
  <c r="M485" i="30"/>
  <c r="N480" i="30"/>
  <c r="R364" i="30"/>
  <c r="N199" i="30"/>
  <c r="S49" i="30"/>
  <c r="S297" i="30"/>
  <c r="M142" i="30"/>
  <c r="S376" i="30"/>
  <c r="Q208" i="30"/>
  <c r="Q447" i="30"/>
  <c r="S261" i="30"/>
  <c r="S108" i="30"/>
  <c r="Q302" i="30"/>
  <c r="P329" i="30"/>
  <c r="R169" i="30"/>
  <c r="M502" i="30"/>
  <c r="M297" i="30"/>
  <c r="R381" i="30"/>
  <c r="R483" i="30"/>
  <c r="R259" i="30"/>
  <c r="Q83" i="30"/>
  <c r="O424" i="30"/>
  <c r="Q201" i="30"/>
  <c r="P36" i="30"/>
  <c r="P332" i="30"/>
  <c r="O140" i="30"/>
  <c r="P31" i="30"/>
  <c r="P270" i="30"/>
  <c r="S92" i="30"/>
  <c r="S423" i="30"/>
  <c r="N201" i="30"/>
  <c r="M387" i="30"/>
  <c r="N178" i="30"/>
  <c r="Q17" i="30"/>
  <c r="M276" i="30"/>
  <c r="P97" i="30"/>
  <c r="P323" i="30"/>
  <c r="N134" i="30"/>
  <c r="M369" i="30"/>
  <c r="S166" i="30"/>
  <c r="Q452" i="30"/>
  <c r="P217" i="30"/>
  <c r="M423" i="30"/>
  <c r="O200" i="30"/>
  <c r="M432" i="30"/>
  <c r="R205" i="30"/>
  <c r="P368" i="30"/>
  <c r="N166" i="30"/>
  <c r="P315" i="30"/>
  <c r="R410" i="30"/>
  <c r="M465" i="30"/>
  <c r="N222" i="30"/>
  <c r="P256" i="30"/>
  <c r="P268" i="30"/>
  <c r="N386" i="30"/>
  <c r="O436" i="30"/>
  <c r="P390" i="30"/>
  <c r="N244" i="30"/>
  <c r="O486" i="30"/>
  <c r="Q481" i="30"/>
  <c r="O335" i="30"/>
  <c r="P417" i="30"/>
  <c r="N271" i="30"/>
  <c r="Q435" i="30"/>
  <c r="O289" i="30"/>
  <c r="P371" i="30"/>
  <c r="P389" i="30"/>
  <c r="P480" i="30"/>
  <c r="Q475" i="30"/>
  <c r="M359" i="30"/>
  <c r="O194" i="30"/>
  <c r="N496" i="30"/>
  <c r="R292" i="30"/>
  <c r="O137" i="30"/>
  <c r="N370" i="30"/>
  <c r="R203" i="30"/>
  <c r="P441" i="30"/>
  <c r="M257" i="30"/>
  <c r="P502" i="30"/>
  <c r="P297" i="30"/>
  <c r="N324" i="30"/>
  <c r="M165" i="30"/>
  <c r="O493" i="30"/>
  <c r="S291" i="30"/>
  <c r="S374" i="30"/>
  <c r="S500" i="30"/>
  <c r="N254" i="30"/>
  <c r="R78" i="30"/>
  <c r="O415" i="30"/>
  <c r="M196" i="30"/>
  <c r="S31" i="30"/>
  <c r="O325" i="30"/>
  <c r="M135" i="30"/>
  <c r="R17" i="30"/>
  <c r="S264" i="30"/>
  <c r="M88" i="30"/>
  <c r="S414" i="30"/>
  <c r="Q195" i="30"/>
  <c r="S378" i="30"/>
  <c r="R172" i="30"/>
  <c r="M13" i="30"/>
  <c r="M270" i="30"/>
  <c r="P92" i="30"/>
  <c r="O316" i="30"/>
  <c r="S128" i="30"/>
  <c r="S360" i="30"/>
  <c r="O161" i="30"/>
  <c r="N443" i="30"/>
  <c r="Q211" i="30"/>
  <c r="O411" i="30"/>
  <c r="R194" i="30"/>
  <c r="S422" i="30"/>
  <c r="N200" i="30"/>
  <c r="O360" i="30"/>
  <c r="M160" i="30"/>
  <c r="N309" i="30"/>
  <c r="N402" i="30"/>
  <c r="R451" i="30"/>
  <c r="P216" i="30"/>
  <c r="S250" i="30"/>
  <c r="S262" i="30"/>
  <c r="Q381" i="30"/>
  <c r="R431" i="30"/>
  <c r="S385" i="30"/>
  <c r="Q239" i="30"/>
  <c r="R481" i="30"/>
  <c r="M477" i="30"/>
  <c r="R330" i="30"/>
  <c r="S412" i="30"/>
  <c r="Q266" i="30"/>
  <c r="M431" i="30"/>
  <c r="R284" i="30"/>
  <c r="S366" i="30"/>
  <c r="S384" i="30"/>
  <c r="S475" i="30"/>
  <c r="M471" i="30"/>
  <c r="P352" i="30"/>
  <c r="P189" i="30"/>
  <c r="Q487" i="30"/>
  <c r="Q287" i="30"/>
  <c r="Q132" i="30"/>
  <c r="P364" i="30"/>
  <c r="S198" i="30"/>
  <c r="R433" i="30"/>
  <c r="N252" i="30"/>
  <c r="O494" i="30"/>
  <c r="O292" i="30"/>
  <c r="S318" i="30"/>
  <c r="O160" i="30"/>
  <c r="Q485" i="30"/>
  <c r="R286" i="30"/>
  <c r="N369" i="30"/>
  <c r="N492" i="30"/>
  <c r="P248" i="30"/>
  <c r="M74" i="30"/>
  <c r="O405" i="30"/>
  <c r="P190" i="30"/>
  <c r="O27" i="30"/>
  <c r="R317" i="30"/>
  <c r="Q129" i="30"/>
  <c r="N13" i="30"/>
  <c r="O259" i="30"/>
  <c r="N83" i="30"/>
  <c r="S404" i="30"/>
  <c r="M190" i="30"/>
  <c r="R370" i="30"/>
  <c r="O167" i="30"/>
  <c r="P8" i="30"/>
  <c r="P264" i="30"/>
  <c r="Q87" i="30"/>
  <c r="M310" i="30"/>
  <c r="Q123" i="30"/>
  <c r="M354" i="30"/>
  <c r="O155" i="30"/>
  <c r="O432" i="30"/>
  <c r="M206" i="30"/>
  <c r="R402" i="30"/>
  <c r="O188" i="30"/>
  <c r="N411" i="30"/>
  <c r="Q194" i="30"/>
  <c r="Q352" i="30"/>
  <c r="R154" i="30"/>
  <c r="O301" i="30"/>
  <c r="R392" i="30"/>
  <c r="O442" i="30"/>
  <c r="R210" i="30"/>
  <c r="O245" i="30"/>
  <c r="O256" i="30"/>
  <c r="M377" i="30"/>
  <c r="N427" i="30"/>
  <c r="O381" i="30"/>
  <c r="M235" i="30"/>
  <c r="N477" i="30"/>
  <c r="P472" i="30"/>
  <c r="N326" i="30"/>
  <c r="O408" i="30"/>
  <c r="M262" i="30"/>
  <c r="P426" i="30"/>
  <c r="N280" i="30"/>
  <c r="O362" i="30"/>
  <c r="O380" i="30"/>
  <c r="O471" i="30"/>
  <c r="S502" i="30"/>
  <c r="S346" i="30"/>
  <c r="Q184" i="30"/>
  <c r="M479" i="30"/>
  <c r="P282" i="30"/>
  <c r="S127" i="30"/>
  <c r="Q358" i="30"/>
  <c r="M194" i="30"/>
  <c r="Q427" i="30"/>
  <c r="O247" i="30"/>
  <c r="N487" i="30"/>
  <c r="N287" i="30"/>
  <c r="Q313" i="30"/>
  <c r="N502" i="30"/>
  <c r="N478" i="30"/>
  <c r="Q281" i="30"/>
  <c r="P363" i="30"/>
  <c r="R500" i="30"/>
  <c r="M242" i="30"/>
  <c r="O69" i="30"/>
  <c r="M397" i="30"/>
  <c r="M185" i="30"/>
  <c r="R22" i="30"/>
  <c r="R310" i="30"/>
  <c r="O124" i="30"/>
  <c r="N31" i="30"/>
  <c r="R253" i="30"/>
  <c r="O78" i="30"/>
  <c r="Q396" i="30"/>
  <c r="R183" i="30"/>
  <c r="O361" i="30"/>
  <c r="R161" i="30"/>
  <c r="S3" i="30"/>
  <c r="S258" i="30"/>
  <c r="R82" i="30"/>
  <c r="O302" i="30"/>
  <c r="R117" i="30"/>
  <c r="O345" i="30"/>
  <c r="M150" i="30"/>
  <c r="N423" i="30"/>
  <c r="P200" i="30"/>
  <c r="R395" i="30"/>
  <c r="S182" i="30"/>
  <c r="Q402" i="30"/>
  <c r="N188" i="30"/>
  <c r="S343" i="30"/>
  <c r="P149" i="30"/>
  <c r="N295" i="30"/>
  <c r="Q384" i="30"/>
  <c r="S429" i="30"/>
  <c r="N205" i="30"/>
  <c r="R239" i="30"/>
  <c r="R250" i="30"/>
  <c r="N256" i="30"/>
  <c r="N268" i="30"/>
  <c r="P261" i="30"/>
  <c r="N250" i="30"/>
  <c r="O383" i="30"/>
  <c r="R473" i="30"/>
  <c r="S483" i="30"/>
  <c r="O55" i="30"/>
  <c r="S197" i="30"/>
  <c r="O47" i="30"/>
  <c r="S74" i="30"/>
  <c r="N306" i="30"/>
  <c r="O3" i="30"/>
  <c r="S131" i="30"/>
  <c r="O28" i="30"/>
  <c r="Q248" i="30"/>
  <c r="P138" i="30"/>
  <c r="P231" i="30"/>
  <c r="P372" i="30"/>
  <c r="Q422" i="30"/>
  <c r="R376" i="30"/>
  <c r="P230" i="30"/>
  <c r="Q472" i="30"/>
  <c r="S467" i="30"/>
  <c r="Q321" i="30"/>
  <c r="R403" i="30"/>
  <c r="P257" i="30"/>
  <c r="S421" i="30"/>
  <c r="Q275" i="30"/>
  <c r="R357" i="30"/>
  <c r="R375" i="30"/>
  <c r="R466" i="30"/>
  <c r="O498" i="30"/>
  <c r="P341" i="30"/>
  <c r="S179" i="30"/>
  <c r="P470" i="30"/>
  <c r="O277" i="30"/>
  <c r="N123" i="30"/>
  <c r="N352" i="30"/>
  <c r="M189" i="30"/>
  <c r="S419" i="30"/>
  <c r="P242" i="30"/>
  <c r="Q478" i="30"/>
  <c r="M282" i="30"/>
  <c r="M308" i="30"/>
  <c r="P493" i="30"/>
  <c r="Q469" i="30"/>
  <c r="P276" i="30"/>
  <c r="Q501" i="30"/>
  <c r="M498" i="30"/>
  <c r="P236" i="30"/>
  <c r="Q64" i="30"/>
  <c r="S388" i="30"/>
  <c r="R178" i="30"/>
  <c r="N18" i="30"/>
  <c r="P304" i="30"/>
  <c r="M119" i="30"/>
  <c r="O49" i="30"/>
  <c r="S247" i="30"/>
  <c r="Q73" i="30"/>
  <c r="N387" i="30"/>
  <c r="O178" i="30"/>
  <c r="Q354" i="30"/>
  <c r="R155" i="30"/>
  <c r="O40" i="30"/>
  <c r="N253" i="30"/>
  <c r="S77" i="30"/>
  <c r="M296" i="30"/>
  <c r="P112" i="30"/>
  <c r="M338" i="30"/>
  <c r="R144" i="30"/>
  <c r="P411" i="30"/>
  <c r="S194" i="30"/>
  <c r="O386" i="30"/>
  <c r="P177" i="30"/>
  <c r="O393" i="30"/>
  <c r="R182" i="30"/>
  <c r="P337" i="30"/>
  <c r="N144" i="30"/>
  <c r="P288" i="30"/>
  <c r="Q377" i="30"/>
  <c r="R420" i="30"/>
  <c r="Q491" i="30"/>
  <c r="S233" i="30"/>
  <c r="N245" i="30"/>
  <c r="S367" i="30"/>
  <c r="O490" i="30"/>
  <c r="Q179" i="30"/>
  <c r="S230" i="30"/>
  <c r="P361" i="30"/>
  <c r="S395" i="30"/>
  <c r="N475" i="30"/>
  <c r="P300" i="30"/>
  <c r="P293" i="30"/>
  <c r="O409" i="30"/>
  <c r="M221" i="30"/>
  <c r="Q114" i="30"/>
  <c r="Q53" i="30"/>
  <c r="N209" i="30"/>
  <c r="O41" i="30"/>
  <c r="O176" i="30"/>
  <c r="N111" i="30"/>
  <c r="O186" i="30"/>
  <c r="R415" i="30"/>
  <c r="Q20" i="30"/>
  <c r="M72" i="30"/>
  <c r="P147" i="30"/>
  <c r="P243" i="30"/>
  <c r="P260" i="30"/>
  <c r="Q397" i="30"/>
  <c r="S19" i="30"/>
  <c r="O71" i="30"/>
  <c r="P119" i="30"/>
  <c r="P192" i="30"/>
  <c r="Q255" i="30"/>
  <c r="Q390" i="30"/>
  <c r="N19" i="30"/>
  <c r="S56" i="30"/>
  <c r="P143" i="30"/>
  <c r="O99" i="30"/>
  <c r="S115" i="30"/>
  <c r="O62" i="30"/>
  <c r="R48" i="30"/>
  <c r="S75" i="30"/>
  <c r="P483" i="30"/>
  <c r="Q23" i="30"/>
  <c r="O363" i="30"/>
  <c r="N353" i="30"/>
  <c r="S174" i="30"/>
  <c r="M225" i="30"/>
  <c r="S172" i="30"/>
  <c r="P386" i="30"/>
  <c r="S464" i="30"/>
  <c r="R293" i="30"/>
  <c r="O286" i="30"/>
  <c r="O398" i="30"/>
  <c r="R209" i="30"/>
  <c r="P89" i="30"/>
  <c r="Q47" i="30"/>
  <c r="P158" i="30"/>
  <c r="N34" i="30"/>
  <c r="M166" i="30"/>
  <c r="R103" i="30"/>
  <c r="M176" i="30"/>
  <c r="O356" i="30"/>
  <c r="S14" i="30"/>
  <c r="S65" i="30"/>
  <c r="R137" i="30"/>
  <c r="N227" i="30"/>
  <c r="O243" i="30"/>
  <c r="Q355" i="30"/>
  <c r="N14" i="30"/>
  <c r="N65" i="30"/>
  <c r="S109" i="30"/>
  <c r="N182" i="30"/>
  <c r="S238" i="30"/>
  <c r="P348" i="30"/>
  <c r="O12" i="30"/>
  <c r="S50" i="30"/>
  <c r="R135" i="30"/>
  <c r="N91" i="30"/>
  <c r="P106" i="30"/>
  <c r="Q29" i="30"/>
  <c r="S42" i="30"/>
  <c r="Q48" i="30"/>
  <c r="R379" i="30"/>
  <c r="M115" i="30"/>
  <c r="R358" i="30"/>
  <c r="Q348" i="30"/>
  <c r="S413" i="30"/>
  <c r="P219" i="30"/>
  <c r="P167" i="30"/>
  <c r="P188" i="30"/>
  <c r="Q451" i="30"/>
  <c r="Q286" i="30"/>
  <c r="Q279" i="30"/>
  <c r="O450" i="30"/>
  <c r="N198" i="30"/>
  <c r="N81" i="30"/>
  <c r="M16" i="30"/>
  <c r="O104" i="30"/>
  <c r="O21" i="30"/>
  <c r="M158" i="30"/>
  <c r="S94" i="30"/>
  <c r="N165" i="30"/>
  <c r="O327" i="30"/>
  <c r="M8" i="30"/>
  <c r="O58" i="30"/>
  <c r="P127" i="30"/>
  <c r="R215" i="30"/>
  <c r="M227" i="30"/>
  <c r="O326" i="30"/>
  <c r="O7" i="30"/>
  <c r="Q57" i="30"/>
  <c r="Q100" i="30"/>
  <c r="S173" i="30"/>
  <c r="O226" i="30"/>
  <c r="M320" i="30"/>
  <c r="N6" i="30"/>
  <c r="Q43" i="30"/>
  <c r="M126" i="30"/>
  <c r="P84" i="30"/>
  <c r="N99" i="30"/>
  <c r="M132" i="30"/>
  <c r="N17" i="30"/>
  <c r="S249" i="30"/>
  <c r="Q341" i="30"/>
  <c r="P23" i="30"/>
  <c r="M418" i="30"/>
  <c r="M344" i="30"/>
  <c r="R406" i="30"/>
  <c r="S59" i="30"/>
  <c r="M162" i="30"/>
  <c r="M183" i="30"/>
  <c r="R227" i="30"/>
  <c r="S279" i="30"/>
  <c r="P273" i="30"/>
  <c r="R437" i="30"/>
  <c r="Q187" i="30"/>
  <c r="M75" i="30"/>
  <c r="M266" i="30"/>
  <c r="Q74" i="30"/>
  <c r="Q15" i="30"/>
  <c r="O148" i="30"/>
  <c r="S86" i="30"/>
  <c r="R157" i="30"/>
  <c r="N305" i="30"/>
  <c r="S6" i="30"/>
  <c r="O52" i="30"/>
  <c r="N120" i="30"/>
  <c r="R204" i="30"/>
  <c r="Q215" i="30"/>
  <c r="R299" i="30"/>
  <c r="R6" i="30"/>
  <c r="Q51" i="30"/>
  <c r="Q93" i="30"/>
  <c r="R163" i="30"/>
  <c r="S214" i="30"/>
  <c r="S298" i="30"/>
  <c r="M70" i="30"/>
  <c r="R37" i="30"/>
  <c r="O116" i="30"/>
  <c r="P76" i="30"/>
  <c r="R90" i="30"/>
  <c r="S151" i="30"/>
  <c r="N11" i="30"/>
  <c r="R89" i="30"/>
  <c r="S311" i="30"/>
  <c r="Q311" i="30"/>
  <c r="P413" i="30"/>
  <c r="N371" i="30"/>
  <c r="S400" i="30"/>
  <c r="N55" i="30"/>
  <c r="R345" i="30"/>
  <c r="Q177" i="30"/>
  <c r="P491" i="30"/>
  <c r="R273" i="30"/>
  <c r="S267" i="30"/>
  <c r="P428" i="30"/>
  <c r="O105" i="30"/>
  <c r="O67" i="30"/>
  <c r="M187" i="30"/>
  <c r="M47" i="30"/>
  <c r="S9" i="30"/>
  <c r="R130" i="30"/>
  <c r="N80" i="30"/>
  <c r="S147" i="30"/>
  <c r="O284" i="30"/>
  <c r="R50" i="30"/>
  <c r="O46" i="30"/>
  <c r="Q110" i="30"/>
  <c r="N193" i="30"/>
  <c r="Q204" i="30"/>
  <c r="S278" i="30"/>
  <c r="Q11" i="30"/>
  <c r="O44" i="30"/>
  <c r="O85" i="30"/>
  <c r="S153" i="30"/>
  <c r="N203" i="30"/>
  <c r="N278" i="30"/>
  <c r="M340" i="30"/>
  <c r="Q30" i="30"/>
  <c r="Q108" i="30"/>
  <c r="O70" i="30"/>
  <c r="O84" i="30"/>
  <c r="S498" i="30"/>
  <c r="O142" i="30"/>
  <c r="Q483" i="30"/>
  <c r="P291" i="30"/>
  <c r="M48" i="30"/>
  <c r="S408" i="30"/>
  <c r="Q366" i="30"/>
  <c r="Q237" i="30"/>
  <c r="P50" i="30"/>
  <c r="P338" i="30"/>
  <c r="N378" i="30"/>
  <c r="M475" i="30"/>
  <c r="R261" i="30"/>
  <c r="O261" i="30"/>
  <c r="Q416" i="30"/>
  <c r="P96" i="30"/>
  <c r="N61" i="30"/>
  <c r="N131" i="30"/>
  <c r="O24" i="30"/>
  <c r="M3" i="30"/>
  <c r="M121" i="30"/>
  <c r="Q72" i="30"/>
  <c r="N138" i="30"/>
  <c r="M261" i="30"/>
  <c r="M30" i="30"/>
  <c r="N39" i="30"/>
  <c r="O101" i="30"/>
  <c r="R185" i="30"/>
  <c r="M193" i="30"/>
  <c r="O260" i="30"/>
  <c r="R29" i="30"/>
  <c r="P38" i="30"/>
  <c r="S78" i="30"/>
  <c r="M146" i="30"/>
  <c r="O192" i="30"/>
  <c r="P255" i="30"/>
  <c r="M5" i="30"/>
  <c r="R24" i="30"/>
  <c r="P99" i="30"/>
  <c r="Q62" i="30"/>
  <c r="O76" i="30"/>
  <c r="N380" i="30"/>
  <c r="N5" i="30"/>
  <c r="S379" i="30"/>
  <c r="O271" i="30"/>
  <c r="N372" i="30"/>
  <c r="M362" i="30"/>
  <c r="R232" i="30"/>
  <c r="P379" i="30"/>
  <c r="M332" i="30"/>
  <c r="R368" i="30"/>
  <c r="P239" i="30"/>
  <c r="M256" i="30"/>
  <c r="R255" i="30"/>
  <c r="N409" i="30"/>
  <c r="Q89" i="30"/>
  <c r="R4" i="30"/>
  <c r="S95" i="30"/>
  <c r="R5" i="30"/>
  <c r="S130" i="30"/>
  <c r="O111" i="30"/>
  <c r="O66" i="30"/>
  <c r="P130" i="30"/>
  <c r="M244" i="30"/>
  <c r="M17" i="30"/>
  <c r="O33" i="30"/>
  <c r="O94" i="30"/>
  <c r="O175" i="30"/>
  <c r="Q185" i="30"/>
  <c r="N243" i="30"/>
  <c r="M210" i="30"/>
  <c r="Q32" i="30"/>
  <c r="N71" i="30"/>
  <c r="O136" i="30"/>
  <c r="M182" i="30"/>
  <c r="R238" i="30"/>
  <c r="Q389" i="30"/>
  <c r="M19" i="30"/>
  <c r="O91" i="30"/>
  <c r="O43" i="30"/>
  <c r="N70" i="30"/>
  <c r="M342" i="30"/>
  <c r="R187" i="30"/>
  <c r="R341" i="30"/>
  <c r="M250" i="30"/>
  <c r="Q367" i="30"/>
  <c r="N462" i="30"/>
  <c r="S227" i="30"/>
  <c r="O372" i="30"/>
  <c r="P150" i="30"/>
  <c r="Q360" i="30"/>
  <c r="R233" i="30"/>
  <c r="P250" i="30"/>
  <c r="Q244" i="30"/>
  <c r="N398" i="30"/>
  <c r="O81" i="30"/>
  <c r="M249" i="30"/>
  <c r="S66" i="30"/>
  <c r="S61" i="30"/>
  <c r="N95" i="30"/>
  <c r="S103" i="30"/>
  <c r="N60" i="30"/>
  <c r="Q120" i="30"/>
  <c r="N231" i="30"/>
  <c r="R311" i="30"/>
  <c r="N26" i="30"/>
  <c r="M86" i="30"/>
  <c r="P164" i="30"/>
  <c r="Q174" i="30"/>
  <c r="S226" i="30"/>
  <c r="Q67" i="30"/>
  <c r="P25" i="30"/>
  <c r="M65" i="30"/>
  <c r="Q126" i="30"/>
  <c r="R173" i="30"/>
  <c r="N226" i="30"/>
  <c r="N348" i="30"/>
  <c r="N12" i="30"/>
  <c r="Q84" i="30"/>
  <c r="N37" i="30"/>
  <c r="O37" i="30"/>
  <c r="S312" i="30"/>
  <c r="N29" i="30"/>
  <c r="M312" i="30"/>
  <c r="R236" i="30"/>
  <c r="M363" i="30"/>
  <c r="Q457" i="30"/>
  <c r="M470" i="30"/>
  <c r="S361" i="30"/>
  <c r="N145" i="30"/>
  <c r="M172" i="30"/>
  <c r="N490" i="30"/>
  <c r="S244" i="30"/>
  <c r="R488" i="30"/>
  <c r="N488" i="30"/>
  <c r="N75" i="30"/>
  <c r="P197" i="30"/>
  <c r="Q90" i="30"/>
  <c r="O42" i="30"/>
  <c r="P80" i="30"/>
  <c r="P66" i="30"/>
  <c r="R52" i="30"/>
  <c r="M111" i="30"/>
  <c r="N216" i="30"/>
  <c r="Q415" i="30"/>
  <c r="P20" i="30"/>
  <c r="Q79" i="30"/>
  <c r="Q154" i="30"/>
  <c r="O164" i="30"/>
  <c r="P215" i="30"/>
  <c r="P397" i="30"/>
  <c r="R19" i="30"/>
  <c r="P57" i="30"/>
  <c r="S116" i="30"/>
  <c r="Q163" i="30"/>
  <c r="R214" i="30"/>
  <c r="S319" i="30"/>
  <c r="P6" i="30"/>
  <c r="Q76" i="30"/>
  <c r="S23" i="30"/>
  <c r="M24" i="30"/>
  <c r="M292" i="30"/>
  <c r="N498" i="30"/>
  <c r="Q291" i="30"/>
  <c r="Q221" i="30"/>
  <c r="S225" i="30"/>
  <c r="M453" i="30"/>
  <c r="S461" i="30"/>
  <c r="O173" i="30"/>
  <c r="S139" i="30"/>
  <c r="Q166" i="30"/>
  <c r="Q401" i="30"/>
  <c r="P438" i="30"/>
  <c r="O474" i="30"/>
  <c r="R459" i="30"/>
  <c r="P67" i="30"/>
  <c r="P168" i="30"/>
  <c r="Q42" i="30"/>
  <c r="R267" i="30"/>
  <c r="O74" i="30"/>
  <c r="S46" i="30"/>
  <c r="R46" i="30"/>
  <c r="Q103" i="30"/>
  <c r="O205" i="30"/>
  <c r="N356" i="30"/>
  <c r="R14" i="30"/>
  <c r="S71" i="30"/>
  <c r="O147" i="30"/>
  <c r="P154" i="30"/>
  <c r="P204" i="30"/>
  <c r="P355" i="30"/>
  <c r="M14" i="30"/>
  <c r="P51" i="30"/>
  <c r="R109" i="30"/>
  <c r="R153" i="30"/>
  <c r="S202" i="30"/>
  <c r="O298" i="30"/>
  <c r="S18" i="30"/>
  <c r="O6" i="30"/>
  <c r="R16" i="30"/>
  <c r="Q105" i="30"/>
  <c r="Q272" i="30"/>
  <c r="M380" i="30"/>
  <c r="R271" i="30"/>
  <c r="N210" i="30"/>
  <c r="O221" i="30"/>
  <c r="R493" i="30"/>
  <c r="P455" i="30"/>
  <c r="S167" i="30"/>
  <c r="O8" i="30"/>
  <c r="P160" i="30"/>
  <c r="M384" i="30"/>
  <c r="S409" i="30"/>
  <c r="O460" i="30"/>
  <c r="M449" i="30"/>
  <c r="O61" i="30"/>
  <c r="R148" i="30"/>
  <c r="S67" i="30"/>
  <c r="O9" i="30"/>
  <c r="Q66" i="30"/>
  <c r="R39" i="30"/>
  <c r="Q39" i="30"/>
  <c r="R94" i="30"/>
  <c r="Q196" i="30"/>
  <c r="N327" i="30"/>
  <c r="S7" i="30"/>
  <c r="R65" i="30"/>
  <c r="Q137" i="30"/>
  <c r="N147" i="30"/>
  <c r="S192" i="30"/>
  <c r="R325" i="30"/>
  <c r="N7" i="30"/>
  <c r="N44" i="30"/>
  <c r="P100" i="30"/>
  <c r="M144" i="30"/>
  <c r="N192" i="30"/>
  <c r="O273" i="30"/>
  <c r="P62" i="30"/>
  <c r="N84" i="30"/>
  <c r="S89" i="30"/>
  <c r="N159" i="30"/>
  <c r="Q254" i="30"/>
  <c r="S341" i="30"/>
  <c r="O254" i="30"/>
  <c r="P199" i="30"/>
  <c r="R216" i="30"/>
  <c r="N489" i="30"/>
  <c r="S276" i="30"/>
  <c r="P162" i="30"/>
  <c r="P26" i="30"/>
  <c r="M386" i="30"/>
  <c r="Q374" i="30"/>
  <c r="N400" i="30"/>
  <c r="Q409" i="30"/>
  <c r="Q437" i="30"/>
  <c r="S47" i="30"/>
  <c r="N114" i="30"/>
  <c r="S471" i="30"/>
  <c r="S38" i="30"/>
  <c r="N28" i="30"/>
  <c r="S33" i="30"/>
  <c r="R33" i="30"/>
  <c r="R86" i="30"/>
  <c r="N186" i="30"/>
  <c r="M305" i="30"/>
  <c r="R38" i="30"/>
  <c r="N58" i="30"/>
  <c r="O127" i="30"/>
  <c r="S136" i="30"/>
  <c r="P185" i="30"/>
  <c r="Q299" i="30"/>
  <c r="Q18" i="30"/>
  <c r="O38" i="30"/>
  <c r="P93" i="30"/>
  <c r="N136" i="30"/>
  <c r="S181" i="30"/>
  <c r="O255" i="30"/>
  <c r="P11" i="30"/>
  <c r="O291" i="30"/>
  <c r="S10" i="30"/>
  <c r="P380" i="30"/>
  <c r="N237" i="30"/>
  <c r="Q312" i="30"/>
  <c r="S236" i="30"/>
  <c r="S190" i="30"/>
  <c r="M468" i="30"/>
  <c r="Q484" i="30"/>
  <c r="O502" i="30"/>
  <c r="Q13" i="30"/>
  <c r="N497" i="30"/>
  <c r="M378" i="30"/>
  <c r="P366" i="30"/>
  <c r="S391" i="30"/>
  <c r="P383" i="30"/>
  <c r="O428" i="30"/>
  <c r="M42" i="30"/>
  <c r="M89" i="30"/>
  <c r="N446" i="30"/>
  <c r="Q12" i="30"/>
  <c r="N42" i="30"/>
  <c r="M28" i="30"/>
  <c r="S27" i="30"/>
  <c r="M80" i="30"/>
  <c r="S175" i="30"/>
  <c r="P279" i="30"/>
  <c r="M12" i="30"/>
  <c r="N52" i="30"/>
  <c r="M120" i="30"/>
  <c r="N127" i="30"/>
  <c r="O174" i="30"/>
  <c r="R278" i="30"/>
  <c r="O11" i="30"/>
  <c r="P32" i="30"/>
  <c r="N85" i="30"/>
  <c r="P126" i="30"/>
  <c r="Q173" i="30"/>
  <c r="Q238" i="30"/>
  <c r="S55" i="30"/>
  <c r="N389" i="30"/>
  <c r="P233" i="30"/>
  <c r="N342" i="30"/>
  <c r="M222" i="30"/>
  <c r="R291" i="30"/>
  <c r="R221" i="30"/>
  <c r="Q180" i="30"/>
  <c r="P463" i="30"/>
  <c r="N336" i="30"/>
  <c r="Q493" i="30"/>
  <c r="M9" i="30"/>
  <c r="R246" i="30"/>
  <c r="Q368" i="30"/>
  <c r="Q300" i="30"/>
  <c r="R383" i="30"/>
  <c r="M374" i="30"/>
  <c r="P381" i="30"/>
  <c r="S34" i="30"/>
  <c r="M10" i="30"/>
  <c r="R372" i="30"/>
  <c r="R56" i="30"/>
  <c r="S424" i="30"/>
  <c r="M21" i="30"/>
  <c r="S20" i="30"/>
  <c r="O72" i="30"/>
  <c r="S164" i="30"/>
  <c r="S260" i="30"/>
  <c r="M49" i="30"/>
  <c r="N46" i="30"/>
  <c r="P110" i="30"/>
  <c r="S119" i="30"/>
  <c r="N164" i="30"/>
  <c r="N260" i="30"/>
  <c r="N473" i="30"/>
  <c r="O25" i="30"/>
  <c r="P77" i="30"/>
  <c r="R116" i="30"/>
  <c r="P163" i="30"/>
  <c r="M226" i="30"/>
  <c r="P75" i="30"/>
  <c r="S347" i="30"/>
  <c r="P81" i="30"/>
  <c r="N318" i="30"/>
  <c r="Q210" i="30"/>
  <c r="P272" i="30"/>
  <c r="O210" i="30"/>
  <c r="P169" i="30"/>
  <c r="S458" i="30"/>
  <c r="N330" i="30"/>
  <c r="P302" i="30"/>
  <c r="P4" i="30"/>
  <c r="N241" i="30"/>
  <c r="O177" i="30"/>
  <c r="O294" i="30"/>
  <c r="O374" i="30"/>
  <c r="S365" i="30"/>
  <c r="M488" i="30"/>
  <c r="M29" i="30"/>
  <c r="P60" i="30"/>
  <c r="Q333" i="30"/>
  <c r="M6" i="30"/>
  <c r="M365" i="30"/>
  <c r="Q424" i="30"/>
  <c r="P79" i="30"/>
  <c r="N66" i="30"/>
  <c r="Q157" i="30"/>
  <c r="S243" i="30"/>
  <c r="R36" i="30"/>
  <c r="M39" i="30"/>
  <c r="N101" i="30"/>
  <c r="O110" i="30"/>
  <c r="O154" i="30"/>
  <c r="M243" i="30"/>
  <c r="O397" i="30"/>
  <c r="Q19" i="30"/>
  <c r="M71" i="30"/>
  <c r="Q109" i="30"/>
  <c r="Q153" i="30"/>
  <c r="Q214" i="30"/>
  <c r="O29" i="30"/>
  <c r="P318" i="30"/>
  <c r="S381" i="30"/>
  <c r="M293" i="30"/>
  <c r="S201" i="30"/>
  <c r="P254" i="30"/>
  <c r="Q199" i="30"/>
  <c r="P159" i="30"/>
  <c r="O463" i="30"/>
  <c r="S324" i="30"/>
  <c r="O297" i="30"/>
  <c r="R296" i="30"/>
  <c r="Q235" i="30"/>
  <c r="S171" i="30"/>
  <c r="S286" i="30"/>
  <c r="P306" i="30"/>
  <c r="R356" i="30"/>
  <c r="Q473" i="30"/>
  <c r="M232" i="30"/>
  <c r="M52" i="30"/>
  <c r="S285" i="30"/>
  <c r="S16" i="30"/>
  <c r="N333" i="30"/>
  <c r="Q363" i="30"/>
  <c r="O19" i="30"/>
  <c r="M60" i="30"/>
  <c r="R147" i="30"/>
  <c r="M231" i="30"/>
  <c r="N48" i="30"/>
  <c r="N33" i="30"/>
  <c r="N94" i="30"/>
  <c r="M101" i="30"/>
  <c r="M147" i="30"/>
  <c r="R226" i="30"/>
  <c r="R349" i="30"/>
  <c r="S13" i="30"/>
  <c r="S64" i="30"/>
  <c r="O100" i="30"/>
  <c r="S143" i="30"/>
  <c r="R202" i="30"/>
  <c r="O373" i="30"/>
  <c r="O293" i="30"/>
  <c r="R347" i="30"/>
  <c r="R272" i="30"/>
  <c r="O191" i="30"/>
  <c r="M237" i="30"/>
  <c r="M191" i="30"/>
  <c r="N152" i="30"/>
  <c r="R458" i="30"/>
  <c r="N175" i="30"/>
  <c r="N292" i="30"/>
  <c r="Q290" i="30"/>
  <c r="N73" i="30"/>
  <c r="O166" i="30"/>
  <c r="M280" i="30"/>
  <c r="O300" i="30"/>
  <c r="M350" i="30"/>
  <c r="Q459" i="30"/>
  <c r="R80" i="30"/>
  <c r="P24" i="30"/>
  <c r="N266" i="30"/>
  <c r="P221" i="30"/>
  <c r="R305" i="30"/>
  <c r="S332" i="30"/>
  <c r="P37" i="30"/>
  <c r="Q52" i="30"/>
  <c r="M138" i="30"/>
  <c r="M216" i="30"/>
  <c r="R249" i="30"/>
  <c r="M26" i="30"/>
  <c r="S85" i="30"/>
  <c r="M94" i="30"/>
  <c r="R136" i="30"/>
  <c r="O215" i="30"/>
  <c r="P320" i="30"/>
  <c r="M7" i="30"/>
  <c r="O57" i="30"/>
  <c r="R91" i="30"/>
  <c r="M136" i="30"/>
  <c r="M192" i="30"/>
  <c r="M35" i="30"/>
  <c r="M273" i="30"/>
  <c r="O318" i="30"/>
  <c r="R254" i="30"/>
  <c r="M181" i="30"/>
  <c r="S221" i="30"/>
  <c r="R180" i="30"/>
  <c r="P142" i="30"/>
  <c r="N454" i="30"/>
  <c r="P170" i="30"/>
  <c r="S486" i="30"/>
  <c r="S283" i="30"/>
  <c r="P68" i="30"/>
  <c r="O330" i="30"/>
  <c r="S273" i="30"/>
  <c r="Q293" i="30"/>
  <c r="Q450" i="30"/>
  <c r="Q448" i="30"/>
  <c r="O34" i="30"/>
  <c r="S372" i="30"/>
  <c r="N249" i="30"/>
  <c r="S436" i="30"/>
  <c r="P285" i="30"/>
  <c r="P305" i="30"/>
  <c r="O56" i="30"/>
  <c r="Q46" i="30"/>
  <c r="O130" i="30"/>
  <c r="M205" i="30"/>
  <c r="O407" i="30"/>
  <c r="O20" i="30"/>
  <c r="R71" i="30"/>
  <c r="R85" i="30"/>
  <c r="M127" i="30"/>
  <c r="O204" i="30"/>
  <c r="P299" i="30"/>
  <c r="P30" i="30"/>
  <c r="O51" i="30"/>
  <c r="M85" i="30"/>
  <c r="O126" i="30"/>
  <c r="R181" i="30"/>
  <c r="O389" i="30"/>
  <c r="M255" i="30"/>
  <c r="N293" i="30"/>
  <c r="P237" i="30"/>
  <c r="Q170" i="30"/>
  <c r="P210" i="30"/>
  <c r="Q169" i="30"/>
  <c r="N132" i="30"/>
  <c r="M317" i="30"/>
  <c r="R165" i="30"/>
  <c r="O478" i="30"/>
  <c r="N113" i="30"/>
  <c r="R63" i="30"/>
  <c r="R322" i="30"/>
  <c r="O268" i="30"/>
  <c r="P286" i="30"/>
  <c r="M438" i="30"/>
  <c r="P437" i="30"/>
  <c r="M53" i="30"/>
  <c r="M286" i="30"/>
  <c r="N232" i="30"/>
  <c r="N365" i="30"/>
  <c r="R265" i="30"/>
  <c r="Q284" i="30"/>
  <c r="M11" i="30"/>
  <c r="P39" i="30"/>
  <c r="P120" i="30"/>
  <c r="P196" i="30"/>
  <c r="M356" i="30"/>
  <c r="Q14" i="30"/>
  <c r="P14" i="30"/>
  <c r="O79" i="30"/>
  <c r="R119" i="30"/>
  <c r="R192" i="30"/>
  <c r="Q278" i="30"/>
  <c r="N30" i="30"/>
  <c r="M44" i="30"/>
  <c r="M77" i="30"/>
  <c r="Q116" i="30"/>
  <c r="P171" i="30"/>
  <c r="M348" i="30"/>
  <c r="O238" i="30"/>
  <c r="S272" i="30"/>
  <c r="N225" i="30"/>
  <c r="S159" i="30"/>
  <c r="R199" i="30"/>
  <c r="Q159" i="30"/>
  <c r="S124" i="30"/>
  <c r="P312" i="30"/>
  <c r="M464" i="30"/>
  <c r="R469" i="30"/>
  <c r="M108" i="30"/>
  <c r="R289" i="30"/>
  <c r="Q315" i="30"/>
  <c r="R262" i="30"/>
  <c r="R279" i="30"/>
  <c r="R428" i="30"/>
  <c r="N448" i="30"/>
  <c r="R9" i="30"/>
  <c r="O266" i="30"/>
  <c r="S176" i="30"/>
  <c r="O333" i="30"/>
  <c r="R231" i="30"/>
  <c r="P265" i="30"/>
  <c r="R96" i="30"/>
  <c r="Q33" i="30"/>
  <c r="S110" i="30"/>
  <c r="M186" i="30"/>
  <c r="M327" i="30"/>
  <c r="R7" i="30"/>
  <c r="P70" i="30"/>
  <c r="Q71" i="30"/>
  <c r="N110" i="30"/>
  <c r="O185" i="30"/>
  <c r="M260" i="30"/>
  <c r="P48" i="30"/>
  <c r="N38" i="30"/>
  <c r="S70" i="30"/>
  <c r="P109" i="30"/>
  <c r="O163" i="30"/>
  <c r="R319" i="30"/>
  <c r="Q225" i="30"/>
  <c r="S254" i="30"/>
  <c r="M214" i="30"/>
  <c r="Q152" i="30"/>
  <c r="N191" i="30"/>
  <c r="O152" i="30"/>
  <c r="N115" i="30"/>
  <c r="S307" i="30"/>
  <c r="S455" i="30"/>
  <c r="O461" i="30"/>
  <c r="M103" i="30"/>
  <c r="N283" i="30"/>
  <c r="R138" i="30"/>
  <c r="Q250" i="30"/>
  <c r="Q273" i="30"/>
  <c r="M417" i="30"/>
  <c r="O437" i="30"/>
  <c r="P9" i="30"/>
  <c r="O249" i="30"/>
  <c r="S148" i="30"/>
  <c r="S305" i="30"/>
  <c r="O208" i="30"/>
  <c r="P244" i="30"/>
  <c r="S209" i="30"/>
  <c r="R27" i="30"/>
  <c r="P103" i="30"/>
  <c r="R175" i="30"/>
  <c r="S304" i="30"/>
  <c r="S32" i="30"/>
  <c r="N43" i="30"/>
  <c r="P65" i="30"/>
  <c r="S100" i="30"/>
  <c r="N174" i="30"/>
  <c r="O242" i="30"/>
  <c r="Q61" i="30"/>
  <c r="O32" i="30"/>
  <c r="R64" i="30"/>
  <c r="R99" i="30"/>
  <c r="P153" i="30"/>
  <c r="N298" i="30"/>
  <c r="O214" i="30"/>
  <c r="N238" i="30"/>
  <c r="M202" i="30"/>
  <c r="S142" i="30"/>
  <c r="S180" i="30"/>
  <c r="Q142" i="30"/>
  <c r="R105" i="30"/>
  <c r="N399" i="30"/>
  <c r="S447" i="30"/>
  <c r="M455" i="30"/>
  <c r="R12" i="30"/>
  <c r="P275" i="30"/>
  <c r="P133" i="30"/>
  <c r="M245" i="30"/>
  <c r="M268" i="30"/>
  <c r="P409" i="30"/>
  <c r="O425" i="30"/>
  <c r="O311" i="30"/>
  <c r="O232" i="30"/>
  <c r="M141" i="30"/>
  <c r="N220" i="30"/>
  <c r="N197" i="30"/>
  <c r="R219" i="30"/>
  <c r="S415" i="30"/>
  <c r="R20" i="30"/>
  <c r="Q94" i="30"/>
  <c r="R164" i="30"/>
  <c r="O279" i="30"/>
  <c r="Q37" i="30"/>
  <c r="S29" i="30"/>
  <c r="S57" i="30"/>
  <c r="S93" i="30"/>
  <c r="M164" i="30"/>
  <c r="Q226" i="30"/>
  <c r="N291" i="30"/>
  <c r="P19" i="30"/>
  <c r="N57" i="30"/>
  <c r="Q91" i="30"/>
  <c r="R143" i="30"/>
  <c r="N273" i="30"/>
  <c r="O202" i="30"/>
  <c r="O225" i="30"/>
  <c r="P191" i="30"/>
  <c r="N133" i="30"/>
  <c r="S169" i="30"/>
  <c r="S132" i="30"/>
  <c r="P98" i="30"/>
  <c r="Q394" i="30"/>
  <c r="N272" i="30"/>
  <c r="M447" i="30"/>
  <c r="Q497" i="30"/>
  <c r="O107" i="30"/>
  <c r="N128" i="30"/>
  <c r="O239" i="30"/>
  <c r="S255" i="30"/>
  <c r="P398" i="30"/>
  <c r="M416" i="30"/>
  <c r="N286" i="30"/>
  <c r="Q220" i="30"/>
  <c r="O131" i="30"/>
  <c r="S186" i="30"/>
  <c r="R186" i="30"/>
  <c r="S207" i="30"/>
  <c r="N363" i="30"/>
  <c r="M15" i="30"/>
  <c r="Q86" i="30"/>
  <c r="P157" i="30"/>
  <c r="R260" i="30"/>
  <c r="N24" i="30"/>
  <c r="R23" i="30"/>
  <c r="S51" i="30"/>
  <c r="Q85" i="30"/>
  <c r="N154" i="30"/>
  <c r="N215" i="30"/>
  <c r="N391" i="30"/>
  <c r="S11" i="30"/>
  <c r="N51" i="30"/>
  <c r="S84" i="30"/>
  <c r="S135" i="30"/>
  <c r="N255" i="30"/>
  <c r="R191" i="30"/>
  <c r="N214" i="30"/>
  <c r="N181" i="30"/>
  <c r="P125" i="30"/>
  <c r="R159" i="30"/>
  <c r="M125" i="30"/>
  <c r="M90" i="30"/>
  <c r="M390" i="30"/>
  <c r="O267" i="30"/>
  <c r="S501" i="30"/>
  <c r="S482" i="30"/>
  <c r="O102" i="30"/>
  <c r="O281" i="30"/>
  <c r="Q233" i="30"/>
  <c r="O250" i="30"/>
  <c r="P391" i="30"/>
  <c r="P407" i="30"/>
  <c r="R266" i="30"/>
  <c r="P131" i="30"/>
  <c r="Q121" i="30"/>
  <c r="Q176" i="30"/>
  <c r="M34" i="30"/>
  <c r="S196" i="30"/>
  <c r="P327" i="30"/>
  <c r="Q7" i="30"/>
  <c r="S79" i="30"/>
  <c r="Q147" i="30"/>
  <c r="Q243" i="30"/>
  <c r="R69" i="30"/>
  <c r="M152" i="30"/>
  <c r="S45" i="30"/>
  <c r="N79" i="30"/>
  <c r="O146" i="30"/>
  <c r="N204" i="30"/>
  <c r="P349" i="30"/>
  <c r="P18" i="30"/>
  <c r="S43" i="30"/>
  <c r="S76" i="30"/>
  <c r="N126" i="30"/>
  <c r="P238" i="30"/>
  <c r="P181" i="30"/>
  <c r="N202" i="30"/>
  <c r="R170" i="30"/>
  <c r="Q115" i="30"/>
  <c r="P152" i="30"/>
  <c r="O115" i="30"/>
  <c r="M82" i="30"/>
  <c r="S252" i="30"/>
  <c r="O262" i="30"/>
  <c r="N493" i="30"/>
  <c r="Q241" i="30"/>
  <c r="O97" i="30"/>
  <c r="Q274" i="30"/>
  <c r="N451" i="30"/>
  <c r="S488" i="30"/>
  <c r="S373" i="30"/>
  <c r="R397" i="30"/>
  <c r="P249" i="30"/>
  <c r="R121" i="30"/>
  <c r="O114" i="30"/>
  <c r="O168" i="30"/>
  <c r="P43" i="30"/>
  <c r="P186" i="30"/>
  <c r="O305" i="30"/>
  <c r="M20" i="30"/>
  <c r="N72" i="30"/>
  <c r="S137" i="30"/>
  <c r="P227" i="30"/>
  <c r="Q236" i="30"/>
  <c r="Q16" i="30"/>
  <c r="R25" i="30"/>
  <c r="P71" i="30"/>
  <c r="Q136" i="30"/>
  <c r="Q192" i="30"/>
  <c r="O320" i="30"/>
  <c r="M62" i="30"/>
  <c r="M38" i="30"/>
  <c r="R70" i="30"/>
  <c r="P116" i="30"/>
  <c r="R225" i="30"/>
  <c r="N171" i="30"/>
  <c r="Q191" i="30"/>
  <c r="R162" i="30"/>
  <c r="N106" i="30"/>
  <c r="R142" i="30"/>
  <c r="S105" i="30"/>
  <c r="Q75" i="30"/>
  <c r="O248" i="30"/>
  <c r="P118" i="30"/>
  <c r="N485" i="30"/>
  <c r="M236" i="30"/>
  <c r="Q331" i="30"/>
  <c r="M269" i="30"/>
  <c r="R418" i="30"/>
  <c r="P474" i="30"/>
  <c r="R365" i="30"/>
  <c r="Q500" i="30"/>
  <c r="Q232" i="30"/>
  <c r="P114" i="30"/>
  <c r="P47" i="30"/>
  <c r="O158" i="30"/>
  <c r="S48" i="30"/>
  <c r="N176" i="30"/>
  <c r="P284" i="30"/>
  <c r="P12" i="30"/>
  <c r="M66" i="30"/>
  <c r="N130" i="30"/>
  <c r="S215" i="30"/>
  <c r="N122" i="30"/>
  <c r="N221" i="30"/>
  <c r="P7" i="30"/>
  <c r="O65" i="30"/>
  <c r="S126" i="30"/>
  <c r="O182" i="30"/>
  <c r="O299" i="30"/>
  <c r="Q373" i="30"/>
  <c r="N32" i="30"/>
  <c r="N63" i="30"/>
  <c r="R108" i="30"/>
  <c r="P214" i="30"/>
  <c r="M163" i="30"/>
  <c r="O181" i="30"/>
  <c r="S152" i="30"/>
  <c r="S98" i="30"/>
  <c r="M133" i="30"/>
  <c r="Q98" i="30"/>
  <c r="P69" i="30"/>
  <c r="R243" i="30"/>
  <c r="R113" i="30"/>
  <c r="S492" i="30"/>
  <c r="O230" i="30"/>
  <c r="O323" i="30"/>
  <c r="N368" i="30"/>
  <c r="M410" i="30"/>
  <c r="P418" i="30"/>
  <c r="Q356" i="30"/>
  <c r="O473" i="30"/>
  <c r="R220" i="30"/>
  <c r="M105" i="30"/>
  <c r="Q41" i="30"/>
  <c r="Q148" i="30"/>
  <c r="M271" i="30"/>
  <c r="S165" i="30"/>
  <c r="N261" i="30"/>
  <c r="O30" i="30"/>
  <c r="P58" i="30"/>
  <c r="O120" i="30"/>
  <c r="S204" i="30"/>
  <c r="M406" i="30"/>
  <c r="O75" i="30"/>
  <c r="Q50" i="30"/>
  <c r="R57" i="30"/>
  <c r="Q119" i="30"/>
  <c r="M174" i="30"/>
  <c r="P278" i="30"/>
  <c r="P105" i="30"/>
  <c r="M25" i="30"/>
  <c r="M57" i="30"/>
  <c r="Q99" i="30"/>
  <c r="P202" i="30"/>
  <c r="N153" i="30"/>
  <c r="S170" i="30"/>
  <c r="M143" i="30"/>
  <c r="P90" i="30"/>
  <c r="N125" i="30"/>
  <c r="N90" i="30"/>
  <c r="R61" i="30"/>
  <c r="O417" i="30"/>
  <c r="N109" i="30"/>
  <c r="O484" i="30"/>
  <c r="S68" i="30"/>
  <c r="N316" i="30"/>
  <c r="M360" i="30"/>
  <c r="P401" i="30"/>
  <c r="R391" i="30"/>
  <c r="S349" i="30"/>
  <c r="N458" i="30"/>
  <c r="Q209" i="30"/>
  <c r="N96" i="30"/>
  <c r="P34" i="30"/>
  <c r="P74" i="30"/>
  <c r="P16" i="30"/>
  <c r="S157" i="30"/>
  <c r="O244" i="30"/>
  <c r="M43" i="30"/>
  <c r="P52" i="30"/>
  <c r="R110" i="30"/>
  <c r="O196" i="30"/>
  <c r="S355" i="30"/>
  <c r="Q405" i="30"/>
  <c r="Q5" i="30"/>
  <c r="R51" i="30"/>
  <c r="M110" i="30"/>
  <c r="S163" i="30"/>
  <c r="S259" i="30"/>
  <c r="S390" i="30"/>
  <c r="Q56" i="30"/>
  <c r="M51" i="30"/>
  <c r="P91" i="30"/>
  <c r="S191" i="30"/>
  <c r="O143" i="30"/>
  <c r="S162" i="30"/>
  <c r="O133" i="30"/>
  <c r="M84" i="30"/>
  <c r="P115" i="30"/>
  <c r="R83" i="30"/>
  <c r="R55" i="30"/>
  <c r="R412" i="30"/>
  <c r="Q346" i="30"/>
  <c r="R477" i="30"/>
  <c r="N64" i="30"/>
  <c r="P139" i="30"/>
  <c r="N351" i="30"/>
  <c r="M392" i="30"/>
  <c r="Q383" i="30"/>
  <c r="M474" i="30"/>
  <c r="P446" i="30"/>
  <c r="P187" i="30"/>
  <c r="O89" i="30"/>
  <c r="Q28" i="30"/>
  <c r="R66" i="30"/>
  <c r="R424" i="30"/>
  <c r="M148" i="30"/>
  <c r="O231" i="30"/>
  <c r="O5" i="30"/>
  <c r="P46" i="30"/>
  <c r="P101" i="30"/>
  <c r="S185" i="30"/>
  <c r="S326" i="30"/>
  <c r="R355" i="30"/>
  <c r="O159" i="30"/>
  <c r="P44" i="30"/>
  <c r="R100" i="30"/>
  <c r="M154" i="30"/>
  <c r="M239" i="30"/>
  <c r="N349" i="30"/>
  <c r="S5" i="30"/>
  <c r="R43" i="30"/>
  <c r="R84" i="30"/>
  <c r="Q181" i="30"/>
  <c r="Q135" i="30"/>
  <c r="M153" i="30"/>
  <c r="Q125" i="30"/>
  <c r="M76" i="30"/>
  <c r="M106" i="30"/>
  <c r="R75" i="30"/>
  <c r="O48" i="30"/>
  <c r="N408" i="30"/>
  <c r="N341" i="30"/>
  <c r="O483" i="30"/>
  <c r="P59" i="30"/>
  <c r="M134" i="30"/>
  <c r="Q410" i="30"/>
  <c r="S383" i="30"/>
  <c r="N374" i="30"/>
  <c r="S437" i="30"/>
  <c r="N437" i="30"/>
  <c r="O179" i="30"/>
  <c r="M81" i="30"/>
  <c r="Q21" i="30"/>
  <c r="Q60" i="30"/>
  <c r="M208" i="30"/>
  <c r="O138" i="30"/>
  <c r="Q219" i="30"/>
  <c r="Q81" i="30"/>
  <c r="O39" i="30"/>
  <c r="P94" i="30"/>
  <c r="P175" i="30"/>
  <c r="M300" i="30"/>
  <c r="Q326" i="30"/>
  <c r="N35" i="30"/>
  <c r="Q38" i="30"/>
  <c r="R93" i="30"/>
  <c r="N146" i="30"/>
  <c r="P226" i="30"/>
  <c r="N320" i="30"/>
  <c r="R42" i="30"/>
  <c r="S37" i="30"/>
  <c r="R76" i="30"/>
  <c r="O171" i="30"/>
  <c r="S125" i="30"/>
  <c r="N143" i="30"/>
  <c r="R115" i="30"/>
  <c r="S69" i="30"/>
  <c r="R98" i="30"/>
  <c r="Q69" i="30"/>
  <c r="P42" i="30"/>
  <c r="P499" i="30"/>
  <c r="R207" i="30"/>
  <c r="N163" i="30"/>
  <c r="S494" i="30"/>
  <c r="R196" i="30"/>
  <c r="O153" i="30"/>
  <c r="R335" i="30"/>
  <c r="Q198" i="30"/>
  <c r="M116" i="30"/>
  <c r="O184" i="30"/>
  <c r="O23" i="30"/>
  <c r="P108" i="30"/>
  <c r="P471" i="30"/>
  <c r="P33" i="30"/>
  <c r="P135" i="30"/>
  <c r="N457" i="30"/>
  <c r="Q27" i="30"/>
  <c r="R125" i="30"/>
  <c r="M379" i="30"/>
  <c r="N86" i="30"/>
  <c r="O106" i="30"/>
  <c r="S370" i="30"/>
  <c r="R79" i="30"/>
  <c r="M99" i="30"/>
  <c r="R128" i="30"/>
  <c r="Q164" i="30"/>
  <c r="N62" i="30"/>
  <c r="S402" i="30"/>
  <c r="N157" i="30"/>
  <c r="N56" i="30"/>
  <c r="M402" i="30"/>
  <c r="N279" i="30"/>
  <c r="O90" i="30"/>
  <c r="Q392" i="30"/>
  <c r="Q260" i="30"/>
  <c r="S83" i="30"/>
  <c r="Q314" i="30"/>
  <c r="S299" i="30"/>
  <c r="Q55" i="30"/>
  <c r="Q306" i="30"/>
  <c r="M279" i="30"/>
  <c r="P339" i="30"/>
  <c r="M366" i="30"/>
  <c r="O180" i="30"/>
  <c r="O35" i="30"/>
  <c r="S356" i="30"/>
  <c r="P55" i="30"/>
  <c r="P29" i="30"/>
  <c r="Q428" i="30"/>
  <c r="R32" i="30"/>
  <c r="R416" i="30"/>
  <c r="Q25" i="30"/>
  <c r="M291" i="30"/>
  <c r="P85" i="30"/>
  <c r="O233" i="30"/>
  <c r="M79" i="30"/>
  <c r="S168" i="30"/>
  <c r="P136" i="30"/>
  <c r="S158" i="30"/>
  <c r="R126" i="30"/>
  <c r="N67" i="30"/>
  <c r="M215" i="30"/>
  <c r="S15" i="30"/>
  <c r="N299" i="30"/>
  <c r="N10" i="30"/>
  <c r="O278" i="30"/>
  <c r="N53" i="30"/>
  <c r="P180" i="30"/>
  <c r="N47" i="30"/>
  <c r="Q96" i="30"/>
  <c r="M197" i="30"/>
  <c r="R30" i="30"/>
  <c r="Q186" i="30"/>
  <c r="S24" i="30"/>
  <c r="M61" i="30"/>
  <c r="Q130" i="30"/>
  <c r="S120" i="30"/>
  <c r="P203" i="30"/>
  <c r="Q70" i="30"/>
  <c r="S62" i="30"/>
  <c r="P486" i="27"/>
  <c r="N340" i="27"/>
  <c r="S193" i="27"/>
  <c r="O422" i="27"/>
  <c r="M276" i="27"/>
  <c r="R129" i="27"/>
  <c r="R371" i="27"/>
  <c r="S471" i="27"/>
  <c r="N416" i="27"/>
  <c r="M396" i="27"/>
  <c r="M335" i="27"/>
  <c r="Q176" i="27"/>
  <c r="P442" i="27"/>
  <c r="N375" i="27"/>
  <c r="N215" i="27"/>
  <c r="N480" i="27"/>
  <c r="Q314" i="27"/>
  <c r="P156" i="27"/>
  <c r="R399" i="27"/>
  <c r="R424" i="27"/>
  <c r="M496" i="27"/>
  <c r="S397" i="27"/>
  <c r="Q215" i="27"/>
  <c r="M53" i="27"/>
  <c r="Q325" i="27"/>
  <c r="Q150" i="27"/>
  <c r="Q465" i="27"/>
  <c r="R263" i="27"/>
  <c r="S94" i="27"/>
  <c r="Q403" i="27"/>
  <c r="P220" i="27"/>
  <c r="N57" i="27"/>
  <c r="Q313" i="27"/>
  <c r="R139" i="27"/>
  <c r="N342" i="27"/>
  <c r="S165" i="27"/>
  <c r="S371" i="27"/>
  <c r="R439" i="27"/>
  <c r="R389" i="27"/>
  <c r="O448" i="27"/>
  <c r="Q455" i="27"/>
  <c r="M488" i="27"/>
  <c r="N498" i="27"/>
  <c r="N455" i="27"/>
  <c r="S481" i="27"/>
  <c r="Q335" i="27"/>
  <c r="O189" i="27"/>
  <c r="R417" i="27"/>
  <c r="P271" i="27"/>
  <c r="N125" i="27"/>
  <c r="N367" i="27"/>
  <c r="O467" i="27"/>
  <c r="N411" i="27"/>
  <c r="R497" i="27"/>
  <c r="M330" i="27"/>
  <c r="R171" i="27"/>
  <c r="N437" i="27"/>
  <c r="N370" i="27"/>
  <c r="O210" i="27"/>
  <c r="R474" i="27"/>
  <c r="Q309" i="27"/>
  <c r="Q151" i="27"/>
  <c r="O394" i="27"/>
  <c r="Q419" i="27"/>
  <c r="S489" i="27"/>
  <c r="S391" i="27"/>
  <c r="S209" i="27"/>
  <c r="P48" i="27"/>
  <c r="S319" i="27"/>
  <c r="O145" i="27"/>
  <c r="N457" i="27"/>
  <c r="O258" i="27"/>
  <c r="M90" i="27"/>
  <c r="P397" i="27"/>
  <c r="R214" i="27"/>
  <c r="Q52" i="27"/>
  <c r="S307" i="27"/>
  <c r="Q134" i="27"/>
  <c r="Q336" i="27"/>
  <c r="Q160" i="27"/>
  <c r="S365" i="27"/>
  <c r="M433" i="27"/>
  <c r="Q383" i="27"/>
  <c r="P439" i="27"/>
  <c r="O447" i="27"/>
  <c r="R478" i="27"/>
  <c r="S487" i="27"/>
  <c r="S446" i="27"/>
  <c r="O477" i="27"/>
  <c r="M331" i="27"/>
  <c r="R184" i="27"/>
  <c r="N413" i="27"/>
  <c r="S266" i="27"/>
  <c r="Q120" i="27"/>
  <c r="Q362" i="27"/>
  <c r="R462" i="27"/>
  <c r="N406" i="27"/>
  <c r="O492" i="27"/>
  <c r="M325" i="27"/>
  <c r="S166" i="27"/>
  <c r="R431" i="27"/>
  <c r="N365" i="27"/>
  <c r="P205" i="27"/>
  <c r="O469" i="27"/>
  <c r="Q304" i="27"/>
  <c r="R146" i="27"/>
  <c r="O389" i="27"/>
  <c r="P414" i="27"/>
  <c r="O484" i="27"/>
  <c r="O385" i="27"/>
  <c r="Q204" i="27"/>
  <c r="S43" i="27"/>
  <c r="M314" i="27"/>
  <c r="N140" i="27"/>
  <c r="Q449" i="27"/>
  <c r="Q252" i="27"/>
  <c r="N85" i="27"/>
  <c r="P391" i="27"/>
  <c r="P209" i="27"/>
  <c r="M48" i="27"/>
  <c r="O302" i="27"/>
  <c r="N129" i="27"/>
  <c r="R330" i="27"/>
  <c r="O155" i="27"/>
  <c r="P359" i="27"/>
  <c r="O424" i="27"/>
  <c r="R377" i="27"/>
  <c r="R432" i="27"/>
  <c r="O439" i="27"/>
  <c r="M471" i="27"/>
  <c r="Q478" i="27"/>
  <c r="S438" i="27"/>
  <c r="S454" i="27"/>
  <c r="R472" i="27"/>
  <c r="P326" i="27"/>
  <c r="N180" i="27"/>
  <c r="Q408" i="27"/>
  <c r="O262" i="27"/>
  <c r="S499" i="27"/>
  <c r="M358" i="27"/>
  <c r="N458" i="27"/>
  <c r="N401" i="27"/>
  <c r="S486" i="27"/>
  <c r="M320" i="27"/>
  <c r="M162" i="27"/>
  <c r="M426" i="27"/>
  <c r="N360" i="27"/>
  <c r="Q200" i="27"/>
  <c r="M464" i="27"/>
  <c r="Q299" i="27"/>
  <c r="S502" i="27"/>
  <c r="O384" i="27"/>
  <c r="P409" i="27"/>
  <c r="S478" i="27"/>
  <c r="S378" i="27"/>
  <c r="O199" i="27"/>
  <c r="O39" i="27"/>
  <c r="Q308" i="27"/>
  <c r="M135" i="27"/>
  <c r="R441" i="27"/>
  <c r="O247" i="27"/>
  <c r="O80" i="27"/>
  <c r="Q384" i="27"/>
  <c r="N204" i="27"/>
  <c r="P43" i="27"/>
  <c r="S296" i="27"/>
  <c r="N124" i="27"/>
  <c r="S324" i="27"/>
  <c r="M150" i="27"/>
  <c r="N353" i="27"/>
  <c r="N417" i="27"/>
  <c r="P371" i="27"/>
  <c r="M424" i="27"/>
  <c r="Q432" i="27"/>
  <c r="S462" i="27"/>
  <c r="S470" i="27"/>
  <c r="Q430" i="27"/>
  <c r="N468" i="27"/>
  <c r="S321" i="27"/>
  <c r="Q175" i="27"/>
  <c r="M404" i="27"/>
  <c r="R257" i="27"/>
  <c r="R499" i="27"/>
  <c r="P353" i="27"/>
  <c r="Q453" i="27"/>
  <c r="N396" i="27"/>
  <c r="R480" i="27"/>
  <c r="M315" i="27"/>
  <c r="S156" i="27"/>
  <c r="S420" i="27"/>
  <c r="N355" i="27"/>
  <c r="R195" i="27"/>
  <c r="M458" i="27"/>
  <c r="Q294" i="27"/>
  <c r="N497" i="27"/>
  <c r="O379" i="27"/>
  <c r="P404" i="27"/>
  <c r="P473" i="27"/>
  <c r="M373" i="27"/>
  <c r="M194" i="27"/>
  <c r="R34" i="27"/>
  <c r="R302" i="27"/>
  <c r="Q129" i="27"/>
  <c r="R433" i="27"/>
  <c r="M242" i="27"/>
  <c r="Q75" i="27"/>
  <c r="P378" i="27"/>
  <c r="S198" i="27"/>
  <c r="S38" i="27"/>
  <c r="P291" i="27"/>
  <c r="N119" i="27"/>
  <c r="M319" i="27"/>
  <c r="R144" i="27"/>
  <c r="Q347" i="27"/>
  <c r="M410" i="27"/>
  <c r="O365" i="27"/>
  <c r="S416" i="27"/>
  <c r="S423" i="27"/>
  <c r="P455" i="27"/>
  <c r="P462" i="27"/>
  <c r="P423" i="27"/>
  <c r="Q463" i="27"/>
  <c r="O317" i="27"/>
  <c r="M171" i="27"/>
  <c r="P399" i="27"/>
  <c r="N253" i="27"/>
  <c r="N495" i="27"/>
  <c r="S348" i="27"/>
  <c r="M449" i="27"/>
  <c r="N391" i="27"/>
  <c r="N475" i="27"/>
  <c r="M310" i="27"/>
  <c r="M152" i="27"/>
  <c r="R415" i="27"/>
  <c r="N350" i="27"/>
  <c r="S190" i="27"/>
  <c r="R452" i="27"/>
  <c r="N289" i="27"/>
  <c r="R491" i="27"/>
  <c r="O374" i="27"/>
  <c r="M399" i="27"/>
  <c r="P467" i="27"/>
  <c r="R366" i="27"/>
  <c r="P188" i="27"/>
  <c r="N30" i="27"/>
  <c r="O297" i="27"/>
  <c r="Q124" i="27"/>
  <c r="Q425" i="27"/>
  <c r="R236" i="27"/>
  <c r="M71" i="27"/>
  <c r="Q372" i="27"/>
  <c r="O193" i="27"/>
  <c r="Q499" i="27"/>
  <c r="M286" i="27"/>
  <c r="O114" i="27"/>
  <c r="P313" i="27"/>
  <c r="Q139" i="27"/>
  <c r="M342" i="27"/>
  <c r="M403" i="27"/>
  <c r="M359" i="27"/>
  <c r="Q409" i="27"/>
  <c r="R416" i="27"/>
  <c r="N447" i="27"/>
  <c r="O455" i="27"/>
  <c r="O416" i="27"/>
  <c r="M459" i="27"/>
  <c r="R312" i="27"/>
  <c r="P166" i="27"/>
  <c r="S394" i="27"/>
  <c r="Q248" i="27"/>
  <c r="Q490" i="27"/>
  <c r="O344" i="27"/>
  <c r="P444" i="27"/>
  <c r="N386" i="27"/>
  <c r="R469" i="27"/>
  <c r="M305" i="27"/>
  <c r="N147" i="27"/>
  <c r="R410" i="27"/>
  <c r="N345" i="27"/>
  <c r="M186" i="27"/>
  <c r="P447" i="27"/>
  <c r="N284" i="27"/>
  <c r="R485" i="27"/>
  <c r="O369" i="27"/>
  <c r="M394" i="27"/>
  <c r="M462" i="27"/>
  <c r="S360" i="27"/>
  <c r="N183" i="27"/>
  <c r="Q25" i="27"/>
  <c r="S291" i="27"/>
  <c r="Q119" i="27"/>
  <c r="P418" i="27"/>
  <c r="P231" i="27"/>
  <c r="P66" i="27"/>
  <c r="O366" i="27"/>
  <c r="M188" i="27"/>
  <c r="M489" i="27"/>
  <c r="N280" i="27"/>
  <c r="P454" i="27"/>
  <c r="N308" i="27"/>
  <c r="S161" i="27"/>
  <c r="O390" i="27"/>
  <c r="M244" i="27"/>
  <c r="M486" i="27"/>
  <c r="R339" i="27"/>
  <c r="S439" i="27"/>
  <c r="R380" i="27"/>
  <c r="P464" i="27"/>
  <c r="M300" i="27"/>
  <c r="O142" i="27"/>
  <c r="R405" i="27"/>
  <c r="S339" i="27"/>
  <c r="N181" i="27"/>
  <c r="N442" i="27"/>
  <c r="N279" i="27"/>
  <c r="Q502" i="27"/>
  <c r="O364" i="27"/>
  <c r="M389" i="27"/>
  <c r="R456" i="27"/>
  <c r="Q354" i="27"/>
  <c r="S177" i="27"/>
  <c r="S500" i="27"/>
  <c r="P286" i="27"/>
  <c r="R114" i="27"/>
  <c r="Q411" i="27"/>
  <c r="N226" i="27"/>
  <c r="S61" i="27"/>
  <c r="S359" i="27"/>
  <c r="R182" i="27"/>
  <c r="Q481" i="27"/>
  <c r="R274" i="27"/>
  <c r="P104" i="27"/>
  <c r="N302" i="27"/>
  <c r="M129" i="27"/>
  <c r="P330" i="27"/>
  <c r="S389" i="27"/>
  <c r="O347" i="27"/>
  <c r="Q396" i="27"/>
  <c r="Q402" i="27"/>
  <c r="P432" i="27"/>
  <c r="M439" i="27"/>
  <c r="N402" i="27"/>
  <c r="S449" i="27"/>
  <c r="Q303" i="27"/>
  <c r="O157" i="27"/>
  <c r="R385" i="27"/>
  <c r="P239" i="27"/>
  <c r="P481" i="27"/>
  <c r="N335" i="27"/>
  <c r="O435" i="27"/>
  <c r="R375" i="27"/>
  <c r="R458" i="27"/>
  <c r="M295" i="27"/>
  <c r="P137" i="27"/>
  <c r="R400" i="27"/>
  <c r="R334" i="27"/>
  <c r="O176" i="27"/>
  <c r="S436" i="27"/>
  <c r="N274" i="27"/>
  <c r="S496" i="27"/>
  <c r="O359" i="27"/>
  <c r="M384" i="27"/>
  <c r="P451" i="27"/>
  <c r="P348" i="27"/>
  <c r="Q172" i="27"/>
  <c r="P489" i="27"/>
  <c r="M281" i="27"/>
  <c r="S109" i="27"/>
  <c r="S403" i="27"/>
  <c r="Q220" i="27"/>
  <c r="O57" i="27"/>
  <c r="M354" i="27"/>
  <c r="P177" i="27"/>
  <c r="P472" i="27"/>
  <c r="P500" i="27"/>
  <c r="O445" i="27"/>
  <c r="M299" i="27"/>
  <c r="R152" i="27"/>
  <c r="N381" i="27"/>
  <c r="S234" i="27"/>
  <c r="S476" i="27"/>
  <c r="Q330" i="27"/>
  <c r="R430" i="27"/>
  <c r="R370" i="27"/>
  <c r="N453" i="27"/>
  <c r="M290" i="27"/>
  <c r="Q132" i="27"/>
  <c r="P497" i="27"/>
  <c r="R329" i="27"/>
  <c r="P171" i="27"/>
  <c r="M431" i="27"/>
  <c r="N269" i="27"/>
  <c r="P491" i="27"/>
  <c r="O354" i="27"/>
  <c r="M379" i="27"/>
  <c r="N446" i="27"/>
  <c r="S342" i="27"/>
  <c r="O167" i="27"/>
  <c r="P482" i="27"/>
  <c r="N275" i="27"/>
  <c r="M105" i="27"/>
  <c r="Q397" i="27"/>
  <c r="S214" i="27"/>
  <c r="R52" i="27"/>
  <c r="M348" i="27"/>
  <c r="N172" i="27"/>
  <c r="O465" i="27"/>
  <c r="S495" i="27"/>
  <c r="R440" i="27"/>
  <c r="P294" i="27"/>
  <c r="N148" i="27"/>
  <c r="Q376" i="27"/>
  <c r="O230" i="27"/>
  <c r="O472" i="27"/>
  <c r="M326" i="27"/>
  <c r="S498" i="27"/>
  <c r="R365" i="27"/>
  <c r="S447" i="27"/>
  <c r="Q284" i="27"/>
  <c r="R127" i="27"/>
  <c r="M492" i="27"/>
  <c r="R324" i="27"/>
  <c r="Q166" i="27"/>
  <c r="R425" i="27"/>
  <c r="N264" i="27"/>
  <c r="P502" i="27"/>
  <c r="M349" i="27"/>
  <c r="M374" i="27"/>
  <c r="P440" i="27"/>
  <c r="O337" i="27"/>
  <c r="Q161" i="27"/>
  <c r="O473" i="27"/>
  <c r="R269" i="27"/>
  <c r="N100" i="27"/>
  <c r="Q391" i="27"/>
  <c r="Q209" i="27"/>
  <c r="N48" i="27"/>
  <c r="P342" i="27"/>
  <c r="R166" i="27"/>
  <c r="P456" i="27"/>
  <c r="O491" i="27"/>
  <c r="N436" i="27"/>
  <c r="S289" i="27"/>
  <c r="Q143" i="27"/>
  <c r="M372" i="27"/>
  <c r="R225" i="27"/>
  <c r="R467" i="27"/>
  <c r="P321" i="27"/>
  <c r="O494" i="27"/>
  <c r="R360" i="27"/>
  <c r="Q442" i="27"/>
  <c r="Q279" i="27"/>
  <c r="M123" i="27"/>
  <c r="N486" i="27"/>
  <c r="R319" i="27"/>
  <c r="P161" i="27"/>
  <c r="Q420" i="27"/>
  <c r="N259" i="27"/>
  <c r="R496" i="27"/>
  <c r="S343" i="27"/>
  <c r="M369" i="27"/>
  <c r="S434" i="27"/>
  <c r="R331" i="27"/>
  <c r="M156" i="27"/>
  <c r="R465" i="27"/>
  <c r="S263" i="27"/>
  <c r="M95" i="27"/>
  <c r="R384" i="27"/>
  <c r="O204" i="27"/>
  <c r="Q43" i="27"/>
  <c r="S336" i="27"/>
  <c r="S160" i="27"/>
  <c r="N449" i="27"/>
  <c r="R486" i="27"/>
  <c r="Q431" i="27"/>
  <c r="O285" i="27"/>
  <c r="M139" i="27"/>
  <c r="P367" i="27"/>
  <c r="N221" i="27"/>
  <c r="N463" i="27"/>
  <c r="S316" i="27"/>
  <c r="R489" i="27"/>
  <c r="R355" i="27"/>
  <c r="O437" i="27"/>
  <c r="Q274" i="27"/>
  <c r="O118" i="27"/>
  <c r="O480" i="27"/>
  <c r="R314" i="27"/>
  <c r="Q156" i="27"/>
  <c r="P415" i="27"/>
  <c r="N254" i="27"/>
  <c r="N491" i="27"/>
  <c r="S338" i="27"/>
  <c r="M364" i="27"/>
  <c r="Q429" i="27"/>
  <c r="R325" i="27"/>
  <c r="R150" i="27"/>
  <c r="P457" i="27"/>
  <c r="P258" i="27"/>
  <c r="N90" i="27"/>
  <c r="Q378" i="27"/>
  <c r="M199" i="27"/>
  <c r="M39" i="27"/>
  <c r="O331" i="27"/>
  <c r="Q155" i="27"/>
  <c r="O441" i="27"/>
  <c r="N482" i="27"/>
  <c r="M427" i="27"/>
  <c r="R280" i="27"/>
  <c r="P134" i="27"/>
  <c r="S362" i="27"/>
  <c r="Q216" i="27"/>
  <c r="Q458" i="27"/>
  <c r="O312" i="27"/>
  <c r="N485" i="27"/>
  <c r="S497" i="27"/>
  <c r="M432" i="27"/>
  <c r="Q269" i="27"/>
  <c r="R113" i="27"/>
  <c r="S474" i="27"/>
  <c r="R309" i="27"/>
  <c r="R151" i="27"/>
  <c r="P410" i="27"/>
  <c r="O249" i="27"/>
  <c r="O502" i="27"/>
  <c r="S333" i="27"/>
  <c r="S501" i="27"/>
  <c r="P424" i="27"/>
  <c r="N320" i="27"/>
  <c r="P145" i="27"/>
  <c r="M450" i="27"/>
  <c r="R252" i="27"/>
  <c r="O85" i="27"/>
  <c r="R372" i="27"/>
  <c r="P193" i="27"/>
  <c r="P34" i="27"/>
  <c r="O325" i="27"/>
  <c r="O150" i="27"/>
  <c r="P433" i="27"/>
  <c r="R241" i="27"/>
  <c r="N472" i="27"/>
  <c r="R268" i="27"/>
  <c r="O99" i="27"/>
  <c r="Q296" i="27"/>
  <c r="M353" i="27"/>
  <c r="M313" i="27"/>
  <c r="S358" i="27"/>
  <c r="R364" i="27"/>
  <c r="N389" i="27"/>
  <c r="R395" i="27"/>
  <c r="N364" i="27"/>
  <c r="Q477" i="27"/>
  <c r="P422" i="27"/>
  <c r="N276" i="27"/>
  <c r="S129" i="27"/>
  <c r="O358" i="27"/>
  <c r="M212" i="27"/>
  <c r="M454" i="27"/>
  <c r="R307" i="27"/>
  <c r="Q480" i="27"/>
  <c r="P492" i="27"/>
  <c r="N426" i="27"/>
  <c r="Q264" i="27"/>
  <c r="N109" i="27"/>
  <c r="P469" i="27"/>
  <c r="R304" i="27"/>
  <c r="S146" i="27"/>
  <c r="P405" i="27"/>
  <c r="P244" i="27"/>
  <c r="Q496" i="27"/>
  <c r="S328" i="27"/>
  <c r="N496" i="27"/>
  <c r="O419" i="27"/>
  <c r="N314" i="27"/>
  <c r="O140" i="27"/>
  <c r="S441" i="27"/>
  <c r="P247" i="27"/>
  <c r="P80" i="27"/>
  <c r="P366" i="27"/>
  <c r="N188" i="27"/>
  <c r="S29" i="27"/>
  <c r="O319" i="27"/>
  <c r="M145" i="27"/>
  <c r="O425" i="27"/>
  <c r="P236" i="27"/>
  <c r="N465" i="27"/>
  <c r="O263" i="27"/>
  <c r="P94" i="27"/>
  <c r="N291" i="27"/>
  <c r="P347" i="27"/>
  <c r="N307" i="27"/>
  <c r="R352" i="27"/>
  <c r="R358" i="27"/>
  <c r="N383" i="27"/>
  <c r="S388" i="27"/>
  <c r="S357" i="27"/>
  <c r="M473" i="27"/>
  <c r="S417" i="27"/>
  <c r="Q271" i="27"/>
  <c r="M500" i="27"/>
  <c r="R353" i="27"/>
  <c r="P207" i="27"/>
  <c r="P449" i="27"/>
  <c r="N303" i="27"/>
  <c r="M476" i="27"/>
  <c r="M487" i="27"/>
  <c r="M421" i="27"/>
  <c r="Q259" i="27"/>
  <c r="Q104" i="27"/>
  <c r="N464" i="27"/>
  <c r="R299" i="27"/>
  <c r="M142" i="27"/>
  <c r="P400" i="27"/>
  <c r="O239" i="27"/>
  <c r="R490" i="27"/>
  <c r="S323" i="27"/>
  <c r="M490" i="27"/>
  <c r="Q501" i="27"/>
  <c r="R308" i="27"/>
  <c r="N135" i="27"/>
  <c r="S433" i="27"/>
  <c r="N242" i="27"/>
  <c r="R75" i="27"/>
  <c r="O360" i="27"/>
  <c r="S182" i="27"/>
  <c r="O25" i="27"/>
  <c r="R313" i="27"/>
  <c r="S139" i="27"/>
  <c r="M418" i="27"/>
  <c r="N231" i="27"/>
  <c r="O456" i="27"/>
  <c r="Q257" i="27"/>
  <c r="N499" i="27"/>
  <c r="R285" i="27"/>
  <c r="S341" i="27"/>
  <c r="R301" i="27"/>
  <c r="N347" i="27"/>
  <c r="Q352" i="27"/>
  <c r="O377" i="27"/>
  <c r="M383" i="27"/>
  <c r="N352" i="27"/>
  <c r="P468" i="27"/>
  <c r="O413" i="27"/>
  <c r="M267" i="27"/>
  <c r="P495" i="27"/>
  <c r="N349" i="27"/>
  <c r="S202" i="27"/>
  <c r="S444" i="27"/>
  <c r="Q298" i="27"/>
  <c r="P471" i="27"/>
  <c r="S480" i="27"/>
  <c r="S415" i="27"/>
  <c r="Q254" i="27"/>
  <c r="M100" i="27"/>
  <c r="O458" i="27"/>
  <c r="R294" i="27"/>
  <c r="N137" i="27"/>
  <c r="P395" i="27"/>
  <c r="P234" i="27"/>
  <c r="S484" i="27"/>
  <c r="S318" i="27"/>
  <c r="P484" i="27"/>
  <c r="R495" i="27"/>
  <c r="S302" i="27"/>
  <c r="M130" i="27"/>
  <c r="R426" i="27"/>
  <c r="S236" i="27"/>
  <c r="N71" i="27"/>
  <c r="N354" i="27"/>
  <c r="Q177" i="27"/>
  <c r="R20" i="27"/>
  <c r="O308" i="27"/>
  <c r="R134" i="27"/>
  <c r="O411" i="27"/>
  <c r="Q225" i="27"/>
  <c r="S448" i="27"/>
  <c r="N252" i="27"/>
  <c r="R488" i="27"/>
  <c r="S279" i="27"/>
  <c r="O336" i="27"/>
  <c r="O296" i="27"/>
  <c r="Q341" i="27"/>
  <c r="M347" i="27"/>
  <c r="M371" i="27"/>
  <c r="N377" i="27"/>
  <c r="Q346" i="27"/>
  <c r="S463" i="27"/>
  <c r="R408" i="27"/>
  <c r="P262" i="27"/>
  <c r="S490" i="27"/>
  <c r="Q344" i="27"/>
  <c r="O198" i="27"/>
  <c r="O440" i="27"/>
  <c r="M294" i="27"/>
  <c r="M498" i="27"/>
  <c r="O475" i="27"/>
  <c r="S410" i="27"/>
  <c r="R249" i="27"/>
  <c r="P95" i="27"/>
  <c r="S452" i="27"/>
  <c r="O289" i="27"/>
  <c r="O132" i="27"/>
  <c r="N390" i="27"/>
  <c r="Q229" i="27"/>
  <c r="P479" i="27"/>
  <c r="N502" i="27"/>
  <c r="M479" i="27"/>
  <c r="Q489" i="27"/>
  <c r="P297" i="27"/>
  <c r="R124" i="27"/>
  <c r="Q418" i="27"/>
  <c r="Q231" i="27"/>
  <c r="Q66" i="27"/>
  <c r="N348" i="27"/>
  <c r="O172" i="27"/>
  <c r="N16" i="27"/>
  <c r="P302" i="27"/>
  <c r="O129" i="27"/>
  <c r="P403" i="27"/>
  <c r="N220" i="27"/>
  <c r="N440" i="27"/>
  <c r="S246" i="27"/>
  <c r="M480" i="27"/>
  <c r="M274" i="27"/>
  <c r="O330" i="27"/>
  <c r="S290" i="27"/>
  <c r="M336" i="27"/>
  <c r="P341" i="27"/>
  <c r="Q364" i="27"/>
  <c r="S370" i="27"/>
  <c r="P496" i="27"/>
  <c r="O459" i="27"/>
  <c r="N404" i="27"/>
  <c r="S257" i="27"/>
  <c r="O486" i="27"/>
  <c r="M340" i="27"/>
  <c r="R193" i="27"/>
  <c r="R435" i="27"/>
  <c r="P289" i="27"/>
  <c r="Q492" i="27"/>
  <c r="S469" i="27"/>
  <c r="S405" i="27"/>
  <c r="S244" i="27"/>
  <c r="S90" i="27"/>
  <c r="Q447" i="27"/>
  <c r="O284" i="27"/>
  <c r="P127" i="27"/>
  <c r="M385" i="27"/>
  <c r="R224" i="27"/>
  <c r="M474" i="27"/>
  <c r="M502" i="27"/>
  <c r="Q473" i="27"/>
  <c r="P501" i="27"/>
  <c r="M292" i="27"/>
  <c r="R119" i="27"/>
  <c r="R411" i="27"/>
  <c r="O226" i="27"/>
  <c r="M62" i="27"/>
  <c r="Q342" i="27"/>
  <c r="M167" i="27"/>
  <c r="Q11" i="27"/>
  <c r="M297" i="27"/>
  <c r="O124" i="27"/>
  <c r="O397" i="27"/>
  <c r="Q214" i="27"/>
  <c r="O433" i="27"/>
  <c r="Q241" i="27"/>
  <c r="M472" i="27"/>
  <c r="Q268" i="27"/>
  <c r="R498" i="27"/>
  <c r="P285" i="27"/>
  <c r="S329" i="27"/>
  <c r="S335" i="27"/>
  <c r="Q358" i="27"/>
  <c r="P364" i="27"/>
  <c r="Q487" i="27"/>
  <c r="R454" i="27"/>
  <c r="Q399" i="27"/>
  <c r="O253" i="27"/>
  <c r="R481" i="27"/>
  <c r="P335" i="27"/>
  <c r="N189" i="27"/>
  <c r="N431" i="27"/>
  <c r="S284" i="27"/>
  <c r="N487" i="27"/>
  <c r="Q464" i="27"/>
  <c r="S400" i="27"/>
  <c r="M240" i="27"/>
  <c r="O86" i="27"/>
  <c r="O442" i="27"/>
  <c r="O279" i="27"/>
  <c r="R122" i="27"/>
  <c r="M380" i="27"/>
  <c r="S219" i="27"/>
  <c r="Q468" i="27"/>
  <c r="O496" i="27"/>
  <c r="Q467" i="27"/>
  <c r="M501" i="27"/>
  <c r="Q286" i="27"/>
  <c r="S114" i="27"/>
  <c r="O404" i="27"/>
  <c r="R220" i="27"/>
  <c r="P57" i="27"/>
  <c r="M337" i="27"/>
  <c r="M161" i="27"/>
  <c r="M7" i="27"/>
  <c r="Q291" i="27"/>
  <c r="O119" i="27"/>
  <c r="O391" i="27"/>
  <c r="O209" i="27"/>
  <c r="N425" i="27"/>
  <c r="O236" i="27"/>
  <c r="M465" i="27"/>
  <c r="N263" i="27"/>
  <c r="P488" i="27"/>
  <c r="P279" i="27"/>
  <c r="M324" i="27"/>
  <c r="P329" i="27"/>
  <c r="P352" i="27"/>
  <c r="N358" i="27"/>
  <c r="O478" i="27"/>
  <c r="N450" i="27"/>
  <c r="M395" i="27"/>
  <c r="R248" i="27"/>
  <c r="N477" i="27"/>
  <c r="S330" i="27"/>
  <c r="Q184" i="27"/>
  <c r="Q426" i="27"/>
  <c r="O280" i="27"/>
  <c r="N481" i="27"/>
  <c r="N459" i="27"/>
  <c r="S395" i="27"/>
  <c r="N235" i="27"/>
  <c r="R81" i="27"/>
  <c r="M437" i="27"/>
  <c r="O274" i="27"/>
  <c r="M118" i="27"/>
  <c r="M375" i="27"/>
  <c r="M215" i="27"/>
  <c r="Q462" i="27"/>
  <c r="O490" i="27"/>
  <c r="N462" i="27"/>
  <c r="P490" i="27"/>
  <c r="N281" i="27"/>
  <c r="M110" i="27"/>
  <c r="R397" i="27"/>
  <c r="O215" i="27"/>
  <c r="S52" i="27"/>
  <c r="P331" i="27"/>
  <c r="R155" i="27"/>
  <c r="Q500" i="27"/>
  <c r="N286" i="27"/>
  <c r="P114" i="27"/>
  <c r="P384" i="27"/>
  <c r="M204" i="27"/>
  <c r="Q417" i="27"/>
  <c r="M231" i="27"/>
  <c r="N456" i="27"/>
  <c r="O257" i="27"/>
  <c r="R479" i="27"/>
  <c r="R273" i="27"/>
  <c r="O318" i="27"/>
  <c r="R323" i="27"/>
  <c r="S346" i="27"/>
  <c r="O352" i="27"/>
  <c r="Q470" i="27"/>
  <c r="Q445" i="27"/>
  <c r="P390" i="27"/>
  <c r="N244" i="27"/>
  <c r="Q472" i="27"/>
  <c r="O326" i="27"/>
  <c r="M180" i="27"/>
  <c r="M422" i="27"/>
  <c r="R275" i="27"/>
  <c r="P475" i="27"/>
  <c r="O453" i="27"/>
  <c r="S390" i="27"/>
  <c r="M230" i="27"/>
  <c r="N77" i="27"/>
  <c r="O431" i="27"/>
  <c r="O269" i="27"/>
  <c r="P113" i="27"/>
  <c r="M370" i="27"/>
  <c r="N210" i="27"/>
  <c r="O457" i="27"/>
  <c r="Q484" i="27"/>
  <c r="S456" i="27"/>
  <c r="Q482" i="27"/>
  <c r="O275" i="27"/>
  <c r="N105" i="27"/>
  <c r="R391" i="27"/>
  <c r="R209" i="27"/>
  <c r="O48" i="27"/>
  <c r="P325" i="27"/>
  <c r="P150" i="27"/>
  <c r="N489" i="27"/>
  <c r="P280" i="27"/>
  <c r="Q109" i="27"/>
  <c r="O378" i="27"/>
  <c r="M441" i="27"/>
  <c r="S385" i="27"/>
  <c r="Q239" i="27"/>
  <c r="M468" i="27"/>
  <c r="R321" i="27"/>
  <c r="P175" i="27"/>
  <c r="P417" i="27"/>
  <c r="N271" i="27"/>
  <c r="M470" i="27"/>
  <c r="M448" i="27"/>
  <c r="Q385" i="27"/>
  <c r="N225" i="27"/>
  <c r="Q497" i="27"/>
  <c r="S425" i="27"/>
  <c r="O264" i="27"/>
  <c r="S108" i="27"/>
  <c r="M365" i="27"/>
  <c r="O205" i="27"/>
  <c r="M452" i="27"/>
  <c r="N479" i="27"/>
  <c r="Q451" i="27"/>
  <c r="S473" i="27"/>
  <c r="S269" i="27"/>
  <c r="O100" i="27"/>
  <c r="S384" i="27"/>
  <c r="P204" i="27"/>
  <c r="R43" i="27"/>
  <c r="P319" i="27"/>
  <c r="N145" i="27"/>
  <c r="M482" i="27"/>
  <c r="S274" i="27"/>
  <c r="R104" i="27"/>
  <c r="P372" i="27"/>
  <c r="P436" i="27"/>
  <c r="O381" i="27"/>
  <c r="M235" i="27"/>
  <c r="P463" i="27"/>
  <c r="N317" i="27"/>
  <c r="S170" i="27"/>
  <c r="S412" i="27"/>
  <c r="Q266" i="27"/>
  <c r="R464" i="27"/>
  <c r="R442" i="27"/>
  <c r="P380" i="27"/>
  <c r="O220" i="27"/>
  <c r="N492" i="27"/>
  <c r="R420" i="27"/>
  <c r="O259" i="27"/>
  <c r="O104" i="27"/>
  <c r="M360" i="27"/>
  <c r="P200" i="27"/>
  <c r="R446" i="27"/>
  <c r="R473" i="27"/>
  <c r="O446" i="27"/>
  <c r="S465" i="27"/>
  <c r="M264" i="27"/>
  <c r="O95" i="27"/>
  <c r="R378" i="27"/>
  <c r="N199" i="27"/>
  <c r="N39" i="27"/>
  <c r="S313" i="27"/>
  <c r="M140" i="27"/>
  <c r="S472" i="27"/>
  <c r="M269" i="27"/>
  <c r="Q99" i="27"/>
  <c r="N366" i="27"/>
  <c r="S431" i="27"/>
  <c r="R376" i="27"/>
  <c r="P230" i="27"/>
  <c r="S458" i="27"/>
  <c r="Q312" i="27"/>
  <c r="O166" i="27"/>
  <c r="O408" i="27"/>
  <c r="M262" i="27"/>
  <c r="P459" i="27"/>
  <c r="P437" i="27"/>
  <c r="P375" i="27"/>
  <c r="P215" i="27"/>
  <c r="Q486" i="27"/>
  <c r="Q415" i="27"/>
  <c r="O254" i="27"/>
  <c r="R99" i="27"/>
  <c r="M355" i="27"/>
  <c r="Q195" i="27"/>
  <c r="P441" i="27"/>
  <c r="S467" i="27"/>
  <c r="S440" i="27"/>
  <c r="Q457" i="27"/>
  <c r="Q258" i="27"/>
  <c r="O90" i="27"/>
  <c r="S372" i="27"/>
  <c r="Q193" i="27"/>
  <c r="Q34" i="27"/>
  <c r="P308" i="27"/>
  <c r="S134" i="27"/>
  <c r="P465" i="27"/>
  <c r="Q263" i="27"/>
  <c r="R94" i="27"/>
  <c r="R359" i="27"/>
  <c r="O427" i="27"/>
  <c r="N372" i="27"/>
  <c r="S225" i="27"/>
  <c r="O454" i="27"/>
  <c r="M308" i="27"/>
  <c r="R161" i="27"/>
  <c r="R403" i="27"/>
  <c r="P257" i="27"/>
  <c r="P453" i="27"/>
  <c r="N432" i="27"/>
  <c r="P370" i="27"/>
  <c r="Q210" i="27"/>
  <c r="P480" i="27"/>
  <c r="Q410" i="27"/>
  <c r="P249" i="27"/>
  <c r="N95" i="27"/>
  <c r="M350" i="27"/>
  <c r="R190" i="27"/>
  <c r="Q435" i="27"/>
  <c r="O462" i="27"/>
  <c r="M435" i="27"/>
  <c r="O450" i="27"/>
  <c r="S252" i="27"/>
  <c r="P85" i="27"/>
  <c r="Q366" i="27"/>
  <c r="O188" i="27"/>
  <c r="M30" i="27"/>
  <c r="Q302" i="27"/>
  <c r="P129" i="27"/>
  <c r="Q456" i="27"/>
  <c r="N258" i="27"/>
  <c r="S89" i="27"/>
  <c r="Q353" i="27"/>
  <c r="R422" i="27"/>
  <c r="Q367" i="27"/>
  <c r="O221" i="27"/>
  <c r="R449" i="27"/>
  <c r="P303" i="27"/>
  <c r="N157" i="27"/>
  <c r="N399" i="27"/>
  <c r="O499" i="27"/>
  <c r="N448" i="27"/>
  <c r="O426" i="27"/>
  <c r="P365" i="27"/>
  <c r="R205" i="27"/>
  <c r="M475" i="27"/>
  <c r="Q405" i="27"/>
  <c r="Q244" i="27"/>
  <c r="Q90" i="27"/>
  <c r="M345" i="27"/>
  <c r="S185" i="27"/>
  <c r="N430" i="27"/>
  <c r="M457" i="27"/>
  <c r="R429" i="27"/>
  <c r="M442" i="27"/>
  <c r="Q247" i="27"/>
  <c r="Q80" i="27"/>
  <c r="Q360" i="27"/>
  <c r="M183" i="27"/>
  <c r="P25" i="27"/>
  <c r="N297" i="27"/>
  <c r="P124" i="27"/>
  <c r="O449" i="27"/>
  <c r="P252" i="27"/>
  <c r="M85" i="27"/>
  <c r="S347" i="27"/>
  <c r="N418" i="27"/>
  <c r="M363" i="27"/>
  <c r="R216" i="27"/>
  <c r="N445" i="27"/>
  <c r="S298" i="27"/>
  <c r="Q152" i="27"/>
  <c r="Q394" i="27"/>
  <c r="R494" i="27"/>
  <c r="S442" i="27"/>
  <c r="N421" i="27"/>
  <c r="P360" i="27"/>
  <c r="S200" i="27"/>
  <c r="Q469" i="27"/>
  <c r="Q400" i="27"/>
  <c r="R239" i="27"/>
  <c r="M86" i="27"/>
  <c r="Q339" i="27"/>
  <c r="M181" i="27"/>
  <c r="M425" i="27"/>
  <c r="R451" i="27"/>
  <c r="Q424" i="27"/>
  <c r="M434" i="27"/>
  <c r="O242" i="27"/>
  <c r="S75" i="27"/>
  <c r="P354" i="27"/>
  <c r="R177" i="27"/>
  <c r="S20" i="27"/>
  <c r="R291" i="27"/>
  <c r="P119" i="27"/>
  <c r="Q441" i="27"/>
  <c r="N247" i="27"/>
  <c r="N80" i="27"/>
  <c r="O342" i="27"/>
  <c r="O500" i="27"/>
  <c r="P358" i="27"/>
  <c r="N212" i="27"/>
  <c r="Q440" i="27"/>
  <c r="O294" i="27"/>
  <c r="M148" i="27"/>
  <c r="M390" i="27"/>
  <c r="N490" i="27"/>
  <c r="Q437" i="27"/>
  <c r="M416" i="27"/>
  <c r="P355" i="27"/>
  <c r="M196" i="27"/>
  <c r="O464" i="27"/>
  <c r="Q395" i="27"/>
  <c r="Q234" i="27"/>
  <c r="P81" i="27"/>
  <c r="Q334" i="27"/>
  <c r="N176" i="27"/>
  <c r="S419" i="27"/>
  <c r="P446" i="27"/>
  <c r="P419" i="27"/>
  <c r="N427" i="27"/>
  <c r="M237" i="27"/>
  <c r="O71" i="27"/>
  <c r="O348" i="27"/>
  <c r="P172" i="27"/>
  <c r="R500" i="27"/>
  <c r="O286" i="27"/>
  <c r="Q114" i="27"/>
  <c r="Q433" i="27"/>
  <c r="S241" i="27"/>
  <c r="P75" i="27"/>
  <c r="R336" i="27"/>
  <c r="R160" i="27"/>
  <c r="M366" i="27"/>
  <c r="R187" i="27"/>
  <c r="M397" i="27"/>
  <c r="R471" i="27"/>
  <c r="M417" i="27"/>
  <c r="Q479" i="27"/>
  <c r="N488" i="27"/>
  <c r="S278" i="27"/>
  <c r="O301" i="27"/>
  <c r="R487" i="27"/>
  <c r="N500" i="27"/>
  <c r="S353" i="27"/>
  <c r="Q207" i="27"/>
  <c r="M436" i="27"/>
  <c r="R289" i="27"/>
  <c r="P143" i="27"/>
  <c r="P385" i="27"/>
  <c r="Q485" i="27"/>
  <c r="O432" i="27"/>
  <c r="M411" i="27"/>
  <c r="P350" i="27"/>
  <c r="N191" i="27"/>
  <c r="P458" i="27"/>
  <c r="Q390" i="27"/>
  <c r="R229" i="27"/>
  <c r="O497" i="27"/>
  <c r="Q329" i="27"/>
  <c r="O171" i="27"/>
  <c r="R414" i="27"/>
  <c r="N441" i="27"/>
  <c r="O414" i="27"/>
  <c r="R418" i="27"/>
  <c r="R231" i="27"/>
  <c r="R66" i="27"/>
  <c r="R342" i="27"/>
  <c r="S380" i="27"/>
  <c r="P226" i="27"/>
  <c r="M258" i="27"/>
  <c r="S285" i="27"/>
  <c r="O313" i="27"/>
  <c r="N330" i="27"/>
  <c r="O383" i="27"/>
  <c r="P416" i="27"/>
  <c r="M446" i="27"/>
  <c r="S238" i="27"/>
  <c r="R42" i="27"/>
  <c r="P388" i="27"/>
  <c r="O139" i="27"/>
  <c r="R14" i="27"/>
  <c r="Q245" i="27"/>
  <c r="Q47" i="27"/>
  <c r="R428" i="27"/>
  <c r="S158" i="27"/>
  <c r="R35" i="27"/>
  <c r="N267" i="27"/>
  <c r="O63" i="27"/>
  <c r="P428" i="27"/>
  <c r="Q158" i="27"/>
  <c r="M11" i="27"/>
  <c r="P282" i="27"/>
  <c r="S41" i="27"/>
  <c r="O251" i="27"/>
  <c r="M52" i="27"/>
  <c r="N344" i="27"/>
  <c r="S112" i="27"/>
  <c r="P443" i="27"/>
  <c r="N164" i="27"/>
  <c r="O310" i="27"/>
  <c r="S210" i="27"/>
  <c r="N21" i="27"/>
  <c r="R281" i="27"/>
  <c r="Q72" i="27"/>
  <c r="O363" i="27"/>
  <c r="M125" i="27"/>
  <c r="O487" i="27"/>
  <c r="Q183" i="27"/>
  <c r="N461" i="27"/>
  <c r="P196" i="27"/>
  <c r="M19" i="27"/>
  <c r="R235" i="27"/>
  <c r="Q40" i="27"/>
  <c r="O314" i="27"/>
  <c r="P93" i="27"/>
  <c r="M386" i="27"/>
  <c r="P136" i="27"/>
  <c r="P452" i="27"/>
  <c r="M169" i="27"/>
  <c r="S379" i="27"/>
  <c r="S201" i="27"/>
  <c r="N467" i="27"/>
  <c r="S174" i="27"/>
  <c r="P420" i="27"/>
  <c r="R154" i="27"/>
  <c r="O420" i="27"/>
  <c r="Q154" i="27"/>
  <c r="S240" i="27"/>
  <c r="N239" i="27"/>
  <c r="O207" i="27"/>
  <c r="N483" i="27"/>
  <c r="Q180" i="27"/>
  <c r="Q349" i="27"/>
  <c r="M116" i="27"/>
  <c r="Q357" i="27"/>
  <c r="R121" i="27"/>
  <c r="M328" i="27"/>
  <c r="N103" i="27"/>
  <c r="M301" i="27"/>
  <c r="S85" i="27"/>
  <c r="O376" i="27"/>
  <c r="S220" i="27"/>
  <c r="O252" i="27"/>
  <c r="M280" i="27"/>
  <c r="P307" i="27"/>
  <c r="N324" i="27"/>
  <c r="P377" i="27"/>
  <c r="S408" i="27"/>
  <c r="Q438" i="27"/>
  <c r="Q232" i="27"/>
  <c r="Q37" i="27"/>
  <c r="Q379" i="27"/>
  <c r="M133" i="27"/>
  <c r="N87" i="27"/>
  <c r="Q238" i="27"/>
  <c r="P42" i="27"/>
  <c r="R413" i="27"/>
  <c r="P152" i="27"/>
  <c r="R5" i="27"/>
  <c r="N260" i="27"/>
  <c r="N58" i="27"/>
  <c r="P413" i="27"/>
  <c r="N152" i="27"/>
  <c r="O10" i="27"/>
  <c r="S273" i="27"/>
  <c r="N12" i="27"/>
  <c r="R244" i="27"/>
  <c r="S46" i="27"/>
  <c r="R333" i="27"/>
  <c r="N107" i="27"/>
  <c r="S427" i="27"/>
  <c r="M158" i="27"/>
  <c r="Q108" i="27"/>
  <c r="P203" i="27"/>
  <c r="O16" i="27"/>
  <c r="S272" i="27"/>
  <c r="P67" i="27"/>
  <c r="M352" i="27"/>
  <c r="N118" i="27"/>
  <c r="O470" i="27"/>
  <c r="P176" i="27"/>
  <c r="P179" i="27"/>
  <c r="S189" i="27"/>
  <c r="Q33" i="27"/>
  <c r="S228" i="27"/>
  <c r="P35" i="27"/>
  <c r="O305" i="27"/>
  <c r="M88" i="27"/>
  <c r="R373" i="27"/>
  <c r="P130" i="27"/>
  <c r="R437" i="27"/>
  <c r="S162" i="27"/>
  <c r="R199" i="27"/>
  <c r="O195" i="27"/>
  <c r="N452" i="27"/>
  <c r="R168" i="27"/>
  <c r="R406" i="27"/>
  <c r="Q148" i="27"/>
  <c r="Q406" i="27"/>
  <c r="P148" i="27"/>
  <c r="S233" i="27"/>
  <c r="Q146" i="27"/>
  <c r="N201" i="27"/>
  <c r="P466" i="27"/>
  <c r="N174" i="27"/>
  <c r="Q338" i="27"/>
  <c r="O110" i="27"/>
  <c r="P349" i="27"/>
  <c r="S115" i="27"/>
  <c r="O320" i="27"/>
  <c r="P97" i="27"/>
  <c r="N293" i="27"/>
  <c r="S79" i="27"/>
  <c r="M481" i="27"/>
  <c r="N62" i="27"/>
  <c r="M247" i="27"/>
  <c r="P274" i="27"/>
  <c r="M302" i="27"/>
  <c r="P318" i="27"/>
  <c r="N371" i="27"/>
  <c r="O402" i="27"/>
  <c r="O430" i="27"/>
  <c r="O225" i="27"/>
  <c r="Q32" i="27"/>
  <c r="N368" i="27"/>
  <c r="R126" i="27"/>
  <c r="Q28" i="27"/>
  <c r="O232" i="27"/>
  <c r="O37" i="27"/>
  <c r="N400" i="27"/>
  <c r="S145" i="27"/>
  <c r="P55" i="27"/>
  <c r="S251" i="27"/>
  <c r="P52" i="27"/>
  <c r="S399" i="27"/>
  <c r="Q145" i="27"/>
  <c r="M45" i="27"/>
  <c r="P266" i="27"/>
  <c r="M15" i="27"/>
  <c r="S237" i="27"/>
  <c r="R41" i="27"/>
  <c r="S325" i="27"/>
  <c r="P101" i="27"/>
  <c r="P412" i="27"/>
  <c r="N151" i="27"/>
  <c r="S253" i="27"/>
  <c r="M197" i="27"/>
  <c r="P11" i="27"/>
  <c r="R265" i="27"/>
  <c r="O62" i="27"/>
  <c r="P343" i="27"/>
  <c r="O112" i="27"/>
  <c r="Q454" i="27"/>
  <c r="R169" i="27"/>
  <c r="P485" i="27"/>
  <c r="P183" i="27"/>
  <c r="N4" i="27"/>
  <c r="R222" i="27"/>
  <c r="P30" i="27"/>
  <c r="P296" i="27"/>
  <c r="Q82" i="27"/>
  <c r="N362" i="27"/>
  <c r="P123" i="27"/>
  <c r="R421" i="27"/>
  <c r="N155" i="27"/>
  <c r="S58" i="27"/>
  <c r="S188" i="27"/>
  <c r="Q436" i="27"/>
  <c r="Q162" i="27"/>
  <c r="P393" i="27"/>
  <c r="S141" i="27"/>
  <c r="O393" i="27"/>
  <c r="R141" i="27"/>
  <c r="R227" i="27"/>
  <c r="S337" i="27"/>
  <c r="Q194" i="27"/>
  <c r="S450" i="27"/>
  <c r="M168" i="27"/>
  <c r="O328" i="27"/>
  <c r="P103" i="27"/>
  <c r="P338" i="27"/>
  <c r="N110" i="27"/>
  <c r="Q310" i="27"/>
  <c r="R91" i="27"/>
  <c r="R283" i="27"/>
  <c r="Q74" i="27"/>
  <c r="P476" i="27"/>
  <c r="Q57" i="27"/>
  <c r="R198" i="27"/>
  <c r="P225" i="27"/>
  <c r="M252" i="27"/>
  <c r="O268" i="27"/>
  <c r="N318" i="27"/>
  <c r="R346" i="27"/>
  <c r="N423" i="27"/>
  <c r="R218" i="27"/>
  <c r="Q27" i="27"/>
  <c r="R356" i="27"/>
  <c r="S120" i="27"/>
  <c r="N33" i="27"/>
  <c r="Q224" i="27"/>
  <c r="O32" i="27"/>
  <c r="N388" i="27"/>
  <c r="R138" i="27"/>
  <c r="O19" i="27"/>
  <c r="O245" i="27"/>
  <c r="O47" i="27"/>
  <c r="S387" i="27"/>
  <c r="P138" i="27"/>
  <c r="Q116" i="27"/>
  <c r="S259" i="27"/>
  <c r="O55" i="27"/>
  <c r="R230" i="27"/>
  <c r="Q36" i="27"/>
  <c r="S315" i="27"/>
  <c r="R95" i="27"/>
  <c r="Q398" i="27"/>
  <c r="N144" i="27"/>
  <c r="M64" i="27"/>
  <c r="P190" i="27"/>
  <c r="R6" i="27"/>
  <c r="R258" i="27"/>
  <c r="Q56" i="27"/>
  <c r="N333" i="27"/>
  <c r="Q106" i="27"/>
  <c r="P438" i="27"/>
  <c r="Q163" i="27"/>
  <c r="N470" i="27"/>
  <c r="M176" i="27"/>
  <c r="S414" i="27"/>
  <c r="O216" i="27"/>
  <c r="M25" i="27"/>
  <c r="M288" i="27"/>
  <c r="M77" i="27"/>
  <c r="O351" i="27"/>
  <c r="O117" i="27"/>
  <c r="N407" i="27"/>
  <c r="M149" i="27"/>
  <c r="M484" i="27"/>
  <c r="S181" i="27"/>
  <c r="P421" i="27"/>
  <c r="S154" i="27"/>
  <c r="O382" i="27"/>
  <c r="S135" i="27"/>
  <c r="N382" i="27"/>
  <c r="R135" i="27"/>
  <c r="Q221" i="27"/>
  <c r="M97" i="27"/>
  <c r="O187" i="27"/>
  <c r="Q434" i="27"/>
  <c r="O160" i="27"/>
  <c r="Q320" i="27"/>
  <c r="R97" i="27"/>
  <c r="N328" i="27"/>
  <c r="O103" i="27"/>
  <c r="N301" i="27"/>
  <c r="N86" i="27"/>
  <c r="M277" i="27"/>
  <c r="P69" i="27"/>
  <c r="P426" i="27"/>
  <c r="N337" i="27"/>
  <c r="N193" i="27"/>
  <c r="R219" i="27"/>
  <c r="R246" i="27"/>
  <c r="S262" i="27"/>
  <c r="P312" i="27"/>
  <c r="N341" i="27"/>
  <c r="N415" i="27"/>
  <c r="Q212" i="27"/>
  <c r="Q22" i="27"/>
  <c r="M346" i="27"/>
  <c r="M115" i="27"/>
  <c r="S276" i="27"/>
  <c r="P218" i="27"/>
  <c r="O27" i="27"/>
  <c r="N379" i="27"/>
  <c r="R132" i="27"/>
  <c r="M29" i="27"/>
  <c r="O238" i="27"/>
  <c r="N42" i="27"/>
  <c r="P376" i="27"/>
  <c r="N132" i="27"/>
  <c r="M5" i="27"/>
  <c r="P251" i="27"/>
  <c r="N60" i="27"/>
  <c r="S223" i="27"/>
  <c r="Q31" i="27"/>
  <c r="P306" i="27"/>
  <c r="N89" i="27"/>
  <c r="O387" i="27"/>
  <c r="S137" i="27"/>
  <c r="S492" i="27"/>
  <c r="M184" i="27"/>
  <c r="N25" i="27"/>
  <c r="R250" i="27"/>
  <c r="P51" i="27"/>
  <c r="M323" i="27"/>
  <c r="S100" i="27"/>
  <c r="M423" i="27"/>
  <c r="P157" i="27"/>
  <c r="N454" i="27"/>
  <c r="Q169" i="27"/>
  <c r="S22" i="27"/>
  <c r="S208" i="27"/>
  <c r="N20" i="27"/>
  <c r="M279" i="27"/>
  <c r="S71" i="27"/>
  <c r="S340" i="27"/>
  <c r="Q111" i="27"/>
  <c r="S393" i="27"/>
  <c r="Q142" i="27"/>
  <c r="O468" i="27"/>
  <c r="M175" i="27"/>
  <c r="S406" i="27"/>
  <c r="R148" i="27"/>
  <c r="N373" i="27"/>
  <c r="R128" i="27"/>
  <c r="O370" i="27"/>
  <c r="M104" i="27"/>
  <c r="S213" i="27"/>
  <c r="O421" i="27"/>
  <c r="Q331" i="27"/>
  <c r="S187" i="27"/>
  <c r="P214" i="27"/>
  <c r="P241" i="27"/>
  <c r="M257" i="27"/>
  <c r="S306" i="27"/>
  <c r="O335" i="27"/>
  <c r="M408" i="27"/>
  <c r="N206" i="27"/>
  <c r="R17" i="27"/>
  <c r="Q337" i="27"/>
  <c r="N108" i="27"/>
  <c r="Q179" i="27"/>
  <c r="O212" i="27"/>
  <c r="O22" i="27"/>
  <c r="S367" i="27"/>
  <c r="P126" i="27"/>
  <c r="Q44" i="27"/>
  <c r="M232" i="27"/>
  <c r="M37" i="27"/>
  <c r="O367" i="27"/>
  <c r="N126" i="27"/>
  <c r="R38" i="27"/>
  <c r="M245" i="27"/>
  <c r="S64" i="27"/>
  <c r="R217" i="27"/>
  <c r="Q26" i="27"/>
  <c r="R298" i="27"/>
  <c r="R83" i="27"/>
  <c r="Q375" i="27"/>
  <c r="Q131" i="27"/>
  <c r="P474" i="27"/>
  <c r="M177" i="27"/>
  <c r="R19" i="27"/>
  <c r="Q243" i="27"/>
  <c r="O46" i="27"/>
  <c r="O315" i="27"/>
  <c r="M94" i="27"/>
  <c r="S407" i="27"/>
  <c r="R149" i="27"/>
  <c r="O438" i="27"/>
  <c r="P163" i="27"/>
  <c r="N310" i="27"/>
  <c r="P202" i="27"/>
  <c r="P15" i="27"/>
  <c r="N272" i="27"/>
  <c r="N66" i="27"/>
  <c r="P332" i="27"/>
  <c r="S105" i="27"/>
  <c r="R382" i="27"/>
  <c r="O136" i="27"/>
  <c r="O452" i="27"/>
  <c r="S168" i="27"/>
  <c r="Q393" i="27"/>
  <c r="N142" i="27"/>
  <c r="Q361" i="27"/>
  <c r="Q122" i="27"/>
  <c r="P361" i="27"/>
  <c r="N19" i="27"/>
  <c r="R207" i="27"/>
  <c r="Q466" i="27"/>
  <c r="O174" i="27"/>
  <c r="O405" i="27"/>
  <c r="R147" i="27"/>
  <c r="M303" i="27"/>
  <c r="Q86" i="27"/>
  <c r="R310" i="27"/>
  <c r="S91" i="27"/>
  <c r="S283" i="27"/>
  <c r="R74" i="27"/>
  <c r="N261" i="27"/>
  <c r="N59" i="27"/>
  <c r="M406" i="27"/>
  <c r="N167" i="27"/>
  <c r="Q182" i="27"/>
  <c r="N209" i="27"/>
  <c r="N236" i="27"/>
  <c r="R251" i="27"/>
  <c r="P301" i="27"/>
  <c r="N329" i="27"/>
  <c r="S401" i="27"/>
  <c r="Q199" i="27"/>
  <c r="M13" i="27"/>
  <c r="O327" i="27"/>
  <c r="P102" i="27"/>
  <c r="O13" i="27"/>
  <c r="S205" i="27"/>
  <c r="P17" i="27"/>
  <c r="P356" i="27"/>
  <c r="P120" i="27"/>
  <c r="R59" i="27"/>
  <c r="O224" i="27"/>
  <c r="M32" i="27"/>
  <c r="N356" i="27"/>
  <c r="N120" i="27"/>
  <c r="R13" i="27"/>
  <c r="M238" i="27"/>
  <c r="O461" i="27"/>
  <c r="O211" i="27"/>
  <c r="Q21" i="27"/>
  <c r="Q289" i="27"/>
  <c r="O78" i="27"/>
  <c r="R363" i="27"/>
  <c r="Q125" i="27"/>
  <c r="Q459" i="27"/>
  <c r="N170" i="27"/>
  <c r="Q65" i="27"/>
  <c r="O237" i="27"/>
  <c r="N41" i="27"/>
  <c r="S305" i="27"/>
  <c r="Q88" i="27"/>
  <c r="M398" i="27"/>
  <c r="O143" i="27"/>
  <c r="S422" i="27"/>
  <c r="M157" i="27"/>
  <c r="O173" i="27"/>
  <c r="O196" i="27"/>
  <c r="R10" i="27"/>
  <c r="M265" i="27"/>
  <c r="M61" i="27"/>
  <c r="O322" i="27"/>
  <c r="M99" i="27"/>
  <c r="Q373" i="27"/>
  <c r="O130" i="27"/>
  <c r="R436" i="27"/>
  <c r="R162" i="27"/>
  <c r="P382" i="27"/>
  <c r="M136" i="27"/>
  <c r="R350" i="27"/>
  <c r="R116" i="27"/>
  <c r="Q350" i="27"/>
  <c r="R23" i="27"/>
  <c r="O201" i="27"/>
  <c r="M451" i="27"/>
  <c r="N168" i="27"/>
  <c r="S392" i="27"/>
  <c r="O141" i="27"/>
  <c r="Q293" i="27"/>
  <c r="S80" i="27"/>
  <c r="S301" i="27"/>
  <c r="P86" i="27"/>
  <c r="N277" i="27"/>
  <c r="Q69" i="27"/>
  <c r="P254" i="27"/>
  <c r="M54" i="27"/>
  <c r="M401" i="27"/>
  <c r="N161" i="27"/>
  <c r="O177" i="27"/>
  <c r="S203" i="27"/>
  <c r="M499" i="27"/>
  <c r="P246" i="27"/>
  <c r="M296" i="27"/>
  <c r="P323" i="27"/>
  <c r="M495" i="27"/>
  <c r="O192" i="27"/>
  <c r="O8" i="27"/>
  <c r="M317" i="27"/>
  <c r="R96" i="27"/>
  <c r="P368" i="27"/>
  <c r="N198" i="27"/>
  <c r="R12" i="27"/>
  <c r="R345" i="27"/>
  <c r="S113" i="27"/>
  <c r="O18" i="27"/>
  <c r="N218" i="27"/>
  <c r="M27" i="27"/>
  <c r="O345" i="27"/>
  <c r="O113" i="27"/>
  <c r="N18" i="27"/>
  <c r="S230" i="27"/>
  <c r="M18" i="27"/>
  <c r="R204" i="27"/>
  <c r="R16" i="27"/>
  <c r="N282" i="27"/>
  <c r="M73" i="27"/>
  <c r="O355" i="27"/>
  <c r="R118" i="27"/>
  <c r="O443" i="27"/>
  <c r="M164" i="27"/>
  <c r="M10" i="27"/>
  <c r="P229" i="27"/>
  <c r="M36" i="27"/>
  <c r="M298" i="27"/>
  <c r="N83" i="27"/>
  <c r="R386" i="27"/>
  <c r="M137" i="27"/>
  <c r="R407" i="27"/>
  <c r="Q149" i="27"/>
  <c r="Q48" i="27"/>
  <c r="R189" i="27"/>
  <c r="R65" i="27"/>
  <c r="P256" i="27"/>
  <c r="S55" i="27"/>
  <c r="N313" i="27"/>
  <c r="O93" i="27"/>
  <c r="M362" i="27"/>
  <c r="O123" i="27"/>
  <c r="Q421" i="27"/>
  <c r="M155" i="27"/>
  <c r="O373" i="27"/>
  <c r="S128" i="27"/>
  <c r="P339" i="27"/>
  <c r="M111" i="27"/>
  <c r="O339" i="27"/>
  <c r="R445" i="27"/>
  <c r="R194" i="27"/>
  <c r="R434" i="27"/>
  <c r="P160" i="27"/>
  <c r="R381" i="27"/>
  <c r="O135" i="27"/>
  <c r="Q285" i="27"/>
  <c r="M75" i="27"/>
  <c r="P293" i="27"/>
  <c r="R80" i="27"/>
  <c r="M270" i="27"/>
  <c r="P64" i="27"/>
  <c r="O246" i="27"/>
  <c r="S48" i="27"/>
  <c r="P345" i="27"/>
  <c r="S155" i="27"/>
  <c r="M172" i="27"/>
  <c r="Q198" i="27"/>
  <c r="Q488" i="27"/>
  <c r="Q498" i="27"/>
  <c r="Q290" i="27"/>
  <c r="S317" i="27"/>
  <c r="P494" i="27"/>
  <c r="R185" i="27"/>
  <c r="Q3" i="27"/>
  <c r="P309" i="27"/>
  <c r="M91" i="27"/>
  <c r="P140" i="27"/>
  <c r="M192" i="27"/>
  <c r="M8" i="27"/>
  <c r="S334" i="27"/>
  <c r="S107" i="27"/>
  <c r="R327" i="27"/>
  <c r="R211" i="27"/>
  <c r="M22" i="27"/>
  <c r="O334" i="27"/>
  <c r="Q107" i="27"/>
  <c r="M338" i="27"/>
  <c r="M224" i="27"/>
  <c r="N121" i="27"/>
  <c r="P197" i="27"/>
  <c r="M12" i="27"/>
  <c r="O273" i="27"/>
  <c r="S67" i="27"/>
  <c r="M344" i="27"/>
  <c r="R112" i="27"/>
  <c r="R427" i="27"/>
  <c r="S157" i="27"/>
  <c r="O65" i="27"/>
  <c r="O223" i="27"/>
  <c r="M31" i="27"/>
  <c r="Q288" i="27"/>
  <c r="R77" i="27"/>
  <c r="Q374" i="27"/>
  <c r="M131" i="27"/>
  <c r="N395" i="27"/>
  <c r="N143" i="27"/>
  <c r="O485" i="27"/>
  <c r="O183" i="27"/>
  <c r="N5" i="27"/>
  <c r="M250" i="27"/>
  <c r="R50" i="27"/>
  <c r="N305" i="27"/>
  <c r="S87" i="27"/>
  <c r="N351" i="27"/>
  <c r="N117" i="27"/>
  <c r="M407" i="27"/>
  <c r="S148" i="27"/>
  <c r="R361" i="27"/>
  <c r="S122" i="27"/>
  <c r="S331" i="27"/>
  <c r="O105" i="27"/>
  <c r="M329" i="27"/>
  <c r="Q165" i="27"/>
  <c r="P340" i="27"/>
  <c r="O489" i="27"/>
  <c r="M166" i="27"/>
  <c r="M193" i="27"/>
  <c r="S479" i="27"/>
  <c r="O488" i="27"/>
  <c r="R284" i="27"/>
  <c r="M497" i="27"/>
  <c r="P477" i="27"/>
  <c r="O179" i="27"/>
  <c r="N68" i="27"/>
  <c r="P300" i="27"/>
  <c r="R84" i="27"/>
  <c r="M494" i="27"/>
  <c r="P185" i="27"/>
  <c r="O3" i="27"/>
  <c r="M327" i="27"/>
  <c r="N102" i="27"/>
  <c r="R48" i="27"/>
  <c r="N205" i="27"/>
  <c r="N17" i="27"/>
  <c r="R326" i="27"/>
  <c r="S101" i="27"/>
  <c r="S199" i="27"/>
  <c r="S217" i="27"/>
  <c r="R3" i="27"/>
  <c r="O191" i="27"/>
  <c r="O7" i="27"/>
  <c r="N266" i="27"/>
  <c r="R62" i="27"/>
  <c r="Q333" i="27"/>
  <c r="M107" i="27"/>
  <c r="O412" i="27"/>
  <c r="M151" i="27"/>
  <c r="M70" i="27"/>
  <c r="N217" i="27"/>
  <c r="M26" i="27"/>
  <c r="Q281" i="27"/>
  <c r="P72" i="27"/>
  <c r="N363" i="27"/>
  <c r="S124" i="27"/>
  <c r="Q386" i="27"/>
  <c r="S136" i="27"/>
  <c r="N469" i="27"/>
  <c r="S175" i="27"/>
  <c r="R44" i="27"/>
  <c r="S242" i="27"/>
  <c r="Q45" i="27"/>
  <c r="R295" i="27"/>
  <c r="P82" i="27"/>
  <c r="R340" i="27"/>
  <c r="P111" i="27"/>
  <c r="R393" i="27"/>
  <c r="P142" i="27"/>
  <c r="S350" i="27"/>
  <c r="S116" i="27"/>
  <c r="O321" i="27"/>
  <c r="P98" i="27"/>
  <c r="N321" i="27"/>
  <c r="P483" i="27"/>
  <c r="S180" i="27"/>
  <c r="O186" i="27"/>
  <c r="O482" i="27"/>
  <c r="P155" i="27"/>
  <c r="P182" i="27"/>
  <c r="S464" i="27"/>
  <c r="O471" i="27"/>
  <c r="P273" i="27"/>
  <c r="P478" i="27"/>
  <c r="M461" i="27"/>
  <c r="N173" i="27"/>
  <c r="S16" i="27"/>
  <c r="Q292" i="27"/>
  <c r="O79" i="27"/>
  <c r="R476" i="27"/>
  <c r="M179" i="27"/>
  <c r="N52" i="27"/>
  <c r="Q316" i="27"/>
  <c r="P96" i="27"/>
  <c r="S267" i="27"/>
  <c r="S197" i="27"/>
  <c r="P12" i="27"/>
  <c r="O316" i="27"/>
  <c r="N96" i="27"/>
  <c r="S27" i="27"/>
  <c r="P211" i="27"/>
  <c r="O493" i="27"/>
  <c r="P184" i="27"/>
  <c r="R30" i="27"/>
  <c r="P259" i="27"/>
  <c r="M57" i="27"/>
  <c r="O324" i="27"/>
  <c r="O101" i="27"/>
  <c r="P398" i="27"/>
  <c r="M144" i="27"/>
  <c r="N246" i="27"/>
  <c r="R210" i="27"/>
  <c r="M21" i="27"/>
  <c r="R272" i="27"/>
  <c r="O67" i="27"/>
  <c r="S351" i="27"/>
  <c r="S117" i="27"/>
  <c r="P374" i="27"/>
  <c r="S130" i="27"/>
  <c r="S453" i="27"/>
  <c r="P169" i="27"/>
  <c r="Q9" i="27"/>
  <c r="Q235" i="27"/>
  <c r="P40" i="27"/>
  <c r="S287" i="27"/>
  <c r="S76" i="27"/>
  <c r="O332" i="27"/>
  <c r="R105" i="27"/>
  <c r="Q382" i="27"/>
  <c r="N136" i="27"/>
  <c r="O340" i="27"/>
  <c r="N111" i="27"/>
  <c r="Q311" i="27"/>
  <c r="R92" i="27"/>
  <c r="P311" i="27"/>
  <c r="R466" i="27"/>
  <c r="P181" i="27"/>
  <c r="N473" i="27"/>
  <c r="N150" i="27"/>
  <c r="N177" i="27"/>
  <c r="M456" i="27"/>
  <c r="O463" i="27"/>
  <c r="M268" i="27"/>
  <c r="R470" i="27"/>
  <c r="M445" i="27"/>
  <c r="P165" i="27"/>
  <c r="N7" i="27"/>
  <c r="N283" i="27"/>
  <c r="M74" i="27"/>
  <c r="R460" i="27"/>
  <c r="S172" i="27"/>
  <c r="R36" i="27"/>
  <c r="N309" i="27"/>
  <c r="P90" i="27"/>
  <c r="R53" i="27"/>
  <c r="R191" i="27"/>
  <c r="R7" i="27"/>
  <c r="S308" i="27"/>
  <c r="Q89" i="27"/>
  <c r="R477" i="27"/>
  <c r="S204" i="27"/>
  <c r="R475" i="27"/>
  <c r="O178" i="27"/>
  <c r="O50" i="27"/>
  <c r="N251" i="27"/>
  <c r="S51" i="27"/>
  <c r="R315" i="27"/>
  <c r="Q95" i="27"/>
  <c r="N387" i="27"/>
  <c r="R137" i="27"/>
  <c r="O121" i="27"/>
  <c r="O203" i="27"/>
  <c r="M16" i="27"/>
  <c r="Q265" i="27"/>
  <c r="Q61" i="27"/>
  <c r="O343" i="27"/>
  <c r="N112" i="27"/>
  <c r="R362" i="27"/>
  <c r="S123" i="27"/>
  <c r="N438" i="27"/>
  <c r="O163" i="27"/>
  <c r="P49" i="27"/>
  <c r="R228" i="27"/>
  <c r="O35" i="27"/>
  <c r="R278" i="27"/>
  <c r="R71" i="27"/>
  <c r="N322" i="27"/>
  <c r="S98" i="27"/>
  <c r="P373" i="27"/>
  <c r="N130" i="27"/>
  <c r="M332" i="27"/>
  <c r="P105" i="27"/>
  <c r="N304" i="27"/>
  <c r="O87" i="27"/>
  <c r="M304" i="27"/>
  <c r="N451" i="27"/>
  <c r="O168" i="27"/>
  <c r="M453" i="27"/>
  <c r="S280" i="27"/>
  <c r="S144" i="27"/>
  <c r="S171" i="27"/>
  <c r="Q448" i="27"/>
  <c r="R455" i="27"/>
  <c r="O498" i="27"/>
  <c r="S461" i="27"/>
  <c r="N429" i="27"/>
  <c r="O159" i="27"/>
  <c r="S6" i="27"/>
  <c r="P276" i="27"/>
  <c r="S68" i="27"/>
  <c r="Q444" i="27"/>
  <c r="N165" i="27"/>
  <c r="S11" i="27"/>
  <c r="N300" i="27"/>
  <c r="P84" i="27"/>
  <c r="R493" i="27"/>
  <c r="N185" i="27"/>
  <c r="M3" i="27"/>
  <c r="P299" i="27"/>
  <c r="N84" i="27"/>
  <c r="R212" i="27"/>
  <c r="Q197" i="27"/>
  <c r="M460" i="27"/>
  <c r="Q170" i="27"/>
  <c r="S9" i="27"/>
  <c r="O244" i="27"/>
  <c r="R46" i="27"/>
  <c r="O306" i="27"/>
  <c r="M89" i="27"/>
  <c r="O375" i="27"/>
  <c r="P131" i="27"/>
  <c r="Q327" i="27"/>
  <c r="S196" i="27"/>
  <c r="O11" i="27"/>
  <c r="N257" i="27"/>
  <c r="P56" i="27"/>
  <c r="M333" i="27"/>
  <c r="P106" i="27"/>
  <c r="R351" i="27"/>
  <c r="R117" i="27"/>
  <c r="Q422" i="27"/>
  <c r="R156" i="27"/>
  <c r="M23" i="27"/>
  <c r="Q222" i="27"/>
  <c r="O30" i="27"/>
  <c r="M272" i="27"/>
  <c r="M66" i="27"/>
  <c r="M312" i="27"/>
  <c r="N93" i="27"/>
  <c r="S361" i="27"/>
  <c r="N123" i="27"/>
  <c r="Q321" i="27"/>
  <c r="Q98" i="27"/>
  <c r="N295" i="27"/>
  <c r="S81" i="27"/>
  <c r="S294" i="27"/>
  <c r="P435" i="27"/>
  <c r="R447" i="27"/>
  <c r="M275" i="27"/>
  <c r="P109" i="27"/>
  <c r="N134" i="27"/>
  <c r="S396" i="27"/>
  <c r="R402" i="27"/>
  <c r="N439" i="27"/>
  <c r="P408" i="27"/>
  <c r="N414" i="27"/>
  <c r="N153" i="27"/>
  <c r="P20" i="27"/>
  <c r="Q267" i="27"/>
  <c r="R63" i="27"/>
  <c r="S428" i="27"/>
  <c r="M159" i="27"/>
  <c r="R11" i="27"/>
  <c r="O292" i="27"/>
  <c r="M79" i="27"/>
  <c r="O476" i="27"/>
  <c r="R178" i="27"/>
  <c r="Q78" i="27"/>
  <c r="M291" i="27"/>
  <c r="R78" i="27"/>
  <c r="R32" i="27"/>
  <c r="P191" i="27"/>
  <c r="R443" i="27"/>
  <c r="P164" i="27"/>
  <c r="Q39" i="27"/>
  <c r="R237" i="27"/>
  <c r="Q41" i="27"/>
  <c r="P298" i="27"/>
  <c r="Q83" i="27"/>
  <c r="Q363" i="27"/>
  <c r="P125" i="27"/>
  <c r="O115" i="27"/>
  <c r="O190" i="27"/>
  <c r="Q6" i="27"/>
  <c r="Q250" i="27"/>
  <c r="O51" i="27"/>
  <c r="S322" i="27"/>
  <c r="R100" i="27"/>
  <c r="N343" i="27"/>
  <c r="M112" i="27"/>
  <c r="Q407" i="27"/>
  <c r="P149" i="27"/>
  <c r="R226" i="27"/>
  <c r="N216" i="27"/>
  <c r="S24" i="27"/>
  <c r="S264" i="27"/>
  <c r="S60" i="27"/>
  <c r="S304" i="27"/>
  <c r="R87" i="27"/>
  <c r="M351" i="27"/>
  <c r="M117" i="27"/>
  <c r="R311" i="27"/>
  <c r="S92" i="27"/>
  <c r="O287" i="27"/>
  <c r="O76" i="27"/>
  <c r="N287" i="27"/>
  <c r="N420" i="27"/>
  <c r="N385" i="27"/>
  <c r="P269" i="27"/>
  <c r="P99" i="27"/>
  <c r="M124" i="27"/>
  <c r="R383" i="27"/>
  <c r="Q389" i="27"/>
  <c r="R423" i="27"/>
  <c r="O395" i="27"/>
  <c r="P401" i="27"/>
  <c r="O146" i="27"/>
  <c r="O15" i="27"/>
  <c r="Q260" i="27"/>
  <c r="Q58" i="27"/>
  <c r="S413" i="27"/>
  <c r="S152" i="27"/>
  <c r="M46" i="27"/>
  <c r="S282" i="27"/>
  <c r="R73" i="27"/>
  <c r="P460" i="27"/>
  <c r="Q171" i="27"/>
  <c r="R31" i="27"/>
  <c r="Q282" i="27"/>
  <c r="P73" i="27"/>
  <c r="P493" i="27"/>
  <c r="S184" i="27"/>
  <c r="N428" i="27"/>
  <c r="O158" i="27"/>
  <c r="O14" i="27"/>
  <c r="Q230" i="27"/>
  <c r="P36" i="27"/>
  <c r="M289" i="27"/>
  <c r="N78" i="27"/>
  <c r="S354" i="27"/>
  <c r="Q118" i="27"/>
  <c r="R492" i="27"/>
  <c r="S183" i="27"/>
  <c r="R24" i="27"/>
  <c r="P243" i="27"/>
  <c r="N46" i="27"/>
  <c r="N315" i="27"/>
  <c r="S93" i="27"/>
  <c r="S332" i="27"/>
  <c r="O106" i="27"/>
  <c r="R394" i="27"/>
  <c r="M143" i="27"/>
  <c r="Q159" i="27"/>
  <c r="R208" i="27"/>
  <c r="M20" i="27"/>
  <c r="O256" i="27"/>
  <c r="R55" i="27"/>
  <c r="Q295" i="27"/>
  <c r="O82" i="27"/>
  <c r="Q340" i="27"/>
  <c r="O111" i="27"/>
  <c r="O304" i="27"/>
  <c r="P87" i="27"/>
  <c r="N278" i="27"/>
  <c r="Q70" i="27"/>
  <c r="M278" i="27"/>
  <c r="P406" i="27"/>
  <c r="O148" i="27"/>
  <c r="S349" i="27"/>
  <c r="O116" i="27"/>
  <c r="M311" i="27"/>
  <c r="N92" i="27"/>
  <c r="P233" i="27"/>
  <c r="P38" i="27"/>
  <c r="O240" i="27"/>
  <c r="M44" i="27"/>
  <c r="O219" i="27"/>
  <c r="O346" i="27"/>
  <c r="M200" i="27"/>
  <c r="S3" i="27"/>
  <c r="N380" i="27"/>
  <c r="R109" i="27"/>
  <c r="Q94" i="27"/>
  <c r="M119" i="27"/>
  <c r="S377" i="27"/>
  <c r="P383" i="27"/>
  <c r="Q416" i="27"/>
  <c r="R388" i="27"/>
  <c r="Q388" i="27"/>
  <c r="P139" i="27"/>
  <c r="M40" i="27"/>
  <c r="Q253" i="27"/>
  <c r="P53" i="27"/>
  <c r="O400" i="27"/>
  <c r="M146" i="27"/>
  <c r="O6" i="27"/>
  <c r="S275" i="27"/>
  <c r="Q68" i="27"/>
  <c r="N444" i="27"/>
  <c r="S164" i="27"/>
  <c r="O31" i="27"/>
  <c r="P275" i="27"/>
  <c r="O68" i="27"/>
  <c r="S475" i="27"/>
  <c r="P178" i="27"/>
  <c r="R412" i="27"/>
  <c r="P151" i="27"/>
  <c r="O44" i="27"/>
  <c r="R223" i="27"/>
  <c r="P31" i="27"/>
  <c r="M282" i="27"/>
  <c r="S72" i="27"/>
  <c r="R343" i="27"/>
  <c r="Q112" i="27"/>
  <c r="O474" i="27"/>
  <c r="S176" i="27"/>
  <c r="S34" i="27"/>
  <c r="N237" i="27"/>
  <c r="M41" i="27"/>
  <c r="R305" i="27"/>
  <c r="P88" i="27"/>
  <c r="R322" i="27"/>
  <c r="Q100" i="27"/>
  <c r="P386" i="27"/>
  <c r="R136" i="27"/>
  <c r="S37" i="27"/>
  <c r="O202" i="27"/>
  <c r="S5" i="27"/>
  <c r="S249" i="27"/>
  <c r="Q50" i="27"/>
  <c r="R287" i="27"/>
  <c r="R76" i="27"/>
  <c r="N332" i="27"/>
  <c r="Q105" i="27"/>
  <c r="O295" i="27"/>
  <c r="M82" i="27"/>
  <c r="M271" i="27"/>
  <c r="P65" i="27"/>
  <c r="S270" i="27"/>
  <c r="N393" i="27"/>
  <c r="Q141" i="27"/>
  <c r="M339" i="27"/>
  <c r="Q110" i="27"/>
  <c r="O303" i="27"/>
  <c r="R86" i="27"/>
  <c r="O227" i="27"/>
  <c r="P33" i="27"/>
  <c r="O233" i="27"/>
  <c r="M254" i="27"/>
  <c r="N213" i="27"/>
  <c r="M127" i="27"/>
  <c r="R192" i="27"/>
  <c r="Q494" i="27"/>
  <c r="S224" i="27"/>
  <c r="S104" i="27"/>
  <c r="P499" i="27"/>
  <c r="N114" i="27"/>
  <c r="Q371" i="27"/>
  <c r="Q377" i="27"/>
  <c r="M409" i="27"/>
  <c r="S382" i="27"/>
  <c r="R379" i="27"/>
  <c r="N133" i="27"/>
  <c r="N24" i="27"/>
  <c r="R245" i="27"/>
  <c r="R47" i="27"/>
  <c r="O388" i="27"/>
  <c r="N139" i="27"/>
  <c r="M6" i="27"/>
  <c r="O267" i="27"/>
  <c r="P63" i="27"/>
  <c r="Q428" i="27"/>
  <c r="R158" i="27"/>
  <c r="R15" i="27"/>
  <c r="R266" i="27"/>
  <c r="N63" i="27"/>
  <c r="N460" i="27"/>
  <c r="R170" i="27"/>
  <c r="S398" i="27"/>
  <c r="P144" i="27"/>
  <c r="M28" i="27"/>
  <c r="Q217" i="27"/>
  <c r="P26" i="27"/>
  <c r="N273" i="27"/>
  <c r="R67" i="27"/>
  <c r="P333" i="27"/>
  <c r="S106" i="27"/>
  <c r="S457" i="27"/>
  <c r="M170" i="27"/>
  <c r="O5" i="27"/>
  <c r="O229" i="27"/>
  <c r="S35" i="27"/>
  <c r="S297" i="27"/>
  <c r="M83" i="27"/>
  <c r="S314" i="27"/>
  <c r="R93" i="27"/>
  <c r="N374" i="27"/>
  <c r="R130" i="27"/>
  <c r="O429" i="27"/>
  <c r="N196" i="27"/>
  <c r="Q19" i="27"/>
  <c r="R242" i="27"/>
  <c r="P45" i="27"/>
  <c r="Q278" i="27"/>
  <c r="Q71" i="27"/>
  <c r="M322" i="27"/>
  <c r="R98" i="27"/>
  <c r="P287" i="27"/>
  <c r="P76" i="27"/>
  <c r="R262" i="27"/>
  <c r="O60" i="27"/>
  <c r="Q262" i="27"/>
  <c r="M382" i="27"/>
  <c r="Q135" i="27"/>
  <c r="Q328" i="27"/>
  <c r="R103" i="27"/>
  <c r="R293" i="27"/>
  <c r="M81" i="27"/>
  <c r="Q219" i="27"/>
  <c r="N9" i="27"/>
  <c r="N227" i="27"/>
  <c r="N127" i="27"/>
  <c r="R206" i="27"/>
  <c r="N501" i="27"/>
  <c r="Q186" i="27"/>
  <c r="Q226" i="27"/>
  <c r="M220" i="27"/>
  <c r="S99" i="27"/>
  <c r="S488" i="27"/>
  <c r="O109" i="27"/>
  <c r="Q365" i="27"/>
  <c r="O371" i="27"/>
  <c r="P402" i="27"/>
  <c r="M377" i="27"/>
  <c r="O368" i="27"/>
  <c r="S126" i="27"/>
  <c r="M55" i="27"/>
  <c r="R238" i="27"/>
  <c r="Q42" i="27"/>
  <c r="P379" i="27"/>
  <c r="S132" i="27"/>
  <c r="Q5" i="27"/>
  <c r="O260" i="27"/>
  <c r="O58" i="27"/>
  <c r="Q413" i="27"/>
  <c r="O152" i="27"/>
  <c r="Q10" i="27"/>
  <c r="M260" i="27"/>
  <c r="M58" i="27"/>
  <c r="S443" i="27"/>
  <c r="Q164" i="27"/>
  <c r="Q387" i="27"/>
  <c r="N138" i="27"/>
  <c r="P206" i="27"/>
  <c r="N211" i="27"/>
  <c r="P21" i="27"/>
  <c r="M266" i="27"/>
  <c r="Q62" i="27"/>
  <c r="O323" i="27"/>
  <c r="N101" i="27"/>
  <c r="N443" i="27"/>
  <c r="S163" i="27"/>
  <c r="Q128" i="27"/>
  <c r="N223" i="27"/>
  <c r="S30" i="27"/>
  <c r="P288" i="27"/>
  <c r="Q77" i="27"/>
  <c r="Q305" i="27"/>
  <c r="O88" i="27"/>
  <c r="P362" i="27"/>
  <c r="R123" i="27"/>
  <c r="P159" i="27"/>
  <c r="Q189" i="27"/>
  <c r="P70" i="27"/>
  <c r="P235" i="27"/>
  <c r="O40" i="27"/>
  <c r="S271" i="27"/>
  <c r="S65" i="27"/>
  <c r="S311" i="27"/>
  <c r="M93" i="27"/>
  <c r="O278" i="27"/>
  <c r="R70" i="27"/>
  <c r="R255" i="27"/>
  <c r="N55" i="27"/>
  <c r="Q255" i="27"/>
  <c r="S369" i="27"/>
  <c r="P128" i="27"/>
  <c r="S320" i="27"/>
  <c r="M98" i="27"/>
  <c r="R286" i="27"/>
  <c r="Q23" i="27"/>
  <c r="P213" i="27"/>
  <c r="N357" i="27"/>
  <c r="P219" i="27"/>
  <c r="S292" i="27"/>
  <c r="N200" i="27"/>
  <c r="M478" i="27"/>
  <c r="R179" i="27"/>
  <c r="R37" i="27"/>
  <c r="S491" i="27"/>
  <c r="P425" i="27"/>
  <c r="O481" i="27"/>
  <c r="N104" i="27"/>
  <c r="N359" i="27"/>
  <c r="S364" i="27"/>
  <c r="O396" i="27"/>
  <c r="Q370" i="27"/>
  <c r="S356" i="27"/>
  <c r="M121" i="27"/>
  <c r="N14" i="27"/>
  <c r="P232" i="27"/>
  <c r="P37" i="27"/>
  <c r="M368" i="27"/>
  <c r="Q126" i="27"/>
  <c r="O29" i="27"/>
  <c r="M253" i="27"/>
  <c r="N53" i="27"/>
  <c r="M400" i="27"/>
  <c r="R145" i="27"/>
  <c r="N45" i="27"/>
  <c r="Q251" i="27"/>
  <c r="O52" i="27"/>
  <c r="O428" i="27"/>
  <c r="P158" i="27"/>
  <c r="M376" i="27"/>
  <c r="S131" i="27"/>
  <c r="P74" i="27"/>
  <c r="R203" i="27"/>
  <c r="Q16" i="27"/>
  <c r="M259" i="27"/>
  <c r="S56" i="27"/>
  <c r="Q315" i="27"/>
  <c r="O94" i="27"/>
  <c r="Q427" i="27"/>
  <c r="R157" i="27"/>
  <c r="N75" i="27"/>
  <c r="M217" i="27"/>
  <c r="S25" i="27"/>
  <c r="P281" i="27"/>
  <c r="O72" i="27"/>
  <c r="R297" i="27"/>
  <c r="S82" i="27"/>
  <c r="Q351" i="27"/>
  <c r="Q117" i="27"/>
  <c r="M485" i="27"/>
  <c r="O182" i="27"/>
  <c r="R28" i="27"/>
  <c r="Q228" i="27"/>
  <c r="N35" i="27"/>
  <c r="R264" i="27"/>
  <c r="R60" i="27"/>
  <c r="P304" i="27"/>
  <c r="Q87" i="27"/>
  <c r="O271" i="27"/>
  <c r="P60" i="27"/>
  <c r="S248" i="27"/>
  <c r="R39" i="27"/>
  <c r="P248" i="27"/>
  <c r="O361" i="27"/>
  <c r="O122" i="27"/>
  <c r="N311" i="27"/>
  <c r="O92" i="27"/>
  <c r="Q277" i="27"/>
  <c r="P429" i="27"/>
  <c r="M207" i="27"/>
  <c r="P153" i="27"/>
  <c r="O213" i="27"/>
  <c r="P108" i="27"/>
  <c r="S192" i="27"/>
  <c r="P461" i="27"/>
  <c r="Q173" i="27"/>
  <c r="S485" i="27"/>
  <c r="O418" i="27"/>
  <c r="O410" i="27"/>
  <c r="R448" i="27"/>
  <c r="Q471" i="27"/>
  <c r="S312" i="27"/>
  <c r="O341" i="27"/>
  <c r="R461" i="27"/>
  <c r="N346" i="27"/>
  <c r="N115" i="27"/>
  <c r="M9" i="27"/>
  <c r="M225" i="27"/>
  <c r="P32" i="27"/>
  <c r="Q356" i="27"/>
  <c r="R120" i="27"/>
  <c r="S110" i="27"/>
  <c r="P245" i="27"/>
  <c r="P47" i="27"/>
  <c r="M388" i="27"/>
  <c r="Q138" i="27"/>
  <c r="N34" i="27"/>
  <c r="N245" i="27"/>
  <c r="N47" i="27"/>
  <c r="M413" i="27"/>
  <c r="S151" i="27"/>
  <c r="S366" i="27"/>
  <c r="S125" i="27"/>
  <c r="M392" i="27"/>
  <c r="O197" i="27"/>
  <c r="Q15" i="27"/>
  <c r="M251" i="27"/>
  <c r="R51" i="27"/>
  <c r="N306" i="27"/>
  <c r="S88" i="27"/>
  <c r="N412" i="27"/>
  <c r="S150" i="27"/>
  <c r="S232" i="27"/>
  <c r="P210" i="27"/>
  <c r="Q20" i="27"/>
  <c r="Q272" i="27"/>
  <c r="N67" i="27"/>
  <c r="O288" i="27"/>
  <c r="P77" i="27"/>
  <c r="M343" i="27"/>
  <c r="S111" i="27"/>
  <c r="M469" i="27"/>
  <c r="R175" i="27"/>
  <c r="S13" i="27"/>
  <c r="P222" i="27"/>
  <c r="R29" i="27"/>
  <c r="N256" i="27"/>
  <c r="Q55" i="27"/>
  <c r="P295" i="27"/>
  <c r="N82" i="27"/>
  <c r="M263" i="27"/>
  <c r="O24" i="27"/>
  <c r="N241" i="27"/>
  <c r="M24" i="27"/>
  <c r="M241" i="27"/>
  <c r="O350" i="27"/>
  <c r="P116" i="27"/>
  <c r="R303" i="27"/>
  <c r="S86" i="27"/>
  <c r="P270" i="27"/>
  <c r="N64" i="27"/>
  <c r="R200" i="27"/>
  <c r="P445" i="27"/>
  <c r="S206" i="27"/>
  <c r="O501" i="27"/>
  <c r="R186" i="27"/>
  <c r="S445" i="27"/>
  <c r="P167" i="27"/>
  <c r="Q495" i="27"/>
  <c r="Q324" i="27"/>
  <c r="P411" i="27"/>
  <c r="O403" i="27"/>
  <c r="M440" i="27"/>
  <c r="R463" i="27"/>
  <c r="M307" i="27"/>
  <c r="R335" i="27"/>
  <c r="M455" i="27"/>
  <c r="R337" i="27"/>
  <c r="O108" i="27"/>
  <c r="P13" i="27"/>
  <c r="Q218" i="27"/>
  <c r="P27" i="27"/>
  <c r="S345" i="27"/>
  <c r="M114" i="27"/>
  <c r="R9" i="27"/>
  <c r="P238" i="27"/>
  <c r="O42" i="27"/>
  <c r="S376" i="27"/>
  <c r="P132" i="27"/>
  <c r="M34" i="27"/>
  <c r="N238" i="27"/>
  <c r="M42" i="27"/>
  <c r="O399" i="27"/>
  <c r="Q144" i="27"/>
  <c r="S355" i="27"/>
  <c r="S119" i="27"/>
  <c r="O153" i="27"/>
  <c r="M191" i="27"/>
  <c r="N15" i="27"/>
  <c r="S243" i="27"/>
  <c r="Q46" i="27"/>
  <c r="O298" i="27"/>
  <c r="P83" i="27"/>
  <c r="O398" i="27"/>
  <c r="S143" i="27"/>
  <c r="Q140" i="27"/>
  <c r="N203" i="27"/>
  <c r="S15" i="27"/>
  <c r="P265" i="27"/>
  <c r="P61" i="27"/>
  <c r="O281" i="27"/>
  <c r="N72" i="27"/>
  <c r="R332" i="27"/>
  <c r="N106" i="27"/>
  <c r="R453" i="27"/>
  <c r="O169" i="27"/>
  <c r="S8" i="27"/>
  <c r="M216" i="27"/>
  <c r="N10" i="27"/>
  <c r="Q249" i="27"/>
  <c r="P50" i="27"/>
  <c r="Q287" i="27"/>
  <c r="Q76" i="27"/>
  <c r="S255" i="27"/>
  <c r="N76" i="27"/>
  <c r="N234" i="27"/>
  <c r="P39" i="27"/>
  <c r="M234" i="27"/>
  <c r="N339" i="27"/>
  <c r="R110" i="27"/>
  <c r="S293" i="27"/>
  <c r="N81" i="27"/>
  <c r="R261" i="27"/>
  <c r="P192" i="27"/>
  <c r="O194" i="27"/>
  <c r="N186" i="27"/>
  <c r="O200" i="27"/>
  <c r="R482" i="27"/>
  <c r="S179" i="27"/>
  <c r="M430" i="27"/>
  <c r="R159" i="27"/>
  <c r="M491" i="27"/>
  <c r="Q319" i="27"/>
  <c r="Q236" i="27"/>
  <c r="N397" i="27"/>
  <c r="N433" i="27"/>
  <c r="S455" i="27"/>
  <c r="Q301" i="27"/>
  <c r="O329" i="27"/>
  <c r="Q446" i="27"/>
  <c r="P327" i="27"/>
  <c r="Q102" i="27"/>
  <c r="M261" i="27"/>
  <c r="P212" i="27"/>
  <c r="P22" i="27"/>
  <c r="P337" i="27"/>
  <c r="M108" i="27"/>
  <c r="P44" i="27"/>
  <c r="N232" i="27"/>
  <c r="N37" i="27"/>
  <c r="R367" i="27"/>
  <c r="O126" i="27"/>
  <c r="S28" i="27"/>
  <c r="S231" i="27"/>
  <c r="S36" i="27"/>
  <c r="R387" i="27"/>
  <c r="O138" i="27"/>
  <c r="P344" i="27"/>
  <c r="M113" i="27"/>
  <c r="N493" i="27"/>
  <c r="O184" i="27"/>
  <c r="P29" i="27"/>
  <c r="Q237" i="27"/>
  <c r="P41" i="27"/>
  <c r="S288" i="27"/>
  <c r="M78" i="27"/>
  <c r="M387" i="27"/>
  <c r="Q137" i="27"/>
  <c r="M357" i="27"/>
  <c r="R196" i="27"/>
  <c r="N11" i="27"/>
  <c r="S256" i="27"/>
  <c r="O56" i="27"/>
  <c r="P272" i="27"/>
  <c r="M67" i="27"/>
  <c r="Q322" i="27"/>
  <c r="P100" i="27"/>
  <c r="M438" i="27"/>
  <c r="N163" i="27"/>
  <c r="S477" i="27"/>
  <c r="Q208" i="27"/>
  <c r="P19" i="27"/>
  <c r="Q242" i="27"/>
  <c r="O45" i="27"/>
  <c r="P278" i="27"/>
  <c r="P71" i="27"/>
  <c r="M249" i="27"/>
  <c r="R33" i="27"/>
  <c r="M228" i="27"/>
  <c r="Q38" i="27"/>
  <c r="S227" i="27"/>
  <c r="R328" i="27"/>
  <c r="S103" i="27"/>
  <c r="S286" i="27"/>
  <c r="O75" i="27"/>
  <c r="N255" i="27"/>
  <c r="N13" i="27"/>
  <c r="M187" i="27"/>
  <c r="S17" i="27"/>
  <c r="N194" i="27"/>
  <c r="M466" i="27"/>
  <c r="R173" i="27"/>
  <c r="M415" i="27"/>
  <c r="Q153" i="27"/>
  <c r="O349" i="27"/>
  <c r="N166" i="27"/>
  <c r="O231" i="27"/>
  <c r="M391" i="27"/>
  <c r="S424" i="27"/>
  <c r="P448" i="27"/>
  <c r="N296" i="27"/>
  <c r="Q323" i="27"/>
  <c r="R438" i="27"/>
  <c r="P317" i="27"/>
  <c r="S96" i="27"/>
  <c r="P91" i="27"/>
  <c r="M206" i="27"/>
  <c r="Q17" i="27"/>
  <c r="N327" i="27"/>
  <c r="O102" i="27"/>
  <c r="P23" i="27"/>
  <c r="P224" i="27"/>
  <c r="N32" i="27"/>
  <c r="O356" i="27"/>
  <c r="O120" i="27"/>
  <c r="Q54" i="27"/>
  <c r="N224" i="27"/>
  <c r="S31" i="27"/>
  <c r="N376" i="27"/>
  <c r="M132" i="27"/>
  <c r="M334" i="27"/>
  <c r="O107" i="27"/>
  <c r="Q475" i="27"/>
  <c r="N178" i="27"/>
  <c r="S44" i="27"/>
  <c r="N230" i="27"/>
  <c r="O36" i="27"/>
  <c r="S281" i="27"/>
  <c r="R72" i="27"/>
  <c r="S374" i="27"/>
  <c r="O131" i="27"/>
  <c r="R102" i="27"/>
  <c r="N190" i="27"/>
  <c r="P6" i="27"/>
  <c r="P250" i="27"/>
  <c r="S40" i="27"/>
  <c r="O265" i="27"/>
  <c r="O61" i="27"/>
  <c r="P314" i="27"/>
  <c r="Q93" i="27"/>
  <c r="N422" i="27"/>
  <c r="O156" i="27"/>
  <c r="S32" i="27"/>
  <c r="N202" i="27"/>
  <c r="Q81" i="27"/>
  <c r="O235" i="27"/>
  <c r="N40" i="27"/>
  <c r="R271" i="27"/>
  <c r="P5" i="27"/>
  <c r="O241" i="27"/>
  <c r="P28" i="27"/>
  <c r="S221" i="27"/>
  <c r="N38" i="27"/>
  <c r="R221" i="27"/>
  <c r="M321" i="27"/>
  <c r="M203" i="27"/>
  <c r="R409" i="27"/>
  <c r="S70" i="27"/>
  <c r="N378" i="27"/>
  <c r="N410" i="27"/>
  <c r="S432" i="27"/>
  <c r="M285" i="27"/>
  <c r="N312" i="27"/>
  <c r="O423" i="27"/>
  <c r="Q300" i="27"/>
  <c r="S84" i="27"/>
  <c r="O91" i="27"/>
  <c r="N192" i="27"/>
  <c r="N8" i="27"/>
  <c r="O309" i="27"/>
  <c r="R90" i="27"/>
  <c r="S494" i="27"/>
  <c r="S211" i="27"/>
  <c r="N22" i="27"/>
  <c r="P334" i="27"/>
  <c r="R107" i="27"/>
  <c r="R401" i="27"/>
  <c r="Q211" i="27"/>
  <c r="S21" i="27"/>
  <c r="M356" i="27"/>
  <c r="M120" i="27"/>
  <c r="M316" i="27"/>
  <c r="S95" i="27"/>
  <c r="Q443" i="27"/>
  <c r="O164" i="27"/>
  <c r="R18" i="27"/>
  <c r="P217" i="27"/>
  <c r="S10" i="27"/>
  <c r="S265" i="27"/>
  <c r="P62" i="27"/>
  <c r="R354" i="27"/>
  <c r="P118" i="27"/>
  <c r="N474" i="27"/>
  <c r="R176" i="27"/>
  <c r="M35" i="27"/>
  <c r="M236" i="27"/>
  <c r="O34" i="27"/>
  <c r="O250" i="27"/>
  <c r="M51" i="27"/>
  <c r="Q297" i="27"/>
  <c r="R82" i="27"/>
  <c r="P394" i="27"/>
  <c r="S142" i="27"/>
  <c r="P8" i="27"/>
  <c r="P189" i="27"/>
  <c r="Q18" i="27"/>
  <c r="O222" i="27"/>
  <c r="N50" i="27"/>
  <c r="M256" i="27"/>
  <c r="P14" i="27"/>
  <c r="N228" i="27"/>
  <c r="N268" i="27"/>
  <c r="M208" i="27"/>
  <c r="P173" i="27"/>
  <c r="S207" i="27"/>
  <c r="S303" i="27"/>
  <c r="P198" i="27"/>
  <c r="R404" i="27"/>
  <c r="O66" i="27"/>
  <c r="O372" i="27"/>
  <c r="N403" i="27"/>
  <c r="N424" i="27"/>
  <c r="P498" i="27"/>
  <c r="R306" i="27"/>
  <c r="O415" i="27"/>
  <c r="R292" i="27"/>
  <c r="P79" i="27"/>
  <c r="N494" i="27"/>
  <c r="Q185" i="27"/>
  <c r="P3" i="27"/>
  <c r="O300" i="27"/>
  <c r="Q84" i="27"/>
  <c r="M59" i="27"/>
  <c r="Q205" i="27"/>
  <c r="O17" i="27"/>
  <c r="S326" i="27"/>
  <c r="M102" i="27"/>
  <c r="R79" i="27"/>
  <c r="M205" i="27"/>
  <c r="M17" i="27"/>
  <c r="S344" i="27"/>
  <c r="N113" i="27"/>
  <c r="Q306" i="27"/>
  <c r="O89" i="27"/>
  <c r="M428" i="27"/>
  <c r="N158" i="27"/>
  <c r="Q368" i="27"/>
  <c r="M211" i="27"/>
  <c r="S19" i="27"/>
  <c r="S258" i="27"/>
  <c r="R56" i="27"/>
  <c r="Q343" i="27"/>
  <c r="P112" i="27"/>
  <c r="R457" i="27"/>
  <c r="S169" i="27"/>
  <c r="S39" i="27"/>
  <c r="N229" i="27"/>
  <c r="P122" i="27"/>
  <c r="N243" i="27"/>
  <c r="S45" i="27"/>
  <c r="N288" i="27"/>
  <c r="O77" i="27"/>
  <c r="O386" i="27"/>
  <c r="Q136" i="27"/>
  <c r="R484" i="27"/>
  <c r="N182" i="27"/>
  <c r="N28" i="27"/>
  <c r="S215" i="27"/>
  <c r="Q92" i="27"/>
  <c r="N249" i="27"/>
  <c r="S33" i="27"/>
  <c r="M222" i="27"/>
  <c r="R85" i="27"/>
  <c r="Q201" i="27"/>
  <c r="Q414" i="27"/>
  <c r="P201" i="27"/>
  <c r="N294" i="27"/>
  <c r="P431" i="27"/>
  <c r="N435" i="27"/>
  <c r="R61" i="27"/>
  <c r="Q359" i="27"/>
  <c r="R390" i="27"/>
  <c r="S409" i="27"/>
  <c r="O479" i="27"/>
  <c r="S295" i="27"/>
  <c r="N408" i="27"/>
  <c r="O283" i="27"/>
  <c r="N74" i="27"/>
  <c r="M477" i="27"/>
  <c r="N179" i="27"/>
  <c r="S57" i="27"/>
  <c r="P292" i="27"/>
  <c r="N79" i="27"/>
  <c r="S260" i="27"/>
  <c r="M198" i="27"/>
  <c r="Q12" i="27"/>
  <c r="P316" i="27"/>
  <c r="O96" i="27"/>
  <c r="R300" i="27"/>
  <c r="R197" i="27"/>
  <c r="O12" i="27"/>
  <c r="N334" i="27"/>
  <c r="P107" i="27"/>
  <c r="N299" i="27"/>
  <c r="S83" i="27"/>
  <c r="Q412" i="27"/>
  <c r="O151" i="27"/>
  <c r="O69" i="27"/>
  <c r="Q203" i="27"/>
  <c r="P24" i="27"/>
  <c r="S250" i="27"/>
  <c r="Q51" i="27"/>
  <c r="O333" i="27"/>
  <c r="R106" i="27"/>
  <c r="M443" i="27"/>
  <c r="R163" i="27"/>
  <c r="O98" i="27"/>
  <c r="M223" i="27"/>
  <c r="S18" i="27"/>
  <c r="S235" i="27"/>
  <c r="R40" i="27"/>
  <c r="R279" i="27"/>
  <c r="M72" i="27"/>
  <c r="S373" i="27"/>
  <c r="Q130" i="27"/>
  <c r="S468" i="27"/>
  <c r="O175" i="27"/>
  <c r="Q283" i="27"/>
  <c r="P208" i="27"/>
  <c r="P9" i="27"/>
  <c r="P242" i="27"/>
  <c r="O33" i="27"/>
  <c r="O214" i="27"/>
  <c r="Q401" i="27"/>
  <c r="M195" i="27"/>
  <c r="O206" i="27"/>
  <c r="S194" i="27"/>
  <c r="M287" i="27"/>
  <c r="S426" i="27"/>
  <c r="S429" i="27"/>
  <c r="N331" i="27"/>
  <c r="O353" i="27"/>
  <c r="S383" i="27"/>
  <c r="S402" i="27"/>
  <c r="N471" i="27"/>
  <c r="P290" i="27"/>
  <c r="O495" i="27"/>
  <c r="Q276" i="27"/>
  <c r="M69" i="27"/>
  <c r="S460" i="27"/>
  <c r="M173" i="27"/>
  <c r="R26" i="27"/>
  <c r="M283" i="27"/>
  <c r="S73" i="27"/>
  <c r="Q85" i="27"/>
  <c r="S191" i="27"/>
  <c r="S7" i="27"/>
  <c r="M309" i="27"/>
  <c r="R89" i="27"/>
  <c r="O133" i="27"/>
  <c r="Q191" i="27"/>
  <c r="Q7" i="27"/>
  <c r="Q326" i="27"/>
  <c r="R101" i="27"/>
  <c r="N290" i="27"/>
  <c r="P78" i="27"/>
  <c r="R398" i="27"/>
  <c r="O144" i="27"/>
  <c r="R232" i="27"/>
  <c r="N197" i="27"/>
  <c r="M50" i="27"/>
  <c r="R243" i="27"/>
  <c r="P46" i="27"/>
  <c r="N323" i="27"/>
  <c r="M101" i="27"/>
  <c r="P427" i="27"/>
  <c r="Q157" i="27"/>
  <c r="M14" i="27"/>
  <c r="S216" i="27"/>
  <c r="Q4" i="27"/>
  <c r="M229" i="27"/>
  <c r="Q35" i="27"/>
  <c r="O272" i="27"/>
  <c r="S66" i="27"/>
  <c r="O362" i="27"/>
  <c r="Q123" i="27"/>
  <c r="Q452" i="27"/>
  <c r="N169" i="27"/>
  <c r="S53" i="27"/>
  <c r="M202" i="27"/>
  <c r="P4" i="27"/>
  <c r="R234" i="27"/>
  <c r="N392" i="27"/>
  <c r="N208" i="27"/>
  <c r="P146" i="27"/>
  <c r="Q188" i="27"/>
  <c r="R27" i="27"/>
  <c r="Q187" i="27"/>
  <c r="S277" i="27"/>
  <c r="N285" i="27"/>
  <c r="O409" i="27"/>
  <c r="N325" i="27"/>
  <c r="R347" i="27"/>
  <c r="M378" i="27"/>
  <c r="R396" i="27"/>
  <c r="M463" i="27"/>
  <c r="P284" i="27"/>
  <c r="P487" i="27"/>
  <c r="R267" i="27"/>
  <c r="S63" i="27"/>
  <c r="R444" i="27"/>
  <c r="O165" i="27"/>
  <c r="R25" i="27"/>
  <c r="O276" i="27"/>
  <c r="R68" i="27"/>
  <c r="S493" i="27"/>
  <c r="O185" i="27"/>
  <c r="N3" i="27"/>
  <c r="S299" i="27"/>
  <c r="O84" i="27"/>
  <c r="Q493" i="27"/>
  <c r="M185" i="27"/>
  <c r="O73" i="27"/>
  <c r="N316" i="27"/>
  <c r="M96" i="27"/>
  <c r="O282" i="27"/>
  <c r="N73" i="27"/>
  <c r="P387" i="27"/>
  <c r="M138" i="27"/>
  <c r="S42" i="27"/>
  <c r="Q190" i="27"/>
  <c r="N65" i="27"/>
  <c r="P237" i="27"/>
  <c r="O41" i="27"/>
  <c r="P315" i="27"/>
  <c r="N94" i="27"/>
  <c r="M412" i="27"/>
  <c r="S149" i="27"/>
  <c r="M293" i="27"/>
  <c r="M210" i="27"/>
  <c r="O38" i="27"/>
  <c r="S222" i="27"/>
  <c r="Q30" i="27"/>
  <c r="N265" i="27"/>
  <c r="N61" i="27"/>
  <c r="P351" i="27"/>
  <c r="P117" i="27"/>
  <c r="S437" i="27"/>
  <c r="M163" i="27"/>
  <c r="P283" i="27"/>
  <c r="P195" i="27"/>
  <c r="O4" i="27"/>
  <c r="O228" i="27"/>
  <c r="M43" i="27"/>
  <c r="R201" i="27"/>
  <c r="R483" i="27"/>
  <c r="Q181" i="27"/>
  <c r="Q483" i="27"/>
  <c r="O181" i="27"/>
  <c r="R270" i="27"/>
  <c r="Q280" i="27"/>
  <c r="R501" i="27"/>
  <c r="N319" i="27"/>
  <c r="Q307" i="27"/>
  <c r="P336" i="27"/>
  <c r="S352" i="27"/>
  <c r="N409" i="27"/>
  <c r="M447" i="27"/>
  <c r="N478" i="27"/>
  <c r="R260" i="27"/>
  <c r="R58" i="27"/>
  <c r="M429" i="27"/>
  <c r="N159" i="27"/>
  <c r="N6" i="27"/>
  <c r="P267" i="27"/>
  <c r="Q63" i="27"/>
  <c r="Q476" i="27"/>
  <c r="S178" i="27"/>
  <c r="M63" i="27"/>
  <c r="N292" i="27"/>
  <c r="S78" i="27"/>
  <c r="N476" i="27"/>
  <c r="Q178" i="27"/>
  <c r="R21" i="27"/>
  <c r="O307" i="27"/>
  <c r="P89" i="27"/>
  <c r="Q273" i="27"/>
  <c r="M68" i="27"/>
  <c r="S375" i="27"/>
  <c r="R131" i="27"/>
  <c r="M493" i="27"/>
  <c r="N184" i="27"/>
  <c r="S4" i="27"/>
  <c r="S229" i="27"/>
  <c r="N36" i="27"/>
  <c r="M306" i="27"/>
  <c r="R88" i="27"/>
  <c r="N398" i="27"/>
  <c r="R143" i="27"/>
  <c r="N97" i="27"/>
  <c r="R202" i="27"/>
  <c r="S300" i="27"/>
  <c r="P216" i="27"/>
  <c r="Q60" i="27"/>
  <c r="Q256" i="27"/>
  <c r="M56" i="27"/>
  <c r="M341" i="27"/>
  <c r="R111" i="27"/>
  <c r="S421" i="27"/>
  <c r="N156" i="27"/>
  <c r="Q79" i="27"/>
  <c r="M189" i="27"/>
  <c r="M4" i="27"/>
  <c r="N222" i="27"/>
  <c r="M239" i="27"/>
  <c r="N195" i="27"/>
  <c r="M467" i="27"/>
  <c r="R174" i="27"/>
  <c r="S466" i="27"/>
  <c r="Q174" i="27"/>
  <c r="N262" i="27"/>
  <c r="S430" i="27"/>
  <c r="N27" i="27"/>
  <c r="Q355" i="27"/>
  <c r="M246" i="27"/>
  <c r="R4" i="27"/>
  <c r="O248" i="27"/>
  <c r="R180" i="27"/>
  <c r="P194" i="27"/>
  <c r="N141" i="27"/>
  <c r="M160" i="27"/>
  <c r="R153" i="27"/>
  <c r="M147" i="27"/>
  <c r="Q423" i="27"/>
  <c r="P7" i="27"/>
  <c r="P170" i="27"/>
  <c r="N69" i="27"/>
  <c r="N484" i="27"/>
  <c r="P187" i="27"/>
  <c r="O154" i="27"/>
  <c r="N187" i="27"/>
  <c r="M134" i="27"/>
  <c r="S153" i="27"/>
  <c r="O147" i="27"/>
  <c r="R140" i="27"/>
  <c r="P430" i="27"/>
  <c r="O26" i="27"/>
  <c r="R125" i="27"/>
  <c r="O243" i="27"/>
  <c r="R468" i="27"/>
  <c r="P174" i="27"/>
  <c r="S147" i="27"/>
  <c r="N154" i="27"/>
  <c r="M128" i="27"/>
  <c r="P147" i="27"/>
  <c r="S140" i="27"/>
  <c r="Q133" i="27"/>
  <c r="P470" i="27"/>
  <c r="Q345" i="27"/>
  <c r="S118" i="27"/>
  <c r="Q196" i="27"/>
  <c r="P228" i="27"/>
  <c r="N162" i="27"/>
  <c r="P141" i="27"/>
  <c r="N128" i="27"/>
  <c r="S121" i="27"/>
  <c r="M141" i="27"/>
  <c r="R133" i="27"/>
  <c r="O127" i="27"/>
  <c r="Q461" i="27"/>
  <c r="R282" i="27"/>
  <c r="S54" i="27"/>
  <c r="M190" i="27"/>
  <c r="M182" i="27"/>
  <c r="P154" i="27"/>
  <c r="P135" i="27"/>
  <c r="M122" i="27"/>
  <c r="M92" i="27"/>
  <c r="S133" i="27"/>
  <c r="Q127" i="27"/>
  <c r="P121" i="27"/>
  <c r="S309" i="27"/>
  <c r="Q275" i="27"/>
  <c r="Q474" i="27"/>
  <c r="Q24" i="27"/>
  <c r="N175" i="27"/>
  <c r="N98" i="27"/>
  <c r="O128" i="27"/>
  <c r="N116" i="27"/>
  <c r="S69" i="27"/>
  <c r="S127" i="27"/>
  <c r="Q121" i="27"/>
  <c r="Q115" i="27"/>
  <c r="R253" i="27"/>
  <c r="Q113" i="27"/>
  <c r="R459" i="27"/>
  <c r="P186" i="27"/>
  <c r="Q29" i="27"/>
  <c r="P92" i="27"/>
  <c r="N122" i="27"/>
  <c r="P110" i="27"/>
  <c r="R64" i="27"/>
  <c r="Q97" i="27"/>
  <c r="R115" i="27"/>
  <c r="R108" i="27"/>
  <c r="S245" i="27"/>
  <c r="Q73" i="27"/>
  <c r="Q223" i="27"/>
  <c r="Q8" i="27"/>
  <c r="O380" i="27"/>
  <c r="M87" i="27"/>
  <c r="N70" i="27"/>
  <c r="Q103" i="27"/>
  <c r="Q59" i="27"/>
  <c r="S74" i="27"/>
  <c r="M109" i="27"/>
  <c r="M103" i="27"/>
  <c r="N91" i="27"/>
  <c r="P68" i="27"/>
  <c r="M178" i="27"/>
  <c r="R256" i="27"/>
  <c r="R165" i="27"/>
  <c r="O81" i="27"/>
  <c r="M65" i="27"/>
  <c r="S97" i="27"/>
  <c r="P54" i="27"/>
  <c r="R69" i="27"/>
  <c r="M80" i="27"/>
  <c r="O97" i="27"/>
  <c r="Q53" i="27"/>
  <c r="N23" i="27"/>
  <c r="O170" i="27"/>
  <c r="M209" i="27"/>
  <c r="P264" i="27"/>
  <c r="M76" i="27"/>
  <c r="S59" i="27"/>
  <c r="M483" i="27"/>
  <c r="O49" i="27"/>
  <c r="Q64" i="27"/>
  <c r="O59" i="27"/>
  <c r="Q91" i="27"/>
  <c r="R344" i="27"/>
  <c r="S47" i="27"/>
  <c r="O460" i="27"/>
  <c r="P16" i="27"/>
  <c r="Q202" i="27"/>
  <c r="R215" i="27"/>
  <c r="O70" i="27"/>
  <c r="R54" i="27"/>
  <c r="O466" i="27"/>
  <c r="N44" i="27"/>
  <c r="P59" i="27"/>
  <c r="N54" i="27"/>
  <c r="O64" i="27"/>
  <c r="S138" i="27"/>
  <c r="Q317" i="27"/>
  <c r="M444" i="27"/>
  <c r="O9" i="27"/>
  <c r="N56" i="27"/>
  <c r="O208" i="27"/>
  <c r="M60" i="27"/>
  <c r="Q49" i="27"/>
  <c r="R450" i="27"/>
  <c r="R502" i="27"/>
  <c r="O54" i="27"/>
  <c r="M49" i="27"/>
  <c r="N43" i="27"/>
  <c r="O134" i="27"/>
  <c r="M414" i="27"/>
  <c r="M218" i="27"/>
  <c r="O28" i="27"/>
  <c r="Q14" i="27"/>
  <c r="N29" i="27"/>
  <c r="R49" i="27"/>
  <c r="O23" i="27"/>
  <c r="P434" i="27"/>
  <c r="S482" i="27"/>
  <c r="N49" i="27"/>
  <c r="O43" i="27"/>
  <c r="M38" i="27"/>
  <c r="O161" i="27"/>
  <c r="O401" i="27"/>
  <c r="N171" i="27"/>
  <c r="M273" i="27"/>
  <c r="S49" i="27"/>
  <c r="R22" i="27"/>
  <c r="S23" i="27"/>
  <c r="R317" i="27"/>
  <c r="N419" i="27"/>
  <c r="N466" i="27"/>
  <c r="P450" i="27"/>
  <c r="S212" i="27"/>
  <c r="M33" i="27"/>
  <c r="S411" i="27"/>
  <c r="P199" i="27"/>
  <c r="R164" i="27"/>
  <c r="P223" i="27"/>
  <c r="P305" i="27"/>
  <c r="S483" i="27"/>
  <c r="P18" i="27"/>
  <c r="S102" i="27"/>
  <c r="N405" i="27"/>
  <c r="Q450" i="27"/>
  <c r="N434" i="27"/>
  <c r="P133" i="27"/>
  <c r="M219" i="27"/>
  <c r="Q404" i="27"/>
  <c r="M153" i="27"/>
  <c r="S26" i="27"/>
  <c r="O217" i="27"/>
  <c r="N250" i="27"/>
  <c r="O234" i="27"/>
  <c r="O483" i="27"/>
  <c r="R276" i="27"/>
  <c r="R392" i="27"/>
  <c r="O434" i="27"/>
  <c r="S418" i="27"/>
  <c r="M402" i="27"/>
  <c r="Q192" i="27"/>
  <c r="M226" i="27"/>
  <c r="N146" i="27"/>
  <c r="O21" i="27"/>
  <c r="Q67" i="27"/>
  <c r="M243" i="27"/>
  <c r="R188" i="27"/>
  <c r="M420" i="27"/>
  <c r="O74" i="27"/>
  <c r="Q381" i="27"/>
  <c r="M419" i="27"/>
  <c r="S404" i="27"/>
  <c r="O392" i="27"/>
  <c r="P115" i="27"/>
  <c r="S268" i="27"/>
  <c r="S12" i="27"/>
  <c r="N51" i="27"/>
  <c r="N31" i="27"/>
  <c r="N88" i="27"/>
  <c r="R181" i="27"/>
  <c r="O406" i="27"/>
  <c r="R419" i="27"/>
  <c r="P369" i="27"/>
  <c r="M405" i="27"/>
  <c r="P392" i="27"/>
  <c r="Q380" i="27"/>
  <c r="P263" i="27"/>
  <c r="P10" i="27"/>
  <c r="M367" i="27"/>
  <c r="N26" i="27"/>
  <c r="S50" i="27"/>
  <c r="R8" i="27"/>
  <c r="M393" i="27"/>
  <c r="Q369" i="27"/>
  <c r="R357" i="27"/>
  <c r="Q392" i="27"/>
  <c r="M381" i="27"/>
  <c r="R368" i="27"/>
  <c r="N384" i="27"/>
  <c r="S14" i="27"/>
  <c r="O299" i="27"/>
  <c r="P363" i="27"/>
  <c r="R45" i="27"/>
  <c r="S451" i="27"/>
  <c r="S381" i="27"/>
  <c r="M361" i="27"/>
  <c r="S310" i="27"/>
  <c r="P381" i="27"/>
  <c r="S368" i="27"/>
  <c r="O357" i="27"/>
  <c r="R296" i="27"/>
  <c r="R316" i="27"/>
  <c r="O290" i="27"/>
  <c r="N298" i="27"/>
  <c r="P407" i="27"/>
  <c r="O436" i="27"/>
  <c r="R369" i="27"/>
  <c r="R349" i="27"/>
  <c r="P277" i="27"/>
  <c r="N369" i="27"/>
  <c r="P357" i="27"/>
  <c r="Q348" i="27"/>
  <c r="O291" i="27"/>
  <c r="P260" i="27"/>
  <c r="M126" i="27"/>
  <c r="R288" i="27"/>
  <c r="Q332" i="27"/>
  <c r="N214" i="27"/>
  <c r="N361" i="27"/>
  <c r="R338" i="27"/>
  <c r="O270" i="27"/>
  <c r="P320" i="27"/>
  <c r="R348" i="27"/>
  <c r="N338" i="27"/>
  <c r="O417" i="27"/>
  <c r="P253" i="27"/>
  <c r="M84" i="27"/>
  <c r="O125" i="27"/>
  <c r="P322" i="27"/>
  <c r="Q168" i="27"/>
  <c r="R277" i="27"/>
  <c r="P328" i="27"/>
  <c r="Q261" i="27"/>
  <c r="M284" i="27"/>
  <c r="O338" i="27"/>
  <c r="S327" i="27"/>
  <c r="P324" i="27"/>
  <c r="Q96" i="27"/>
  <c r="M47" i="27"/>
  <c r="O83" i="27"/>
  <c r="O149" i="27"/>
  <c r="P162" i="27"/>
  <c r="Q270" i="27"/>
  <c r="R320" i="27"/>
  <c r="M255" i="27"/>
  <c r="O277" i="27"/>
  <c r="O293" i="27"/>
  <c r="Q318" i="27"/>
  <c r="R318" i="27"/>
  <c r="P58" i="27"/>
  <c r="N326" i="27"/>
  <c r="S77" i="27"/>
  <c r="M106" i="27"/>
  <c r="P346" i="27"/>
  <c r="S261" i="27"/>
  <c r="M248" i="27"/>
  <c r="S247" i="27"/>
  <c r="N270" i="27"/>
  <c r="O261" i="27"/>
  <c r="P310" i="27"/>
  <c r="Q439" i="27"/>
  <c r="O53" i="27"/>
  <c r="O266" i="27"/>
  <c r="Q491" i="27"/>
  <c r="N99" i="27"/>
  <c r="O451" i="27"/>
  <c r="O255" i="27"/>
  <c r="Q240" i="27"/>
  <c r="P240" i="27"/>
  <c r="P261" i="27"/>
  <c r="R254" i="27"/>
  <c r="P268" i="27"/>
  <c r="R341" i="27"/>
  <c r="Q13" i="27"/>
  <c r="R259" i="27"/>
  <c r="S386" i="27"/>
  <c r="S218" i="27"/>
  <c r="S435" i="27"/>
  <c r="N248" i="27"/>
  <c r="Q233" i="27"/>
  <c r="P180" i="27"/>
  <c r="S254" i="27"/>
  <c r="Q246" i="27"/>
  <c r="S239" i="27"/>
  <c r="N336" i="27"/>
  <c r="Q460" i="27"/>
  <c r="Q101" i="27"/>
  <c r="R374" i="27"/>
  <c r="O407" i="27"/>
  <c r="M214" i="27"/>
  <c r="R240" i="27"/>
  <c r="P227" i="27"/>
  <c r="M174" i="27"/>
  <c r="R247" i="27"/>
  <c r="N240" i="27"/>
  <c r="M233" i="27"/>
  <c r="R290" i="27"/>
  <c r="O444" i="27"/>
  <c r="S62" i="27"/>
  <c r="R183" i="27"/>
  <c r="N394" i="27"/>
  <c r="P168" i="27"/>
  <c r="R233" i="27"/>
  <c r="M221" i="27"/>
  <c r="S167" i="27"/>
  <c r="S186" i="27"/>
  <c r="N233" i="27"/>
  <c r="S226" i="27"/>
  <c r="P396" i="27"/>
  <c r="O218" i="27"/>
  <c r="R57" i="27"/>
  <c r="O137" i="27"/>
  <c r="S195" i="27"/>
  <c r="O162" i="27"/>
  <c r="Q227" i="27"/>
  <c r="Q213" i="27"/>
  <c r="N160" i="27"/>
  <c r="O180" i="27"/>
  <c r="M227" i="27"/>
  <c r="N219" i="27"/>
  <c r="P389" i="27"/>
  <c r="R172" i="27"/>
  <c r="S459" i="27"/>
  <c r="N131" i="27"/>
  <c r="N149" i="27"/>
  <c r="O311" i="27"/>
  <c r="P221" i="27"/>
  <c r="N207" i="27"/>
  <c r="M154" i="27"/>
  <c r="S173" i="27"/>
  <c r="Q167" i="27"/>
  <c r="M213" i="27"/>
  <c r="M318" i="27"/>
  <c r="M165" i="27"/>
  <c r="S363" i="27"/>
  <c r="O20" i="27"/>
  <c r="R142" i="27"/>
  <c r="P255" i="27"/>
  <c r="R213" i="27"/>
  <c r="M201" i="27"/>
  <c r="Q147" i="27"/>
  <c r="R167" i="27"/>
  <c r="S159" i="27"/>
  <c r="Q206" i="27"/>
  <c r="R422" i="24"/>
  <c r="M418" i="24"/>
  <c r="M427" i="24"/>
  <c r="R280" i="24"/>
  <c r="P134" i="24"/>
  <c r="N463" i="24"/>
  <c r="P490" i="24"/>
  <c r="Q489" i="24"/>
  <c r="Q343" i="24"/>
  <c r="N192" i="24"/>
  <c r="Q437" i="24"/>
  <c r="M277" i="24"/>
  <c r="M126" i="24"/>
  <c r="N379" i="24"/>
  <c r="S224" i="24"/>
  <c r="N75" i="24"/>
  <c r="P333" i="24"/>
  <c r="S342" i="24"/>
  <c r="P191" i="24"/>
  <c r="Q347" i="24"/>
  <c r="P357" i="24"/>
  <c r="M430" i="24"/>
  <c r="Q296" i="24"/>
  <c r="P125" i="24"/>
  <c r="P428" i="24"/>
  <c r="S236" i="24"/>
  <c r="P70" i="24"/>
  <c r="R372" i="24"/>
  <c r="Q193" i="24"/>
  <c r="R33" i="24"/>
  <c r="R322" i="24"/>
  <c r="N151" i="24"/>
  <c r="Q406" i="24"/>
  <c r="M220" i="24"/>
  <c r="O346" i="24"/>
  <c r="Q171" i="24"/>
  <c r="Q385" i="24"/>
  <c r="R203" i="24"/>
  <c r="O334" i="24"/>
  <c r="M406" i="24"/>
  <c r="P492" i="24"/>
  <c r="R278" i="24"/>
  <c r="Q321" i="24"/>
  <c r="Q377" i="24"/>
  <c r="P433" i="24"/>
  <c r="O464" i="24"/>
  <c r="N456" i="24"/>
  <c r="R488" i="24"/>
  <c r="Q208" i="24"/>
  <c r="Q20" i="24"/>
  <c r="S349" i="24"/>
  <c r="N418" i="24"/>
  <c r="P413" i="24"/>
  <c r="P422" i="24"/>
  <c r="N276" i="24"/>
  <c r="S129" i="24"/>
  <c r="Q458" i="24"/>
  <c r="S485" i="24"/>
  <c r="M485" i="24"/>
  <c r="R338" i="24"/>
  <c r="P187" i="24"/>
  <c r="O432" i="24"/>
  <c r="O272" i="24"/>
  <c r="O121" i="24"/>
  <c r="M374" i="24"/>
  <c r="N220" i="24"/>
  <c r="Q70" i="24"/>
  <c r="Q328" i="24"/>
  <c r="M338" i="24"/>
  <c r="R186" i="24"/>
  <c r="R342" i="24"/>
  <c r="N502" i="24"/>
  <c r="R501" i="24"/>
  <c r="S290" i="24"/>
  <c r="N120" i="24"/>
  <c r="O421" i="24"/>
  <c r="Q231" i="24"/>
  <c r="S65" i="24"/>
  <c r="M366" i="24"/>
  <c r="O188" i="24"/>
  <c r="N29" i="24"/>
  <c r="P317" i="24"/>
  <c r="M146" i="24"/>
  <c r="R398" i="24"/>
  <c r="Q214" i="24"/>
  <c r="Q340" i="24"/>
  <c r="O166" i="24"/>
  <c r="O378" i="24"/>
  <c r="O198" i="24"/>
  <c r="R327" i="24"/>
  <c r="M398" i="24"/>
  <c r="R482" i="24"/>
  <c r="P273" i="24"/>
  <c r="O316" i="24"/>
  <c r="S370" i="24"/>
  <c r="N425" i="24"/>
  <c r="O456" i="24"/>
  <c r="M448" i="24"/>
  <c r="O480" i="24"/>
  <c r="N202" i="24"/>
  <c r="N15" i="24"/>
  <c r="R337" i="24"/>
  <c r="Q413" i="24"/>
  <c r="S408" i="24"/>
  <c r="S417" i="24"/>
  <c r="Q271" i="24"/>
  <c r="O125" i="24"/>
  <c r="M454" i="24"/>
  <c r="O481" i="24"/>
  <c r="P480" i="24"/>
  <c r="S333" i="24"/>
  <c r="R182" i="24"/>
  <c r="O426" i="24"/>
  <c r="Q267" i="24"/>
  <c r="Q116" i="24"/>
  <c r="S368" i="24"/>
  <c r="P215" i="24"/>
  <c r="O497" i="24"/>
  <c r="S323" i="24"/>
  <c r="N333" i="24"/>
  <c r="M182" i="24"/>
  <c r="S337" i="24"/>
  <c r="O496" i="24"/>
  <c r="S494" i="24"/>
  <c r="P285" i="24"/>
  <c r="M115" i="24"/>
  <c r="S413" i="24"/>
  <c r="O226" i="24"/>
  <c r="O61" i="24"/>
  <c r="S359" i="24"/>
  <c r="M183" i="24"/>
  <c r="Q24" i="24"/>
  <c r="M312" i="24"/>
  <c r="S140" i="24"/>
  <c r="P392" i="24"/>
  <c r="O209" i="24"/>
  <c r="Q334" i="24"/>
  <c r="N161" i="24"/>
  <c r="Q371" i="24"/>
  <c r="M193" i="24"/>
  <c r="N322" i="24"/>
  <c r="S391" i="24"/>
  <c r="O474" i="24"/>
  <c r="N268" i="24"/>
  <c r="M311" i="24"/>
  <c r="R364" i="24"/>
  <c r="Q418" i="24"/>
  <c r="S448" i="24"/>
  <c r="S439" i="24"/>
  <c r="N473" i="24"/>
  <c r="O195" i="24"/>
  <c r="O10" i="24"/>
  <c r="R329" i="24"/>
  <c r="M409" i="24"/>
  <c r="O404" i="24"/>
  <c r="O413" i="24"/>
  <c r="M267" i="24"/>
  <c r="R120" i="24"/>
  <c r="P449" i="24"/>
  <c r="R476" i="24"/>
  <c r="S475" i="24"/>
  <c r="M329" i="24"/>
  <c r="M178" i="24"/>
  <c r="M421" i="24"/>
  <c r="S262" i="24"/>
  <c r="S111" i="24"/>
  <c r="R363" i="24"/>
  <c r="R210" i="24"/>
  <c r="P491" i="24"/>
  <c r="S502" i="24"/>
  <c r="O328" i="24"/>
  <c r="O177" i="24"/>
  <c r="M333" i="24"/>
  <c r="N489" i="24"/>
  <c r="R493" i="24"/>
  <c r="M280" i="24"/>
  <c r="M110" i="24"/>
  <c r="M407" i="24"/>
  <c r="S220" i="24"/>
  <c r="R56" i="24"/>
  <c r="S352" i="24"/>
  <c r="N177" i="24"/>
  <c r="M20" i="24"/>
  <c r="R306" i="24"/>
  <c r="R135" i="24"/>
  <c r="O386" i="24"/>
  <c r="M204" i="24"/>
  <c r="M328" i="24"/>
  <c r="M156" i="24"/>
  <c r="P365" i="24"/>
  <c r="R187" i="24"/>
  <c r="R316" i="24"/>
  <c r="N385" i="24"/>
  <c r="Q465" i="24"/>
  <c r="O262" i="24"/>
  <c r="R305" i="24"/>
  <c r="N357" i="24"/>
  <c r="R411" i="24"/>
  <c r="M440" i="24"/>
  <c r="N433" i="24"/>
  <c r="R462" i="24"/>
  <c r="S188" i="24"/>
  <c r="P5" i="24"/>
  <c r="Q318" i="24"/>
  <c r="P404" i="24"/>
  <c r="R399" i="24"/>
  <c r="R408" i="24"/>
  <c r="P262" i="24"/>
  <c r="N116" i="24"/>
  <c r="S444" i="24"/>
  <c r="N472" i="24"/>
  <c r="R497" i="24"/>
  <c r="O324" i="24"/>
  <c r="O173" i="24"/>
  <c r="S415" i="24"/>
  <c r="N258" i="24"/>
  <c r="O107" i="24"/>
  <c r="O358" i="24"/>
  <c r="M206" i="24"/>
  <c r="O484" i="24"/>
  <c r="M497" i="24"/>
  <c r="Q323" i="24"/>
  <c r="R502" i="24"/>
  <c r="N328" i="24"/>
  <c r="O483" i="24"/>
  <c r="Q485" i="24"/>
  <c r="R274" i="24"/>
  <c r="M105" i="24"/>
  <c r="R400" i="24"/>
  <c r="N215" i="24"/>
  <c r="N52" i="24"/>
  <c r="R346" i="24"/>
  <c r="M172" i="24"/>
  <c r="P15" i="24"/>
  <c r="P301" i="24"/>
  <c r="N130" i="24"/>
  <c r="Q379" i="24"/>
  <c r="R198" i="24"/>
  <c r="P322" i="24"/>
  <c r="S150" i="24"/>
  <c r="O359" i="24"/>
  <c r="S181" i="24"/>
  <c r="P311" i="24"/>
  <c r="M378" i="24"/>
  <c r="S456" i="24"/>
  <c r="S256" i="24"/>
  <c r="S299" i="24"/>
  <c r="O351" i="24"/>
  <c r="M404" i="24"/>
  <c r="O433" i="24"/>
  <c r="R424" i="24"/>
  <c r="R455" i="24"/>
  <c r="M181" i="24"/>
  <c r="M40" i="24"/>
  <c r="Q308" i="24"/>
  <c r="S399" i="24"/>
  <c r="N395" i="24"/>
  <c r="N404" i="24"/>
  <c r="S257" i="24"/>
  <c r="M500" i="24"/>
  <c r="O440" i="24"/>
  <c r="Q467" i="24"/>
  <c r="S491" i="24"/>
  <c r="Q319" i="24"/>
  <c r="Q168" i="24"/>
  <c r="R410" i="24"/>
  <c r="P253" i="24"/>
  <c r="R102" i="24"/>
  <c r="N353" i="24"/>
  <c r="O201" i="24"/>
  <c r="P478" i="24"/>
  <c r="N490" i="24"/>
  <c r="S318" i="24"/>
  <c r="S496" i="24"/>
  <c r="P323" i="24"/>
  <c r="P476" i="24"/>
  <c r="Q475" i="24"/>
  <c r="P269" i="24"/>
  <c r="M100" i="24"/>
  <c r="S392" i="24"/>
  <c r="R209" i="24"/>
  <c r="Q47" i="24"/>
  <c r="M341" i="24"/>
  <c r="S166" i="24"/>
  <c r="S10" i="24"/>
  <c r="N296" i="24"/>
  <c r="S124" i="24"/>
  <c r="M372" i="24"/>
  <c r="O193" i="24"/>
  <c r="M317" i="24"/>
  <c r="R145" i="24"/>
  <c r="M352" i="24"/>
  <c r="Q176" i="24"/>
  <c r="N306" i="24"/>
  <c r="O371" i="24"/>
  <c r="R449" i="24"/>
  <c r="Q251" i="24"/>
  <c r="Q294" i="24"/>
  <c r="P345" i="24"/>
  <c r="P397" i="24"/>
  <c r="S424" i="24"/>
  <c r="O418" i="24"/>
  <c r="M447" i="24"/>
  <c r="Q174" i="24"/>
  <c r="S4" i="24"/>
  <c r="P298" i="24"/>
  <c r="O395" i="24"/>
  <c r="Q390" i="24"/>
  <c r="Q399" i="24"/>
  <c r="O253" i="24"/>
  <c r="P495" i="24"/>
  <c r="R435" i="24"/>
  <c r="M463" i="24"/>
  <c r="R484" i="24"/>
  <c r="S314" i="24"/>
  <c r="S163" i="24"/>
  <c r="Q405" i="24"/>
  <c r="Q248" i="24"/>
  <c r="N98" i="24"/>
  <c r="N348" i="24"/>
  <c r="Q196" i="24"/>
  <c r="Q471" i="24"/>
  <c r="M484" i="24"/>
  <c r="N314" i="24"/>
  <c r="M490" i="24"/>
  <c r="Q502" i="24"/>
  <c r="P470" i="24"/>
  <c r="Q468" i="24"/>
  <c r="N264" i="24"/>
  <c r="M95" i="24"/>
  <c r="R386" i="24"/>
  <c r="P204" i="24"/>
  <c r="M43" i="24"/>
  <c r="M335" i="24"/>
  <c r="Q161" i="24"/>
  <c r="O6" i="24"/>
  <c r="O290" i="24"/>
  <c r="R119" i="24"/>
  <c r="R365" i="24"/>
  <c r="M188" i="24"/>
  <c r="R311" i="24"/>
  <c r="Q140" i="24"/>
  <c r="N346" i="24"/>
  <c r="P171" i="24"/>
  <c r="S300" i="24"/>
  <c r="N365" i="24"/>
  <c r="O441" i="24"/>
  <c r="O246" i="24"/>
  <c r="N289" i="24"/>
  <c r="P339" i="24"/>
  <c r="O391" i="24"/>
  <c r="P418" i="24"/>
  <c r="P411" i="24"/>
  <c r="M498" i="24"/>
  <c r="M168" i="24"/>
  <c r="Q4" i="24"/>
  <c r="Q288" i="24"/>
  <c r="R390" i="24"/>
  <c r="M386" i="24"/>
  <c r="M395" i="24"/>
  <c r="R248" i="24"/>
  <c r="S490" i="24"/>
  <c r="N431" i="24"/>
  <c r="P458" i="24"/>
  <c r="S478" i="24"/>
  <c r="N310" i="24"/>
  <c r="N159" i="24"/>
  <c r="P400" i="24"/>
  <c r="S243" i="24"/>
  <c r="Q93" i="24"/>
  <c r="O343" i="24"/>
  <c r="S191" i="24"/>
  <c r="R465" i="24"/>
  <c r="N478" i="24"/>
  <c r="P309" i="24"/>
  <c r="S483" i="24"/>
  <c r="R496" i="24"/>
  <c r="R464" i="24"/>
  <c r="S459" i="24"/>
  <c r="S258" i="24"/>
  <c r="M90" i="24"/>
  <c r="M380" i="24"/>
  <c r="N199" i="24"/>
  <c r="P38" i="24"/>
  <c r="O329" i="24"/>
  <c r="P156" i="24"/>
  <c r="O502" i="24"/>
  <c r="S284" i="24"/>
  <c r="Q114" i="24"/>
  <c r="Q359" i="24"/>
  <c r="O182" i="24"/>
  <c r="P306" i="24"/>
  <c r="M135" i="24"/>
  <c r="P340" i="24"/>
  <c r="N166" i="24"/>
  <c r="M295" i="24"/>
  <c r="M359" i="24"/>
  <c r="S433" i="24"/>
  <c r="S500" i="24"/>
  <c r="S283" i="24"/>
  <c r="S332" i="24"/>
  <c r="M384" i="24"/>
  <c r="Q411" i="24"/>
  <c r="P403" i="24"/>
  <c r="N479" i="24"/>
  <c r="S160" i="24"/>
  <c r="Q39" i="24"/>
  <c r="S280" i="24"/>
  <c r="N386" i="24"/>
  <c r="P381" i="24"/>
  <c r="P390" i="24"/>
  <c r="N244" i="24"/>
  <c r="O486" i="24"/>
  <c r="Q426" i="24"/>
  <c r="S453" i="24"/>
  <c r="M472" i="24"/>
  <c r="P305" i="24"/>
  <c r="P154" i="24"/>
  <c r="S394" i="24"/>
  <c r="N239" i="24"/>
  <c r="M89" i="24"/>
  <c r="P338" i="24"/>
  <c r="N187" i="24"/>
  <c r="M460" i="24"/>
  <c r="N471" i="24"/>
  <c r="R304" i="24"/>
  <c r="M478" i="24"/>
  <c r="S489" i="24"/>
  <c r="N458" i="24"/>
  <c r="P451" i="24"/>
  <c r="M253" i="24"/>
  <c r="N85" i="24"/>
  <c r="S372" i="24"/>
  <c r="R193" i="24"/>
  <c r="S33" i="24"/>
  <c r="S322" i="24"/>
  <c r="O151" i="24"/>
  <c r="O493" i="24"/>
  <c r="Q279" i="24"/>
  <c r="Q109" i="24"/>
  <c r="O352" i="24"/>
  <c r="S176" i="24"/>
  <c r="N301" i="24"/>
  <c r="R129" i="24"/>
  <c r="P334" i="24"/>
  <c r="Q381" i="24"/>
  <c r="S376" i="24"/>
  <c r="S385" i="24"/>
  <c r="Q239" i="24"/>
  <c r="R481" i="24"/>
  <c r="M422" i="24"/>
  <c r="O449" i="24"/>
  <c r="N466" i="24"/>
  <c r="R300" i="24"/>
  <c r="R149" i="24"/>
  <c r="Q389" i="24"/>
  <c r="P234" i="24"/>
  <c r="P84" i="24"/>
  <c r="Q333" i="24"/>
  <c r="P182" i="24"/>
  <c r="R453" i="24"/>
  <c r="P465" i="24"/>
  <c r="M300" i="24"/>
  <c r="M471" i="24"/>
  <c r="R483" i="24"/>
  <c r="Q452" i="24"/>
  <c r="S443" i="24"/>
  <c r="Q247" i="24"/>
  <c r="O80" i="24"/>
  <c r="N366" i="24"/>
  <c r="P188" i="24"/>
  <c r="O29" i="24"/>
  <c r="Q317" i="24"/>
  <c r="N146" i="24"/>
  <c r="S484" i="24"/>
  <c r="O274" i="24"/>
  <c r="Q104" i="24"/>
  <c r="P346" i="24"/>
  <c r="R171" i="24"/>
  <c r="P295" i="24"/>
  <c r="Q124" i="24"/>
  <c r="S327" i="24"/>
  <c r="M377" i="24"/>
  <c r="O372" i="24"/>
  <c r="O381" i="24"/>
  <c r="M235" i="24"/>
  <c r="N477" i="24"/>
  <c r="P417" i="24"/>
  <c r="R444" i="24"/>
  <c r="P460" i="24"/>
  <c r="M296" i="24"/>
  <c r="M145" i="24"/>
  <c r="P384" i="24"/>
  <c r="R229" i="24"/>
  <c r="S79" i="24"/>
  <c r="R328" i="24"/>
  <c r="R177" i="24"/>
  <c r="N448" i="24"/>
  <c r="R459" i="24"/>
  <c r="O295" i="24"/>
  <c r="O465" i="24"/>
  <c r="S477" i="24"/>
  <c r="N447" i="24"/>
  <c r="N435" i="24"/>
  <c r="O242" i="24"/>
  <c r="P75" i="24"/>
  <c r="M360" i="24"/>
  <c r="N183" i="24"/>
  <c r="R24" i="24"/>
  <c r="N312" i="24"/>
  <c r="M141" i="24"/>
  <c r="N475" i="24"/>
  <c r="M269" i="24"/>
  <c r="Q99" i="24"/>
  <c r="R340" i="24"/>
  <c r="Q166" i="24"/>
  <c r="M290" i="24"/>
  <c r="P119" i="24"/>
  <c r="O322" i="24"/>
  <c r="P372" i="24"/>
  <c r="R367" i="24"/>
  <c r="R376" i="24"/>
  <c r="P230" i="24"/>
  <c r="Q472" i="24"/>
  <c r="S412" i="24"/>
  <c r="N440" i="24"/>
  <c r="S454" i="24"/>
  <c r="O291" i="24"/>
  <c r="O140" i="24"/>
  <c r="O379" i="24"/>
  <c r="M225" i="24"/>
  <c r="P497" i="24"/>
  <c r="M324" i="24"/>
  <c r="M173" i="24"/>
  <c r="R442" i="24"/>
  <c r="P453" i="24"/>
  <c r="Q290" i="24"/>
  <c r="Q459" i="24"/>
  <c r="S470" i="24"/>
  <c r="R441" i="24"/>
  <c r="Q428" i="24"/>
  <c r="M237" i="24"/>
  <c r="R70" i="24"/>
  <c r="R353" i="24"/>
  <c r="P177" i="24"/>
  <c r="N20" i="24"/>
  <c r="S306" i="24"/>
  <c r="S135" i="24"/>
  <c r="N467" i="24"/>
  <c r="R263" i="24"/>
  <c r="Q94" i="24"/>
  <c r="R334" i="24"/>
  <c r="Q501" i="24"/>
  <c r="Q284" i="24"/>
  <c r="O114" i="24"/>
  <c r="S316" i="24"/>
  <c r="S367" i="24"/>
  <c r="N363" i="24"/>
  <c r="N372" i="24"/>
  <c r="S225" i="24"/>
  <c r="M468" i="24"/>
  <c r="O408" i="24"/>
  <c r="Q435" i="24"/>
  <c r="R448" i="24"/>
  <c r="Q286" i="24"/>
  <c r="Q135" i="24"/>
  <c r="N374" i="24"/>
  <c r="O220" i="24"/>
  <c r="Q491" i="24"/>
  <c r="O319" i="24"/>
  <c r="O168" i="24"/>
  <c r="O437" i="24"/>
  <c r="S447" i="24"/>
  <c r="S285" i="24"/>
  <c r="O453" i="24"/>
  <c r="N465" i="24"/>
  <c r="S435" i="24"/>
  <c r="P421" i="24"/>
  <c r="R231" i="24"/>
  <c r="M66" i="24"/>
  <c r="S346" i="24"/>
  <c r="N172" i="24"/>
  <c r="Q15" i="24"/>
  <c r="Q301" i="24"/>
  <c r="O130" i="24"/>
  <c r="M458" i="24"/>
  <c r="P258" i="24"/>
  <c r="Q89" i="24"/>
  <c r="P328" i="24"/>
  <c r="M493" i="24"/>
  <c r="O279" i="24"/>
  <c r="O109" i="24"/>
  <c r="Q311" i="24"/>
  <c r="O363" i="24"/>
  <c r="Q358" i="24"/>
  <c r="Q367" i="24"/>
  <c r="O221" i="24"/>
  <c r="P463" i="24"/>
  <c r="R403" i="24"/>
  <c r="M431" i="24"/>
  <c r="N443" i="24"/>
  <c r="S281" i="24"/>
  <c r="S130" i="24"/>
  <c r="M369" i="24"/>
  <c r="Q215" i="24"/>
  <c r="P484" i="24"/>
  <c r="Q314" i="24"/>
  <c r="Q163" i="24"/>
  <c r="M432" i="24"/>
  <c r="P442" i="24"/>
  <c r="N281" i="24"/>
  <c r="R447" i="24"/>
  <c r="P459" i="24"/>
  <c r="O430" i="24"/>
  <c r="M414" i="24"/>
  <c r="P226" i="24"/>
  <c r="P61" i="24"/>
  <c r="N341" i="24"/>
  <c r="M167" i="24"/>
  <c r="M11" i="24"/>
  <c r="O296" i="24"/>
  <c r="M125" i="24"/>
  <c r="M451" i="24"/>
  <c r="P252" i="24"/>
  <c r="R84" i="24"/>
  <c r="Q322" i="24"/>
  <c r="Q483" i="24"/>
  <c r="M274" i="24"/>
  <c r="O104" i="24"/>
  <c r="O306" i="24"/>
  <c r="O500" i="24"/>
  <c r="M354" i="24"/>
  <c r="M363" i="24"/>
  <c r="R216" i="24"/>
  <c r="S499" i="24"/>
  <c r="N399" i="24"/>
  <c r="P426" i="24"/>
  <c r="R437" i="24"/>
  <c r="N277" i="24"/>
  <c r="N126" i="24"/>
  <c r="S363" i="24"/>
  <c r="S210" i="24"/>
  <c r="Q478" i="24"/>
  <c r="S309" i="24"/>
  <c r="S158" i="24"/>
  <c r="M426" i="24"/>
  <c r="M437" i="24"/>
  <c r="P276" i="24"/>
  <c r="O442" i="24"/>
  <c r="M453" i="24"/>
  <c r="M425" i="24"/>
  <c r="N407" i="24"/>
  <c r="M221" i="24"/>
  <c r="S56" i="24"/>
  <c r="O335" i="24"/>
  <c r="R161" i="24"/>
  <c r="P6" i="24"/>
  <c r="P290" i="24"/>
  <c r="S119" i="24"/>
  <c r="P443" i="24"/>
  <c r="N247" i="24"/>
  <c r="Q79" i="24"/>
  <c r="N317" i="24"/>
  <c r="S474" i="24"/>
  <c r="R268" i="24"/>
  <c r="O99" i="24"/>
  <c r="M301" i="24"/>
  <c r="P500" i="24"/>
  <c r="R495" i="24"/>
  <c r="P349" i="24"/>
  <c r="P358" i="24"/>
  <c r="N212" i="24"/>
  <c r="O495" i="24"/>
  <c r="Q394" i="24"/>
  <c r="S421" i="24"/>
  <c r="P432" i="24"/>
  <c r="P272" i="24"/>
  <c r="P121" i="24"/>
  <c r="R358" i="24"/>
  <c r="N206" i="24"/>
  <c r="R471" i="24"/>
  <c r="N305" i="24"/>
  <c r="N154" i="24"/>
  <c r="R420" i="24"/>
  <c r="O431" i="24"/>
  <c r="R271" i="24"/>
  <c r="S436" i="24"/>
  <c r="Q447" i="24"/>
  <c r="R419" i="24"/>
  <c r="S400" i="24"/>
  <c r="O215" i="24"/>
  <c r="O52" i="24"/>
  <c r="P329" i="24"/>
  <c r="Q156" i="24"/>
  <c r="P502" i="24"/>
  <c r="M285" i="24"/>
  <c r="R114" i="24"/>
  <c r="R434" i="24"/>
  <c r="S241" i="24"/>
  <c r="S74" i="24"/>
  <c r="S311" i="24"/>
  <c r="R466" i="24"/>
  <c r="P263" i="24"/>
  <c r="O94" i="24"/>
  <c r="N295" i="24"/>
  <c r="P450" i="24"/>
  <c r="S251" i="24"/>
  <c r="O311" i="24"/>
  <c r="S377" i="24"/>
  <c r="R433" i="24"/>
  <c r="S240" i="24"/>
  <c r="M289" i="24"/>
  <c r="R332" i="24"/>
  <c r="S356" i="24"/>
  <c r="R439" i="24"/>
  <c r="O361" i="24"/>
  <c r="N112" i="24"/>
  <c r="S6" i="24"/>
  <c r="S495" i="24"/>
  <c r="N491" i="24"/>
  <c r="N500" i="24"/>
  <c r="S353" i="24"/>
  <c r="Q207" i="24"/>
  <c r="R490" i="24"/>
  <c r="M390" i="24"/>
  <c r="S498" i="24"/>
  <c r="R426" i="24"/>
  <c r="R267" i="24"/>
  <c r="R116" i="24"/>
  <c r="O353" i="24"/>
  <c r="P201" i="24"/>
  <c r="S465" i="24"/>
  <c r="P300" i="24"/>
  <c r="P149" i="24"/>
  <c r="Q415" i="24"/>
  <c r="R425" i="24"/>
  <c r="S266" i="24"/>
  <c r="S430" i="24"/>
  <c r="N442" i="24"/>
  <c r="Q414" i="24"/>
  <c r="M393" i="24"/>
  <c r="S209" i="24"/>
  <c r="R47" i="24"/>
  <c r="M323" i="24"/>
  <c r="P151" i="24"/>
  <c r="P493" i="24"/>
  <c r="R279" i="24"/>
  <c r="R109" i="24"/>
  <c r="N428" i="24"/>
  <c r="Q236" i="24"/>
  <c r="N70" i="24"/>
  <c r="Q306" i="24"/>
  <c r="P457" i="24"/>
  <c r="Q257" i="24"/>
  <c r="O89" i="24"/>
  <c r="R289" i="24"/>
  <c r="S441" i="24"/>
  <c r="Q246" i="24"/>
  <c r="M306" i="24"/>
  <c r="N371" i="24"/>
  <c r="S425" i="24"/>
  <c r="R500" i="24"/>
  <c r="R283" i="24"/>
  <c r="M327" i="24"/>
  <c r="M351" i="24"/>
  <c r="M433" i="24"/>
  <c r="M350" i="24"/>
  <c r="M106" i="24"/>
  <c r="Q11" i="24"/>
  <c r="O491" i="24"/>
  <c r="Q486" i="24"/>
  <c r="Q495" i="24"/>
  <c r="O349" i="24"/>
  <c r="M203" i="24"/>
  <c r="N486" i="24"/>
  <c r="P385" i="24"/>
  <c r="O494" i="24"/>
  <c r="N421" i="24"/>
  <c r="M263" i="24"/>
  <c r="M112" i="24"/>
  <c r="O348" i="24"/>
  <c r="R196" i="24"/>
  <c r="N460" i="24"/>
  <c r="R295" i="24"/>
  <c r="R144" i="24"/>
  <c r="P410" i="24"/>
  <c r="P420" i="24"/>
  <c r="N262" i="24"/>
  <c r="Q425" i="24"/>
  <c r="R436" i="24"/>
  <c r="P409" i="24"/>
  <c r="S386" i="24"/>
  <c r="Q204" i="24"/>
  <c r="N43" i="24"/>
  <c r="R317" i="24"/>
  <c r="O146" i="24"/>
  <c r="O485" i="24"/>
  <c r="P274" i="24"/>
  <c r="R104" i="24"/>
  <c r="M420" i="24"/>
  <c r="O231" i="24"/>
  <c r="Q65" i="24"/>
  <c r="O301" i="24"/>
  <c r="R450" i="24"/>
  <c r="N252" i="24"/>
  <c r="P501" i="24"/>
  <c r="P284" i="24"/>
  <c r="N434" i="24"/>
  <c r="O241" i="24"/>
  <c r="O300" i="24"/>
  <c r="M365" i="24"/>
  <c r="S418" i="24"/>
  <c r="N492" i="24"/>
  <c r="P278" i="24"/>
  <c r="O321" i="24"/>
  <c r="N345" i="24"/>
  <c r="Q424" i="24"/>
  <c r="N338" i="24"/>
  <c r="O100" i="24"/>
  <c r="P51" i="24"/>
  <c r="R486" i="24"/>
  <c r="M482" i="24"/>
  <c r="M491" i="24"/>
  <c r="R344" i="24"/>
  <c r="P198" i="24"/>
  <c r="Q481" i="24"/>
  <c r="S380" i="24"/>
  <c r="R489" i="24"/>
  <c r="M416" i="24"/>
  <c r="O258" i="24"/>
  <c r="P107" i="24"/>
  <c r="P343" i="24"/>
  <c r="M192" i="24"/>
  <c r="N454" i="24"/>
  <c r="M291" i="24"/>
  <c r="M140" i="24"/>
  <c r="O405" i="24"/>
  <c r="O415" i="24"/>
  <c r="P257" i="24"/>
  <c r="O420" i="24"/>
  <c r="R430" i="24"/>
  <c r="S403" i="24"/>
  <c r="N380" i="24"/>
  <c r="O199" i="24"/>
  <c r="Q38" i="24"/>
  <c r="O312" i="24"/>
  <c r="N141" i="24"/>
  <c r="O475" i="24"/>
  <c r="N269" i="24"/>
  <c r="R99" i="24"/>
  <c r="N413" i="24"/>
  <c r="M226" i="24"/>
  <c r="M61" i="24"/>
  <c r="Q295" i="24"/>
  <c r="Q442" i="24"/>
  <c r="S246" i="24"/>
  <c r="S492" i="24"/>
  <c r="N279" i="24"/>
  <c r="Q427" i="24"/>
  <c r="M236" i="24"/>
  <c r="S294" i="24"/>
  <c r="S357" i="24"/>
  <c r="M412" i="24"/>
  <c r="P482" i="24"/>
  <c r="N273" i="24"/>
  <c r="M316" i="24"/>
  <c r="N339" i="24"/>
  <c r="R417" i="24"/>
  <c r="S329" i="24"/>
  <c r="S93" i="24"/>
  <c r="N6" i="24"/>
  <c r="N482" i="24"/>
  <c r="P477" i="24"/>
  <c r="P486" i="24"/>
  <c r="N340" i="24"/>
  <c r="S193" i="24"/>
  <c r="M477" i="24"/>
  <c r="O376" i="24"/>
  <c r="N485" i="24"/>
  <c r="S410" i="24"/>
  <c r="Q253" i="24"/>
  <c r="S102" i="24"/>
  <c r="Q338" i="24"/>
  <c r="O187" i="24"/>
  <c r="O448" i="24"/>
  <c r="O286" i="24"/>
  <c r="O135" i="24"/>
  <c r="N400" i="24"/>
  <c r="N410" i="24"/>
  <c r="R252" i="24"/>
  <c r="N415" i="24"/>
  <c r="P425" i="24"/>
  <c r="Q398" i="24"/>
  <c r="M373" i="24"/>
  <c r="M194" i="24"/>
  <c r="M34" i="24"/>
  <c r="M307" i="24"/>
  <c r="M136" i="24"/>
  <c r="O467" i="24"/>
  <c r="S263" i="24"/>
  <c r="R94" i="24"/>
  <c r="R406" i="24"/>
  <c r="Q220" i="24"/>
  <c r="P56" i="24"/>
  <c r="N290" i="24"/>
  <c r="P434" i="24"/>
  <c r="Q241" i="24"/>
  <c r="P483" i="24"/>
  <c r="S273" i="24"/>
  <c r="O419" i="24"/>
  <c r="R230" i="24"/>
  <c r="P289" i="24"/>
  <c r="Q351" i="24"/>
  <c r="N405" i="24"/>
  <c r="M474" i="24"/>
  <c r="S267" i="24"/>
  <c r="R310" i="24"/>
  <c r="Q332" i="24"/>
  <c r="O411" i="24"/>
  <c r="R318" i="24"/>
  <c r="S87" i="24"/>
  <c r="N56" i="24"/>
  <c r="Q477" i="24"/>
  <c r="S472" i="24"/>
  <c r="S481" i="24"/>
  <c r="Q335" i="24"/>
  <c r="O189" i="24"/>
  <c r="P472" i="24"/>
  <c r="R371" i="24"/>
  <c r="Q480" i="24"/>
  <c r="R405" i="24"/>
  <c r="S248" i="24"/>
  <c r="O98" i="24"/>
  <c r="R333" i="24"/>
  <c r="Q182" i="24"/>
  <c r="S442" i="24"/>
  <c r="Q281" i="24"/>
  <c r="Q130" i="24"/>
  <c r="P394" i="24"/>
  <c r="M405" i="24"/>
  <c r="M248" i="24"/>
  <c r="M410" i="24"/>
  <c r="N420" i="24"/>
  <c r="S501" i="24"/>
  <c r="O366" i="24"/>
  <c r="Q188" i="24"/>
  <c r="P29" i="24"/>
  <c r="R301" i="24"/>
  <c r="P130" i="24"/>
  <c r="O458" i="24"/>
  <c r="Q258" i="24"/>
  <c r="R89" i="24"/>
  <c r="S398" i="24"/>
  <c r="R214" i="24"/>
  <c r="M502" i="24"/>
  <c r="R284" i="24"/>
  <c r="S427" i="24"/>
  <c r="O236" i="24"/>
  <c r="R474" i="24"/>
  <c r="Q268" i="24"/>
  <c r="P412" i="24"/>
  <c r="N501" i="24"/>
  <c r="N284" i="24"/>
  <c r="R345" i="24"/>
  <c r="R397" i="24"/>
  <c r="S464" i="24"/>
  <c r="S261" i="24"/>
  <c r="M305" i="24"/>
  <c r="S326" i="24"/>
  <c r="O403" i="24"/>
  <c r="R308" i="24"/>
  <c r="P82" i="24"/>
  <c r="N223" i="24"/>
  <c r="M473" i="24"/>
  <c r="O468" i="24"/>
  <c r="O477" i="24"/>
  <c r="M331" i="24"/>
  <c r="R184" i="24"/>
  <c r="S467" i="24"/>
  <c r="N367" i="24"/>
  <c r="M476" i="24"/>
  <c r="Q400" i="24"/>
  <c r="M244" i="24"/>
  <c r="R93" i="24"/>
  <c r="S328" i="24"/>
  <c r="S177" i="24"/>
  <c r="P437" i="24"/>
  <c r="S276" i="24"/>
  <c r="S125" i="24"/>
  <c r="O389" i="24"/>
  <c r="P399" i="24"/>
  <c r="O243" i="24"/>
  <c r="S404" i="24"/>
  <c r="M415" i="24"/>
  <c r="M496" i="24"/>
  <c r="N360" i="24"/>
  <c r="O183" i="24"/>
  <c r="S24" i="24"/>
  <c r="P296" i="24"/>
  <c r="N125" i="24"/>
  <c r="N451" i="24"/>
  <c r="Q252" i="24"/>
  <c r="S84" i="24"/>
  <c r="Q392" i="24"/>
  <c r="P209" i="24"/>
  <c r="N493" i="24"/>
  <c r="P279" i="24"/>
  <c r="Q419" i="24"/>
  <c r="M231" i="24"/>
  <c r="Q466" i="24"/>
  <c r="O263" i="24"/>
  <c r="N406" i="24"/>
  <c r="Q492" i="24"/>
  <c r="S278" i="24"/>
  <c r="S339" i="24"/>
  <c r="Q391" i="24"/>
  <c r="Q456" i="24"/>
  <c r="Q256" i="24"/>
  <c r="Q299" i="24"/>
  <c r="N321" i="24"/>
  <c r="M499" i="24"/>
  <c r="Q298" i="24"/>
  <c r="M77" i="24"/>
  <c r="M149" i="24"/>
  <c r="P468" i="24"/>
  <c r="R463" i="24"/>
  <c r="R472" i="24"/>
  <c r="P326" i="24"/>
  <c r="N180" i="24"/>
  <c r="O463" i="24"/>
  <c r="Q362" i="24"/>
  <c r="P471" i="24"/>
  <c r="P395" i="24"/>
  <c r="O239" i="24"/>
  <c r="Q497" i="24"/>
  <c r="N324" i="24"/>
  <c r="N173" i="24"/>
  <c r="N432" i="24"/>
  <c r="N272" i="24"/>
  <c r="N121" i="24"/>
  <c r="N384" i="24"/>
  <c r="N394" i="24"/>
  <c r="Q238" i="24"/>
  <c r="O399" i="24"/>
  <c r="S409" i="24"/>
  <c r="S488" i="24"/>
  <c r="N354" i="24"/>
  <c r="Q177" i="24"/>
  <c r="O20" i="24"/>
  <c r="R290" i="24"/>
  <c r="M120" i="24"/>
  <c r="Q443" i="24"/>
  <c r="O247" i="24"/>
  <c r="M80" i="24"/>
  <c r="P386" i="24"/>
  <c r="N204" i="24"/>
  <c r="N484" i="24"/>
  <c r="N274" i="24"/>
  <c r="R412" i="24"/>
  <c r="Q225" i="24"/>
  <c r="O457" i="24"/>
  <c r="O257" i="24"/>
  <c r="N398" i="24"/>
  <c r="S482" i="24"/>
  <c r="Q273" i="24"/>
  <c r="M334" i="24"/>
  <c r="S384" i="24"/>
  <c r="N449" i="24"/>
  <c r="O251" i="24"/>
  <c r="N294" i="24"/>
  <c r="S315" i="24"/>
  <c r="M489" i="24"/>
  <c r="R288" i="24"/>
  <c r="R71" i="24"/>
  <c r="S497" i="24"/>
  <c r="S463" i="24"/>
  <c r="N459" i="24"/>
  <c r="N468" i="24"/>
  <c r="S321" i="24"/>
  <c r="Q175" i="24"/>
  <c r="R458" i="24"/>
  <c r="M358" i="24"/>
  <c r="S466" i="24"/>
  <c r="R389" i="24"/>
  <c r="Q234" i="24"/>
  <c r="R491" i="24"/>
  <c r="P319" i="24"/>
  <c r="P168" i="24"/>
  <c r="N426" i="24"/>
  <c r="P267" i="24"/>
  <c r="P116" i="24"/>
  <c r="M379" i="24"/>
  <c r="M389" i="24"/>
  <c r="S233" i="24"/>
  <c r="M394" i="24"/>
  <c r="R404" i="24"/>
  <c r="M483" i="24"/>
  <c r="M347" i="24"/>
  <c r="O172" i="24"/>
  <c r="R15" i="24"/>
  <c r="N285" i="24"/>
  <c r="S114" i="24"/>
  <c r="S434" i="24"/>
  <c r="M242" i="24"/>
  <c r="M75" i="24"/>
  <c r="R379" i="24"/>
  <c r="S198" i="24"/>
  <c r="M475" i="24"/>
  <c r="S268" i="24"/>
  <c r="P406" i="24"/>
  <c r="S219" i="24"/>
  <c r="Q450" i="24"/>
  <c r="M252" i="24"/>
  <c r="O459" i="24"/>
  <c r="Q454" i="24"/>
  <c r="Q463" i="24"/>
  <c r="O317" i="24"/>
  <c r="M171" i="24"/>
  <c r="R499" i="24"/>
  <c r="P353" i="24"/>
  <c r="O462" i="24"/>
  <c r="Q384" i="24"/>
  <c r="S229" i="24"/>
  <c r="Q484" i="24"/>
  <c r="R314" i="24"/>
  <c r="R163" i="24"/>
  <c r="S420" i="24"/>
  <c r="R262" i="24"/>
  <c r="R111" i="24"/>
  <c r="S373" i="24"/>
  <c r="S383" i="24"/>
  <c r="N229" i="24"/>
  <c r="S388" i="24"/>
  <c r="M399" i="24"/>
  <c r="N476" i="24"/>
  <c r="O341" i="24"/>
  <c r="N167" i="24"/>
  <c r="Q493" i="24"/>
  <c r="S279" i="24"/>
  <c r="S109" i="24"/>
  <c r="O428" i="24"/>
  <c r="R236" i="24"/>
  <c r="O70" i="24"/>
  <c r="Q372" i="24"/>
  <c r="P193" i="24"/>
  <c r="M467" i="24"/>
  <c r="Q263" i="24"/>
  <c r="P398" i="24"/>
  <c r="P214" i="24"/>
  <c r="M442" i="24"/>
  <c r="R246" i="24"/>
  <c r="R454" i="24"/>
  <c r="M450" i="24"/>
  <c r="M459" i="24"/>
  <c r="R312" i="24"/>
  <c r="P166" i="24"/>
  <c r="N495" i="24"/>
  <c r="S348" i="24"/>
  <c r="R457" i="24"/>
  <c r="P379" i="24"/>
  <c r="N225" i="24"/>
  <c r="R478" i="24"/>
  <c r="M310" i="24"/>
  <c r="M159" i="24"/>
  <c r="R415" i="24"/>
  <c r="M258" i="24"/>
  <c r="N107" i="24"/>
  <c r="R368" i="24"/>
  <c r="R378" i="24"/>
  <c r="P224" i="24"/>
  <c r="R383" i="24"/>
  <c r="S393" i="24"/>
  <c r="N470" i="24"/>
  <c r="P335" i="24"/>
  <c r="M162" i="24"/>
  <c r="P485" i="24"/>
  <c r="Q274" i="24"/>
  <c r="S104" i="24"/>
  <c r="Q420" i="24"/>
  <c r="P231" i="24"/>
  <c r="R65" i="24"/>
  <c r="S365" i="24"/>
  <c r="N188" i="24"/>
  <c r="Q457" i="24"/>
  <c r="R257" i="24"/>
  <c r="O392" i="24"/>
  <c r="N209" i="24"/>
  <c r="O434" i="24"/>
  <c r="P241" i="24"/>
  <c r="N450" i="24"/>
  <c r="P445" i="24"/>
  <c r="P454" i="24"/>
  <c r="N308" i="24"/>
  <c r="S161" i="24"/>
  <c r="Q490" i="24"/>
  <c r="O344" i="24"/>
  <c r="N453" i="24"/>
  <c r="O374" i="24"/>
  <c r="P220" i="24"/>
  <c r="S471" i="24"/>
  <c r="O305" i="24"/>
  <c r="O154" i="24"/>
  <c r="Q410" i="24"/>
  <c r="N253" i="24"/>
  <c r="Q102" i="24"/>
  <c r="Q363" i="24"/>
  <c r="Q373" i="24"/>
  <c r="R219" i="24"/>
  <c r="Q378" i="24"/>
  <c r="R388" i="24"/>
  <c r="P464" i="24"/>
  <c r="Q329" i="24"/>
  <c r="R156" i="24"/>
  <c r="P475" i="24"/>
  <c r="O269" i="24"/>
  <c r="S99" i="24"/>
  <c r="R413" i="24"/>
  <c r="N226" i="24"/>
  <c r="N61" i="24"/>
  <c r="R359" i="24"/>
  <c r="S182" i="24"/>
  <c r="S450" i="24"/>
  <c r="O252" i="24"/>
  <c r="R385" i="24"/>
  <c r="S203" i="24"/>
  <c r="R427" i="24"/>
  <c r="N236" i="24"/>
  <c r="Q445" i="24"/>
  <c r="S440" i="24"/>
  <c r="S449" i="24"/>
  <c r="Q303" i="24"/>
  <c r="O157" i="24"/>
  <c r="M486" i="24"/>
  <c r="R339" i="24"/>
  <c r="Q448" i="24"/>
  <c r="N369" i="24"/>
  <c r="R215" i="24"/>
  <c r="M466" i="24"/>
  <c r="Q300" i="24"/>
  <c r="Q149" i="24"/>
  <c r="P405" i="24"/>
  <c r="P248" i="24"/>
  <c r="M98" i="24"/>
  <c r="N358" i="24"/>
  <c r="P368" i="24"/>
  <c r="M215" i="24"/>
  <c r="P373" i="24"/>
  <c r="Q383" i="24"/>
  <c r="S457" i="24"/>
  <c r="N323" i="24"/>
  <c r="Q151" i="24"/>
  <c r="P467" i="24"/>
  <c r="M264" i="24"/>
  <c r="S94" i="24"/>
  <c r="S406" i="24"/>
  <c r="R220" i="24"/>
  <c r="Q56" i="24"/>
  <c r="P352" i="24"/>
  <c r="M177" i="24"/>
  <c r="O443" i="24"/>
  <c r="M247" i="24"/>
  <c r="S378" i="24"/>
  <c r="Q198" i="24"/>
  <c r="P419" i="24"/>
  <c r="S230" i="24"/>
  <c r="M441" i="24"/>
  <c r="O436" i="24"/>
  <c r="O445" i="24"/>
  <c r="M299" i="24"/>
  <c r="R152" i="24"/>
  <c r="P481" i="24"/>
  <c r="N335" i="24"/>
  <c r="M444" i="24"/>
  <c r="M364" i="24"/>
  <c r="M211" i="24"/>
  <c r="O460" i="24"/>
  <c r="S295" i="24"/>
  <c r="S144" i="24"/>
  <c r="O400" i="24"/>
  <c r="R243" i="24"/>
  <c r="P93" i="24"/>
  <c r="M353" i="24"/>
  <c r="S362" i="24"/>
  <c r="O210" i="24"/>
  <c r="O368" i="24"/>
  <c r="P378" i="24"/>
  <c r="O452" i="24"/>
  <c r="S317" i="24"/>
  <c r="P146" i="24"/>
  <c r="S458" i="24"/>
  <c r="R258" i="24"/>
  <c r="S89" i="24"/>
  <c r="M400" i="24"/>
  <c r="S214" i="24"/>
  <c r="M52" i="24"/>
  <c r="Q346" i="24"/>
  <c r="S171" i="24"/>
  <c r="Q434" i="24"/>
  <c r="R241" i="24"/>
  <c r="S371" i="24"/>
  <c r="N193" i="24"/>
  <c r="Q412" i="24"/>
  <c r="P225" i="24"/>
  <c r="P436" i="24"/>
  <c r="R431" i="24"/>
  <c r="R440" i="24"/>
  <c r="P294" i="24"/>
  <c r="N148" i="24"/>
  <c r="S476" i="24"/>
  <c r="Q330" i="24"/>
  <c r="P439" i="24"/>
  <c r="S358" i="24"/>
  <c r="O206" i="24"/>
  <c r="O454" i="24"/>
  <c r="N291" i="24"/>
  <c r="N140" i="24"/>
  <c r="R394" i="24"/>
  <c r="M239" i="24"/>
  <c r="S88" i="24"/>
  <c r="M348" i="24"/>
  <c r="R357" i="24"/>
  <c r="Q205" i="24"/>
  <c r="R362" i="24"/>
  <c r="O373" i="24"/>
  <c r="S446" i="24"/>
  <c r="P312" i="24"/>
  <c r="O141" i="24"/>
  <c r="O451" i="24"/>
  <c r="S252" i="24"/>
  <c r="M85" i="24"/>
  <c r="R392" i="24"/>
  <c r="Q209" i="24"/>
  <c r="P47" i="24"/>
  <c r="S340" i="24"/>
  <c r="R166" i="24"/>
  <c r="M428" i="24"/>
  <c r="P236" i="24"/>
  <c r="Q365" i="24"/>
  <c r="S187" i="24"/>
  <c r="O406" i="24"/>
  <c r="Q219" i="24"/>
  <c r="S431" i="24"/>
  <c r="N427" i="24"/>
  <c r="N436" i="24"/>
  <c r="S289" i="24"/>
  <c r="Q143" i="24"/>
  <c r="O472" i="24"/>
  <c r="Q499" i="24"/>
  <c r="R498" i="24"/>
  <c r="Q353" i="24"/>
  <c r="Q201" i="24"/>
  <c r="P448" i="24"/>
  <c r="P286" i="24"/>
  <c r="P135" i="24"/>
  <c r="P389" i="24"/>
  <c r="O234" i="24"/>
  <c r="O84" i="24"/>
  <c r="N343" i="24"/>
  <c r="R352" i="24"/>
  <c r="S200" i="24"/>
  <c r="Q357" i="24"/>
  <c r="N368" i="24"/>
  <c r="P441" i="24"/>
  <c r="N307" i="24"/>
  <c r="N136" i="24"/>
  <c r="R443" i="24"/>
  <c r="P247" i="24"/>
  <c r="N80" i="24"/>
  <c r="Q386" i="24"/>
  <c r="O204" i="24"/>
  <c r="S42" i="24"/>
  <c r="S334" i="24"/>
  <c r="P161" i="24"/>
  <c r="S419" i="24"/>
  <c r="N231" i="24"/>
  <c r="P359" i="24"/>
  <c r="N182" i="24"/>
  <c r="O398" i="24"/>
  <c r="O214" i="24"/>
  <c r="O427" i="24"/>
  <c r="Q422" i="24"/>
  <c r="Q431" i="24"/>
  <c r="O285" i="24"/>
  <c r="M139" i="24"/>
  <c r="R467" i="24"/>
  <c r="M495" i="24"/>
  <c r="N494" i="24"/>
  <c r="P348" i="24"/>
  <c r="S196" i="24"/>
  <c r="M443" i="24"/>
  <c r="R281" i="24"/>
  <c r="R130" i="24"/>
  <c r="O384" i="24"/>
  <c r="Q229" i="24"/>
  <c r="R79" i="24"/>
  <c r="O338" i="24"/>
  <c r="R347" i="24"/>
  <c r="N196" i="24"/>
  <c r="Q352" i="24"/>
  <c r="P362" i="24"/>
  <c r="O435" i="24"/>
  <c r="S301" i="24"/>
  <c r="M131" i="24"/>
  <c r="M435" i="24"/>
  <c r="N242" i="24"/>
  <c r="O75" i="24"/>
  <c r="S379" i="24"/>
  <c r="M199" i="24"/>
  <c r="O38" i="24"/>
  <c r="N329" i="24"/>
  <c r="O156" i="24"/>
  <c r="M413" i="24"/>
  <c r="R225" i="24"/>
  <c r="N352" i="24"/>
  <c r="R176" i="24"/>
  <c r="N392" i="24"/>
  <c r="M209" i="24"/>
  <c r="O412" i="24"/>
  <c r="M284" i="24"/>
  <c r="R384" i="24"/>
  <c r="R473" i="24"/>
  <c r="Q498" i="24"/>
  <c r="Q25" i="24"/>
  <c r="R160" i="24"/>
  <c r="Q29" i="24"/>
  <c r="O298" i="24"/>
  <c r="R76" i="24"/>
  <c r="Q6" i="24"/>
  <c r="S194" i="24"/>
  <c r="S9" i="24"/>
  <c r="M308" i="24"/>
  <c r="S81" i="24"/>
  <c r="S307" i="24"/>
  <c r="R81" i="24"/>
  <c r="M17" i="24"/>
  <c r="M214" i="24"/>
  <c r="Q3" i="24"/>
  <c r="N251" i="24"/>
  <c r="R3" i="24"/>
  <c r="P260" i="24"/>
  <c r="P54" i="24"/>
  <c r="R369" i="24"/>
  <c r="O116" i="24"/>
  <c r="R452" i="24"/>
  <c r="N153" i="24"/>
  <c r="R16" i="24"/>
  <c r="Q192" i="24"/>
  <c r="R8" i="24"/>
  <c r="P250" i="24"/>
  <c r="S48" i="24"/>
  <c r="R296" i="24"/>
  <c r="P74" i="24"/>
  <c r="Q276" i="24"/>
  <c r="Q95" i="24"/>
  <c r="Q191" i="24"/>
  <c r="P380" i="24"/>
  <c r="Q121" i="24"/>
  <c r="P355" i="24"/>
  <c r="Q108" i="24"/>
  <c r="O303" i="24"/>
  <c r="M79" i="24"/>
  <c r="S265" i="24"/>
  <c r="N51" i="24"/>
  <c r="P176" i="24"/>
  <c r="N283" i="24"/>
  <c r="M68" i="24"/>
  <c r="S239" i="24"/>
  <c r="M12" i="24"/>
  <c r="N197" i="24"/>
  <c r="M6" i="24"/>
  <c r="S175" i="24"/>
  <c r="Q375" i="24"/>
  <c r="M119" i="24"/>
  <c r="Q210" i="24"/>
  <c r="M362" i="24"/>
  <c r="S112" i="24"/>
  <c r="O238" i="24"/>
  <c r="R361" i="24"/>
  <c r="Q112" i="24"/>
  <c r="R30" i="24"/>
  <c r="O112" i="24"/>
  <c r="R50" i="24"/>
  <c r="M161" i="24"/>
  <c r="R351" i="24"/>
  <c r="O492" i="24"/>
  <c r="N327" i="24"/>
  <c r="Q403" i="24"/>
  <c r="S460" i="24"/>
  <c r="N14" i="24"/>
  <c r="S154" i="24"/>
  <c r="M4" i="24"/>
  <c r="P288" i="24"/>
  <c r="P71" i="24"/>
  <c r="N31" i="24"/>
  <c r="M187" i="24"/>
  <c r="M5" i="24"/>
  <c r="M298" i="24"/>
  <c r="P76" i="24"/>
  <c r="S297" i="24"/>
  <c r="O76" i="24"/>
  <c r="R31" i="24"/>
  <c r="R207" i="24"/>
  <c r="R58" i="24"/>
  <c r="Q243" i="24"/>
  <c r="O33" i="24"/>
  <c r="M251" i="24"/>
  <c r="P49" i="24"/>
  <c r="Q356" i="24"/>
  <c r="P110" i="24"/>
  <c r="N437" i="24"/>
  <c r="N147" i="24"/>
  <c r="Q26" i="24"/>
  <c r="R185" i="24"/>
  <c r="S3" i="24"/>
  <c r="R242" i="24"/>
  <c r="S43" i="24"/>
  <c r="S286" i="24"/>
  <c r="R53" i="24"/>
  <c r="Q266" i="24"/>
  <c r="O72" i="24"/>
  <c r="N185" i="24"/>
  <c r="O367" i="24"/>
  <c r="N115" i="24"/>
  <c r="M344" i="24"/>
  <c r="P102" i="24"/>
  <c r="O293" i="24"/>
  <c r="R73" i="24"/>
  <c r="P256" i="24"/>
  <c r="M238" i="24"/>
  <c r="N170" i="24"/>
  <c r="O275" i="24"/>
  <c r="S62" i="24"/>
  <c r="Q232" i="24"/>
  <c r="N89" i="24"/>
  <c r="O190" i="24"/>
  <c r="O498" i="24"/>
  <c r="Q169" i="24"/>
  <c r="O362" i="24"/>
  <c r="N113" i="24"/>
  <c r="N203" i="24"/>
  <c r="R350" i="24"/>
  <c r="R106" i="24"/>
  <c r="O230" i="24"/>
  <c r="P350" i="24"/>
  <c r="P106" i="24"/>
  <c r="P10" i="24"/>
  <c r="R20" i="24"/>
  <c r="S35" i="24"/>
  <c r="O501" i="24"/>
  <c r="S345" i="24"/>
  <c r="Q482" i="24"/>
  <c r="P321" i="24"/>
  <c r="O397" i="24"/>
  <c r="N439" i="24"/>
  <c r="S8" i="24"/>
  <c r="Q148" i="24"/>
  <c r="N69" i="24"/>
  <c r="Q280" i="24"/>
  <c r="N66" i="24"/>
  <c r="O350" i="24"/>
  <c r="Q180" i="24"/>
  <c r="M45" i="24"/>
  <c r="N288" i="24"/>
  <c r="N71" i="24"/>
  <c r="M288" i="24"/>
  <c r="M71" i="24"/>
  <c r="R6" i="24"/>
  <c r="R200" i="24"/>
  <c r="Q58" i="24"/>
  <c r="P235" i="24"/>
  <c r="S63" i="24"/>
  <c r="P243" i="24"/>
  <c r="P44" i="24"/>
  <c r="P347" i="24"/>
  <c r="M104" i="24"/>
  <c r="R421" i="24"/>
  <c r="R140" i="24"/>
  <c r="O31" i="24"/>
  <c r="O179" i="24"/>
  <c r="R48" i="24"/>
  <c r="N234" i="24"/>
  <c r="S38" i="24"/>
  <c r="R276" i="24"/>
  <c r="N23" i="24"/>
  <c r="Q259" i="24"/>
  <c r="P245" i="24"/>
  <c r="R178" i="24"/>
  <c r="Q355" i="24"/>
  <c r="R108" i="24"/>
  <c r="O332" i="24"/>
  <c r="R96" i="24"/>
  <c r="Q285" i="24"/>
  <c r="P68" i="24"/>
  <c r="P249" i="24"/>
  <c r="O487" i="24"/>
  <c r="M164" i="24"/>
  <c r="Q265" i="24"/>
  <c r="R57" i="24"/>
  <c r="O224" i="24"/>
  <c r="P88" i="24"/>
  <c r="S183" i="24"/>
  <c r="R485" i="24"/>
  <c r="M163" i="24"/>
  <c r="O354" i="24"/>
  <c r="M107" i="24"/>
  <c r="O196" i="24"/>
  <c r="R341" i="24"/>
  <c r="M101" i="24"/>
  <c r="P223" i="24"/>
  <c r="P341" i="24"/>
  <c r="R100" i="24"/>
  <c r="P291" i="24"/>
  <c r="S15" i="24"/>
  <c r="M424" i="24"/>
  <c r="R492" i="24"/>
  <c r="M340" i="24"/>
  <c r="N474" i="24"/>
  <c r="N316" i="24"/>
  <c r="N391" i="24"/>
  <c r="S423" i="24"/>
  <c r="R38" i="24"/>
  <c r="Q142" i="24"/>
  <c r="O13" i="24"/>
  <c r="S270" i="24"/>
  <c r="P60" i="24"/>
  <c r="N137" i="24"/>
  <c r="N174" i="24"/>
  <c r="Q14" i="24"/>
  <c r="O280" i="24"/>
  <c r="O65" i="24"/>
  <c r="N280" i="24"/>
  <c r="N65" i="24"/>
  <c r="M57" i="24"/>
  <c r="P194" i="24"/>
  <c r="M8" i="24"/>
  <c r="N228" i="24"/>
  <c r="N13" i="24"/>
  <c r="O235" i="24"/>
  <c r="P39" i="24"/>
  <c r="Q336" i="24"/>
  <c r="S97" i="24"/>
  <c r="P407" i="24"/>
  <c r="N134" i="24"/>
  <c r="S396" i="24"/>
  <c r="Q172" i="24"/>
  <c r="Q53" i="24"/>
  <c r="P227" i="24"/>
  <c r="P33" i="24"/>
  <c r="R266" i="24"/>
  <c r="R85" i="24"/>
  <c r="N250" i="24"/>
  <c r="N162" i="24"/>
  <c r="S170" i="24"/>
  <c r="N344" i="24"/>
  <c r="M103" i="24"/>
  <c r="P324" i="24"/>
  <c r="M91" i="24"/>
  <c r="R275" i="24"/>
  <c r="O63" i="24"/>
  <c r="O240" i="24"/>
  <c r="R468" i="24"/>
  <c r="Q157" i="24"/>
  <c r="N256" i="24"/>
  <c r="Q52" i="24"/>
  <c r="M218" i="24"/>
  <c r="M230" i="24"/>
  <c r="M176" i="24"/>
  <c r="M462" i="24"/>
  <c r="S156" i="24"/>
  <c r="M342" i="24"/>
  <c r="M78" i="24"/>
  <c r="S189" i="24"/>
  <c r="R330" i="24"/>
  <c r="O95" i="24"/>
  <c r="N217" i="24"/>
  <c r="O330" i="24"/>
  <c r="P94" i="24"/>
  <c r="N77" i="24"/>
  <c r="O271" i="24"/>
  <c r="S148" i="24"/>
  <c r="N483" i="24"/>
  <c r="N334" i="24"/>
  <c r="M465" i="24"/>
  <c r="S310" i="24"/>
  <c r="P383" i="24"/>
  <c r="Q409" i="24"/>
  <c r="P80" i="24"/>
  <c r="R136" i="24"/>
  <c r="O74" i="24"/>
  <c r="O261" i="24"/>
  <c r="O55" i="24"/>
  <c r="Q496" i="24"/>
  <c r="Q167" i="24"/>
  <c r="Q54" i="24"/>
  <c r="Q270" i="24"/>
  <c r="N60" i="24"/>
  <c r="P270" i="24"/>
  <c r="M60" i="24"/>
  <c r="Q77" i="24"/>
  <c r="P186" i="24"/>
  <c r="M3" i="24"/>
  <c r="S221" i="24"/>
  <c r="M23" i="24"/>
  <c r="M228" i="24"/>
  <c r="P34" i="24"/>
  <c r="Q325" i="24"/>
  <c r="N92" i="24"/>
  <c r="Q393" i="24"/>
  <c r="O128" i="24"/>
  <c r="Q488" i="24"/>
  <c r="O165" i="24"/>
  <c r="R63" i="24"/>
  <c r="P219" i="24"/>
  <c r="P28" i="24"/>
  <c r="R259" i="24"/>
  <c r="M38" i="24"/>
  <c r="P242" i="24"/>
  <c r="M488" i="24"/>
  <c r="R164" i="24"/>
  <c r="P332" i="24"/>
  <c r="S96" i="24"/>
  <c r="Q313" i="24"/>
  <c r="P85" i="24"/>
  <c r="M266" i="24"/>
  <c r="N58" i="24"/>
  <c r="M233" i="24"/>
  <c r="O446" i="24"/>
  <c r="M151" i="24"/>
  <c r="N249" i="24"/>
  <c r="N42" i="24"/>
  <c r="Q211" i="24"/>
  <c r="O118" i="24"/>
  <c r="R169" i="24"/>
  <c r="R445" i="24"/>
  <c r="O150" i="24"/>
  <c r="N331" i="24"/>
  <c r="N95" i="24"/>
  <c r="P183" i="24"/>
  <c r="M320" i="24"/>
  <c r="Q88" i="24"/>
  <c r="N210" i="24"/>
  <c r="R319" i="24"/>
  <c r="O88" i="24"/>
  <c r="R66" i="24"/>
  <c r="O77" i="24"/>
  <c r="Q474" i="24"/>
  <c r="Q327" i="24"/>
  <c r="R456" i="24"/>
  <c r="Q305" i="24"/>
  <c r="O377" i="24"/>
  <c r="Q396" i="24"/>
  <c r="P53" i="24"/>
  <c r="Q129" i="24"/>
  <c r="O8" i="24"/>
  <c r="O254" i="24"/>
  <c r="O50" i="24"/>
  <c r="R477" i="24"/>
  <c r="P160" i="24"/>
  <c r="N19" i="24"/>
  <c r="M261" i="24"/>
  <c r="M55" i="24"/>
  <c r="S260" i="24"/>
  <c r="S54" i="24"/>
  <c r="P271" i="24"/>
  <c r="M180" i="24"/>
  <c r="Q22" i="24"/>
  <c r="S213" i="24"/>
  <c r="R27" i="24"/>
  <c r="R221" i="24"/>
  <c r="M29" i="24"/>
  <c r="O315" i="24"/>
  <c r="Q86" i="24"/>
  <c r="S381" i="24"/>
  <c r="P122" i="24"/>
  <c r="M470" i="24"/>
  <c r="O159" i="24"/>
  <c r="N48" i="24"/>
  <c r="N213" i="24"/>
  <c r="P23" i="24"/>
  <c r="O250" i="24"/>
  <c r="S32" i="24"/>
  <c r="R233" i="24"/>
  <c r="P469" i="24"/>
  <c r="O158" i="24"/>
  <c r="Q324" i="24"/>
  <c r="N91" i="24"/>
  <c r="P303" i="24"/>
  <c r="N79" i="24"/>
  <c r="M259" i="24"/>
  <c r="Q17" i="24"/>
  <c r="O225" i="24"/>
  <c r="S429" i="24"/>
  <c r="Q144" i="24"/>
  <c r="M240" i="24"/>
  <c r="N32" i="24"/>
  <c r="R204" i="24"/>
  <c r="S486" i="24"/>
  <c r="N163" i="24"/>
  <c r="O429" i="24"/>
  <c r="M144" i="24"/>
  <c r="O320" i="24"/>
  <c r="P202" i="24"/>
  <c r="P175" i="24"/>
  <c r="Q309" i="24"/>
  <c r="N83" i="24"/>
  <c r="R202" i="24"/>
  <c r="N309" i="24"/>
  <c r="S82" i="24"/>
  <c r="Q216" i="24"/>
  <c r="S71" i="24"/>
  <c r="P466" i="24"/>
  <c r="M322" i="24"/>
  <c r="Q449" i="24"/>
  <c r="R299" i="24"/>
  <c r="Q370" i="24"/>
  <c r="O383" i="24"/>
  <c r="S27" i="24"/>
  <c r="R123" i="24"/>
  <c r="M28" i="24"/>
  <c r="S244" i="24"/>
  <c r="O45" i="24"/>
  <c r="Q455" i="24"/>
  <c r="Q154" i="24"/>
  <c r="M64" i="24"/>
  <c r="M254" i="24"/>
  <c r="M50" i="24"/>
  <c r="S253" i="24"/>
  <c r="S49" i="24"/>
  <c r="O181" i="24"/>
  <c r="R173" i="24"/>
  <c r="P22" i="24"/>
  <c r="P207" i="24"/>
  <c r="S52" i="24"/>
  <c r="R213" i="24"/>
  <c r="M24" i="24"/>
  <c r="O307" i="24"/>
  <c r="N81" i="24"/>
  <c r="Q369" i="24"/>
  <c r="M116" i="24"/>
  <c r="P452" i="24"/>
  <c r="M153" i="24"/>
  <c r="Q73" i="24"/>
  <c r="R206" i="24"/>
  <c r="P18" i="24"/>
  <c r="Q242" i="24"/>
  <c r="M53" i="24"/>
  <c r="N227" i="24"/>
  <c r="R451" i="24"/>
  <c r="O152" i="24"/>
  <c r="R313" i="24"/>
  <c r="Q85" i="24"/>
  <c r="P293" i="24"/>
  <c r="S73" i="24"/>
  <c r="Q249" i="24"/>
  <c r="N108" i="24"/>
  <c r="P218" i="24"/>
  <c r="O416" i="24"/>
  <c r="Q138" i="24"/>
  <c r="R232" i="24"/>
  <c r="O62" i="24"/>
  <c r="O197" i="24"/>
  <c r="N462" i="24"/>
  <c r="M157" i="24"/>
  <c r="R414" i="24"/>
  <c r="M138" i="24"/>
  <c r="O310" i="24"/>
  <c r="N88" i="24"/>
  <c r="O169" i="24"/>
  <c r="M302" i="24"/>
  <c r="R77" i="24"/>
  <c r="S195" i="24"/>
  <c r="N299" i="24"/>
  <c r="P77" i="24"/>
  <c r="N181" i="24"/>
  <c r="Q66" i="24"/>
  <c r="N457" i="24"/>
  <c r="Q316" i="24"/>
  <c r="N441" i="24"/>
  <c r="O294" i="24"/>
  <c r="P364" i="24"/>
  <c r="Q374" i="24"/>
  <c r="R17" i="24"/>
  <c r="S117" i="24"/>
  <c r="N3" i="24"/>
  <c r="P237" i="24"/>
  <c r="O40" i="24"/>
  <c r="R438" i="24"/>
  <c r="O148" i="24"/>
  <c r="N38" i="24"/>
  <c r="Q244" i="24"/>
  <c r="M25" i="24"/>
  <c r="P244" i="24"/>
  <c r="S44" i="24"/>
  <c r="R494" i="24"/>
  <c r="M166" i="24"/>
  <c r="N68" i="24"/>
  <c r="Q200" i="24"/>
  <c r="O47" i="24"/>
  <c r="O207" i="24"/>
  <c r="M19" i="24"/>
  <c r="O297" i="24"/>
  <c r="R75" i="24"/>
  <c r="P356" i="24"/>
  <c r="O110" i="24"/>
  <c r="Q436" i="24"/>
  <c r="M147" i="24"/>
  <c r="N47" i="24"/>
  <c r="S199" i="24"/>
  <c r="P13" i="24"/>
  <c r="M234" i="24"/>
  <c r="Q12" i="24"/>
  <c r="N219" i="24"/>
  <c r="Q432" i="24"/>
  <c r="S145" i="24"/>
  <c r="R303" i="24"/>
  <c r="O79" i="24"/>
  <c r="R285" i="24"/>
  <c r="Q68" i="24"/>
  <c r="P240" i="24"/>
  <c r="O22" i="24"/>
  <c r="M212" i="24"/>
  <c r="M402" i="24"/>
  <c r="R132" i="24"/>
  <c r="Q224" i="24"/>
  <c r="M62" i="24"/>
  <c r="P190" i="24"/>
  <c r="S445" i="24"/>
  <c r="P150" i="24"/>
  <c r="P401" i="24"/>
  <c r="N132" i="24"/>
  <c r="O302" i="24"/>
  <c r="M480" i="24"/>
  <c r="R162" i="24"/>
  <c r="M292" i="24"/>
  <c r="P72" i="24"/>
  <c r="Q189" i="24"/>
  <c r="R291" i="24"/>
  <c r="N72" i="24"/>
  <c r="R40" i="24"/>
  <c r="M189" i="24"/>
  <c r="M392" i="24"/>
  <c r="O268" i="24"/>
  <c r="R377" i="24"/>
  <c r="M246" i="24"/>
  <c r="Q310" i="24"/>
  <c r="M281" i="24"/>
  <c r="M479" i="24"/>
  <c r="Q111" i="24"/>
  <c r="R12" i="24"/>
  <c r="S228" i="24"/>
  <c r="O35" i="24"/>
  <c r="P423" i="24"/>
  <c r="O142" i="24"/>
  <c r="S68" i="24"/>
  <c r="N237" i="24"/>
  <c r="O23" i="24"/>
  <c r="R235" i="24"/>
  <c r="S39" i="24"/>
  <c r="R475" i="24"/>
  <c r="M160" i="24"/>
  <c r="R11" i="24"/>
  <c r="O194" i="24"/>
  <c r="M27" i="24"/>
  <c r="P200" i="24"/>
  <c r="M14" i="24"/>
  <c r="P287" i="24"/>
  <c r="R69" i="24"/>
  <c r="O347" i="24"/>
  <c r="S103" i="24"/>
  <c r="Q421" i="24"/>
  <c r="P140" i="24"/>
  <c r="N22" i="24"/>
  <c r="P192" i="24"/>
  <c r="Q8" i="24"/>
  <c r="O227" i="24"/>
  <c r="S113" i="24"/>
  <c r="S212" i="24"/>
  <c r="M417" i="24"/>
  <c r="P139" i="24"/>
  <c r="Q293" i="24"/>
  <c r="M74" i="24"/>
  <c r="S275" i="24"/>
  <c r="P63" i="24"/>
  <c r="N233" i="24"/>
  <c r="N7" i="24"/>
  <c r="N205" i="24"/>
  <c r="Q388" i="24"/>
  <c r="S126" i="24"/>
  <c r="N218" i="24"/>
  <c r="M21" i="24"/>
  <c r="M184" i="24"/>
  <c r="P429" i="24"/>
  <c r="N144" i="24"/>
  <c r="M388" i="24"/>
  <c r="O126" i="24"/>
  <c r="O292" i="24"/>
  <c r="R461" i="24"/>
  <c r="S155" i="24"/>
  <c r="O282" i="24"/>
  <c r="N67" i="24"/>
  <c r="Q181" i="24"/>
  <c r="M282" i="24"/>
  <c r="S66" i="24"/>
  <c r="M387" i="24"/>
  <c r="M461" i="24"/>
  <c r="O385" i="24"/>
  <c r="Q262" i="24"/>
  <c r="M371" i="24"/>
  <c r="Q500" i="24"/>
  <c r="S304" i="24"/>
  <c r="N271" i="24"/>
  <c r="R460" i="24"/>
  <c r="S105" i="24"/>
  <c r="S47" i="24"/>
  <c r="Q222" i="24"/>
  <c r="O30" i="24"/>
  <c r="Q408" i="24"/>
  <c r="P136" i="24"/>
  <c r="N8" i="24"/>
  <c r="Q228" i="24"/>
  <c r="N28" i="24"/>
  <c r="P228" i="24"/>
  <c r="S34" i="24"/>
  <c r="N455" i="24"/>
  <c r="R153" i="24"/>
  <c r="Q31" i="24"/>
  <c r="O186" i="24"/>
  <c r="N57" i="24"/>
  <c r="N194" i="24"/>
  <c r="N9" i="24"/>
  <c r="R277" i="24"/>
  <c r="Q64" i="24"/>
  <c r="P336" i="24"/>
  <c r="R97" i="24"/>
  <c r="O407" i="24"/>
  <c r="M134" i="24"/>
  <c r="R72" i="24"/>
  <c r="Q185" i="24"/>
  <c r="S85" i="24"/>
  <c r="O219" i="24"/>
  <c r="O12" i="24"/>
  <c r="P206" i="24"/>
  <c r="R402" i="24"/>
  <c r="P133" i="24"/>
  <c r="M286" i="24"/>
  <c r="R68" i="24"/>
  <c r="N266" i="24"/>
  <c r="R32" i="24"/>
  <c r="Q226" i="24"/>
  <c r="R41" i="24"/>
  <c r="R197" i="24"/>
  <c r="P376" i="24"/>
  <c r="O96" i="24"/>
  <c r="R211" i="24"/>
  <c r="P281" i="24"/>
  <c r="N176" i="24"/>
  <c r="S414" i="24"/>
  <c r="N138" i="24"/>
  <c r="R375" i="24"/>
  <c r="N119" i="24"/>
  <c r="Q282" i="24"/>
  <c r="M445" i="24"/>
  <c r="M150" i="24"/>
  <c r="Q272" i="24"/>
  <c r="O56" i="24"/>
  <c r="N175" i="24"/>
  <c r="S271" i="24"/>
  <c r="R61" i="24"/>
  <c r="M124" i="24"/>
  <c r="S338" i="24"/>
  <c r="N378" i="24"/>
  <c r="M257" i="24"/>
  <c r="S364" i="24"/>
  <c r="M492" i="24"/>
  <c r="P299" i="24"/>
  <c r="Q261" i="24"/>
  <c r="M439" i="24"/>
  <c r="N100" i="24"/>
  <c r="R52" i="24"/>
  <c r="N216" i="24"/>
  <c r="O25" i="24"/>
  <c r="N396" i="24"/>
  <c r="O129" i="24"/>
  <c r="R37" i="24"/>
  <c r="O222" i="24"/>
  <c r="P79" i="24"/>
  <c r="N222" i="24"/>
  <c r="S29" i="24"/>
  <c r="O438" i="24"/>
  <c r="R147" i="24"/>
  <c r="O51" i="24"/>
  <c r="S179" i="24"/>
  <c r="O21" i="24"/>
  <c r="N186" i="24"/>
  <c r="O4" i="24"/>
  <c r="S269" i="24"/>
  <c r="P59" i="24"/>
  <c r="P325" i="24"/>
  <c r="M92" i="24"/>
  <c r="P393" i="24"/>
  <c r="N128" i="24"/>
  <c r="S61" i="24"/>
  <c r="N179" i="24"/>
  <c r="O48" i="24"/>
  <c r="M213" i="24"/>
  <c r="M7" i="24"/>
  <c r="Q199" i="24"/>
  <c r="S390" i="24"/>
  <c r="Q127" i="24"/>
  <c r="M276" i="24"/>
  <c r="Q63" i="24"/>
  <c r="N259" i="24"/>
  <c r="P32" i="24"/>
  <c r="Q218" i="24"/>
  <c r="O67" i="24"/>
  <c r="S190" i="24"/>
  <c r="Q366" i="24"/>
  <c r="O32" i="24"/>
  <c r="S204" i="24"/>
  <c r="R168" i="24"/>
  <c r="S169" i="24"/>
  <c r="Q401" i="24"/>
  <c r="O132" i="24"/>
  <c r="P363" i="24"/>
  <c r="O113" i="24"/>
  <c r="S272" i="24"/>
  <c r="M429" i="24"/>
  <c r="R143" i="24"/>
  <c r="R264" i="24"/>
  <c r="O410" i="24"/>
  <c r="M169" i="24"/>
  <c r="P264" i="24"/>
  <c r="M56" i="24"/>
  <c r="S25" i="24"/>
  <c r="O106" i="24"/>
  <c r="P371" i="24"/>
  <c r="R251" i="24"/>
  <c r="O357" i="24"/>
  <c r="O482" i="24"/>
  <c r="M294" i="24"/>
  <c r="Q254" i="24"/>
  <c r="R423" i="24"/>
  <c r="O93" i="24"/>
  <c r="O7" i="24"/>
  <c r="O208" i="24"/>
  <c r="S19" i="24"/>
  <c r="S382" i="24"/>
  <c r="P123" i="24"/>
  <c r="P27" i="24"/>
  <c r="S215" i="24"/>
  <c r="O58" i="24"/>
  <c r="N214" i="24"/>
  <c r="P24" i="24"/>
  <c r="M423" i="24"/>
  <c r="S141" i="24"/>
  <c r="S374" i="24"/>
  <c r="Q173" i="24"/>
  <c r="M26" i="24"/>
  <c r="R179" i="24"/>
  <c r="O18" i="24"/>
  <c r="O260" i="24"/>
  <c r="O54" i="24"/>
  <c r="N315" i="24"/>
  <c r="P86" i="24"/>
  <c r="R381" i="24"/>
  <c r="O122" i="24"/>
  <c r="Q195" i="24"/>
  <c r="P172" i="24"/>
  <c r="Q27" i="24"/>
  <c r="Q206" i="24"/>
  <c r="P83" i="24"/>
  <c r="R191" i="24"/>
  <c r="Q380" i="24"/>
  <c r="R121" i="24"/>
  <c r="O266" i="24"/>
  <c r="O53" i="24"/>
  <c r="R249" i="24"/>
  <c r="S57" i="24"/>
  <c r="O212" i="24"/>
  <c r="P21" i="24"/>
  <c r="P184" i="24"/>
  <c r="M355" i="24"/>
  <c r="Q36" i="24"/>
  <c r="P197" i="24"/>
  <c r="M487" i="24"/>
  <c r="O163" i="24"/>
  <c r="N388" i="24"/>
  <c r="P126" i="24"/>
  <c r="P354" i="24"/>
  <c r="Q107" i="24"/>
  <c r="M265" i="24"/>
  <c r="O414" i="24"/>
  <c r="R137" i="24"/>
  <c r="O255" i="24"/>
  <c r="R479" i="24"/>
  <c r="P162" i="24"/>
  <c r="M255" i="24"/>
  <c r="M51" i="24"/>
  <c r="R5" i="24"/>
  <c r="S40" i="24"/>
  <c r="O365" i="24"/>
  <c r="P246" i="24"/>
  <c r="P351" i="24"/>
  <c r="S473" i="24"/>
  <c r="O499" i="24"/>
  <c r="N245" i="24"/>
  <c r="O409" i="24"/>
  <c r="R87" i="24"/>
  <c r="S31" i="24"/>
  <c r="S201" i="24"/>
  <c r="S14" i="24"/>
  <c r="N373" i="24"/>
  <c r="Q117" i="24"/>
  <c r="R78" i="24"/>
  <c r="M208" i="24"/>
  <c r="O68" i="24"/>
  <c r="S207" i="24"/>
  <c r="P19" i="24"/>
  <c r="M408" i="24"/>
  <c r="S134" i="24"/>
  <c r="Q494" i="24"/>
  <c r="S165" i="24"/>
  <c r="Q291" i="24"/>
  <c r="P173" i="24"/>
  <c r="P91" i="24"/>
  <c r="S250" i="24"/>
  <c r="O49" i="24"/>
  <c r="Q304" i="24"/>
  <c r="M81" i="24"/>
  <c r="P369" i="24"/>
  <c r="S115" i="24"/>
  <c r="P488" i="24"/>
  <c r="N165" i="24"/>
  <c r="P17" i="24"/>
  <c r="R199" i="24"/>
  <c r="O11" i="24"/>
  <c r="O185" i="24"/>
  <c r="P367" i="24"/>
  <c r="O115" i="24"/>
  <c r="O259" i="24"/>
  <c r="S22" i="24"/>
  <c r="Q240" i="24"/>
  <c r="M32" i="24"/>
  <c r="O205" i="24"/>
  <c r="N36" i="24"/>
  <c r="N178" i="24"/>
  <c r="M343" i="24"/>
  <c r="P11" i="24"/>
  <c r="Q190" i="24"/>
  <c r="P462" i="24"/>
  <c r="N157" i="24"/>
  <c r="S375" i="24"/>
  <c r="O119" i="24"/>
  <c r="N342" i="24"/>
  <c r="P101" i="24"/>
  <c r="Q255" i="24"/>
  <c r="N401" i="24"/>
  <c r="S131" i="24"/>
  <c r="S245" i="24"/>
  <c r="P461" i="24"/>
  <c r="Q155" i="24"/>
  <c r="Q245" i="24"/>
  <c r="M46" i="24"/>
  <c r="O281" i="24"/>
  <c r="M330" i="24"/>
  <c r="N359" i="24"/>
  <c r="N241" i="24"/>
  <c r="Q345" i="24"/>
  <c r="Q464" i="24"/>
  <c r="P489" i="24"/>
  <c r="R237" i="24"/>
  <c r="P396" i="24"/>
  <c r="O82" i="24"/>
  <c r="Q46" i="24"/>
  <c r="M195" i="24"/>
  <c r="M10" i="24"/>
  <c r="S360" i="24"/>
  <c r="O111" i="24"/>
  <c r="S26" i="24"/>
  <c r="N201" i="24"/>
  <c r="P7" i="24"/>
  <c r="M201" i="24"/>
  <c r="P14" i="24"/>
  <c r="R395" i="24"/>
  <c r="S128" i="24"/>
  <c r="O471" i="24"/>
  <c r="S159" i="24"/>
  <c r="P494" i="24"/>
  <c r="R165" i="24"/>
  <c r="O3" i="24"/>
  <c r="N243" i="24"/>
  <c r="O44" i="24"/>
  <c r="N297" i="24"/>
  <c r="Q75" i="24"/>
  <c r="O356" i="24"/>
  <c r="N110" i="24"/>
  <c r="S469" i="24"/>
  <c r="R158" i="24"/>
  <c r="M63" i="24"/>
  <c r="O192" i="24"/>
  <c r="N26" i="24"/>
  <c r="S178" i="24"/>
  <c r="R355" i="24"/>
  <c r="S108" i="24"/>
  <c r="S249" i="24"/>
  <c r="Q42" i="24"/>
  <c r="O233" i="24"/>
  <c r="R26" i="24"/>
  <c r="S197" i="24"/>
  <c r="Q361" i="24"/>
  <c r="O170" i="24"/>
  <c r="S331" i="24"/>
  <c r="N11" i="24"/>
  <c r="N184" i="24"/>
  <c r="M446" i="24"/>
  <c r="Q150" i="24"/>
  <c r="N364" i="24"/>
  <c r="P113" i="24"/>
  <c r="O331" i="24"/>
  <c r="R95" i="24"/>
  <c r="S247" i="24"/>
  <c r="R387" i="24"/>
  <c r="Q125" i="24"/>
  <c r="P238" i="24"/>
  <c r="P444" i="24"/>
  <c r="O149" i="24"/>
  <c r="N238" i="24"/>
  <c r="M41" i="24"/>
  <c r="R261" i="24"/>
  <c r="N106" i="24"/>
  <c r="S351" i="24"/>
  <c r="S235" i="24"/>
  <c r="Q339" i="24"/>
  <c r="P456" i="24"/>
  <c r="M481" i="24"/>
  <c r="O229" i="24"/>
  <c r="N383" i="24"/>
  <c r="S76" i="24"/>
  <c r="P31" i="24"/>
  <c r="Q187" i="24"/>
  <c r="N5" i="24"/>
  <c r="Q349" i="24"/>
  <c r="Q105" i="24"/>
  <c r="Q51" i="24"/>
  <c r="R194" i="24"/>
  <c r="N17" i="24"/>
  <c r="Q194" i="24"/>
  <c r="Q9" i="24"/>
  <c r="P382" i="24"/>
  <c r="M123" i="24"/>
  <c r="M455" i="24"/>
  <c r="Q153" i="24"/>
  <c r="R470" i="24"/>
  <c r="R159" i="24"/>
  <c r="S37" i="24"/>
  <c r="N235" i="24"/>
  <c r="O39" i="24"/>
  <c r="O287" i="24"/>
  <c r="Q69" i="24"/>
  <c r="N347" i="24"/>
  <c r="R103" i="24"/>
  <c r="N452" i="24"/>
  <c r="S152" i="24"/>
  <c r="P67" i="24"/>
  <c r="P185" i="24"/>
  <c r="N444" i="24"/>
  <c r="N171" i="24"/>
  <c r="P344" i="24"/>
  <c r="N103" i="24"/>
  <c r="R240" i="24"/>
  <c r="R7" i="24"/>
  <c r="R226" i="24"/>
  <c r="N62" i="24"/>
  <c r="M191" i="24"/>
  <c r="P487" i="24"/>
  <c r="N164" i="24"/>
  <c r="M321" i="24"/>
  <c r="N330" i="24"/>
  <c r="O176" i="24"/>
  <c r="Q429" i="24"/>
  <c r="O144" i="24"/>
  <c r="Q354" i="24"/>
  <c r="R107" i="24"/>
  <c r="P320" i="24"/>
  <c r="P89" i="24"/>
  <c r="S238" i="24"/>
  <c r="P375" i="24"/>
  <c r="S118" i="24"/>
  <c r="S231" i="24"/>
  <c r="R428" i="24"/>
  <c r="O143" i="24"/>
  <c r="N230" i="24"/>
  <c r="M36" i="24"/>
  <c r="O245" i="24"/>
  <c r="O15" i="24"/>
  <c r="M346" i="24"/>
  <c r="Q230" i="24"/>
  <c r="O333" i="24"/>
  <c r="M449" i="24"/>
  <c r="Q473" i="24"/>
  <c r="S222" i="24"/>
  <c r="P374" i="24"/>
  <c r="Q71" i="24"/>
  <c r="N41" i="24"/>
  <c r="R180" i="24"/>
  <c r="M35" i="24"/>
  <c r="P337" i="24"/>
  <c r="N99" i="24"/>
  <c r="O26" i="24"/>
  <c r="S186" i="24"/>
  <c r="R51" i="24"/>
  <c r="Q186" i="24"/>
  <c r="R4" i="24"/>
  <c r="N370" i="24"/>
  <c r="N117" i="24"/>
  <c r="N438" i="24"/>
  <c r="Q147" i="24"/>
  <c r="Q453" i="24"/>
  <c r="P153" i="24"/>
  <c r="M48" i="24"/>
  <c r="S227" i="24"/>
  <c r="O34" i="24"/>
  <c r="Q277" i="24"/>
  <c r="P64" i="24"/>
  <c r="O336" i="24"/>
  <c r="Q97" i="24"/>
  <c r="M436" i="24"/>
  <c r="S146" i="24"/>
  <c r="S100" i="24"/>
  <c r="M179" i="24"/>
  <c r="N488" i="24"/>
  <c r="S164" i="24"/>
  <c r="R335" i="24"/>
  <c r="M97" i="24"/>
  <c r="P233" i="24"/>
  <c r="P12" i="24"/>
  <c r="R218" i="24"/>
  <c r="N46" i="24"/>
  <c r="Q184" i="24"/>
  <c r="S468" i="24"/>
  <c r="R157" i="24"/>
  <c r="N313" i="24"/>
  <c r="O131" i="24"/>
  <c r="M170" i="24"/>
  <c r="P415" i="24"/>
  <c r="O138" i="24"/>
  <c r="O342" i="24"/>
  <c r="Q101" i="24"/>
  <c r="P310" i="24"/>
  <c r="Q83" i="24"/>
  <c r="N232" i="24"/>
  <c r="N362" i="24"/>
  <c r="M113" i="24"/>
  <c r="Q223" i="24"/>
  <c r="N411" i="24"/>
  <c r="P137" i="24"/>
  <c r="O223" i="24"/>
  <c r="M31" i="24"/>
  <c r="P229" i="24"/>
  <c r="M223" i="24"/>
  <c r="O340" i="24"/>
  <c r="M501" i="24"/>
  <c r="O327" i="24"/>
  <c r="P440" i="24"/>
  <c r="N464" i="24"/>
  <c r="P216" i="24"/>
  <c r="N361" i="24"/>
  <c r="O66" i="24"/>
  <c r="N461" i="24"/>
  <c r="O174" i="24"/>
  <c r="R9" i="24"/>
  <c r="Q326" i="24"/>
  <c r="M93" i="24"/>
  <c r="M16" i="24"/>
  <c r="P180" i="24"/>
  <c r="O41" i="24"/>
  <c r="O180" i="24"/>
  <c r="R39" i="24"/>
  <c r="P360" i="24"/>
  <c r="S110" i="24"/>
  <c r="S422" i="24"/>
  <c r="R141" i="24"/>
  <c r="M438" i="24"/>
  <c r="P147" i="24"/>
  <c r="O42" i="24"/>
  <c r="Q221" i="24"/>
  <c r="S28" i="24"/>
  <c r="R269" i="24"/>
  <c r="O59" i="24"/>
  <c r="O325" i="24"/>
  <c r="S91" i="24"/>
  <c r="Q417" i="24"/>
  <c r="S139" i="24"/>
  <c r="N189" i="24"/>
  <c r="O171" i="24"/>
  <c r="Q469" i="24"/>
  <c r="P158" i="24"/>
  <c r="R324" i="24"/>
  <c r="N74" i="24"/>
  <c r="S226" i="24"/>
  <c r="M102" i="24"/>
  <c r="P212" i="24"/>
  <c r="N319" i="24"/>
  <c r="O178" i="24"/>
  <c r="P446" i="24"/>
  <c r="R151" i="24"/>
  <c r="M303" i="24"/>
  <c r="N487" i="24"/>
  <c r="P163" i="24"/>
  <c r="R401" i="24"/>
  <c r="P132" i="24"/>
  <c r="P331" i="24"/>
  <c r="S95" i="24"/>
  <c r="P302" i="24"/>
  <c r="N78" i="24"/>
  <c r="S223" i="24"/>
  <c r="S350" i="24"/>
  <c r="S106" i="24"/>
  <c r="O217" i="24"/>
  <c r="N397" i="24"/>
  <c r="Q131" i="24"/>
  <c r="M217" i="24"/>
  <c r="R10" i="24"/>
  <c r="Q61" i="24"/>
  <c r="O202" i="24"/>
  <c r="Q289" i="24"/>
  <c r="S426" i="24"/>
  <c r="Q278" i="24"/>
  <c r="P377" i="24"/>
  <c r="N499" i="24"/>
  <c r="M155" i="24"/>
  <c r="M271" i="24"/>
  <c r="Q60" i="24"/>
  <c r="N497" i="24"/>
  <c r="R167" i="24"/>
  <c r="Q44" i="24"/>
  <c r="O318" i="24"/>
  <c r="P87" i="24"/>
  <c r="S298" i="24"/>
  <c r="M174" i="24"/>
  <c r="P479" i="24"/>
  <c r="S173" i="24"/>
  <c r="R29" i="24"/>
  <c r="R348" i="24"/>
  <c r="N105" i="24"/>
  <c r="S407" i="24"/>
  <c r="R134" i="24"/>
  <c r="O422" i="24"/>
  <c r="Q141" i="24"/>
  <c r="N12" i="24"/>
  <c r="Q213" i="24"/>
  <c r="S23" i="24"/>
  <c r="N260" i="24"/>
  <c r="N54" i="24"/>
  <c r="M315" i="24"/>
  <c r="O86" i="24"/>
  <c r="N403" i="24"/>
  <c r="S133" i="24"/>
  <c r="O488" i="24"/>
  <c r="M165" i="24"/>
  <c r="S451" i="24"/>
  <c r="P152" i="24"/>
  <c r="S313" i="24"/>
  <c r="M13" i="24"/>
  <c r="S218" i="24"/>
  <c r="S21" i="24"/>
  <c r="P205" i="24"/>
  <c r="O155" i="24"/>
  <c r="P170" i="24"/>
  <c r="N430" i="24"/>
  <c r="N145" i="24"/>
  <c r="M293" i="24"/>
  <c r="Q462" i="24"/>
  <c r="P157" i="24"/>
  <c r="O388" i="24"/>
  <c r="Q126" i="24"/>
  <c r="Q320" i="24"/>
  <c r="N90" i="24"/>
  <c r="P292" i="24"/>
  <c r="S72" i="24"/>
  <c r="Q217" i="24"/>
  <c r="S341" i="24"/>
  <c r="N101" i="24"/>
  <c r="P210" i="24"/>
  <c r="P387" i="24"/>
  <c r="P124" i="24"/>
  <c r="M210" i="24"/>
  <c r="S254" i="24"/>
  <c r="S55" i="24"/>
  <c r="R45" i="24"/>
  <c r="O284" i="24"/>
  <c r="M419" i="24"/>
  <c r="O273" i="24"/>
  <c r="R370" i="24"/>
  <c r="O489" i="24"/>
  <c r="R148" i="24"/>
  <c r="P261" i="24"/>
  <c r="P55" i="24"/>
  <c r="O478" i="24"/>
  <c r="Q160" i="24"/>
  <c r="O9" i="24"/>
  <c r="O308" i="24"/>
  <c r="M82" i="24"/>
  <c r="P496" i="24"/>
  <c r="P167" i="24"/>
  <c r="N496" i="24"/>
  <c r="O167" i="24"/>
  <c r="O19" i="24"/>
  <c r="M337" i="24"/>
  <c r="R98" i="24"/>
  <c r="Q395" i="24"/>
  <c r="R128" i="24"/>
  <c r="R407" i="24"/>
  <c r="Q134" i="24"/>
  <c r="S11" i="24"/>
  <c r="N207" i="24"/>
  <c r="S18" i="24"/>
  <c r="R250" i="24"/>
  <c r="N49" i="24"/>
  <c r="P304" i="24"/>
  <c r="S80" i="24"/>
  <c r="O393" i="24"/>
  <c r="M128" i="24"/>
  <c r="R469" i="24"/>
  <c r="Q158" i="24"/>
  <c r="R432" i="24"/>
  <c r="Q146" i="24"/>
  <c r="S303" i="24"/>
  <c r="R22" i="24"/>
  <c r="Q212" i="24"/>
  <c r="Q41" i="24"/>
  <c r="M198" i="24"/>
  <c r="Q487" i="24"/>
  <c r="O164" i="24"/>
  <c r="P416" i="24"/>
  <c r="R138" i="24"/>
  <c r="O283" i="24"/>
  <c r="N446" i="24"/>
  <c r="R150" i="24"/>
  <c r="M376" i="24"/>
  <c r="Q119" i="24"/>
  <c r="Q312" i="24"/>
  <c r="R83" i="24"/>
  <c r="R282" i="24"/>
  <c r="Q67" i="24"/>
  <c r="N211" i="24"/>
  <c r="S330" i="24"/>
  <c r="P95" i="24"/>
  <c r="S202" i="24"/>
  <c r="N375" i="24"/>
  <c r="Q118" i="24"/>
  <c r="Q202" i="24"/>
  <c r="S174" i="24"/>
  <c r="N168" i="24"/>
  <c r="M319" i="24"/>
  <c r="M279" i="24"/>
  <c r="N412" i="24"/>
  <c r="M268" i="24"/>
  <c r="Q364" i="24"/>
  <c r="S480" i="24"/>
  <c r="R142" i="24"/>
  <c r="P254" i="24"/>
  <c r="P50" i="24"/>
  <c r="Q460" i="24"/>
  <c r="R154" i="24"/>
  <c r="N4" i="24"/>
  <c r="N298" i="24"/>
  <c r="Q76" i="24"/>
  <c r="Q476" i="24"/>
  <c r="O160" i="24"/>
  <c r="O476" i="24"/>
  <c r="N160" i="24"/>
  <c r="P9" i="24"/>
  <c r="M326" i="24"/>
  <c r="Q92" i="24"/>
  <c r="O382" i="24"/>
  <c r="S122" i="24"/>
  <c r="O394" i="24"/>
  <c r="Q128" i="24"/>
  <c r="Q21" i="24"/>
  <c r="O200" i="24"/>
  <c r="S13" i="24"/>
  <c r="M243" i="24"/>
  <c r="N44" i="24"/>
  <c r="M297" i="24"/>
  <c r="R74" i="24"/>
  <c r="N381" i="24"/>
  <c r="N122" i="24"/>
  <c r="M452" i="24"/>
  <c r="Q152" i="24"/>
  <c r="N417" i="24"/>
  <c r="Q139" i="24"/>
  <c r="R293" i="24"/>
  <c r="M58" i="24"/>
  <c r="R205" i="24"/>
  <c r="P16" i="24"/>
  <c r="N191" i="24"/>
  <c r="M469" i="24"/>
  <c r="S157" i="24"/>
  <c r="N402" i="24"/>
  <c r="S132" i="24"/>
  <c r="P275" i="24"/>
  <c r="R429" i="24"/>
  <c r="P144" i="24"/>
  <c r="O364" i="24"/>
  <c r="Q113" i="24"/>
  <c r="Q302" i="24"/>
  <c r="O78" i="24"/>
  <c r="S274" i="24"/>
  <c r="P62" i="24"/>
  <c r="O203" i="24"/>
  <c r="N320" i="24"/>
  <c r="R88" i="24"/>
  <c r="M196" i="24"/>
  <c r="S361" i="24"/>
  <c r="R112" i="24"/>
  <c r="R195" i="24"/>
  <c r="R409" i="24"/>
  <c r="R35" i="24"/>
  <c r="Q100" i="24"/>
  <c r="R273" i="24"/>
  <c r="S405" i="24"/>
  <c r="M262" i="24"/>
  <c r="M357" i="24"/>
  <c r="P473" i="24"/>
  <c r="S136" i="24"/>
  <c r="M245" i="24"/>
  <c r="P45" i="24"/>
  <c r="S438" i="24"/>
  <c r="P148" i="24"/>
  <c r="R43" i="24"/>
  <c r="O288" i="24"/>
  <c r="O71" i="24"/>
  <c r="P455" i="24"/>
  <c r="M154" i="24"/>
  <c r="O455" i="24"/>
  <c r="S153" i="24"/>
  <c r="Q49" i="24"/>
  <c r="R315" i="24"/>
  <c r="M87" i="24"/>
  <c r="M370" i="24"/>
  <c r="M117" i="24"/>
  <c r="N382" i="24"/>
  <c r="R122" i="24"/>
  <c r="O36" i="24"/>
  <c r="S192" i="24"/>
  <c r="M9" i="24"/>
  <c r="S234" i="24"/>
  <c r="N39" i="24"/>
  <c r="N287" i="24"/>
  <c r="P69" i="24"/>
  <c r="O369" i="24"/>
  <c r="R115" i="24"/>
  <c r="P435" i="24"/>
  <c r="R146" i="24"/>
  <c r="S402" i="24"/>
  <c r="Q133" i="24"/>
  <c r="N286" i="24"/>
  <c r="O27" i="24"/>
  <c r="N198" i="24"/>
  <c r="M67" i="24"/>
  <c r="S184" i="24"/>
  <c r="Q446" i="24"/>
  <c r="S151" i="24"/>
  <c r="N389" i="24"/>
  <c r="M127" i="24"/>
  <c r="R265" i="24"/>
  <c r="N416" i="24"/>
  <c r="P138" i="24"/>
  <c r="R354" i="24"/>
  <c r="S107" i="24"/>
  <c r="Q292" i="24"/>
  <c r="M73" i="24"/>
  <c r="N265" i="24"/>
  <c r="R21" i="24"/>
  <c r="P196" i="24"/>
  <c r="R309" i="24"/>
  <c r="O83" i="24"/>
  <c r="R189" i="24"/>
  <c r="Q350" i="24"/>
  <c r="M83" i="24"/>
  <c r="P189" i="24"/>
  <c r="M137" i="24"/>
  <c r="R374" i="24"/>
  <c r="S60" i="24"/>
  <c r="P268" i="24"/>
  <c r="S397" i="24"/>
  <c r="R256" i="24"/>
  <c r="N351" i="24"/>
  <c r="M464" i="24"/>
  <c r="M130" i="24"/>
  <c r="Q237" i="24"/>
  <c r="P40" i="24"/>
  <c r="Q423" i="24"/>
  <c r="P142" i="24"/>
  <c r="Q43" i="24"/>
  <c r="P280" i="24"/>
  <c r="P65" i="24"/>
  <c r="Q438" i="24"/>
  <c r="M148" i="24"/>
  <c r="P438" i="24"/>
  <c r="S147" i="24"/>
  <c r="N24" i="24"/>
  <c r="R307" i="24"/>
  <c r="Q81" i="24"/>
  <c r="O360" i="24"/>
  <c r="R110" i="24"/>
  <c r="S369" i="24"/>
  <c r="S116" i="24"/>
  <c r="S5" i="24"/>
  <c r="M186" i="24"/>
  <c r="O28" i="24"/>
  <c r="R227" i="24"/>
  <c r="N34" i="24"/>
  <c r="P277" i="24"/>
  <c r="O64" i="24"/>
  <c r="N356" i="24"/>
  <c r="P109" i="24"/>
  <c r="O417" i="24"/>
  <c r="R139" i="24"/>
  <c r="M391" i="24"/>
  <c r="R127" i="24"/>
  <c r="O276" i="24"/>
  <c r="M42" i="24"/>
  <c r="O191" i="24"/>
  <c r="M309" i="24"/>
  <c r="P178" i="24"/>
  <c r="P430" i="24"/>
  <c r="O145" i="24"/>
  <c r="Q376" i="24"/>
  <c r="Q120" i="24"/>
  <c r="O256" i="24"/>
  <c r="S401" i="24"/>
  <c r="Q132" i="24"/>
  <c r="P342" i="24"/>
  <c r="R101" i="24"/>
  <c r="S282" i="24"/>
  <c r="R67" i="24"/>
  <c r="R255" i="24"/>
  <c r="P41" i="24"/>
  <c r="M190" i="24"/>
  <c r="N302" i="24"/>
  <c r="S77" i="24"/>
  <c r="R181" i="24"/>
  <c r="Q341" i="24"/>
  <c r="N21" i="24"/>
  <c r="P181" i="24"/>
  <c r="S30" i="24"/>
  <c r="N118" i="24"/>
  <c r="R55" i="24"/>
  <c r="N263" i="24"/>
  <c r="R391" i="24"/>
  <c r="P251" i="24"/>
  <c r="O345" i="24"/>
  <c r="M456" i="24"/>
  <c r="S123" i="24"/>
  <c r="M229" i="24"/>
  <c r="P35" i="24"/>
  <c r="N409" i="24"/>
  <c r="Q136" i="24"/>
  <c r="O91" i="24"/>
  <c r="R270" i="24"/>
  <c r="O60" i="24"/>
  <c r="O423" i="24"/>
  <c r="N142" i="24"/>
  <c r="N423" i="24"/>
  <c r="M142" i="24"/>
  <c r="R13" i="24"/>
  <c r="R297" i="24"/>
  <c r="N76" i="24"/>
  <c r="Q348" i="24"/>
  <c r="P104" i="24"/>
  <c r="R356" i="24"/>
  <c r="Q110" i="24"/>
  <c r="O264" i="24"/>
  <c r="Q179" i="24"/>
  <c r="Q48" i="24"/>
  <c r="P221" i="24"/>
  <c r="R28" i="24"/>
  <c r="Q269" i="24"/>
  <c r="N59" i="24"/>
  <c r="M345" i="24"/>
  <c r="Q103" i="24"/>
  <c r="M403" i="24"/>
  <c r="R133" i="24"/>
  <c r="R380" i="24"/>
  <c r="S121" i="24"/>
  <c r="P266" i="24"/>
  <c r="O101" i="24"/>
  <c r="M185" i="24"/>
  <c r="M143" i="24"/>
  <c r="Q170" i="24"/>
  <c r="Q416" i="24"/>
  <c r="S138" i="24"/>
  <c r="R366" i="24"/>
  <c r="M114" i="24"/>
  <c r="O249" i="24"/>
  <c r="P388" i="24"/>
  <c r="R126" i="24"/>
  <c r="Q331" i="24"/>
  <c r="M96" i="24"/>
  <c r="M275" i="24"/>
  <c r="Q62" i="24"/>
  <c r="N248" i="24"/>
  <c r="Q106" i="24"/>
  <c r="Q183" i="24"/>
  <c r="N292" i="24"/>
  <c r="P46" i="24"/>
  <c r="O175" i="24"/>
  <c r="P330" i="24"/>
  <c r="S216" i="24"/>
  <c r="M175" i="24"/>
  <c r="S20" i="24"/>
  <c r="R25" i="24"/>
  <c r="O479" i="24"/>
  <c r="N257" i="24"/>
  <c r="M385" i="24"/>
  <c r="N246" i="24"/>
  <c r="O339" i="24"/>
  <c r="P447" i="24"/>
  <c r="M118" i="24"/>
  <c r="R222" i="24"/>
  <c r="P30" i="24"/>
  <c r="O396" i="24"/>
  <c r="P129" i="24"/>
  <c r="M18" i="24"/>
  <c r="N261" i="24"/>
  <c r="N55" i="24"/>
  <c r="P408" i="24"/>
  <c r="O136" i="24"/>
  <c r="N408" i="24"/>
  <c r="N135" i="24"/>
  <c r="S58" i="24"/>
  <c r="S287" i="24"/>
  <c r="S70" i="24"/>
  <c r="S336" i="24"/>
  <c r="Q98" i="24"/>
  <c r="S347" i="24"/>
  <c r="N104" i="24"/>
  <c r="N124" i="24"/>
  <c r="S172" i="24"/>
  <c r="P43" i="24"/>
  <c r="P213" i="24"/>
  <c r="R23" i="24"/>
  <c r="M260" i="24"/>
  <c r="M54" i="24"/>
  <c r="N336" i="24"/>
  <c r="P97" i="24"/>
  <c r="N393" i="24"/>
  <c r="S127" i="24"/>
  <c r="M368" i="24"/>
  <c r="P115" i="24"/>
  <c r="P259" i="24"/>
  <c r="N16" i="24"/>
  <c r="Q178" i="24"/>
  <c r="R487" i="24"/>
  <c r="P164" i="24"/>
  <c r="O402" i="24"/>
  <c r="M133" i="24"/>
  <c r="N355" i="24"/>
  <c r="O108" i="24"/>
  <c r="N240" i="24"/>
  <c r="N376" i="24"/>
  <c r="O120" i="24"/>
  <c r="R320" i="24"/>
  <c r="O90" i="24"/>
  <c r="O265" i="24"/>
  <c r="P57" i="24"/>
  <c r="P239" i="24"/>
  <c r="S208" i="24"/>
  <c r="R175" i="24"/>
  <c r="P282" i="24"/>
  <c r="N424" i="24"/>
  <c r="N169" i="24"/>
  <c r="S319" i="24"/>
  <c r="P498" i="24"/>
  <c r="S168" i="24"/>
  <c r="Q10" i="24"/>
  <c r="M94" i="24"/>
  <c r="S308" i="24"/>
  <c r="P474" i="24"/>
  <c r="P327" i="24"/>
  <c r="Q440" i="24"/>
  <c r="S288" i="24"/>
  <c r="R480" i="24"/>
  <c r="P66" i="24"/>
  <c r="O216" i="24"/>
  <c r="P25" i="24"/>
  <c r="M383" i="24"/>
  <c r="Q123" i="24"/>
  <c r="S17" i="24"/>
  <c r="N254" i="24"/>
  <c r="N50" i="24"/>
  <c r="M396" i="24"/>
  <c r="N129" i="24"/>
  <c r="S395" i="24"/>
  <c r="M129" i="24"/>
  <c r="P8" i="24"/>
  <c r="N278" i="24"/>
  <c r="M65" i="24"/>
  <c r="S325" i="24"/>
  <c r="P92" i="24"/>
  <c r="R336" i="24"/>
  <c r="P98" i="24"/>
  <c r="M494" i="24"/>
  <c r="Q165" i="24"/>
  <c r="S12" i="24"/>
  <c r="M207" i="24"/>
  <c r="R18" i="24"/>
  <c r="Q250" i="24"/>
  <c r="M49" i="24"/>
  <c r="N325" i="24"/>
  <c r="R91" i="24"/>
  <c r="M381" i="24"/>
  <c r="M122" i="24"/>
  <c r="S355" i="24"/>
  <c r="M109" i="24"/>
  <c r="M250" i="24"/>
  <c r="M339" i="24"/>
  <c r="R170" i="24"/>
  <c r="N469" i="24"/>
  <c r="M158" i="24"/>
  <c r="S389" i="24"/>
  <c r="N127" i="24"/>
  <c r="R343" i="24"/>
  <c r="N102" i="24"/>
  <c r="S232" i="24"/>
  <c r="P366" i="24"/>
  <c r="R113" i="24"/>
  <c r="S312" i="24"/>
  <c r="S83" i="24"/>
  <c r="S255" i="24"/>
  <c r="S51" i="24"/>
  <c r="O232" i="24"/>
  <c r="M72" i="24"/>
  <c r="P169" i="24"/>
  <c r="R272" i="24"/>
  <c r="S479" i="24"/>
  <c r="Q162" i="24"/>
  <c r="O309" i="24"/>
  <c r="Q479" i="24"/>
  <c r="O162" i="24"/>
  <c r="N94" i="24"/>
  <c r="R82" i="24"/>
  <c r="P100" i="24"/>
  <c r="O466" i="24"/>
  <c r="R321" i="24"/>
  <c r="Q433" i="24"/>
  <c r="Q283" i="24"/>
  <c r="O473" i="24"/>
  <c r="R60" i="24"/>
  <c r="P208" i="24"/>
  <c r="P20" i="24"/>
  <c r="R373" i="24"/>
  <c r="R117" i="24"/>
  <c r="R42" i="24"/>
  <c r="R244" i="24"/>
  <c r="N45" i="24"/>
  <c r="R382" i="24"/>
  <c r="O123" i="24"/>
  <c r="Q382" i="24"/>
  <c r="N123" i="24"/>
  <c r="M69" i="24"/>
  <c r="O270" i="24"/>
  <c r="S59" i="24"/>
  <c r="Q315" i="24"/>
  <c r="S86" i="24"/>
  <c r="R325" i="24"/>
  <c r="O92" i="24"/>
  <c r="Q470" i="24"/>
  <c r="Q159" i="24"/>
  <c r="Q32" i="24"/>
  <c r="N200" i="24"/>
  <c r="O103" i="24"/>
  <c r="S242" i="24"/>
  <c r="M44" i="24"/>
  <c r="P314" i="24"/>
  <c r="N86" i="24"/>
  <c r="Q368" i="24"/>
  <c r="Q115" i="24"/>
  <c r="Q344" i="24"/>
  <c r="N97" i="24"/>
  <c r="M241" i="24"/>
  <c r="S487" i="24"/>
  <c r="Q164" i="24"/>
  <c r="R446" i="24"/>
  <c r="M152" i="24"/>
  <c r="N377" i="24"/>
  <c r="S120" i="24"/>
  <c r="M332" i="24"/>
  <c r="P96" i="24"/>
  <c r="R224" i="24"/>
  <c r="S354" i="24"/>
  <c r="M108" i="24"/>
  <c r="R302" i="24"/>
  <c r="P78" i="24"/>
  <c r="O248" i="24"/>
  <c r="S46" i="24"/>
  <c r="M224" i="24"/>
  <c r="N480" i="24"/>
  <c r="S162" i="24"/>
  <c r="S264" i="24"/>
  <c r="Q461" i="24"/>
  <c r="R155" i="24"/>
  <c r="O299" i="24"/>
  <c r="O461" i="24"/>
  <c r="P155" i="24"/>
  <c r="Q5" i="24"/>
  <c r="R254" i="24"/>
  <c r="S45" i="24"/>
  <c r="M457" i="24"/>
  <c r="P316" i="24"/>
  <c r="O425" i="24"/>
  <c r="O278" i="24"/>
  <c r="S462" i="24"/>
  <c r="Q55" i="24"/>
  <c r="M202" i="24"/>
  <c r="M15" i="24"/>
  <c r="M361" i="24"/>
  <c r="P111" i="24"/>
  <c r="P37" i="24"/>
  <c r="O237" i="24"/>
  <c r="N40" i="24"/>
  <c r="P370" i="24"/>
  <c r="P117" i="24"/>
  <c r="O370" i="24"/>
  <c r="O117" i="24"/>
  <c r="P3" i="24"/>
  <c r="R260" i="24"/>
  <c r="R54" i="24"/>
  <c r="Q307" i="24"/>
  <c r="P81" i="24"/>
  <c r="P315" i="24"/>
  <c r="R86" i="24"/>
  <c r="S452" i="24"/>
  <c r="O153" i="24"/>
  <c r="P120" i="24"/>
  <c r="R192" i="24"/>
  <c r="N18" i="24"/>
  <c r="R234" i="24"/>
  <c r="M39" i="24"/>
  <c r="O304" i="24"/>
  <c r="R80" i="24"/>
  <c r="M356" i="24"/>
  <c r="N109" i="24"/>
  <c r="S335" i="24"/>
  <c r="N33" i="24"/>
  <c r="Q233" i="24"/>
  <c r="O469" i="24"/>
  <c r="N158" i="24"/>
  <c r="Q430" i="24"/>
  <c r="P145" i="24"/>
  <c r="S366" i="24"/>
  <c r="N114" i="24"/>
  <c r="O323" i="24"/>
  <c r="R90" i="24"/>
  <c r="O218" i="24"/>
  <c r="Q342" i="24"/>
  <c r="S101" i="24"/>
  <c r="R292" i="24"/>
  <c r="N73" i="24"/>
  <c r="R239" i="24"/>
  <c r="S41" i="24"/>
  <c r="R217" i="24"/>
  <c r="S461" i="24"/>
  <c r="N156" i="24"/>
  <c r="P255" i="24"/>
  <c r="Q444" i="24"/>
  <c r="S149" i="24"/>
  <c r="S291" i="24"/>
  <c r="O444" i="24"/>
  <c r="N149" i="24"/>
  <c r="M88" i="24"/>
  <c r="S237" i="24"/>
  <c r="O439" i="24"/>
  <c r="O450" i="24"/>
  <c r="N311" i="24"/>
  <c r="R418" i="24"/>
  <c r="M273" i="24"/>
  <c r="S455" i="24"/>
  <c r="Q50" i="24"/>
  <c r="N195" i="24"/>
  <c r="N10" i="24"/>
  <c r="R349" i="24"/>
  <c r="R105" i="24"/>
  <c r="N84" i="24"/>
  <c r="R228" i="24"/>
  <c r="N35" i="24"/>
  <c r="R360" i="24"/>
  <c r="N111" i="24"/>
  <c r="Q360" i="24"/>
  <c r="M111" i="24"/>
  <c r="M33" i="24"/>
  <c r="R253" i="24"/>
  <c r="R49" i="24"/>
  <c r="Q297" i="24"/>
  <c r="M76" i="24"/>
  <c r="P307" i="24"/>
  <c r="O81" i="24"/>
  <c r="S437" i="24"/>
  <c r="O147" i="24"/>
  <c r="O57" i="24"/>
  <c r="S185" i="24"/>
  <c r="P48" i="24"/>
  <c r="Q227" i="24"/>
  <c r="Q33" i="24"/>
  <c r="S296" i="24"/>
  <c r="Q74" i="24"/>
  <c r="S344" i="24"/>
  <c r="P103" i="24"/>
  <c r="S324" i="24"/>
  <c r="P58" i="24"/>
  <c r="M227" i="24"/>
  <c r="Q451" i="24"/>
  <c r="N152" i="24"/>
  <c r="R416" i="24"/>
  <c r="N139" i="24"/>
  <c r="O355" i="24"/>
  <c r="P108" i="24"/>
  <c r="O313" i="24"/>
  <c r="Q84" i="24"/>
  <c r="S211" i="24"/>
  <c r="R331" i="24"/>
  <c r="N96" i="24"/>
  <c r="M283" i="24"/>
  <c r="S67" i="24"/>
  <c r="P232" i="24"/>
  <c r="S36" i="24"/>
  <c r="O211" i="24"/>
  <c r="N445" i="24"/>
  <c r="N150" i="24"/>
  <c r="R247" i="24"/>
  <c r="S428" i="24"/>
  <c r="P143" i="24"/>
  <c r="N282" i="24"/>
  <c r="O424" i="24"/>
  <c r="N143" i="24"/>
  <c r="Q82" i="24"/>
  <c r="N155" i="24"/>
  <c r="R298" i="24"/>
  <c r="Q441" i="24"/>
  <c r="S305" i="24"/>
  <c r="S411" i="24"/>
  <c r="O267" i="24"/>
  <c r="O447" i="24"/>
  <c r="Q45" i="24"/>
  <c r="R188" i="24"/>
  <c r="O5" i="24"/>
  <c r="Q337" i="24"/>
  <c r="P99" i="24"/>
  <c r="O17" i="24"/>
  <c r="P222" i="24"/>
  <c r="N30" i="24"/>
  <c r="N349" i="24"/>
  <c r="P105" i="24"/>
  <c r="M349" i="24"/>
  <c r="O105" i="24"/>
  <c r="O43" i="24"/>
  <c r="O244" i="24"/>
  <c r="R44" i="24"/>
  <c r="R287" i="24"/>
  <c r="M70" i="24"/>
  <c r="P297" i="24"/>
  <c r="S75" i="24"/>
  <c r="N422" i="24"/>
  <c r="P141" i="24"/>
  <c r="O46" i="24"/>
  <c r="P179" i="24"/>
  <c r="N53" i="24"/>
  <c r="N221" i="24"/>
  <c r="Q28" i="24"/>
  <c r="M287" i="24"/>
  <c r="O69" i="24"/>
  <c r="M336" i="24"/>
  <c r="O97" i="24"/>
  <c r="M314" i="24"/>
  <c r="Q37" i="24"/>
  <c r="M219" i="24"/>
  <c r="P431" i="24"/>
  <c r="Q145" i="24"/>
  <c r="P402" i="24"/>
  <c r="N133" i="24"/>
  <c r="S343" i="24"/>
  <c r="O102" i="24"/>
  <c r="N303" i="24"/>
  <c r="P42" i="24"/>
  <c r="M205" i="24"/>
  <c r="S320" i="24"/>
  <c r="P90" i="24"/>
  <c r="N275" i="24"/>
  <c r="R62" i="24"/>
  <c r="N224" i="24"/>
  <c r="S16" i="24"/>
  <c r="P203" i="24"/>
  <c r="N429" i="24"/>
  <c r="S143" i="24"/>
  <c r="R238" i="24"/>
  <c r="N414" i="24"/>
  <c r="Q137" i="24"/>
  <c r="M272" i="24"/>
  <c r="M411" i="24"/>
  <c r="O137" i="24"/>
  <c r="N498" i="24"/>
  <c r="P361" i="24"/>
  <c r="P195" i="24"/>
  <c r="M434" i="24"/>
  <c r="N300" i="24"/>
  <c r="Q404" i="24"/>
  <c r="P499" i="24"/>
  <c r="Q439" i="24"/>
  <c r="Q40" i="24"/>
  <c r="S180" i="24"/>
  <c r="M30" i="24"/>
  <c r="R326" i="24"/>
  <c r="N93" i="24"/>
  <c r="M37" i="24"/>
  <c r="M216" i="24"/>
  <c r="N25" i="24"/>
  <c r="O337" i="24"/>
  <c r="M99" i="24"/>
  <c r="N337" i="24"/>
  <c r="S98" i="24"/>
  <c r="S7" i="24"/>
  <c r="Q235" i="24"/>
  <c r="R34" i="24"/>
  <c r="M278" i="24"/>
  <c r="R59" i="24"/>
  <c r="Q287" i="24"/>
  <c r="S69" i="24"/>
  <c r="Q407" i="24"/>
  <c r="O134" i="24"/>
  <c r="N387" i="24"/>
  <c r="R172" i="24"/>
  <c r="S78" i="24"/>
  <c r="O213" i="24"/>
  <c r="Q23" i="24"/>
  <c r="O277" i="24"/>
  <c r="N64" i="24"/>
  <c r="M325" i="24"/>
  <c r="Q91" i="24"/>
  <c r="M304" i="24"/>
  <c r="Q7" i="24"/>
  <c r="R212" i="24"/>
  <c r="S416" i="24"/>
  <c r="O139" i="24"/>
  <c r="N390" i="24"/>
  <c r="O127" i="24"/>
  <c r="N332" i="24"/>
  <c r="Q96" i="24"/>
  <c r="N293" i="24"/>
  <c r="N37" i="24"/>
  <c r="Q197" i="24"/>
  <c r="M313" i="24"/>
  <c r="M84" i="24"/>
  <c r="P265" i="24"/>
  <c r="Q57" i="24"/>
  <c r="S217" i="24"/>
  <c r="Q16" i="24"/>
  <c r="M197" i="24"/>
  <c r="P414" i="24"/>
  <c r="S137" i="24"/>
  <c r="M232" i="24"/>
  <c r="M401" i="24"/>
  <c r="R131" i="24"/>
  <c r="Q264" i="24"/>
  <c r="M397" i="24"/>
  <c r="P131" i="24"/>
  <c r="S142" i="24"/>
  <c r="P112" i="24"/>
  <c r="O161" i="24"/>
  <c r="P427" i="24"/>
  <c r="R294" i="24"/>
  <c r="Q397" i="24"/>
  <c r="O490" i="24"/>
  <c r="S432" i="24"/>
  <c r="Q35" i="24"/>
  <c r="P174" i="24"/>
  <c r="Q19" i="24"/>
  <c r="P318" i="24"/>
  <c r="Q87" i="24"/>
  <c r="R36" i="24"/>
  <c r="N208" i="24"/>
  <c r="R19" i="24"/>
  <c r="O326" i="24"/>
  <c r="S92" i="24"/>
  <c r="N326" i="24"/>
  <c r="R92" i="24"/>
  <c r="N63" i="24"/>
  <c r="O228" i="24"/>
  <c r="O24" i="24"/>
  <c r="N270" i="24"/>
  <c r="Q34" i="24"/>
  <c r="S277" i="24"/>
  <c r="R64" i="24"/>
  <c r="R393" i="24"/>
  <c r="P128" i="24"/>
  <c r="S493" i="24"/>
  <c r="P165" i="24"/>
  <c r="O37" i="24"/>
  <c r="S206" i="24"/>
  <c r="Q18" i="24"/>
  <c r="N267" i="24"/>
  <c r="M59" i="24"/>
  <c r="O314" i="24"/>
  <c r="M86" i="24"/>
  <c r="S293" i="24"/>
  <c r="Q90" i="24"/>
  <c r="S205" i="24"/>
  <c r="Q402" i="24"/>
  <c r="O133" i="24"/>
  <c r="O380" i="24"/>
  <c r="M121" i="24"/>
  <c r="R323" i="24"/>
  <c r="S90" i="24"/>
  <c r="P283" i="24"/>
  <c r="R46" i="24"/>
  <c r="R190" i="24"/>
  <c r="S302" i="24"/>
  <c r="Q78" i="24"/>
  <c r="M256" i="24"/>
  <c r="P52" i="24"/>
  <c r="P211" i="24"/>
  <c r="P26" i="24"/>
  <c r="N190" i="24"/>
  <c r="O401" i="24"/>
  <c r="M132" i="24"/>
  <c r="R223" i="24"/>
  <c r="Q387" i="24"/>
  <c r="R124" i="24"/>
  <c r="N255" i="24"/>
  <c r="O387" i="24"/>
  <c r="O124" i="24"/>
  <c r="R396" i="24"/>
  <c r="R174" i="24"/>
  <c r="R208" i="24"/>
  <c r="N419" i="24"/>
  <c r="O289" i="24"/>
  <c r="P391" i="24"/>
  <c r="N481" i="24"/>
  <c r="P424" i="24"/>
  <c r="Q30" i="24"/>
  <c r="S167" i="24"/>
  <c r="S64" i="24"/>
  <c r="P308" i="24"/>
  <c r="N82" i="24"/>
  <c r="Q72" i="24"/>
  <c r="R201" i="24"/>
  <c r="R14" i="24"/>
  <c r="N318" i="24"/>
  <c r="O87" i="24"/>
  <c r="M318" i="24"/>
  <c r="N87" i="24"/>
  <c r="P73" i="24"/>
  <c r="M222" i="24"/>
  <c r="O14" i="24"/>
  <c r="Q260" i="24"/>
  <c r="P4" i="24"/>
  <c r="M270" i="24"/>
  <c r="Q59" i="24"/>
  <c r="M382" i="24"/>
  <c r="Q122" i="24"/>
  <c r="O470" i="24"/>
  <c r="P159" i="24"/>
  <c r="N27" i="24"/>
  <c r="M200" i="24"/>
  <c r="Q13" i="24"/>
  <c r="S259" i="24"/>
  <c r="S53" i="24"/>
  <c r="N304" i="24"/>
  <c r="Q80" i="24"/>
  <c r="R286" i="24"/>
  <c r="M22" i="24"/>
  <c r="P199" i="24"/>
  <c r="O390" i="24"/>
  <c r="P127" i="24"/>
  <c r="M367" i="24"/>
  <c r="P114" i="24"/>
  <c r="P313" i="24"/>
  <c r="O85" i="24"/>
  <c r="Q275" i="24"/>
  <c r="P36" i="24"/>
  <c r="O184" i="24"/>
  <c r="S292" i="24"/>
  <c r="O73" i="24"/>
  <c r="M249" i="24"/>
  <c r="M47" i="24"/>
  <c r="Q203" i="24"/>
  <c r="O16" i="24"/>
  <c r="R183" i="24"/>
  <c r="S387" i="24"/>
  <c r="R125" i="24"/>
  <c r="P217" i="24"/>
  <c r="O375" i="24"/>
  <c r="R118" i="24"/>
  <c r="R245" i="24"/>
  <c r="M375" i="24"/>
  <c r="P118" i="24"/>
  <c r="N131" i="24"/>
  <c r="N350" i="24"/>
  <c r="S50" i="24"/>
  <c r="P212" i="22"/>
  <c r="S226" i="22"/>
  <c r="S342" i="22"/>
  <c r="P184" i="22"/>
  <c r="O315" i="22"/>
  <c r="P417" i="22"/>
  <c r="M117" i="22"/>
  <c r="M450" i="22"/>
  <c r="Q62" i="22"/>
  <c r="R415" i="22"/>
  <c r="M422" i="22"/>
  <c r="N122" i="22"/>
  <c r="N271" i="22"/>
  <c r="Q491" i="22"/>
  <c r="O120" i="22"/>
  <c r="O225" i="22"/>
  <c r="O353" i="22"/>
  <c r="Q43" i="22"/>
  <c r="Q13" i="22"/>
  <c r="O480" i="22"/>
  <c r="R33" i="22"/>
  <c r="O125" i="22"/>
  <c r="S251" i="22"/>
  <c r="S362" i="22"/>
  <c r="M76" i="22"/>
  <c r="M212" i="22"/>
  <c r="R354" i="22"/>
  <c r="P440" i="22"/>
  <c r="N144" i="22"/>
  <c r="R46" i="22"/>
  <c r="Q270" i="22"/>
  <c r="S56" i="22"/>
  <c r="P308" i="22"/>
  <c r="Q378" i="22"/>
  <c r="Q185" i="22"/>
  <c r="N134" i="22"/>
  <c r="M238" i="22"/>
  <c r="R200" i="22"/>
  <c r="O389" i="22"/>
  <c r="R264" i="22"/>
  <c r="P148" i="22"/>
  <c r="R303" i="22"/>
  <c r="P378" i="22"/>
  <c r="O455" i="22"/>
  <c r="R275" i="22"/>
  <c r="Q501" i="22"/>
  <c r="S124" i="22"/>
  <c r="S231" i="22"/>
  <c r="S357" i="22"/>
  <c r="S61" i="22"/>
  <c r="Q476" i="22"/>
  <c r="M259" i="22"/>
  <c r="R189" i="22"/>
  <c r="M471" i="22"/>
  <c r="M243" i="22"/>
  <c r="P367" i="22"/>
  <c r="Q80" i="22"/>
  <c r="Q216" i="22"/>
  <c r="N361" i="22"/>
  <c r="M445" i="22"/>
  <c r="P149" i="22"/>
  <c r="N294" i="22"/>
  <c r="N170" i="22"/>
  <c r="M277" i="22"/>
  <c r="M403" i="22"/>
  <c r="O286" i="22"/>
  <c r="N162" i="22"/>
  <c r="R165" i="22"/>
  <c r="S263" i="22"/>
  <c r="R371" i="22"/>
  <c r="N71" i="22"/>
  <c r="R54" i="22"/>
  <c r="Q448" i="22"/>
  <c r="R88" i="22"/>
  <c r="M386" i="22"/>
  <c r="O445" i="22"/>
  <c r="Q165" i="22"/>
  <c r="N455" i="22"/>
  <c r="P129" i="22"/>
  <c r="S237" i="22"/>
  <c r="P362" i="22"/>
  <c r="P66" i="22"/>
  <c r="N481" i="22"/>
  <c r="N265" i="22"/>
  <c r="O330" i="22"/>
  <c r="N384" i="22"/>
  <c r="Q318" i="22"/>
  <c r="M416" i="22"/>
  <c r="M456" i="22"/>
  <c r="N221" i="22"/>
  <c r="Q369" i="22"/>
  <c r="Q449" i="22"/>
  <c r="R154" i="22"/>
  <c r="R298" i="22"/>
  <c r="M7" i="22"/>
  <c r="S147" i="22"/>
  <c r="O259" i="22"/>
  <c r="P19" i="22"/>
  <c r="O462" i="22"/>
  <c r="P102" i="22"/>
  <c r="R399" i="22"/>
  <c r="O12" i="22"/>
  <c r="M328" i="22"/>
  <c r="P225" i="22"/>
  <c r="M393" i="22"/>
  <c r="M8" i="22"/>
  <c r="O302" i="22"/>
  <c r="S351" i="22"/>
  <c r="R239" i="22"/>
  <c r="M299" i="22"/>
  <c r="N12" i="22"/>
  <c r="P424" i="22"/>
  <c r="M367" i="22"/>
  <c r="M71" i="22"/>
  <c r="R485" i="22"/>
  <c r="S272" i="22"/>
  <c r="S334" i="22"/>
  <c r="R392" i="22"/>
  <c r="Q453" i="22"/>
  <c r="M170" i="22"/>
  <c r="N37" i="22"/>
  <c r="R447" i="22"/>
  <c r="M213" i="22"/>
  <c r="N454" i="22"/>
  <c r="M160" i="22"/>
  <c r="O303" i="22"/>
  <c r="R52" i="22"/>
  <c r="P152" i="22"/>
  <c r="P265" i="22"/>
  <c r="P385" i="22"/>
  <c r="S84" i="22"/>
  <c r="O41" i="22"/>
  <c r="M316" i="22"/>
  <c r="N377" i="22"/>
  <c r="P253" i="22"/>
  <c r="N295" i="22"/>
  <c r="N359" i="22"/>
  <c r="M463" i="22"/>
  <c r="O176" i="22"/>
  <c r="M16" i="22"/>
  <c r="S411" i="22"/>
  <c r="O148" i="22"/>
  <c r="O381" i="22"/>
  <c r="R152" i="22"/>
  <c r="M295" i="22"/>
  <c r="S390" i="22"/>
  <c r="O490" i="22"/>
  <c r="M279" i="22"/>
  <c r="P339" i="22"/>
  <c r="P401" i="22"/>
  <c r="N458" i="22"/>
  <c r="M176" i="22"/>
  <c r="O307" i="22"/>
  <c r="S15" i="22"/>
  <c r="R136" i="22"/>
  <c r="S273" i="22"/>
  <c r="R336" i="22"/>
  <c r="S307" i="22"/>
  <c r="O7" i="22"/>
  <c r="M157" i="22"/>
  <c r="N273" i="22"/>
  <c r="M390" i="22"/>
  <c r="P89" i="22"/>
  <c r="N239" i="22"/>
  <c r="Q419" i="22"/>
  <c r="N54" i="22"/>
  <c r="Q425" i="22"/>
  <c r="O164" i="22"/>
  <c r="M395" i="22"/>
  <c r="N108" i="22"/>
  <c r="M359" i="22"/>
  <c r="R316" i="22"/>
  <c r="N447" i="22"/>
  <c r="P43" i="22"/>
  <c r="R443" i="22"/>
  <c r="S427" i="22"/>
  <c r="M235" i="22"/>
  <c r="S394" i="22"/>
  <c r="M108" i="22"/>
  <c r="O464" i="22"/>
  <c r="M344" i="22"/>
  <c r="O410" i="22"/>
  <c r="R462" i="22"/>
  <c r="O181" i="22"/>
  <c r="S311" i="22"/>
  <c r="P20" i="22"/>
  <c r="O444" i="22"/>
  <c r="R258" i="22"/>
  <c r="N482" i="22"/>
  <c r="R94" i="22"/>
  <c r="P465" i="22"/>
  <c r="Q161" i="22"/>
  <c r="O279" i="22"/>
  <c r="Q394" i="22"/>
  <c r="M94" i="22"/>
  <c r="R243" i="22"/>
  <c r="R428" i="22"/>
  <c r="R476" i="22"/>
  <c r="N192" i="22"/>
  <c r="S36" i="22"/>
  <c r="P457" i="22"/>
  <c r="N456" i="22"/>
  <c r="R248" i="22"/>
  <c r="R469" i="22"/>
  <c r="M334" i="22"/>
  <c r="M440" i="22"/>
  <c r="Q208" i="22"/>
  <c r="N111" i="22"/>
  <c r="P434" i="22"/>
  <c r="Q196" i="22"/>
  <c r="N477" i="22"/>
  <c r="Q248" i="22"/>
  <c r="S419" i="22"/>
  <c r="R451" i="22"/>
  <c r="O467" i="22"/>
  <c r="Q186" i="22"/>
  <c r="P316" i="22"/>
  <c r="M25" i="22"/>
  <c r="S448" i="22"/>
  <c r="S264" i="22"/>
  <c r="M298" i="22"/>
  <c r="O84" i="22"/>
  <c r="S335" i="22"/>
  <c r="P429" i="22"/>
  <c r="N218" i="22"/>
  <c r="N399" i="22"/>
  <c r="Q98" i="22"/>
  <c r="O248" i="22"/>
  <c r="S437" i="22"/>
  <c r="O481" i="22"/>
  <c r="P197" i="22"/>
  <c r="P330" i="22"/>
  <c r="S478" i="22"/>
  <c r="M31" i="22"/>
  <c r="N448" i="22"/>
  <c r="N213" i="22"/>
  <c r="S490" i="22"/>
  <c r="S219" i="22"/>
  <c r="Q496" i="22"/>
  <c r="R293" i="22"/>
  <c r="S322" i="22"/>
  <c r="P189" i="22"/>
  <c r="M489" i="22"/>
  <c r="P383" i="22"/>
  <c r="S330" i="22"/>
  <c r="Q481" i="22"/>
  <c r="P192" i="22"/>
  <c r="Q113" i="22"/>
  <c r="M321" i="22"/>
  <c r="Q29" i="22"/>
  <c r="P453" i="22"/>
  <c r="Q272" i="22"/>
  <c r="O335" i="22"/>
  <c r="R34" i="22"/>
  <c r="S8" i="22"/>
  <c r="M458" i="22"/>
  <c r="R278" i="22"/>
  <c r="N307" i="22"/>
  <c r="P93" i="22"/>
  <c r="M189" i="22"/>
  <c r="O323" i="22"/>
  <c r="Q46" i="22"/>
  <c r="R311" i="22"/>
  <c r="M98" i="22"/>
  <c r="Q439" i="22"/>
  <c r="Q345" i="22"/>
  <c r="Q426" i="22"/>
  <c r="P127" i="22"/>
  <c r="S17" i="22"/>
  <c r="N444" i="22"/>
  <c r="M352" i="22"/>
  <c r="S498" i="22"/>
  <c r="Q142" i="22"/>
  <c r="O280" i="22"/>
  <c r="N57" i="22"/>
  <c r="S119" i="22"/>
  <c r="S297" i="22"/>
  <c r="Q148" i="22"/>
  <c r="Q352" i="22"/>
  <c r="Q446" i="22"/>
  <c r="M134" i="22"/>
  <c r="O245" i="22"/>
  <c r="P13" i="22"/>
  <c r="N357" i="22"/>
  <c r="O456" i="22"/>
  <c r="N462" i="22"/>
  <c r="M208" i="22"/>
  <c r="Q371" i="22"/>
  <c r="Q75" i="22"/>
  <c r="R276" i="22"/>
  <c r="R466" i="22"/>
  <c r="O213" i="22"/>
  <c r="M494" i="22"/>
  <c r="P47" i="22"/>
  <c r="S494" i="22"/>
  <c r="R286" i="22"/>
  <c r="M241" i="22"/>
  <c r="Q498" i="22"/>
  <c r="M52" i="22"/>
  <c r="R484" i="22"/>
  <c r="P264" i="22"/>
  <c r="Q348" i="22"/>
  <c r="O419" i="22"/>
  <c r="P470" i="22"/>
  <c r="O489" i="22"/>
  <c r="N272" i="22"/>
  <c r="R429" i="22"/>
  <c r="S487" i="22"/>
  <c r="S456" i="22"/>
  <c r="M224" i="22"/>
  <c r="Q281" i="22"/>
  <c r="N343" i="22"/>
  <c r="R458" i="22"/>
  <c r="O165" i="22"/>
  <c r="R74" i="22"/>
  <c r="S288" i="22"/>
  <c r="N75" i="22"/>
  <c r="R416" i="22"/>
  <c r="Q306" i="22"/>
  <c r="P471" i="22"/>
  <c r="Q111" i="22"/>
  <c r="Q320" i="22"/>
  <c r="R383" i="22"/>
  <c r="Q399" i="22"/>
  <c r="R112" i="22"/>
  <c r="P365" i="22"/>
  <c r="O321" i="22"/>
  <c r="P459" i="22"/>
  <c r="M5" i="22"/>
  <c r="O448" i="22"/>
  <c r="M437" i="22"/>
  <c r="Q239" i="22"/>
  <c r="O450" i="22"/>
  <c r="P319" i="22"/>
  <c r="S430" i="22"/>
  <c r="S471" i="22"/>
  <c r="S191" i="22"/>
  <c r="R31" i="22"/>
  <c r="O434" i="22"/>
  <c r="Q500" i="22"/>
  <c r="P461" i="22"/>
  <c r="S230" i="22"/>
  <c r="R287" i="22"/>
  <c r="R486" i="22"/>
  <c r="O99" i="22"/>
  <c r="R477" i="22"/>
  <c r="P312" i="22"/>
  <c r="S11" i="22"/>
  <c r="O379" i="22"/>
  <c r="O421" i="22"/>
  <c r="Q314" i="22"/>
  <c r="M476" i="22"/>
  <c r="O116" i="22"/>
  <c r="N325" i="22"/>
  <c r="O392" i="22"/>
  <c r="N430" i="22"/>
  <c r="Q169" i="22"/>
  <c r="O253" i="22"/>
  <c r="P479" i="22"/>
  <c r="O342" i="22"/>
  <c r="Q444" i="22"/>
  <c r="S213" i="22"/>
  <c r="Q119" i="22"/>
  <c r="M439" i="22"/>
  <c r="S201" i="22"/>
  <c r="R481" i="22"/>
  <c r="N209" i="22"/>
  <c r="N474" i="22"/>
  <c r="Q284" i="22"/>
  <c r="Q325" i="22"/>
  <c r="N34" i="22"/>
  <c r="N178" i="22"/>
  <c r="M466" i="22"/>
  <c r="S236" i="22"/>
  <c r="P295" i="22"/>
  <c r="O491" i="22"/>
  <c r="S103" i="22"/>
  <c r="P340" i="22"/>
  <c r="Q438" i="22"/>
  <c r="R223" i="22"/>
  <c r="N166" i="22"/>
  <c r="M287" i="22"/>
  <c r="S13" i="22"/>
  <c r="Q480" i="22"/>
  <c r="P121" i="22"/>
  <c r="R329" i="22"/>
  <c r="M401" i="22"/>
  <c r="R434" i="22"/>
  <c r="S174" i="22"/>
  <c r="M462" i="22"/>
  <c r="S465" i="22"/>
  <c r="P495" i="22"/>
  <c r="Q226" i="22"/>
  <c r="O311" i="22"/>
  <c r="O298" i="22"/>
  <c r="O329" i="22"/>
  <c r="P200" i="22"/>
  <c r="Q493" i="22"/>
  <c r="M392" i="22"/>
  <c r="P335" i="22"/>
  <c r="Q48" i="22"/>
  <c r="Q483" i="22"/>
  <c r="Q462" i="22"/>
  <c r="P286" i="22"/>
  <c r="R22" i="22"/>
  <c r="R301" i="22"/>
  <c r="S495" i="22"/>
  <c r="P108" i="22"/>
  <c r="M345" i="22"/>
  <c r="Q450" i="22"/>
  <c r="N194" i="22"/>
  <c r="N204" i="22"/>
  <c r="R313" i="22"/>
  <c r="R403" i="22"/>
  <c r="N103" i="22"/>
  <c r="N56" i="22"/>
  <c r="O334" i="22"/>
  <c r="S409" i="22"/>
  <c r="O439" i="22"/>
  <c r="S180" i="22"/>
  <c r="Q466" i="22"/>
  <c r="N478" i="22"/>
  <c r="R452" i="22"/>
  <c r="Q218" i="22"/>
  <c r="N349" i="22"/>
  <c r="O62" i="22"/>
  <c r="P373" i="22"/>
  <c r="Q421" i="22"/>
  <c r="O132" i="22"/>
  <c r="Q133" i="22"/>
  <c r="P482" i="22"/>
  <c r="Q174" i="22"/>
  <c r="N189" i="22"/>
  <c r="P315" i="22"/>
  <c r="O423" i="22"/>
  <c r="Q261" i="22"/>
  <c r="O316" i="22"/>
  <c r="Q102" i="22"/>
  <c r="P500" i="22"/>
  <c r="M113" i="22"/>
  <c r="Q349" i="22"/>
  <c r="O460" i="22"/>
  <c r="R198" i="22"/>
  <c r="P209" i="22"/>
  <c r="R431" i="22"/>
  <c r="O44" i="22"/>
  <c r="S382" i="22"/>
  <c r="P257" i="22"/>
  <c r="Q459" i="22"/>
  <c r="P82" i="22"/>
  <c r="S443" i="22"/>
  <c r="N186" i="22"/>
  <c r="N471" i="22"/>
  <c r="M488" i="22"/>
  <c r="O457" i="22"/>
  <c r="N224" i="22"/>
  <c r="R397" i="22"/>
  <c r="Q418" i="22"/>
  <c r="S202" i="22"/>
  <c r="N338" i="22"/>
  <c r="M493" i="22"/>
  <c r="O275" i="22"/>
  <c r="Q456" i="22"/>
  <c r="S81" i="22"/>
  <c r="M227" i="22"/>
  <c r="R285" i="22"/>
  <c r="N422" i="22"/>
  <c r="O122" i="22"/>
  <c r="R19" i="22"/>
  <c r="R448" i="22"/>
  <c r="O360" i="22"/>
  <c r="N354" i="22"/>
  <c r="M470" i="22"/>
  <c r="O203" i="22"/>
  <c r="R214" i="22"/>
  <c r="O436" i="22"/>
  <c r="S48" i="22"/>
  <c r="P285" i="22"/>
  <c r="R346" i="22"/>
  <c r="Q415" i="22"/>
  <c r="M495" i="22"/>
  <c r="M214" i="22"/>
  <c r="R12" i="22"/>
  <c r="R475" i="22"/>
  <c r="R500" i="22"/>
  <c r="S461" i="22"/>
  <c r="M231" i="22"/>
  <c r="O402" i="22"/>
  <c r="R427" i="22"/>
  <c r="R488" i="22"/>
  <c r="N191" i="22"/>
  <c r="S435" i="22"/>
  <c r="N138" i="22"/>
  <c r="Q40" i="22"/>
  <c r="O412" i="22"/>
  <c r="Q213" i="22"/>
  <c r="N450" i="22"/>
  <c r="R62" i="22"/>
  <c r="P400" i="22"/>
  <c r="S275" i="22"/>
  <c r="R491" i="22"/>
  <c r="M215" i="22"/>
  <c r="P302" i="22"/>
  <c r="S153" i="22"/>
  <c r="S207" i="22"/>
  <c r="N220" i="22"/>
  <c r="S440" i="22"/>
  <c r="P53" i="22"/>
  <c r="M290" i="22"/>
  <c r="M355" i="22"/>
  <c r="M427" i="22"/>
  <c r="P144" i="22"/>
  <c r="P415" i="22"/>
  <c r="R348" i="22"/>
  <c r="R20" i="22"/>
  <c r="O6" i="22"/>
  <c r="P466" i="22"/>
  <c r="M237" i="22"/>
  <c r="S406" i="22"/>
  <c r="S436" i="22"/>
  <c r="O493" i="22"/>
  <c r="P196" i="22"/>
  <c r="N246" i="22"/>
  <c r="M306" i="22"/>
  <c r="Q289" i="22"/>
  <c r="P107" i="22"/>
  <c r="O260" i="22"/>
  <c r="M266" i="22"/>
  <c r="O52" i="22"/>
  <c r="S303" i="22"/>
  <c r="M370" i="22"/>
  <c r="Q179" i="22"/>
  <c r="Q129" i="22"/>
  <c r="M232" i="22"/>
  <c r="S189" i="22"/>
  <c r="R361" i="22"/>
  <c r="Q468" i="22"/>
  <c r="P445" i="22"/>
  <c r="M58" i="22"/>
  <c r="Q294" i="22"/>
  <c r="P361" i="22"/>
  <c r="Q431" i="22"/>
  <c r="R149" i="22"/>
  <c r="R280" i="22"/>
  <c r="O25" i="22"/>
  <c r="M391" i="22"/>
  <c r="M472" i="22"/>
  <c r="O251" i="22"/>
  <c r="P178" i="22"/>
  <c r="P411" i="22"/>
  <c r="O446" i="22"/>
  <c r="S497" i="22"/>
  <c r="R201" i="22"/>
  <c r="S253" i="22"/>
  <c r="S463" i="22"/>
  <c r="P76" i="22"/>
  <c r="P427" i="22"/>
  <c r="O143" i="22"/>
  <c r="Q251" i="22"/>
  <c r="R13" i="22"/>
  <c r="P398" i="22"/>
  <c r="Q278" i="22"/>
  <c r="Q157" i="22"/>
  <c r="P160" i="22"/>
  <c r="N256" i="22"/>
  <c r="N367" i="22"/>
  <c r="Q66" i="22"/>
  <c r="Q473" i="22"/>
  <c r="O471" i="22"/>
  <c r="R218" i="22"/>
  <c r="N299" i="22"/>
  <c r="S369" i="22"/>
  <c r="N436" i="22"/>
  <c r="M155" i="22"/>
  <c r="O285" i="22"/>
  <c r="M325" i="22"/>
  <c r="Q56" i="22"/>
  <c r="R440" i="22"/>
  <c r="O160" i="22"/>
  <c r="S289" i="22"/>
  <c r="M3" i="22"/>
  <c r="M139" i="22"/>
  <c r="S493" i="22"/>
  <c r="O278" i="22"/>
  <c r="P294" i="22"/>
  <c r="Q7" i="22"/>
  <c r="Q143" i="22"/>
  <c r="N281" i="22"/>
  <c r="S438" i="22"/>
  <c r="Q97" i="22"/>
  <c r="N148" i="22"/>
  <c r="O287" i="22"/>
  <c r="R385" i="22"/>
  <c r="S98" i="22"/>
  <c r="Q470" i="22"/>
  <c r="S242" i="22"/>
  <c r="O390" i="22"/>
  <c r="P103" i="22"/>
  <c r="P239" i="22"/>
  <c r="M402" i="22"/>
  <c r="R309" i="22"/>
  <c r="R374" i="22"/>
  <c r="M244" i="22"/>
  <c r="S410" i="22"/>
  <c r="P472" i="22"/>
  <c r="S181" i="22"/>
  <c r="R117" i="22"/>
  <c r="S163" i="22"/>
  <c r="M477" i="22"/>
  <c r="N187" i="22"/>
  <c r="N326" i="22"/>
  <c r="Q25" i="22"/>
  <c r="R358" i="22"/>
  <c r="O482" i="22"/>
  <c r="N250" i="22"/>
  <c r="R330" i="22"/>
  <c r="N30" i="22"/>
  <c r="S179" i="22"/>
  <c r="M309" i="22"/>
  <c r="S412" i="22"/>
  <c r="O112" i="22"/>
  <c r="M262" i="22"/>
  <c r="O469" i="22"/>
  <c r="P90" i="22"/>
  <c r="S338" i="22"/>
  <c r="S418" i="22"/>
  <c r="S417" i="22"/>
  <c r="N133" i="22"/>
  <c r="M267" i="22"/>
  <c r="N89" i="22"/>
  <c r="N116" i="22"/>
  <c r="O238" i="22"/>
  <c r="R353" i="22"/>
  <c r="S66" i="22"/>
  <c r="M382" i="22"/>
  <c r="S279" i="22"/>
  <c r="S468" i="22"/>
  <c r="N88" i="22"/>
  <c r="R232" i="22"/>
  <c r="S291" i="22"/>
  <c r="R426" i="22"/>
  <c r="Q127" i="22"/>
  <c r="S26" i="22"/>
  <c r="N403" i="22"/>
  <c r="O202" i="22"/>
  <c r="M441" i="22"/>
  <c r="O137" i="22"/>
  <c r="M428" i="22"/>
  <c r="P338" i="22"/>
  <c r="N344" i="22"/>
  <c r="S462" i="22"/>
  <c r="M312" i="22"/>
  <c r="R430" i="22"/>
  <c r="P4" i="22"/>
  <c r="R299" i="22"/>
  <c r="S132" i="22"/>
  <c r="R407" i="22"/>
  <c r="Q445" i="22"/>
  <c r="R391" i="22"/>
  <c r="P460" i="22"/>
  <c r="M164" i="22"/>
  <c r="M180" i="22"/>
  <c r="N301" i="22"/>
  <c r="P408" i="22"/>
  <c r="S107" i="22"/>
  <c r="Q257" i="22"/>
  <c r="P447" i="22"/>
  <c r="Q490" i="22"/>
  <c r="Q203" i="22"/>
  <c r="R339" i="22"/>
  <c r="N39" i="22"/>
  <c r="S188" i="22"/>
  <c r="P331" i="22"/>
  <c r="S421" i="22"/>
  <c r="O127" i="22"/>
  <c r="N437" i="22"/>
  <c r="R196" i="22"/>
  <c r="P138" i="22"/>
  <c r="P467" i="22"/>
  <c r="Q316" i="22"/>
  <c r="O435" i="22"/>
  <c r="P284" i="22"/>
  <c r="O459" i="22"/>
  <c r="O418" i="22"/>
  <c r="P75" i="22"/>
  <c r="P261" i="22"/>
  <c r="O299" i="22"/>
  <c r="O174" i="22"/>
  <c r="S214" i="22"/>
  <c r="P270" i="22"/>
  <c r="M413" i="22"/>
  <c r="P112" i="22"/>
  <c r="N262" i="22"/>
  <c r="R459" i="22"/>
  <c r="N495" i="22"/>
  <c r="S208" i="22"/>
  <c r="O344" i="22"/>
  <c r="R43" i="22"/>
  <c r="P193" i="22"/>
  <c r="S337" i="22"/>
  <c r="P426" i="22"/>
  <c r="Q132" i="22"/>
  <c r="Q275" i="22"/>
  <c r="N369" i="22"/>
  <c r="O394" i="22"/>
  <c r="Q84" i="22"/>
  <c r="R366" i="22"/>
  <c r="O75" i="22"/>
  <c r="P318" i="22"/>
  <c r="N370" i="22"/>
  <c r="N446" i="22"/>
  <c r="O134" i="22"/>
  <c r="N232" i="22"/>
  <c r="M179" i="22"/>
  <c r="M490" i="22"/>
  <c r="N329" i="22"/>
  <c r="S156" i="22"/>
  <c r="N279" i="22"/>
  <c r="M171" i="22"/>
  <c r="Q323" i="22"/>
  <c r="O424" i="22"/>
  <c r="R338" i="22"/>
  <c r="O70" i="22"/>
  <c r="M481" i="22"/>
  <c r="P202" i="22"/>
  <c r="M131" i="22"/>
  <c r="M129" i="22"/>
  <c r="M443" i="22"/>
  <c r="M216" i="22"/>
  <c r="M135" i="22"/>
  <c r="R83" i="22"/>
  <c r="S12" i="22"/>
  <c r="R157" i="22"/>
  <c r="M314" i="22"/>
  <c r="M124" i="22"/>
  <c r="O333" i="22"/>
  <c r="O73" i="22"/>
  <c r="N32" i="22"/>
  <c r="O433" i="22"/>
  <c r="O158" i="22"/>
  <c r="S9" i="22"/>
  <c r="P22" i="22"/>
  <c r="S87" i="22"/>
  <c r="R119" i="22"/>
  <c r="P359" i="22"/>
  <c r="P205" i="22"/>
  <c r="Q268" i="22"/>
  <c r="R72" i="22"/>
  <c r="M29" i="22"/>
  <c r="N215" i="22"/>
  <c r="N467" i="22"/>
  <c r="N233" i="22"/>
  <c r="P91" i="22"/>
  <c r="S118" i="22"/>
  <c r="R91" i="22"/>
  <c r="R319" i="22"/>
  <c r="P432" i="22"/>
  <c r="Q233" i="22"/>
  <c r="O37" i="22"/>
  <c r="R45" i="22"/>
  <c r="M202" i="22"/>
  <c r="O38" i="22"/>
  <c r="O197" i="22"/>
  <c r="N321" i="22"/>
  <c r="S439" i="22"/>
  <c r="M289" i="22"/>
  <c r="P421" i="22"/>
  <c r="M313" i="22"/>
  <c r="S190" i="22"/>
  <c r="P245" i="22"/>
  <c r="S393" i="22"/>
  <c r="M153" i="22"/>
  <c r="M250" i="22"/>
  <c r="Q53" i="22"/>
  <c r="N383" i="22"/>
  <c r="R266" i="22"/>
  <c r="P469" i="22"/>
  <c r="R499" i="22"/>
  <c r="N214" i="22"/>
  <c r="S348" i="22"/>
  <c r="O48" i="22"/>
  <c r="M198" i="22"/>
  <c r="N346" i="22"/>
  <c r="M431" i="22"/>
  <c r="S137" i="22"/>
  <c r="N280" i="22"/>
  <c r="R377" i="22"/>
  <c r="S398" i="22"/>
  <c r="S102" i="22"/>
  <c r="M248" i="22"/>
  <c r="N251" i="22"/>
  <c r="P220" i="22"/>
  <c r="N352" i="22"/>
  <c r="S166" i="22"/>
  <c r="Q160" i="22"/>
  <c r="S206" i="22"/>
  <c r="O367" i="22"/>
  <c r="R66" i="22"/>
  <c r="P42" i="22"/>
  <c r="R343" i="22"/>
  <c r="N132" i="22"/>
  <c r="P394" i="22"/>
  <c r="P98" i="22"/>
  <c r="N413" i="22"/>
  <c r="R127" i="22"/>
  <c r="M342" i="22"/>
  <c r="Q370" i="22"/>
  <c r="M300" i="22"/>
  <c r="R334" i="22"/>
  <c r="O43" i="22"/>
  <c r="Q364" i="22"/>
  <c r="Q156" i="22"/>
  <c r="P397" i="22"/>
  <c r="S281" i="22"/>
  <c r="S134" i="22"/>
  <c r="N79" i="22"/>
  <c r="O167" i="22"/>
  <c r="S139" i="22"/>
  <c r="P201" i="22"/>
  <c r="N388" i="22"/>
  <c r="Q14" i="22"/>
  <c r="M274" i="22"/>
  <c r="N38" i="22"/>
  <c r="N483" i="22"/>
  <c r="Q193" i="22"/>
  <c r="O97" i="22"/>
  <c r="R17" i="22"/>
  <c r="R210" i="22"/>
  <c r="Q296" i="22"/>
  <c r="R474" i="22"/>
  <c r="N141" i="22"/>
  <c r="R381" i="22"/>
  <c r="M110" i="22"/>
  <c r="R110" i="22"/>
  <c r="S178" i="22"/>
  <c r="Q292" i="22"/>
  <c r="P441" i="22"/>
  <c r="S78" i="22"/>
  <c r="R254" i="22"/>
  <c r="O414" i="22"/>
  <c r="N297" i="22"/>
  <c r="S105" i="22"/>
  <c r="P233" i="22"/>
  <c r="Q155" i="22"/>
  <c r="S295" i="22"/>
  <c r="S42" i="22"/>
  <c r="Q250" i="22"/>
  <c r="Q259" i="22"/>
  <c r="P444" i="22"/>
  <c r="Q293" i="22"/>
  <c r="M426" i="22"/>
  <c r="N275" i="22"/>
  <c r="R166" i="22"/>
  <c r="M270" i="22"/>
  <c r="R75" i="22"/>
  <c r="N453" i="22"/>
  <c r="Q390" i="22"/>
  <c r="Q313" i="22"/>
  <c r="N355" i="22"/>
  <c r="M169" i="22"/>
  <c r="P120" i="22"/>
  <c r="Q219" i="22"/>
  <c r="P353" i="22"/>
  <c r="S52" i="22"/>
  <c r="Q202" i="22"/>
  <c r="P354" i="22"/>
  <c r="Q435" i="22"/>
  <c r="R143" i="22"/>
  <c r="R284" i="22"/>
  <c r="O386" i="22"/>
  <c r="P403" i="22"/>
  <c r="R116" i="22"/>
  <c r="Q252" i="22"/>
  <c r="S258" i="22"/>
  <c r="O371" i="22"/>
  <c r="S79" i="22"/>
  <c r="P357" i="22"/>
  <c r="R148" i="22"/>
  <c r="O395" i="22"/>
  <c r="S7" i="22"/>
  <c r="S305" i="22"/>
  <c r="M221" i="22"/>
  <c r="M378" i="22"/>
  <c r="S96" i="22"/>
  <c r="N476" i="22"/>
  <c r="M410" i="22"/>
  <c r="N248" i="22"/>
  <c r="M323" i="22"/>
  <c r="S266" i="22"/>
  <c r="S459" i="22"/>
  <c r="N496" i="22"/>
  <c r="Q452" i="22"/>
  <c r="O111" i="22"/>
  <c r="R471" i="22"/>
  <c r="P300" i="22"/>
  <c r="P92" i="22"/>
  <c r="S372" i="22"/>
  <c r="R364" i="22"/>
  <c r="Q454" i="22"/>
  <c r="P15" i="22"/>
  <c r="P155" i="22"/>
  <c r="R413" i="22"/>
  <c r="O34" i="22"/>
  <c r="M351" i="22"/>
  <c r="R246" i="22"/>
  <c r="O78" i="22"/>
  <c r="P199" i="22"/>
  <c r="N200" i="22"/>
  <c r="O69" i="22"/>
  <c r="Q331" i="22"/>
  <c r="P49" i="22"/>
  <c r="O153" i="22"/>
  <c r="O483" i="22"/>
  <c r="Q118" i="22"/>
  <c r="S442" i="22"/>
  <c r="S215" i="22"/>
  <c r="M83" i="22"/>
  <c r="N269" i="22"/>
  <c r="S204" i="22"/>
  <c r="S10" i="22"/>
  <c r="R455" i="22"/>
  <c r="M283" i="22"/>
  <c r="O135" i="22"/>
  <c r="Q28" i="22"/>
  <c r="M373" i="22"/>
  <c r="Q388" i="22"/>
  <c r="S46" i="22"/>
  <c r="Q247" i="22"/>
  <c r="M269" i="22"/>
  <c r="N28" i="22"/>
  <c r="O258" i="22"/>
  <c r="R465" i="22"/>
  <c r="N85" i="22"/>
  <c r="N298" i="22"/>
  <c r="Q430" i="22"/>
  <c r="R279" i="22"/>
  <c r="Q407" i="22"/>
  <c r="O404" i="22"/>
  <c r="O336" i="22"/>
  <c r="R401" i="22"/>
  <c r="S306" i="22"/>
  <c r="O244" i="22"/>
  <c r="Q342" i="22"/>
  <c r="S149" i="22"/>
  <c r="P242" i="22"/>
  <c r="M358" i="22"/>
  <c r="P57" i="22"/>
  <c r="N207" i="22"/>
  <c r="S360" i="22"/>
  <c r="N440" i="22"/>
  <c r="N149" i="22"/>
  <c r="O289" i="22"/>
  <c r="S392" i="22"/>
  <c r="M408" i="22"/>
  <c r="R137" i="22"/>
  <c r="N257" i="22"/>
  <c r="M265" i="22"/>
  <c r="S375" i="22"/>
  <c r="P84" i="22"/>
  <c r="M225" i="22"/>
  <c r="P360" i="22"/>
  <c r="S489" i="22"/>
  <c r="O437" i="22"/>
  <c r="M249" i="22"/>
  <c r="P281" i="22"/>
  <c r="N409" i="22"/>
  <c r="Q458" i="22"/>
  <c r="N165" i="22"/>
  <c r="S53" i="22"/>
  <c r="S329" i="22"/>
  <c r="O186" i="22"/>
  <c r="P371" i="22"/>
  <c r="M469" i="22"/>
  <c r="S499" i="22"/>
  <c r="O214" i="22"/>
  <c r="N150" i="22"/>
  <c r="O484" i="22"/>
  <c r="O264" i="22"/>
  <c r="P325" i="22"/>
  <c r="R111" i="22"/>
  <c r="S109" i="22"/>
  <c r="M13" i="22"/>
  <c r="S155" i="22"/>
  <c r="N67" i="22"/>
  <c r="O92" i="22"/>
  <c r="S268" i="22"/>
  <c r="N31" i="22"/>
  <c r="Q200" i="22"/>
  <c r="Q382" i="22"/>
  <c r="N161" i="22"/>
  <c r="Q15" i="22"/>
  <c r="Q215" i="22"/>
  <c r="Q36" i="22"/>
  <c r="O60" i="22"/>
  <c r="R236" i="22"/>
  <c r="O114" i="22"/>
  <c r="S233" i="22"/>
  <c r="Q37" i="22"/>
  <c r="Q44" i="22"/>
  <c r="R388" i="22"/>
  <c r="R113" i="22"/>
  <c r="N83" i="22"/>
  <c r="R140" i="22"/>
  <c r="M6" i="22"/>
  <c r="M54" i="22"/>
  <c r="P299" i="22"/>
  <c r="O151" i="22"/>
  <c r="Q195" i="22"/>
  <c r="Q49" i="22"/>
  <c r="S123" i="22"/>
  <c r="N120" i="22"/>
  <c r="S475" i="22"/>
  <c r="M173" i="22"/>
  <c r="N47" i="22"/>
  <c r="M478" i="22"/>
  <c r="P218" i="22"/>
  <c r="N378" i="22"/>
  <c r="N435" i="22"/>
  <c r="O284" i="22"/>
  <c r="N412" i="22"/>
  <c r="S466" i="22"/>
  <c r="M258" i="22"/>
  <c r="Q365" i="22"/>
  <c r="Q181" i="22"/>
  <c r="P416" i="22"/>
  <c r="S385" i="22"/>
  <c r="P342" i="22"/>
  <c r="P34" i="22"/>
  <c r="Q305" i="22"/>
  <c r="R211" i="22"/>
  <c r="O369" i="22"/>
  <c r="R444" i="22"/>
  <c r="P154" i="22"/>
  <c r="S293" i="22"/>
  <c r="Q401" i="22"/>
  <c r="Q412" i="22"/>
  <c r="M149" i="22"/>
  <c r="R261" i="22"/>
  <c r="R272" i="22"/>
  <c r="P380" i="22"/>
  <c r="M89" i="22"/>
  <c r="Q229" i="22"/>
  <c r="S368" i="22"/>
  <c r="M362" i="22"/>
  <c r="M154" i="22"/>
  <c r="Q343" i="22"/>
  <c r="N202" i="22"/>
  <c r="Q486" i="22"/>
  <c r="N99" i="22"/>
  <c r="O497" i="22"/>
  <c r="O312" i="22"/>
  <c r="R11" i="22"/>
  <c r="M190" i="22"/>
  <c r="N389" i="22"/>
  <c r="O29" i="22"/>
  <c r="R494" i="22"/>
  <c r="N219" i="22"/>
  <c r="Q353" i="22"/>
  <c r="M53" i="22"/>
  <c r="R114" i="22"/>
  <c r="O332" i="22"/>
  <c r="Q400" i="22"/>
  <c r="S457" i="22"/>
  <c r="O377" i="22"/>
  <c r="N199" i="22"/>
  <c r="S210" i="22"/>
  <c r="R26" i="22"/>
  <c r="R359" i="22"/>
  <c r="P162" i="22"/>
  <c r="Q204" i="22"/>
  <c r="M102" i="22"/>
  <c r="S67" i="22"/>
  <c r="S333" i="22"/>
  <c r="P204" i="22"/>
  <c r="Q92" i="22"/>
  <c r="Q64" i="22"/>
  <c r="M119" i="22"/>
  <c r="P74" i="22"/>
  <c r="Q455" i="22"/>
  <c r="N263" i="22"/>
  <c r="S363" i="22"/>
  <c r="Q199" i="22"/>
  <c r="O24" i="22"/>
  <c r="R281" i="22"/>
  <c r="P499" i="22"/>
  <c r="M305" i="22"/>
  <c r="M42" i="22"/>
  <c r="N156" i="22"/>
  <c r="O126" i="22"/>
  <c r="M400" i="22"/>
  <c r="M55" i="22"/>
  <c r="N310" i="22"/>
  <c r="M73" i="22"/>
  <c r="R73" i="22"/>
  <c r="O130" i="22"/>
  <c r="O224" i="22"/>
  <c r="N283" i="22"/>
  <c r="R29" i="22"/>
  <c r="N188" i="22"/>
  <c r="P134" i="22"/>
  <c r="S356" i="22"/>
  <c r="Q377" i="22"/>
  <c r="P502" i="22"/>
  <c r="M260" i="22"/>
  <c r="M81" i="22"/>
  <c r="R395" i="22"/>
  <c r="S380" i="22"/>
  <c r="M304" i="22"/>
  <c r="S97" i="22"/>
  <c r="R7" i="22"/>
  <c r="S220" i="22"/>
  <c r="P227" i="22"/>
  <c r="Q273" i="22"/>
  <c r="N336" i="22"/>
  <c r="O449" i="22"/>
  <c r="R159" i="22"/>
  <c r="P298" i="22"/>
  <c r="P410" i="22"/>
  <c r="N417" i="22"/>
  <c r="O154" i="22"/>
  <c r="O266" i="22"/>
  <c r="S278" i="22"/>
  <c r="M385" i="22"/>
  <c r="Q93" i="22"/>
  <c r="N234" i="22"/>
  <c r="P377" i="22"/>
  <c r="Q366" i="22"/>
  <c r="O159" i="22"/>
  <c r="P494" i="22"/>
  <c r="R446" i="22"/>
  <c r="S402" i="22"/>
  <c r="M43" i="22"/>
  <c r="O340" i="22"/>
  <c r="P450" i="22"/>
  <c r="O236" i="22"/>
  <c r="M166" i="22"/>
  <c r="M293" i="22"/>
  <c r="P96" i="22"/>
  <c r="R498" i="22"/>
  <c r="P258" i="22"/>
  <c r="P348" i="22"/>
  <c r="M57" i="22"/>
  <c r="O207" i="22"/>
  <c r="Q354" i="22"/>
  <c r="Q74" i="22"/>
  <c r="P133" i="22"/>
  <c r="O180" i="22"/>
  <c r="Q311" i="22"/>
  <c r="P164" i="22"/>
  <c r="N364" i="22"/>
  <c r="O193" i="22"/>
  <c r="R178" i="22"/>
  <c r="Q236" i="22"/>
  <c r="R8" i="22"/>
  <c r="R69" i="22"/>
  <c r="O370" i="22"/>
  <c r="P104" i="22"/>
  <c r="N442" i="22"/>
  <c r="P399" i="22"/>
  <c r="R182" i="22"/>
  <c r="R109" i="22"/>
  <c r="O274" i="22"/>
  <c r="S422" i="22"/>
  <c r="S269" i="22"/>
  <c r="M183" i="22"/>
  <c r="Q91" i="22"/>
  <c r="R145" i="22"/>
  <c r="P146" i="22"/>
  <c r="P347" i="22"/>
  <c r="S292" i="22"/>
  <c r="N41" i="22"/>
  <c r="Q109" i="22"/>
  <c r="M341" i="22"/>
  <c r="R387" i="22"/>
  <c r="S373" i="22"/>
  <c r="R492" i="22"/>
  <c r="M310" i="22"/>
  <c r="O199" i="22"/>
  <c r="S413" i="22"/>
  <c r="O131" i="22"/>
  <c r="Q359" i="22"/>
  <c r="Q205" i="22"/>
  <c r="M93" i="22"/>
  <c r="Q35" i="22"/>
  <c r="N211" i="22"/>
  <c r="Q376" i="22"/>
  <c r="M424" i="22"/>
  <c r="R164" i="22"/>
  <c r="R267" i="22"/>
  <c r="Q85" i="22"/>
  <c r="Q404" i="22"/>
  <c r="M177" i="22"/>
  <c r="Q234" i="22"/>
  <c r="O40" i="22"/>
  <c r="Q368" i="22"/>
  <c r="P287" i="22"/>
  <c r="P458" i="22"/>
  <c r="S108" i="22"/>
  <c r="P94" i="22"/>
  <c r="M336" i="22"/>
  <c r="M303" i="22"/>
  <c r="P419" i="22"/>
  <c r="R421" i="22"/>
  <c r="Q159" i="22"/>
  <c r="S270" i="22"/>
  <c r="Q286" i="22"/>
  <c r="Q389" i="22"/>
  <c r="N98" i="22"/>
  <c r="R238" i="22"/>
  <c r="M384" i="22"/>
  <c r="N371" i="22"/>
  <c r="Q164" i="22"/>
  <c r="M499" i="22"/>
  <c r="P456" i="22"/>
  <c r="N348" i="22"/>
  <c r="N208" i="22"/>
  <c r="Q256" i="22"/>
  <c r="P278" i="22"/>
  <c r="S481" i="22"/>
  <c r="O209" i="22"/>
  <c r="Q263" i="22"/>
  <c r="Q403" i="22"/>
  <c r="Q107" i="22"/>
  <c r="M47" i="22"/>
  <c r="P352" i="22"/>
  <c r="M84" i="22"/>
  <c r="P485" i="22"/>
  <c r="R322" i="22"/>
  <c r="S444" i="22"/>
  <c r="O149" i="22"/>
  <c r="P372" i="22"/>
  <c r="M112" i="22"/>
  <c r="N270" i="22"/>
  <c r="S370" i="22"/>
  <c r="N488" i="22"/>
  <c r="S150" i="22"/>
  <c r="P45" i="22"/>
  <c r="R77" i="22"/>
  <c r="N400" i="22"/>
  <c r="M327" i="22"/>
  <c r="O72" i="22"/>
  <c r="P254" i="22"/>
  <c r="N255" i="22"/>
  <c r="S4" i="22"/>
  <c r="Q112" i="22"/>
  <c r="S49" i="22"/>
  <c r="S195" i="22"/>
  <c r="R172" i="22"/>
  <c r="Q6" i="22"/>
  <c r="O297" i="22"/>
  <c r="S76" i="22"/>
  <c r="R27" i="22"/>
  <c r="P364" i="22"/>
  <c r="S3" i="22"/>
  <c r="P6" i="22"/>
  <c r="N169" i="22"/>
  <c r="O388" i="22"/>
  <c r="R173" i="22"/>
  <c r="M18" i="22"/>
  <c r="O20" i="22"/>
  <c r="P442" i="22"/>
  <c r="Q76" i="22"/>
  <c r="R332" i="22"/>
  <c r="O364" i="22"/>
  <c r="N29" i="22"/>
  <c r="M40" i="22"/>
  <c r="Q223" i="22"/>
  <c r="N15" i="22"/>
  <c r="M145" i="22"/>
  <c r="N381" i="22"/>
  <c r="O230" i="22"/>
  <c r="Q414" i="22"/>
  <c r="O11" i="22"/>
  <c r="N90" i="22"/>
  <c r="O411" i="22"/>
  <c r="O182" i="22"/>
  <c r="P21" i="22"/>
  <c r="N472" i="22"/>
  <c r="R4" i="22"/>
  <c r="M159" i="22"/>
  <c r="Q103" i="22"/>
  <c r="N312" i="22"/>
  <c r="R92" i="22"/>
  <c r="O438" i="22"/>
  <c r="N313" i="22"/>
  <c r="O426" i="22"/>
  <c r="P181" i="22"/>
  <c r="P275" i="22"/>
  <c r="R292" i="22"/>
  <c r="N394" i="22"/>
  <c r="R102" i="22"/>
  <c r="O243" i="22"/>
  <c r="Q392" i="22"/>
  <c r="R375" i="22"/>
  <c r="S169" i="22"/>
  <c r="S224" i="22"/>
  <c r="R468" i="22"/>
  <c r="R352" i="22"/>
  <c r="P213" i="22"/>
  <c r="S234" i="22"/>
  <c r="O463" i="22"/>
  <c r="R82" i="22"/>
  <c r="M251" i="22"/>
  <c r="O420" i="22"/>
  <c r="Q187" i="22"/>
  <c r="M26" i="22"/>
  <c r="P309" i="22"/>
  <c r="S325" i="22"/>
  <c r="N5" i="22"/>
  <c r="P446" i="22"/>
  <c r="M460" i="22"/>
  <c r="P435" i="22"/>
  <c r="P88" i="22"/>
  <c r="S203" i="22"/>
  <c r="P464" i="22"/>
  <c r="M280" i="22"/>
  <c r="Q300" i="22"/>
  <c r="R398" i="22"/>
  <c r="O107" i="22"/>
  <c r="S247" i="22"/>
  <c r="O401" i="22"/>
  <c r="O380" i="22"/>
  <c r="R175" i="22"/>
  <c r="P229" i="22"/>
  <c r="P478" i="22"/>
  <c r="O357" i="22"/>
  <c r="S218" i="22"/>
  <c r="M412" i="22"/>
  <c r="N52" i="22"/>
  <c r="S467" i="22"/>
  <c r="M317" i="22"/>
  <c r="N423" i="22"/>
  <c r="R79" i="22"/>
  <c r="S192" i="22"/>
  <c r="Q30" i="22"/>
  <c r="R315" i="22"/>
  <c r="P117" i="22"/>
  <c r="N449" i="22"/>
  <c r="N129" i="22"/>
  <c r="R207" i="22"/>
  <c r="P214" i="22"/>
  <c r="N289" i="22"/>
  <c r="O178" i="22"/>
  <c r="M44" i="22"/>
  <c r="S473" i="22"/>
  <c r="O403" i="22"/>
  <c r="S111" i="22"/>
  <c r="P252" i="22"/>
  <c r="N410" i="22"/>
  <c r="S384" i="22"/>
  <c r="N181" i="22"/>
  <c r="M234" i="22"/>
  <c r="O488" i="22"/>
  <c r="S361" i="22"/>
  <c r="P224" i="22"/>
  <c r="Q416" i="22"/>
  <c r="R56" i="22"/>
  <c r="R265" i="22"/>
  <c r="O292" i="22"/>
  <c r="Q321" i="22"/>
  <c r="R170" i="22"/>
  <c r="Q19" i="22"/>
  <c r="Q322" i="22"/>
  <c r="N35" i="22"/>
  <c r="R323" i="22"/>
  <c r="Q122" i="22"/>
  <c r="M492" i="22"/>
  <c r="S302" i="22"/>
  <c r="O211" i="22"/>
  <c r="R400" i="22"/>
  <c r="N53" i="22"/>
  <c r="P412" i="22"/>
  <c r="N9" i="22"/>
  <c r="N309" i="22"/>
  <c r="P379" i="22"/>
  <c r="M257" i="22"/>
  <c r="N419" i="22"/>
  <c r="P389" i="22"/>
  <c r="P186" i="22"/>
  <c r="Q238" i="22"/>
  <c r="M501" i="22"/>
  <c r="P366" i="22"/>
  <c r="O231" i="22"/>
  <c r="N421" i="22"/>
  <c r="O61" i="22"/>
  <c r="O270" i="22"/>
  <c r="N300" i="22"/>
  <c r="O375" i="22"/>
  <c r="S106" i="22"/>
  <c r="O175" i="22"/>
  <c r="O408" i="22"/>
  <c r="S22" i="22"/>
  <c r="R126" i="22"/>
  <c r="M332" i="22"/>
  <c r="S127" i="22"/>
  <c r="M502" i="22"/>
  <c r="O232" i="22"/>
  <c r="N426" i="22"/>
  <c r="Q100" i="22"/>
  <c r="Q180" i="22"/>
  <c r="P323" i="22"/>
  <c r="N266" i="22"/>
  <c r="R67" i="22"/>
  <c r="N117" i="22"/>
  <c r="M14" i="22"/>
  <c r="M394" i="22"/>
  <c r="R191" i="22"/>
  <c r="N243" i="22"/>
  <c r="P29" i="22"/>
  <c r="M371" i="22"/>
  <c r="O237" i="22"/>
  <c r="R425" i="22"/>
  <c r="S65" i="22"/>
  <c r="S274" i="22"/>
  <c r="P306" i="22"/>
  <c r="S379" i="22"/>
  <c r="P111" i="22"/>
  <c r="N407" i="22"/>
  <c r="M360" i="22"/>
  <c r="Q266" i="22"/>
  <c r="Q499" i="22"/>
  <c r="Q18" i="22"/>
  <c r="P191" i="22"/>
  <c r="M143" i="22"/>
  <c r="R245" i="22"/>
  <c r="P71" i="22"/>
  <c r="P346" i="22"/>
  <c r="S416" i="22"/>
  <c r="R454" i="22"/>
  <c r="O409" i="22"/>
  <c r="R501" i="22"/>
  <c r="S256" i="22"/>
  <c r="R294" i="22"/>
  <c r="N479" i="22"/>
  <c r="M201" i="22"/>
  <c r="R247" i="22"/>
  <c r="M34" i="22"/>
  <c r="Q375" i="22"/>
  <c r="R244" i="22"/>
  <c r="O430" i="22"/>
  <c r="P70" i="22"/>
  <c r="P279" i="22"/>
  <c r="P314" i="22"/>
  <c r="P384" i="22"/>
  <c r="M116" i="22"/>
  <c r="R411" i="22"/>
  <c r="P368" i="22"/>
  <c r="N489" i="22"/>
  <c r="Q153" i="22"/>
  <c r="Q302" i="22"/>
  <c r="P430" i="22"/>
  <c r="Q189" i="22"/>
  <c r="R305" i="22"/>
  <c r="O447" i="22"/>
  <c r="P203" i="22"/>
  <c r="P491" i="22"/>
  <c r="N225" i="22"/>
  <c r="R502" i="22"/>
  <c r="Q344" i="22"/>
  <c r="S364" i="22"/>
  <c r="M127" i="22"/>
  <c r="N470" i="22"/>
  <c r="Q184" i="22"/>
  <c r="O226" i="22"/>
  <c r="M168" i="22"/>
  <c r="N380" i="22"/>
  <c r="S250" i="22"/>
  <c r="S434" i="22"/>
  <c r="M75" i="22"/>
  <c r="M284" i="22"/>
  <c r="P322" i="22"/>
  <c r="M389" i="22"/>
  <c r="O121" i="22"/>
  <c r="O416" i="22"/>
  <c r="M375" i="22"/>
  <c r="R493" i="22"/>
  <c r="S158" i="22"/>
  <c r="P452" i="22"/>
  <c r="P320" i="22"/>
  <c r="M435" i="22"/>
  <c r="R489" i="22"/>
  <c r="N427" i="22"/>
  <c r="O374" i="22"/>
  <c r="R208" i="22"/>
  <c r="P501" i="22"/>
  <c r="R231" i="22"/>
  <c r="S345" i="22"/>
  <c r="N484" i="22"/>
  <c r="O198" i="22"/>
  <c r="M483" i="22"/>
  <c r="S446" i="22"/>
  <c r="O220" i="22"/>
  <c r="Q417" i="22"/>
  <c r="M62" i="22"/>
  <c r="M423" i="22"/>
  <c r="P439" i="22"/>
  <c r="Q79" i="22"/>
  <c r="Q288" i="22"/>
  <c r="S328" i="22"/>
  <c r="Q393" i="22"/>
  <c r="Q126" i="22"/>
  <c r="S420" i="22"/>
  <c r="Q383" i="22"/>
  <c r="O498" i="22"/>
  <c r="N164" i="22"/>
  <c r="M457" i="22"/>
  <c r="Q328" i="22"/>
  <c r="S395" i="22"/>
  <c r="S477" i="22"/>
  <c r="O494" i="22"/>
  <c r="P343" i="22"/>
  <c r="S280" i="22"/>
  <c r="R406" i="22"/>
  <c r="O98" i="22"/>
  <c r="R237" i="22"/>
  <c r="O352" i="22"/>
  <c r="S142" i="22"/>
  <c r="N240" i="22"/>
  <c r="O431" i="22"/>
  <c r="S32" i="22"/>
  <c r="O208" i="22"/>
  <c r="N58" i="22"/>
  <c r="O271" i="22"/>
  <c r="S377" i="22"/>
  <c r="Q178" i="22"/>
  <c r="N293" i="22"/>
  <c r="N337" i="22"/>
  <c r="N398" i="22"/>
  <c r="S131" i="22"/>
  <c r="P425" i="22"/>
  <c r="N392" i="22"/>
  <c r="S502" i="22"/>
  <c r="P169" i="22"/>
  <c r="Q461" i="22"/>
  <c r="S336" i="22"/>
  <c r="R404" i="22"/>
  <c r="R487" i="22"/>
  <c r="N177" i="22"/>
  <c r="P404" i="22"/>
  <c r="M17" i="22"/>
  <c r="N491" i="22"/>
  <c r="R103" i="22"/>
  <c r="R190" i="22"/>
  <c r="S316" i="22"/>
  <c r="O16" i="22"/>
  <c r="S200" i="22"/>
  <c r="R393" i="22"/>
  <c r="S33" i="22"/>
  <c r="N331" i="22"/>
  <c r="O429" i="22"/>
  <c r="P223" i="22"/>
  <c r="P493" i="22"/>
  <c r="N278" i="22"/>
  <c r="Q334" i="22"/>
  <c r="Q121" i="22"/>
  <c r="O495" i="22"/>
  <c r="M209" i="22"/>
  <c r="Q221" i="22"/>
  <c r="M240" i="22"/>
  <c r="M434" i="22"/>
  <c r="Q432" i="22"/>
  <c r="R28" i="22"/>
  <c r="O128" i="22"/>
  <c r="M111" i="22"/>
  <c r="R373" i="22"/>
  <c r="R241" i="22"/>
  <c r="P115" i="22"/>
  <c r="M65" i="22"/>
  <c r="O146" i="22"/>
  <c r="O113" i="22"/>
  <c r="P487" i="22"/>
  <c r="N327" i="22"/>
  <c r="P215" i="22"/>
  <c r="M236" i="22"/>
  <c r="S24" i="22"/>
  <c r="Q347" i="22"/>
  <c r="S284" i="22"/>
  <c r="N396" i="22"/>
  <c r="P56" i="22"/>
  <c r="O188" i="22"/>
  <c r="Q211" i="22"/>
  <c r="N443" i="22"/>
  <c r="O106" i="22"/>
  <c r="Q396" i="22"/>
  <c r="O95" i="22"/>
  <c r="M96" i="22"/>
  <c r="M158" i="22"/>
  <c r="R368" i="22"/>
  <c r="M356" i="22"/>
  <c r="R64" i="22"/>
  <c r="R222" i="22"/>
  <c r="R341" i="22"/>
  <c r="O283" i="22"/>
  <c r="P140" i="22"/>
  <c r="M348" i="22"/>
  <c r="M453" i="22"/>
  <c r="P422" i="22"/>
  <c r="Q406" i="22"/>
  <c r="N245" i="22"/>
  <c r="Q360" i="22"/>
  <c r="S148" i="22"/>
  <c r="Q478" i="22"/>
  <c r="S71" i="22"/>
  <c r="M285" i="22"/>
  <c r="P241" i="22"/>
  <c r="R47" i="22"/>
  <c r="P363" i="22"/>
  <c r="M125" i="22"/>
  <c r="M165" i="22"/>
  <c r="N92" i="22"/>
  <c r="R402" i="22"/>
  <c r="N137" i="22"/>
  <c r="M430" i="22"/>
  <c r="S400" i="22"/>
  <c r="N416" i="22"/>
  <c r="R174" i="22"/>
  <c r="N466" i="22"/>
  <c r="N345" i="22"/>
  <c r="Q411" i="22"/>
  <c r="R497" i="22"/>
  <c r="P182" i="22"/>
  <c r="M409" i="22"/>
  <c r="Q21" i="22"/>
  <c r="N258" i="22"/>
  <c r="O295" i="22"/>
  <c r="S344" i="22"/>
  <c r="N460" i="22"/>
  <c r="O242" i="22"/>
  <c r="Q170" i="22"/>
  <c r="S300" i="22"/>
  <c r="S6" i="22"/>
  <c r="P247" i="22"/>
  <c r="Q264" i="22"/>
  <c r="R472" i="22"/>
  <c r="Q198" i="22"/>
  <c r="R249" i="22"/>
  <c r="M347" i="22"/>
  <c r="P418" i="22"/>
  <c r="M467" i="22"/>
  <c r="P392" i="22"/>
  <c r="M349" i="22"/>
  <c r="P48" i="22"/>
  <c r="N459" i="22"/>
  <c r="R71" i="22"/>
  <c r="Q474" i="22"/>
  <c r="Q246" i="22"/>
  <c r="S92" i="22"/>
  <c r="M91" i="22"/>
  <c r="S128" i="22"/>
  <c r="P483" i="22"/>
  <c r="S449" i="22"/>
  <c r="M28" i="22"/>
  <c r="Q135" i="22"/>
  <c r="N341" i="22"/>
  <c r="N123" i="22"/>
  <c r="P291" i="22"/>
  <c r="N216" i="22"/>
  <c r="N42" i="22"/>
  <c r="O177" i="22"/>
  <c r="M178" i="22"/>
  <c r="R105" i="22"/>
  <c r="R93" i="22"/>
  <c r="M22" i="22"/>
  <c r="P135" i="22"/>
  <c r="R460" i="22"/>
  <c r="M79" i="22"/>
  <c r="O415" i="22"/>
  <c r="N114" i="22"/>
  <c r="P396" i="22"/>
  <c r="R235" i="22"/>
  <c r="M123" i="22"/>
  <c r="P36" i="22"/>
  <c r="Q436" i="22"/>
  <c r="M247" i="22"/>
  <c r="S117" i="22"/>
  <c r="Q22" i="22"/>
  <c r="O255" i="22"/>
  <c r="S451" i="22"/>
  <c r="M33" i="22"/>
  <c r="Q457" i="22"/>
  <c r="S484" i="22"/>
  <c r="N276" i="22"/>
  <c r="P382" i="22"/>
  <c r="M369" i="22"/>
  <c r="N154" i="22"/>
  <c r="P488" i="22"/>
  <c r="Q224" i="22"/>
  <c r="N387" i="22"/>
  <c r="R138" i="22"/>
  <c r="R255" i="22"/>
  <c r="P272" i="22"/>
  <c r="N155" i="22"/>
  <c r="Q362" i="22"/>
  <c r="Q428" i="22"/>
  <c r="O124" i="22"/>
  <c r="Q434" i="22"/>
  <c r="R409" i="22"/>
  <c r="R420" i="22"/>
  <c r="R180" i="22"/>
  <c r="R470" i="22"/>
  <c r="Q351" i="22"/>
  <c r="P420" i="22"/>
  <c r="N142" i="22"/>
  <c r="R187" i="22"/>
  <c r="Q413" i="22"/>
  <c r="N26" i="22"/>
  <c r="R262" i="22"/>
  <c r="Q301" i="22"/>
  <c r="R495" i="22"/>
  <c r="O108" i="22"/>
  <c r="P486" i="22"/>
  <c r="Q214" i="22"/>
  <c r="R269" i="22"/>
  <c r="N408" i="22"/>
  <c r="N112" i="22"/>
  <c r="Q190" i="22"/>
  <c r="M357" i="22"/>
  <c r="Q88" i="22"/>
  <c r="P326" i="22"/>
  <c r="Q39" i="22"/>
  <c r="S486" i="22"/>
  <c r="R144" i="22"/>
  <c r="M191" i="22"/>
  <c r="R320" i="22"/>
  <c r="M175" i="22"/>
  <c r="R202" i="22"/>
  <c r="O346" i="22"/>
  <c r="S312" i="22"/>
  <c r="Q395" i="22"/>
  <c r="R442" i="22"/>
  <c r="O324" i="22"/>
  <c r="N152" i="22"/>
  <c r="M311" i="22"/>
  <c r="O318" i="22"/>
  <c r="N11" i="22"/>
  <c r="Q171" i="22"/>
  <c r="M78" i="22"/>
  <c r="P235" i="22"/>
  <c r="Q10" i="22"/>
  <c r="P157" i="22"/>
  <c r="Q319" i="22"/>
  <c r="N49" i="22"/>
  <c r="S41" i="22"/>
  <c r="S241" i="22"/>
  <c r="O36" i="22"/>
  <c r="P32" i="22"/>
  <c r="S223" i="22"/>
  <c r="M114" i="22"/>
  <c r="R209" i="22"/>
  <c r="O18" i="22"/>
  <c r="O10" i="22"/>
  <c r="R483" i="22"/>
  <c r="N97" i="22"/>
  <c r="R441" i="22"/>
  <c r="S120" i="22"/>
  <c r="M24" i="22"/>
  <c r="N82" i="22"/>
  <c r="S283" i="22"/>
  <c r="Q131" i="22"/>
  <c r="Q173" i="22"/>
  <c r="Q69" i="22"/>
  <c r="P3" i="22"/>
  <c r="M97" i="22"/>
  <c r="P498" i="22"/>
  <c r="P489" i="22"/>
  <c r="Q475" i="22"/>
  <c r="S129" i="22"/>
  <c r="P350" i="22"/>
  <c r="P159" i="22"/>
  <c r="N501" i="22"/>
  <c r="P231" i="22"/>
  <c r="P61" i="22"/>
  <c r="R171" i="22"/>
  <c r="O376" i="22"/>
  <c r="Q423" i="22"/>
  <c r="O93" i="22"/>
  <c r="N3" i="22"/>
  <c r="O216" i="22"/>
  <c r="M192" i="22"/>
  <c r="N74" i="22"/>
  <c r="O425" i="22"/>
  <c r="M186" i="22"/>
  <c r="O475" i="22"/>
  <c r="S359" i="22"/>
  <c r="Q429" i="22"/>
  <c r="P147" i="22"/>
  <c r="M193" i="22"/>
  <c r="N418" i="22"/>
  <c r="R30" i="22"/>
  <c r="O267" i="22"/>
  <c r="Q309" i="22"/>
  <c r="O500" i="22"/>
  <c r="S112" i="22"/>
  <c r="P349" i="22"/>
  <c r="S469" i="22"/>
  <c r="N340" i="22"/>
  <c r="O53" i="22"/>
  <c r="Q269" i="22"/>
  <c r="S261" i="22"/>
  <c r="M346" i="22"/>
  <c r="N473" i="22"/>
  <c r="S388" i="22"/>
  <c r="R328" i="22"/>
  <c r="N180" i="22"/>
  <c r="O338" i="22"/>
  <c r="Q381" i="22"/>
  <c r="N16" i="22"/>
  <c r="N284" i="22"/>
  <c r="M380" i="22"/>
  <c r="N20" i="22"/>
  <c r="O440" i="22"/>
  <c r="M144" i="22"/>
  <c r="P454" i="22"/>
  <c r="S176" i="22"/>
  <c r="S405" i="22"/>
  <c r="S54" i="22"/>
  <c r="M152" i="22"/>
  <c r="N100" i="22"/>
  <c r="Q81" i="22"/>
  <c r="P46" i="22"/>
  <c r="P328" i="22"/>
  <c r="Q141" i="22"/>
  <c r="S396" i="22"/>
  <c r="Q87" i="22"/>
  <c r="R53" i="22"/>
  <c r="N452" i="22"/>
  <c r="N179" i="22"/>
  <c r="N64" i="22"/>
  <c r="M10" i="22"/>
  <c r="N104" i="22"/>
  <c r="P60" i="22"/>
  <c r="N434" i="22"/>
  <c r="M229" i="22"/>
  <c r="O310" i="22"/>
  <c r="P177" i="22"/>
  <c r="M37" i="22"/>
  <c r="Q241" i="22"/>
  <c r="P476" i="22"/>
  <c r="M268" i="22"/>
  <c r="S91" i="22"/>
  <c r="O136" i="22"/>
  <c r="M4" i="22"/>
  <c r="R382" i="22"/>
  <c r="O14" i="22"/>
  <c r="P268" i="22"/>
  <c r="M59" i="22"/>
  <c r="R59" i="22"/>
  <c r="Q90" i="22"/>
  <c r="M286" i="22"/>
  <c r="N480" i="22"/>
  <c r="Q420" i="22"/>
  <c r="M372" i="22"/>
  <c r="S414" i="22"/>
  <c r="R6" i="22"/>
  <c r="P237" i="22"/>
  <c r="M66" i="22"/>
  <c r="P292" i="22"/>
  <c r="S16" i="22"/>
  <c r="M230" i="22"/>
  <c r="Q26" i="22"/>
  <c r="N360" i="22"/>
  <c r="O281" i="22"/>
  <c r="S453" i="22"/>
  <c r="Q308" i="22"/>
  <c r="R167" i="22"/>
  <c r="S479" i="22"/>
  <c r="O368" i="22"/>
  <c r="N441" i="22"/>
  <c r="P153" i="22"/>
  <c r="M199" i="22"/>
  <c r="R422" i="22"/>
  <c r="O35" i="22"/>
  <c r="S271" i="22"/>
  <c r="S315" i="22"/>
  <c r="M121" i="22"/>
  <c r="Q117" i="22"/>
  <c r="M354" i="22"/>
  <c r="Q479" i="22"/>
  <c r="M491" i="22"/>
  <c r="M220" i="22"/>
  <c r="S193" i="22"/>
  <c r="O361" i="22"/>
  <c r="O474" i="22"/>
  <c r="N385" i="22"/>
  <c r="O501" i="22"/>
  <c r="Q42" i="22"/>
  <c r="S470" i="22"/>
  <c r="R131" i="22"/>
  <c r="O422" i="22"/>
  <c r="O138" i="22"/>
  <c r="O235" i="22"/>
  <c r="S259" i="22"/>
  <c r="M383" i="22"/>
  <c r="Q489" i="22"/>
  <c r="Q244" i="22"/>
  <c r="M294" i="22"/>
  <c r="S164" i="22"/>
  <c r="N308" i="22"/>
  <c r="O21" i="22"/>
  <c r="O8" i="22"/>
  <c r="O363" i="22"/>
  <c r="Q134" i="22"/>
  <c r="N95" i="22"/>
  <c r="P188" i="22"/>
  <c r="S157" i="22"/>
  <c r="R212" i="22"/>
  <c r="N27" i="22"/>
  <c r="Q99" i="22"/>
  <c r="N311" i="22"/>
  <c r="Q52" i="22"/>
  <c r="R423" i="22"/>
  <c r="N486" i="22"/>
  <c r="O228" i="22"/>
  <c r="M95" i="22"/>
  <c r="O240" i="22"/>
  <c r="N347" i="22"/>
  <c r="M256" i="22"/>
  <c r="O161" i="22"/>
  <c r="M9" i="22"/>
  <c r="N126" i="22"/>
  <c r="R128" i="22"/>
  <c r="S296" i="22"/>
  <c r="N197" i="22"/>
  <c r="M41" i="22"/>
  <c r="S94" i="22"/>
  <c r="Q295" i="22"/>
  <c r="P14" i="22"/>
  <c r="S358" i="22"/>
  <c r="Q387" i="22"/>
  <c r="O268" i="22"/>
  <c r="N174" i="22"/>
  <c r="O341" i="22"/>
  <c r="O347" i="22"/>
  <c r="M343" i="22"/>
  <c r="N425" i="22"/>
  <c r="O452" i="22"/>
  <c r="R225" i="22"/>
  <c r="R405" i="22"/>
  <c r="S244" i="22"/>
  <c r="Q70" i="22"/>
  <c r="O300" i="22"/>
  <c r="M107" i="22"/>
  <c r="P301" i="22"/>
  <c r="Q467" i="22"/>
  <c r="O50" i="22"/>
  <c r="R153" i="22"/>
  <c r="M99" i="22"/>
  <c r="Q307" i="22"/>
  <c r="Q116" i="22"/>
  <c r="N172" i="22"/>
  <c r="R450" i="22"/>
  <c r="R158" i="22"/>
  <c r="O204" i="22"/>
  <c r="O427" i="22"/>
  <c r="S39" i="22"/>
  <c r="P276" i="22"/>
  <c r="S323" i="22"/>
  <c r="Q125" i="22"/>
  <c r="R122" i="22"/>
  <c r="Q358" i="22"/>
  <c r="N492" i="22"/>
  <c r="Q495" i="22"/>
  <c r="R226" i="22"/>
  <c r="R344" i="22"/>
  <c r="S57" i="22"/>
  <c r="M436" i="22"/>
  <c r="S154" i="22"/>
  <c r="N382" i="22"/>
  <c r="S238" i="22"/>
  <c r="Q237" i="22"/>
  <c r="M82" i="22"/>
  <c r="Q502" i="22"/>
  <c r="M292" i="22"/>
  <c r="M276" i="22"/>
  <c r="O479" i="22"/>
  <c r="S472" i="22"/>
  <c r="P85" i="22"/>
  <c r="N465" i="22"/>
  <c r="O343" i="22"/>
  <c r="S74" i="22"/>
  <c r="R147" i="22"/>
  <c r="O265" i="22"/>
  <c r="S161" i="22"/>
  <c r="O309" i="22"/>
  <c r="P40" i="22"/>
  <c r="O492" i="22"/>
  <c r="R108" i="22"/>
  <c r="M174" i="22"/>
  <c r="O179" i="22"/>
  <c r="N22" i="22"/>
  <c r="R365" i="22"/>
  <c r="R282" i="22"/>
  <c r="O58" i="22"/>
  <c r="P222" i="22"/>
  <c r="N223" i="22"/>
  <c r="M70" i="22"/>
  <c r="R197" i="22"/>
  <c r="R85" i="22"/>
  <c r="S173" i="22"/>
  <c r="N55" i="22"/>
  <c r="S5" i="22"/>
  <c r="P283" i="22"/>
  <c r="S492" i="22"/>
  <c r="P27" i="22"/>
  <c r="S310" i="22"/>
  <c r="N106" i="22"/>
  <c r="P95" i="22"/>
  <c r="Q497" i="22"/>
  <c r="O327" i="22"/>
  <c r="N153" i="22"/>
  <c r="Q50" i="22"/>
  <c r="O470" i="22"/>
  <c r="M406" i="22"/>
  <c r="S60" i="22"/>
  <c r="M288" i="22"/>
  <c r="R310" i="22"/>
  <c r="S70" i="22"/>
  <c r="N19" i="22"/>
  <c r="Q212" i="22"/>
  <c r="M39" i="22"/>
  <c r="S265" i="22"/>
  <c r="R325" i="22"/>
  <c r="O296" i="22"/>
  <c r="M207" i="22"/>
  <c r="P468" i="22"/>
  <c r="Q317" i="22"/>
  <c r="N196" i="22"/>
  <c r="O80" i="22"/>
  <c r="R457" i="22"/>
  <c r="N395" i="22"/>
  <c r="S319" i="22"/>
  <c r="P386" i="22"/>
  <c r="S407" i="22"/>
  <c r="O428" i="22"/>
  <c r="S59" i="22"/>
  <c r="Q209" i="22"/>
  <c r="S431" i="22"/>
  <c r="P44" i="22"/>
  <c r="M281" i="22"/>
  <c r="N332" i="22"/>
  <c r="N130" i="22"/>
  <c r="M128" i="22"/>
  <c r="N363" i="22"/>
  <c r="N502" i="22"/>
  <c r="N500" i="22"/>
  <c r="P232" i="22"/>
  <c r="O349" i="22"/>
  <c r="P62" i="22"/>
  <c r="P198" i="22"/>
  <c r="R369" i="22"/>
  <c r="R289" i="22"/>
  <c r="P132" i="22"/>
  <c r="P388" i="22"/>
  <c r="N362" i="22"/>
  <c r="R70" i="22"/>
  <c r="N296" i="22"/>
  <c r="Q363" i="22"/>
  <c r="R436" i="22"/>
  <c r="R129" i="22"/>
  <c r="P226" i="22"/>
  <c r="Q326" i="22"/>
  <c r="N420" i="22"/>
  <c r="S217" i="22"/>
  <c r="N375" i="22"/>
  <c r="O306" i="22"/>
  <c r="O385" i="22"/>
  <c r="O89" i="22"/>
  <c r="M404" i="22"/>
  <c r="O117" i="22"/>
  <c r="O241" i="22"/>
  <c r="O383" i="22"/>
  <c r="P183" i="22"/>
  <c r="Q310" i="22"/>
  <c r="O65" i="22"/>
  <c r="O227" i="22"/>
  <c r="S397" i="22"/>
  <c r="S182" i="22"/>
  <c r="O64" i="22"/>
  <c r="Q27" i="22"/>
  <c r="N18" i="22"/>
  <c r="O90" i="22"/>
  <c r="O250" i="22"/>
  <c r="Q77" i="22"/>
  <c r="R268" i="22"/>
  <c r="P51" i="22"/>
  <c r="N110" i="22"/>
  <c r="N406" i="22"/>
  <c r="Q130" i="22"/>
  <c r="M161" i="22"/>
  <c r="Q83" i="22"/>
  <c r="Q59" i="22"/>
  <c r="O82" i="22"/>
  <c r="N328" i="22"/>
  <c r="Q172" i="22"/>
  <c r="R221" i="22"/>
  <c r="S151" i="22"/>
  <c r="M36" i="22"/>
  <c r="N140" i="22"/>
  <c r="M307" i="22"/>
  <c r="M195" i="22"/>
  <c r="S62" i="22"/>
  <c r="R95" i="22"/>
  <c r="M242" i="22"/>
  <c r="P297" i="22"/>
  <c r="P273" i="22"/>
  <c r="R89" i="22"/>
  <c r="M449" i="22"/>
  <c r="O5" i="22"/>
  <c r="M473" i="22"/>
  <c r="N322" i="22"/>
  <c r="O171" i="22"/>
  <c r="R277" i="22"/>
  <c r="Q410" i="22"/>
  <c r="P311" i="22"/>
  <c r="S248" i="22"/>
  <c r="S350" i="22"/>
  <c r="O170" i="22"/>
  <c r="Q398" i="22"/>
  <c r="M197" i="22"/>
  <c r="P436" i="22"/>
  <c r="M49" i="22"/>
  <c r="Q285" i="22"/>
  <c r="Q338" i="22"/>
  <c r="R134" i="22"/>
  <c r="O133" i="22"/>
  <c r="R367" i="22"/>
  <c r="M80" i="22"/>
  <c r="S216" i="22"/>
  <c r="P238" i="22"/>
  <c r="S353" i="22"/>
  <c r="M67" i="22"/>
  <c r="M203" i="22"/>
  <c r="O378" i="22"/>
  <c r="Q440" i="22"/>
  <c r="N160" i="22"/>
  <c r="P143" i="22"/>
  <c r="Q245" i="22"/>
  <c r="N201" i="22"/>
  <c r="N499" i="22"/>
  <c r="R345" i="22"/>
  <c r="N59" i="22"/>
  <c r="O155" i="22"/>
  <c r="Q201" i="22"/>
  <c r="R362" i="22"/>
  <c r="N62" i="22"/>
  <c r="N468" i="22"/>
  <c r="R192" i="22"/>
  <c r="N242" i="22"/>
  <c r="N457" i="22"/>
  <c r="S115" i="22"/>
  <c r="M239" i="22"/>
  <c r="R308" i="22"/>
  <c r="R257" i="22"/>
  <c r="N438" i="22"/>
  <c r="P37" i="22"/>
  <c r="O256" i="22"/>
  <c r="N69" i="22"/>
  <c r="M172" i="22"/>
  <c r="R118" i="22"/>
  <c r="Q104" i="22"/>
  <c r="N365" i="22"/>
  <c r="M228" i="22"/>
  <c r="M109" i="22"/>
  <c r="S58" i="22"/>
  <c r="P136" i="22"/>
  <c r="M105" i="22"/>
  <c r="M475" i="22"/>
  <c r="Q304" i="22"/>
  <c r="S450" i="22"/>
  <c r="Q222" i="22"/>
  <c r="S18" i="22"/>
  <c r="N324" i="22"/>
  <c r="Q138" i="22"/>
  <c r="N356" i="22"/>
  <c r="N10" i="22"/>
  <c r="R177" i="22"/>
  <c r="R139" i="22"/>
  <c r="S433" i="22"/>
  <c r="Q3" i="22"/>
  <c r="R363" i="22"/>
  <c r="O87" i="22"/>
  <c r="M88" i="22"/>
  <c r="O147" i="22"/>
  <c r="N159" i="22"/>
  <c r="P332" i="22"/>
  <c r="Q58" i="22"/>
  <c r="Q210" i="22"/>
  <c r="M275" i="22"/>
  <c r="N277" i="22"/>
  <c r="O94" i="22"/>
  <c r="R386" i="22"/>
  <c r="R302" i="22"/>
  <c r="Q477" i="22"/>
  <c r="R326" i="22"/>
  <c r="S175" i="22"/>
  <c r="S408" i="22"/>
  <c r="R342" i="22"/>
  <c r="S186" i="22"/>
  <c r="M421" i="22"/>
  <c r="P390" i="22"/>
  <c r="R350" i="22"/>
  <c r="R437" i="22"/>
  <c r="O252" i="22"/>
  <c r="Q38" i="22"/>
  <c r="N290" i="22"/>
  <c r="S346" i="22"/>
  <c r="O139" i="22"/>
  <c r="N139" i="22"/>
  <c r="O372" i="22"/>
  <c r="S121" i="22"/>
  <c r="P221" i="22"/>
  <c r="S245" i="22"/>
  <c r="P358" i="22"/>
  <c r="Q71" i="22"/>
  <c r="Q207" i="22"/>
  <c r="S386" i="22"/>
  <c r="N445" i="22"/>
  <c r="P165" i="22"/>
  <c r="O393" i="22"/>
  <c r="N171" i="22"/>
  <c r="R439" i="22"/>
  <c r="O331" i="22"/>
  <c r="P180" i="22"/>
  <c r="P413" i="22"/>
  <c r="Q262" i="22"/>
  <c r="N374" i="22"/>
  <c r="N469" i="22"/>
  <c r="S452" i="22"/>
  <c r="N244" i="22"/>
  <c r="Q327" i="22"/>
  <c r="N203" i="22"/>
  <c r="R384" i="22"/>
  <c r="Q258" i="22"/>
  <c r="S143" i="22"/>
  <c r="Q144" i="22"/>
  <c r="S376" i="22"/>
  <c r="R186" i="22"/>
  <c r="M226" i="22"/>
  <c r="N252" i="22"/>
  <c r="M363" i="22"/>
  <c r="N76" i="22"/>
  <c r="N212" i="22"/>
  <c r="P395" i="22"/>
  <c r="R449" i="22"/>
  <c r="P171" i="22"/>
  <c r="S298" i="22"/>
  <c r="M12" i="22"/>
  <c r="Q176" i="22"/>
  <c r="P16" i="22"/>
  <c r="P293" i="22"/>
  <c r="M185" i="22"/>
  <c r="M418" i="22"/>
  <c r="N267" i="22"/>
  <c r="N404" i="22"/>
  <c r="M374" i="22"/>
  <c r="O219" i="22"/>
  <c r="Q443" i="22"/>
  <c r="O486" i="22"/>
  <c r="S483" i="22"/>
  <c r="S314" i="22"/>
  <c r="M444" i="22"/>
  <c r="N84" i="22"/>
  <c r="P381" i="22"/>
  <c r="Q11" i="22"/>
  <c r="Q230" i="22"/>
  <c r="R259" i="22"/>
  <c r="Q367" i="22"/>
  <c r="R80" i="22"/>
  <c r="R216" i="22"/>
  <c r="N402" i="22"/>
  <c r="O454" i="22"/>
  <c r="R176" i="22"/>
  <c r="P303" i="22"/>
  <c r="Q16" i="22"/>
  <c r="Q152" i="22"/>
  <c r="P259" i="22"/>
  <c r="M21" i="22"/>
  <c r="O293" i="22"/>
  <c r="S425" i="22"/>
  <c r="Q422" i="22"/>
  <c r="R271" i="22"/>
  <c r="R408" i="22"/>
  <c r="S257" i="22"/>
  <c r="Q350" i="22"/>
  <c r="Q337" i="22"/>
  <c r="N498" i="22"/>
  <c r="M340" i="22"/>
  <c r="O496" i="22"/>
  <c r="R121" i="22"/>
  <c r="R297" i="22"/>
  <c r="P345" i="22"/>
  <c r="N235" i="22"/>
  <c r="P267" i="22"/>
  <c r="N372" i="22"/>
  <c r="O85" i="22"/>
  <c r="O221" i="22"/>
  <c r="M411" i="22"/>
  <c r="S458" i="22"/>
  <c r="M182" i="22"/>
  <c r="M308" i="22"/>
  <c r="N21" i="22"/>
  <c r="N157" i="22"/>
  <c r="Q265" i="22"/>
  <c r="Q385" i="22"/>
  <c r="M85" i="22"/>
  <c r="M301" i="22"/>
  <c r="R107" i="22"/>
  <c r="N485" i="22"/>
  <c r="O276" i="22"/>
  <c r="O413" i="22"/>
  <c r="P262" i="22"/>
  <c r="M500" i="22"/>
  <c r="O319" i="22"/>
  <c r="Q137" i="22"/>
  <c r="P492" i="22"/>
  <c r="R193" i="22"/>
  <c r="R482" i="22"/>
  <c r="P437" i="22"/>
  <c r="O407" i="22"/>
  <c r="P142" i="22"/>
  <c r="R376" i="22"/>
  <c r="S89" i="22"/>
  <c r="S225" i="22"/>
  <c r="M420" i="22"/>
  <c r="P463" i="22"/>
  <c r="O187" i="22"/>
  <c r="Q312" i="22"/>
  <c r="R25" i="22"/>
  <c r="R161" i="22"/>
  <c r="O273" i="22"/>
  <c r="N390" i="22"/>
  <c r="Q89" i="22"/>
  <c r="O239" i="22"/>
  <c r="R410" i="22"/>
  <c r="M479" i="22"/>
  <c r="P219" i="22"/>
  <c r="P448" i="22"/>
  <c r="Q271" i="22"/>
  <c r="R120" i="22"/>
  <c r="O358" i="22"/>
  <c r="P207" i="22"/>
  <c r="N461" i="22"/>
  <c r="M219" i="22"/>
  <c r="O67" i="22"/>
  <c r="P280" i="22"/>
  <c r="R227" i="22"/>
  <c r="N43" i="22"/>
  <c r="N439" i="22"/>
  <c r="R418" i="22"/>
  <c r="P230" i="22"/>
  <c r="N429" i="22"/>
  <c r="M468" i="22"/>
  <c r="Q192" i="22"/>
  <c r="N317" i="22"/>
  <c r="O30" i="22"/>
  <c r="O166" i="22"/>
  <c r="Q279" i="22"/>
  <c r="R394" i="22"/>
  <c r="N94" i="22"/>
  <c r="S243" i="22"/>
  <c r="R419" i="22"/>
  <c r="S476" i="22"/>
  <c r="M187" i="22"/>
  <c r="S88" i="22"/>
  <c r="M329" i="22"/>
  <c r="S198" i="22"/>
  <c r="S252" i="22"/>
  <c r="S485" i="22"/>
  <c r="M335" i="22"/>
  <c r="R453" i="22"/>
  <c r="Q139" i="22"/>
  <c r="Q409" i="22"/>
  <c r="R57" i="22"/>
  <c r="M417" i="22"/>
  <c r="O49" i="22"/>
  <c r="O169" i="22"/>
  <c r="S429" i="22"/>
  <c r="O191" i="22"/>
  <c r="Q472" i="22"/>
  <c r="S197" i="22"/>
  <c r="R321" i="22"/>
  <c r="S34" i="22"/>
  <c r="S170" i="22"/>
  <c r="N287" i="22"/>
  <c r="O399" i="22"/>
  <c r="R98" i="22"/>
  <c r="P248" i="22"/>
  <c r="S428" i="22"/>
  <c r="P481" i="22"/>
  <c r="O192" i="22"/>
  <c r="Q330" i="22"/>
  <c r="M30" i="22"/>
  <c r="O337" i="22"/>
  <c r="M132" i="22"/>
  <c r="R39" i="22"/>
  <c r="P490" i="22"/>
  <c r="Q339" i="22"/>
  <c r="O458" i="22"/>
  <c r="P307" i="22"/>
  <c r="N227" i="22"/>
  <c r="S185" i="22"/>
  <c r="R331" i="22"/>
  <c r="R270" i="22"/>
  <c r="S73" i="22"/>
  <c r="M278" i="22"/>
  <c r="P484" i="22"/>
  <c r="S374" i="22"/>
  <c r="O326" i="22"/>
  <c r="P39" i="22"/>
  <c r="P175" i="22"/>
  <c r="S294" i="22"/>
  <c r="S403" i="22"/>
  <c r="O103" i="22"/>
  <c r="M253" i="22"/>
  <c r="M438" i="22"/>
  <c r="M486" i="22"/>
  <c r="Q197" i="22"/>
  <c r="N335" i="22"/>
  <c r="Q34" i="22"/>
  <c r="O184" i="22"/>
  <c r="N323" i="22"/>
  <c r="O417" i="22"/>
  <c r="M122" i="22"/>
  <c r="R389" i="22"/>
  <c r="O66" i="22"/>
  <c r="R42" i="22"/>
  <c r="P475" i="22"/>
  <c r="M137" i="22"/>
  <c r="S426" i="22"/>
  <c r="O144" i="22"/>
  <c r="M365" i="22"/>
  <c r="O499" i="22"/>
  <c r="R224" i="22"/>
  <c r="P449" i="22"/>
  <c r="Q154" i="22"/>
  <c r="Q463" i="22"/>
  <c r="P187" i="22"/>
  <c r="M497" i="22"/>
  <c r="P375" i="22"/>
  <c r="S500" i="22"/>
  <c r="P234" i="22"/>
  <c r="R300" i="22"/>
  <c r="Q51" i="22"/>
  <c r="R23" i="22"/>
  <c r="Q242" i="22"/>
  <c r="P387" i="22"/>
  <c r="Q108" i="22"/>
  <c r="P405" i="22"/>
  <c r="S110" i="22"/>
  <c r="M464" i="22"/>
  <c r="O157" i="22"/>
  <c r="S21" i="22"/>
  <c r="N118" i="22"/>
  <c r="R295" i="22"/>
  <c r="O473" i="22"/>
  <c r="Q277" i="22"/>
  <c r="P194" i="22"/>
  <c r="M15" i="22"/>
  <c r="R155" i="22"/>
  <c r="P156" i="22"/>
  <c r="Q482" i="22"/>
  <c r="N80" i="22"/>
  <c r="M106" i="22"/>
  <c r="M118" i="22"/>
  <c r="P370" i="22"/>
  <c r="S99" i="22"/>
  <c r="Q397" i="22"/>
  <c r="P158" i="22"/>
  <c r="S332" i="22"/>
  <c r="N210" i="22"/>
  <c r="M461" i="22"/>
  <c r="P63" i="22"/>
  <c r="M368" i="22"/>
  <c r="O217" i="22"/>
  <c r="N101" i="22"/>
  <c r="O22" i="22"/>
  <c r="O223" i="22"/>
  <c r="Q47" i="22"/>
  <c r="R97" i="22"/>
  <c r="R48" i="22"/>
  <c r="O257" i="22"/>
  <c r="P414" i="22"/>
  <c r="O322" i="22"/>
  <c r="S126" i="22"/>
  <c r="S29" i="22"/>
  <c r="M246" i="22"/>
  <c r="P480" i="22"/>
  <c r="S28" i="22"/>
  <c r="Q276" i="22"/>
  <c r="N205" i="22"/>
  <c r="O55" i="22"/>
  <c r="O129" i="22"/>
  <c r="M115" i="22"/>
  <c r="P65" i="22"/>
  <c r="N424" i="22"/>
  <c r="S69" i="22"/>
  <c r="Q73" i="22"/>
  <c r="N351" i="22"/>
  <c r="N286" i="22"/>
  <c r="O345" i="22"/>
  <c r="S354" i="22"/>
  <c r="Q380" i="22"/>
  <c r="R162" i="22"/>
  <c r="P126" i="22"/>
  <c r="N401" i="22"/>
  <c r="M273" i="22"/>
  <c r="O76" i="22"/>
  <c r="N334" i="22"/>
  <c r="M101" i="22"/>
  <c r="P119" i="22"/>
  <c r="Q260" i="22"/>
  <c r="S72" i="22"/>
  <c r="M130" i="22"/>
  <c r="R355" i="22"/>
  <c r="Q254" i="22"/>
  <c r="P473" i="22"/>
  <c r="Q441" i="22"/>
  <c r="S199" i="22"/>
  <c r="M465" i="22"/>
  <c r="M442" i="22"/>
  <c r="O104" i="22"/>
  <c r="N107" i="22"/>
  <c r="Q72" i="22"/>
  <c r="N373" i="22"/>
  <c r="S130" i="22"/>
  <c r="Q324" i="22"/>
  <c r="M38" i="22"/>
  <c r="Q60" i="22"/>
  <c r="Q465" i="22"/>
  <c r="R205" i="22"/>
  <c r="O102" i="22"/>
  <c r="O142" i="22"/>
  <c r="Q149" i="22"/>
  <c r="O234" i="22"/>
  <c r="M74" i="22"/>
  <c r="S285" i="22"/>
  <c r="M181" i="22"/>
  <c r="S93" i="22"/>
  <c r="P402" i="22"/>
  <c r="M366" i="22"/>
  <c r="M163" i="22"/>
  <c r="Q146" i="22"/>
  <c r="O308" i="22"/>
  <c r="P145" i="22"/>
  <c r="P282" i="22"/>
  <c r="S228" i="22"/>
  <c r="S187" i="22"/>
  <c r="O246" i="22"/>
  <c r="R3" i="22"/>
  <c r="S40" i="22"/>
  <c r="Q433" i="22"/>
  <c r="S441" i="22"/>
  <c r="Q20" i="22"/>
  <c r="M446" i="22"/>
  <c r="P125" i="22"/>
  <c r="Q341" i="22"/>
  <c r="R40" i="22"/>
  <c r="R44" i="22"/>
  <c r="P274" i="22"/>
  <c r="S276" i="22"/>
  <c r="N320" i="22"/>
  <c r="P55" i="22"/>
  <c r="R351" i="22"/>
  <c r="N306" i="22"/>
  <c r="S501" i="22"/>
  <c r="Q357" i="22"/>
  <c r="R274" i="22"/>
  <c r="Q427" i="22"/>
  <c r="R24" i="22"/>
  <c r="M315" i="22"/>
  <c r="N182" i="22"/>
  <c r="M448" i="22"/>
  <c r="S162" i="22"/>
  <c r="P341" i="22"/>
  <c r="M387" i="22"/>
  <c r="M254" i="22"/>
  <c r="S167" i="22"/>
  <c r="M141" i="22"/>
  <c r="R61" i="22"/>
  <c r="O46" i="22"/>
  <c r="R150" i="22"/>
  <c r="P31" i="22"/>
  <c r="R356" i="22"/>
  <c r="M302" i="22"/>
  <c r="P87" i="22"/>
  <c r="Q291" i="22"/>
  <c r="N184" i="22"/>
  <c r="Q41" i="22"/>
  <c r="Q329" i="22"/>
  <c r="Q145" i="22"/>
  <c r="S83" i="22"/>
  <c r="S37" i="22"/>
  <c r="M196" i="22"/>
  <c r="M20" i="22"/>
  <c r="Q147" i="22"/>
  <c r="S455" i="22"/>
  <c r="N238" i="22"/>
  <c r="Q494" i="22"/>
  <c r="S44" i="22"/>
  <c r="O196" i="22"/>
  <c r="R250" i="22"/>
  <c r="R456" i="22"/>
  <c r="S25" i="22"/>
  <c r="R479" i="22"/>
  <c r="N173" i="22"/>
  <c r="N6" i="22"/>
  <c r="P351" i="22"/>
  <c r="M451" i="22"/>
  <c r="M60" i="22"/>
  <c r="P190" i="22"/>
  <c r="O86" i="22"/>
  <c r="O68" i="22"/>
  <c r="S246" i="22"/>
  <c r="M188" i="22"/>
  <c r="P260" i="22"/>
  <c r="S287" i="22"/>
  <c r="N146" i="22"/>
  <c r="O391" i="22"/>
  <c r="O288" i="22"/>
  <c r="Q67" i="22"/>
  <c r="N61" i="22"/>
  <c r="N254" i="22"/>
  <c r="P73" i="22"/>
  <c r="S378" i="22"/>
  <c r="P277" i="22"/>
  <c r="S262" i="22"/>
  <c r="N314" i="22"/>
  <c r="S212" i="22"/>
  <c r="O71" i="22"/>
  <c r="O348" i="22"/>
  <c r="N386" i="22"/>
  <c r="R291" i="22"/>
  <c r="P79" i="22"/>
  <c r="R213" i="22"/>
  <c r="Q315" i="22"/>
  <c r="M324" i="22"/>
  <c r="N115" i="22"/>
  <c r="M200" i="22"/>
  <c r="R229" i="22"/>
  <c r="R99" i="22"/>
  <c r="N96" i="22"/>
  <c r="N253" i="22"/>
  <c r="P101" i="22"/>
  <c r="M379" i="22"/>
  <c r="P172" i="22"/>
  <c r="S135" i="22"/>
  <c r="N319" i="22"/>
  <c r="N302" i="22"/>
  <c r="S317" i="22"/>
  <c r="O365" i="22"/>
  <c r="N288" i="22"/>
  <c r="R372" i="22"/>
  <c r="O351" i="22"/>
  <c r="M282" i="22"/>
  <c r="Q177" i="22"/>
  <c r="R156" i="22"/>
  <c r="M484" i="22"/>
  <c r="R347" i="22"/>
  <c r="S399" i="22"/>
  <c r="S313" i="22"/>
  <c r="Q386" i="22"/>
  <c r="R480" i="22"/>
  <c r="S239" i="22"/>
  <c r="Q391" i="22"/>
  <c r="O314" i="22"/>
  <c r="P52" i="22"/>
  <c r="P122" i="22"/>
  <c r="N128" i="22"/>
  <c r="S194" i="22"/>
  <c r="P97" i="22"/>
  <c r="P391" i="22"/>
  <c r="P64" i="22"/>
  <c r="Q240" i="22"/>
  <c r="M429" i="22"/>
  <c r="N185" i="22"/>
  <c r="P24" i="22"/>
  <c r="P324" i="22"/>
  <c r="R333" i="22"/>
  <c r="P18" i="22"/>
  <c r="S355" i="22"/>
  <c r="Q23" i="22"/>
  <c r="N433" i="22"/>
  <c r="S309" i="22"/>
  <c r="P78" i="22"/>
  <c r="M218" i="22"/>
  <c r="N72" i="22"/>
  <c r="O9" i="22"/>
  <c r="O200" i="22"/>
  <c r="R414" i="22"/>
  <c r="P8" i="22"/>
  <c r="Q253" i="22"/>
  <c r="S415" i="22"/>
  <c r="P170" i="22"/>
  <c r="P334" i="22"/>
  <c r="P477" i="22"/>
  <c r="S474" i="22"/>
  <c r="N121" i="22"/>
  <c r="R314" i="22"/>
  <c r="Q447" i="22"/>
  <c r="O502" i="22"/>
  <c r="S324" i="22"/>
  <c r="N81" i="22"/>
  <c r="Q424" i="22"/>
  <c r="Q115" i="22"/>
  <c r="M136" i="22"/>
  <c r="P256" i="22"/>
  <c r="R288" i="22"/>
  <c r="N24" i="22"/>
  <c r="O140" i="22"/>
  <c r="S27" i="22"/>
  <c r="Q96" i="22"/>
  <c r="N183" i="22"/>
  <c r="P86" i="22"/>
  <c r="N158" i="22"/>
  <c r="S205" i="22"/>
  <c r="M104" i="22"/>
  <c r="P305" i="22"/>
  <c r="R86" i="22"/>
  <c r="N33" i="22"/>
  <c r="S68" i="22"/>
  <c r="P54" i="22"/>
  <c r="O294" i="22"/>
  <c r="P376" i="22"/>
  <c r="N23" i="22"/>
  <c r="R142" i="22"/>
  <c r="O3" i="22"/>
  <c r="P216" i="22"/>
  <c r="S321" i="22"/>
  <c r="P474" i="22"/>
  <c r="M272" i="22"/>
  <c r="M447" i="22"/>
  <c r="R203" i="22"/>
  <c r="S424" i="22"/>
  <c r="M64" i="22"/>
  <c r="O119" i="22"/>
  <c r="Q303" i="22"/>
  <c r="S125" i="22"/>
  <c r="R204" i="22"/>
  <c r="O205" i="22"/>
  <c r="Q166" i="22"/>
  <c r="N228" i="22"/>
  <c r="P123" i="22"/>
  <c r="M148" i="22"/>
  <c r="N230" i="22"/>
  <c r="P113" i="22"/>
  <c r="N428" i="22"/>
  <c r="R273" i="22"/>
  <c r="M454" i="22"/>
  <c r="Q175" i="22"/>
  <c r="P433" i="22"/>
  <c r="P409" i="22"/>
  <c r="P208" i="22"/>
  <c r="S43" i="22"/>
  <c r="S464" i="22"/>
  <c r="Q86" i="22"/>
  <c r="M296" i="22"/>
  <c r="R16" i="22"/>
  <c r="M222" i="22"/>
  <c r="S146" i="22"/>
  <c r="M63" i="22"/>
  <c r="P451" i="22"/>
  <c r="O26" i="22"/>
  <c r="R168" i="22"/>
  <c r="M381" i="22"/>
  <c r="R467" i="22"/>
  <c r="P26" i="22"/>
  <c r="S196" i="22"/>
  <c r="Q94" i="22"/>
  <c r="R307" i="22"/>
  <c r="R417" i="22"/>
  <c r="O350" i="22"/>
  <c r="R185" i="22"/>
  <c r="S47" i="22"/>
  <c r="M338" i="22"/>
  <c r="O406" i="22"/>
  <c r="S144" i="22"/>
  <c r="R51" i="22"/>
  <c r="O320" i="22"/>
  <c r="M364" i="22"/>
  <c r="M46" i="22"/>
  <c r="Q168" i="22"/>
  <c r="P28" i="22"/>
  <c r="M147" i="22"/>
  <c r="N217" i="22"/>
  <c r="R234" i="22"/>
  <c r="P321" i="22"/>
  <c r="O212" i="22"/>
  <c r="P38" i="22"/>
  <c r="P438" i="22"/>
  <c r="P161" i="22"/>
  <c r="P271" i="22"/>
  <c r="M377" i="22"/>
  <c r="S277" i="22"/>
  <c r="R306" i="22"/>
  <c r="M138" i="22"/>
  <c r="M397" i="22"/>
  <c r="M142" i="22"/>
  <c r="S177" i="22"/>
  <c r="R206" i="22"/>
  <c r="R215" i="22"/>
  <c r="S45" i="22"/>
  <c r="S339" i="22"/>
  <c r="M87" i="22"/>
  <c r="S318" i="22"/>
  <c r="N151" i="22"/>
  <c r="O472" i="22"/>
  <c r="N175" i="22"/>
  <c r="O19" i="22"/>
  <c r="O272" i="22"/>
  <c r="M204" i="22"/>
  <c r="M399" i="22"/>
  <c r="N125" i="22"/>
  <c r="R230" i="22"/>
  <c r="P374" i="22"/>
  <c r="P116" i="22"/>
  <c r="N127" i="22"/>
  <c r="Q31" i="22"/>
  <c r="N36" i="22"/>
  <c r="S460" i="22"/>
  <c r="O359" i="22"/>
  <c r="P50" i="22"/>
  <c r="M211" i="22"/>
  <c r="O39" i="22"/>
  <c r="P163" i="22"/>
  <c r="Q12" i="22"/>
  <c r="O432" i="22"/>
  <c r="M326" i="22"/>
  <c r="R412" i="22"/>
  <c r="O33" i="22"/>
  <c r="N93" i="22"/>
  <c r="N44" i="22"/>
  <c r="R252" i="22"/>
  <c r="N358" i="22"/>
  <c r="O468" i="22"/>
  <c r="P455" i="22"/>
  <c r="S383" i="22"/>
  <c r="N259" i="22"/>
  <c r="R32" i="22"/>
  <c r="P100" i="22"/>
  <c r="P11" i="22"/>
  <c r="N391" i="22"/>
  <c r="O42" i="22"/>
  <c r="S64" i="22"/>
  <c r="R242" i="22"/>
  <c r="Q249" i="22"/>
  <c r="Q5" i="22"/>
  <c r="Q120" i="22"/>
  <c r="R179" i="22"/>
  <c r="P266" i="22"/>
  <c r="Q8" i="22"/>
  <c r="M337" i="22"/>
  <c r="Q346" i="22"/>
  <c r="M376" i="22"/>
  <c r="S211" i="22"/>
  <c r="M322" i="22"/>
  <c r="N497" i="22"/>
  <c r="R169" i="22"/>
  <c r="R84" i="22"/>
  <c r="Q227" i="22"/>
  <c r="S172" i="22"/>
  <c r="O110" i="22"/>
  <c r="N342" i="22"/>
  <c r="R100" i="22"/>
  <c r="Q128" i="22"/>
  <c r="O465" i="22"/>
  <c r="R396" i="22"/>
  <c r="N13" i="22"/>
  <c r="N376" i="22"/>
  <c r="M271" i="22"/>
  <c r="P243" i="22"/>
  <c r="O88" i="22"/>
  <c r="S299" i="22"/>
  <c r="S491" i="22"/>
  <c r="M353" i="22"/>
  <c r="N303" i="22"/>
  <c r="O317" i="22"/>
  <c r="R464" i="22"/>
  <c r="N237" i="22"/>
  <c r="Q437" i="22"/>
  <c r="P296" i="22"/>
  <c r="Q355" i="22"/>
  <c r="O269" i="22"/>
  <c r="P23" i="22"/>
  <c r="S63" i="22"/>
  <c r="N78" i="22"/>
  <c r="O305" i="22"/>
  <c r="O63" i="22"/>
  <c r="S85" i="22"/>
  <c r="P174" i="22"/>
  <c r="P407" i="22"/>
  <c r="N366" i="22"/>
  <c r="Q335" i="22"/>
  <c r="P263" i="22"/>
  <c r="R337" i="22"/>
  <c r="O384" i="22"/>
  <c r="N339" i="22"/>
  <c r="Q298" i="22"/>
  <c r="N226" i="22"/>
  <c r="S365" i="22"/>
  <c r="N231" i="22"/>
  <c r="N136" i="22"/>
  <c r="R433" i="22"/>
  <c r="Q124" i="22"/>
  <c r="R5" i="22"/>
  <c r="N264" i="22"/>
  <c r="P310" i="22"/>
  <c r="M19" i="22"/>
  <c r="O150" i="22"/>
  <c r="S114" i="22"/>
  <c r="N113" i="22"/>
  <c r="Q194" i="22"/>
  <c r="P17" i="22"/>
  <c r="P168" i="22"/>
  <c r="Q217" i="22"/>
  <c r="P110" i="22"/>
  <c r="P313" i="22"/>
  <c r="R220" i="22"/>
  <c r="S326" i="22"/>
  <c r="O195" i="22"/>
  <c r="M126" i="22"/>
  <c r="P240" i="22"/>
  <c r="N261" i="22"/>
  <c r="M398" i="22"/>
  <c r="O189" i="22"/>
  <c r="Q464" i="22"/>
  <c r="Q488" i="22"/>
  <c r="O466" i="22"/>
  <c r="Q471" i="22"/>
  <c r="O152" i="22"/>
  <c r="R463" i="22"/>
  <c r="R445" i="22"/>
  <c r="R65" i="22"/>
  <c r="S168" i="22"/>
  <c r="O382" i="22"/>
  <c r="P124" i="22"/>
  <c r="O156" i="22"/>
  <c r="P497" i="22"/>
  <c r="Q140" i="22"/>
  <c r="M32" i="22"/>
  <c r="N431" i="22"/>
  <c r="P10" i="22"/>
  <c r="N241" i="22"/>
  <c r="P131" i="22"/>
  <c r="R101" i="22"/>
  <c r="O168" i="22"/>
  <c r="M396" i="22"/>
  <c r="N236" i="22"/>
  <c r="M291" i="22"/>
  <c r="Q220" i="22"/>
  <c r="S482" i="22"/>
  <c r="M206" i="22"/>
  <c r="N222" i="22"/>
  <c r="S140" i="22"/>
  <c r="R370" i="22"/>
  <c r="M480" i="22"/>
  <c r="P431" i="22"/>
  <c r="Q373" i="22"/>
  <c r="Q231" i="22"/>
  <c r="M498" i="22"/>
  <c r="O325" i="22"/>
  <c r="S389" i="22"/>
  <c r="P317" i="22"/>
  <c r="N487" i="22"/>
  <c r="N292" i="22"/>
  <c r="R340" i="22"/>
  <c r="P356" i="22"/>
  <c r="Q63" i="22"/>
  <c r="Q372" i="22"/>
  <c r="Q297" i="22"/>
  <c r="R15" i="22"/>
  <c r="Q188" i="22"/>
  <c r="R132" i="22"/>
  <c r="O145" i="22"/>
  <c r="P5" i="22"/>
  <c r="M48" i="22"/>
  <c r="O254" i="22"/>
  <c r="P58" i="22"/>
  <c r="O263" i="22"/>
  <c r="O4" i="22"/>
  <c r="N464" i="22"/>
  <c r="O233" i="22"/>
  <c r="M27" i="22"/>
  <c r="R141" i="22"/>
  <c r="N451" i="22"/>
  <c r="P59" i="22"/>
  <c r="Q402" i="22"/>
  <c r="O443" i="22"/>
  <c r="N285" i="22"/>
  <c r="S381" i="22"/>
  <c r="N66" i="22"/>
  <c r="O355" i="22"/>
  <c r="Q384" i="22"/>
  <c r="Q243" i="22"/>
  <c r="M459" i="22"/>
  <c r="M487" i="22"/>
  <c r="R106" i="22"/>
  <c r="R63" i="22"/>
  <c r="N45" i="22"/>
  <c r="M86" i="22"/>
  <c r="R58" i="22"/>
  <c r="R327" i="22"/>
  <c r="R49" i="22"/>
  <c r="M23" i="22"/>
  <c r="S229" i="22"/>
  <c r="S221" i="22"/>
  <c r="O17" i="22"/>
  <c r="P105" i="22"/>
  <c r="Q150" i="22"/>
  <c r="N40" i="22"/>
  <c r="O141" i="22"/>
  <c r="R41" i="22"/>
  <c r="O105" i="22"/>
  <c r="Q162" i="22"/>
  <c r="P443" i="22"/>
  <c r="M233" i="22"/>
  <c r="M92" i="22"/>
  <c r="M156" i="22"/>
  <c r="Q484" i="22"/>
  <c r="R378" i="22"/>
  <c r="S138" i="22"/>
  <c r="O190" i="22"/>
  <c r="P337" i="22"/>
  <c r="M150" i="22"/>
  <c r="N494" i="22"/>
  <c r="S366" i="22"/>
  <c r="R312" i="22"/>
  <c r="M455" i="22"/>
  <c r="R256" i="22"/>
  <c r="Q101" i="22"/>
  <c r="N8" i="22"/>
  <c r="Q151" i="22"/>
  <c r="Q95" i="22"/>
  <c r="P327" i="22"/>
  <c r="M72" i="22"/>
  <c r="Q110" i="22"/>
  <c r="S445" i="22"/>
  <c r="N333" i="22"/>
  <c r="M11" i="22"/>
  <c r="N353" i="22"/>
  <c r="R35" i="22"/>
  <c r="O51" i="22"/>
  <c r="M432" i="22"/>
  <c r="N65" i="22"/>
  <c r="M120" i="22"/>
  <c r="S267" i="22"/>
  <c r="N102" i="22"/>
  <c r="P141" i="22"/>
  <c r="P72" i="22"/>
  <c r="O123" i="22"/>
  <c r="S447" i="22"/>
  <c r="S165" i="22"/>
  <c r="S371" i="22"/>
  <c r="N17" i="22"/>
  <c r="P137" i="22"/>
  <c r="N48" i="22"/>
  <c r="S347" i="22"/>
  <c r="N490" i="22"/>
  <c r="P166" i="22"/>
  <c r="N415" i="22"/>
  <c r="S122" i="22"/>
  <c r="O185" i="22"/>
  <c r="N168" i="22"/>
  <c r="Q105" i="22"/>
  <c r="S340" i="22"/>
  <c r="S432" i="22"/>
  <c r="M77" i="22"/>
  <c r="S254" i="22"/>
  <c r="R263" i="22"/>
  <c r="N77" i="22"/>
  <c r="Q136" i="22"/>
  <c r="P428" i="22"/>
  <c r="O101" i="22"/>
  <c r="Q492" i="22"/>
  <c r="N432" i="22"/>
  <c r="P185" i="22"/>
  <c r="N379" i="22"/>
  <c r="R194" i="22"/>
  <c r="Q336" i="22"/>
  <c r="P33" i="22"/>
  <c r="R115" i="22"/>
  <c r="O405" i="22"/>
  <c r="O387" i="22"/>
  <c r="P12" i="22"/>
  <c r="Q225" i="22"/>
  <c r="N105" i="22"/>
  <c r="M419" i="22"/>
  <c r="Q267" i="22"/>
  <c r="R379" i="22"/>
  <c r="S343" i="22"/>
  <c r="Q408" i="22"/>
  <c r="P496" i="22"/>
  <c r="S391" i="22"/>
  <c r="P333" i="22"/>
  <c r="O15" i="22"/>
  <c r="P304" i="22"/>
  <c r="S235" i="22"/>
  <c r="N86" i="22"/>
  <c r="N4" i="22"/>
  <c r="P114" i="22"/>
  <c r="N291" i="22"/>
  <c r="N304" i="22"/>
  <c r="M100" i="22"/>
  <c r="Q158" i="22"/>
  <c r="O163" i="22"/>
  <c r="S113" i="22"/>
  <c r="R68" i="22"/>
  <c r="Q333" i="22"/>
  <c r="O32" i="22"/>
  <c r="S14" i="22"/>
  <c r="Q206" i="22"/>
  <c r="O304" i="22"/>
  <c r="M184" i="22"/>
  <c r="S100" i="22"/>
  <c r="S171" i="22"/>
  <c r="Q287" i="22"/>
  <c r="N463" i="22"/>
  <c r="R104" i="22"/>
  <c r="Q191" i="22"/>
  <c r="M90" i="22"/>
  <c r="R461" i="22"/>
  <c r="S480" i="22"/>
  <c r="O262" i="22"/>
  <c r="S367" i="22"/>
  <c r="M264" i="22"/>
  <c r="R21" i="22"/>
  <c r="Q255" i="22"/>
  <c r="O194" i="22"/>
  <c r="Q228" i="22"/>
  <c r="S104" i="22"/>
  <c r="S77" i="22"/>
  <c r="O59" i="22"/>
  <c r="M415" i="22"/>
  <c r="Q114" i="22"/>
  <c r="P67" i="22"/>
  <c r="P336" i="22"/>
  <c r="R233" i="22"/>
  <c r="N50" i="22"/>
  <c r="O453" i="22"/>
  <c r="O282" i="22"/>
  <c r="P99" i="22"/>
  <c r="P355" i="22"/>
  <c r="O291" i="22"/>
  <c r="P423" i="22"/>
  <c r="S183" i="22"/>
  <c r="O118" i="22"/>
  <c r="P7" i="22"/>
  <c r="S75" i="22"/>
  <c r="S352" i="22"/>
  <c r="R390" i="22"/>
  <c r="Q299" i="22"/>
  <c r="P369" i="22"/>
  <c r="M35" i="22"/>
  <c r="S488" i="22"/>
  <c r="O362" i="22"/>
  <c r="R490" i="22"/>
  <c r="R318" i="22"/>
  <c r="M388" i="22"/>
  <c r="Q460" i="22"/>
  <c r="R473" i="22"/>
  <c r="P35" i="22"/>
  <c r="M318" i="22"/>
  <c r="R283" i="22"/>
  <c r="O162" i="22"/>
  <c r="P167" i="22"/>
  <c r="P251" i="22"/>
  <c r="R125" i="22"/>
  <c r="R251" i="22"/>
  <c r="N393" i="22"/>
  <c r="O485" i="22"/>
  <c r="P244" i="22"/>
  <c r="O400" i="22"/>
  <c r="S159" i="22"/>
  <c r="S331" i="22"/>
  <c r="Q340" i="22"/>
  <c r="Q485" i="22"/>
  <c r="P344" i="22"/>
  <c r="S136" i="22"/>
  <c r="R228" i="22"/>
  <c r="R290" i="22"/>
  <c r="S30" i="22"/>
  <c r="N70" i="22"/>
  <c r="N109" i="22"/>
  <c r="O313" i="22"/>
  <c r="Q55" i="22"/>
  <c r="M50" i="22"/>
  <c r="O218" i="22"/>
  <c r="R195" i="22"/>
  <c r="P80" i="22"/>
  <c r="P176" i="22"/>
  <c r="M339" i="22"/>
  <c r="M482" i="22"/>
  <c r="O487" i="22"/>
  <c r="N7" i="22"/>
  <c r="M133" i="22"/>
  <c r="P139" i="22"/>
  <c r="O339" i="22"/>
  <c r="N198" i="22"/>
  <c r="Q167" i="22"/>
  <c r="S301" i="22"/>
  <c r="P9" i="22"/>
  <c r="Q32" i="22"/>
  <c r="R133" i="22"/>
  <c r="O81" i="22"/>
  <c r="Q442" i="22"/>
  <c r="M56" i="22"/>
  <c r="S95" i="22"/>
  <c r="M425" i="22"/>
  <c r="P288" i="22"/>
  <c r="S401" i="22"/>
  <c r="S20" i="22"/>
  <c r="O398" i="22"/>
  <c r="R335" i="22"/>
  <c r="N229" i="22"/>
  <c r="S286" i="22"/>
  <c r="Q469" i="22"/>
  <c r="N176" i="22"/>
  <c r="O476" i="22"/>
  <c r="R435" i="22"/>
  <c r="M414" i="22"/>
  <c r="R349" i="22"/>
  <c r="N87" i="22"/>
  <c r="N147" i="22"/>
  <c r="R432" i="22"/>
  <c r="S290" i="22"/>
  <c r="N493" i="22"/>
  <c r="O27" i="22"/>
  <c r="S222" i="22"/>
  <c r="S249" i="22"/>
  <c r="M350" i="22"/>
  <c r="R181" i="22"/>
  <c r="S308" i="22"/>
  <c r="M252" i="22"/>
  <c r="O477" i="22"/>
  <c r="S255" i="22"/>
  <c r="M103" i="22"/>
  <c r="R219" i="22"/>
  <c r="R253" i="22"/>
  <c r="M330" i="22"/>
  <c r="P289" i="22"/>
  <c r="R18" i="22"/>
  <c r="M217" i="22"/>
  <c r="Q163" i="22"/>
  <c r="P77" i="22"/>
  <c r="M263" i="22"/>
  <c r="O210" i="22"/>
  <c r="O77" i="22"/>
  <c r="Q9" i="22"/>
  <c r="R324" i="22"/>
  <c r="O277" i="22"/>
  <c r="N282" i="22"/>
  <c r="P25" i="22"/>
  <c r="S116" i="22"/>
  <c r="Q361" i="22"/>
  <c r="M331" i="22"/>
  <c r="S496" i="22"/>
  <c r="P329" i="22"/>
  <c r="Q57" i="22"/>
  <c r="S80" i="22"/>
  <c r="P462" i="22"/>
  <c r="N143" i="22"/>
  <c r="M223" i="22"/>
  <c r="Q232" i="22"/>
  <c r="O290" i="22"/>
  <c r="P211" i="22"/>
  <c r="O172" i="22"/>
  <c r="S160" i="22"/>
  <c r="O74" i="22"/>
  <c r="P69" i="22"/>
  <c r="O45" i="22"/>
  <c r="O397" i="22"/>
  <c r="Q182" i="22"/>
  <c r="N315" i="22"/>
  <c r="O354" i="22"/>
  <c r="P393" i="22"/>
  <c r="R184" i="22"/>
  <c r="S454" i="22"/>
  <c r="R478" i="22"/>
  <c r="M361" i="22"/>
  <c r="N411" i="22"/>
  <c r="N316" i="22"/>
  <c r="R380" i="22"/>
  <c r="Q33" i="22"/>
  <c r="N368" i="22"/>
  <c r="N91" i="22"/>
  <c r="O96" i="22"/>
  <c r="O215" i="22"/>
  <c r="M51" i="22"/>
  <c r="R96" i="22"/>
  <c r="S282" i="22"/>
  <c r="P210" i="22"/>
  <c r="M297" i="22"/>
  <c r="Q332" i="22"/>
  <c r="R360" i="22"/>
  <c r="M245" i="22"/>
  <c r="R438" i="22"/>
  <c r="Q280" i="22"/>
  <c r="O373" i="22"/>
  <c r="Q61" i="22"/>
  <c r="O57" i="22"/>
  <c r="P30" i="22"/>
  <c r="M485" i="22"/>
  <c r="R357" i="22"/>
  <c r="M146" i="22"/>
  <c r="M407" i="22"/>
  <c r="Q78" i="22"/>
  <c r="Q274" i="22"/>
  <c r="O301" i="22"/>
  <c r="S209" i="22"/>
  <c r="N46" i="22"/>
  <c r="M261" i="22"/>
  <c r="N405" i="22"/>
  <c r="N25" i="22"/>
  <c r="O441" i="22"/>
  <c r="M45" i="22"/>
  <c r="M452" i="22"/>
  <c r="O356" i="22"/>
  <c r="S50" i="22"/>
  <c r="O229" i="22"/>
  <c r="S152" i="22"/>
  <c r="O83" i="22"/>
  <c r="S240" i="22"/>
  <c r="S423" i="22"/>
  <c r="N14" i="22"/>
  <c r="R183" i="22"/>
  <c r="R160" i="22"/>
  <c r="O100" i="22"/>
  <c r="S55" i="22"/>
  <c r="P269" i="22"/>
  <c r="N195" i="22"/>
  <c r="S90" i="22"/>
  <c r="M68" i="22"/>
  <c r="O261" i="22"/>
  <c r="M433" i="22"/>
  <c r="S133" i="22"/>
  <c r="N330" i="22"/>
  <c r="Q106" i="22"/>
  <c r="N51" i="22"/>
  <c r="Q68" i="22"/>
  <c r="P217" i="22"/>
  <c r="R38" i="22"/>
  <c r="R76" i="22"/>
  <c r="R163" i="22"/>
  <c r="P68" i="22"/>
  <c r="R55" i="22"/>
  <c r="Q487" i="22"/>
  <c r="N414" i="22"/>
  <c r="P290" i="22"/>
  <c r="R296" i="22"/>
  <c r="S349" i="22"/>
  <c r="M320" i="22"/>
  <c r="R9" i="22"/>
  <c r="N193" i="22"/>
  <c r="O13" i="22"/>
  <c r="Q282" i="22"/>
  <c r="R424" i="22"/>
  <c r="R81" i="22"/>
  <c r="R50" i="22"/>
  <c r="R260" i="22"/>
  <c r="Q379" i="22"/>
  <c r="Q4" i="22"/>
  <c r="R14" i="22"/>
  <c r="S387" i="22"/>
  <c r="S260" i="22"/>
  <c r="R317" i="22"/>
  <c r="Q405" i="22"/>
  <c r="Q356" i="22"/>
  <c r="Q374" i="22"/>
  <c r="R240" i="22"/>
  <c r="R10" i="22"/>
  <c r="O54" i="22"/>
  <c r="N73" i="22"/>
  <c r="O396" i="22"/>
  <c r="P236" i="22"/>
  <c r="M194" i="22"/>
  <c r="R135" i="22"/>
  <c r="N260" i="22"/>
  <c r="S101" i="22"/>
  <c r="O247" i="22"/>
  <c r="S327" i="22"/>
  <c r="S51" i="22"/>
  <c r="Q235" i="22"/>
  <c r="S145" i="22"/>
  <c r="P118" i="22"/>
  <c r="P150" i="22"/>
  <c r="N305" i="22"/>
  <c r="N318" i="22"/>
  <c r="M61" i="22"/>
  <c r="S341" i="22"/>
  <c r="Q290" i="22"/>
  <c r="R304" i="22"/>
  <c r="N397" i="22"/>
  <c r="S35" i="22"/>
  <c r="S141" i="22"/>
  <c r="R146" i="22"/>
  <c r="N131" i="22"/>
  <c r="M162" i="22"/>
  <c r="P130" i="22"/>
  <c r="R87" i="22"/>
  <c r="R78" i="22"/>
  <c r="R188" i="22"/>
  <c r="O115" i="22"/>
  <c r="M205" i="22"/>
  <c r="M140" i="22"/>
  <c r="R199" i="22"/>
  <c r="R124" i="22"/>
  <c r="O461" i="22"/>
  <c r="S184" i="22"/>
  <c r="S82" i="22"/>
  <c r="N60" i="22"/>
  <c r="O47" i="22"/>
  <c r="P195" i="22"/>
  <c r="Q24" i="22"/>
  <c r="P151" i="22"/>
  <c r="O222" i="22"/>
  <c r="S232" i="22"/>
  <c r="O442" i="22"/>
  <c r="S19" i="22"/>
  <c r="M210" i="22"/>
  <c r="O91" i="22"/>
  <c r="O451" i="22"/>
  <c r="R123" i="22"/>
  <c r="R90" i="22"/>
  <c r="N475" i="22"/>
  <c r="S404" i="22"/>
  <c r="Q17" i="22"/>
  <c r="M151" i="22"/>
  <c r="M496" i="22"/>
  <c r="Q82" i="22"/>
  <c r="P250" i="22"/>
  <c r="Q123" i="22"/>
  <c r="N119" i="22"/>
  <c r="S86" i="22"/>
  <c r="P228" i="22"/>
  <c r="M319" i="22"/>
  <c r="O328" i="22"/>
  <c r="O23" i="22"/>
  <c r="P83" i="22"/>
  <c r="N145" i="22"/>
  <c r="Q54" i="22"/>
  <c r="S38" i="22"/>
  <c r="O201" i="22"/>
  <c r="O109" i="22"/>
  <c r="Q45" i="22"/>
  <c r="P206" i="22"/>
  <c r="O366" i="22"/>
  <c r="M69" i="22"/>
  <c r="Q283" i="22"/>
  <c r="P173" i="22"/>
  <c r="N167" i="22"/>
  <c r="M333" i="22"/>
  <c r="O478" i="22"/>
  <c r="P255" i="22"/>
  <c r="R496" i="22"/>
  <c r="O173" i="22"/>
  <c r="P249" i="22"/>
  <c r="S320" i="22"/>
  <c r="N350" i="22"/>
  <c r="P81" i="22"/>
  <c r="R60" i="22"/>
  <c r="N124" i="22"/>
  <c r="P406" i="22"/>
  <c r="R130" i="22"/>
  <c r="P109" i="22"/>
  <c r="N135" i="22"/>
  <c r="S31" i="22"/>
  <c r="M474" i="22"/>
  <c r="S23" i="22"/>
  <c r="N163" i="22"/>
  <c r="O206" i="22"/>
  <c r="M255" i="22"/>
  <c r="S227" i="22"/>
  <c r="P128" i="22"/>
  <c r="O249" i="22"/>
  <c r="N206" i="22"/>
  <c r="P41" i="22"/>
  <c r="N190" i="22"/>
  <c r="N274" i="22"/>
  <c r="N249" i="22"/>
  <c r="R217" i="22"/>
  <c r="Q65" i="22"/>
  <c r="O31" i="22"/>
  <c r="O56" i="22"/>
  <c r="N268" i="22"/>
  <c r="R151" i="22"/>
  <c r="M167" i="22"/>
  <c r="N68" i="22"/>
  <c r="O28" i="22"/>
  <c r="Q183" i="22"/>
  <c r="N247" i="22"/>
  <c r="N63" i="22"/>
  <c r="R37" i="22"/>
  <c r="O79" i="22"/>
  <c r="S304" i="22"/>
  <c r="O183" i="22"/>
  <c r="Q451" i="22"/>
  <c r="P179" i="22"/>
  <c r="M405" i="22"/>
  <c r="P106" i="22"/>
  <c r="P246" i="22"/>
  <c r="R36" i="22"/>
  <c r="P372" i="28"/>
  <c r="N226" i="28"/>
  <c r="N500" i="28"/>
  <c r="S353" i="28"/>
  <c r="S458" i="28"/>
  <c r="N422" i="28"/>
  <c r="S275" i="28"/>
  <c r="N367" i="28"/>
  <c r="Q485" i="28"/>
  <c r="O471" i="28"/>
  <c r="S324" i="28"/>
  <c r="P167" i="28"/>
  <c r="M432" i="28"/>
  <c r="R345" i="28"/>
  <c r="M186" i="28"/>
  <c r="R459" i="28"/>
  <c r="Q350" i="28"/>
  <c r="P190" i="28"/>
  <c r="R402" i="28"/>
  <c r="P237" i="28"/>
  <c r="M402" i="28"/>
  <c r="R484" i="28"/>
  <c r="P273" i="28"/>
  <c r="R103" i="28"/>
  <c r="P374" i="28"/>
  <c r="O191" i="28"/>
  <c r="S32" i="28"/>
  <c r="S314" i="28"/>
  <c r="S138" i="28"/>
  <c r="O474" i="28"/>
  <c r="N266" i="28"/>
  <c r="P98" i="28"/>
  <c r="R379" i="28"/>
  <c r="M196" i="28"/>
  <c r="M37" i="28"/>
  <c r="N314" i="28"/>
  <c r="N138" i="28"/>
  <c r="P355" i="28"/>
  <c r="O391" i="28"/>
  <c r="P492" i="28"/>
  <c r="S277" i="28"/>
  <c r="Q295" i="28"/>
  <c r="S306" i="28"/>
  <c r="M325" i="28"/>
  <c r="O489" i="28"/>
  <c r="P402" i="28"/>
  <c r="Q443" i="28"/>
  <c r="O160" i="28"/>
  <c r="M3" i="28"/>
  <c r="R245" i="28"/>
  <c r="R45" i="28"/>
  <c r="R386" i="28"/>
  <c r="P134" i="28"/>
  <c r="R7" i="28"/>
  <c r="P275" i="28"/>
  <c r="O67" i="28"/>
  <c r="P423" i="28"/>
  <c r="O152" i="28"/>
  <c r="R59" i="28"/>
  <c r="R285" i="28"/>
  <c r="P72" i="28"/>
  <c r="N423" i="28"/>
  <c r="M152" i="28"/>
  <c r="R407" i="28"/>
  <c r="S145" i="28"/>
  <c r="M494" i="28"/>
  <c r="R177" i="28"/>
  <c r="M76" i="28"/>
  <c r="P209" i="28"/>
  <c r="N18" i="28"/>
  <c r="O243" i="28"/>
  <c r="P44" i="28"/>
  <c r="M341" i="28"/>
  <c r="M107" i="28"/>
  <c r="P421" i="28"/>
  <c r="N151" i="28"/>
  <c r="R15" i="28"/>
  <c r="Q208" i="28"/>
  <c r="N58" i="28"/>
  <c r="N215" i="28"/>
  <c r="Q387" i="28"/>
  <c r="S194" i="28"/>
  <c r="Q468" i="28"/>
  <c r="N169" i="28"/>
  <c r="S367" i="28"/>
  <c r="Q221" i="28"/>
  <c r="Q495" i="28"/>
  <c r="O349" i="28"/>
  <c r="O454" i="28"/>
  <c r="Q417" i="28"/>
  <c r="O271" i="28"/>
  <c r="Q362" i="28"/>
  <c r="M481" i="28"/>
  <c r="R497" i="28"/>
  <c r="R319" i="28"/>
  <c r="R162" i="28"/>
  <c r="R425" i="28"/>
  <c r="Q340" i="28"/>
  <c r="O181" i="28"/>
  <c r="P453" i="28"/>
  <c r="P345" i="28"/>
  <c r="R185" i="28"/>
  <c r="P397" i="28"/>
  <c r="R232" i="28"/>
  <c r="R396" i="28"/>
  <c r="R474" i="28"/>
  <c r="Q267" i="28"/>
  <c r="S98" i="28"/>
  <c r="R368" i="28"/>
  <c r="S185" i="28"/>
  <c r="O28" i="28"/>
  <c r="Q308" i="28"/>
  <c r="P133" i="28"/>
  <c r="S465" i="28"/>
  <c r="Q260" i="28"/>
  <c r="Q93" i="28"/>
  <c r="M374" i="28"/>
  <c r="Q190" i="28"/>
  <c r="P32" i="28"/>
  <c r="Q307" i="28"/>
  <c r="M133" i="28"/>
  <c r="R349" i="28"/>
  <c r="M385" i="28"/>
  <c r="O481" i="28"/>
  <c r="P271" i="28"/>
  <c r="O289" i="28"/>
  <c r="N301" i="28"/>
  <c r="R318" i="28"/>
  <c r="N480" i="28"/>
  <c r="O396" i="28"/>
  <c r="N428" i="28"/>
  <c r="P153" i="28"/>
  <c r="N27" i="28"/>
  <c r="P238" i="28"/>
  <c r="P40" i="28"/>
  <c r="N375" i="28"/>
  <c r="N127" i="28"/>
  <c r="Q11" i="28"/>
  <c r="O268" i="28"/>
  <c r="M62" i="28"/>
  <c r="R409" i="28"/>
  <c r="O146" i="28"/>
  <c r="P17" i="28"/>
  <c r="N275" i="28"/>
  <c r="M67" i="28"/>
  <c r="M408" i="28"/>
  <c r="M146" i="28"/>
  <c r="P395" i="28"/>
  <c r="S139" i="28"/>
  <c r="S474" i="28"/>
  <c r="N171" i="28"/>
  <c r="P21" i="28"/>
  <c r="M203" i="28"/>
  <c r="O13" i="28"/>
  <c r="P236" i="28"/>
  <c r="N39" i="28"/>
  <c r="Q329" i="28"/>
  <c r="M101" i="28"/>
  <c r="R406" i="28"/>
  <c r="N145" i="28"/>
  <c r="P428" i="28"/>
  <c r="P202" i="28"/>
  <c r="S443" i="28"/>
  <c r="P208" i="28"/>
  <c r="M173" i="28"/>
  <c r="R188" i="28"/>
  <c r="O451" i="28"/>
  <c r="N163" i="28"/>
  <c r="O363" i="28"/>
  <c r="M217" i="28"/>
  <c r="M491" i="28"/>
  <c r="R344" i="28"/>
  <c r="R449" i="28"/>
  <c r="M413" i="28"/>
  <c r="R266" i="28"/>
  <c r="M358" i="28"/>
  <c r="P476" i="28"/>
  <c r="R491" i="28"/>
  <c r="Q314" i="28"/>
  <c r="M158" i="28"/>
  <c r="O420" i="28"/>
  <c r="S334" i="28"/>
  <c r="Q176" i="28"/>
  <c r="M448" i="28"/>
  <c r="M340" i="28"/>
  <c r="M181" i="28"/>
  <c r="N392" i="28"/>
  <c r="M228" i="28"/>
  <c r="P391" i="28"/>
  <c r="O466" i="28"/>
  <c r="M261" i="28"/>
  <c r="M94" i="28"/>
  <c r="P362" i="28"/>
  <c r="Q180" i="28"/>
  <c r="R23" i="28"/>
  <c r="O302" i="28"/>
  <c r="O128" i="28"/>
  <c r="R456" i="28"/>
  <c r="M255" i="28"/>
  <c r="R88" i="28"/>
  <c r="O368" i="28"/>
  <c r="O185" i="28"/>
  <c r="S27" i="28"/>
  <c r="S301" i="28"/>
  <c r="S127" i="28"/>
  <c r="P343" i="28"/>
  <c r="O379" i="28"/>
  <c r="Q473" i="28"/>
  <c r="N501" i="28"/>
  <c r="Q283" i="28"/>
  <c r="P295" i="28"/>
  <c r="R500" i="28"/>
  <c r="M472" i="28"/>
  <c r="R389" i="28"/>
  <c r="R413" i="28"/>
  <c r="S146" i="28"/>
  <c r="S21" i="28"/>
  <c r="P231" i="28"/>
  <c r="N35" i="28"/>
  <c r="O364" i="28"/>
  <c r="N121" i="28"/>
  <c r="N21" i="28"/>
  <c r="O259" i="28"/>
  <c r="R56" i="28"/>
  <c r="S395" i="28"/>
  <c r="O140" i="28"/>
  <c r="N33" i="28"/>
  <c r="M268" i="28"/>
  <c r="R61" i="28"/>
  <c r="Q395" i="28"/>
  <c r="M140" i="28"/>
  <c r="O383" i="28"/>
  <c r="P132" i="28"/>
  <c r="S452" i="28"/>
  <c r="O164" i="28"/>
  <c r="P58" i="28"/>
  <c r="M197" i="28"/>
  <c r="Q8" i="28"/>
  <c r="M230" i="28"/>
  <c r="S33" i="28"/>
  <c r="N321" i="28"/>
  <c r="O95" i="28"/>
  <c r="M394" i="28"/>
  <c r="R137" i="28"/>
  <c r="Q35" i="28"/>
  <c r="O195" i="28"/>
  <c r="R127" i="28"/>
  <c r="O202" i="28"/>
  <c r="R40" i="28"/>
  <c r="R182" i="28"/>
  <c r="S434" i="28"/>
  <c r="Q156" i="28"/>
  <c r="R358" i="28"/>
  <c r="P212" i="28"/>
  <c r="P486" i="28"/>
  <c r="N340" i="28"/>
  <c r="N445" i="28"/>
  <c r="P408" i="28"/>
  <c r="R499" i="28"/>
  <c r="P353" i="28"/>
  <c r="S471" i="28"/>
  <c r="O484" i="28"/>
  <c r="P309" i="28"/>
  <c r="O153" i="28"/>
  <c r="S414" i="28"/>
  <c r="R329" i="28"/>
  <c r="S171" i="28"/>
  <c r="Q442" i="28"/>
  <c r="Q334" i="28"/>
  <c r="O176" i="28"/>
  <c r="M387" i="28"/>
  <c r="O223" i="28"/>
  <c r="M502" i="28"/>
  <c r="N457" i="28"/>
  <c r="P255" i="28"/>
  <c r="N89" i="28"/>
  <c r="R356" i="28"/>
  <c r="O175" i="28"/>
  <c r="N19" i="28"/>
  <c r="Q296" i="28"/>
  <c r="N123" i="28"/>
  <c r="O449" i="28"/>
  <c r="Q249" i="28"/>
  <c r="S83" i="28"/>
  <c r="M362" i="28"/>
  <c r="M180" i="28"/>
  <c r="O23" i="28"/>
  <c r="N296" i="28"/>
  <c r="R122" i="28"/>
  <c r="R337" i="28"/>
  <c r="Q373" i="28"/>
  <c r="M464" i="28"/>
  <c r="O492" i="28"/>
  <c r="Q277" i="28"/>
  <c r="N289" i="28"/>
  <c r="S491" i="28"/>
  <c r="N462" i="28"/>
  <c r="N499" i="28"/>
  <c r="N400" i="28"/>
  <c r="S140" i="28"/>
  <c r="Q26" i="28"/>
  <c r="M225" i="28"/>
  <c r="S29" i="28"/>
  <c r="S352" i="28"/>
  <c r="S114" i="28"/>
  <c r="P42" i="28"/>
  <c r="N252" i="28"/>
  <c r="P51" i="28"/>
  <c r="R383" i="28"/>
  <c r="S132" i="28"/>
  <c r="M17" i="28"/>
  <c r="M259" i="28"/>
  <c r="P56" i="28"/>
  <c r="P383" i="28"/>
  <c r="Q132" i="28"/>
  <c r="O372" i="28"/>
  <c r="P126" i="28"/>
  <c r="M438" i="28"/>
  <c r="O158" i="28"/>
  <c r="M479" i="28"/>
  <c r="R189" i="28"/>
  <c r="S3" i="28"/>
  <c r="N223" i="28"/>
  <c r="Q28" i="28"/>
  <c r="R310" i="28"/>
  <c r="Q89" i="28"/>
  <c r="P382" i="28"/>
  <c r="R131" i="28"/>
  <c r="O225" i="28"/>
  <c r="M189" i="28"/>
  <c r="R364" i="28"/>
  <c r="M195" i="28"/>
  <c r="R487" i="28"/>
  <c r="P176" i="28"/>
  <c r="S420" i="28"/>
  <c r="Q150" i="28"/>
  <c r="P500" i="28"/>
  <c r="N354" i="28"/>
  <c r="S207" i="28"/>
  <c r="S481" i="28"/>
  <c r="Q335" i="28"/>
  <c r="Q440" i="28"/>
  <c r="S403" i="28"/>
  <c r="N495" i="28"/>
  <c r="S348" i="28"/>
  <c r="O467" i="28"/>
  <c r="P478" i="28"/>
  <c r="O304" i="28"/>
  <c r="Q148" i="28"/>
  <c r="P409" i="28"/>
  <c r="Q324" i="28"/>
  <c r="N167" i="28"/>
  <c r="N437" i="28"/>
  <c r="P329" i="28"/>
  <c r="Q171" i="28"/>
  <c r="S381" i="28"/>
  <c r="Q218" i="28"/>
  <c r="M496" i="28"/>
  <c r="P450" i="28"/>
  <c r="M250" i="28"/>
  <c r="O84" i="28"/>
  <c r="R350" i="28"/>
  <c r="N170" i="28"/>
  <c r="Q14" i="28"/>
  <c r="S290" i="28"/>
  <c r="M118" i="28"/>
  <c r="P441" i="28"/>
  <c r="N244" i="28"/>
  <c r="S78" i="28"/>
  <c r="N356" i="28"/>
  <c r="S174" i="28"/>
  <c r="R18" i="28"/>
  <c r="P290" i="28"/>
  <c r="Q117" i="28"/>
  <c r="M332" i="28"/>
  <c r="R367" i="28"/>
  <c r="M456" i="28"/>
  <c r="N481" i="28"/>
  <c r="M501" i="28"/>
  <c r="P283" i="28"/>
  <c r="O480" i="28"/>
  <c r="O455" i="28"/>
  <c r="M489" i="28"/>
  <c r="O387" i="28"/>
  <c r="S134" i="28"/>
  <c r="O11" i="28"/>
  <c r="N218" i="28"/>
  <c r="R24" i="28"/>
  <c r="O342" i="28"/>
  <c r="N109" i="28"/>
  <c r="O6" i="28"/>
  <c r="P245" i="28"/>
  <c r="P45" i="28"/>
  <c r="S374" i="28"/>
  <c r="S126" i="28"/>
  <c r="N43" i="28"/>
  <c r="P251" i="28"/>
  <c r="P50" i="28"/>
  <c r="Q372" i="28"/>
  <c r="Q126" i="28"/>
  <c r="Q363" i="28"/>
  <c r="O120" i="28"/>
  <c r="S422" i="28"/>
  <c r="R151" i="28"/>
  <c r="M141" i="28"/>
  <c r="Q183" i="28"/>
  <c r="M49" i="28"/>
  <c r="R215" i="28"/>
  <c r="M23" i="28"/>
  <c r="Q300" i="28"/>
  <c r="R82" i="28"/>
  <c r="Q370" i="28"/>
  <c r="R125" i="28"/>
  <c r="N10" i="28"/>
  <c r="M183" i="28"/>
  <c r="P166" i="28"/>
  <c r="S188" i="28"/>
  <c r="R468" i="28"/>
  <c r="O169" i="28"/>
  <c r="N406" i="28"/>
  <c r="O143" i="28"/>
  <c r="S495" i="28"/>
  <c r="Q349" i="28"/>
  <c r="O203" i="28"/>
  <c r="O477" i="28"/>
  <c r="M331" i="28"/>
  <c r="M436" i="28"/>
  <c r="O399" i="28"/>
  <c r="Q490" i="28"/>
  <c r="O344" i="28"/>
  <c r="R462" i="28"/>
  <c r="P471" i="28"/>
  <c r="S298" i="28"/>
  <c r="R143" i="28"/>
  <c r="P497" i="28"/>
  <c r="P319" i="28"/>
  <c r="P162" i="28"/>
  <c r="M431" i="28"/>
  <c r="O324" i="28"/>
  <c r="S166" i="28"/>
  <c r="N376" i="28"/>
  <c r="S213" i="28"/>
  <c r="Q488" i="28"/>
  <c r="M442" i="28"/>
  <c r="R244" i="28"/>
  <c r="P79" i="28"/>
  <c r="N344" i="28"/>
  <c r="M165" i="28"/>
  <c r="R502" i="28"/>
  <c r="Q284" i="28"/>
  <c r="N113" i="28"/>
  <c r="S433" i="28"/>
  <c r="S238" i="28"/>
  <c r="S73" i="28"/>
  <c r="M350" i="28"/>
  <c r="R169" i="28"/>
  <c r="N502" i="28"/>
  <c r="N284" i="28"/>
  <c r="R112" i="28"/>
  <c r="R325" i="28"/>
  <c r="Q361" i="28"/>
  <c r="Q447" i="28"/>
  <c r="P473" i="28"/>
  <c r="N492" i="28"/>
  <c r="N277" i="28"/>
  <c r="N472" i="28"/>
  <c r="P446" i="28"/>
  <c r="S479" i="28"/>
  <c r="P375" i="28"/>
  <c r="P127" i="28"/>
  <c r="M31" i="28"/>
  <c r="S210" i="28"/>
  <c r="R19" i="28"/>
  <c r="Q333" i="28"/>
  <c r="Q102" i="28"/>
  <c r="N6" i="28"/>
  <c r="R237" i="28"/>
  <c r="N40" i="28"/>
  <c r="M364" i="28"/>
  <c r="R120" i="28"/>
  <c r="S36" i="28"/>
  <c r="N245" i="28"/>
  <c r="N45" i="28"/>
  <c r="R363" i="28"/>
  <c r="P120" i="28"/>
  <c r="N352" i="28"/>
  <c r="N114" i="28"/>
  <c r="Q407" i="28"/>
  <c r="R145" i="28"/>
  <c r="S493" i="28"/>
  <c r="Q177" i="28"/>
  <c r="P43" i="28"/>
  <c r="M209" i="28"/>
  <c r="M18" i="28"/>
  <c r="N292" i="28"/>
  <c r="N77" i="28"/>
  <c r="R359" i="28"/>
  <c r="N119" i="28"/>
  <c r="M488" i="28"/>
  <c r="M177" i="28"/>
  <c r="N30" i="28"/>
  <c r="S182" i="28"/>
  <c r="P451" i="28"/>
  <c r="O163" i="28"/>
  <c r="P393" i="28"/>
  <c r="O491" i="28"/>
  <c r="M345" i="28"/>
  <c r="R198" i="28"/>
  <c r="R472" i="28"/>
  <c r="P326" i="28"/>
  <c r="P431" i="28"/>
  <c r="R394" i="28"/>
  <c r="M486" i="28"/>
  <c r="R339" i="28"/>
  <c r="N458" i="28"/>
  <c r="Q465" i="28"/>
  <c r="P293" i="28"/>
  <c r="M139" i="28"/>
  <c r="P491" i="28"/>
  <c r="O314" i="28"/>
  <c r="R157" i="28"/>
  <c r="N497" i="28"/>
  <c r="N319" i="28"/>
  <c r="M162" i="28"/>
  <c r="M371" i="28"/>
  <c r="N209" i="28"/>
  <c r="Q482" i="28"/>
  <c r="O434" i="28"/>
  <c r="O239" i="28"/>
  <c r="Q74" i="28"/>
  <c r="P338" i="28"/>
  <c r="S159" i="28"/>
  <c r="O493" i="28"/>
  <c r="S278" i="28"/>
  <c r="O108" i="28"/>
  <c r="N427" i="28"/>
  <c r="Q233" i="28"/>
  <c r="N69" i="28"/>
  <c r="R343" i="28"/>
  <c r="Q164" i="28"/>
  <c r="S492" i="28"/>
  <c r="P278" i="28"/>
  <c r="S107" i="28"/>
  <c r="M320" i="28"/>
  <c r="O355" i="28"/>
  <c r="R439" i="28"/>
  <c r="S462" i="28"/>
  <c r="S480" i="28"/>
  <c r="S270" i="28"/>
  <c r="O462" i="28"/>
  <c r="M439" i="28"/>
  <c r="O470" i="28"/>
  <c r="Q364" i="28"/>
  <c r="P121" i="28"/>
  <c r="N334" i="28"/>
  <c r="O204" i="28"/>
  <c r="R14" i="28"/>
  <c r="M323" i="28"/>
  <c r="Q96" i="28"/>
  <c r="O15" i="28"/>
  <c r="N231" i="28"/>
  <c r="S34" i="28"/>
  <c r="Q352" i="28"/>
  <c r="Q114" i="28"/>
  <c r="R63" i="28"/>
  <c r="N237" i="28"/>
  <c r="S39" i="28"/>
  <c r="O352" i="28"/>
  <c r="O114" i="28"/>
  <c r="Q341" i="28"/>
  <c r="Q107" i="28"/>
  <c r="N395" i="28"/>
  <c r="R139" i="28"/>
  <c r="M470" i="28"/>
  <c r="M171" i="28"/>
  <c r="R16" i="28"/>
  <c r="S202" i="28"/>
  <c r="N13" i="28"/>
  <c r="N282" i="28"/>
  <c r="Q71" i="28"/>
  <c r="P351" i="28"/>
  <c r="Q112" i="28"/>
  <c r="M469" i="28"/>
  <c r="P170" i="28"/>
  <c r="S487" i="28"/>
  <c r="R176" i="28"/>
  <c r="N435" i="28"/>
  <c r="R156" i="28"/>
  <c r="N381" i="28"/>
  <c r="N131" i="28"/>
  <c r="R486" i="28"/>
  <c r="P340" i="28"/>
  <c r="N194" i="28"/>
  <c r="N468" i="28"/>
  <c r="S321" i="28"/>
  <c r="S426" i="28"/>
  <c r="N390" i="28"/>
  <c r="P481" i="28"/>
  <c r="N335" i="28"/>
  <c r="Q453" i="28"/>
  <c r="N460" i="28"/>
  <c r="O288" i="28"/>
  <c r="O134" i="28"/>
  <c r="M484" i="28"/>
  <c r="N309" i="28"/>
  <c r="S152" i="28"/>
  <c r="M490" i="28"/>
  <c r="M314" i="28"/>
  <c r="O157" i="28"/>
  <c r="S365" i="28"/>
  <c r="S502" i="28"/>
  <c r="P475" i="28"/>
  <c r="R427" i="28"/>
  <c r="M234" i="28"/>
  <c r="R69" i="28"/>
  <c r="R332" i="28"/>
  <c r="R154" i="28"/>
  <c r="P484" i="28"/>
  <c r="N273" i="28"/>
  <c r="P103" i="28"/>
  <c r="O419" i="28"/>
  <c r="R227" i="28"/>
  <c r="Q64" i="28"/>
  <c r="M338" i="28"/>
  <c r="P159" i="28"/>
  <c r="M483" i="28"/>
  <c r="P272" i="28"/>
  <c r="M103" i="28"/>
  <c r="R313" i="28"/>
  <c r="P349" i="28"/>
  <c r="N433" i="28"/>
  <c r="S455" i="28"/>
  <c r="O473" i="28"/>
  <c r="S500" i="28"/>
  <c r="P455" i="28"/>
  <c r="P432" i="28"/>
  <c r="S461" i="28"/>
  <c r="N353" i="28"/>
  <c r="N115" i="28"/>
  <c r="N25" i="28"/>
  <c r="N198" i="28"/>
  <c r="R9" i="28"/>
  <c r="M312" i="28"/>
  <c r="S90" i="28"/>
  <c r="P225" i="28"/>
  <c r="R224" i="28"/>
  <c r="Q29" i="28"/>
  <c r="M342" i="28"/>
  <c r="S108" i="28"/>
  <c r="Q47" i="28"/>
  <c r="S230" i="28"/>
  <c r="Q34" i="28"/>
  <c r="R341" i="28"/>
  <c r="R107" i="28"/>
  <c r="P330" i="28"/>
  <c r="R101" i="28"/>
  <c r="N383" i="28"/>
  <c r="O132" i="28"/>
  <c r="R452" i="28"/>
  <c r="N164" i="28"/>
  <c r="N53" i="28"/>
  <c r="S196" i="28"/>
  <c r="P8" i="28"/>
  <c r="O274" i="28"/>
  <c r="N66" i="28"/>
  <c r="R340" i="28"/>
  <c r="S106" i="28"/>
  <c r="R451" i="28"/>
  <c r="Q163" i="28"/>
  <c r="S468" i="28"/>
  <c r="P169" i="28"/>
  <c r="M421" i="28"/>
  <c r="R150" i="28"/>
  <c r="M370" i="28"/>
  <c r="N482" i="28"/>
  <c r="S335" i="28"/>
  <c r="Q189" i="28"/>
  <c r="Q463" i="28"/>
  <c r="O317" i="28"/>
  <c r="O422" i="28"/>
  <c r="Q385" i="28"/>
  <c r="S476" i="28"/>
  <c r="Q330" i="28"/>
  <c r="M449" i="28"/>
  <c r="Q454" i="28"/>
  <c r="N283" i="28"/>
  <c r="Q129" i="28"/>
  <c r="N478" i="28"/>
  <c r="M304" i="28"/>
  <c r="N148" i="28"/>
  <c r="R483" i="28"/>
  <c r="S308" i="28"/>
  <c r="Q152" i="28"/>
  <c r="R360" i="28"/>
  <c r="S496" i="28"/>
  <c r="Q469" i="28"/>
  <c r="M420" i="28"/>
  <c r="Q228" i="28"/>
  <c r="M65" i="28"/>
  <c r="M327" i="28"/>
  <c r="Q149" i="28"/>
  <c r="P474" i="28"/>
  <c r="O266" i="28"/>
  <c r="Q98" i="28"/>
  <c r="R411" i="28"/>
  <c r="P222" i="28"/>
  <c r="M60" i="28"/>
  <c r="O332" i="28"/>
  <c r="O154" i="28"/>
  <c r="M474" i="28"/>
  <c r="S265" i="28"/>
  <c r="N98" i="28"/>
  <c r="P307" i="28"/>
  <c r="O343" i="28"/>
  <c r="M425" i="28"/>
  <c r="P447" i="28"/>
  <c r="Q462" i="28"/>
  <c r="M492" i="28"/>
  <c r="S446" i="28"/>
  <c r="M424" i="28"/>
  <c r="M455" i="28"/>
  <c r="S344" i="28"/>
  <c r="P109" i="28"/>
  <c r="S259" i="28"/>
  <c r="N192" i="28"/>
  <c r="M5" i="28"/>
  <c r="Q304" i="28"/>
  <c r="N85" i="28"/>
  <c r="Q192" i="28"/>
  <c r="S217" i="28"/>
  <c r="P24" i="28"/>
  <c r="O333" i="28"/>
  <c r="O102" i="28"/>
  <c r="P10" i="28"/>
  <c r="P224" i="28"/>
  <c r="O29" i="28"/>
  <c r="M333" i="28"/>
  <c r="M102" i="28"/>
  <c r="O322" i="28"/>
  <c r="S95" i="28"/>
  <c r="Q371" i="28"/>
  <c r="O126" i="28"/>
  <c r="S437" i="28"/>
  <c r="N158" i="28"/>
  <c r="O498" i="28"/>
  <c r="P189" i="28"/>
  <c r="R3" i="28"/>
  <c r="S264" i="28"/>
  <c r="S60" i="28"/>
  <c r="N329" i="28"/>
  <c r="S100" i="28"/>
  <c r="O436" i="28"/>
  <c r="M157" i="28"/>
  <c r="Q451" i="28"/>
  <c r="P163" i="28"/>
  <c r="O406" i="28"/>
  <c r="R144" i="28"/>
  <c r="N359" i="28"/>
  <c r="Q118" i="28"/>
  <c r="Q477" i="28"/>
  <c r="O331" i="28"/>
  <c r="M185" i="28"/>
  <c r="M459" i="28"/>
  <c r="R312" i="28"/>
  <c r="R417" i="28"/>
  <c r="M381" i="28"/>
  <c r="O472" i="28"/>
  <c r="M326" i="28"/>
  <c r="P444" i="28"/>
  <c r="P448" i="28"/>
  <c r="M278" i="28"/>
  <c r="S124" i="28"/>
  <c r="M471" i="28"/>
  <c r="O298" i="28"/>
  <c r="P143" i="28"/>
  <c r="S477" i="28"/>
  <c r="P303" i="28"/>
  <c r="S147" i="28"/>
  <c r="Q355" i="28"/>
  <c r="P489" i="28"/>
  <c r="R463" i="28"/>
  <c r="N412" i="28"/>
  <c r="S222" i="28"/>
  <c r="P60" i="28"/>
  <c r="R320" i="28"/>
  <c r="P144" i="28"/>
  <c r="M466" i="28"/>
  <c r="R260" i="28"/>
  <c r="R93" i="28"/>
  <c r="O405" i="28"/>
  <c r="N217" i="28"/>
  <c r="P55" i="28"/>
  <c r="O326" i="28"/>
  <c r="N149" i="28"/>
  <c r="Q464" i="28"/>
  <c r="O260" i="28"/>
  <c r="O93" i="28"/>
  <c r="R301" i="28"/>
  <c r="Q337" i="28"/>
  <c r="O418" i="28"/>
  <c r="Q439" i="28"/>
  <c r="R455" i="28"/>
  <c r="Q480" i="28"/>
  <c r="N439" i="28"/>
  <c r="R416" i="28"/>
  <c r="N446" i="28"/>
  <c r="S333" i="28"/>
  <c r="S102" i="28"/>
  <c r="M52" i="28"/>
  <c r="R184" i="28"/>
  <c r="M24" i="28"/>
  <c r="O294" i="28"/>
  <c r="P78" i="28"/>
  <c r="N147" i="28"/>
  <c r="Q210" i="28"/>
  <c r="P19" i="28"/>
  <c r="R322" i="28"/>
  <c r="O96" i="28"/>
  <c r="S231" i="28"/>
  <c r="Q216" i="28"/>
  <c r="N24" i="28"/>
  <c r="P322" i="28"/>
  <c r="M96" i="28"/>
  <c r="O311" i="28"/>
  <c r="N90" i="28"/>
  <c r="P363" i="28"/>
  <c r="M120" i="28"/>
  <c r="Q422" i="28"/>
  <c r="Q151" i="28"/>
  <c r="P160" i="28"/>
  <c r="P183" i="28"/>
  <c r="N3" i="28"/>
  <c r="M258" i="28"/>
  <c r="S54" i="28"/>
  <c r="M321" i="28"/>
  <c r="N95" i="28"/>
  <c r="O421" i="28"/>
  <c r="M151" i="28"/>
  <c r="Q435" i="28"/>
  <c r="S156" i="28"/>
  <c r="Q393" i="28"/>
  <c r="O137" i="28"/>
  <c r="S347" i="28"/>
  <c r="M473" i="28"/>
  <c r="R326" i="28"/>
  <c r="P180" i="28"/>
  <c r="P454" i="28"/>
  <c r="N308" i="28"/>
  <c r="N413" i="28"/>
  <c r="P376" i="28"/>
  <c r="R467" i="28"/>
  <c r="P321" i="28"/>
  <c r="S439" i="28"/>
  <c r="M443" i="28"/>
  <c r="S272" i="28"/>
  <c r="N120" i="28"/>
  <c r="O465" i="28"/>
  <c r="N293" i="28"/>
  <c r="R138" i="28"/>
  <c r="R470" i="28"/>
  <c r="M298" i="28"/>
  <c r="N143" i="28"/>
  <c r="P350" i="28"/>
  <c r="P483" i="28"/>
  <c r="Q457" i="28"/>
  <c r="R405" i="28"/>
  <c r="Q217" i="28"/>
  <c r="S55" i="28"/>
  <c r="M315" i="28"/>
  <c r="N139" i="28"/>
  <c r="S456" i="28"/>
  <c r="N255" i="28"/>
  <c r="S88" i="28"/>
  <c r="Q398" i="28"/>
  <c r="R211" i="28"/>
  <c r="S50" i="28"/>
  <c r="O320" i="28"/>
  <c r="M144" i="28"/>
  <c r="P456" i="28"/>
  <c r="R254" i="28"/>
  <c r="P88" i="28"/>
  <c r="M296" i="28"/>
  <c r="S331" i="28"/>
  <c r="M411" i="28"/>
  <c r="M433" i="28"/>
  <c r="O447" i="28"/>
  <c r="N473" i="28"/>
  <c r="Q432" i="28"/>
  <c r="O410" i="28"/>
  <c r="R438" i="28"/>
  <c r="O323" i="28"/>
  <c r="S96" i="28"/>
  <c r="S497" i="28"/>
  <c r="R178" i="28"/>
  <c r="Q13" i="28"/>
  <c r="N286" i="28"/>
  <c r="S72" i="28"/>
  <c r="N15" i="28"/>
  <c r="M204" i="28"/>
  <c r="N14" i="28"/>
  <c r="R311" i="28"/>
  <c r="Q90" i="28"/>
  <c r="Q186" i="28"/>
  <c r="O210" i="28"/>
  <c r="S18" i="28"/>
  <c r="P311" i="28"/>
  <c r="O90" i="28"/>
  <c r="R302" i="28"/>
  <c r="P84" i="28"/>
  <c r="M352" i="28"/>
  <c r="M114" i="28"/>
  <c r="P407" i="28"/>
  <c r="Q145" i="28"/>
  <c r="R493" i="28"/>
  <c r="P177" i="28"/>
  <c r="P12" i="28"/>
  <c r="Q250" i="28"/>
  <c r="Q49" i="28"/>
  <c r="Q310" i="28"/>
  <c r="P89" i="28"/>
  <c r="Q406" i="28"/>
  <c r="M145" i="28"/>
  <c r="N421" i="28"/>
  <c r="S150" i="28"/>
  <c r="P381" i="28"/>
  <c r="O131" i="28"/>
  <c r="N339" i="28"/>
  <c r="M106" i="28"/>
  <c r="P468" i="28"/>
  <c r="N322" i="28"/>
  <c r="S175" i="28"/>
  <c r="S449" i="28"/>
  <c r="Q303" i="28"/>
  <c r="Q408" i="28"/>
  <c r="S371" i="28"/>
  <c r="N463" i="28"/>
  <c r="S316" i="28"/>
  <c r="O435" i="28"/>
  <c r="Q437" i="28"/>
  <c r="R267" i="28"/>
  <c r="Q115" i="28"/>
  <c r="S459" i="28"/>
  <c r="M288" i="28"/>
  <c r="M134" i="28"/>
  <c r="M465" i="28"/>
  <c r="S292" i="28"/>
  <c r="P138" i="28"/>
  <c r="O345" i="28"/>
  <c r="R476" i="28"/>
  <c r="N452" i="28"/>
  <c r="M399" i="28"/>
  <c r="N212" i="28"/>
  <c r="O51" i="28"/>
  <c r="M309" i="28"/>
  <c r="Q133" i="28"/>
  <c r="M450" i="28"/>
  <c r="R249" i="28"/>
  <c r="M84" i="28"/>
  <c r="M392" i="28"/>
  <c r="P206" i="28"/>
  <c r="O46" i="28"/>
  <c r="P314" i="28"/>
  <c r="O138" i="28"/>
  <c r="S448" i="28"/>
  <c r="O249" i="28"/>
  <c r="P83" i="28"/>
  <c r="O290" i="28"/>
  <c r="Q325" i="28"/>
  <c r="Q404" i="28"/>
  <c r="S424" i="28"/>
  <c r="P439" i="28"/>
  <c r="P462" i="28"/>
  <c r="O424" i="28"/>
  <c r="Q402" i="28"/>
  <c r="P430" i="28"/>
  <c r="S312" i="28"/>
  <c r="N91" i="28"/>
  <c r="Q478" i="28"/>
  <c r="R172" i="28"/>
  <c r="O49" i="28"/>
  <c r="Q275" i="28"/>
  <c r="P67" i="28"/>
  <c r="S478" i="28"/>
  <c r="S197" i="28"/>
  <c r="P9" i="28"/>
  <c r="N304" i="28"/>
  <c r="S84" i="28"/>
  <c r="S46" i="28"/>
  <c r="R203" i="28"/>
  <c r="S13" i="28"/>
  <c r="S302" i="28"/>
  <c r="Q84" i="28"/>
  <c r="M293" i="28"/>
  <c r="R77" i="28"/>
  <c r="P341" i="28"/>
  <c r="P107" i="28"/>
  <c r="P394" i="28"/>
  <c r="Q139" i="28"/>
  <c r="R469" i="28"/>
  <c r="S170" i="28"/>
  <c r="N12" i="28"/>
  <c r="N243" i="28"/>
  <c r="O44" i="28"/>
  <c r="P300" i="28"/>
  <c r="Q82" i="28"/>
  <c r="S393" i="28"/>
  <c r="Q137" i="28"/>
  <c r="P406" i="28"/>
  <c r="S144" i="28"/>
  <c r="N370" i="28"/>
  <c r="N125" i="28"/>
  <c r="Q328" i="28"/>
  <c r="O100" i="28"/>
  <c r="S463" i="28"/>
  <c r="Q317" i="28"/>
  <c r="O171" i="28"/>
  <c r="O445" i="28"/>
  <c r="M299" i="28"/>
  <c r="M404" i="28"/>
  <c r="O367" i="28"/>
  <c r="Q458" i="28"/>
  <c r="O312" i="28"/>
  <c r="R430" i="28"/>
  <c r="N432" i="28"/>
  <c r="O262" i="28"/>
  <c r="M111" i="28"/>
  <c r="R453" i="28"/>
  <c r="S282" i="28"/>
  <c r="O129" i="28"/>
  <c r="Q459" i="28"/>
  <c r="R287" i="28"/>
  <c r="R133" i="28"/>
  <c r="Q339" i="28"/>
  <c r="P470" i="28"/>
  <c r="R446" i="28"/>
  <c r="M393" i="28"/>
  <c r="S206" i="28"/>
  <c r="R46" i="28"/>
  <c r="P302" i="28"/>
  <c r="P128" i="28"/>
  <c r="R441" i="28"/>
  <c r="O244" i="28"/>
  <c r="N79" i="28"/>
  <c r="M386" i="28"/>
  <c r="O201" i="28"/>
  <c r="R41" i="28"/>
  <c r="M308" i="28"/>
  <c r="N133" i="28"/>
  <c r="S440" i="28"/>
  <c r="S243" i="28"/>
  <c r="Q501" i="28"/>
  <c r="M284" i="28"/>
  <c r="S319" i="28"/>
  <c r="O397" i="28"/>
  <c r="M418" i="28"/>
  <c r="S432" i="28"/>
  <c r="Q455" i="28"/>
  <c r="S416" i="28"/>
  <c r="P396" i="28"/>
  <c r="R423" i="28"/>
  <c r="S304" i="28"/>
  <c r="P85" i="28"/>
  <c r="O460" i="28"/>
  <c r="N166" i="28"/>
  <c r="O33" i="28"/>
  <c r="P268" i="28"/>
  <c r="N62" i="28"/>
  <c r="R204" i="28"/>
  <c r="S191" i="28"/>
  <c r="R4" i="28"/>
  <c r="R293" i="28"/>
  <c r="N78" i="28"/>
  <c r="R443" i="28"/>
  <c r="Q197" i="28"/>
  <c r="N9" i="28"/>
  <c r="O293" i="28"/>
  <c r="S77" i="28"/>
  <c r="O283" i="28"/>
  <c r="N72" i="28"/>
  <c r="O330" i="28"/>
  <c r="P101" i="28"/>
  <c r="M383" i="28"/>
  <c r="N132" i="28"/>
  <c r="Q452" i="28"/>
  <c r="M164" i="28"/>
  <c r="R21" i="28"/>
  <c r="O236" i="28"/>
  <c r="M39" i="28"/>
  <c r="M292" i="28"/>
  <c r="M77" i="28"/>
  <c r="N382" i="28"/>
  <c r="Q131" i="28"/>
  <c r="R393" i="28"/>
  <c r="P137" i="28"/>
  <c r="O359" i="28"/>
  <c r="R118" i="28"/>
  <c r="M318" i="28"/>
  <c r="Q94" i="28"/>
  <c r="O459" i="28"/>
  <c r="M313" i="28"/>
  <c r="R166" i="28"/>
  <c r="R440" i="28"/>
  <c r="P294" i="28"/>
  <c r="P399" i="28"/>
  <c r="R362" i="28"/>
  <c r="M454" i="28"/>
  <c r="R307" i="28"/>
  <c r="N426" i="28"/>
  <c r="S425" i="28"/>
  <c r="N257" i="28"/>
  <c r="P106" i="28"/>
  <c r="N448" i="28"/>
  <c r="R277" i="28"/>
  <c r="Q124" i="28"/>
  <c r="O453" i="28"/>
  <c r="Q282" i="28"/>
  <c r="M129" i="28"/>
  <c r="P334" i="28"/>
  <c r="R464" i="28"/>
  <c r="O441" i="28"/>
  <c r="Q386" i="28"/>
  <c r="R201" i="28"/>
  <c r="N42" i="28"/>
  <c r="R296" i="28"/>
  <c r="O123" i="28"/>
  <c r="M434" i="28"/>
  <c r="M239" i="28"/>
  <c r="M74" i="28"/>
  <c r="S379" i="28"/>
  <c r="N196" i="28"/>
  <c r="N37" i="28"/>
  <c r="M302" i="28"/>
  <c r="M128" i="28"/>
  <c r="Q433" i="28"/>
  <c r="Q238" i="28"/>
  <c r="R492" i="28"/>
  <c r="O278" i="28"/>
  <c r="Q313" i="28"/>
  <c r="N391" i="28"/>
  <c r="S410" i="28"/>
  <c r="R424" i="28"/>
  <c r="N447" i="28"/>
  <c r="P410" i="28"/>
  <c r="S389" i="28"/>
  <c r="P416" i="28"/>
  <c r="S294" i="28"/>
  <c r="R79" i="28"/>
  <c r="P443" i="28"/>
  <c r="N160" i="28"/>
  <c r="O22" i="28"/>
  <c r="P259" i="28"/>
  <c r="S56" i="28"/>
  <c r="P35" i="28"/>
  <c r="P184" i="28"/>
  <c r="P34" i="28"/>
  <c r="S285" i="28"/>
  <c r="Q72" i="28"/>
  <c r="N211" i="28"/>
  <c r="Q191" i="28"/>
  <c r="P4" i="28"/>
  <c r="P285" i="28"/>
  <c r="O72" i="28"/>
  <c r="S274" i="28"/>
  <c r="R66" i="28"/>
  <c r="M322" i="28"/>
  <c r="R95" i="28"/>
  <c r="O371" i="28"/>
  <c r="N126" i="28"/>
  <c r="R437" i="28"/>
  <c r="S157" i="28"/>
  <c r="Q31" i="28"/>
  <c r="S229" i="28"/>
  <c r="R33" i="28"/>
  <c r="M282" i="28"/>
  <c r="P71" i="28"/>
  <c r="P370" i="28"/>
  <c r="P125" i="28"/>
  <c r="R381" i="28"/>
  <c r="P131" i="28"/>
  <c r="M348" i="28"/>
  <c r="N112" i="28"/>
  <c r="M310" i="28"/>
  <c r="R87" i="28"/>
  <c r="R454" i="28"/>
  <c r="P308" i="28"/>
  <c r="N162" i="28"/>
  <c r="N436" i="28"/>
  <c r="S289" i="28"/>
  <c r="S394" i="28"/>
  <c r="N358" i="28"/>
  <c r="P449" i="28"/>
  <c r="N303" i="28"/>
  <c r="Q421" i="28"/>
  <c r="P420" i="28"/>
  <c r="O252" i="28"/>
  <c r="S101" i="28"/>
  <c r="R442" i="28"/>
  <c r="Q272" i="28"/>
  <c r="S119" i="28"/>
  <c r="S447" i="28"/>
  <c r="P277" i="28"/>
  <c r="O124" i="28"/>
  <c r="O329" i="28"/>
  <c r="N459" i="28"/>
  <c r="M435" i="28"/>
  <c r="O380" i="28"/>
  <c r="Q196" i="28"/>
  <c r="Q37" i="28"/>
  <c r="M291" i="28"/>
  <c r="N118" i="28"/>
  <c r="P427" i="28"/>
  <c r="R233" i="28"/>
  <c r="O69" i="28"/>
  <c r="N374" i="28"/>
  <c r="S190" i="28"/>
  <c r="Q32" i="28"/>
  <c r="O296" i="28"/>
  <c r="S122" i="28"/>
  <c r="O426" i="28"/>
  <c r="M233" i="28"/>
  <c r="R482" i="28"/>
  <c r="M272" i="28"/>
  <c r="O307" i="28"/>
  <c r="S384" i="28"/>
  <c r="O404" i="28"/>
  <c r="O417" i="28"/>
  <c r="O439" i="28"/>
  <c r="M403" i="28"/>
  <c r="N384" i="28"/>
  <c r="M410" i="28"/>
  <c r="P286" i="28"/>
  <c r="N73" i="28"/>
  <c r="M428" i="28"/>
  <c r="N153" i="28"/>
  <c r="Q7" i="28"/>
  <c r="P252" i="28"/>
  <c r="Q51" i="28"/>
  <c r="Q496" i="28"/>
  <c r="P178" i="28"/>
  <c r="M9" i="28"/>
  <c r="O275" i="28"/>
  <c r="N67" i="28"/>
  <c r="O57" i="28"/>
  <c r="N184" i="28"/>
  <c r="M45" i="28"/>
  <c r="M275" i="28"/>
  <c r="S66" i="28"/>
  <c r="P265" i="28"/>
  <c r="P61" i="28"/>
  <c r="N311" i="28"/>
  <c r="M90" i="28"/>
  <c r="N363" i="28"/>
  <c r="R119" i="28"/>
  <c r="S421" i="28"/>
  <c r="P151" i="28"/>
  <c r="S47" i="28"/>
  <c r="M223" i="28"/>
  <c r="P28" i="28"/>
  <c r="N274" i="28"/>
  <c r="M66" i="28"/>
  <c r="Q359" i="28"/>
  <c r="M119" i="28"/>
  <c r="O370" i="28"/>
  <c r="O125" i="28"/>
  <c r="O339" i="28"/>
  <c r="O106" i="28"/>
  <c r="S299" i="28"/>
  <c r="N450" i="28"/>
  <c r="S303" i="28"/>
  <c r="Q157" i="28"/>
  <c r="Q431" i="28"/>
  <c r="O285" i="28"/>
  <c r="S499" i="28"/>
  <c r="Q353" i="28"/>
  <c r="S444" i="28"/>
  <c r="Q298" i="28"/>
  <c r="M417" i="28"/>
  <c r="M415" i="28"/>
  <c r="Q247" i="28"/>
  <c r="O97" i="28"/>
  <c r="O437" i="28"/>
  <c r="P267" i="28"/>
  <c r="O115" i="28"/>
  <c r="P442" i="28"/>
  <c r="O272" i="28"/>
  <c r="Q119" i="28"/>
  <c r="N324" i="28"/>
  <c r="O502" i="28"/>
  <c r="Q429" i="28"/>
  <c r="Q374" i="28"/>
  <c r="P191" i="28"/>
  <c r="M33" i="28"/>
  <c r="R284" i="28"/>
  <c r="O113" i="28"/>
  <c r="P419" i="28"/>
  <c r="S227" i="28"/>
  <c r="R64" i="28"/>
  <c r="P368" i="28"/>
  <c r="P185" i="28"/>
  <c r="M28" i="28"/>
  <c r="Q290" i="28"/>
  <c r="R117" i="28"/>
  <c r="S418" i="28"/>
  <c r="P227" i="28"/>
  <c r="S473" i="28"/>
  <c r="R265" i="28"/>
  <c r="Q301" i="28"/>
  <c r="N379" i="28"/>
  <c r="N397" i="28"/>
  <c r="R410" i="28"/>
  <c r="R432" i="28"/>
  <c r="Q396" i="28"/>
  <c r="P378" i="28"/>
  <c r="O402" i="28"/>
  <c r="O276" i="28"/>
  <c r="R67" i="28"/>
  <c r="R412" i="28"/>
  <c r="R146" i="28"/>
  <c r="O7" i="28"/>
  <c r="Q245" i="28"/>
  <c r="Q45" i="28"/>
  <c r="O476" i="28"/>
  <c r="P172" i="28"/>
  <c r="P18" i="28"/>
  <c r="N268" i="28"/>
  <c r="S61" i="28"/>
  <c r="N496" i="28"/>
  <c r="N178" i="28"/>
  <c r="S8" i="28"/>
  <c r="S267" i="28"/>
  <c r="Q61" i="28"/>
  <c r="R258" i="28"/>
  <c r="N56" i="28"/>
  <c r="M301" i="28"/>
  <c r="N83" i="28"/>
  <c r="S351" i="28"/>
  <c r="S113" i="28"/>
  <c r="N407" i="28"/>
  <c r="P145" i="28"/>
  <c r="S25" i="28"/>
  <c r="Q215" i="28"/>
  <c r="S22" i="28"/>
  <c r="R264" i="28"/>
  <c r="R60" i="28"/>
  <c r="O351" i="28"/>
  <c r="P112" i="28"/>
  <c r="P359" i="28"/>
  <c r="S118" i="28"/>
  <c r="R328" i="28"/>
  <c r="P100" i="28"/>
  <c r="P291" i="28"/>
  <c r="Q445" i="28"/>
  <c r="O299" i="28"/>
  <c r="M153" i="28"/>
  <c r="M427" i="28"/>
  <c r="R280" i="28"/>
  <c r="O495" i="28"/>
  <c r="M349" i="28"/>
  <c r="O440" i="28"/>
  <c r="M294" i="28"/>
  <c r="P412" i="28"/>
  <c r="Q409" i="28"/>
  <c r="S242" i="28"/>
  <c r="R92" i="28"/>
  <c r="R431" i="28"/>
  <c r="S261" i="28"/>
  <c r="R110" i="28"/>
  <c r="M437" i="28"/>
  <c r="S266" i="28"/>
  <c r="M497" i="28"/>
  <c r="M319" i="28"/>
  <c r="O496" i="28"/>
  <c r="N424" i="28"/>
  <c r="S368" i="28"/>
  <c r="N186" i="28"/>
  <c r="P493" i="28"/>
  <c r="M279" i="28"/>
  <c r="P108" i="28"/>
  <c r="S411" i="28"/>
  <c r="Q222" i="28"/>
  <c r="N60" i="28"/>
  <c r="N362" i="28"/>
  <c r="N180" i="28"/>
  <c r="P502" i="28"/>
  <c r="O284" i="28"/>
  <c r="S112" i="28"/>
  <c r="P411" i="28"/>
  <c r="N222" i="28"/>
  <c r="P464" i="28"/>
  <c r="N260" i="28"/>
  <c r="S295" i="28"/>
  <c r="P373" i="28"/>
  <c r="M391" i="28"/>
  <c r="Q403" i="28"/>
  <c r="Q424" i="28"/>
  <c r="O390" i="28"/>
  <c r="R372" i="28"/>
  <c r="N396" i="28"/>
  <c r="R268" i="28"/>
  <c r="P62" i="28"/>
  <c r="M400" i="28"/>
  <c r="R140" i="28"/>
  <c r="S11" i="28"/>
  <c r="M238" i="28"/>
  <c r="O40" i="28"/>
  <c r="O458" i="28"/>
  <c r="S165" i="28"/>
  <c r="Q3" i="28"/>
  <c r="N259" i="28"/>
  <c r="Q56" i="28"/>
  <c r="Q475" i="28"/>
  <c r="M172" i="28"/>
  <c r="R38" i="28"/>
  <c r="S258" i="28"/>
  <c r="O56" i="28"/>
  <c r="N251" i="28"/>
  <c r="N50" i="28"/>
  <c r="Q292" i="28"/>
  <c r="Q77" i="28"/>
  <c r="O341" i="28"/>
  <c r="O107" i="28"/>
  <c r="O394" i="28"/>
  <c r="M138" i="28"/>
  <c r="P30" i="28"/>
  <c r="S208" i="28"/>
  <c r="S17" i="28"/>
  <c r="R257" i="28"/>
  <c r="R54" i="28"/>
  <c r="O340" i="28"/>
  <c r="R106" i="28"/>
  <c r="N348" i="28"/>
  <c r="O112" i="28"/>
  <c r="N318" i="28"/>
  <c r="R94" i="28"/>
  <c r="P281" i="28"/>
  <c r="M441" i="28"/>
  <c r="R294" i="28"/>
  <c r="P148" i="28"/>
  <c r="P422" i="28"/>
  <c r="N276" i="28"/>
  <c r="R490" i="28"/>
  <c r="P344" i="28"/>
  <c r="R435" i="28"/>
  <c r="P289" i="28"/>
  <c r="S407" i="28"/>
  <c r="P403" i="28"/>
  <c r="N238" i="28"/>
  <c r="N88" i="28"/>
  <c r="Q425" i="28"/>
  <c r="S256" i="28"/>
  <c r="N106" i="28"/>
  <c r="S430" i="28"/>
  <c r="Q261" i="28"/>
  <c r="R489" i="28"/>
  <c r="S313" i="28"/>
  <c r="S488" i="28"/>
  <c r="R418" i="28"/>
  <c r="S362" i="28"/>
  <c r="R180" i="28"/>
  <c r="Q484" i="28"/>
  <c r="O273" i="28"/>
  <c r="Q103" i="28"/>
  <c r="P405" i="28"/>
  <c r="O217" i="28"/>
  <c r="Q55" i="28"/>
  <c r="P356" i="28"/>
  <c r="M175" i="28"/>
  <c r="M493" i="28"/>
  <c r="Q278" i="28"/>
  <c r="M108" i="28"/>
  <c r="M405" i="28"/>
  <c r="R216" i="28"/>
  <c r="O456" i="28"/>
  <c r="Q254" i="28"/>
  <c r="M290" i="28"/>
  <c r="P367" i="28"/>
  <c r="R384" i="28"/>
  <c r="M397" i="28"/>
  <c r="N417" i="28"/>
  <c r="O384" i="28"/>
  <c r="N366" i="28"/>
  <c r="Q389" i="28"/>
  <c r="R259" i="28"/>
  <c r="N57" i="28"/>
  <c r="S386" i="28"/>
  <c r="Q134" i="28"/>
  <c r="P53" i="28"/>
  <c r="O231" i="28"/>
  <c r="M35" i="28"/>
  <c r="N443" i="28"/>
  <c r="M159" i="28"/>
  <c r="Q22" i="28"/>
  <c r="S251" i="28"/>
  <c r="Q50" i="28"/>
  <c r="R457" i="28"/>
  <c r="Q165" i="28"/>
  <c r="S43" i="28"/>
  <c r="O251" i="28"/>
  <c r="Q18" i="28"/>
  <c r="S244" i="28"/>
  <c r="S44" i="28"/>
  <c r="M283" i="28"/>
  <c r="M72" i="28"/>
  <c r="N330" i="28"/>
  <c r="O101" i="28"/>
  <c r="S382" i="28"/>
  <c r="M132" i="28"/>
  <c r="Q198" i="28"/>
  <c r="R202" i="28"/>
  <c r="M13" i="28"/>
  <c r="P250" i="28"/>
  <c r="P49" i="28"/>
  <c r="M329" i="28"/>
  <c r="R100" i="28"/>
  <c r="P339" i="28"/>
  <c r="Q106" i="28"/>
  <c r="N310" i="28"/>
  <c r="M88" i="28"/>
  <c r="Q273" i="28"/>
  <c r="P436" i="28"/>
  <c r="N290" i="28"/>
  <c r="S143" i="28"/>
  <c r="S417" i="28"/>
  <c r="Q271" i="28"/>
  <c r="N486" i="28"/>
  <c r="S339" i="28"/>
  <c r="N431" i="28"/>
  <c r="S284" i="28"/>
  <c r="M499" i="28"/>
  <c r="N398" i="28"/>
  <c r="P233" i="28"/>
  <c r="Q83" i="28"/>
  <c r="N420" i="28"/>
  <c r="M252" i="28"/>
  <c r="Q101" i="28"/>
  <c r="O425" i="28"/>
  <c r="Q256" i="28"/>
  <c r="Q483" i="28"/>
  <c r="R308" i="28"/>
  <c r="S482" i="28"/>
  <c r="Q412" i="28"/>
  <c r="S356" i="28"/>
  <c r="P175" i="28"/>
  <c r="Q474" i="28"/>
  <c r="N267" i="28"/>
  <c r="R98" i="28"/>
  <c r="R398" i="28"/>
  <c r="S211" i="28"/>
  <c r="M51" i="28"/>
  <c r="N350" i="28"/>
  <c r="S169" i="28"/>
  <c r="N483" i="28"/>
  <c r="R272" i="28"/>
  <c r="N103" i="28"/>
  <c r="O398" i="28"/>
  <c r="P211" i="28"/>
  <c r="R448" i="28"/>
  <c r="P501" i="28"/>
  <c r="S283" i="28"/>
  <c r="O361" i="28"/>
  <c r="M379" i="28"/>
  <c r="S390" i="28"/>
  <c r="Q410" i="28"/>
  <c r="Q378" i="28"/>
  <c r="N360" i="28"/>
  <c r="S383" i="28"/>
  <c r="R252" i="28"/>
  <c r="S51" i="28"/>
  <c r="O375" i="28"/>
  <c r="O127" i="28"/>
  <c r="O31" i="28"/>
  <c r="S224" i="28"/>
  <c r="R29" i="28"/>
  <c r="Q423" i="28"/>
  <c r="P152" i="28"/>
  <c r="R65" i="28"/>
  <c r="O245" i="28"/>
  <c r="O45" i="28"/>
  <c r="P438" i="28"/>
  <c r="R158" i="28"/>
  <c r="O17" i="28"/>
  <c r="M245" i="28"/>
  <c r="R43" i="28"/>
  <c r="S236" i="28"/>
  <c r="Q39" i="28"/>
  <c r="R274" i="28"/>
  <c r="Q66" i="28"/>
  <c r="R321" i="28"/>
  <c r="Q95" i="28"/>
  <c r="S370" i="28"/>
  <c r="M126" i="28"/>
  <c r="R109" i="28"/>
  <c r="R196" i="28"/>
  <c r="Q12" i="28"/>
  <c r="M243" i="28"/>
  <c r="N44" i="28"/>
  <c r="P318" i="28"/>
  <c r="M95" i="28"/>
  <c r="S328" i="28"/>
  <c r="Q100" i="28"/>
  <c r="M300" i="28"/>
  <c r="N82" i="28"/>
  <c r="N264" i="28"/>
  <c r="S431" i="28"/>
  <c r="Q285" i="28"/>
  <c r="O139" i="28"/>
  <c r="O413" i="28"/>
  <c r="M267" i="28"/>
  <c r="Q481" i="28"/>
  <c r="O335" i="28"/>
  <c r="Q426" i="28"/>
  <c r="O280" i="28"/>
  <c r="P494" i="28"/>
  <c r="S392" i="28"/>
  <c r="R228" i="28"/>
  <c r="M79" i="28"/>
  <c r="R414" i="28"/>
  <c r="O247" i="28"/>
  <c r="M97" i="28"/>
  <c r="S419" i="28"/>
  <c r="R251" i="28"/>
  <c r="R477" i="28"/>
  <c r="M303" i="28"/>
  <c r="R475" i="28"/>
  <c r="M407" i="28"/>
  <c r="M351" i="28"/>
  <c r="O170" i="28"/>
  <c r="N466" i="28"/>
  <c r="S260" i="28"/>
  <c r="S93" i="28"/>
  <c r="P392" i="28"/>
  <c r="Q206" i="28"/>
  <c r="P46" i="28"/>
  <c r="S343" i="28"/>
  <c r="R164" i="28"/>
  <c r="N474" i="28"/>
  <c r="M266" i="28"/>
  <c r="O98" i="28"/>
  <c r="R391" i="28"/>
  <c r="N206" i="28"/>
  <c r="N440" i="28"/>
  <c r="Q492" i="28"/>
  <c r="N278" i="28"/>
  <c r="N355" i="28"/>
  <c r="O373" i="28"/>
  <c r="Q384" i="28"/>
  <c r="O403" i="28"/>
  <c r="S372" i="28"/>
  <c r="P354" i="28"/>
  <c r="S498" i="28"/>
  <c r="S245" i="28"/>
  <c r="S45" i="28"/>
  <c r="P364" i="28"/>
  <c r="O121" i="28"/>
  <c r="N11" i="28"/>
  <c r="M218" i="28"/>
  <c r="Q24" i="28"/>
  <c r="S409" i="28"/>
  <c r="P146" i="28"/>
  <c r="O32" i="28"/>
  <c r="O237" i="28"/>
  <c r="M40" i="28"/>
  <c r="O423" i="28"/>
  <c r="N152" i="28"/>
  <c r="M22" i="28"/>
  <c r="M237" i="28"/>
  <c r="P7" i="28"/>
  <c r="P230" i="28"/>
  <c r="O34" i="28"/>
  <c r="O265" i="28"/>
  <c r="O61" i="28"/>
  <c r="M311" i="28"/>
  <c r="S89" i="28"/>
  <c r="M360" i="28"/>
  <c r="P119" i="28"/>
  <c r="S413" i="28"/>
  <c r="O189" i="28"/>
  <c r="O38" i="28"/>
  <c r="N236" i="28"/>
  <c r="S38" i="28"/>
  <c r="P310" i="28"/>
  <c r="O89" i="28"/>
  <c r="O318" i="28"/>
  <c r="S94" i="28"/>
  <c r="Q291" i="28"/>
  <c r="Q76" i="28"/>
  <c r="R256" i="28"/>
  <c r="O427" i="28"/>
  <c r="M281" i="28"/>
  <c r="R134" i="28"/>
  <c r="R408" i="28"/>
  <c r="P262" i="28"/>
  <c r="M477" i="28"/>
  <c r="R330" i="28"/>
  <c r="M422" i="28"/>
  <c r="R275" i="28"/>
  <c r="S489" i="28"/>
  <c r="R387" i="28"/>
  <c r="M224" i="28"/>
  <c r="P74" i="28"/>
  <c r="O409" i="28"/>
  <c r="Q242" i="28"/>
  <c r="P92" i="28"/>
  <c r="P414" i="28"/>
  <c r="M247" i="28"/>
  <c r="Q470" i="28"/>
  <c r="S297" i="28"/>
  <c r="S469" i="28"/>
  <c r="S501" i="28"/>
  <c r="Q344" i="28"/>
  <c r="N165" i="28"/>
  <c r="M457" i="28"/>
  <c r="O255" i="28"/>
  <c r="M89" i="28"/>
  <c r="O386" i="28"/>
  <c r="P201" i="28"/>
  <c r="S41" i="28"/>
  <c r="N338" i="28"/>
  <c r="Q159" i="28"/>
  <c r="R465" i="28"/>
  <c r="P260" i="28"/>
  <c r="P93" i="28"/>
  <c r="O385" i="28"/>
  <c r="M201" i="28"/>
  <c r="P433" i="28"/>
  <c r="O482" i="28"/>
  <c r="R271" i="28"/>
  <c r="N349" i="28"/>
  <c r="M367" i="28"/>
  <c r="S378" i="28"/>
  <c r="S396" i="28"/>
  <c r="P366" i="28"/>
  <c r="P499" i="28"/>
  <c r="R488" i="28"/>
  <c r="P239" i="28"/>
  <c r="Q40" i="28"/>
  <c r="M353" i="28"/>
  <c r="M115" i="28"/>
  <c r="N36" i="28"/>
  <c r="R210" i="28"/>
  <c r="Q19" i="28"/>
  <c r="M396" i="28"/>
  <c r="P140" i="28"/>
  <c r="S26" i="28"/>
  <c r="M231" i="28"/>
  <c r="R34" i="28"/>
  <c r="N409" i="28"/>
  <c r="N146" i="28"/>
  <c r="S37" i="28"/>
  <c r="Q230" i="28"/>
  <c r="S31" i="28"/>
  <c r="N224" i="28"/>
  <c r="Q54" i="28"/>
  <c r="Q258" i="28"/>
  <c r="M56" i="28"/>
  <c r="S300" i="28"/>
  <c r="M83" i="28"/>
  <c r="R351" i="28"/>
  <c r="R113" i="28"/>
  <c r="M147" i="28"/>
  <c r="O183" i="28"/>
  <c r="R26" i="28"/>
  <c r="R229" i="28"/>
  <c r="Q33" i="28"/>
  <c r="O300" i="28"/>
  <c r="P82" i="28"/>
  <c r="O310" i="28"/>
  <c r="O88" i="28"/>
  <c r="Q281" i="28"/>
  <c r="M71" i="28"/>
  <c r="R248" i="28"/>
  <c r="R422" i="28"/>
  <c r="P276" i="28"/>
  <c r="N130" i="28"/>
  <c r="N404" i="28"/>
  <c r="S257" i="28"/>
  <c r="P472" i="28"/>
  <c r="N326" i="28"/>
  <c r="P417" i="28"/>
  <c r="N271" i="28"/>
  <c r="O485" i="28"/>
  <c r="Q382" i="28"/>
  <c r="O219" i="28"/>
  <c r="Q497" i="28"/>
  <c r="N403" i="28"/>
  <c r="S237" i="28"/>
  <c r="S87" i="28"/>
  <c r="S408" i="28"/>
  <c r="O242" i="28"/>
  <c r="S464" i="28"/>
  <c r="R292" i="28"/>
  <c r="N464" i="28"/>
  <c r="S494" i="28"/>
  <c r="Q338" i="28"/>
  <c r="M160" i="28"/>
  <c r="O450" i="28"/>
  <c r="S249" i="28"/>
  <c r="N84" i="28"/>
  <c r="M380" i="28"/>
  <c r="O196" i="28"/>
  <c r="O37" i="28"/>
  <c r="P332" i="28"/>
  <c r="P154" i="28"/>
  <c r="Q456" i="28"/>
  <c r="S254" i="28"/>
  <c r="Q88" i="28"/>
  <c r="Q379" i="28"/>
  <c r="S195" i="28"/>
  <c r="M426" i="28"/>
  <c r="R473" i="28"/>
  <c r="Q265" i="28"/>
  <c r="N343" i="28"/>
  <c r="M361" i="28"/>
  <c r="N373" i="28"/>
  <c r="Q390" i="28"/>
  <c r="O360" i="28"/>
  <c r="N489" i="28"/>
  <c r="R479" i="28"/>
  <c r="Q231" i="28"/>
  <c r="O35" i="28"/>
  <c r="P342" i="28"/>
  <c r="O109" i="28"/>
  <c r="Q345" i="28"/>
  <c r="N204" i="28"/>
  <c r="O14" i="28"/>
  <c r="M384" i="28"/>
  <c r="N134" i="28"/>
  <c r="M7" i="28"/>
  <c r="Q224" i="28"/>
  <c r="P29" i="28"/>
  <c r="R395" i="28"/>
  <c r="N140" i="28"/>
  <c r="S42" i="28"/>
  <c r="O224" i="28"/>
  <c r="R58" i="28"/>
  <c r="N216" i="28"/>
  <c r="Q38" i="28"/>
  <c r="M251" i="28"/>
  <c r="M50" i="28"/>
  <c r="P292" i="28"/>
  <c r="P77" i="28"/>
  <c r="N341" i="28"/>
  <c r="N107" i="28"/>
  <c r="O488" i="28"/>
  <c r="O177" i="28"/>
  <c r="M64" i="28"/>
  <c r="M222" i="28"/>
  <c r="R27" i="28"/>
  <c r="S291" i="28"/>
  <c r="S76" i="28"/>
  <c r="N300" i="28"/>
  <c r="O82" i="28"/>
  <c r="R273" i="28"/>
  <c r="Q65" i="28"/>
  <c r="S241" i="28"/>
  <c r="N418" i="28"/>
  <c r="S271" i="28"/>
  <c r="Q125" i="28"/>
  <c r="Q399" i="28"/>
  <c r="O253" i="28"/>
  <c r="S467" i="28"/>
  <c r="Q321" i="28"/>
  <c r="S412" i="28"/>
  <c r="Q266" i="28"/>
  <c r="R480" i="28"/>
  <c r="P377" i="28"/>
  <c r="Q214" i="28"/>
  <c r="Q491" i="28"/>
  <c r="S397" i="28"/>
  <c r="N233" i="28"/>
  <c r="O83" i="28"/>
  <c r="S402" i="28"/>
  <c r="Q237" i="28"/>
  <c r="P459" i="28"/>
  <c r="Q287" i="28"/>
  <c r="S457" i="28"/>
  <c r="P488" i="28"/>
  <c r="S332" i="28"/>
  <c r="S154" i="28"/>
  <c r="S441" i="28"/>
  <c r="Q244" i="28"/>
  <c r="O79" i="28"/>
  <c r="O374" i="28"/>
  <c r="N191" i="28"/>
  <c r="R32" i="28"/>
  <c r="Q326" i="28"/>
  <c r="O149" i="28"/>
  <c r="N449" i="28"/>
  <c r="P249" i="28"/>
  <c r="R83" i="28"/>
  <c r="S373" i="28"/>
  <c r="O190" i="28"/>
  <c r="Q418" i="28"/>
  <c r="O464" i="28"/>
  <c r="M260" i="28"/>
  <c r="P337" i="28"/>
  <c r="M355" i="28"/>
  <c r="S366" i="28"/>
  <c r="P384" i="28"/>
  <c r="Q354" i="28"/>
  <c r="M480" i="28"/>
  <c r="N470" i="28"/>
  <c r="N225" i="28"/>
  <c r="M30" i="28"/>
  <c r="R333" i="28"/>
  <c r="R102" i="28"/>
  <c r="P57" i="28"/>
  <c r="M198" i="28"/>
  <c r="Q9" i="28"/>
  <c r="M375" i="28"/>
  <c r="M127" i="28"/>
  <c r="R42" i="28"/>
  <c r="R217" i="28"/>
  <c r="O24" i="28"/>
  <c r="Q383" i="28"/>
  <c r="R132" i="28"/>
  <c r="N26" i="28"/>
  <c r="O216" i="28"/>
  <c r="N31" i="28"/>
  <c r="M210" i="28"/>
  <c r="O27" i="28"/>
  <c r="R243" i="28"/>
  <c r="R44" i="28"/>
  <c r="R282" i="28"/>
  <c r="S71" i="28"/>
  <c r="S329" i="28"/>
  <c r="N101" i="28"/>
  <c r="O469" i="28"/>
  <c r="R170" i="28"/>
  <c r="M26" i="28"/>
  <c r="P215" i="28"/>
  <c r="R22" i="28"/>
  <c r="S281" i="28"/>
  <c r="O71" i="28"/>
  <c r="R291" i="28"/>
  <c r="N71" i="28"/>
  <c r="O264" i="28"/>
  <c r="P38" i="28"/>
  <c r="Q235" i="28"/>
  <c r="O12" i="28"/>
  <c r="Q413" i="28"/>
  <c r="O267" i="28"/>
  <c r="M121" i="28"/>
  <c r="M395" i="28"/>
  <c r="M500" i="28"/>
  <c r="O463" i="28"/>
  <c r="M317" i="28"/>
  <c r="O408" i="28"/>
  <c r="M262" i="28"/>
  <c r="N476" i="28"/>
  <c r="M372" i="28"/>
  <c r="S209" i="28"/>
  <c r="N484" i="28"/>
  <c r="Q392" i="28"/>
  <c r="P228" i="28"/>
  <c r="R78" i="28"/>
  <c r="Q397" i="28"/>
  <c r="S232" i="28"/>
  <c r="N453" i="28"/>
  <c r="P282" i="28"/>
  <c r="P452" i="28"/>
  <c r="P482" i="28"/>
  <c r="N327" i="28"/>
  <c r="R149" i="28"/>
  <c r="N434" i="28"/>
  <c r="N239" i="28"/>
  <c r="O74" i="28"/>
  <c r="Q368" i="28"/>
  <c r="Q185" i="28"/>
  <c r="N28" i="28"/>
  <c r="P320" i="28"/>
  <c r="N144" i="28"/>
  <c r="N441" i="28"/>
  <c r="M244" i="28"/>
  <c r="Q78" i="28"/>
  <c r="N368" i="28"/>
  <c r="N185" i="28"/>
  <c r="O411" i="28"/>
  <c r="N456" i="28"/>
  <c r="P254" i="28"/>
  <c r="R331" i="28"/>
  <c r="R348" i="28"/>
  <c r="Q360" i="28"/>
  <c r="R378" i="28"/>
  <c r="O348" i="28"/>
  <c r="R471" i="28"/>
  <c r="R461" i="28"/>
  <c r="O218" i="28"/>
  <c r="S24" i="28"/>
  <c r="N323" i="28"/>
  <c r="R96" i="28"/>
  <c r="S268" i="28"/>
  <c r="M192" i="28"/>
  <c r="S4" i="28"/>
  <c r="N364" i="28"/>
  <c r="S120" i="28"/>
  <c r="O92" i="28"/>
  <c r="P210" i="28"/>
  <c r="O19" i="28"/>
  <c r="R374" i="28"/>
  <c r="R126" i="28"/>
  <c r="S15" i="28"/>
  <c r="N210" i="28"/>
  <c r="N295" i="28"/>
  <c r="P203" i="28"/>
  <c r="N32" i="28"/>
  <c r="R236" i="28"/>
  <c r="P39" i="28"/>
  <c r="Q274" i="28"/>
  <c r="P66" i="28"/>
  <c r="O321" i="28"/>
  <c r="P95" i="28"/>
  <c r="O452" i="28"/>
  <c r="S163" i="28"/>
  <c r="P47" i="28"/>
  <c r="R208" i="28"/>
  <c r="R17" i="28"/>
  <c r="M274" i="28"/>
  <c r="S65" i="28"/>
  <c r="R281" i="28"/>
  <c r="N49" i="28"/>
  <c r="M257" i="28"/>
  <c r="M27" i="28"/>
  <c r="N229" i="28"/>
  <c r="P48" i="28"/>
  <c r="M409" i="28"/>
  <c r="R262" i="28"/>
  <c r="O500" i="28"/>
  <c r="P390" i="28"/>
  <c r="P495" i="28"/>
  <c r="R458" i="28"/>
  <c r="P312" i="28"/>
  <c r="R403" i="28"/>
  <c r="P257" i="28"/>
  <c r="Q471" i="28"/>
  <c r="Q366" i="28"/>
  <c r="N205" i="28"/>
  <c r="O478" i="28"/>
  <c r="P387" i="28"/>
  <c r="R223" i="28"/>
  <c r="N74" i="28"/>
  <c r="O392" i="28"/>
  <c r="N228" i="28"/>
  <c r="R447" i="28"/>
  <c r="O277" i="28"/>
  <c r="M447" i="28"/>
  <c r="O475" i="28"/>
  <c r="S320" i="28"/>
  <c r="Q144" i="28"/>
  <c r="Q427" i="28"/>
  <c r="S233" i="28"/>
  <c r="P69" i="28"/>
  <c r="O362" i="28"/>
  <c r="O180" i="28"/>
  <c r="Q23" i="28"/>
  <c r="R314" i="28"/>
  <c r="Q138" i="28"/>
  <c r="R433" i="28"/>
  <c r="R238" i="28"/>
  <c r="R73" i="28"/>
  <c r="S361" i="28"/>
  <c r="S179" i="28"/>
  <c r="S404" i="28"/>
  <c r="Q448" i="28"/>
  <c r="S248" i="28"/>
  <c r="P325" i="28"/>
  <c r="M343" i="28"/>
  <c r="S354" i="28"/>
  <c r="M373" i="28"/>
  <c r="Q342" i="28"/>
  <c r="M462" i="28"/>
  <c r="S454" i="28"/>
  <c r="M211" i="28"/>
  <c r="S19" i="28"/>
  <c r="N312" i="28"/>
  <c r="M91" i="28"/>
  <c r="S67" i="28"/>
  <c r="Q184" i="28"/>
  <c r="R39" i="28"/>
  <c r="R352" i="28"/>
  <c r="R114" i="28"/>
  <c r="R276" i="28"/>
  <c r="S203" i="28"/>
  <c r="M14" i="28"/>
  <c r="S363" i="28"/>
  <c r="Q120" i="28"/>
  <c r="S387" i="28"/>
  <c r="Q203" i="28"/>
  <c r="R121" i="28"/>
  <c r="O197" i="28"/>
  <c r="O64" i="28"/>
  <c r="O230" i="28"/>
  <c r="N34" i="28"/>
  <c r="N265" i="28"/>
  <c r="N61" i="28"/>
  <c r="S310" i="28"/>
  <c r="R89" i="28"/>
  <c r="R436" i="28"/>
  <c r="P157" i="28"/>
  <c r="P400" i="28"/>
  <c r="Q202" i="28"/>
  <c r="S12" i="28"/>
  <c r="Q264" i="28"/>
  <c r="Q60" i="28"/>
  <c r="S273" i="28"/>
  <c r="P27" i="28"/>
  <c r="N249" i="28"/>
  <c r="P70" i="28"/>
  <c r="N221" i="28"/>
  <c r="N70" i="28"/>
  <c r="P404" i="28"/>
  <c r="N258" i="28"/>
  <c r="R495" i="28"/>
  <c r="S385" i="28"/>
  <c r="S490" i="28"/>
  <c r="N454" i="28"/>
  <c r="S307" i="28"/>
  <c r="N399" i="28"/>
  <c r="Q499" i="28"/>
  <c r="M467" i="28"/>
  <c r="P361" i="28"/>
  <c r="P200" i="28"/>
  <c r="N471" i="28"/>
  <c r="O382" i="28"/>
  <c r="M219" i="28"/>
  <c r="Q69" i="28"/>
  <c r="N387" i="28"/>
  <c r="P223" i="28"/>
  <c r="O442" i="28"/>
  <c r="N272" i="28"/>
  <c r="Q441" i="28"/>
  <c r="P469" i="28"/>
  <c r="N315" i="28"/>
  <c r="P139" i="28"/>
  <c r="Q419" i="28"/>
  <c r="O228" i="28"/>
  <c r="S64" i="28"/>
  <c r="Q356" i="28"/>
  <c r="N175" i="28"/>
  <c r="M19" i="28"/>
  <c r="O308" i="28"/>
  <c r="O133" i="28"/>
  <c r="P426" i="28"/>
  <c r="O233" i="28"/>
  <c r="M69" i="28"/>
  <c r="S355" i="28"/>
  <c r="R174" i="28"/>
  <c r="M398" i="28"/>
  <c r="M440" i="28"/>
  <c r="Q243" i="28"/>
  <c r="Q319" i="28"/>
  <c r="O337" i="28"/>
  <c r="Q348" i="28"/>
  <c r="R366" i="28"/>
  <c r="S336" i="28"/>
  <c r="N455" i="28"/>
  <c r="M446" i="28"/>
  <c r="P204" i="28"/>
  <c r="S14" i="28"/>
  <c r="R304" i="28"/>
  <c r="O85" i="28"/>
  <c r="R496" i="28"/>
  <c r="Q178" i="28"/>
  <c r="R13" i="28"/>
  <c r="N342" i="28"/>
  <c r="M109" i="28"/>
  <c r="M80" i="28"/>
  <c r="R197" i="28"/>
  <c r="O9" i="28"/>
  <c r="P352" i="28"/>
  <c r="P114" i="28"/>
  <c r="S40" i="28"/>
  <c r="P197" i="28"/>
  <c r="M295" i="28"/>
  <c r="M190" i="28"/>
  <c r="P16" i="28"/>
  <c r="S223" i="28"/>
  <c r="S28" i="28"/>
  <c r="P258" i="28"/>
  <c r="N55" i="28"/>
  <c r="R300" i="28"/>
  <c r="S82" i="28"/>
  <c r="R421" i="28"/>
  <c r="O151" i="28"/>
  <c r="O30" i="28"/>
  <c r="Q195" i="28"/>
  <c r="N8" i="28"/>
  <c r="Q257" i="28"/>
  <c r="Q27" i="28"/>
  <c r="S399" i="28"/>
  <c r="Q253" i="28"/>
  <c r="N491" i="28"/>
  <c r="O381" i="28"/>
  <c r="O486" i="28"/>
  <c r="Q449" i="28"/>
  <c r="O303" i="28"/>
  <c r="Q394" i="28"/>
  <c r="M495" i="28"/>
  <c r="R498" i="28"/>
  <c r="O356" i="28"/>
  <c r="R195" i="28"/>
  <c r="P465" i="28"/>
  <c r="N377" i="28"/>
  <c r="O214" i="28"/>
  <c r="O497" i="28"/>
  <c r="M382" i="28"/>
  <c r="R218" i="28"/>
  <c r="S436" i="28"/>
  <c r="P266" i="28"/>
  <c r="P435" i="28"/>
  <c r="M463" i="28"/>
  <c r="O309" i="28"/>
  <c r="S133" i="28"/>
  <c r="M412" i="28"/>
  <c r="R222" i="28"/>
  <c r="O60" i="28"/>
  <c r="O350" i="28"/>
  <c r="M170" i="28"/>
  <c r="P14" i="28"/>
  <c r="N302" i="28"/>
  <c r="N128" i="28"/>
  <c r="N419" i="28"/>
  <c r="Q227" i="28"/>
  <c r="P64" i="28"/>
  <c r="S349" i="28"/>
  <c r="Q169" i="28"/>
  <c r="Q391" i="28"/>
  <c r="O433" i="28"/>
  <c r="O238" i="28"/>
  <c r="P313" i="28"/>
  <c r="Q331" i="28"/>
  <c r="S342" i="28"/>
  <c r="P360" i="28"/>
  <c r="S330" i="28"/>
  <c r="O446" i="28"/>
  <c r="Q438" i="28"/>
  <c r="O198" i="28"/>
  <c r="M10" i="28"/>
  <c r="Q294" i="28"/>
  <c r="Q79" i="28"/>
  <c r="Q476" i="28"/>
  <c r="Q172" i="28"/>
  <c r="N4" i="28"/>
  <c r="P333" i="28"/>
  <c r="P102" i="28"/>
  <c r="M305" i="28"/>
  <c r="R191" i="28"/>
  <c r="Q4" i="28"/>
  <c r="S341" i="28"/>
  <c r="R108" i="28"/>
  <c r="S252" i="28"/>
  <c r="N190" i="28"/>
  <c r="O91" i="28"/>
  <c r="S183" i="28"/>
  <c r="M81" i="28"/>
  <c r="M216" i="28"/>
  <c r="P23" i="28"/>
  <c r="S250" i="28"/>
  <c r="S49" i="28"/>
  <c r="O292" i="28"/>
  <c r="O77" i="28"/>
  <c r="S406" i="28"/>
  <c r="O145" i="28"/>
  <c r="Q239" i="28"/>
  <c r="N189" i="28"/>
  <c r="P3" i="28"/>
  <c r="O250" i="28"/>
  <c r="O3" i="28"/>
  <c r="O257" i="28"/>
  <c r="R11" i="28"/>
  <c r="R235" i="28"/>
  <c r="S80" i="28"/>
  <c r="N208" i="28"/>
  <c r="M16" i="28"/>
  <c r="O395" i="28"/>
  <c r="M249" i="28"/>
  <c r="Q486" i="28"/>
  <c r="R376" i="28"/>
  <c r="R481" i="28"/>
  <c r="M445" i="28"/>
  <c r="R298" i="28"/>
  <c r="M390" i="28"/>
  <c r="P490" i="28"/>
  <c r="N494" i="28"/>
  <c r="N351" i="28"/>
  <c r="M191" i="28"/>
  <c r="M460" i="28"/>
  <c r="P371" i="28"/>
  <c r="Q209" i="28"/>
  <c r="O490" i="28"/>
  <c r="Q376" i="28"/>
  <c r="M214" i="28"/>
  <c r="Q430" i="28"/>
  <c r="P261" i="28"/>
  <c r="S429" i="28"/>
  <c r="P457" i="28"/>
  <c r="Q302" i="28"/>
  <c r="Q128" i="28"/>
  <c r="Q405" i="28"/>
  <c r="P217" i="28"/>
  <c r="R55" i="28"/>
  <c r="M344" i="28"/>
  <c r="S164" i="28"/>
  <c r="S9" i="28"/>
  <c r="P296" i="28"/>
  <c r="M123" i="28"/>
  <c r="Q411" i="28"/>
  <c r="O222" i="28"/>
  <c r="S59" i="28"/>
  <c r="Q343" i="28"/>
  <c r="P164" i="28"/>
  <c r="N385" i="28"/>
  <c r="P425" i="28"/>
  <c r="P232" i="28"/>
  <c r="N307" i="28"/>
  <c r="O325" i="28"/>
  <c r="N337" i="28"/>
  <c r="R354" i="28"/>
  <c r="R324" i="28"/>
  <c r="S438" i="28"/>
  <c r="O430" i="28"/>
  <c r="O192" i="28"/>
  <c r="N5" i="28"/>
  <c r="O286" i="28"/>
  <c r="M73" i="28"/>
  <c r="P458" i="28"/>
  <c r="M166" i="28"/>
  <c r="O8" i="28"/>
  <c r="S322" i="28"/>
  <c r="P96" i="28"/>
  <c r="N97" i="28"/>
  <c r="O184" i="28"/>
  <c r="O50" i="28"/>
  <c r="N333" i="28"/>
  <c r="N102" i="28"/>
  <c r="Q62" i="28"/>
  <c r="M184" i="28"/>
  <c r="O494" i="28"/>
  <c r="S177" i="28"/>
  <c r="O36" i="28"/>
  <c r="R209" i="28"/>
  <c r="O18" i="28"/>
  <c r="P243" i="28"/>
  <c r="Q44" i="28"/>
  <c r="O282" i="28"/>
  <c r="R71" i="28"/>
  <c r="N394" i="28"/>
  <c r="S137" i="28"/>
  <c r="M15" i="28"/>
  <c r="N183" i="28"/>
  <c r="S7" i="28"/>
  <c r="R242" i="28"/>
  <c r="Q59" i="28"/>
  <c r="N250" i="28"/>
  <c r="R36" i="28"/>
  <c r="O229" i="28"/>
  <c r="M253" i="28"/>
  <c r="M202" i="28"/>
  <c r="R52" i="28"/>
  <c r="R390" i="28"/>
  <c r="P244" i="28"/>
  <c r="M482" i="28"/>
  <c r="N372" i="28"/>
  <c r="N477" i="28"/>
  <c r="P440" i="28"/>
  <c r="N294" i="28"/>
  <c r="P385" i="28"/>
  <c r="S485" i="28"/>
  <c r="Q489" i="28"/>
  <c r="M346" i="28"/>
  <c r="O186" i="28"/>
  <c r="S453" i="28"/>
  <c r="O366" i="28"/>
  <c r="S204" i="28"/>
  <c r="S483" i="28"/>
  <c r="N371" i="28"/>
  <c r="O209" i="28"/>
  <c r="N425" i="28"/>
  <c r="P256" i="28"/>
  <c r="P424" i="28"/>
  <c r="M452" i="28"/>
  <c r="S296" i="28"/>
  <c r="P123" i="28"/>
  <c r="S398" i="28"/>
  <c r="M212" i="28"/>
  <c r="N51" i="28"/>
  <c r="O338" i="28"/>
  <c r="R159" i="28"/>
  <c r="O5" i="28"/>
  <c r="R290" i="28"/>
  <c r="S117" i="28"/>
  <c r="N405" i="28"/>
  <c r="S216" i="28"/>
  <c r="O55" i="28"/>
  <c r="S337" i="28"/>
  <c r="O159" i="28"/>
  <c r="P379" i="28"/>
  <c r="P418" i="28"/>
  <c r="N227" i="28"/>
  <c r="P301" i="28"/>
  <c r="O319" i="28"/>
  <c r="P331" i="28"/>
  <c r="P348" i="28"/>
  <c r="Q318" i="28"/>
  <c r="O432" i="28"/>
  <c r="Q498" i="28"/>
  <c r="S184" i="28"/>
  <c r="N29" i="28"/>
  <c r="M276" i="28"/>
  <c r="Q67" i="28"/>
  <c r="O443" i="28"/>
  <c r="N159" i="28"/>
  <c r="Q17" i="28"/>
  <c r="S311" i="28"/>
  <c r="R90" i="28"/>
  <c r="P496" i="28"/>
  <c r="O178" i="28"/>
  <c r="O4" i="28"/>
  <c r="Q322" i="28"/>
  <c r="N96" i="28"/>
  <c r="Q494" i="28"/>
  <c r="M178" i="28"/>
  <c r="M475" i="28"/>
  <c r="P171" i="28"/>
  <c r="M269" i="28"/>
  <c r="N203" i="28"/>
  <c r="P13" i="28"/>
  <c r="Q236" i="28"/>
  <c r="O39" i="28"/>
  <c r="P274" i="28"/>
  <c r="O66" i="28"/>
  <c r="R382" i="28"/>
  <c r="S131" i="28"/>
  <c r="N488" i="28"/>
  <c r="N177" i="28"/>
  <c r="N17" i="28"/>
  <c r="M236" i="28"/>
  <c r="N38" i="28"/>
  <c r="P242" i="28"/>
  <c r="O75" i="28"/>
  <c r="O221" i="28"/>
  <c r="N135" i="28"/>
  <c r="R194" i="28"/>
  <c r="Q323" i="28"/>
  <c r="N386" i="28"/>
  <c r="S239" i="28"/>
  <c r="P477" i="28"/>
  <c r="Q367" i="28"/>
  <c r="Q472" i="28"/>
  <c r="S435" i="28"/>
  <c r="Q289" i="28"/>
  <c r="S380" i="28"/>
  <c r="O499" i="28"/>
  <c r="M485" i="28"/>
  <c r="S340" i="28"/>
  <c r="Q181" i="28"/>
  <c r="O448" i="28"/>
  <c r="N361" i="28"/>
  <c r="N200" i="28"/>
  <c r="M478" i="28"/>
  <c r="M366" i="28"/>
  <c r="Q204" i="28"/>
  <c r="R419" i="28"/>
  <c r="Q251" i="28"/>
  <c r="M419" i="28"/>
  <c r="Q446" i="28"/>
  <c r="N291" i="28"/>
  <c r="O118" i="28"/>
  <c r="R392" i="28"/>
  <c r="R206" i="28"/>
  <c r="Q46" i="28"/>
  <c r="Q332" i="28"/>
  <c r="Q154" i="28"/>
  <c r="Q502" i="28"/>
  <c r="P284" i="28"/>
  <c r="M113" i="28"/>
  <c r="P398" i="28"/>
  <c r="Q211" i="28"/>
  <c r="R50" i="28"/>
  <c r="N332" i="28"/>
  <c r="N154" i="28"/>
  <c r="R373" i="28"/>
  <c r="N411" i="28"/>
  <c r="S221" i="28"/>
  <c r="R295" i="28"/>
  <c r="O313" i="28"/>
  <c r="N325" i="28"/>
  <c r="R342" i="28"/>
  <c r="Q312" i="28"/>
  <c r="S423" i="28"/>
  <c r="M498" i="28"/>
  <c r="S178" i="28"/>
  <c r="S23" i="28"/>
  <c r="Q268" i="28"/>
  <c r="O62" i="28"/>
  <c r="S427" i="28"/>
  <c r="R152" i="28"/>
  <c r="M8" i="28"/>
  <c r="P304" i="28"/>
  <c r="M85" i="28"/>
  <c r="M476" i="28"/>
  <c r="O172" i="28"/>
  <c r="M29" i="28"/>
  <c r="Q311" i="28"/>
  <c r="P90" i="28"/>
  <c r="N475" i="28"/>
  <c r="R171" i="28"/>
  <c r="M453" i="28"/>
  <c r="O165" i="28"/>
  <c r="N141" i="28"/>
  <c r="N197" i="28"/>
  <c r="R8" i="28"/>
  <c r="N230" i="28"/>
  <c r="M34" i="28"/>
  <c r="M265" i="28"/>
  <c r="M61" i="28"/>
  <c r="R370" i="28"/>
  <c r="S125" i="28"/>
  <c r="N469" i="28"/>
  <c r="Q170" i="28"/>
  <c r="S16" i="28"/>
  <c r="Q229" i="28"/>
  <c r="Q81" i="28"/>
  <c r="S235" i="28"/>
  <c r="M58" i="28"/>
  <c r="M215" i="28"/>
  <c r="O353" i="28"/>
  <c r="Q188" i="28"/>
  <c r="R62" i="28"/>
  <c r="S470" i="28"/>
  <c r="N108" i="28"/>
  <c r="S172" i="28"/>
  <c r="N438" i="28"/>
  <c r="P264" i="28"/>
  <c r="R434" i="28"/>
  <c r="P156" i="28"/>
  <c r="S405" i="28"/>
  <c r="S142" i="28"/>
  <c r="N487" i="28"/>
  <c r="Q175" i="28"/>
  <c r="O347" i="28"/>
  <c r="P111" i="28"/>
  <c r="R401" i="28"/>
  <c r="P142" i="28"/>
  <c r="Q316" i="28"/>
  <c r="S92" i="28"/>
  <c r="N288" i="28"/>
  <c r="Q42" i="28"/>
  <c r="M206" i="28"/>
  <c r="O357" i="28"/>
  <c r="P116" i="28"/>
  <c r="O287" i="28"/>
  <c r="M75" i="28"/>
  <c r="O232" i="28"/>
  <c r="M36" i="28"/>
  <c r="P246" i="28"/>
  <c r="N47" i="28"/>
  <c r="N269" i="28"/>
  <c r="S62" i="28"/>
  <c r="N465" i="28"/>
  <c r="O103" i="28"/>
  <c r="O166" i="28"/>
  <c r="M423" i="28"/>
  <c r="P229" i="28"/>
  <c r="R420" i="28"/>
  <c r="P150" i="28"/>
  <c r="N393" i="28"/>
  <c r="S136" i="28"/>
  <c r="N467" i="28"/>
  <c r="R168" i="28"/>
  <c r="R336" i="28"/>
  <c r="P105" i="28"/>
  <c r="N389" i="28"/>
  <c r="P136" i="28"/>
  <c r="O306" i="28"/>
  <c r="S86" i="28"/>
  <c r="S279" i="28"/>
  <c r="P315" i="28"/>
  <c r="Q199" i="28"/>
  <c r="Q346" i="28"/>
  <c r="P110" i="28"/>
  <c r="P279" i="28"/>
  <c r="Q68" i="28"/>
  <c r="S225" i="28"/>
  <c r="R30" i="28"/>
  <c r="N240" i="28"/>
  <c r="N41" i="28"/>
  <c r="O261" i="28"/>
  <c r="Q57" i="28"/>
  <c r="Q381" i="28"/>
  <c r="S360" i="28"/>
  <c r="S391" i="28"/>
  <c r="P33" i="28"/>
  <c r="P158" i="28"/>
  <c r="P221" i="28"/>
  <c r="M406" i="28"/>
  <c r="M143" i="28"/>
  <c r="Q380" i="28"/>
  <c r="S130" i="28"/>
  <c r="S450" i="28"/>
  <c r="Q162" i="28"/>
  <c r="M328" i="28"/>
  <c r="R99" i="28"/>
  <c r="N378" i="28"/>
  <c r="P130" i="28"/>
  <c r="N298" i="28"/>
  <c r="N81" i="28"/>
  <c r="M270" i="28"/>
  <c r="P73" i="28"/>
  <c r="P193" i="28"/>
  <c r="M336" i="28"/>
  <c r="R104" i="28"/>
  <c r="Q269" i="28"/>
  <c r="O63" i="28"/>
  <c r="Q219" i="28"/>
  <c r="Q25" i="28"/>
  <c r="N232" i="28"/>
  <c r="S35" i="28"/>
  <c r="N253" i="28"/>
  <c r="O52" i="28"/>
  <c r="M377" i="28"/>
  <c r="R355" i="28"/>
  <c r="R385" i="28"/>
  <c r="P54" i="28"/>
  <c r="S151" i="28"/>
  <c r="N22" i="28"/>
  <c r="O393" i="28"/>
  <c r="M137" i="28"/>
  <c r="R369" i="28"/>
  <c r="P124" i="28"/>
  <c r="P434" i="28"/>
  <c r="N156" i="28"/>
  <c r="N317" i="28"/>
  <c r="N93" i="28"/>
  <c r="O369" i="28"/>
  <c r="S123" i="28"/>
  <c r="P288" i="28"/>
  <c r="Q75" i="28"/>
  <c r="N263" i="28"/>
  <c r="Q276" i="28"/>
  <c r="P187" i="28"/>
  <c r="O327" i="28"/>
  <c r="M99" i="28"/>
  <c r="Q262" i="28"/>
  <c r="P41" i="28"/>
  <c r="R212" i="28"/>
  <c r="Q20" i="28"/>
  <c r="R225" i="28"/>
  <c r="Q30" i="28"/>
  <c r="O246" i="28"/>
  <c r="M47" i="28"/>
  <c r="O235" i="28"/>
  <c r="S199" i="28"/>
  <c r="O206" i="28"/>
  <c r="Q259" i="28"/>
  <c r="M334" i="28"/>
  <c r="S364" i="28"/>
  <c r="R380" i="28"/>
  <c r="M131" i="28"/>
  <c r="S358" i="28"/>
  <c r="P117" i="28"/>
  <c r="O416" i="28"/>
  <c r="N150" i="28"/>
  <c r="R306" i="28"/>
  <c r="N87" i="28"/>
  <c r="S357" i="28"/>
  <c r="M117" i="28"/>
  <c r="M280" i="28"/>
  <c r="M70" i="28"/>
  <c r="O254" i="28"/>
  <c r="Q85" i="28"/>
  <c r="N181" i="28"/>
  <c r="N316" i="28"/>
  <c r="N92" i="28"/>
  <c r="S253" i="28"/>
  <c r="S10" i="28"/>
  <c r="Q205" i="28"/>
  <c r="Q15" i="28"/>
  <c r="P219" i="28"/>
  <c r="P25" i="28"/>
  <c r="M240" i="28"/>
  <c r="M41" i="28"/>
  <c r="R230" i="28"/>
  <c r="N195" i="28"/>
  <c r="N201" i="28"/>
  <c r="Q252" i="28"/>
  <c r="S103" i="28"/>
  <c r="P91" i="28"/>
  <c r="S369" i="28"/>
  <c r="R124" i="28"/>
  <c r="Q347" i="28"/>
  <c r="R111" i="28"/>
  <c r="N402" i="28"/>
  <c r="R142" i="28"/>
  <c r="N299" i="28"/>
  <c r="P81" i="28"/>
  <c r="N347" i="28"/>
  <c r="O111" i="28"/>
  <c r="N270" i="28"/>
  <c r="S63" i="28"/>
  <c r="R247" i="28"/>
  <c r="N485" i="28"/>
  <c r="M174" i="28"/>
  <c r="S305" i="28"/>
  <c r="P86" i="28"/>
  <c r="R246" i="28"/>
  <c r="M205" i="28"/>
  <c r="N199" i="28"/>
  <c r="R10" i="28"/>
  <c r="Q212" i="28"/>
  <c r="P20" i="28"/>
  <c r="M232" i="28"/>
  <c r="R35" i="28"/>
  <c r="S472" i="28"/>
  <c r="O414" i="28"/>
  <c r="N46" i="28"/>
  <c r="M57" i="28"/>
  <c r="S189" i="28"/>
  <c r="M242" i="28"/>
  <c r="M359" i="28"/>
  <c r="P118" i="28"/>
  <c r="S338" i="28"/>
  <c r="R105" i="28"/>
  <c r="P389" i="28"/>
  <c r="R136" i="28"/>
  <c r="R288" i="28"/>
  <c r="S75" i="28"/>
  <c r="Q336" i="28"/>
  <c r="O105" i="28"/>
  <c r="O263" i="28"/>
  <c r="Q58" i="28"/>
  <c r="S240" i="28"/>
  <c r="Q461" i="28"/>
  <c r="M168" i="28"/>
  <c r="P297" i="28"/>
  <c r="R80" i="28"/>
  <c r="P240" i="28"/>
  <c r="M104" i="28"/>
  <c r="M193" i="28"/>
  <c r="M6" i="28"/>
  <c r="P205" i="28"/>
  <c r="P15" i="28"/>
  <c r="Q225" i="28"/>
  <c r="O25" i="28"/>
  <c r="O468" i="28"/>
  <c r="N408" i="28"/>
  <c r="Q41" i="28"/>
  <c r="R51" i="28"/>
  <c r="R183" i="28"/>
  <c r="O208" i="28"/>
  <c r="R347" i="28"/>
  <c r="S111" i="28"/>
  <c r="O328" i="28"/>
  <c r="M100" i="28"/>
  <c r="P380" i="28"/>
  <c r="R130" i="28"/>
  <c r="Q280" i="28"/>
  <c r="O70" i="28"/>
  <c r="S327" i="28"/>
  <c r="Q99" i="28"/>
  <c r="Q255" i="28"/>
  <c r="O53" i="28"/>
  <c r="P234" i="28"/>
  <c r="P445" i="28"/>
  <c r="P161" i="28"/>
  <c r="P287" i="28"/>
  <c r="N75" i="28"/>
  <c r="Q232" i="28"/>
  <c r="O428" i="28"/>
  <c r="M187" i="28"/>
  <c r="N261" i="28"/>
  <c r="M199" i="28"/>
  <c r="Q10" i="28"/>
  <c r="N219" i="28"/>
  <c r="O211" i="28"/>
  <c r="M363" i="28"/>
  <c r="S246" i="28"/>
  <c r="S325" i="28"/>
  <c r="O412" i="28"/>
  <c r="M4" i="28"/>
  <c r="N202" i="28"/>
  <c r="M339" i="28"/>
  <c r="S105" i="28"/>
  <c r="R317" i="28"/>
  <c r="O94" i="28"/>
  <c r="Q369" i="28"/>
  <c r="N124" i="28"/>
  <c r="P270" i="28"/>
  <c r="N64" i="28"/>
  <c r="R316" i="28"/>
  <c r="M93" i="28"/>
  <c r="S247" i="28"/>
  <c r="M48" i="28"/>
  <c r="Q226" i="28"/>
  <c r="O429" i="28"/>
  <c r="P155" i="28"/>
  <c r="Q279" i="28"/>
  <c r="R68" i="28"/>
  <c r="M226" i="28"/>
  <c r="Q153" i="28"/>
  <c r="Q179" i="28"/>
  <c r="R115" i="28"/>
  <c r="S192" i="28"/>
  <c r="S5" i="28"/>
  <c r="O212" i="28"/>
  <c r="Q166" i="28"/>
  <c r="P358" i="28"/>
  <c r="N242" i="28"/>
  <c r="N320" i="28"/>
  <c r="R399" i="28"/>
  <c r="O54" i="28"/>
  <c r="P11" i="28"/>
  <c r="P328" i="28"/>
  <c r="N100" i="28"/>
  <c r="R309" i="28"/>
  <c r="P87" i="28"/>
  <c r="Q358" i="28"/>
  <c r="O117" i="28"/>
  <c r="Q263" i="28"/>
  <c r="S58" i="28"/>
  <c r="P306" i="28"/>
  <c r="M87" i="28"/>
  <c r="M241" i="28"/>
  <c r="O21" i="28"/>
  <c r="N220" i="28"/>
  <c r="Q415" i="28"/>
  <c r="O148" i="28"/>
  <c r="R269" i="28"/>
  <c r="P63" i="28"/>
  <c r="R219" i="28"/>
  <c r="P479" i="28"/>
  <c r="Q173" i="28"/>
  <c r="Q375" i="28"/>
  <c r="S186" i="28"/>
  <c r="N246" i="28"/>
  <c r="O205" i="28"/>
  <c r="M68" i="28"/>
  <c r="M468" i="28"/>
  <c r="P413" i="28"/>
  <c r="M149" i="28"/>
  <c r="Q146" i="28"/>
  <c r="Q223" i="28"/>
  <c r="Q121" i="28"/>
  <c r="S317" i="28"/>
  <c r="P94" i="28"/>
  <c r="Q299" i="28"/>
  <c r="R81" i="28"/>
  <c r="P347" i="28"/>
  <c r="Q111" i="28"/>
  <c r="S255" i="28"/>
  <c r="Q53" i="28"/>
  <c r="P298" i="28"/>
  <c r="O81" i="28"/>
  <c r="Q234" i="28"/>
  <c r="Q63" i="28"/>
  <c r="O213" i="28"/>
  <c r="O401" i="28"/>
  <c r="M142" i="28"/>
  <c r="S262" i="28"/>
  <c r="S52" i="28"/>
  <c r="S212" i="28"/>
  <c r="N461" i="28"/>
  <c r="Q167" i="28"/>
  <c r="M135" i="28"/>
  <c r="P179" i="28"/>
  <c r="P97" i="28"/>
  <c r="S198" i="28"/>
  <c r="Q460" i="28"/>
  <c r="P463" i="28"/>
  <c r="O407" i="28"/>
  <c r="Q143" i="28"/>
  <c r="Q140" i="28"/>
  <c r="S215" i="28"/>
  <c r="Q487" i="28"/>
  <c r="S309" i="28"/>
  <c r="Q87" i="28"/>
  <c r="M289" i="28"/>
  <c r="N76" i="28"/>
  <c r="R338" i="28"/>
  <c r="Q105" i="28"/>
  <c r="N248" i="28"/>
  <c r="O48" i="28"/>
  <c r="Q288" i="28"/>
  <c r="R75" i="28"/>
  <c r="R226" i="28"/>
  <c r="R20" i="28"/>
  <c r="M207" i="28"/>
  <c r="R388" i="28"/>
  <c r="M136" i="28"/>
  <c r="M254" i="28"/>
  <c r="S20" i="28"/>
  <c r="R205" i="28"/>
  <c r="O444" i="28"/>
  <c r="M161" i="28"/>
  <c r="O479" i="28"/>
  <c r="P173" i="28"/>
  <c r="P323" i="28"/>
  <c r="R192" i="28"/>
  <c r="R231" i="28"/>
  <c r="O431" i="28"/>
  <c r="R501" i="28"/>
  <c r="M368" i="28"/>
  <c r="R76" i="28"/>
  <c r="R28" i="28"/>
  <c r="S214" i="28"/>
  <c r="R299" i="28"/>
  <c r="S81" i="28"/>
  <c r="N281" i="28"/>
  <c r="Q70" i="28"/>
  <c r="N328" i="28"/>
  <c r="S99" i="28"/>
  <c r="O241" i="28"/>
  <c r="M43" i="28"/>
  <c r="N280" i="28"/>
  <c r="N48" i="28"/>
  <c r="O220" i="28"/>
  <c r="N305" i="28"/>
  <c r="R199" i="28"/>
  <c r="R377" i="28"/>
  <c r="S129" i="28"/>
  <c r="N247" i="28"/>
  <c r="R460" i="28"/>
  <c r="O199" i="28"/>
  <c r="S428" i="28"/>
  <c r="M155" i="28"/>
  <c r="M461" i="28"/>
  <c r="O167" i="28"/>
  <c r="Q109" i="28"/>
  <c r="R186" i="28"/>
  <c r="S79" i="28"/>
  <c r="R426" i="28"/>
  <c r="Q493" i="28"/>
  <c r="R361" i="28"/>
  <c r="P22" i="28"/>
  <c r="N23" i="28"/>
  <c r="Q182" i="28"/>
  <c r="O291" i="28"/>
  <c r="O76" i="28"/>
  <c r="R270" i="28"/>
  <c r="N65" i="28"/>
  <c r="P317" i="28"/>
  <c r="N94" i="28"/>
  <c r="S234" i="28"/>
  <c r="R37" i="28"/>
  <c r="O270" i="28"/>
  <c r="R47" i="28"/>
  <c r="P213" i="28"/>
  <c r="Q160" i="28"/>
  <c r="Q193" i="28"/>
  <c r="R365" i="28"/>
  <c r="Q122" i="28"/>
  <c r="Q240" i="28"/>
  <c r="Q5" i="28"/>
  <c r="N193" i="28"/>
  <c r="N415" i="28"/>
  <c r="Q147" i="28"/>
  <c r="N444" i="28"/>
  <c r="S160" i="28"/>
  <c r="P498" i="28"/>
  <c r="O179" i="28"/>
  <c r="M285" i="28"/>
  <c r="N285" i="28"/>
  <c r="R404" i="28"/>
  <c r="S293" i="28"/>
  <c r="O258" i="28"/>
  <c r="N176" i="28"/>
  <c r="O281" i="28"/>
  <c r="R70" i="28"/>
  <c r="S263" i="28"/>
  <c r="N59" i="28"/>
  <c r="Q309" i="28"/>
  <c r="O87" i="28"/>
  <c r="M227" i="28"/>
  <c r="R31" i="28"/>
  <c r="P263" i="28"/>
  <c r="R25" i="28"/>
  <c r="N207" i="28"/>
  <c r="O315" i="28"/>
  <c r="Q187" i="28"/>
  <c r="P357" i="28"/>
  <c r="Q116" i="28"/>
  <c r="N234" i="28"/>
  <c r="P186" i="28"/>
  <c r="N187" i="28"/>
  <c r="S400" i="28"/>
  <c r="Q141" i="28"/>
  <c r="R428" i="28"/>
  <c r="M154" i="28"/>
  <c r="N479" i="28"/>
  <c r="O173" i="28"/>
  <c r="P280" i="28"/>
  <c r="N279" i="28"/>
  <c r="R397" i="28"/>
  <c r="M286" i="28"/>
  <c r="R250" i="28"/>
  <c r="N137" i="28"/>
  <c r="M271" i="28"/>
  <c r="O65" i="28"/>
  <c r="N256" i="28"/>
  <c r="S53" i="28"/>
  <c r="P299" i="28"/>
  <c r="M59" i="28"/>
  <c r="Q220" i="28"/>
  <c r="Q21" i="28"/>
  <c r="R255" i="28"/>
  <c r="R375" i="28"/>
  <c r="M200" i="28"/>
  <c r="Q127" i="28"/>
  <c r="P181" i="28"/>
  <c r="R346" i="28"/>
  <c r="Q110" i="28"/>
  <c r="O226" i="28"/>
  <c r="M20" i="28"/>
  <c r="R179" i="28"/>
  <c r="O388" i="28"/>
  <c r="Q135" i="28"/>
  <c r="Q414" i="28"/>
  <c r="P147" i="28"/>
  <c r="S460" i="28"/>
  <c r="M167" i="28"/>
  <c r="O376" i="28"/>
  <c r="P113" i="28"/>
  <c r="P216" i="28"/>
  <c r="O78" i="28"/>
  <c r="M55" i="28"/>
  <c r="M125" i="28"/>
  <c r="M264" i="28"/>
  <c r="O59" i="28"/>
  <c r="P248" i="28"/>
  <c r="Q48" i="28"/>
  <c r="S288" i="28"/>
  <c r="O16" i="28"/>
  <c r="R213" i="28"/>
  <c r="Q16" i="28"/>
  <c r="M248" i="28"/>
  <c r="O10" i="28"/>
  <c r="R193" i="28"/>
  <c r="P485" i="28"/>
  <c r="N174" i="28"/>
  <c r="N336" i="28"/>
  <c r="S104" i="28"/>
  <c r="S219" i="28"/>
  <c r="Q479" i="28"/>
  <c r="R173" i="28"/>
  <c r="S376" i="28"/>
  <c r="N129" i="28"/>
  <c r="R400" i="28"/>
  <c r="P141" i="28"/>
  <c r="M444" i="28"/>
  <c r="R160" i="28"/>
  <c r="R371" i="28"/>
  <c r="Q108" i="28"/>
  <c r="O501" i="28"/>
  <c r="R72" i="28"/>
  <c r="R49" i="28"/>
  <c r="M112" i="28"/>
  <c r="O256" i="28"/>
  <c r="M54" i="28"/>
  <c r="Q241" i="28"/>
  <c r="O43" i="28"/>
  <c r="S280" i="28"/>
  <c r="Q86" i="28"/>
  <c r="P207" i="28"/>
  <c r="O26" i="28"/>
  <c r="N241" i="28"/>
  <c r="P218" i="28"/>
  <c r="R187" i="28"/>
  <c r="P466" i="28"/>
  <c r="N168" i="28"/>
  <c r="P327" i="28"/>
  <c r="N99" i="28"/>
  <c r="M213" i="28"/>
  <c r="O461" i="28"/>
  <c r="R167" i="28"/>
  <c r="O365" i="28"/>
  <c r="N122" i="28"/>
  <c r="N388" i="28"/>
  <c r="P135" i="28"/>
  <c r="Q428" i="28"/>
  <c r="S153" i="28"/>
  <c r="R494" i="28"/>
  <c r="P386" i="28"/>
  <c r="R289" i="28"/>
  <c r="M458" i="28"/>
  <c r="S359" i="28"/>
  <c r="M82" i="28"/>
  <c r="Q248" i="28"/>
  <c r="R48" i="28"/>
  <c r="N235" i="28"/>
  <c r="M38" i="28"/>
  <c r="Q270" i="28"/>
  <c r="R286" i="28"/>
  <c r="Q200" i="28"/>
  <c r="Q6" i="28"/>
  <c r="R234" i="28"/>
  <c r="P5" i="28"/>
  <c r="R181" i="28"/>
  <c r="R445" i="28"/>
  <c r="Q161" i="28"/>
  <c r="O316" i="28"/>
  <c r="O58" i="28"/>
  <c r="S205" i="28"/>
  <c r="Q444" i="28"/>
  <c r="N161" i="28"/>
  <c r="M357" i="28"/>
  <c r="N116" i="28"/>
  <c r="M376" i="28"/>
  <c r="S128" i="28"/>
  <c r="N414" i="28"/>
  <c r="O147" i="28"/>
  <c r="N490" i="28"/>
  <c r="N380" i="28"/>
  <c r="R283" i="28"/>
  <c r="N442" i="28"/>
  <c r="Q351" i="28"/>
  <c r="P76" i="28"/>
  <c r="R241" i="28"/>
  <c r="R53" i="28"/>
  <c r="S228" i="28"/>
  <c r="M32" i="28"/>
  <c r="R263" i="28"/>
  <c r="R153" i="28"/>
  <c r="M194" i="28"/>
  <c r="M53" i="28"/>
  <c r="S226" i="28"/>
  <c r="R485" i="28"/>
  <c r="O174" i="28"/>
  <c r="P429" i="28"/>
  <c r="Q155" i="28"/>
  <c r="M306" i="28"/>
  <c r="M21" i="28"/>
  <c r="P199" i="28"/>
  <c r="M429" i="28"/>
  <c r="N155" i="28"/>
  <c r="O346" i="28"/>
  <c r="N110" i="28"/>
  <c r="N365" i="28"/>
  <c r="M122" i="28"/>
  <c r="Q400" i="28"/>
  <c r="O141" i="28"/>
  <c r="P480" i="28"/>
  <c r="Q201" i="28"/>
  <c r="M307" i="28"/>
  <c r="R165" i="28"/>
  <c r="O119" i="28"/>
  <c r="S70" i="28"/>
  <c r="P235" i="28"/>
  <c r="S6" i="28"/>
  <c r="S220" i="28"/>
  <c r="M12" i="28"/>
  <c r="M256" i="28"/>
  <c r="N345" i="28"/>
  <c r="M188" i="28"/>
  <c r="M11" i="28"/>
  <c r="P220" i="28"/>
  <c r="Q466" i="28"/>
  <c r="O168" i="28"/>
  <c r="R415" i="28"/>
  <c r="R148" i="28"/>
  <c r="Q297" i="28"/>
  <c r="M414" i="28"/>
  <c r="O193" i="28"/>
  <c r="O415" i="28"/>
  <c r="R147" i="28"/>
  <c r="M335" i="28"/>
  <c r="P104" i="28"/>
  <c r="O354" i="28"/>
  <c r="M116" i="28"/>
  <c r="M388" i="28"/>
  <c r="O135" i="28"/>
  <c r="S475" i="28"/>
  <c r="P196" i="28"/>
  <c r="O301" i="28"/>
  <c r="S158" i="28"/>
  <c r="Q113" i="28"/>
  <c r="P65" i="28"/>
  <c r="M229" i="28"/>
  <c r="Q36" i="28"/>
  <c r="P214" i="28"/>
  <c r="N7" i="28"/>
  <c r="O248" i="28"/>
  <c r="P115" i="28"/>
  <c r="M182" i="28"/>
  <c r="R5" i="28"/>
  <c r="Q213" i="28"/>
  <c r="S445" i="28"/>
  <c r="R161" i="28"/>
  <c r="P401" i="28"/>
  <c r="N142" i="28"/>
  <c r="S287" i="28"/>
  <c r="P192" i="28"/>
  <c r="O187" i="28"/>
  <c r="M401" i="28"/>
  <c r="R141" i="28"/>
  <c r="M324" i="28"/>
  <c r="S97" i="28"/>
  <c r="N346" i="28"/>
  <c r="M110" i="28"/>
  <c r="S375" i="28"/>
  <c r="R128" i="28"/>
  <c r="P335" i="28"/>
  <c r="M42" i="28"/>
  <c r="S318" i="28"/>
  <c r="M44" i="28"/>
  <c r="S451" i="28"/>
  <c r="P59" i="28"/>
  <c r="M221" i="28"/>
  <c r="O42" i="28"/>
  <c r="R207" i="28"/>
  <c r="P31" i="28"/>
  <c r="P241" i="28"/>
  <c r="M487" i="28"/>
  <c r="Q174" i="28"/>
  <c r="R239" i="28"/>
  <c r="O207" i="28"/>
  <c r="R429" i="28"/>
  <c r="R155" i="28"/>
  <c r="S388" i="28"/>
  <c r="N136" i="28"/>
  <c r="R279" i="28"/>
  <c r="M25" i="28"/>
  <c r="S180" i="28"/>
  <c r="P388" i="28"/>
  <c r="R135" i="28"/>
  <c r="S315" i="28"/>
  <c r="S91" i="28"/>
  <c r="R334" i="28"/>
  <c r="O104" i="28"/>
  <c r="M365" i="28"/>
  <c r="S121" i="28"/>
  <c r="M330" i="28"/>
  <c r="P37" i="28"/>
  <c r="N313" i="28"/>
  <c r="R12" i="28"/>
  <c r="Q436" i="28"/>
  <c r="N54" i="28"/>
  <c r="R214" i="28"/>
  <c r="R353" i="28"/>
  <c r="S200" i="28"/>
  <c r="S68" i="28"/>
  <c r="M235" i="28"/>
  <c r="S466" i="28"/>
  <c r="Q168" i="28"/>
  <c r="N173" i="28"/>
  <c r="O200" i="28"/>
  <c r="S415" i="28"/>
  <c r="S148" i="28"/>
  <c r="S377" i="28"/>
  <c r="M130" i="28"/>
  <c r="S269" i="28"/>
  <c r="S484" i="28"/>
  <c r="S173" i="28"/>
  <c r="O377" i="28"/>
  <c r="P129" i="28"/>
  <c r="Q305" i="28"/>
  <c r="N86" i="28"/>
  <c r="S323" i="28"/>
  <c r="R97" i="28"/>
  <c r="M354" i="28"/>
  <c r="S115" i="28"/>
  <c r="S176" i="28"/>
  <c r="S326" i="28"/>
  <c r="M337" i="28"/>
  <c r="R303" i="28"/>
  <c r="R163" i="28"/>
  <c r="S48" i="28"/>
  <c r="M208" i="28"/>
  <c r="N20" i="28"/>
  <c r="P194" i="28"/>
  <c r="P6" i="28"/>
  <c r="O227" i="28"/>
  <c r="R450" i="28"/>
  <c r="O162" i="28"/>
  <c r="N52" i="28"/>
  <c r="S193" i="28"/>
  <c r="Q401" i="28"/>
  <c r="O142" i="28"/>
  <c r="M369" i="28"/>
  <c r="Q123" i="28"/>
  <c r="M263" i="28"/>
  <c r="P461" i="28"/>
  <c r="S167" i="28"/>
  <c r="P365" i="28"/>
  <c r="O122" i="28"/>
  <c r="N297" i="28"/>
  <c r="P80" i="28"/>
  <c r="R315" i="28"/>
  <c r="R91" i="28"/>
  <c r="S345" i="28"/>
  <c r="S109" i="28"/>
  <c r="N172" i="28"/>
  <c r="Q320" i="28"/>
  <c r="N331" i="28"/>
  <c r="Q293" i="28"/>
  <c r="N157" i="28"/>
  <c r="Q43" i="28"/>
  <c r="S201" i="28"/>
  <c r="M246" i="28"/>
  <c r="O188" i="28"/>
  <c r="S30" i="28"/>
  <c r="R220" i="28"/>
  <c r="N430" i="28"/>
  <c r="M156" i="28"/>
  <c r="O400" i="28"/>
  <c r="S187" i="28"/>
  <c r="M389" i="28"/>
  <c r="O136" i="28"/>
  <c r="Q357" i="28"/>
  <c r="R116" i="28"/>
  <c r="N254" i="28"/>
  <c r="R444" i="28"/>
  <c r="O161" i="28"/>
  <c r="N357" i="28"/>
  <c r="O116" i="28"/>
  <c r="N287" i="28"/>
  <c r="S74" i="28"/>
  <c r="P305" i="28"/>
  <c r="M86" i="28"/>
  <c r="O334" i="28"/>
  <c r="N104" i="28"/>
  <c r="S442" i="28"/>
  <c r="P149" i="28"/>
  <c r="Q306" i="28"/>
  <c r="R84" i="28"/>
  <c r="R6" i="28"/>
  <c r="N16" i="28"/>
  <c r="Q194" i="28"/>
  <c r="M46" i="28"/>
  <c r="O182" i="28"/>
  <c r="O20" i="28"/>
  <c r="N214" i="28"/>
  <c r="N416" i="28"/>
  <c r="M150" i="28"/>
  <c r="M179" i="28"/>
  <c r="S181" i="28"/>
  <c r="M378" i="28"/>
  <c r="O130" i="28"/>
  <c r="S346" i="28"/>
  <c r="S110" i="28"/>
  <c r="P247" i="28"/>
  <c r="N429" i="28"/>
  <c r="O155" i="28"/>
  <c r="P346" i="28"/>
  <c r="O110" i="28"/>
  <c r="O279" i="28"/>
  <c r="P68" i="28"/>
  <c r="M297" i="28"/>
  <c r="O80" i="28"/>
  <c r="R323" i="28"/>
  <c r="Q97" i="28"/>
  <c r="P437" i="28"/>
  <c r="O144" i="28"/>
  <c r="Q500" i="28"/>
  <c r="M78" i="28"/>
  <c r="P36" i="28"/>
  <c r="Q286" i="28"/>
  <c r="P188" i="28"/>
  <c r="O487" i="28"/>
  <c r="R175" i="28"/>
  <c r="S218" i="28"/>
  <c r="Q207" i="28"/>
  <c r="S401" i="28"/>
  <c r="Q142" i="28"/>
  <c r="S486" i="28"/>
  <c r="P174" i="28"/>
  <c r="N369" i="28"/>
  <c r="R123" i="28"/>
  <c r="O336" i="28"/>
  <c r="M105" i="28"/>
  <c r="R240" i="28"/>
  <c r="P415" i="28"/>
  <c r="M148" i="28"/>
  <c r="R335" i="28"/>
  <c r="Q104" i="28"/>
  <c r="P269" i="28"/>
  <c r="N63" i="28"/>
  <c r="M287" i="28"/>
  <c r="R74" i="28"/>
  <c r="Q315" i="28"/>
  <c r="Q91" i="28"/>
  <c r="M356" i="28"/>
  <c r="N493" i="28"/>
  <c r="Q416" i="28"/>
  <c r="O457" i="28"/>
  <c r="R221" i="28"/>
  <c r="O73" i="28"/>
  <c r="P182" i="28"/>
  <c r="P467" i="28"/>
  <c r="S168" i="28"/>
  <c r="N179" i="28"/>
  <c r="R200" i="28"/>
  <c r="O389" i="28"/>
  <c r="Q136" i="28"/>
  <c r="R466" i="28"/>
  <c r="P168" i="28"/>
  <c r="R357" i="28"/>
  <c r="S116" i="28"/>
  <c r="Q327" i="28"/>
  <c r="O99" i="28"/>
  <c r="O234" i="28"/>
  <c r="N401" i="28"/>
  <c r="S141" i="28"/>
  <c r="P324" i="28"/>
  <c r="M98" i="28"/>
  <c r="N262" i="28"/>
  <c r="S57" i="28"/>
  <c r="M277" i="28"/>
  <c r="O68" i="28"/>
  <c r="O305" i="28"/>
  <c r="S85" i="28"/>
  <c r="S350" i="28"/>
  <c r="O483" i="28"/>
  <c r="N410" i="28"/>
  <c r="O438" i="28"/>
  <c r="O215" i="28"/>
  <c r="P487" i="28"/>
  <c r="M176" i="28"/>
  <c r="M451" i="28"/>
  <c r="S162" i="28"/>
  <c r="R85" i="28"/>
  <c r="O194" i="28"/>
  <c r="O378" i="28"/>
  <c r="Q130" i="28"/>
  <c r="Q450" i="28"/>
  <c r="S161" i="28"/>
  <c r="M347" i="28"/>
  <c r="N111" i="28"/>
  <c r="P316" i="28"/>
  <c r="Q92" i="28"/>
  <c r="P226" i="28"/>
  <c r="Q388" i="28"/>
  <c r="S135" i="28"/>
  <c r="M316" i="28"/>
  <c r="M92" i="28"/>
  <c r="R253" i="28"/>
  <c r="Q52" i="28"/>
  <c r="O269" i="28"/>
  <c r="M63" i="28"/>
  <c r="O295" i="28"/>
  <c r="N80" i="28"/>
  <c r="P195" i="28"/>
  <c r="R278" i="28"/>
  <c r="R478" i="28"/>
  <c r="P165" i="28"/>
  <c r="P26" i="28"/>
  <c r="Q467" i="28"/>
  <c r="M169" i="28"/>
  <c r="Q434" i="28"/>
  <c r="O156" i="28"/>
  <c r="N498" i="28"/>
  <c r="N188" i="28"/>
  <c r="P369" i="28"/>
  <c r="M124" i="28"/>
  <c r="M430" i="28"/>
  <c r="S155" i="28"/>
  <c r="P336" i="28"/>
  <c r="N105" i="28"/>
  <c r="N306" i="28"/>
  <c r="R86" i="28"/>
  <c r="M220" i="28"/>
  <c r="Q377" i="28"/>
  <c r="R129" i="28"/>
  <c r="R305" i="28"/>
  <c r="O86" i="28"/>
  <c r="Q246" i="28"/>
  <c r="O47" i="28"/>
  <c r="R261" i="28"/>
  <c r="R57" i="28"/>
  <c r="S286" i="28"/>
  <c r="Q73" i="28"/>
  <c r="R190" i="28"/>
  <c r="M273" i="28"/>
  <c r="P460" i="28"/>
  <c r="Q158" i="28"/>
  <c r="P75" i="28"/>
  <c r="N451" i="28"/>
  <c r="M163" i="28"/>
  <c r="Q420" i="28"/>
  <c r="O150" i="28"/>
  <c r="P198" i="28"/>
  <c r="N182" i="28"/>
  <c r="O358" i="28"/>
  <c r="N117" i="28"/>
  <c r="M416" i="28"/>
  <c r="S149" i="28"/>
  <c r="R327" i="28"/>
  <c r="P99" i="28"/>
  <c r="R297" i="28"/>
  <c r="S69" i="28"/>
  <c r="N213" i="28"/>
  <c r="Q365" i="28"/>
  <c r="P122" i="28"/>
  <c r="O297" i="28"/>
  <c r="Q80" i="28"/>
  <c r="O240" i="28"/>
  <c r="O41" i="28"/>
  <c r="P253" i="28"/>
  <c r="P52" i="28"/>
  <c r="S276" i="28"/>
  <c r="N68" i="28"/>
  <c r="R463" i="21"/>
  <c r="P317" i="21"/>
  <c r="S385" i="21"/>
  <c r="M468" i="21"/>
  <c r="R321" i="21"/>
  <c r="P175" i="21"/>
  <c r="Q417" i="21"/>
  <c r="P449" i="21"/>
  <c r="N408" i="21"/>
  <c r="N459" i="21"/>
  <c r="S312" i="21"/>
  <c r="O381" i="21"/>
  <c r="P463" i="21"/>
  <c r="N317" i="21"/>
  <c r="S170" i="21"/>
  <c r="M413" i="21"/>
  <c r="S444" i="21"/>
  <c r="Q403" i="21"/>
  <c r="Q454" i="21"/>
  <c r="O308" i="21"/>
  <c r="R376" i="21"/>
  <c r="S458" i="21"/>
  <c r="Q312" i="21"/>
  <c r="O166" i="21"/>
  <c r="P408" i="21"/>
  <c r="O440" i="21"/>
  <c r="M399" i="21"/>
  <c r="O490" i="21"/>
  <c r="M450" i="21"/>
  <c r="R303" i="21"/>
  <c r="N372" i="21"/>
  <c r="O454" i="21"/>
  <c r="M308" i="21"/>
  <c r="R161" i="21"/>
  <c r="S403" i="21"/>
  <c r="R435" i="21"/>
  <c r="P394" i="21"/>
  <c r="S440" i="21"/>
  <c r="Q294" i="21"/>
  <c r="M363" i="21"/>
  <c r="N445" i="21"/>
  <c r="S298" i="21"/>
  <c r="Q152" i="21"/>
  <c r="R394" i="21"/>
  <c r="Q426" i="21"/>
  <c r="O385" i="21"/>
  <c r="O436" i="21"/>
  <c r="M290" i="21"/>
  <c r="P358" i="21"/>
  <c r="Q440" i="21"/>
  <c r="O294" i="21"/>
  <c r="M148" i="21"/>
  <c r="N390" i="21"/>
  <c r="M422" i="21"/>
  <c r="R380" i="21"/>
  <c r="R431" i="21"/>
  <c r="N500" i="21"/>
  <c r="S353" i="21"/>
  <c r="M436" i="21"/>
  <c r="R289" i="21"/>
  <c r="P143" i="21"/>
  <c r="Q385" i="21"/>
  <c r="P417" i="21"/>
  <c r="N376" i="21"/>
  <c r="R399" i="21"/>
  <c r="N468" i="21"/>
  <c r="S321" i="21"/>
  <c r="M404" i="21"/>
  <c r="R257" i="21"/>
  <c r="S499" i="21"/>
  <c r="Q353" i="21"/>
  <c r="P490" i="21"/>
  <c r="N344" i="21"/>
  <c r="N395" i="21"/>
  <c r="Q463" i="21"/>
  <c r="O317" i="21"/>
  <c r="P399" i="21"/>
  <c r="N253" i="21"/>
  <c r="O495" i="21"/>
  <c r="M349" i="21"/>
  <c r="S485" i="21"/>
  <c r="Q339" i="21"/>
  <c r="Q390" i="21"/>
  <c r="M459" i="21"/>
  <c r="R312" i="21"/>
  <c r="S394" i="21"/>
  <c r="Q248" i="21"/>
  <c r="R490" i="21"/>
  <c r="P344" i="21"/>
  <c r="O481" i="21"/>
  <c r="M335" i="21"/>
  <c r="M386" i="21"/>
  <c r="P454" i="21"/>
  <c r="N308" i="21"/>
  <c r="O390" i="21"/>
  <c r="M244" i="21"/>
  <c r="N486" i="21"/>
  <c r="S339" i="21"/>
  <c r="R476" i="21"/>
  <c r="P330" i="21"/>
  <c r="P381" i="21"/>
  <c r="S449" i="21"/>
  <c r="Q303" i="21"/>
  <c r="R385" i="21"/>
  <c r="P239" i="21"/>
  <c r="Q481" i="21"/>
  <c r="O335" i="21"/>
  <c r="N472" i="21"/>
  <c r="S325" i="21"/>
  <c r="S376" i="21"/>
  <c r="O445" i="21"/>
  <c r="M299" i="21"/>
  <c r="N381" i="21"/>
  <c r="S234" i="21"/>
  <c r="M477" i="21"/>
  <c r="R330" i="21"/>
  <c r="Q467" i="21"/>
  <c r="O321" i="21"/>
  <c r="O372" i="21"/>
  <c r="R440" i="21"/>
  <c r="P294" i="21"/>
  <c r="Q376" i="21"/>
  <c r="O230" i="21"/>
  <c r="P472" i="21"/>
  <c r="N326" i="21"/>
  <c r="M463" i="21"/>
  <c r="R316" i="21"/>
  <c r="R367" i="21"/>
  <c r="N436" i="21"/>
  <c r="S289" i="21"/>
  <c r="M372" i="21"/>
  <c r="R225" i="21"/>
  <c r="S467" i="21"/>
  <c r="R499" i="21"/>
  <c r="P458" i="21"/>
  <c r="N312" i="21"/>
  <c r="N427" i="21"/>
  <c r="P390" i="21"/>
  <c r="P335" i="21"/>
  <c r="P440" i="21"/>
  <c r="N440" i="21"/>
  <c r="O458" i="21"/>
  <c r="S375" i="21"/>
  <c r="R475" i="21"/>
  <c r="P334" i="21"/>
  <c r="Q177" i="21"/>
  <c r="S456" i="21"/>
  <c r="O389" i="21"/>
  <c r="P224" i="21"/>
  <c r="R74" i="21"/>
  <c r="S488" i="21"/>
  <c r="Q394" i="21"/>
  <c r="R228" i="21"/>
  <c r="Q400" i="21"/>
  <c r="Q455" i="21"/>
  <c r="M467" i="21"/>
  <c r="M300" i="21"/>
  <c r="P131" i="21"/>
  <c r="O452" i="21"/>
  <c r="P244" i="21"/>
  <c r="S81" i="21"/>
  <c r="Q366" i="21"/>
  <c r="S186" i="21"/>
  <c r="N29" i="21"/>
  <c r="Q299" i="21"/>
  <c r="M131" i="21"/>
  <c r="N442" i="21"/>
  <c r="P238" i="21"/>
  <c r="Q76" i="21"/>
  <c r="N287" i="21"/>
  <c r="O120" i="21"/>
  <c r="S334" i="21"/>
  <c r="S459" i="21"/>
  <c r="R248" i="21"/>
  <c r="O450" i="21"/>
  <c r="M334" i="21"/>
  <c r="Q466" i="21"/>
  <c r="O253" i="21"/>
  <c r="Q333" i="21"/>
  <c r="R370" i="21"/>
  <c r="Q497" i="21"/>
  <c r="O405" i="21"/>
  <c r="M474" i="21"/>
  <c r="P180" i="21"/>
  <c r="Q41" i="21"/>
  <c r="S307" i="21"/>
  <c r="P82" i="21"/>
  <c r="O402" i="21"/>
  <c r="M130" i="21"/>
  <c r="O85" i="21"/>
  <c r="P201" i="21"/>
  <c r="Q9" i="21"/>
  <c r="N297" i="21"/>
  <c r="P75" i="21"/>
  <c r="P61" i="21"/>
  <c r="M209" i="21"/>
  <c r="Q14" i="21"/>
  <c r="M315" i="21"/>
  <c r="S29" i="21"/>
  <c r="R215" i="21"/>
  <c r="P79" i="21"/>
  <c r="Q215" i="21"/>
  <c r="M56" i="21"/>
  <c r="S199" i="21"/>
  <c r="M90" i="21"/>
  <c r="Q165" i="21"/>
  <c r="P34" i="21"/>
  <c r="S184" i="21"/>
  <c r="Q422" i="21"/>
  <c r="Q367" i="21"/>
  <c r="S330" i="21"/>
  <c r="S435" i="21"/>
  <c r="Q435" i="21"/>
  <c r="R453" i="21"/>
  <c r="O371" i="21"/>
  <c r="N471" i="21"/>
  <c r="N329" i="21"/>
  <c r="S172" i="21"/>
  <c r="M451" i="21"/>
  <c r="S383" i="21"/>
  <c r="R219" i="21"/>
  <c r="N70" i="21"/>
  <c r="S482" i="21"/>
  <c r="S388" i="21"/>
  <c r="M224" i="21"/>
  <c r="M394" i="21"/>
  <c r="P448" i="21"/>
  <c r="M461" i="21"/>
  <c r="R293" i="21"/>
  <c r="P126" i="21"/>
  <c r="S442" i="21"/>
  <c r="N239" i="21"/>
  <c r="M77" i="21"/>
  <c r="O360" i="21"/>
  <c r="P181" i="21"/>
  <c r="O24" i="21"/>
  <c r="O293" i="21"/>
  <c r="M126" i="21"/>
  <c r="S433" i="21"/>
  <c r="N233" i="21"/>
  <c r="R71" i="21"/>
  <c r="N281" i="21"/>
  <c r="O115" i="21"/>
  <c r="R328" i="21"/>
  <c r="P451" i="21"/>
  <c r="N243" i="21"/>
  <c r="P441" i="21"/>
  <c r="S327" i="21"/>
  <c r="O459" i="21"/>
  <c r="R247" i="21"/>
  <c r="Q327" i="21"/>
  <c r="R364" i="21"/>
  <c r="P485" i="21"/>
  <c r="P397" i="21"/>
  <c r="O465" i="21"/>
  <c r="N174" i="21"/>
  <c r="P14" i="21"/>
  <c r="O298" i="21"/>
  <c r="S75" i="21"/>
  <c r="Q383" i="21"/>
  <c r="M124" i="21"/>
  <c r="R7" i="21"/>
  <c r="O194" i="21"/>
  <c r="S4" i="21"/>
  <c r="M289" i="21"/>
  <c r="P69" i="21"/>
  <c r="Q7" i="21"/>
  <c r="Q200" i="21"/>
  <c r="O9" i="21"/>
  <c r="Q306" i="21"/>
  <c r="R23" i="21"/>
  <c r="R208" i="21"/>
  <c r="M13" i="21"/>
  <c r="Q208" i="21"/>
  <c r="S12" i="21"/>
  <c r="O193" i="21"/>
  <c r="P71" i="21"/>
  <c r="R159" i="21"/>
  <c r="N90" i="21"/>
  <c r="Q178" i="21"/>
  <c r="M418" i="21"/>
  <c r="O349" i="21"/>
  <c r="O326" i="21"/>
  <c r="O431" i="21"/>
  <c r="M431" i="21"/>
  <c r="N449" i="21"/>
  <c r="R366" i="21"/>
  <c r="S502" i="21"/>
  <c r="S323" i="21"/>
  <c r="N168" i="21"/>
  <c r="S443" i="21"/>
  <c r="P378" i="21"/>
  <c r="M215" i="21"/>
  <c r="Q65" i="21"/>
  <c r="P475" i="21"/>
  <c r="P383" i="21"/>
  <c r="O219" i="21"/>
  <c r="Q388" i="21"/>
  <c r="Q442" i="21"/>
  <c r="N501" i="21"/>
  <c r="M288" i="21"/>
  <c r="P121" i="21"/>
  <c r="O434" i="21"/>
  <c r="R233" i="21"/>
  <c r="N72" i="21"/>
  <c r="P354" i="21"/>
  <c r="O176" i="21"/>
  <c r="Q19" i="21"/>
  <c r="Q287" i="21"/>
  <c r="S120" i="21"/>
  <c r="S425" i="21"/>
  <c r="M228" i="21"/>
  <c r="S66" i="21"/>
  <c r="N275" i="21"/>
  <c r="P110" i="21"/>
  <c r="Q322" i="21"/>
  <c r="R441" i="21"/>
  <c r="S237" i="21"/>
  <c r="N433" i="21"/>
  <c r="Q321" i="21"/>
  <c r="R448" i="21"/>
  <c r="P242" i="21"/>
  <c r="N321" i="21"/>
  <c r="R358" i="21"/>
  <c r="Q477" i="21"/>
  <c r="N391" i="21"/>
  <c r="N494" i="21"/>
  <c r="O168" i="21"/>
  <c r="Q25" i="21"/>
  <c r="Q289" i="21"/>
  <c r="S69" i="21"/>
  <c r="N370" i="21"/>
  <c r="N118" i="21"/>
  <c r="S55" i="21"/>
  <c r="R187" i="21"/>
  <c r="R111" i="21"/>
  <c r="O279" i="21"/>
  <c r="S63" i="21"/>
  <c r="M97" i="21"/>
  <c r="M194" i="21"/>
  <c r="N99" i="21"/>
  <c r="R296" i="21"/>
  <c r="Q61" i="21"/>
  <c r="N200" i="21"/>
  <c r="M79" i="21"/>
  <c r="M200" i="21"/>
  <c r="S39" i="21"/>
  <c r="N185" i="21"/>
  <c r="O482" i="21"/>
  <c r="Q153" i="21"/>
  <c r="P72" i="21"/>
  <c r="O172" i="21"/>
  <c r="P413" i="21"/>
  <c r="R344" i="21"/>
  <c r="P303" i="21"/>
  <c r="R426" i="21"/>
  <c r="P426" i="21"/>
  <c r="Q444" i="21"/>
  <c r="N362" i="21"/>
  <c r="O498" i="21"/>
  <c r="R318" i="21"/>
  <c r="P163" i="21"/>
  <c r="M438" i="21"/>
  <c r="M373" i="21"/>
  <c r="O210" i="21"/>
  <c r="M61" i="21"/>
  <c r="P469" i="21"/>
  <c r="M378" i="21"/>
  <c r="Q214" i="21"/>
  <c r="N383" i="21"/>
  <c r="R436" i="21"/>
  <c r="P493" i="21"/>
  <c r="P282" i="21"/>
  <c r="P116" i="21"/>
  <c r="O427" i="21"/>
  <c r="P228" i="21"/>
  <c r="O67" i="21"/>
  <c r="S347" i="21"/>
  <c r="O171" i="21"/>
  <c r="S14" i="21"/>
  <c r="R281" i="21"/>
  <c r="Q115" i="21"/>
  <c r="O416" i="21"/>
  <c r="S222" i="21"/>
  <c r="Q500" i="21"/>
  <c r="R269" i="21"/>
  <c r="Q105" i="21"/>
  <c r="O316" i="21"/>
  <c r="P433" i="21"/>
  <c r="R232" i="21"/>
  <c r="R423" i="21"/>
  <c r="R315" i="21"/>
  <c r="N441" i="21"/>
  <c r="O237" i="21"/>
  <c r="P315" i="21"/>
  <c r="N352" i="21"/>
  <c r="M466" i="21"/>
  <c r="R383" i="21"/>
  <c r="O484" i="21"/>
  <c r="N162" i="21"/>
  <c r="O41" i="21"/>
  <c r="O280" i="21"/>
  <c r="O64" i="21"/>
  <c r="P359" i="21"/>
  <c r="O112" i="21"/>
  <c r="M103" i="21"/>
  <c r="R179" i="21"/>
  <c r="N58" i="21"/>
  <c r="S271" i="21"/>
  <c r="P58" i="21"/>
  <c r="O7" i="21"/>
  <c r="P187" i="21"/>
  <c r="Q63" i="21"/>
  <c r="R288" i="21"/>
  <c r="N61" i="21"/>
  <c r="Q193" i="21"/>
  <c r="P23" i="21"/>
  <c r="P193" i="21"/>
  <c r="S17" i="21"/>
  <c r="S178" i="21"/>
  <c r="M455" i="21"/>
  <c r="Q147" i="21"/>
  <c r="S32" i="21"/>
  <c r="P165" i="21"/>
  <c r="S408" i="21"/>
  <c r="N340" i="21"/>
  <c r="N285" i="21"/>
  <c r="N422" i="21"/>
  <c r="S421" i="21"/>
  <c r="M440" i="21"/>
  <c r="S498" i="21"/>
  <c r="R493" i="21"/>
  <c r="Q313" i="21"/>
  <c r="R158" i="21"/>
  <c r="O432" i="21"/>
  <c r="S366" i="21"/>
  <c r="Q205" i="21"/>
  <c r="P56" i="21"/>
  <c r="P462" i="21"/>
  <c r="Q372" i="21"/>
  <c r="S209" i="21"/>
  <c r="R377" i="21"/>
  <c r="S429" i="21"/>
  <c r="P487" i="21"/>
  <c r="P276" i="21"/>
  <c r="N111" i="21"/>
  <c r="S416" i="21"/>
  <c r="O223" i="21"/>
  <c r="P62" i="21"/>
  <c r="M342" i="21"/>
  <c r="N166" i="21"/>
  <c r="N10" i="21"/>
  <c r="P275" i="21"/>
  <c r="R110" i="21"/>
  <c r="O409" i="21"/>
  <c r="R217" i="21"/>
  <c r="M490" i="21"/>
  <c r="P264" i="21"/>
  <c r="R100" i="21"/>
  <c r="Q310" i="21"/>
  <c r="O424" i="21"/>
  <c r="Q227" i="21"/>
  <c r="Q415" i="21"/>
  <c r="M310" i="21"/>
  <c r="S432" i="21"/>
  <c r="N232" i="21"/>
  <c r="R309" i="21"/>
  <c r="O346" i="21"/>
  <c r="P457" i="21"/>
  <c r="O377" i="21"/>
  <c r="Q492" i="21"/>
  <c r="O155" i="21"/>
  <c r="O404" i="21"/>
  <c r="Q335" i="21"/>
  <c r="Q280" i="21"/>
  <c r="O399" i="21"/>
  <c r="O417" i="21"/>
  <c r="O499" i="21"/>
  <c r="O494" i="21"/>
  <c r="M497" i="21"/>
  <c r="P308" i="21"/>
  <c r="M154" i="21"/>
  <c r="P425" i="21"/>
  <c r="O361" i="21"/>
  <c r="S200" i="21"/>
  <c r="S51" i="21"/>
  <c r="P456" i="21"/>
  <c r="O366" i="21"/>
  <c r="N205" i="21"/>
  <c r="R371" i="21"/>
  <c r="N424" i="21"/>
  <c r="S501" i="21"/>
  <c r="P270" i="21"/>
  <c r="O106" i="21"/>
  <c r="R409" i="21"/>
  <c r="N218" i="21"/>
  <c r="Q57" i="21"/>
  <c r="N336" i="21"/>
  <c r="N161" i="21"/>
  <c r="S500" i="21"/>
  <c r="M270" i="21"/>
  <c r="S105" i="21"/>
  <c r="P400" i="21"/>
  <c r="Q212" i="21"/>
  <c r="M479" i="21"/>
  <c r="O259" i="21"/>
  <c r="S95" i="21"/>
  <c r="S304" i="21"/>
  <c r="S415" i="21"/>
  <c r="P222" i="21"/>
  <c r="Q407" i="21"/>
  <c r="O304" i="21"/>
  <c r="P423" i="21"/>
  <c r="M227" i="21"/>
  <c r="M304" i="21"/>
  <c r="R339" i="21"/>
  <c r="R447" i="21"/>
  <c r="O370" i="21"/>
  <c r="P464" i="21"/>
  <c r="P149" i="21"/>
  <c r="R13" i="21"/>
  <c r="O263" i="21"/>
  <c r="Q53" i="21"/>
  <c r="P337" i="21"/>
  <c r="R99" i="21"/>
  <c r="R54" i="21"/>
  <c r="Q167" i="21"/>
  <c r="O20" i="21"/>
  <c r="Q255" i="21"/>
  <c r="N47" i="21"/>
  <c r="S6" i="21"/>
  <c r="P173" i="21"/>
  <c r="P20" i="21"/>
  <c r="O271" i="21"/>
  <c r="Q39" i="21"/>
  <c r="N179" i="21"/>
  <c r="R72" i="21"/>
  <c r="M179" i="21"/>
  <c r="R95" i="21"/>
  <c r="R166" i="21"/>
  <c r="O412" i="21"/>
  <c r="R134" i="21"/>
  <c r="N482" i="21"/>
  <c r="P153" i="21"/>
  <c r="N363" i="21"/>
  <c r="M331" i="21"/>
  <c r="M276" i="21"/>
  <c r="M381" i="21"/>
  <c r="R412" i="21"/>
  <c r="R494" i="21"/>
  <c r="R489" i="21"/>
  <c r="Q489" i="21"/>
  <c r="R302" i="21"/>
  <c r="O149" i="21"/>
  <c r="R419" i="21"/>
  <c r="M356" i="21"/>
  <c r="N196" i="21"/>
  <c r="O47" i="21"/>
  <c r="Q450" i="21"/>
  <c r="S360" i="21"/>
  <c r="P200" i="21"/>
  <c r="M366" i="21"/>
  <c r="P418" i="21"/>
  <c r="S491" i="21"/>
  <c r="N265" i="21"/>
  <c r="P101" i="21"/>
  <c r="R401" i="21"/>
  <c r="M213" i="21"/>
  <c r="S52" i="21"/>
  <c r="Q329" i="21"/>
  <c r="N156" i="21"/>
  <c r="P491" i="21"/>
  <c r="R264" i="21"/>
  <c r="M101" i="21"/>
  <c r="S392" i="21"/>
  <c r="O207" i="21"/>
  <c r="N470" i="21"/>
  <c r="N254" i="21"/>
  <c r="M91" i="21"/>
  <c r="R298" i="21"/>
  <c r="M408" i="21"/>
  <c r="O217" i="21"/>
  <c r="Q398" i="21"/>
  <c r="M298" i="21"/>
  <c r="O415" i="21"/>
  <c r="S221" i="21"/>
  <c r="R297" i="21"/>
  <c r="O333" i="21"/>
  <c r="O439" i="21"/>
  <c r="O364" i="21"/>
  <c r="R438" i="21"/>
  <c r="N143" i="21"/>
  <c r="Q56" i="21"/>
  <c r="M256" i="21"/>
  <c r="R47" i="21"/>
  <c r="M326" i="21"/>
  <c r="M94" i="21"/>
  <c r="P6" i="21"/>
  <c r="Q161" i="21"/>
  <c r="Q46" i="21"/>
  <c r="R246" i="21"/>
  <c r="S41" i="21"/>
  <c r="P44" i="21"/>
  <c r="O167" i="21"/>
  <c r="S30" i="21"/>
  <c r="P262" i="21"/>
  <c r="Q102" i="21"/>
  <c r="N173" i="21"/>
  <c r="P17" i="21"/>
  <c r="M173" i="21"/>
  <c r="P65" i="21"/>
  <c r="S159" i="21"/>
  <c r="P396" i="21"/>
  <c r="R128" i="21"/>
  <c r="S454" i="21"/>
  <c r="P147" i="21"/>
  <c r="Q358" i="21"/>
  <c r="P326" i="21"/>
  <c r="P271" i="21"/>
  <c r="P376" i="21"/>
  <c r="S389" i="21"/>
  <c r="N490" i="21"/>
  <c r="N485" i="21"/>
  <c r="P483" i="21"/>
  <c r="Q297" i="21"/>
  <c r="Q144" i="21"/>
  <c r="M414" i="21"/>
  <c r="R350" i="21"/>
  <c r="P191" i="21"/>
  <c r="R42" i="21"/>
  <c r="P443" i="21"/>
  <c r="Q355" i="21"/>
  <c r="R195" i="21"/>
  <c r="Q360" i="21"/>
  <c r="Q411" i="21"/>
  <c r="R479" i="21"/>
  <c r="M260" i="21"/>
  <c r="Q96" i="21"/>
  <c r="O393" i="21"/>
  <c r="S207" i="21"/>
  <c r="N48" i="21"/>
  <c r="P323" i="21"/>
  <c r="N151" i="21"/>
  <c r="O479" i="21"/>
  <c r="Q259" i="21"/>
  <c r="N96" i="21"/>
  <c r="R386" i="21"/>
  <c r="N202" i="21"/>
  <c r="N460" i="21"/>
  <c r="M249" i="21"/>
  <c r="N86" i="21"/>
  <c r="S292" i="21"/>
  <c r="S399" i="21"/>
  <c r="N212" i="21"/>
  <c r="N392" i="21"/>
  <c r="M292" i="21"/>
  <c r="P406" i="21"/>
  <c r="R216" i="21"/>
  <c r="Q291" i="21"/>
  <c r="P327" i="21"/>
  <c r="N430" i="21"/>
  <c r="Q357" i="21"/>
  <c r="Q420" i="21"/>
  <c r="O137" i="21"/>
  <c r="S61" i="21"/>
  <c r="N247" i="21"/>
  <c r="O42" i="21"/>
  <c r="N318" i="21"/>
  <c r="M88" i="21"/>
  <c r="N492" i="21"/>
  <c r="S154" i="21"/>
  <c r="S8" i="21"/>
  <c r="M240" i="21"/>
  <c r="Q36" i="21"/>
  <c r="P49" i="21"/>
  <c r="P160" i="21"/>
  <c r="O4" i="21"/>
  <c r="O255" i="21"/>
  <c r="M33" i="21"/>
  <c r="M167" i="21"/>
  <c r="O17" i="21"/>
  <c r="S166" i="21"/>
  <c r="Q483" i="21"/>
  <c r="S153" i="21"/>
  <c r="N382" i="21"/>
  <c r="S122" i="21"/>
  <c r="R434" i="21"/>
  <c r="Q141" i="21"/>
  <c r="M354" i="21"/>
  <c r="O285" i="21"/>
  <c r="S266" i="21"/>
  <c r="S371" i="21"/>
  <c r="Q371" i="21"/>
  <c r="Q485" i="21"/>
  <c r="Q480" i="21"/>
  <c r="O476" i="21"/>
  <c r="P292" i="21"/>
  <c r="S139" i="21"/>
  <c r="N407" i="21"/>
  <c r="P345" i="21"/>
  <c r="R186" i="21"/>
  <c r="N38" i="21"/>
  <c r="Q437" i="21"/>
  <c r="O350" i="21"/>
  <c r="M191" i="21"/>
  <c r="O355" i="21"/>
  <c r="S405" i="21"/>
  <c r="S470" i="21"/>
  <c r="S254" i="21"/>
  <c r="R91" i="21"/>
  <c r="N387" i="21"/>
  <c r="Q202" i="21"/>
  <c r="P43" i="21"/>
  <c r="M317" i="21"/>
  <c r="N146" i="21"/>
  <c r="P470" i="21"/>
  <c r="P254" i="21"/>
  <c r="O91" i="21"/>
  <c r="R379" i="21"/>
  <c r="M197" i="21"/>
  <c r="R451" i="21"/>
  <c r="R243" i="21"/>
  <c r="O81" i="21"/>
  <c r="S286" i="21"/>
  <c r="P392" i="21"/>
  <c r="S206" i="21"/>
  <c r="P385" i="21"/>
  <c r="M286" i="21"/>
  <c r="N398" i="21"/>
  <c r="P211" i="21"/>
  <c r="R285" i="21"/>
  <c r="M321" i="21"/>
  <c r="S422" i="21"/>
  <c r="O497" i="21"/>
  <c r="Q402" i="21"/>
  <c r="Q130" i="21"/>
  <c r="P349" i="21"/>
  <c r="R280" i="21"/>
  <c r="O262" i="21"/>
  <c r="O367" i="21"/>
  <c r="M367" i="21"/>
  <c r="M481" i="21"/>
  <c r="M476" i="21"/>
  <c r="M470" i="21"/>
  <c r="O287" i="21"/>
  <c r="N135" i="21"/>
  <c r="P401" i="21"/>
  <c r="P339" i="21"/>
  <c r="M182" i="21"/>
  <c r="Q33" i="21"/>
  <c r="S431" i="21"/>
  <c r="M345" i="21"/>
  <c r="O186" i="21"/>
  <c r="M350" i="21"/>
  <c r="N400" i="21"/>
  <c r="S460" i="21"/>
  <c r="R249" i="21"/>
  <c r="S86" i="21"/>
  <c r="N380" i="21"/>
  <c r="P197" i="21"/>
  <c r="R38" i="21"/>
  <c r="N311" i="21"/>
  <c r="N141" i="21"/>
  <c r="P460" i="21"/>
  <c r="O249" i="21"/>
  <c r="P86" i="21"/>
  <c r="Q373" i="21"/>
  <c r="S191" i="21"/>
  <c r="M442" i="21"/>
  <c r="O238" i="21"/>
  <c r="P76" i="21"/>
  <c r="M281" i="21"/>
  <c r="O386" i="21"/>
  <c r="R201" i="21"/>
  <c r="M379" i="21"/>
  <c r="M280" i="21"/>
  <c r="S391" i="21"/>
  <c r="O206" i="21"/>
  <c r="R279" i="21"/>
  <c r="O315" i="21"/>
  <c r="R414" i="21"/>
  <c r="M485" i="21"/>
  <c r="Q387" i="21"/>
  <c r="O124" i="21"/>
  <c r="S344" i="21"/>
  <c r="N276" i="21"/>
  <c r="N221" i="21"/>
  <c r="R362" i="21"/>
  <c r="P362" i="21"/>
  <c r="P476" i="21"/>
  <c r="P471" i="21"/>
  <c r="N464" i="21"/>
  <c r="O282" i="21"/>
  <c r="P130" i="21"/>
  <c r="R395" i="21"/>
  <c r="N334" i="21"/>
  <c r="O177" i="21"/>
  <c r="M29" i="21"/>
  <c r="M425" i="21"/>
  <c r="M339" i="21"/>
  <c r="Q181" i="21"/>
  <c r="M344" i="21"/>
  <c r="Q393" i="21"/>
  <c r="P452" i="21"/>
  <c r="Q244" i="21"/>
  <c r="M82" i="21"/>
  <c r="M374" i="21"/>
  <c r="O192" i="21"/>
  <c r="M34" i="21"/>
  <c r="P305" i="21"/>
  <c r="N136" i="21"/>
  <c r="M452" i="21"/>
  <c r="N244" i="21"/>
  <c r="Q81" i="21"/>
  <c r="N366" i="21"/>
  <c r="P186" i="21"/>
  <c r="R433" i="21"/>
  <c r="M233" i="21"/>
  <c r="Q71" i="21"/>
  <c r="M275" i="21"/>
  <c r="O379" i="21"/>
  <c r="Q196" i="21"/>
  <c r="P371" i="21"/>
  <c r="P274" i="21"/>
  <c r="S384" i="21"/>
  <c r="M201" i="21"/>
  <c r="N274" i="21"/>
  <c r="R497" i="21"/>
  <c r="P405" i="21"/>
  <c r="S474" i="21"/>
  <c r="O374" i="21"/>
  <c r="P118" i="21"/>
  <c r="O340" i="21"/>
  <c r="M500" i="21"/>
  <c r="Q216" i="21"/>
  <c r="N358" i="21"/>
  <c r="S357" i="21"/>
  <c r="S471" i="21"/>
  <c r="S466" i="21"/>
  <c r="M457" i="21"/>
  <c r="O277" i="21"/>
  <c r="R125" i="21"/>
  <c r="P389" i="21"/>
  <c r="S328" i="21"/>
  <c r="Q172" i="21"/>
  <c r="P24" i="21"/>
  <c r="O419" i="21"/>
  <c r="R333" i="21"/>
  <c r="S176" i="21"/>
  <c r="R338" i="21"/>
  <c r="P501" i="21"/>
  <c r="N443" i="21"/>
  <c r="O239" i="21"/>
  <c r="N77" i="21"/>
  <c r="N367" i="21"/>
  <c r="N187" i="21"/>
  <c r="O29" i="21"/>
  <c r="R299" i="21"/>
  <c r="N131" i="21"/>
  <c r="P442" i="21"/>
  <c r="R238" i="21"/>
  <c r="R76" i="21"/>
  <c r="M360" i="21"/>
  <c r="N181" i="21"/>
  <c r="R424" i="21"/>
  <c r="S227" i="21"/>
  <c r="P500" i="21"/>
  <c r="Q269" i="21"/>
  <c r="R372" i="21"/>
  <c r="N191" i="21"/>
  <c r="P498" i="21"/>
  <c r="M269" i="21"/>
  <c r="O378" i="21"/>
  <c r="M498" i="21"/>
  <c r="R268" i="21"/>
  <c r="R486" i="21"/>
  <c r="Q397" i="21"/>
  <c r="R465" i="21"/>
  <c r="N361" i="21"/>
  <c r="Q112" i="21"/>
  <c r="R335" i="21"/>
  <c r="P495" i="21"/>
  <c r="M212" i="21"/>
  <c r="N495" i="21"/>
  <c r="O353" i="21"/>
  <c r="O467" i="21"/>
  <c r="O462" i="21"/>
  <c r="N451" i="21"/>
  <c r="O272" i="21"/>
  <c r="M121" i="21"/>
  <c r="M384" i="21"/>
  <c r="Q323" i="21"/>
  <c r="S167" i="21"/>
  <c r="S19" i="21"/>
  <c r="Q413" i="21"/>
  <c r="P328" i="21"/>
  <c r="O502" i="21"/>
  <c r="P333" i="21"/>
  <c r="S493" i="21"/>
  <c r="P434" i="21"/>
  <c r="M234" i="21"/>
  <c r="O72" i="21"/>
  <c r="P360" i="21"/>
  <c r="R181" i="21"/>
  <c r="Q24" i="21"/>
  <c r="P293" i="21"/>
  <c r="N126" i="21"/>
  <c r="M434" i="21"/>
  <c r="O233" i="21"/>
  <c r="S71" i="21"/>
  <c r="N354" i="21"/>
  <c r="M176" i="21"/>
  <c r="N416" i="21"/>
  <c r="R222" i="21"/>
  <c r="S489" i="21"/>
  <c r="O264" i="21"/>
  <c r="Q365" i="21"/>
  <c r="S185" i="21"/>
  <c r="O487" i="21"/>
  <c r="R263" i="21"/>
  <c r="M371" i="21"/>
  <c r="M487" i="21"/>
  <c r="P263" i="21"/>
  <c r="R477" i="21"/>
  <c r="O391" i="21"/>
  <c r="N457" i="21"/>
  <c r="Q349" i="21"/>
  <c r="Q106" i="21"/>
  <c r="N331" i="21"/>
  <c r="S490" i="21"/>
  <c r="P207" i="21"/>
  <c r="Q490" i="21"/>
  <c r="R348" i="21"/>
  <c r="R462" i="21"/>
  <c r="R457" i="21"/>
  <c r="N444" i="21"/>
  <c r="P267" i="21"/>
  <c r="O116" i="21"/>
  <c r="Q378" i="21"/>
  <c r="P318" i="21"/>
  <c r="N163" i="21"/>
  <c r="O15" i="21"/>
  <c r="R406" i="21"/>
  <c r="N323" i="21"/>
  <c r="N496" i="21"/>
  <c r="N328" i="21"/>
  <c r="R487" i="21"/>
  <c r="P427" i="21"/>
  <c r="Q228" i="21"/>
  <c r="P67" i="21"/>
  <c r="Q354" i="21"/>
  <c r="P176" i="21"/>
  <c r="R19" i="21"/>
  <c r="R287" i="21"/>
  <c r="N121" i="21"/>
  <c r="M426" i="21"/>
  <c r="N228" i="21"/>
  <c r="M67" i="21"/>
  <c r="Q347" i="21"/>
  <c r="M171" i="21"/>
  <c r="N409" i="21"/>
  <c r="Q217" i="21"/>
  <c r="S478" i="21"/>
  <c r="N259" i="21"/>
  <c r="Q359" i="21"/>
  <c r="M499" i="21"/>
  <c r="O478" i="21"/>
  <c r="Q258" i="21"/>
  <c r="M365" i="21"/>
  <c r="M478" i="21"/>
  <c r="O258" i="21"/>
  <c r="N466" i="21"/>
  <c r="O384" i="21"/>
  <c r="P447" i="21"/>
  <c r="R337" i="21"/>
  <c r="M100" i="21"/>
  <c r="Q326" i="21"/>
  <c r="O486" i="21"/>
  <c r="S202" i="21"/>
  <c r="M486" i="21"/>
  <c r="Q307" i="21"/>
  <c r="N458" i="21"/>
  <c r="N453" i="21"/>
  <c r="N438" i="21"/>
  <c r="Q262" i="21"/>
  <c r="Q111" i="21"/>
  <c r="N373" i="21"/>
  <c r="O313" i="21"/>
  <c r="P158" i="21"/>
  <c r="R10" i="21"/>
  <c r="M401" i="21"/>
  <c r="M318" i="21"/>
  <c r="Q488" i="21"/>
  <c r="S322" i="21"/>
  <c r="P480" i="21"/>
  <c r="N417" i="21"/>
  <c r="P223" i="21"/>
  <c r="Q62" i="21"/>
  <c r="M348" i="21"/>
  <c r="P171" i="21"/>
  <c r="M15" i="21"/>
  <c r="S281" i="21"/>
  <c r="R115" i="21"/>
  <c r="P416" i="21"/>
  <c r="M223" i="21"/>
  <c r="N62" i="21"/>
  <c r="R341" i="21"/>
  <c r="S165" i="21"/>
  <c r="O400" i="21"/>
  <c r="P212" i="21"/>
  <c r="N469" i="21"/>
  <c r="M254" i="21"/>
  <c r="M353" i="21"/>
  <c r="N488" i="21"/>
  <c r="R466" i="21"/>
  <c r="P253" i="21"/>
  <c r="M359" i="21"/>
  <c r="P466" i="21"/>
  <c r="S252" i="21"/>
  <c r="Q457" i="21"/>
  <c r="P377" i="21"/>
  <c r="M439" i="21"/>
  <c r="S326" i="21"/>
  <c r="O94" i="21"/>
  <c r="M322" i="21"/>
  <c r="R481" i="21"/>
  <c r="O198" i="21"/>
  <c r="P481" i="21"/>
  <c r="M303" i="21"/>
  <c r="Q453" i="21"/>
  <c r="Q448" i="21"/>
  <c r="P432" i="21"/>
  <c r="S257" i="21"/>
  <c r="M107" i="21"/>
  <c r="R496" i="21"/>
  <c r="R307" i="21"/>
  <c r="R153" i="21"/>
  <c r="R502" i="21"/>
  <c r="P502" i="21"/>
  <c r="P312" i="21"/>
  <c r="Q482" i="21"/>
  <c r="R317" i="21"/>
  <c r="O474" i="21"/>
  <c r="S409" i="21"/>
  <c r="O218" i="21"/>
  <c r="R57" i="21"/>
  <c r="N342" i="21"/>
  <c r="P166" i="21"/>
  <c r="O10" i="21"/>
  <c r="R275" i="21"/>
  <c r="S110" i="21"/>
  <c r="P409" i="21"/>
  <c r="S217" i="21"/>
  <c r="O57" i="21"/>
  <c r="S335" i="21"/>
  <c r="S160" i="21"/>
  <c r="R392" i="21"/>
  <c r="N207" i="21"/>
  <c r="M460" i="21"/>
  <c r="S248" i="21"/>
  <c r="N347" i="21"/>
  <c r="Q478" i="21"/>
  <c r="P459" i="21"/>
  <c r="S247" i="21"/>
  <c r="P352" i="21"/>
  <c r="M458" i="21"/>
  <c r="P247" i="21"/>
  <c r="S447" i="21"/>
  <c r="P370" i="21"/>
  <c r="R429" i="21"/>
  <c r="Q318" i="21"/>
  <c r="O88" i="21"/>
  <c r="Q17" i="21"/>
  <c r="M188" i="21"/>
  <c r="S80" i="21"/>
  <c r="M247" i="21"/>
  <c r="N42" i="21"/>
  <c r="P348" i="21"/>
  <c r="O105" i="21"/>
  <c r="Q55" i="21"/>
  <c r="Q179" i="21"/>
  <c r="P123" i="21"/>
  <c r="O357" i="21"/>
  <c r="S111" i="21"/>
  <c r="S34" i="21"/>
  <c r="S193" i="21"/>
  <c r="P369" i="21"/>
  <c r="P117" i="21"/>
  <c r="O369" i="21"/>
  <c r="O117" i="21"/>
  <c r="O345" i="21"/>
  <c r="P104" i="21"/>
  <c r="M296" i="21"/>
  <c r="O74" i="21"/>
  <c r="Q324" i="21"/>
  <c r="P92" i="21"/>
  <c r="N299" i="21"/>
  <c r="N477" i="21"/>
  <c r="R193" i="21"/>
  <c r="S476" i="21"/>
  <c r="P298" i="21"/>
  <c r="M449" i="21"/>
  <c r="M444" i="21"/>
  <c r="Q425" i="21"/>
  <c r="M253" i="21"/>
  <c r="P102" i="21"/>
  <c r="N489" i="21"/>
  <c r="P302" i="21"/>
  <c r="M149" i="21"/>
  <c r="Q496" i="21"/>
  <c r="O496" i="21"/>
  <c r="N307" i="21"/>
  <c r="N502" i="21"/>
  <c r="M312" i="21"/>
  <c r="N467" i="21"/>
  <c r="S401" i="21"/>
  <c r="N213" i="21"/>
  <c r="M53" i="21"/>
  <c r="O336" i="21"/>
  <c r="O161" i="21"/>
  <c r="M501" i="21"/>
  <c r="N270" i="21"/>
  <c r="M106" i="21"/>
  <c r="R400" i="21"/>
  <c r="R212" i="21"/>
  <c r="Q52" i="21"/>
  <c r="O329" i="21"/>
  <c r="S155" i="21"/>
  <c r="Q386" i="21"/>
  <c r="M202" i="21"/>
  <c r="Q451" i="21"/>
  <c r="P243" i="21"/>
  <c r="O341" i="21"/>
  <c r="R468" i="21"/>
  <c r="S448" i="21"/>
  <c r="Q242" i="21"/>
  <c r="Q346" i="21"/>
  <c r="O448" i="21"/>
  <c r="O242" i="21"/>
  <c r="Q439" i="21"/>
  <c r="P364" i="21"/>
  <c r="R421" i="21"/>
  <c r="Q308" i="21"/>
  <c r="Q82" i="21"/>
  <c r="Q44" i="21"/>
  <c r="N180" i="21"/>
  <c r="O36" i="21"/>
  <c r="O240" i="21"/>
  <c r="S36" i="21"/>
  <c r="O337" i="21"/>
  <c r="Q99" i="21"/>
  <c r="O55" i="21"/>
  <c r="Q173" i="21"/>
  <c r="P93" i="21"/>
  <c r="M347" i="21"/>
  <c r="M105" i="21"/>
  <c r="M40" i="21"/>
  <c r="R185" i="21"/>
  <c r="M357" i="21"/>
  <c r="P111" i="21"/>
  <c r="S356" i="21"/>
  <c r="O110" i="21"/>
  <c r="Q334" i="21"/>
  <c r="R98" i="21"/>
  <c r="N288" i="21"/>
  <c r="Q68" i="21"/>
  <c r="O314" i="21"/>
  <c r="S85" i="21"/>
  <c r="Q495" i="21"/>
  <c r="Q472" i="21"/>
  <c r="N189" i="21"/>
  <c r="O472" i="21"/>
  <c r="S293" i="21"/>
  <c r="P444" i="21"/>
  <c r="P439" i="21"/>
  <c r="S419" i="21"/>
  <c r="O248" i="21"/>
  <c r="S97" i="21"/>
  <c r="N483" i="21"/>
  <c r="O297" i="21"/>
  <c r="O144" i="21"/>
  <c r="M489" i="21"/>
  <c r="R488" i="21"/>
  <c r="M302" i="21"/>
  <c r="M496" i="21"/>
  <c r="S306" i="21"/>
  <c r="N461" i="21"/>
  <c r="P393" i="21"/>
  <c r="M208" i="21"/>
  <c r="O48" i="21"/>
  <c r="R329" i="21"/>
  <c r="O156" i="21"/>
  <c r="Q491" i="21"/>
  <c r="S264" i="21"/>
  <c r="N101" i="21"/>
  <c r="M393" i="21"/>
  <c r="Q207" i="21"/>
  <c r="S47" i="21"/>
  <c r="M323" i="21"/>
  <c r="S150" i="21"/>
  <c r="Q379" i="21"/>
  <c r="S196" i="21"/>
  <c r="S441" i="21"/>
  <c r="M238" i="21"/>
  <c r="R334" i="21"/>
  <c r="R459" i="21"/>
  <c r="O441" i="21"/>
  <c r="P237" i="21"/>
  <c r="R340" i="21"/>
  <c r="M441" i="21"/>
  <c r="S497" i="21"/>
  <c r="Q430" i="21"/>
  <c r="R357" i="21"/>
  <c r="P414" i="21"/>
  <c r="N300" i="21"/>
  <c r="M76" i="21"/>
  <c r="R6" i="21"/>
  <c r="M174" i="21"/>
  <c r="R46" i="21"/>
  <c r="R231" i="21"/>
  <c r="Q31" i="21"/>
  <c r="R325" i="21"/>
  <c r="S93" i="21"/>
  <c r="O60" i="21"/>
  <c r="P167" i="21"/>
  <c r="O52" i="21"/>
  <c r="M337" i="21"/>
  <c r="O99" i="21"/>
  <c r="P7" i="21"/>
  <c r="O179" i="21"/>
  <c r="S345" i="21"/>
  <c r="R104" i="21"/>
  <c r="Q345" i="21"/>
  <c r="Q104" i="21"/>
  <c r="S324" i="21"/>
  <c r="R92" i="21"/>
  <c r="P278" i="21"/>
  <c r="M63" i="21"/>
  <c r="S305" i="21"/>
  <c r="N80" i="21"/>
  <c r="M491" i="21"/>
  <c r="R449" i="21"/>
  <c r="Q184" i="21"/>
  <c r="R467" i="21"/>
  <c r="O289" i="21"/>
  <c r="S439" i="21"/>
  <c r="S434" i="21"/>
  <c r="N414" i="21"/>
  <c r="Q243" i="21"/>
  <c r="O93" i="21"/>
  <c r="S475" i="21"/>
  <c r="N292" i="21"/>
  <c r="Q139" i="21"/>
  <c r="M483" i="21"/>
  <c r="R482" i="21"/>
  <c r="S296" i="21"/>
  <c r="P488" i="21"/>
  <c r="R301" i="21"/>
  <c r="O455" i="21"/>
  <c r="O387" i="21"/>
  <c r="R202" i="21"/>
  <c r="Q43" i="21"/>
  <c r="R323" i="21"/>
  <c r="O151" i="21"/>
  <c r="P479" i="21"/>
  <c r="R259" i="21"/>
  <c r="O96" i="21"/>
  <c r="S386" i="21"/>
  <c r="O202" i="21"/>
  <c r="N43" i="21"/>
  <c r="Q316" i="21"/>
  <c r="S145" i="21"/>
  <c r="P373" i="21"/>
  <c r="Q191" i="21"/>
  <c r="Q433" i="21"/>
  <c r="S232" i="21"/>
  <c r="Q328" i="21"/>
  <c r="O451" i="21"/>
  <c r="M433" i="21"/>
  <c r="O232" i="21"/>
  <c r="S333" i="21"/>
  <c r="R432" i="21"/>
  <c r="S486" i="21"/>
  <c r="M423" i="21"/>
  <c r="S351" i="21"/>
  <c r="N405" i="21"/>
  <c r="N290" i="21"/>
  <c r="M70" i="21"/>
  <c r="M39" i="21"/>
  <c r="M168" i="21"/>
  <c r="P25" i="21"/>
  <c r="M225" i="21"/>
  <c r="O26" i="21"/>
  <c r="M316" i="21"/>
  <c r="S87" i="21"/>
  <c r="O22" i="21"/>
  <c r="Q160" i="21"/>
  <c r="M31" i="21"/>
  <c r="P325" i="21"/>
  <c r="Q93" i="21"/>
  <c r="S60" i="21"/>
  <c r="O173" i="21"/>
  <c r="R336" i="21"/>
  <c r="M99" i="21"/>
  <c r="Q336" i="21"/>
  <c r="S98" i="21"/>
  <c r="Q314" i="21"/>
  <c r="M87" i="21"/>
  <c r="O269" i="21"/>
  <c r="M57" i="21"/>
  <c r="S295" i="21"/>
  <c r="N74" i="21"/>
  <c r="P486" i="21"/>
  <c r="P431" i="21"/>
  <c r="M180" i="21"/>
  <c r="N463" i="21"/>
  <c r="R284" i="21"/>
  <c r="O435" i="21"/>
  <c r="O430" i="21"/>
  <c r="O407" i="21"/>
  <c r="S238" i="21"/>
  <c r="R88" i="21"/>
  <c r="R469" i="21"/>
  <c r="M287" i="21"/>
  <c r="S134" i="21"/>
  <c r="Q475" i="21"/>
  <c r="O475" i="21"/>
  <c r="R291" i="21"/>
  <c r="P482" i="21"/>
  <c r="Q296" i="21"/>
  <c r="N448" i="21"/>
  <c r="O380" i="21"/>
  <c r="Q197" i="21"/>
  <c r="S38" i="21"/>
  <c r="Q317" i="21"/>
  <c r="O146" i="21"/>
  <c r="Q470" i="21"/>
  <c r="Q254" i="21"/>
  <c r="P91" i="21"/>
  <c r="S379" i="21"/>
  <c r="N197" i="21"/>
  <c r="P38" i="21"/>
  <c r="S310" i="21"/>
  <c r="S140" i="21"/>
  <c r="S365" i="21"/>
  <c r="N186" i="21"/>
  <c r="P424" i="21"/>
  <c r="R227" i="21"/>
  <c r="P322" i="21"/>
  <c r="Q441" i="21"/>
  <c r="Q423" i="21"/>
  <c r="N227" i="21"/>
  <c r="R327" i="21"/>
  <c r="O423" i="21"/>
  <c r="S477" i="21"/>
  <c r="S414" i="21"/>
  <c r="M346" i="21"/>
  <c r="O397" i="21"/>
  <c r="P280" i="21"/>
  <c r="P64" i="21"/>
  <c r="Q27" i="21"/>
  <c r="M162" i="21"/>
  <c r="N41" i="21"/>
  <c r="P216" i="21"/>
  <c r="M21" i="21"/>
  <c r="O307" i="21"/>
  <c r="N82" i="21"/>
  <c r="M492" i="21"/>
  <c r="R154" i="21"/>
  <c r="P4" i="21"/>
  <c r="N315" i="21"/>
  <c r="Q87" i="21"/>
  <c r="O78" i="21"/>
  <c r="N167" i="21"/>
  <c r="N325" i="21"/>
  <c r="N93" i="21"/>
  <c r="M325" i="21"/>
  <c r="S92" i="21"/>
  <c r="N306" i="21"/>
  <c r="P80" i="21"/>
  <c r="P261" i="21"/>
  <c r="Q51" i="21"/>
  <c r="P286" i="21"/>
  <c r="P68" i="21"/>
  <c r="S481" i="21"/>
  <c r="S426" i="21"/>
  <c r="N157" i="21"/>
  <c r="Q458" i="21"/>
  <c r="N280" i="21"/>
  <c r="R430" i="21"/>
  <c r="R425" i="21"/>
  <c r="Q401" i="21"/>
  <c r="N234" i="21"/>
  <c r="N84" i="21"/>
  <c r="S463" i="21"/>
  <c r="M282" i="21"/>
  <c r="N130" i="21"/>
  <c r="Q469" i="21"/>
  <c r="O469" i="21"/>
  <c r="Q286" i="21"/>
  <c r="M475" i="21"/>
  <c r="P291" i="21"/>
  <c r="O442" i="21"/>
  <c r="N374" i="21"/>
  <c r="P192" i="21"/>
  <c r="N34" i="21"/>
  <c r="O311" i="21"/>
  <c r="O141" i="21"/>
  <c r="Q460" i="21"/>
  <c r="P249" i="21"/>
  <c r="Q86" i="21"/>
  <c r="R373" i="21"/>
  <c r="M192" i="21"/>
  <c r="R33" i="21"/>
  <c r="N305" i="21"/>
  <c r="S135" i="21"/>
  <c r="S359" i="21"/>
  <c r="M181" i="21"/>
  <c r="M416" i="21"/>
  <c r="Q222" i="21"/>
  <c r="N316" i="21"/>
  <c r="O433" i="21"/>
  <c r="P415" i="21"/>
  <c r="M222" i="21"/>
  <c r="P321" i="21"/>
  <c r="N415" i="21"/>
  <c r="O466" i="21"/>
  <c r="R405" i="21"/>
  <c r="N339" i="21"/>
  <c r="N497" i="21"/>
  <c r="R272" i="21"/>
  <c r="M59" i="21"/>
  <c r="P492" i="21"/>
  <c r="N155" i="21"/>
  <c r="M19" i="21"/>
  <c r="P209" i="21"/>
  <c r="R15" i="21"/>
  <c r="P297" i="21"/>
  <c r="Q75" i="21"/>
  <c r="Q461" i="21"/>
  <c r="Q148" i="21"/>
  <c r="N36" i="21"/>
  <c r="R306" i="21"/>
  <c r="M81" i="21"/>
  <c r="M78" i="21"/>
  <c r="O160" i="21"/>
  <c r="S314" i="21"/>
  <c r="O87" i="21"/>
  <c r="R314" i="21"/>
  <c r="N87" i="21"/>
  <c r="N296" i="21"/>
  <c r="P74" i="21"/>
  <c r="Q253" i="21"/>
  <c r="O46" i="21"/>
  <c r="O278" i="21"/>
  <c r="S62" i="21"/>
  <c r="O477" i="21"/>
  <c r="O422" i="21"/>
  <c r="S138" i="21"/>
  <c r="M454" i="21"/>
  <c r="Q275" i="21"/>
  <c r="N426" i="21"/>
  <c r="N421" i="21"/>
  <c r="S395" i="21"/>
  <c r="P229" i="21"/>
  <c r="Q79" i="21"/>
  <c r="R456" i="21"/>
  <c r="M277" i="21"/>
  <c r="P125" i="21"/>
  <c r="Q462" i="21"/>
  <c r="N462" i="21"/>
  <c r="Q281" i="21"/>
  <c r="M469" i="21"/>
  <c r="O286" i="21"/>
  <c r="P436" i="21"/>
  <c r="M368" i="21"/>
  <c r="O187" i="21"/>
  <c r="P29" i="21"/>
  <c r="Q305" i="21"/>
  <c r="O136" i="21"/>
  <c r="N452" i="21"/>
  <c r="O244" i="21"/>
  <c r="R81" i="21"/>
  <c r="P366" i="21"/>
  <c r="Q186" i="21"/>
  <c r="S28" i="21"/>
  <c r="P299" i="21"/>
  <c r="S130" i="21"/>
  <c r="P353" i="21"/>
  <c r="S175" i="21"/>
  <c r="M409" i="21"/>
  <c r="P217" i="21"/>
  <c r="P310" i="21"/>
  <c r="M424" i="21"/>
  <c r="S406" i="21"/>
  <c r="S216" i="21"/>
  <c r="Q315" i="21"/>
  <c r="N406" i="21"/>
  <c r="S457" i="21"/>
  <c r="R397" i="21"/>
  <c r="M333" i="21"/>
  <c r="R484" i="21"/>
  <c r="S263" i="21"/>
  <c r="R53" i="21"/>
  <c r="O464" i="21"/>
  <c r="N149" i="21"/>
  <c r="O35" i="21"/>
  <c r="Q201" i="21"/>
  <c r="R9" i="21"/>
  <c r="N289" i="21"/>
  <c r="Q69" i="21"/>
  <c r="O437" i="21"/>
  <c r="Q142" i="21"/>
  <c r="O14" i="21"/>
  <c r="M297" i="21"/>
  <c r="O75" i="21"/>
  <c r="M484" i="21"/>
  <c r="P154" i="21"/>
  <c r="P306" i="21"/>
  <c r="R80" i="21"/>
  <c r="O306" i="21"/>
  <c r="Q80" i="21"/>
  <c r="O288" i="21"/>
  <c r="R68" i="21"/>
  <c r="S245" i="21"/>
  <c r="M41" i="21"/>
  <c r="N269" i="21"/>
  <c r="S56" i="21"/>
  <c r="R472" i="21"/>
  <c r="R417" i="21"/>
  <c r="O134" i="21"/>
  <c r="N431" i="21"/>
  <c r="M271" i="21"/>
  <c r="Q421" i="21"/>
  <c r="Q416" i="21"/>
  <c r="R389" i="21"/>
  <c r="R224" i="21"/>
  <c r="M75" i="21"/>
  <c r="S450" i="21"/>
  <c r="M272" i="21"/>
  <c r="R120" i="21"/>
  <c r="Q456" i="21"/>
  <c r="O456" i="21"/>
  <c r="Q276" i="21"/>
  <c r="S461" i="21"/>
  <c r="O281" i="21"/>
  <c r="Q429" i="21"/>
  <c r="R360" i="21"/>
  <c r="S181" i="21"/>
  <c r="R24" i="21"/>
  <c r="S299" i="21"/>
  <c r="O131" i="21"/>
  <c r="R442" i="21"/>
  <c r="M239" i="21"/>
  <c r="S76" i="21"/>
  <c r="N360" i="21"/>
  <c r="O181" i="21"/>
  <c r="N24" i="21"/>
  <c r="N293" i="21"/>
  <c r="S125" i="21"/>
  <c r="P347" i="21"/>
  <c r="R170" i="21"/>
  <c r="M400" i="21"/>
  <c r="O212" i="21"/>
  <c r="R304" i="21"/>
  <c r="R415" i="21"/>
  <c r="P398" i="21"/>
  <c r="Q211" i="21"/>
  <c r="S309" i="21"/>
  <c r="M398" i="21"/>
  <c r="M448" i="21"/>
  <c r="P391" i="21"/>
  <c r="P497" i="21"/>
  <c r="R474" i="21"/>
  <c r="N256" i="21"/>
  <c r="P48" i="21"/>
  <c r="Q438" i="21"/>
  <c r="M143" i="21"/>
  <c r="M51" i="21"/>
  <c r="P194" i="21"/>
  <c r="M5" i="21"/>
  <c r="P279" i="21"/>
  <c r="M64" i="21"/>
  <c r="M420" i="21"/>
  <c r="R136" i="21"/>
  <c r="R30" i="21"/>
  <c r="S288" i="21"/>
  <c r="O69" i="21"/>
  <c r="S455" i="21"/>
  <c r="O148" i="21"/>
  <c r="P296" i="21"/>
  <c r="S74" i="21"/>
  <c r="O296" i="21"/>
  <c r="Q74" i="21"/>
  <c r="Q278" i="21"/>
  <c r="N63" i="21"/>
  <c r="N237" i="21"/>
  <c r="R35" i="21"/>
  <c r="O261" i="21"/>
  <c r="P51" i="21"/>
  <c r="O500" i="21"/>
  <c r="Q431" i="21"/>
  <c r="N413" i="21"/>
  <c r="R129" i="21"/>
  <c r="S412" i="21"/>
  <c r="P266" i="21"/>
  <c r="M417" i="21"/>
  <c r="M412" i="21"/>
  <c r="N384" i="21"/>
  <c r="M220" i="21"/>
  <c r="P70" i="21"/>
  <c r="R443" i="21"/>
  <c r="N267" i="21"/>
  <c r="S115" i="21"/>
  <c r="R450" i="21"/>
  <c r="P450" i="21"/>
  <c r="Q271" i="21"/>
  <c r="M456" i="21"/>
  <c r="O276" i="21"/>
  <c r="S423" i="21"/>
  <c r="R354" i="21"/>
  <c r="Q176" i="21"/>
  <c r="M20" i="21"/>
  <c r="Q293" i="21"/>
  <c r="O126" i="21"/>
  <c r="N434" i="21"/>
  <c r="Q233" i="21"/>
  <c r="M72" i="21"/>
  <c r="O354" i="21"/>
  <c r="N176" i="21"/>
  <c r="P19" i="21"/>
  <c r="P287" i="21"/>
  <c r="P120" i="21"/>
  <c r="Q341" i="21"/>
  <c r="R165" i="21"/>
  <c r="Q392" i="21"/>
  <c r="M207" i="21"/>
  <c r="Q298" i="21"/>
  <c r="R407" i="21"/>
  <c r="M392" i="21"/>
  <c r="P206" i="21"/>
  <c r="N304" i="21"/>
  <c r="R391" i="21"/>
  <c r="R439" i="21"/>
  <c r="P384" i="21"/>
  <c r="O485" i="21"/>
  <c r="Q465" i="21"/>
  <c r="O247" i="21"/>
  <c r="R495" i="21"/>
  <c r="M427" i="21"/>
  <c r="Q408" i="21"/>
  <c r="N125" i="21"/>
  <c r="O408" i="21"/>
  <c r="P499" i="21"/>
  <c r="P412" i="21"/>
  <c r="P407" i="21"/>
  <c r="R378" i="21"/>
  <c r="O215" i="21"/>
  <c r="S65" i="21"/>
  <c r="S437" i="21"/>
  <c r="N262" i="21"/>
  <c r="O111" i="21"/>
  <c r="Q443" i="21"/>
  <c r="O443" i="21"/>
  <c r="Q266" i="21"/>
  <c r="N450" i="21"/>
  <c r="N271" i="21"/>
  <c r="N418" i="21"/>
  <c r="N348" i="21"/>
  <c r="Q171" i="21"/>
  <c r="N15" i="21"/>
  <c r="S287" i="21"/>
  <c r="O121" i="21"/>
  <c r="O426" i="21"/>
  <c r="O228" i="21"/>
  <c r="N67" i="21"/>
  <c r="R347" i="21"/>
  <c r="N171" i="21"/>
  <c r="R14" i="21"/>
  <c r="P281" i="21"/>
  <c r="P115" i="21"/>
  <c r="N335" i="21"/>
  <c r="R160" i="21"/>
  <c r="P386" i="21"/>
  <c r="S201" i="21"/>
  <c r="R292" i="21"/>
  <c r="S398" i="21"/>
  <c r="N385" i="21"/>
  <c r="O201" i="21"/>
  <c r="S297" i="21"/>
  <c r="R384" i="21"/>
  <c r="Q432" i="21"/>
  <c r="Q377" i="21"/>
  <c r="N475" i="21"/>
  <c r="N456" i="21"/>
  <c r="Q240" i="21"/>
  <c r="N491" i="21"/>
  <c r="P422" i="21"/>
  <c r="P367" i="21"/>
  <c r="Q120" i="21"/>
  <c r="R403" i="21"/>
  <c r="S494" i="21"/>
  <c r="S407" i="21"/>
  <c r="S402" i="21"/>
  <c r="O373" i="21"/>
  <c r="Q210" i="21"/>
  <c r="O61" i="21"/>
  <c r="N432" i="21"/>
  <c r="P257" i="21"/>
  <c r="R106" i="21"/>
  <c r="R437" i="21"/>
  <c r="P437" i="21"/>
  <c r="R261" i="21"/>
  <c r="M443" i="21"/>
  <c r="R501" i="21"/>
  <c r="O411" i="21"/>
  <c r="O342" i="21"/>
  <c r="Q166" i="21"/>
  <c r="P10" i="21"/>
  <c r="N282" i="21"/>
  <c r="N116" i="21"/>
  <c r="R416" i="21"/>
  <c r="N223" i="21"/>
  <c r="O62" i="21"/>
  <c r="S341" i="21"/>
  <c r="M166" i="21"/>
  <c r="M10" i="21"/>
  <c r="O275" i="21"/>
  <c r="Q110" i="21"/>
  <c r="M329" i="21"/>
  <c r="R155" i="21"/>
  <c r="P379" i="21"/>
  <c r="R196" i="21"/>
  <c r="R286" i="21"/>
  <c r="O392" i="21"/>
  <c r="S378" i="21"/>
  <c r="S195" i="21"/>
  <c r="S291" i="21"/>
  <c r="N378" i="21"/>
  <c r="N423" i="21"/>
  <c r="Q370" i="21"/>
  <c r="S465" i="21"/>
  <c r="O447" i="21"/>
  <c r="M232" i="21"/>
  <c r="Q486" i="21"/>
  <c r="S417" i="21"/>
  <c r="S362" i="21"/>
  <c r="M116" i="21"/>
  <c r="N399" i="21"/>
  <c r="R485" i="21"/>
  <c r="O403" i="21"/>
  <c r="O398" i="21"/>
  <c r="S367" i="21"/>
  <c r="S205" i="21"/>
  <c r="S496" i="21"/>
  <c r="O425" i="21"/>
  <c r="R252" i="21"/>
  <c r="N102" i="21"/>
  <c r="M432" i="21"/>
  <c r="S430" i="21"/>
  <c r="M257" i="21"/>
  <c r="N437" i="21"/>
  <c r="P494" i="21"/>
  <c r="Q405" i="21"/>
  <c r="P336" i="21"/>
  <c r="P161" i="21"/>
  <c r="S5" i="21"/>
  <c r="S275" i="21"/>
  <c r="M111" i="21"/>
  <c r="Q409" i="21"/>
  <c r="M218" i="21"/>
  <c r="P57" i="21"/>
  <c r="M336" i="21"/>
  <c r="M161" i="21"/>
  <c r="R500" i="21"/>
  <c r="S269" i="21"/>
  <c r="R105" i="21"/>
  <c r="R322" i="21"/>
  <c r="R150" i="21"/>
  <c r="S372" i="21"/>
  <c r="O191" i="21"/>
  <c r="S280" i="21"/>
  <c r="N386" i="21"/>
  <c r="N371" i="21"/>
  <c r="Q190" i="21"/>
  <c r="S285" i="21"/>
  <c r="S370" i="21"/>
  <c r="M415" i="21"/>
  <c r="Q364" i="21"/>
  <c r="O457" i="21"/>
  <c r="S438" i="21"/>
  <c r="O225" i="21"/>
  <c r="M482" i="21"/>
  <c r="O413" i="21"/>
  <c r="O358" i="21"/>
  <c r="O463" i="21"/>
  <c r="Q499" i="21"/>
  <c r="N481" i="21"/>
  <c r="R398" i="21"/>
  <c r="Q498" i="21"/>
  <c r="Q361" i="21"/>
  <c r="N201" i="21"/>
  <c r="O489" i="21"/>
  <c r="Q419" i="21"/>
  <c r="M248" i="21"/>
  <c r="Q97" i="21"/>
  <c r="N425" i="21"/>
  <c r="S424" i="21"/>
  <c r="O252" i="21"/>
  <c r="P430" i="21"/>
  <c r="M488" i="21"/>
  <c r="O501" i="21"/>
  <c r="S329" i="21"/>
  <c r="P156" i="21"/>
  <c r="Q501" i="21"/>
  <c r="O270" i="21"/>
  <c r="N106" i="21"/>
  <c r="N401" i="21"/>
  <c r="S212" i="21"/>
  <c r="R52" i="21"/>
  <c r="P329" i="21"/>
  <c r="M156" i="21"/>
  <c r="O491" i="21"/>
  <c r="Q264" i="21"/>
  <c r="S100" i="21"/>
  <c r="P316" i="21"/>
  <c r="R145" i="21"/>
  <c r="R365" i="21"/>
  <c r="M186" i="21"/>
  <c r="S274" i="21"/>
  <c r="R498" i="21"/>
  <c r="N365" i="21"/>
  <c r="P185" i="21"/>
  <c r="S279" i="21"/>
  <c r="S364" i="21"/>
  <c r="M406" i="21"/>
  <c r="M358" i="21"/>
  <c r="Q447" i="21"/>
  <c r="S495" i="21"/>
  <c r="N217" i="21"/>
  <c r="P477" i="21"/>
  <c r="R408" i="21"/>
  <c r="R353" i="21"/>
  <c r="R458" i="21"/>
  <c r="M495" i="21"/>
  <c r="Q476" i="21"/>
  <c r="N394" i="21"/>
  <c r="M494" i="21"/>
  <c r="O356" i="21"/>
  <c r="P196" i="21"/>
  <c r="O483" i="21"/>
  <c r="S413" i="21"/>
  <c r="O243" i="21"/>
  <c r="M93" i="21"/>
  <c r="P419" i="21"/>
  <c r="N419" i="21"/>
  <c r="Q247" i="21"/>
  <c r="Q424" i="21"/>
  <c r="S480" i="21"/>
  <c r="Q493" i="21"/>
  <c r="M324" i="21"/>
  <c r="P151" i="21"/>
  <c r="R491" i="21"/>
  <c r="M265" i="21"/>
  <c r="O101" i="21"/>
  <c r="N393" i="21"/>
  <c r="R207" i="21"/>
  <c r="M48" i="21"/>
  <c r="O323" i="21"/>
  <c r="M151" i="21"/>
  <c r="N479" i="21"/>
  <c r="P259" i="21"/>
  <c r="M96" i="21"/>
  <c r="R310" i="21"/>
  <c r="R140" i="21"/>
  <c r="R359" i="21"/>
  <c r="N499" i="21"/>
  <c r="P269" i="21"/>
  <c r="S487" i="21"/>
  <c r="N359" i="21"/>
  <c r="O180" i="21"/>
  <c r="O274" i="21"/>
  <c r="S358" i="21"/>
  <c r="S397" i="21"/>
  <c r="M352" i="21"/>
  <c r="N439" i="21"/>
  <c r="Q484" i="21"/>
  <c r="R209" i="21"/>
  <c r="S472" i="21"/>
  <c r="N404" i="21"/>
  <c r="N349" i="21"/>
  <c r="N454" i="21"/>
  <c r="S453" i="21"/>
  <c r="M472" i="21"/>
  <c r="Q389" i="21"/>
  <c r="P489" i="21"/>
  <c r="M351" i="21"/>
  <c r="R191" i="21"/>
  <c r="N476" i="21"/>
  <c r="M407" i="21"/>
  <c r="Q238" i="21"/>
  <c r="P88" i="21"/>
  <c r="R413" i="21"/>
  <c r="Q412" i="21"/>
  <c r="S242" i="21"/>
  <c r="S418" i="21"/>
  <c r="Q474" i="21"/>
  <c r="Q487" i="21"/>
  <c r="S317" i="21"/>
  <c r="P146" i="21"/>
  <c r="Q479" i="21"/>
  <c r="S259" i="21"/>
  <c r="P96" i="21"/>
  <c r="M387" i="21"/>
  <c r="P202" i="21"/>
  <c r="O43" i="21"/>
  <c r="S316" i="21"/>
  <c r="M146" i="21"/>
  <c r="O470" i="21"/>
  <c r="O254" i="21"/>
  <c r="N91" i="21"/>
  <c r="M305" i="21"/>
  <c r="R135" i="21"/>
  <c r="N353" i="21"/>
  <c r="O488" i="21"/>
  <c r="N264" i="21"/>
  <c r="P478" i="21"/>
  <c r="Q352" i="21"/>
  <c r="N498" i="21"/>
  <c r="S268" i="21"/>
  <c r="O352" i="21"/>
  <c r="Q391" i="21"/>
  <c r="N346" i="21"/>
  <c r="M430" i="21"/>
  <c r="P474" i="21"/>
  <c r="N203" i="21"/>
  <c r="O468" i="21"/>
  <c r="Q399" i="21"/>
  <c r="Q344" i="21"/>
  <c r="Q449" i="21"/>
  <c r="O449" i="21"/>
  <c r="P467" i="21"/>
  <c r="M385" i="21"/>
  <c r="S484" i="21"/>
  <c r="R345" i="21"/>
  <c r="M187" i="21"/>
  <c r="S469" i="21"/>
  <c r="O401" i="21"/>
  <c r="S233" i="21"/>
  <c r="S83" i="21"/>
  <c r="Q502" i="21"/>
  <c r="Q406" i="21"/>
  <c r="N238" i="21"/>
  <c r="N412" i="21"/>
  <c r="Q468" i="21"/>
  <c r="N480" i="21"/>
  <c r="P311" i="21"/>
  <c r="P141" i="21"/>
  <c r="R470" i="21"/>
  <c r="R254" i="21"/>
  <c r="Q91" i="21"/>
  <c r="M380" i="21"/>
  <c r="O197" i="21"/>
  <c r="Q38" i="21"/>
  <c r="M311" i="21"/>
  <c r="M141" i="21"/>
  <c r="O460" i="21"/>
  <c r="N249" i="21"/>
  <c r="O86" i="21"/>
  <c r="O299" i="21"/>
  <c r="R130" i="21"/>
  <c r="O347" i="21"/>
  <c r="R478" i="21"/>
  <c r="M259" i="21"/>
  <c r="P468" i="21"/>
  <c r="R346" i="21"/>
  <c r="N487" i="21"/>
  <c r="Q263" i="21"/>
  <c r="P346" i="21"/>
  <c r="Q384" i="21"/>
  <c r="O339" i="21"/>
  <c r="R422" i="21"/>
  <c r="Q494" i="21"/>
  <c r="R194" i="21"/>
  <c r="M464" i="21"/>
  <c r="Q340" i="21"/>
  <c r="Q272" i="21"/>
  <c r="P438" i="21"/>
  <c r="S35" i="21"/>
  <c r="M42" i="21"/>
  <c r="R123" i="21"/>
  <c r="R369" i="21"/>
  <c r="R73" i="21"/>
  <c r="R455" i="21"/>
  <c r="P22" i="21"/>
  <c r="N56" i="21"/>
  <c r="P45" i="21"/>
  <c r="P3" i="21"/>
  <c r="R103" i="21"/>
  <c r="R221" i="21"/>
  <c r="S24" i="21"/>
  <c r="N252" i="21"/>
  <c r="P18" i="21"/>
  <c r="P221" i="21"/>
  <c r="M411" i="21"/>
  <c r="S133" i="21"/>
  <c r="R251" i="21"/>
  <c r="S428" i="21"/>
  <c r="R139" i="21"/>
  <c r="O260" i="21"/>
  <c r="M28" i="21"/>
  <c r="N177" i="21"/>
  <c r="O267" i="21"/>
  <c r="O34" i="21"/>
  <c r="O183" i="21"/>
  <c r="S283" i="21"/>
  <c r="Q446" i="21"/>
  <c r="S144" i="21"/>
  <c r="N235" i="21"/>
  <c r="N351" i="21"/>
  <c r="S107" i="21"/>
  <c r="M204" i="21"/>
  <c r="S300" i="21"/>
  <c r="N388" i="21"/>
  <c r="M421" i="21"/>
  <c r="P248" i="21"/>
  <c r="S137" i="21"/>
  <c r="P16" i="21"/>
  <c r="P174" i="21"/>
  <c r="Q37" i="21"/>
  <c r="O70" i="21"/>
  <c r="R143" i="21"/>
  <c r="Q395" i="21"/>
  <c r="S377" i="21"/>
  <c r="P240" i="21"/>
  <c r="O420" i="21"/>
  <c r="R3" i="21"/>
  <c r="R36" i="21"/>
  <c r="S117" i="21"/>
  <c r="N279" i="21"/>
  <c r="O3" i="21"/>
  <c r="Q436" i="21"/>
  <c r="R483" i="21"/>
  <c r="N50" i="21"/>
  <c r="R66" i="21"/>
  <c r="M98" i="21"/>
  <c r="S7" i="21"/>
  <c r="R214" i="21"/>
  <c r="S18" i="21"/>
  <c r="P245" i="21"/>
  <c r="R67" i="21"/>
  <c r="O214" i="21"/>
  <c r="O395" i="21"/>
  <c r="M128" i="21"/>
  <c r="M245" i="21"/>
  <c r="R410" i="21"/>
  <c r="Q133" i="21"/>
  <c r="P251" i="21"/>
  <c r="Q22" i="21"/>
  <c r="N170" i="21"/>
  <c r="S258" i="21"/>
  <c r="M7" i="21"/>
  <c r="R176" i="21"/>
  <c r="Q274" i="21"/>
  <c r="M428" i="21"/>
  <c r="Q138" i="21"/>
  <c r="Q226" i="21"/>
  <c r="S338" i="21"/>
  <c r="S101" i="21"/>
  <c r="Q195" i="21"/>
  <c r="S290" i="21"/>
  <c r="S374" i="21"/>
  <c r="N403" i="21"/>
  <c r="Q143" i="21"/>
  <c r="R94" i="21"/>
  <c r="Q118" i="21"/>
  <c r="R43" i="21"/>
  <c r="Q374" i="21"/>
  <c r="R37" i="21"/>
  <c r="P32" i="21"/>
  <c r="N229" i="21"/>
  <c r="N333" i="21"/>
  <c r="S231" i="21"/>
  <c r="Q348" i="21"/>
  <c r="Q40" i="21"/>
  <c r="P31" i="21"/>
  <c r="M112" i="21"/>
  <c r="R271" i="21"/>
  <c r="O40" i="21"/>
  <c r="Q418" i="21"/>
  <c r="P455" i="21"/>
  <c r="N455" i="21"/>
  <c r="P55" i="21"/>
  <c r="N13" i="21"/>
  <c r="S90" i="21"/>
  <c r="R206" i="21"/>
  <c r="Q13" i="21"/>
  <c r="R236" i="21"/>
  <c r="R34" i="21"/>
  <c r="N206" i="21"/>
  <c r="S380" i="21"/>
  <c r="N122" i="21"/>
  <c r="O236" i="21"/>
  <c r="S393" i="21"/>
  <c r="R127" i="21"/>
  <c r="R244" i="21"/>
  <c r="Q6" i="21"/>
  <c r="O164" i="21"/>
  <c r="N251" i="21"/>
  <c r="O33" i="21"/>
  <c r="S169" i="21"/>
  <c r="R266" i="21"/>
  <c r="M405" i="21"/>
  <c r="R132" i="21"/>
  <c r="Q219" i="21"/>
  <c r="N330" i="21"/>
  <c r="O95" i="21"/>
  <c r="M189" i="21"/>
  <c r="N283" i="21"/>
  <c r="M362" i="21"/>
  <c r="M388" i="21"/>
  <c r="M95" i="21"/>
  <c r="Q59" i="21"/>
  <c r="R180" i="21"/>
  <c r="O174" i="21"/>
  <c r="Q225" i="21"/>
  <c r="R149" i="21"/>
  <c r="O79" i="21"/>
  <c r="Q414" i="21"/>
  <c r="N225" i="21"/>
  <c r="P307" i="21"/>
  <c r="N35" i="21"/>
  <c r="N26" i="21"/>
  <c r="N105" i="21"/>
  <c r="R262" i="21"/>
  <c r="S436" i="21"/>
  <c r="S396" i="21"/>
  <c r="P435" i="21"/>
  <c r="N435" i="21"/>
  <c r="M435" i="21"/>
  <c r="N85" i="21"/>
  <c r="Q34" i="21"/>
  <c r="P199" i="21"/>
  <c r="O8" i="21"/>
  <c r="M230" i="21"/>
  <c r="N45" i="21"/>
  <c r="N199" i="21"/>
  <c r="O368" i="21"/>
  <c r="M115" i="21"/>
  <c r="Q229" i="21"/>
  <c r="N379" i="21"/>
  <c r="S121" i="21"/>
  <c r="M236" i="21"/>
  <c r="R11" i="21"/>
  <c r="N158" i="21"/>
  <c r="R242" i="21"/>
  <c r="M12" i="21"/>
  <c r="M164" i="21"/>
  <c r="N258" i="21"/>
  <c r="N389" i="21"/>
  <c r="S126" i="21"/>
  <c r="O211" i="21"/>
  <c r="R319" i="21"/>
  <c r="Q89" i="21"/>
  <c r="Q182" i="21"/>
  <c r="P273" i="21"/>
  <c r="P350" i="21"/>
  <c r="R374" i="21"/>
  <c r="S59" i="21"/>
  <c r="M32" i="21"/>
  <c r="S43" i="21"/>
  <c r="M43" i="21"/>
  <c r="M132" i="21"/>
  <c r="S64" i="21"/>
  <c r="P496" i="21"/>
  <c r="P484" i="21"/>
  <c r="M217" i="21"/>
  <c r="N298" i="21"/>
  <c r="R49" i="21"/>
  <c r="S20" i="21"/>
  <c r="P99" i="21"/>
  <c r="P255" i="21"/>
  <c r="R418" i="21"/>
  <c r="Q382" i="21"/>
  <c r="O418" i="21"/>
  <c r="O414" i="21"/>
  <c r="M369" i="21"/>
  <c r="Q28" i="21"/>
  <c r="Q12" i="21"/>
  <c r="S192" i="21"/>
  <c r="Q3" i="21"/>
  <c r="Q221" i="21"/>
  <c r="P28" i="21"/>
  <c r="Q192" i="21"/>
  <c r="P355" i="21"/>
  <c r="O109" i="21"/>
  <c r="M221" i="21"/>
  <c r="P365" i="21"/>
  <c r="R114" i="21"/>
  <c r="M229" i="21"/>
  <c r="O473" i="21"/>
  <c r="N152" i="21"/>
  <c r="R235" i="21"/>
  <c r="S11" i="21"/>
  <c r="S157" i="21"/>
  <c r="S250" i="21"/>
  <c r="Q375" i="21"/>
  <c r="R119" i="21"/>
  <c r="O204" i="21"/>
  <c r="Q309" i="21"/>
  <c r="Q83" i="21"/>
  <c r="M175" i="21"/>
  <c r="R265" i="21"/>
  <c r="O338" i="21"/>
  <c r="S361" i="21"/>
  <c r="O32" i="21"/>
  <c r="N22" i="21"/>
  <c r="P300" i="21"/>
  <c r="P168" i="21"/>
  <c r="P37" i="21"/>
  <c r="S349" i="21"/>
  <c r="S400" i="21"/>
  <c r="N188" i="21"/>
  <c r="Q209" i="21"/>
  <c r="P289" i="21"/>
  <c r="R461" i="21"/>
  <c r="Q15" i="21"/>
  <c r="R93" i="21"/>
  <c r="Q246" i="21"/>
  <c r="M397" i="21"/>
  <c r="Q288" i="21"/>
  <c r="R396" i="21"/>
  <c r="Q396" i="21"/>
  <c r="Q356" i="21"/>
  <c r="S16" i="21"/>
  <c r="P12" i="21"/>
  <c r="R184" i="21"/>
  <c r="M92" i="21"/>
  <c r="P214" i="21"/>
  <c r="S44" i="21"/>
  <c r="O184" i="21"/>
  <c r="P343" i="21"/>
  <c r="Q103" i="21"/>
  <c r="M214" i="21"/>
  <c r="M355" i="21"/>
  <c r="M109" i="21"/>
  <c r="R220" i="21"/>
  <c r="N447" i="21"/>
  <c r="P145" i="21"/>
  <c r="P227" i="21"/>
  <c r="M473" i="21"/>
  <c r="S151" i="21"/>
  <c r="M242" i="21"/>
  <c r="Q363" i="21"/>
  <c r="S113" i="21"/>
  <c r="O196" i="21"/>
  <c r="N301" i="21"/>
  <c r="O71" i="21"/>
  <c r="N169" i="21"/>
  <c r="S256" i="21"/>
  <c r="M328" i="21"/>
  <c r="N350" i="21"/>
  <c r="S88" i="21"/>
  <c r="N54" i="21"/>
  <c r="O11" i="21"/>
  <c r="Q70" i="21"/>
  <c r="Q149" i="21"/>
  <c r="N210" i="21"/>
  <c r="P233" i="21"/>
  <c r="P42" i="21"/>
  <c r="M203" i="21"/>
  <c r="Q279" i="21"/>
  <c r="O438" i="21"/>
  <c r="N9" i="21"/>
  <c r="R87" i="21"/>
  <c r="S239" i="21"/>
  <c r="R382" i="21"/>
  <c r="S278" i="21"/>
  <c r="P382" i="21"/>
  <c r="O382" i="21"/>
  <c r="N345" i="21"/>
  <c r="S411" i="21"/>
  <c r="P33" i="21"/>
  <c r="P178" i="21"/>
  <c r="M35" i="21"/>
  <c r="Q206" i="21"/>
  <c r="N28" i="21"/>
  <c r="N178" i="21"/>
  <c r="O332" i="21"/>
  <c r="R97" i="21"/>
  <c r="R205" i="21"/>
  <c r="N343" i="21"/>
  <c r="O103" i="21"/>
  <c r="R213" i="21"/>
  <c r="Q428" i="21"/>
  <c r="O139" i="21"/>
  <c r="P220" i="21"/>
  <c r="S446" i="21"/>
  <c r="N145" i="21"/>
  <c r="P235" i="21"/>
  <c r="P351" i="21"/>
  <c r="N108" i="21"/>
  <c r="P189" i="21"/>
  <c r="N291" i="21"/>
  <c r="N44" i="21"/>
  <c r="M163" i="21"/>
  <c r="N250" i="21"/>
  <c r="O319" i="21"/>
  <c r="N338" i="21"/>
  <c r="N83" i="21"/>
  <c r="O49" i="21"/>
  <c r="R112" i="21"/>
  <c r="M6" i="21"/>
  <c r="P374" i="21"/>
  <c r="S124" i="21"/>
  <c r="O406" i="21"/>
  <c r="N37" i="21"/>
  <c r="Q194" i="21"/>
  <c r="P272" i="21"/>
  <c r="N420" i="21"/>
  <c r="R8" i="21"/>
  <c r="N81" i="21"/>
  <c r="O231" i="21"/>
  <c r="Q369" i="21"/>
  <c r="S270" i="21"/>
  <c r="P288" i="21"/>
  <c r="N369" i="21"/>
  <c r="O334" i="21"/>
  <c r="O396" i="21"/>
  <c r="N55" i="21"/>
  <c r="N172" i="21"/>
  <c r="R50" i="21"/>
  <c r="O199" i="21"/>
  <c r="N66" i="21"/>
  <c r="S171" i="21"/>
  <c r="O322" i="21"/>
  <c r="S50" i="21"/>
  <c r="S198" i="21"/>
  <c r="M332" i="21"/>
  <c r="O97" i="21"/>
  <c r="O205" i="21"/>
  <c r="P410" i="21"/>
  <c r="O133" i="21"/>
  <c r="P213" i="21"/>
  <c r="O428" i="21"/>
  <c r="M139" i="21"/>
  <c r="S226" i="21"/>
  <c r="N341" i="21"/>
  <c r="O102" i="21"/>
  <c r="S182" i="21"/>
  <c r="P283" i="21"/>
  <c r="M502" i="21"/>
  <c r="M157" i="21"/>
  <c r="O241" i="21"/>
  <c r="N309" i="21"/>
  <c r="O327" i="21"/>
  <c r="O203" i="21"/>
  <c r="P124" i="21"/>
  <c r="Q107" i="21"/>
  <c r="Q5" i="21"/>
  <c r="P225" i="21"/>
  <c r="R282" i="21"/>
  <c r="P461" i="21"/>
  <c r="S31" i="21"/>
  <c r="N137" i="21"/>
  <c r="N263" i="21"/>
  <c r="N402" i="21"/>
  <c r="Q35" i="21"/>
  <c r="N53" i="21"/>
  <c r="O224" i="21"/>
  <c r="N357" i="21"/>
  <c r="M262" i="21"/>
  <c r="R278" i="21"/>
  <c r="R356" i="21"/>
  <c r="R324" i="21"/>
  <c r="M382" i="21"/>
  <c r="R27" i="21"/>
  <c r="O165" i="21"/>
  <c r="N18" i="21"/>
  <c r="R192" i="21"/>
  <c r="R65" i="21"/>
  <c r="M165" i="21"/>
  <c r="R313" i="21"/>
  <c r="Q67" i="21"/>
  <c r="R190" i="21"/>
  <c r="S320" i="21"/>
  <c r="R90" i="21"/>
  <c r="Q198" i="21"/>
  <c r="M391" i="21"/>
  <c r="P127" i="21"/>
  <c r="S204" i="21"/>
  <c r="N410" i="21"/>
  <c r="M133" i="21"/>
  <c r="N220" i="21"/>
  <c r="Q330" i="21"/>
  <c r="Q95" i="21"/>
  <c r="O175" i="21"/>
  <c r="R273" i="21"/>
  <c r="P465" i="21"/>
  <c r="O150" i="21"/>
  <c r="Q234" i="21"/>
  <c r="R300" i="21"/>
  <c r="N319" i="21"/>
  <c r="N16" i="21"/>
  <c r="M49" i="21"/>
  <c r="S70" i="21"/>
  <c r="M65" i="21"/>
  <c r="S131" i="21"/>
  <c r="S106" i="21"/>
  <c r="N474" i="21"/>
  <c r="Q26" i="21"/>
  <c r="O130" i="21"/>
  <c r="S255" i="21"/>
  <c r="O383" i="21"/>
  <c r="P13" i="21"/>
  <c r="O31" i="21"/>
  <c r="M216" i="21"/>
  <c r="S346" i="21"/>
  <c r="N255" i="21"/>
  <c r="R270" i="21"/>
  <c r="Q270" i="21"/>
  <c r="P314" i="21"/>
  <c r="S368" i="21"/>
  <c r="R77" i="21"/>
  <c r="P159" i="21"/>
  <c r="O23" i="21"/>
  <c r="P184" i="21"/>
  <c r="Q11" i="21"/>
  <c r="N159" i="21"/>
  <c r="O303" i="21"/>
  <c r="M73" i="21"/>
  <c r="M184" i="21"/>
  <c r="N313" i="21"/>
  <c r="M85" i="21"/>
  <c r="O190" i="21"/>
  <c r="M377" i="21"/>
  <c r="Q121" i="21"/>
  <c r="N198" i="21"/>
  <c r="R390" i="21"/>
  <c r="N127" i="21"/>
  <c r="S211" i="21"/>
  <c r="M320" i="21"/>
  <c r="N78" i="21"/>
  <c r="P169" i="21"/>
  <c r="M266" i="21"/>
  <c r="N446" i="21"/>
  <c r="N144" i="21"/>
  <c r="N226" i="21"/>
  <c r="R290" i="21"/>
  <c r="M309" i="21"/>
  <c r="Q168" i="21"/>
  <c r="S118" i="21"/>
  <c r="R70" i="21"/>
  <c r="R64" i="21"/>
  <c r="M89" i="21"/>
  <c r="Q32" i="21"/>
  <c r="R305" i="21"/>
  <c r="O21" i="21"/>
  <c r="N124" i="21"/>
  <c r="S187" i="21"/>
  <c r="M370" i="21"/>
  <c r="M68" i="21"/>
  <c r="M26" i="21"/>
  <c r="P179" i="21"/>
  <c r="S336" i="21"/>
  <c r="O246" i="21"/>
  <c r="S261" i="21"/>
  <c r="Q261" i="21"/>
  <c r="M306" i="21"/>
  <c r="P356" i="21"/>
  <c r="R480" i="21"/>
  <c r="O153" i="21"/>
  <c r="R39" i="21"/>
  <c r="O178" i="21"/>
  <c r="S479" i="21"/>
  <c r="M153" i="21"/>
  <c r="O295" i="21"/>
  <c r="O66" i="21"/>
  <c r="S177" i="21"/>
  <c r="S302" i="21"/>
  <c r="Q50" i="21"/>
  <c r="R183" i="21"/>
  <c r="N364" i="21"/>
  <c r="P114" i="21"/>
  <c r="M190" i="21"/>
  <c r="M376" i="21"/>
  <c r="M120" i="21"/>
  <c r="Q204" i="21"/>
  <c r="O310" i="21"/>
  <c r="S27" i="21"/>
  <c r="Q163" i="21"/>
  <c r="O257" i="21"/>
  <c r="Q427" i="21"/>
  <c r="N138" i="21"/>
  <c r="M219" i="21"/>
  <c r="M283" i="21"/>
  <c r="Q300" i="21"/>
  <c r="P155" i="21"/>
  <c r="Q16" i="21"/>
  <c r="O107" i="21"/>
  <c r="R387" i="21"/>
  <c r="P54" i="21"/>
  <c r="R349" i="21"/>
  <c r="P136" i="21"/>
  <c r="M16" i="21"/>
  <c r="O118" i="21"/>
  <c r="S179" i="21"/>
  <c r="O359" i="21"/>
  <c r="R61" i="21"/>
  <c r="R20" i="21"/>
  <c r="Q154" i="21"/>
  <c r="O325" i="21"/>
  <c r="Q239" i="21"/>
  <c r="M255" i="21"/>
  <c r="R253" i="21"/>
  <c r="Q230" i="21"/>
  <c r="O344" i="21"/>
  <c r="R454" i="21"/>
  <c r="O147" i="21"/>
  <c r="P84" i="21"/>
  <c r="M172" i="21"/>
  <c r="O453" i="21"/>
  <c r="M147" i="21"/>
  <c r="M285" i="21"/>
  <c r="N12" i="21"/>
  <c r="Q170" i="21"/>
  <c r="M295" i="21"/>
  <c r="P90" i="21"/>
  <c r="P177" i="21"/>
  <c r="S352" i="21"/>
  <c r="R108" i="21"/>
  <c r="P183" i="21"/>
  <c r="S363" i="21"/>
  <c r="N114" i="21"/>
  <c r="S197" i="21"/>
  <c r="P301" i="21"/>
  <c r="O38" i="21"/>
  <c r="P157" i="21"/>
  <c r="P250" i="21"/>
  <c r="Q404" i="21"/>
  <c r="O132" i="21"/>
  <c r="S210" i="21"/>
  <c r="O273" i="21"/>
  <c r="Q290" i="21"/>
  <c r="O256" i="21"/>
  <c r="P77" i="21"/>
  <c r="R464" i="21"/>
  <c r="P232" i="21"/>
  <c r="R26" i="21"/>
  <c r="M210" i="21"/>
  <c r="R460" i="21"/>
  <c r="Q10" i="21"/>
  <c r="P112" i="21"/>
  <c r="S173" i="21"/>
  <c r="N272" i="21"/>
  <c r="P73" i="21"/>
  <c r="P15" i="21"/>
  <c r="P148" i="21"/>
  <c r="M279" i="21"/>
  <c r="M231" i="21"/>
  <c r="N246" i="21"/>
  <c r="M246" i="21"/>
  <c r="O222" i="21"/>
  <c r="S332" i="21"/>
  <c r="Q434" i="21"/>
  <c r="Q140" i="21"/>
  <c r="N33" i="21"/>
  <c r="N165" i="21"/>
  <c r="O429" i="21"/>
  <c r="O140" i="21"/>
  <c r="R277" i="21"/>
  <c r="N39" i="21"/>
  <c r="R164" i="21"/>
  <c r="Q284" i="21"/>
  <c r="N7" i="21"/>
  <c r="O170" i="21"/>
  <c r="S342" i="21"/>
  <c r="R78" i="21"/>
  <c r="M177" i="21"/>
  <c r="R351" i="21"/>
  <c r="P108" i="21"/>
  <c r="R189" i="21"/>
  <c r="O292" i="21"/>
  <c r="O471" i="21"/>
  <c r="Q150" i="21"/>
  <c r="Q241" i="21"/>
  <c r="P388" i="21"/>
  <c r="O125" i="21"/>
  <c r="S203" i="21"/>
  <c r="Q265" i="21"/>
  <c r="S282" i="21"/>
  <c r="R420" i="21"/>
  <c r="S318" i="21"/>
  <c r="Q64" i="21"/>
  <c r="P137" i="21"/>
  <c r="M54" i="21"/>
  <c r="N107" i="21"/>
  <c r="Q249" i="21"/>
  <c r="O5" i="21"/>
  <c r="P106" i="21"/>
  <c r="R167" i="21"/>
  <c r="M263" i="21"/>
  <c r="N73" i="21"/>
  <c r="P9" i="21"/>
  <c r="P142" i="21"/>
  <c r="P246" i="21"/>
  <c r="S223" i="21"/>
  <c r="R237" i="21"/>
  <c r="Q237" i="21"/>
  <c r="N215" i="21"/>
  <c r="Q252" i="21"/>
  <c r="R411" i="21"/>
  <c r="P134" i="21"/>
  <c r="S77" i="21"/>
  <c r="O159" i="21"/>
  <c r="N411" i="21"/>
  <c r="M134" i="21"/>
  <c r="N268" i="21"/>
  <c r="N17" i="21"/>
  <c r="S158" i="21"/>
  <c r="P277" i="21"/>
  <c r="M50" i="21"/>
  <c r="P164" i="21"/>
  <c r="R331" i="21"/>
  <c r="P39" i="21"/>
  <c r="M170" i="21"/>
  <c r="Q342" i="21"/>
  <c r="R102" i="21"/>
  <c r="N183" i="21"/>
  <c r="R283" i="21"/>
  <c r="P446" i="21"/>
  <c r="R144" i="21"/>
  <c r="M235" i="21"/>
  <c r="N375" i="21"/>
  <c r="O119" i="21"/>
  <c r="P195" i="21"/>
  <c r="R256" i="21"/>
  <c r="N273" i="21"/>
  <c r="N248" i="21"/>
  <c r="O76" i="21"/>
  <c r="S387" i="21"/>
  <c r="O89" i="21"/>
  <c r="Q124" i="21"/>
  <c r="R5" i="21"/>
  <c r="R86" i="21"/>
  <c r="P87" i="21"/>
  <c r="S99" i="21"/>
  <c r="S161" i="21"/>
  <c r="R255" i="21"/>
  <c r="M402" i="21"/>
  <c r="R4" i="21"/>
  <c r="Q136" i="21"/>
  <c r="R239" i="21"/>
  <c r="Q185" i="21"/>
  <c r="S230" i="21"/>
  <c r="R230" i="21"/>
  <c r="O208" i="21"/>
  <c r="R245" i="21"/>
  <c r="N396" i="21"/>
  <c r="P128" i="21"/>
  <c r="M480" i="21"/>
  <c r="N153" i="21"/>
  <c r="P395" i="21"/>
  <c r="N128" i="21"/>
  <c r="R260" i="21"/>
  <c r="R473" i="21"/>
  <c r="R152" i="21"/>
  <c r="S267" i="21"/>
  <c r="M84" i="21"/>
  <c r="O158" i="21"/>
  <c r="Q320" i="21"/>
  <c r="M66" i="21"/>
  <c r="N164" i="21"/>
  <c r="P331" i="21"/>
  <c r="R96" i="21"/>
  <c r="R175" i="21"/>
  <c r="M274" i="21"/>
  <c r="S427" i="21"/>
  <c r="P138" i="21"/>
  <c r="P226" i="21"/>
  <c r="Q362" i="21"/>
  <c r="P113" i="21"/>
  <c r="S188" i="21"/>
  <c r="M250" i="21"/>
  <c r="P265" i="21"/>
  <c r="O143" i="21"/>
  <c r="R308" i="21"/>
  <c r="Q232" i="21"/>
  <c r="N59" i="21"/>
  <c r="M327" i="21"/>
  <c r="O265" i="21"/>
  <c r="S373" i="21"/>
  <c r="Q30" i="21"/>
  <c r="N94" i="21"/>
  <c r="M155" i="21"/>
  <c r="S246" i="21"/>
  <c r="M383" i="21"/>
  <c r="Q4" i="21"/>
  <c r="P129" i="21"/>
  <c r="N231" i="21"/>
  <c r="N160" i="21"/>
  <c r="R223" i="21"/>
  <c r="Q223" i="21"/>
  <c r="R199" i="21"/>
  <c r="M237" i="21"/>
  <c r="S381" i="21"/>
  <c r="Q122" i="21"/>
  <c r="P453" i="21"/>
  <c r="N147" i="21"/>
  <c r="Q381" i="21"/>
  <c r="O122" i="21"/>
  <c r="S251" i="21"/>
  <c r="S452" i="21"/>
  <c r="R146" i="21"/>
  <c r="P260" i="21"/>
  <c r="P473" i="21"/>
  <c r="O152" i="21"/>
  <c r="O312" i="21"/>
  <c r="M17" i="21"/>
  <c r="M158" i="21"/>
  <c r="O320" i="21"/>
  <c r="P78" i="21"/>
  <c r="R169" i="21"/>
  <c r="O266" i="21"/>
  <c r="S404" i="21"/>
  <c r="Q132" i="21"/>
  <c r="P219" i="21"/>
  <c r="S350" i="21"/>
  <c r="R107" i="21"/>
  <c r="P182" i="21"/>
  <c r="N241" i="21"/>
  <c r="Q256" i="21"/>
  <c r="S94" i="21"/>
  <c r="P107" i="21"/>
  <c r="Q137" i="21"/>
  <c r="M27" i="21"/>
  <c r="M113" i="21"/>
  <c r="P256" i="21"/>
  <c r="N192" i="21"/>
  <c r="M8" i="21"/>
  <c r="N88" i="21"/>
  <c r="S148" i="21"/>
  <c r="N240" i="21"/>
  <c r="S369" i="21"/>
  <c r="N4" i="21"/>
  <c r="Q123" i="21"/>
  <c r="N224" i="21"/>
  <c r="O154" i="21"/>
  <c r="O185" i="21"/>
  <c r="P215" i="21"/>
  <c r="N193" i="21"/>
  <c r="P230" i="21"/>
  <c r="R368" i="21"/>
  <c r="R116" i="21"/>
  <c r="P429" i="21"/>
  <c r="P140" i="21"/>
  <c r="P368" i="21"/>
  <c r="N115" i="21"/>
  <c r="N245" i="21"/>
  <c r="M429" i="21"/>
  <c r="M140" i="21"/>
  <c r="Q251" i="21"/>
  <c r="Q452" i="21"/>
  <c r="Q145" i="21"/>
  <c r="O302" i="21"/>
  <c r="N473" i="21"/>
  <c r="M152" i="21"/>
  <c r="R311" i="21"/>
  <c r="M55" i="21"/>
  <c r="S163" i="21"/>
  <c r="M258" i="21"/>
  <c r="M389" i="21"/>
  <c r="R126" i="21"/>
  <c r="N211" i="21"/>
  <c r="Q338" i="21"/>
  <c r="R101" i="21"/>
  <c r="S174" i="21"/>
  <c r="P234" i="21"/>
  <c r="S249" i="21"/>
  <c r="R59" i="21"/>
  <c r="Q155" i="21"/>
  <c r="P94" i="21"/>
  <c r="N89" i="21"/>
  <c r="N71" i="21"/>
  <c r="M338" i="21"/>
  <c r="S33" i="21"/>
  <c r="Q45" i="21"/>
  <c r="S58" i="21"/>
  <c r="S142" i="21"/>
  <c r="Q231" i="21"/>
  <c r="P357" i="21"/>
  <c r="O25" i="21"/>
  <c r="R117" i="21"/>
  <c r="S215" i="21"/>
  <c r="N148" i="21"/>
  <c r="M160" i="21"/>
  <c r="P208" i="21"/>
  <c r="M185" i="21"/>
  <c r="N222" i="21"/>
  <c r="N356" i="21"/>
  <c r="R109" i="21"/>
  <c r="P411" i="21"/>
  <c r="N134" i="21"/>
  <c r="R355" i="21"/>
  <c r="R79" i="21"/>
  <c r="P236" i="21"/>
  <c r="S410" i="21"/>
  <c r="R133" i="21"/>
  <c r="S244" i="21"/>
  <c r="R428" i="21"/>
  <c r="P139" i="21"/>
  <c r="R294" i="21"/>
  <c r="M447" i="21"/>
  <c r="O145" i="21"/>
  <c r="S301" i="21"/>
  <c r="M60" i="21"/>
  <c r="R157" i="21"/>
  <c r="R250" i="21"/>
  <c r="P375" i="21"/>
  <c r="Q119" i="21"/>
  <c r="N204" i="21"/>
  <c r="M330" i="21"/>
  <c r="N95" i="21"/>
  <c r="M169" i="21"/>
  <c r="M226" i="21"/>
  <c r="M241" i="21"/>
  <c r="N32" i="21"/>
  <c r="N100" i="21"/>
  <c r="O59" i="21"/>
  <c r="R21" i="21"/>
  <c r="M71" i="21"/>
  <c r="Q282" i="21"/>
  <c r="O305" i="21"/>
  <c r="Q23" i="21"/>
  <c r="M37" i="21"/>
  <c r="M137" i="21"/>
  <c r="S224" i="21"/>
  <c r="O348" i="21"/>
  <c r="N68" i="21"/>
  <c r="R63" i="21"/>
  <c r="S208" i="21"/>
  <c r="N142" i="21"/>
  <c r="N154" i="21"/>
  <c r="R172" i="21"/>
  <c r="R178" i="21"/>
  <c r="S214" i="21"/>
  <c r="S343" i="21"/>
  <c r="M104" i="21"/>
  <c r="M396" i="21"/>
  <c r="O128" i="21"/>
  <c r="Q343" i="21"/>
  <c r="O13" i="21"/>
  <c r="R229" i="21"/>
  <c r="O394" i="21"/>
  <c r="S127" i="21"/>
  <c r="N236" i="21"/>
  <c r="Q410" i="21"/>
  <c r="P133" i="21"/>
  <c r="O284" i="21"/>
  <c r="P428" i="21"/>
  <c r="N139" i="21"/>
  <c r="M294" i="21"/>
  <c r="R471" i="21"/>
  <c r="R151" i="21"/>
  <c r="S241" i="21"/>
  <c r="P363" i="21"/>
  <c r="R113" i="21"/>
  <c r="M196" i="21"/>
  <c r="Q319" i="21"/>
  <c r="P89" i="21"/>
  <c r="S162" i="21"/>
  <c r="S218" i="21"/>
  <c r="O234" i="21"/>
  <c r="O54" i="21"/>
  <c r="R402" i="21"/>
  <c r="N27" i="21"/>
  <c r="M83" i="21"/>
  <c r="S42" i="21"/>
  <c r="Q100" i="21"/>
  <c r="M136" i="21"/>
  <c r="O73" i="21"/>
  <c r="R31" i="21"/>
  <c r="P105" i="21"/>
  <c r="O216" i="21"/>
  <c r="N337" i="21"/>
  <c r="R18" i="21"/>
  <c r="O58" i="21"/>
  <c r="O200" i="21"/>
  <c r="P135" i="21"/>
  <c r="S147" i="21"/>
  <c r="R147" i="21"/>
  <c r="P172" i="21"/>
  <c r="N208" i="21"/>
  <c r="R332" i="21"/>
  <c r="O98" i="21"/>
  <c r="R381" i="21"/>
  <c r="P122" i="21"/>
  <c r="P332" i="21"/>
  <c r="P97" i="21"/>
  <c r="O221" i="21"/>
  <c r="Q380" i="21"/>
  <c r="M122" i="21"/>
  <c r="O229" i="21"/>
  <c r="R393" i="21"/>
  <c r="Q127" i="21"/>
  <c r="S276" i="21"/>
  <c r="O410" i="21"/>
  <c r="N133" i="21"/>
  <c r="M284" i="21"/>
  <c r="R446" i="21"/>
  <c r="M145" i="21"/>
  <c r="O235" i="21"/>
  <c r="O351" i="21"/>
  <c r="M108" i="21"/>
  <c r="O189" i="21"/>
  <c r="P309" i="21"/>
  <c r="O493" i="21"/>
  <c r="S156" i="21"/>
  <c r="R210" i="21"/>
  <c r="S225" i="21"/>
  <c r="O83" i="21"/>
  <c r="R240" i="21"/>
  <c r="Q54" i="21"/>
  <c r="P21" i="21"/>
  <c r="S10" i="21"/>
  <c r="P100" i="21"/>
  <c r="S451" i="21"/>
  <c r="R12" i="21"/>
  <c r="P26" i="21"/>
  <c r="O82" i="21"/>
  <c r="O209" i="21"/>
  <c r="Q325" i="21"/>
  <c r="O56" i="21"/>
  <c r="P52" i="21"/>
  <c r="O142" i="21"/>
  <c r="N129" i="21"/>
  <c r="M142" i="21"/>
  <c r="S141" i="21"/>
  <c r="R141" i="21"/>
  <c r="Q199" i="21"/>
  <c r="P324" i="21"/>
  <c r="O92" i="21"/>
  <c r="Q368" i="21"/>
  <c r="Q116" i="21"/>
  <c r="N324" i="21"/>
  <c r="Q29" i="21"/>
  <c r="N214" i="21"/>
  <c r="N368" i="21"/>
  <c r="S114" i="21"/>
  <c r="S220" i="21"/>
  <c r="N377" i="21"/>
  <c r="R121" i="21"/>
  <c r="Q267" i="21"/>
  <c r="S390" i="21"/>
  <c r="O127" i="21"/>
  <c r="R274" i="21"/>
  <c r="N428" i="21"/>
  <c r="R138" i="21"/>
  <c r="R226" i="21"/>
  <c r="M341" i="21"/>
  <c r="M102" i="21"/>
  <c r="R182" i="21"/>
  <c r="M301" i="21"/>
  <c r="N465" i="21"/>
  <c r="N150" i="21"/>
  <c r="R203" i="21"/>
  <c r="R218" i="21"/>
  <c r="P203" i="21"/>
  <c r="R137" i="21"/>
  <c r="Q88" i="21"/>
  <c r="M119" i="21"/>
  <c r="M38" i="21"/>
  <c r="S337" i="21"/>
  <c r="S243" i="21"/>
  <c r="O50" i="21"/>
  <c r="N21" i="21"/>
  <c r="R75" i="21"/>
  <c r="R173" i="21"/>
  <c r="S315" i="21"/>
  <c r="S23" i="21"/>
  <c r="M47" i="21"/>
  <c r="Q135" i="21"/>
  <c r="O123" i="21"/>
  <c r="O135" i="21"/>
  <c r="M135" i="21"/>
  <c r="M117" i="21"/>
  <c r="M193" i="21"/>
  <c r="N314" i="21"/>
  <c r="R85" i="21"/>
  <c r="S355" i="21"/>
  <c r="Q109" i="21"/>
  <c r="S313" i="21"/>
  <c r="R28" i="21"/>
  <c r="M206" i="21"/>
  <c r="N355" i="21"/>
  <c r="N109" i="21"/>
  <c r="S213" i="21"/>
  <c r="O365" i="21"/>
  <c r="Q114" i="21"/>
  <c r="N260" i="21"/>
  <c r="O376" i="21"/>
  <c r="N120" i="21"/>
  <c r="M267" i="21"/>
  <c r="M410" i="21"/>
  <c r="S132" i="21"/>
  <c r="S219" i="21"/>
  <c r="O330" i="21"/>
  <c r="P95" i="21"/>
  <c r="N175" i="21"/>
  <c r="M291" i="21"/>
  <c r="M446" i="21"/>
  <c r="M144" i="21"/>
  <c r="O195" i="21"/>
  <c r="P210" i="21"/>
  <c r="M195" i="21"/>
  <c r="Q94" i="21"/>
  <c r="R124" i="21"/>
  <c r="Q77" i="21"/>
  <c r="M273" i="21"/>
  <c r="N6" i="21"/>
  <c r="P445" i="21"/>
  <c r="P81" i="21"/>
  <c r="R17" i="21"/>
  <c r="S15" i="21"/>
  <c r="R69" i="21"/>
  <c r="R148" i="21"/>
  <c r="M307" i="21"/>
  <c r="S67" i="21"/>
  <c r="R41" i="21"/>
  <c r="O129" i="21"/>
  <c r="M69" i="21"/>
  <c r="M129" i="21"/>
  <c r="S128" i="21"/>
  <c r="M110" i="21"/>
  <c r="Q159" i="21"/>
  <c r="Q304" i="21"/>
  <c r="M80" i="21"/>
  <c r="R343" i="21"/>
  <c r="S103" i="21"/>
  <c r="S303" i="21"/>
  <c r="M18" i="21"/>
  <c r="M199" i="21"/>
  <c r="O343" i="21"/>
  <c r="P103" i="21"/>
  <c r="P205" i="21"/>
  <c r="S354" i="21"/>
  <c r="S108" i="21"/>
  <c r="O251" i="21"/>
  <c r="M364" i="21"/>
  <c r="O114" i="21"/>
  <c r="R258" i="21"/>
  <c r="M390" i="21"/>
  <c r="M127" i="21"/>
  <c r="R211" i="21"/>
  <c r="S319" i="21"/>
  <c r="R89" i="21"/>
  <c r="O169" i="21"/>
  <c r="O283" i="21"/>
  <c r="P421" i="21"/>
  <c r="M138" i="21"/>
  <c r="R188" i="21"/>
  <c r="Q203" i="21"/>
  <c r="R16" i="21"/>
  <c r="P59" i="21"/>
  <c r="S82" i="21"/>
  <c r="P188" i="21"/>
  <c r="O100" i="21"/>
  <c r="O65" i="21"/>
  <c r="M395" i="21"/>
  <c r="M293" i="21"/>
  <c r="P420" i="21"/>
  <c r="S9" i="21"/>
  <c r="N64" i="21"/>
  <c r="R142" i="21"/>
  <c r="S262" i="21"/>
  <c r="N40" i="21"/>
  <c r="P36" i="21"/>
  <c r="Q117" i="21"/>
  <c r="P63" i="21"/>
  <c r="N123" i="21"/>
  <c r="M123" i="21"/>
  <c r="O104" i="21"/>
  <c r="Q134" i="21"/>
  <c r="R295" i="21"/>
  <c r="M74" i="21"/>
  <c r="Q332" i="21"/>
  <c r="N98" i="21"/>
  <c r="P295" i="21"/>
  <c r="M45" i="21"/>
  <c r="S190" i="21"/>
  <c r="N332" i="21"/>
  <c r="N79" i="21"/>
  <c r="R198" i="21"/>
  <c r="M343" i="21"/>
  <c r="N103" i="21"/>
  <c r="M243" i="21"/>
  <c r="R352" i="21"/>
  <c r="Q108" i="21"/>
  <c r="M251" i="21"/>
  <c r="R375" i="21"/>
  <c r="S119" i="21"/>
  <c r="P204" i="21"/>
  <c r="N310" i="21"/>
  <c r="R83" i="21"/>
  <c r="O163" i="21"/>
  <c r="Q273" i="21"/>
  <c r="P404" i="21"/>
  <c r="N132" i="21"/>
  <c r="N182" i="21"/>
  <c r="N195" i="21"/>
  <c r="R48" i="21"/>
  <c r="O27" i="21"/>
  <c r="R82" i="21"/>
  <c r="O77" i="21"/>
  <c r="R361" i="21"/>
  <c r="P5" i="21"/>
  <c r="M340" i="21"/>
  <c r="Q125" i="21"/>
  <c r="P402" i="21"/>
  <c r="N5" i="21"/>
  <c r="R58" i="21"/>
  <c r="S136" i="21"/>
  <c r="P231" i="21"/>
  <c r="M3" i="21"/>
  <c r="N31" i="21"/>
  <c r="S104" i="21"/>
  <c r="M58" i="21"/>
  <c r="S68" i="21"/>
  <c r="N117" i="21"/>
  <c r="Q98" i="21"/>
  <c r="Q128" i="21"/>
  <c r="N286" i="21"/>
  <c r="O68" i="21"/>
  <c r="O324" i="21"/>
  <c r="N92" i="21"/>
  <c r="P285" i="21"/>
  <c r="M23" i="21"/>
  <c r="N184" i="21"/>
  <c r="N322" i="21"/>
  <c r="P50" i="21"/>
  <c r="P190" i="21"/>
  <c r="S331" i="21"/>
  <c r="N97" i="21"/>
  <c r="S235" i="21"/>
  <c r="R342" i="21"/>
  <c r="S102" i="21"/>
  <c r="N242" i="21"/>
  <c r="R363" i="21"/>
  <c r="M114" i="21"/>
  <c r="R197" i="21"/>
  <c r="O301" i="21"/>
  <c r="S54" i="21"/>
  <c r="O157" i="21"/>
  <c r="S265" i="21"/>
  <c r="O388" i="21"/>
  <c r="M125" i="21"/>
  <c r="R174" i="21"/>
  <c r="Q188" i="21"/>
  <c r="Q48" i="21"/>
  <c r="S26" i="21"/>
  <c r="S194" i="21"/>
  <c r="N113" i="21"/>
  <c r="Q218" i="21"/>
  <c r="M264" i="21"/>
  <c r="M445" i="21"/>
  <c r="P341" i="21"/>
  <c r="P387" i="21"/>
  <c r="Q73" i="21"/>
  <c r="P53" i="21"/>
  <c r="S129" i="21"/>
  <c r="Q224" i="21"/>
  <c r="Q60" i="21"/>
  <c r="S25" i="21"/>
  <c r="N69" i="21"/>
  <c r="P41" i="21"/>
  <c r="O63" i="21"/>
  <c r="N110" i="21"/>
  <c r="Q92" i="21"/>
  <c r="R122" i="21"/>
  <c r="N278" i="21"/>
  <c r="R62" i="21"/>
  <c r="M314" i="21"/>
  <c r="Q85" i="21"/>
  <c r="S277" i="21"/>
  <c r="S22" i="21"/>
  <c r="M178" i="21"/>
  <c r="P313" i="21"/>
  <c r="O28" i="21"/>
  <c r="S183" i="21"/>
  <c r="R320" i="21"/>
  <c r="Q90" i="21"/>
  <c r="S228" i="21"/>
  <c r="Q331" i="21"/>
  <c r="S96" i="21"/>
  <c r="Q235" i="21"/>
  <c r="Q351" i="21"/>
  <c r="O108" i="21"/>
  <c r="Q189" i="21"/>
  <c r="O291" i="21"/>
  <c r="M471" i="21"/>
  <c r="P150" i="21"/>
  <c r="N257" i="21"/>
  <c r="M375" i="21"/>
  <c r="N119" i="21"/>
  <c r="S168" i="21"/>
  <c r="S180" i="21"/>
  <c r="O300" i="21"/>
  <c r="M22" i="21"/>
  <c r="S48" i="21"/>
  <c r="M44" i="21"/>
  <c r="R131" i="21"/>
  <c r="S37" i="21"/>
  <c r="R444" i="21"/>
  <c r="S468" i="21"/>
  <c r="P372" i="21"/>
  <c r="N3" i="21"/>
  <c r="Q47" i="21"/>
  <c r="S123" i="21"/>
  <c r="N216" i="21"/>
  <c r="N484" i="21"/>
  <c r="Q20" i="21"/>
  <c r="S13" i="21"/>
  <c r="P46" i="21"/>
  <c r="S57" i="21"/>
  <c r="N57" i="21"/>
  <c r="M86" i="21"/>
  <c r="S116" i="21"/>
  <c r="Q268" i="21"/>
  <c r="R56" i="21"/>
  <c r="P304" i="21"/>
  <c r="S79" i="21"/>
  <c r="O268" i="21"/>
  <c r="O39" i="21"/>
  <c r="R171" i="21"/>
  <c r="N303" i="21"/>
  <c r="O12" i="21"/>
  <c r="R177" i="21"/>
  <c r="M313" i="21"/>
  <c r="S84" i="21"/>
  <c r="Q220" i="21"/>
  <c r="P320" i="21"/>
  <c r="O90" i="21"/>
  <c r="O227" i="21"/>
  <c r="P342" i="21"/>
  <c r="O84" i="21"/>
  <c r="M183" i="21"/>
  <c r="Q283" i="21"/>
  <c r="O446" i="21"/>
  <c r="P144" i="21"/>
  <c r="O250" i="21"/>
  <c r="O362" i="21"/>
  <c r="O113" i="21"/>
  <c r="R162" i="21"/>
  <c r="Q174" i="21"/>
  <c r="M11" i="21"/>
  <c r="S21" i="21"/>
  <c r="R118" i="21"/>
  <c r="Q180" i="21"/>
  <c r="O162" i="21"/>
  <c r="N65" i="21"/>
  <c r="S462" i="21"/>
  <c r="S253" i="21"/>
  <c r="M361" i="21"/>
  <c r="O18" i="21"/>
  <c r="N75" i="21"/>
  <c r="M118" i="21"/>
  <c r="N209" i="21"/>
  <c r="O461" i="21"/>
  <c r="S46" i="21"/>
  <c r="O30" i="21"/>
  <c r="M4" i="21"/>
  <c r="M52" i="21"/>
  <c r="R51" i="21"/>
  <c r="O80" i="21"/>
  <c r="S109" i="21"/>
  <c r="N261" i="21"/>
  <c r="O51" i="21"/>
  <c r="Q295" i="21"/>
  <c r="S73" i="21"/>
  <c r="S260" i="21"/>
  <c r="Q49" i="21"/>
  <c r="S164" i="21"/>
  <c r="N295" i="21"/>
  <c r="S49" i="21"/>
  <c r="P170" i="21"/>
  <c r="Q302" i="21"/>
  <c r="S78" i="21"/>
  <c r="Q213" i="21"/>
  <c r="S311" i="21"/>
  <c r="Q84" i="21"/>
  <c r="O220" i="21"/>
  <c r="O331" i="21"/>
  <c r="P60" i="21"/>
  <c r="Q175" i="21"/>
  <c r="S273" i="21"/>
  <c r="R427" i="21"/>
  <c r="O138" i="21"/>
  <c r="P241" i="21"/>
  <c r="Q350" i="21"/>
  <c r="N493" i="21"/>
  <c r="R156" i="21"/>
  <c r="R168" i="21"/>
  <c r="O290" i="21"/>
  <c r="S53" i="21"/>
  <c r="O188" i="21"/>
  <c r="S112" i="21"/>
  <c r="R492" i="21"/>
  <c r="O37" i="21"/>
  <c r="P380" i="21"/>
  <c r="Q459" i="21"/>
  <c r="S348" i="21"/>
  <c r="O45" i="21"/>
  <c r="R25" i="21"/>
  <c r="N112" i="21"/>
  <c r="R200" i="21"/>
  <c r="M437" i="21"/>
  <c r="M36" i="21"/>
  <c r="P109" i="21"/>
  <c r="P8" i="21"/>
  <c r="N20" i="21"/>
  <c r="M14" i="21"/>
  <c r="P30" i="21"/>
  <c r="N104" i="21"/>
  <c r="P252" i="21"/>
  <c r="M46" i="21"/>
  <c r="Q285" i="21"/>
  <c r="M62" i="21"/>
  <c r="M252" i="21"/>
  <c r="P27" i="21"/>
  <c r="M159" i="21"/>
  <c r="S284" i="21"/>
  <c r="O44" i="21"/>
  <c r="Q164" i="21"/>
  <c r="S294" i="21"/>
  <c r="R55" i="21"/>
  <c r="M205" i="21"/>
  <c r="N302" i="21"/>
  <c r="Q78" i="21"/>
  <c r="O213" i="21"/>
  <c r="N320" i="21"/>
  <c r="R22" i="21"/>
  <c r="Q169" i="21"/>
  <c r="N266" i="21"/>
  <c r="R404" i="21"/>
  <c r="P132" i="21"/>
  <c r="R234" i="21"/>
  <c r="P338" i="21"/>
  <c r="M465" i="21"/>
  <c r="M150" i="21"/>
  <c r="Q162" i="21"/>
  <c r="Q101" i="21"/>
  <c r="Q21" i="21"/>
  <c r="O16" i="21"/>
  <c r="N11" i="21"/>
  <c r="Q464" i="21"/>
  <c r="O444" i="21"/>
  <c r="O480" i="21"/>
  <c r="S340" i="21"/>
  <c r="Q337" i="21"/>
  <c r="S89" i="21"/>
  <c r="N52" i="21"/>
  <c r="Q58" i="21"/>
  <c r="N194" i="21"/>
  <c r="M419" i="21"/>
  <c r="O19" i="21"/>
  <c r="N23" i="21"/>
  <c r="S45" i="21"/>
  <c r="S3" i="21"/>
  <c r="M24" i="21"/>
  <c r="N25" i="21"/>
  <c r="P98" i="21"/>
  <c r="Q245" i="21"/>
  <c r="R40" i="21"/>
  <c r="M278" i="21"/>
  <c r="M30" i="21"/>
  <c r="O245" i="21"/>
  <c r="S473" i="21"/>
  <c r="S152" i="21"/>
  <c r="Q277" i="21"/>
  <c r="R32" i="21"/>
  <c r="Q158" i="21"/>
  <c r="P284" i="21"/>
  <c r="Q66" i="21"/>
  <c r="P198" i="21"/>
  <c r="N294" i="21"/>
  <c r="S72" i="21"/>
  <c r="R204" i="21"/>
  <c r="Q311" i="21"/>
  <c r="N60" i="21"/>
  <c r="R163" i="21"/>
  <c r="Q257" i="21"/>
  <c r="R388" i="21"/>
  <c r="Q126" i="21"/>
  <c r="O226" i="21"/>
  <c r="O328" i="21"/>
  <c r="S445" i="21"/>
  <c r="M493" i="21"/>
  <c r="Q156" i="21"/>
  <c r="Q445" i="21"/>
  <c r="N49" i="21"/>
  <c r="S308" i="21"/>
  <c r="P290" i="21"/>
  <c r="P361" i="21"/>
  <c r="S492" i="21"/>
  <c r="P340" i="21"/>
  <c r="N478" i="21"/>
  <c r="R326" i="21"/>
  <c r="O492" i="21"/>
  <c r="M9" i="21"/>
  <c r="O53" i="21"/>
  <c r="Q187" i="21"/>
  <c r="N397" i="21"/>
  <c r="S40" i="21"/>
  <c r="P83" i="21"/>
  <c r="P40" i="21"/>
  <c r="N51" i="21"/>
  <c r="P85" i="21"/>
  <c r="N19" i="21"/>
  <c r="N46" i="21"/>
  <c r="S236" i="21"/>
  <c r="P35" i="21"/>
  <c r="P268" i="21"/>
  <c r="Q18" i="21"/>
  <c r="Q236" i="21"/>
  <c r="M453" i="21"/>
  <c r="S146" i="21"/>
  <c r="M268" i="21"/>
  <c r="Q473" i="21"/>
  <c r="P152" i="21"/>
  <c r="N277" i="21"/>
  <c r="R44" i="21"/>
  <c r="N190" i="21"/>
  <c r="N284" i="21"/>
  <c r="P66" i="21"/>
  <c r="M198" i="21"/>
  <c r="Q301" i="21"/>
  <c r="O6" i="21"/>
  <c r="Q157" i="21"/>
  <c r="Q250" i="21"/>
  <c r="O375" i="21"/>
  <c r="P119" i="21"/>
  <c r="N219" i="21"/>
  <c r="P319" i="21"/>
  <c r="O421" i="21"/>
  <c r="S464" i="21"/>
  <c r="S149" i="21"/>
  <c r="M403" i="21"/>
  <c r="N327" i="21"/>
  <c r="N76" i="21"/>
  <c r="Q42" i="21"/>
  <c r="P218" i="21"/>
  <c r="S143" i="21"/>
  <c r="Q260" i="21"/>
  <c r="R452" i="21"/>
  <c r="Q146" i="21"/>
  <c r="R267" i="21"/>
  <c r="Q72" i="21"/>
  <c r="Q183" i="21"/>
  <c r="R276" i="21"/>
  <c r="R60" i="21"/>
  <c r="S189" i="21"/>
  <c r="Q292" i="21"/>
  <c r="O182" i="21"/>
  <c r="Q471" i="21"/>
  <c r="P258" i="21"/>
  <c r="Q151" i="21"/>
  <c r="O318" i="21"/>
  <c r="R241" i="21"/>
  <c r="M462" i="21"/>
  <c r="O363" i="21"/>
  <c r="N14" i="21"/>
  <c r="Q113" i="21"/>
  <c r="P47" i="21"/>
  <c r="M211" i="21"/>
  <c r="Q129" i="21"/>
  <c r="O309" i="21"/>
  <c r="S382" i="21"/>
  <c r="P403" i="21"/>
  <c r="N8" i="21"/>
  <c r="R445" i="21"/>
  <c r="S483" i="21"/>
  <c r="S420" i="21"/>
  <c r="R84" i="21"/>
  <c r="S240" i="21"/>
  <c r="R45" i="21"/>
  <c r="M319" i="21"/>
  <c r="R29" i="21"/>
  <c r="P11" i="21"/>
  <c r="Q8" i="21"/>
  <c r="P162" i="21"/>
  <c r="M25" i="21"/>
  <c r="Q131" i="21"/>
  <c r="N230" i="21"/>
  <c r="S272" i="21"/>
  <c r="N30" i="21"/>
  <c r="M261" i="21"/>
  <c r="S91" i="21"/>
  <c r="S229" i="21"/>
  <c r="N429" i="21"/>
  <c r="N140" i="21"/>
  <c r="O363" i="29"/>
  <c r="M217" i="29"/>
  <c r="AK218" i="32" s="1"/>
  <c r="P454" i="29"/>
  <c r="N308" i="29"/>
  <c r="S161" i="29"/>
  <c r="M404" i="29"/>
  <c r="AK405" i="32" s="1"/>
  <c r="R257" i="29"/>
  <c r="S467" i="29"/>
  <c r="Q321" i="29"/>
  <c r="O175" i="29"/>
  <c r="M358" i="29"/>
  <c r="AK359" i="32" s="1"/>
  <c r="R455" i="29"/>
  <c r="O282" i="29"/>
  <c r="M117" i="29"/>
  <c r="AK118" i="32" s="1"/>
  <c r="N493" i="29"/>
  <c r="R319" i="29"/>
  <c r="S150" i="29"/>
  <c r="N471" i="29"/>
  <c r="R297" i="29"/>
  <c r="N131" i="29"/>
  <c r="Q389" i="29"/>
  <c r="S217" i="29"/>
  <c r="M498" i="29"/>
  <c r="AK499" i="32" s="1"/>
  <c r="Q324" i="29"/>
  <c r="P155" i="29"/>
  <c r="Q497" i="29"/>
  <c r="R480" i="29"/>
  <c r="O475" i="29"/>
  <c r="Q430" i="29"/>
  <c r="P214" i="29"/>
  <c r="Q38" i="29"/>
  <c r="O334" i="29"/>
  <c r="R135" i="29"/>
  <c r="R494" i="29"/>
  <c r="S263" i="29"/>
  <c r="N77" i="29"/>
  <c r="S391" i="29"/>
  <c r="S182" i="29"/>
  <c r="M15" i="29"/>
  <c r="AK16" i="32" s="1"/>
  <c r="O308" i="29"/>
  <c r="P113" i="29"/>
  <c r="S452" i="29"/>
  <c r="S231" i="29"/>
  <c r="M52" i="29"/>
  <c r="AK53" i="32" s="1"/>
  <c r="R354" i="29"/>
  <c r="M152" i="29"/>
  <c r="AK153" i="32" s="1"/>
  <c r="Q354" i="29"/>
  <c r="S151" i="29"/>
  <c r="N369" i="29"/>
  <c r="Q163" i="29"/>
  <c r="R436" i="29"/>
  <c r="M219" i="29"/>
  <c r="AK220" i="32" s="1"/>
  <c r="P397" i="29"/>
  <c r="AL398" i="32" s="1"/>
  <c r="R187" i="29"/>
  <c r="R306" i="29"/>
  <c r="P112" i="29"/>
  <c r="R500" i="29"/>
  <c r="O306" i="29"/>
  <c r="Q419" i="29"/>
  <c r="Q499" i="29"/>
  <c r="S267" i="29"/>
  <c r="S305" i="29"/>
  <c r="M293" i="29"/>
  <c r="AK294" i="32" s="1"/>
  <c r="P387" i="29"/>
  <c r="R350" i="29"/>
  <c r="N185" i="29"/>
  <c r="N356" i="29"/>
  <c r="O83" i="29"/>
  <c r="P304" i="29"/>
  <c r="R18" i="29"/>
  <c r="N184" i="29"/>
  <c r="M489" i="29"/>
  <c r="AK490" i="32" s="1"/>
  <c r="R74" i="29"/>
  <c r="Q302" i="29"/>
  <c r="O18" i="29"/>
  <c r="Q162" i="29"/>
  <c r="P224" i="29"/>
  <c r="AL225" i="32" s="1"/>
  <c r="N12" i="29"/>
  <c r="R136" i="29"/>
  <c r="O259" i="29"/>
  <c r="M155" i="29"/>
  <c r="AK156" i="32" s="1"/>
  <c r="R80" i="29"/>
  <c r="P223" i="29"/>
  <c r="O37" i="29"/>
  <c r="R358" i="29"/>
  <c r="P212" i="29"/>
  <c r="S449" i="29"/>
  <c r="Q303" i="29"/>
  <c r="O157" i="29"/>
  <c r="P399" i="29"/>
  <c r="N253" i="29"/>
  <c r="O463" i="29"/>
  <c r="M317" i="29"/>
  <c r="AK318" i="32" s="1"/>
  <c r="R499" i="29"/>
  <c r="P353" i="29"/>
  <c r="P450" i="29"/>
  <c r="M277" i="29"/>
  <c r="AK278" i="32" s="1"/>
  <c r="O112" i="29"/>
  <c r="S487" i="29"/>
  <c r="P314" i="29"/>
  <c r="S145" i="29"/>
  <c r="S465" i="29"/>
  <c r="P292" i="29"/>
  <c r="O126" i="29"/>
  <c r="O384" i="29"/>
  <c r="R212" i="29"/>
  <c r="R492" i="29"/>
  <c r="O319" i="29"/>
  <c r="S497" i="29"/>
  <c r="O492" i="29"/>
  <c r="P475" i="29"/>
  <c r="M470" i="29"/>
  <c r="AK471" i="32" s="1"/>
  <c r="S423" i="29"/>
  <c r="Q208" i="29"/>
  <c r="S33" i="29"/>
  <c r="O328" i="29"/>
  <c r="O130" i="29"/>
  <c r="R485" i="29"/>
  <c r="N257" i="29"/>
  <c r="N72" i="29"/>
  <c r="Q383" i="29"/>
  <c r="M177" i="29"/>
  <c r="AK178" i="32" s="1"/>
  <c r="P10" i="29"/>
  <c r="R301" i="29"/>
  <c r="O108" i="29"/>
  <c r="N446" i="29"/>
  <c r="P225" i="29"/>
  <c r="O47" i="29"/>
  <c r="Q347" i="29"/>
  <c r="P146" i="29"/>
  <c r="P347" i="29"/>
  <c r="O146" i="29"/>
  <c r="S360" i="29"/>
  <c r="S157" i="29"/>
  <c r="O429" i="29"/>
  <c r="O212" i="29"/>
  <c r="Q390" i="29"/>
  <c r="R181" i="29"/>
  <c r="R300" i="29"/>
  <c r="S500" i="29"/>
  <c r="R491" i="29"/>
  <c r="O300" i="29"/>
  <c r="N412" i="29"/>
  <c r="P490" i="29"/>
  <c r="N261" i="29"/>
  <c r="S299" i="29"/>
  <c r="O286" i="29"/>
  <c r="O380" i="29"/>
  <c r="R343" i="29"/>
  <c r="R173" i="29"/>
  <c r="R495" i="29"/>
  <c r="O75" i="29"/>
  <c r="P290" i="29"/>
  <c r="AL291" i="32" s="1"/>
  <c r="N13" i="29"/>
  <c r="O173" i="29"/>
  <c r="N457" i="29"/>
  <c r="Q68" i="29"/>
  <c r="M286" i="29"/>
  <c r="AK287" i="32" s="1"/>
  <c r="R12" i="29"/>
  <c r="M154" i="29"/>
  <c r="AK155" i="32" s="1"/>
  <c r="M215" i="29"/>
  <c r="AK216" i="32" s="1"/>
  <c r="P4" i="29"/>
  <c r="O127" i="29"/>
  <c r="M247" i="29"/>
  <c r="AK248" i="32" s="1"/>
  <c r="O480" i="29"/>
  <c r="S73" i="29"/>
  <c r="P211" i="29"/>
  <c r="AL212" i="32" s="1"/>
  <c r="P147" i="29"/>
  <c r="P500" i="29"/>
  <c r="N354" i="29"/>
  <c r="S207" i="29"/>
  <c r="O445" i="29"/>
  <c r="M299" i="29"/>
  <c r="AK300" i="32" s="1"/>
  <c r="R152" i="29"/>
  <c r="S394" i="29"/>
  <c r="Q248" i="29"/>
  <c r="R458" i="29"/>
  <c r="P312" i="29"/>
  <c r="N495" i="29"/>
  <c r="S348" i="29"/>
  <c r="P444" i="29"/>
  <c r="AL445" i="32" s="1"/>
  <c r="M271" i="29"/>
  <c r="AK272" i="32" s="1"/>
  <c r="R107" i="29"/>
  <c r="Q482" i="29"/>
  <c r="N309" i="29"/>
  <c r="M141" i="29"/>
  <c r="AK142" i="32" s="1"/>
  <c r="Q460" i="29"/>
  <c r="N287" i="29"/>
  <c r="P121" i="29"/>
  <c r="M379" i="29"/>
  <c r="AK380" i="32" s="1"/>
  <c r="M207" i="29"/>
  <c r="AK208" i="32" s="1"/>
  <c r="P487" i="29"/>
  <c r="M314" i="29"/>
  <c r="AK315" i="32" s="1"/>
  <c r="Q492" i="29"/>
  <c r="M487" i="29"/>
  <c r="AK488" i="32" s="1"/>
  <c r="N470" i="29"/>
  <c r="R464" i="29"/>
  <c r="M415" i="29"/>
  <c r="AK416" i="32" s="1"/>
  <c r="P201" i="29"/>
  <c r="N29" i="29"/>
  <c r="O322" i="29"/>
  <c r="Q124" i="29"/>
  <c r="R478" i="29"/>
  <c r="N251" i="29"/>
  <c r="N67" i="29"/>
  <c r="S376" i="29"/>
  <c r="M170" i="29"/>
  <c r="AK171" i="32" s="1"/>
  <c r="S5" i="29"/>
  <c r="R295" i="29"/>
  <c r="M103" i="29"/>
  <c r="AK104" i="32" s="1"/>
  <c r="O437" i="29"/>
  <c r="Q219" i="29"/>
  <c r="Q42" i="29"/>
  <c r="Q339" i="29"/>
  <c r="P140" i="29"/>
  <c r="P339" i="29"/>
  <c r="O140" i="29"/>
  <c r="P354" i="29"/>
  <c r="AL355" i="32" s="1"/>
  <c r="R151" i="29"/>
  <c r="P420" i="29"/>
  <c r="AL421" i="32" s="1"/>
  <c r="M206" i="29"/>
  <c r="AK207" i="32" s="1"/>
  <c r="P382" i="29"/>
  <c r="R174" i="29"/>
  <c r="Q294" i="29"/>
  <c r="N492" i="29"/>
  <c r="M484" i="29"/>
  <c r="AK485" i="32" s="1"/>
  <c r="Q293" i="29"/>
  <c r="O403" i="29"/>
  <c r="Q483" i="29"/>
  <c r="M255" i="29"/>
  <c r="AK256" i="32" s="1"/>
  <c r="N293" i="29"/>
  <c r="Q279" i="29"/>
  <c r="R372" i="29"/>
  <c r="P337" i="29"/>
  <c r="N165" i="29"/>
  <c r="S462" i="29"/>
  <c r="M69" i="29"/>
  <c r="AK70" i="32" s="1"/>
  <c r="R273" i="29"/>
  <c r="Q7" i="29"/>
  <c r="M163" i="29"/>
  <c r="AK164" i="32" s="1"/>
  <c r="P435" i="29"/>
  <c r="N61" i="29"/>
  <c r="N273" i="29"/>
  <c r="N7" i="29"/>
  <c r="O144" i="29"/>
  <c r="M204" i="29"/>
  <c r="AK205" i="32" s="1"/>
  <c r="M40" i="29"/>
  <c r="AK41" i="32" s="1"/>
  <c r="P119" i="29"/>
  <c r="AL120" i="32" s="1"/>
  <c r="Q235" i="29"/>
  <c r="O456" i="29"/>
  <c r="R67" i="29"/>
  <c r="P203" i="29"/>
  <c r="AL204" i="32" s="1"/>
  <c r="N20" i="29"/>
  <c r="S495" i="29"/>
  <c r="Q349" i="29"/>
  <c r="O203" i="29"/>
  <c r="R440" i="29"/>
  <c r="P294" i="29"/>
  <c r="N148" i="29"/>
  <c r="O390" i="29"/>
  <c r="M244" i="29"/>
  <c r="AK245" i="32" s="1"/>
  <c r="N454" i="29"/>
  <c r="S307" i="29"/>
  <c r="Q490" i="29"/>
  <c r="O344" i="29"/>
  <c r="N439" i="29"/>
  <c r="R265" i="29"/>
  <c r="N103" i="29"/>
  <c r="Q476" i="29"/>
  <c r="R303" i="29"/>
  <c r="N136" i="29"/>
  <c r="O455" i="29"/>
  <c r="S281" i="29"/>
  <c r="Q116" i="29"/>
  <c r="R373" i="29"/>
  <c r="S201" i="29"/>
  <c r="M482" i="29"/>
  <c r="AK483" i="32" s="1"/>
  <c r="R308" i="29"/>
  <c r="O487" i="29"/>
  <c r="M481" i="29"/>
  <c r="AK482" i="32" s="1"/>
  <c r="S464" i="29"/>
  <c r="P459" i="29"/>
  <c r="Q407" i="29"/>
  <c r="Q195" i="29"/>
  <c r="Q24" i="29"/>
  <c r="Q315" i="29"/>
  <c r="N119" i="29"/>
  <c r="R469" i="29"/>
  <c r="O245" i="29"/>
  <c r="N62" i="29"/>
  <c r="S369" i="29"/>
  <c r="O164" i="29"/>
  <c r="Q76" i="29"/>
  <c r="M289" i="29"/>
  <c r="AK290" i="32" s="1"/>
  <c r="P97" i="29"/>
  <c r="S429" i="29"/>
  <c r="R213" i="29"/>
  <c r="S37" i="29"/>
  <c r="Q333" i="29"/>
  <c r="M135" i="29"/>
  <c r="AK136" i="32" s="1"/>
  <c r="P333" i="29"/>
  <c r="S134" i="29"/>
  <c r="O347" i="29"/>
  <c r="M146" i="29"/>
  <c r="AK147" i="32" s="1"/>
  <c r="R413" i="29"/>
  <c r="N200" i="29"/>
  <c r="O375" i="29"/>
  <c r="M169" i="29"/>
  <c r="AK170" i="32" s="1"/>
  <c r="M288" i="29"/>
  <c r="AK289" i="32" s="1"/>
  <c r="N484" i="29"/>
  <c r="M475" i="29"/>
  <c r="AK476" i="32" s="1"/>
  <c r="P287" i="29"/>
  <c r="AL288" i="32" s="1"/>
  <c r="R396" i="29"/>
  <c r="P474" i="29"/>
  <c r="AL475" i="32" s="1"/>
  <c r="S247" i="29"/>
  <c r="P286" i="29"/>
  <c r="AL287" i="32" s="1"/>
  <c r="Q273" i="29"/>
  <c r="Q365" i="29"/>
  <c r="P331" i="29"/>
  <c r="S154" i="29"/>
  <c r="S439" i="29"/>
  <c r="S62" i="29"/>
  <c r="M261" i="29"/>
  <c r="AK262" i="32" s="1"/>
  <c r="O68" i="29"/>
  <c r="P154" i="29"/>
  <c r="N415" i="29"/>
  <c r="N55" i="29"/>
  <c r="Q260" i="29"/>
  <c r="O81" i="29"/>
  <c r="M137" i="29"/>
  <c r="AK138" i="32" s="1"/>
  <c r="Q192" i="29"/>
  <c r="P9" i="29"/>
  <c r="P110" i="29"/>
  <c r="S223" i="29"/>
  <c r="M432" i="29"/>
  <c r="AK433" i="32" s="1"/>
  <c r="N60" i="29"/>
  <c r="O191" i="29"/>
  <c r="S479" i="29"/>
  <c r="O491" i="29"/>
  <c r="M345" i="29"/>
  <c r="AK346" i="32" s="1"/>
  <c r="R198" i="29"/>
  <c r="N436" i="29"/>
  <c r="S289" i="29"/>
  <c r="Q143" i="29"/>
  <c r="R385" i="29"/>
  <c r="P239" i="29"/>
  <c r="Q449" i="29"/>
  <c r="O303" i="29"/>
  <c r="M486" i="29"/>
  <c r="AK487" i="32" s="1"/>
  <c r="R339" i="29"/>
  <c r="S433" i="29"/>
  <c r="P260" i="29"/>
  <c r="Q98" i="29"/>
  <c r="O471" i="29"/>
  <c r="S297" i="29"/>
  <c r="O131" i="29"/>
  <c r="O449" i="29"/>
  <c r="Q276" i="29"/>
  <c r="S111" i="29"/>
  <c r="P368" i="29"/>
  <c r="R196" i="29"/>
  <c r="N476" i="29"/>
  <c r="R302" i="29"/>
  <c r="O481" i="29"/>
  <c r="R475" i="29"/>
  <c r="Q459" i="29"/>
  <c r="P453" i="29"/>
  <c r="S398" i="29"/>
  <c r="R189" i="29"/>
  <c r="M20" i="29"/>
  <c r="AK21" i="32" s="1"/>
  <c r="Q309" i="29"/>
  <c r="S113" i="29"/>
  <c r="N462" i="29"/>
  <c r="N238" i="29"/>
  <c r="O57" i="29"/>
  <c r="R361" i="29"/>
  <c r="Q158" i="29"/>
  <c r="P42" i="29"/>
  <c r="M283" i="29"/>
  <c r="AK284" i="32" s="1"/>
  <c r="O92" i="29"/>
  <c r="O421" i="29"/>
  <c r="Q206" i="29"/>
  <c r="N33" i="29"/>
  <c r="Q327" i="29"/>
  <c r="O129" i="29"/>
  <c r="P327" i="29"/>
  <c r="N129" i="29"/>
  <c r="O339" i="29"/>
  <c r="N140" i="29"/>
  <c r="S404" i="29"/>
  <c r="O194" i="29"/>
  <c r="M368" i="29"/>
  <c r="AK369" i="32" s="1"/>
  <c r="O163" i="29"/>
  <c r="O281" i="29"/>
  <c r="N475" i="29"/>
  <c r="O467" i="29"/>
  <c r="N280" i="29"/>
  <c r="N388" i="29"/>
  <c r="S466" i="29"/>
  <c r="M242" i="29"/>
  <c r="AK243" i="32" s="1"/>
  <c r="O499" i="29"/>
  <c r="Q267" i="29"/>
  <c r="N359" i="29"/>
  <c r="R497" i="29"/>
  <c r="O145" i="29"/>
  <c r="Q415" i="29"/>
  <c r="Q55" i="29"/>
  <c r="S248" i="29"/>
  <c r="P30" i="29"/>
  <c r="R144" i="29"/>
  <c r="R392" i="29"/>
  <c r="O49" i="29"/>
  <c r="Q247" i="29"/>
  <c r="S41" i="29"/>
  <c r="R486" i="29"/>
  <c r="P340" i="29"/>
  <c r="N194" i="29"/>
  <c r="Q431" i="29"/>
  <c r="O285" i="29"/>
  <c r="M139" i="29"/>
  <c r="AK140" i="32" s="1"/>
  <c r="N381" i="29"/>
  <c r="S234" i="29"/>
  <c r="M445" i="29"/>
  <c r="AK446" i="32" s="1"/>
  <c r="R298" i="29"/>
  <c r="P481" i="29"/>
  <c r="N335" i="29"/>
  <c r="Q428" i="29"/>
  <c r="N255" i="29"/>
  <c r="M94" i="29"/>
  <c r="AK95" i="32" s="1"/>
  <c r="M466" i="29"/>
  <c r="AK467" i="32" s="1"/>
  <c r="Q292" i="29"/>
  <c r="P126" i="29"/>
  <c r="M444" i="29"/>
  <c r="AK445" i="32" s="1"/>
  <c r="Q270" i="29"/>
  <c r="O107" i="29"/>
  <c r="P362" i="29"/>
  <c r="Q191" i="29"/>
  <c r="S470" i="29"/>
  <c r="P297" i="29"/>
  <c r="M476" i="29"/>
  <c r="AK477" i="32" s="1"/>
  <c r="P470" i="29"/>
  <c r="AL471" i="32" s="1"/>
  <c r="Q453" i="29"/>
  <c r="N448" i="29"/>
  <c r="O392" i="29"/>
  <c r="O183" i="29"/>
  <c r="P15" i="29"/>
  <c r="N302" i="29"/>
  <c r="R108" i="29"/>
  <c r="O453" i="29"/>
  <c r="O232" i="29"/>
  <c r="P52" i="29"/>
  <c r="N355" i="29"/>
  <c r="P152" i="29"/>
  <c r="P5" i="29"/>
  <c r="S276" i="29"/>
  <c r="N87" i="29"/>
  <c r="O414" i="29"/>
  <c r="R200" i="29"/>
  <c r="P28" i="29"/>
  <c r="S320" i="29"/>
  <c r="S123" i="29"/>
  <c r="R320" i="29"/>
  <c r="R123" i="29"/>
  <c r="O333" i="29"/>
  <c r="Q134" i="29"/>
  <c r="Q397" i="29"/>
  <c r="S187" i="29"/>
  <c r="Q360" i="29"/>
  <c r="P157" i="29"/>
  <c r="AL158" i="32" s="1"/>
  <c r="Q274" i="29"/>
  <c r="P467" i="29"/>
  <c r="P458" i="29"/>
  <c r="AL459" i="32" s="1"/>
  <c r="N274" i="29"/>
  <c r="R381" i="29"/>
  <c r="M458" i="29"/>
  <c r="AK459" i="32" s="1"/>
  <c r="N236" i="29"/>
  <c r="N490" i="29"/>
  <c r="N499" i="29"/>
  <c r="S350" i="29"/>
  <c r="Q489" i="29"/>
  <c r="S137" i="29"/>
  <c r="N393" i="29"/>
  <c r="R49" i="29"/>
  <c r="M240" i="29"/>
  <c r="AK241" i="32" s="1"/>
  <c r="R6" i="29"/>
  <c r="P137" i="29"/>
  <c r="O371" i="29"/>
  <c r="O42" i="29"/>
  <c r="Q236" i="29"/>
  <c r="Q12" i="29"/>
  <c r="R119" i="29"/>
  <c r="R172" i="29"/>
  <c r="N32" i="29"/>
  <c r="R95" i="29"/>
  <c r="R203" i="29"/>
  <c r="M387" i="29"/>
  <c r="AK388" i="32" s="1"/>
  <c r="P48" i="29"/>
  <c r="N172" i="29"/>
  <c r="M431" i="29"/>
  <c r="AK432" i="32" s="1"/>
  <c r="N482" i="29"/>
  <c r="S335" i="29"/>
  <c r="Q189" i="29"/>
  <c r="M427" i="29"/>
  <c r="AK428" i="32" s="1"/>
  <c r="R280" i="29"/>
  <c r="P134" i="29"/>
  <c r="Q376" i="29"/>
  <c r="O230" i="29"/>
  <c r="P440" i="29"/>
  <c r="N294" i="29"/>
  <c r="S476" i="29"/>
  <c r="Q330" i="29"/>
  <c r="O423" i="29"/>
  <c r="S249" i="29"/>
  <c r="P89" i="29"/>
  <c r="R460" i="29"/>
  <c r="O287" i="29"/>
  <c r="Q121" i="29"/>
  <c r="R438" i="29"/>
  <c r="O265" i="29"/>
  <c r="R102" i="29"/>
  <c r="N357" i="29"/>
  <c r="P186" i="29"/>
  <c r="AL187" i="32" s="1"/>
  <c r="Q465" i="29"/>
  <c r="N292" i="29"/>
  <c r="R470" i="29"/>
  <c r="N465" i="29"/>
  <c r="O448" i="29"/>
  <c r="S442" i="29"/>
  <c r="M385" i="29"/>
  <c r="AK386" i="32" s="1"/>
  <c r="P177" i="29"/>
  <c r="S10" i="29"/>
  <c r="N296" i="29"/>
  <c r="Q103" i="29"/>
  <c r="Q446" i="29"/>
  <c r="P226" i="29"/>
  <c r="R47" i="29"/>
  <c r="M348" i="29"/>
  <c r="AK349" i="32" s="1"/>
  <c r="S146" i="29"/>
  <c r="N502" i="29"/>
  <c r="Q269" i="29"/>
  <c r="M82" i="29"/>
  <c r="AK83" i="32" s="1"/>
  <c r="S406" i="29"/>
  <c r="S194" i="29"/>
  <c r="S23" i="29"/>
  <c r="S314" i="29"/>
  <c r="P118" i="29"/>
  <c r="Q314" i="29"/>
  <c r="O118" i="29"/>
  <c r="O327" i="29"/>
  <c r="M129" i="29"/>
  <c r="AK130" i="32" s="1"/>
  <c r="M391" i="29"/>
  <c r="AK392" i="32" s="1"/>
  <c r="M182" i="29"/>
  <c r="AK183" i="32" s="1"/>
  <c r="M354" i="29"/>
  <c r="AK355" i="32" s="1"/>
  <c r="M501" i="29"/>
  <c r="AK502" i="32" s="1"/>
  <c r="Q268" i="29"/>
  <c r="N459" i="29"/>
  <c r="Q500" i="29"/>
  <c r="N268" i="29"/>
  <c r="Q374" i="29"/>
  <c r="O451" i="29"/>
  <c r="P499" i="29"/>
  <c r="AL500" i="32" s="1"/>
  <c r="O483" i="29"/>
  <c r="M490" i="29"/>
  <c r="AK491" i="32" s="1"/>
  <c r="S343" i="29"/>
  <c r="S480" i="29"/>
  <c r="P128" i="29"/>
  <c r="O372" i="29"/>
  <c r="S43" i="29"/>
  <c r="P227" i="29"/>
  <c r="AL228" i="32" s="1"/>
  <c r="Q6" i="29"/>
  <c r="M128" i="29"/>
  <c r="AK129" i="32" s="1"/>
  <c r="N351" i="29"/>
  <c r="P36" i="29"/>
  <c r="AL37" i="32" s="1"/>
  <c r="M227" i="29"/>
  <c r="AK228" i="32" s="1"/>
  <c r="S17" i="29"/>
  <c r="Q477" i="29"/>
  <c r="O331" i="29"/>
  <c r="M185" i="29"/>
  <c r="AK186" i="32" s="1"/>
  <c r="P422" i="29"/>
  <c r="N276" i="29"/>
  <c r="S129" i="29"/>
  <c r="M372" i="29"/>
  <c r="AK373" i="32" s="1"/>
  <c r="R225" i="29"/>
  <c r="S435" i="29"/>
  <c r="Q289" i="29"/>
  <c r="O472" i="29"/>
  <c r="M326" i="29"/>
  <c r="AK327" i="32" s="1"/>
  <c r="O417" i="29"/>
  <c r="R244" i="29"/>
  <c r="S84" i="29"/>
  <c r="P455" i="29"/>
  <c r="M282" i="29"/>
  <c r="AK283" i="32" s="1"/>
  <c r="R116" i="29"/>
  <c r="P433" i="29"/>
  <c r="M260" i="29"/>
  <c r="AK261" i="32" s="1"/>
  <c r="N98" i="29"/>
  <c r="S351" i="29"/>
  <c r="O181" i="29"/>
  <c r="O460" i="29"/>
  <c r="S286" i="29"/>
  <c r="P465" i="29"/>
  <c r="AL466" i="32" s="1"/>
  <c r="S459" i="29"/>
  <c r="M443" i="29"/>
  <c r="AK444" i="32" s="1"/>
  <c r="Q437" i="29"/>
  <c r="P377" i="29"/>
  <c r="P171" i="29"/>
  <c r="O6" i="29"/>
  <c r="M290" i="29"/>
  <c r="AK291" i="32" s="1"/>
  <c r="S97" i="29"/>
  <c r="N438" i="29"/>
  <c r="M220" i="29"/>
  <c r="AK221" i="32" s="1"/>
  <c r="M43" i="29"/>
  <c r="AK44" i="32" s="1"/>
  <c r="S340" i="29"/>
  <c r="P141" i="29"/>
  <c r="P494" i="29"/>
  <c r="AL495" i="32" s="1"/>
  <c r="Q263" i="29"/>
  <c r="S76" i="29"/>
  <c r="N398" i="29"/>
  <c r="P188" i="29"/>
  <c r="O19" i="29"/>
  <c r="P307" i="29"/>
  <c r="AL308" i="32" s="1"/>
  <c r="N113" i="29"/>
  <c r="O307" i="29"/>
  <c r="M113" i="29"/>
  <c r="AK114" i="32" s="1"/>
  <c r="Q320" i="29"/>
  <c r="Q123" i="29"/>
  <c r="Q382" i="29"/>
  <c r="S174" i="29"/>
  <c r="N346" i="29"/>
  <c r="P492" i="29"/>
  <c r="AL493" i="32" s="1"/>
  <c r="S261" i="29"/>
  <c r="S451" i="29"/>
  <c r="Q491" i="29"/>
  <c r="P261" i="29"/>
  <c r="AL262" i="32" s="1"/>
  <c r="O366" i="29"/>
  <c r="P442" i="29"/>
  <c r="AL443" i="32" s="1"/>
  <c r="O490" i="29"/>
  <c r="N474" i="29"/>
  <c r="N483" i="29"/>
  <c r="Q337" i="29"/>
  <c r="Q473" i="29"/>
  <c r="Q120" i="29"/>
  <c r="S355" i="29"/>
  <c r="S36" i="29"/>
  <c r="R215" i="29"/>
  <c r="M11" i="29"/>
  <c r="AK12" i="32" s="1"/>
  <c r="N120" i="29"/>
  <c r="S334" i="29"/>
  <c r="R30" i="29"/>
  <c r="O215" i="29"/>
  <c r="Q21" i="29"/>
  <c r="O104" i="29"/>
  <c r="S153" i="29"/>
  <c r="R128" i="29"/>
  <c r="M81" i="29"/>
  <c r="AK82" i="32" s="1"/>
  <c r="S180" i="29"/>
  <c r="S349" i="29"/>
  <c r="Q35" i="29"/>
  <c r="P151" i="29"/>
  <c r="R386" i="29"/>
  <c r="M473" i="29"/>
  <c r="AK474" i="32" s="1"/>
  <c r="R326" i="29"/>
  <c r="P180" i="29"/>
  <c r="S417" i="29"/>
  <c r="Q271" i="29"/>
  <c r="O125" i="29"/>
  <c r="P367" i="29"/>
  <c r="N221" i="29"/>
  <c r="O431" i="29"/>
  <c r="M285" i="29"/>
  <c r="AK286" i="32" s="1"/>
  <c r="R467" i="29"/>
  <c r="P321" i="29"/>
  <c r="M412" i="29"/>
  <c r="AK413" i="32" s="1"/>
  <c r="M239" i="29"/>
  <c r="AK240" i="32" s="1"/>
  <c r="O80" i="29"/>
  <c r="M450" i="29"/>
  <c r="AK451" i="32" s="1"/>
  <c r="R276" i="29"/>
  <c r="M112" i="29"/>
  <c r="AK113" i="32" s="1"/>
  <c r="N428" i="29"/>
  <c r="R254" i="29"/>
  <c r="Q93" i="29"/>
  <c r="Q346" i="29"/>
  <c r="N176" i="29"/>
  <c r="M455" i="29"/>
  <c r="AK456" i="32" s="1"/>
  <c r="Q281" i="29"/>
  <c r="N460" i="29"/>
  <c r="S453" i="29"/>
  <c r="R437" i="29"/>
  <c r="O432" i="29"/>
  <c r="O370" i="29"/>
  <c r="R164" i="29"/>
  <c r="Q71" i="29"/>
  <c r="P283" i="29"/>
  <c r="AL284" i="32" s="1"/>
  <c r="R92" i="29"/>
  <c r="O430" i="29"/>
  <c r="N214" i="29"/>
  <c r="O38" i="29"/>
  <c r="M334" i="29"/>
  <c r="AK335" i="32" s="1"/>
  <c r="P135" i="29"/>
  <c r="O485" i="29"/>
  <c r="S256" i="29"/>
  <c r="S71" i="29"/>
  <c r="Q391" i="29"/>
  <c r="Q182" i="29"/>
  <c r="R14" i="29"/>
  <c r="P301" i="29"/>
  <c r="M108" i="29"/>
  <c r="AK109" i="32" s="1"/>
  <c r="O301" i="29"/>
  <c r="S107" i="29"/>
  <c r="S313" i="29"/>
  <c r="N118" i="29"/>
  <c r="P375" i="29"/>
  <c r="AL376" i="32" s="1"/>
  <c r="N169" i="29"/>
  <c r="M339" i="29"/>
  <c r="AK340" i="32" s="1"/>
  <c r="O484" i="29"/>
  <c r="S255" i="29"/>
  <c r="P443" i="29"/>
  <c r="AL444" i="32" s="1"/>
  <c r="S483" i="29"/>
  <c r="P255" i="29"/>
  <c r="S359" i="29"/>
  <c r="M435" i="29"/>
  <c r="AK436" i="32" s="1"/>
  <c r="P483" i="29"/>
  <c r="AL484" i="32" s="1"/>
  <c r="Q466" i="29"/>
  <c r="M474" i="29"/>
  <c r="AK475" i="32" s="1"/>
  <c r="Q331" i="29"/>
  <c r="P497" i="29"/>
  <c r="Q111" i="29"/>
  <c r="R336" i="29"/>
  <c r="N31" i="29"/>
  <c r="R204" i="29"/>
  <c r="S45" i="29"/>
  <c r="N111" i="29"/>
  <c r="R317" i="29"/>
  <c r="M25" i="29"/>
  <c r="AK26" i="32" s="1"/>
  <c r="O204" i="29"/>
  <c r="O9" i="29"/>
  <c r="P468" i="29"/>
  <c r="N322" i="29"/>
  <c r="S175" i="29"/>
  <c r="O413" i="29"/>
  <c r="M267" i="29"/>
  <c r="AK268" i="32" s="1"/>
  <c r="R120" i="29"/>
  <c r="S362" i="29"/>
  <c r="Q216" i="29"/>
  <c r="R426" i="29"/>
  <c r="P280" i="29"/>
  <c r="AL281" i="32" s="1"/>
  <c r="N463" i="29"/>
  <c r="S316" i="29"/>
  <c r="R406" i="29"/>
  <c r="S233" i="29"/>
  <c r="R75" i="29"/>
  <c r="N444" i="29"/>
  <c r="R270" i="29"/>
  <c r="P107" i="29"/>
  <c r="S422" i="29"/>
  <c r="P249" i="29"/>
  <c r="M89" i="29"/>
  <c r="AK90" i="32" s="1"/>
  <c r="O341" i="29"/>
  <c r="Q170" i="29"/>
  <c r="M449" i="29"/>
  <c r="AK450" i="32" s="1"/>
  <c r="Q275" i="29"/>
  <c r="S454" i="29"/>
  <c r="Q448" i="29"/>
  <c r="P432" i="29"/>
  <c r="AL433" i="32" s="1"/>
  <c r="O426" i="29"/>
  <c r="S363" i="29"/>
  <c r="M159" i="29"/>
  <c r="AK160" i="32" s="1"/>
  <c r="R37" i="29"/>
  <c r="P277" i="29"/>
  <c r="Q87" i="29"/>
  <c r="Q423" i="29"/>
  <c r="O208" i="29"/>
  <c r="Q33" i="29"/>
  <c r="M328" i="29"/>
  <c r="AK329" i="32" s="1"/>
  <c r="R129" i="29"/>
  <c r="P478" i="29"/>
  <c r="S250" i="29"/>
  <c r="S66" i="29"/>
  <c r="N383" i="29"/>
  <c r="Q176" i="29"/>
  <c r="N10" i="29"/>
  <c r="P295" i="29"/>
  <c r="AL296" i="32" s="1"/>
  <c r="O102" i="29"/>
  <c r="O295" i="29"/>
  <c r="N102" i="29"/>
  <c r="N307" i="29"/>
  <c r="S112" i="29"/>
  <c r="S368" i="29"/>
  <c r="P163" i="29"/>
  <c r="AL164" i="32" s="1"/>
  <c r="M333" i="29"/>
  <c r="AK334" i="32" s="1"/>
  <c r="Q475" i="29"/>
  <c r="R249" i="29"/>
  <c r="Q435" i="29"/>
  <c r="R474" i="29"/>
  <c r="N248" i="29"/>
  <c r="R352" i="29"/>
  <c r="N426" i="29"/>
  <c r="O474" i="29"/>
  <c r="R457" i="29"/>
  <c r="P466" i="29"/>
  <c r="N324" i="29"/>
  <c r="P489" i="29"/>
  <c r="N105" i="29"/>
  <c r="O318" i="29"/>
  <c r="P25" i="29"/>
  <c r="R195" i="29"/>
  <c r="P64" i="29"/>
  <c r="AL65" i="32" s="1"/>
  <c r="R104" i="29"/>
  <c r="M304" i="29"/>
  <c r="AK305" i="32" s="1"/>
  <c r="P18" i="29"/>
  <c r="S192" i="29"/>
  <c r="R20" i="29"/>
  <c r="P6" i="29"/>
  <c r="S136" i="29"/>
  <c r="Q456" i="29"/>
  <c r="P60" i="29"/>
  <c r="AL61" i="32" s="1"/>
  <c r="M162" i="29"/>
  <c r="AK163" i="32" s="1"/>
  <c r="N316" i="29"/>
  <c r="N23" i="29"/>
  <c r="S133" i="29"/>
  <c r="P349" i="29"/>
  <c r="AL350" i="32" s="1"/>
  <c r="S463" i="29"/>
  <c r="Q317" i="29"/>
  <c r="O171" i="29"/>
  <c r="R408" i="29"/>
  <c r="P262" i="29"/>
  <c r="AL263" i="32" s="1"/>
  <c r="N116" i="29"/>
  <c r="O358" i="29"/>
  <c r="M212" i="29"/>
  <c r="AK213" i="32" s="1"/>
  <c r="N422" i="29"/>
  <c r="S275" i="29"/>
  <c r="Q458" i="29"/>
  <c r="O312" i="29"/>
  <c r="P401" i="29"/>
  <c r="R228" i="29"/>
  <c r="N71" i="29"/>
  <c r="S438" i="29"/>
  <c r="P265" i="29"/>
  <c r="S102" i="29"/>
  <c r="S416" i="29"/>
  <c r="R243" i="29"/>
  <c r="P84" i="29"/>
  <c r="AL85" i="32" s="1"/>
  <c r="M336" i="29"/>
  <c r="AK337" i="32" s="1"/>
  <c r="Q165" i="29"/>
  <c r="R443" i="29"/>
  <c r="O270" i="29"/>
  <c r="S448" i="29"/>
  <c r="O443" i="29"/>
  <c r="P426" i="29"/>
  <c r="M421" i="29"/>
  <c r="AK422" i="32" s="1"/>
  <c r="Q355" i="29"/>
  <c r="O153" i="29"/>
  <c r="Q14" i="29"/>
  <c r="M270" i="29"/>
  <c r="AK271" i="32" s="1"/>
  <c r="P82" i="29"/>
  <c r="R414" i="29"/>
  <c r="N201" i="29"/>
  <c r="S28" i="29"/>
  <c r="O321" i="29"/>
  <c r="O124" i="29"/>
  <c r="O469" i="29"/>
  <c r="M245" i="29"/>
  <c r="AK246" i="32" s="1"/>
  <c r="Q61" i="29"/>
  <c r="M376" i="29"/>
  <c r="AK377" i="32" s="1"/>
  <c r="R169" i="29"/>
  <c r="Q5" i="29"/>
  <c r="R288" i="29"/>
  <c r="N97" i="29"/>
  <c r="Q288" i="29"/>
  <c r="M97" i="29"/>
  <c r="AK98" i="32" s="1"/>
  <c r="N301" i="29"/>
  <c r="Q107" i="29"/>
  <c r="R360" i="29"/>
  <c r="R157" i="29"/>
  <c r="M327" i="29"/>
  <c r="AK328" i="32" s="1"/>
  <c r="Q467" i="29"/>
  <c r="R242" i="29"/>
  <c r="S428" i="29"/>
  <c r="N467" i="29"/>
  <c r="O242" i="29"/>
  <c r="O345" i="29"/>
  <c r="P419" i="29"/>
  <c r="R466" i="29"/>
  <c r="M451" i="29"/>
  <c r="AK452" i="32" s="1"/>
  <c r="Q457" i="29"/>
  <c r="N318" i="29"/>
  <c r="P480" i="29"/>
  <c r="R98" i="29"/>
  <c r="Q304" i="29"/>
  <c r="S18" i="29"/>
  <c r="O184" i="29"/>
  <c r="P26" i="29"/>
  <c r="P96" i="29"/>
  <c r="N286" i="29"/>
  <c r="S12" i="29"/>
  <c r="S183" i="29"/>
  <c r="O185" i="29"/>
  <c r="O459" i="29"/>
  <c r="M313" i="29"/>
  <c r="AK314" i="32" s="1"/>
  <c r="R166" i="29"/>
  <c r="N404" i="29"/>
  <c r="S257" i="29"/>
  <c r="M500" i="29"/>
  <c r="AK501" i="32" s="1"/>
  <c r="R353" i="29"/>
  <c r="P207" i="29"/>
  <c r="AL208" i="32" s="1"/>
  <c r="Q417" i="29"/>
  <c r="O271" i="29"/>
  <c r="M454" i="29"/>
  <c r="AK455" i="32" s="1"/>
  <c r="R307" i="29"/>
  <c r="N396" i="29"/>
  <c r="Q223" i="29"/>
  <c r="Q66" i="29"/>
  <c r="Q433" i="29"/>
  <c r="N260" i="29"/>
  <c r="O98" i="29"/>
  <c r="Q411" i="29"/>
  <c r="Q238" i="29"/>
  <c r="S79" i="29"/>
  <c r="M330" i="29"/>
  <c r="AK331" i="32" s="1"/>
  <c r="Q160" i="29"/>
  <c r="P438" i="29"/>
  <c r="AL439" i="32" s="1"/>
  <c r="M265" i="29"/>
  <c r="AK266" i="32" s="1"/>
  <c r="Q443" i="29"/>
  <c r="M438" i="29"/>
  <c r="AK439" i="32" s="1"/>
  <c r="N421" i="29"/>
  <c r="R415" i="29"/>
  <c r="P348" i="29"/>
  <c r="O147" i="29"/>
  <c r="S494" i="29"/>
  <c r="M264" i="29"/>
  <c r="AK265" i="32" s="1"/>
  <c r="O77" i="29"/>
  <c r="O407" i="29"/>
  <c r="O195" i="29"/>
  <c r="O24" i="29"/>
  <c r="O315" i="29"/>
  <c r="S118" i="29"/>
  <c r="S461" i="29"/>
  <c r="S237" i="29"/>
  <c r="S56" i="29"/>
  <c r="Q369" i="29"/>
  <c r="M164" i="29"/>
  <c r="AK165" i="32" s="1"/>
  <c r="S86" i="29"/>
  <c r="R282" i="29"/>
  <c r="M92" i="29"/>
  <c r="AK93" i="32" s="1"/>
  <c r="Q282" i="29"/>
  <c r="S91" i="29"/>
  <c r="N295" i="29"/>
  <c r="M102" i="29"/>
  <c r="AK103" i="32" s="1"/>
  <c r="O354" i="29"/>
  <c r="Q151" i="29"/>
  <c r="O320" i="29"/>
  <c r="R459" i="29"/>
  <c r="S236" i="29"/>
  <c r="M420" i="29"/>
  <c r="AK421" i="32" s="1"/>
  <c r="O458" i="29"/>
  <c r="P236" i="29"/>
  <c r="AL237" i="32" s="1"/>
  <c r="O338" i="29"/>
  <c r="M411" i="29"/>
  <c r="AK412" i="32" s="1"/>
  <c r="S457" i="29"/>
  <c r="N442" i="29"/>
  <c r="S450" i="29"/>
  <c r="P311" i="29"/>
  <c r="P473" i="29"/>
  <c r="P90" i="29"/>
  <c r="Q290" i="29"/>
  <c r="O13" i="29"/>
  <c r="P173" i="29"/>
  <c r="O63" i="29"/>
  <c r="M90" i="29"/>
  <c r="AK91" i="32" s="1"/>
  <c r="O273" i="29"/>
  <c r="O7" i="29"/>
  <c r="M173" i="29"/>
  <c r="AK174" i="32" s="1"/>
  <c r="R488" i="29"/>
  <c r="R454" i="29"/>
  <c r="P308" i="29"/>
  <c r="N162" i="29"/>
  <c r="Q399" i="29"/>
  <c r="O253" i="29"/>
  <c r="P495" i="29"/>
  <c r="AL496" i="32" s="1"/>
  <c r="N349" i="29"/>
  <c r="S202" i="29"/>
  <c r="M413" i="29"/>
  <c r="AK414" i="32" s="1"/>
  <c r="R266" i="29"/>
  <c r="P449" i="29"/>
  <c r="N303" i="29"/>
  <c r="S390" i="29"/>
  <c r="P218" i="29"/>
  <c r="AL219" i="32" s="1"/>
  <c r="M62" i="29"/>
  <c r="AK63" i="32" s="1"/>
  <c r="O428" i="29"/>
  <c r="S254" i="29"/>
  <c r="R93" i="29"/>
  <c r="O406" i="29"/>
  <c r="P233" i="29"/>
  <c r="N498" i="29"/>
  <c r="R324" i="29"/>
  <c r="Q155" i="29"/>
  <c r="N433" i="29"/>
  <c r="R259" i="29"/>
  <c r="O438" i="29"/>
  <c r="R432" i="29"/>
  <c r="S415" i="29"/>
  <c r="P410" i="29"/>
  <c r="N342" i="29"/>
  <c r="S141" i="29"/>
  <c r="S486" i="29"/>
  <c r="O257" i="29"/>
  <c r="O72" i="29"/>
  <c r="Q398" i="29"/>
  <c r="S188" i="29"/>
  <c r="R19" i="29"/>
  <c r="Q308" i="29"/>
  <c r="Q113" i="29"/>
  <c r="M453" i="29"/>
  <c r="AK454" i="32" s="1"/>
  <c r="M232" i="29"/>
  <c r="AK233" i="32" s="1"/>
  <c r="N52" i="29"/>
  <c r="O361" i="29"/>
  <c r="O158" i="29"/>
  <c r="M33" i="29"/>
  <c r="AK34" i="32" s="1"/>
  <c r="O275" i="29"/>
  <c r="Q56" i="29"/>
  <c r="N275" i="29"/>
  <c r="R86" i="29"/>
  <c r="P288" i="29"/>
  <c r="S96" i="29"/>
  <c r="M347" i="29"/>
  <c r="AK348" i="32" s="1"/>
  <c r="P145" i="29"/>
  <c r="Q313" i="29"/>
  <c r="M452" i="29"/>
  <c r="AK453" i="32" s="1"/>
  <c r="M231" i="29"/>
  <c r="AK232" i="32" s="1"/>
  <c r="Q412" i="29"/>
  <c r="Q451" i="29"/>
  <c r="M230" i="29"/>
  <c r="AK231" i="32" s="1"/>
  <c r="O332" i="29"/>
  <c r="N403" i="29"/>
  <c r="N451" i="29"/>
  <c r="R434" i="29"/>
  <c r="M442" i="29"/>
  <c r="AK443" i="32" s="1"/>
  <c r="P305" i="29"/>
  <c r="M497" i="29"/>
  <c r="AK498" i="32" s="1"/>
  <c r="P83" i="29"/>
  <c r="O274" i="29"/>
  <c r="R7" i="29"/>
  <c r="S164" i="29"/>
  <c r="O105" i="29"/>
  <c r="M83" i="29"/>
  <c r="AK84" i="32" s="1"/>
  <c r="R260" i="29"/>
  <c r="M96" i="29"/>
  <c r="AK97" i="32" s="1"/>
  <c r="R162" i="29"/>
  <c r="S456" i="29"/>
  <c r="N450" i="29"/>
  <c r="S303" i="29"/>
  <c r="Q157" i="29"/>
  <c r="M395" i="29"/>
  <c r="AK396" i="32" s="1"/>
  <c r="R248" i="29"/>
  <c r="S490" i="29"/>
  <c r="Q344" i="29"/>
  <c r="O198" i="29"/>
  <c r="P408" i="29"/>
  <c r="N262" i="29"/>
  <c r="S444" i="29"/>
  <c r="Q298" i="29"/>
  <c r="S384" i="29"/>
  <c r="O213" i="29"/>
  <c r="Q498" i="29"/>
  <c r="M423" i="29"/>
  <c r="AK424" i="32" s="1"/>
  <c r="Q249" i="29"/>
  <c r="N89" i="29"/>
  <c r="M401" i="29"/>
  <c r="AK402" i="32" s="1"/>
  <c r="O228" i="29"/>
  <c r="S492" i="29"/>
  <c r="P319" i="29"/>
  <c r="Q150" i="29"/>
  <c r="S427" i="29"/>
  <c r="P254" i="29"/>
  <c r="M433" i="29"/>
  <c r="AK434" i="32" s="1"/>
  <c r="P427" i="29"/>
  <c r="Q410" i="29"/>
  <c r="N405" i="29"/>
  <c r="P334" i="29"/>
  <c r="O136" i="29"/>
  <c r="S478" i="29"/>
  <c r="O251" i="29"/>
  <c r="O67" i="29"/>
  <c r="M392" i="29"/>
  <c r="AK393" i="32" s="1"/>
  <c r="M183" i="29"/>
  <c r="AK184" i="32" s="1"/>
  <c r="N15" i="29"/>
  <c r="S301" i="29"/>
  <c r="P108" i="29"/>
  <c r="O446" i="29"/>
  <c r="M226" i="29"/>
  <c r="AK227" i="32" s="1"/>
  <c r="P47" i="29"/>
  <c r="S354" i="29"/>
  <c r="N152" i="29"/>
  <c r="R501" i="29"/>
  <c r="O269" i="29"/>
  <c r="Q501" i="29"/>
  <c r="N269" i="29"/>
  <c r="Q81" i="29"/>
  <c r="P282" i="29"/>
  <c r="AL283" i="32" s="1"/>
  <c r="R91" i="29"/>
  <c r="N339" i="29"/>
  <c r="M140" i="29"/>
  <c r="AK141" i="32" s="1"/>
  <c r="S306" i="29"/>
  <c r="Q444" i="29"/>
  <c r="Q224" i="29"/>
  <c r="O404" i="29"/>
  <c r="R442" i="29"/>
  <c r="N224" i="29"/>
  <c r="Q325" i="29"/>
  <c r="Q396" i="29"/>
  <c r="O442" i="29"/>
  <c r="S425" i="29"/>
  <c r="Q434" i="29"/>
  <c r="S498" i="29"/>
  <c r="M496" i="29"/>
  <c r="AK497" i="32" s="1"/>
  <c r="Q75" i="29"/>
  <c r="Q261" i="29"/>
  <c r="P74" i="29"/>
  <c r="Q154" i="29"/>
  <c r="N489" i="29"/>
  <c r="S74" i="29"/>
  <c r="R247" i="29"/>
  <c r="M49" i="29"/>
  <c r="AK50" i="32" s="1"/>
  <c r="N154" i="29"/>
  <c r="M434" i="29"/>
  <c r="AK435" i="32" s="1"/>
  <c r="Q445" i="29"/>
  <c r="O299" i="29"/>
  <c r="M153" i="29"/>
  <c r="AK154" i="32" s="1"/>
  <c r="P390" i="29"/>
  <c r="N244" i="29"/>
  <c r="O486" i="29"/>
  <c r="M340" i="29"/>
  <c r="AK341" i="32" s="1"/>
  <c r="R193" i="29"/>
  <c r="S403" i="29"/>
  <c r="Q257" i="29"/>
  <c r="O440" i="29"/>
  <c r="M294" i="29"/>
  <c r="AK295" i="32" s="1"/>
  <c r="Q379" i="29"/>
  <c r="N208" i="29"/>
  <c r="O493" i="29"/>
  <c r="M417" i="29"/>
  <c r="AK418" i="32" s="1"/>
  <c r="O244" i="29"/>
  <c r="Q84" i="29"/>
  <c r="R395" i="29"/>
  <c r="N223" i="29"/>
  <c r="Q487" i="29"/>
  <c r="N314" i="29"/>
  <c r="Q145" i="29"/>
  <c r="S421" i="29"/>
  <c r="N249" i="29"/>
  <c r="R427" i="29"/>
  <c r="P421" i="29"/>
  <c r="O405" i="29"/>
  <c r="R399" i="29"/>
  <c r="P328" i="29"/>
  <c r="P130" i="29"/>
  <c r="AL131" i="32" s="1"/>
  <c r="S469" i="29"/>
  <c r="P245" i="29"/>
  <c r="O62" i="29"/>
  <c r="S383" i="29"/>
  <c r="N177" i="29"/>
  <c r="Q10" i="29"/>
  <c r="S295" i="29"/>
  <c r="O103" i="29"/>
  <c r="P437" i="29"/>
  <c r="R219" i="29"/>
  <c r="R42" i="29"/>
  <c r="R347" i="29"/>
  <c r="Q146" i="29"/>
  <c r="N494" i="29"/>
  <c r="O263" i="29"/>
  <c r="M494" i="29"/>
  <c r="AK495" i="32" s="1"/>
  <c r="N263" i="29"/>
  <c r="P76" i="29"/>
  <c r="M275" i="29"/>
  <c r="AK276" i="32" s="1"/>
  <c r="Q86" i="29"/>
  <c r="N333" i="29"/>
  <c r="O134" i="29"/>
  <c r="S300" i="29"/>
  <c r="O436" i="29"/>
  <c r="R218" i="29"/>
  <c r="N397" i="29"/>
  <c r="O435" i="29"/>
  <c r="Q217" i="29"/>
  <c r="S318" i="29"/>
  <c r="M388" i="29"/>
  <c r="AK389" i="32" s="1"/>
  <c r="S434" i="29"/>
  <c r="N419" i="29"/>
  <c r="R425" i="29"/>
  <c r="R489" i="29"/>
  <c r="M463" i="29"/>
  <c r="AK464" i="32" s="1"/>
  <c r="N69" i="29"/>
  <c r="Q251" i="29"/>
  <c r="R24" i="29"/>
  <c r="S144" i="29"/>
  <c r="Q462" i="29"/>
  <c r="R68" i="29"/>
  <c r="R236" i="29"/>
  <c r="M7" i="29"/>
  <c r="AK8" i="32" s="1"/>
  <c r="P144" i="29"/>
  <c r="R409" i="29"/>
  <c r="O14" i="29"/>
  <c r="S95" i="29"/>
  <c r="N350" i="29"/>
  <c r="S27" i="29"/>
  <c r="S117" i="29"/>
  <c r="S246" i="29"/>
  <c r="Q106" i="29"/>
  <c r="O95" i="29"/>
  <c r="M441" i="29"/>
  <c r="AK442" i="32" s="1"/>
  <c r="R294" i="29"/>
  <c r="P148" i="29"/>
  <c r="AL149" i="32" s="1"/>
  <c r="S385" i="29"/>
  <c r="Q239" i="29"/>
  <c r="R481" i="29"/>
  <c r="P335" i="29"/>
  <c r="N189" i="29"/>
  <c r="O399" i="29"/>
  <c r="M253" i="29"/>
  <c r="AK254" i="32" s="1"/>
  <c r="R435" i="29"/>
  <c r="P289" i="29"/>
  <c r="O374" i="29"/>
  <c r="P202" i="29"/>
  <c r="M488" i="29"/>
  <c r="AK489" i="32" s="1"/>
  <c r="R411" i="29"/>
  <c r="R238" i="29"/>
  <c r="M80" i="29"/>
  <c r="AK81" i="32" s="1"/>
  <c r="R389" i="29"/>
  <c r="M218" i="29"/>
  <c r="AK219" i="32" s="1"/>
  <c r="O482" i="29"/>
  <c r="S308" i="29"/>
  <c r="R140" i="29"/>
  <c r="Q416" i="29"/>
  <c r="P243" i="29"/>
  <c r="R421" i="29"/>
  <c r="N416" i="29"/>
  <c r="M400" i="29"/>
  <c r="AK401" i="32" s="1"/>
  <c r="S393" i="29"/>
  <c r="P322" i="29"/>
  <c r="AL323" i="32" s="1"/>
  <c r="R124" i="29"/>
  <c r="O462" i="29"/>
  <c r="S238" i="29"/>
  <c r="P57" i="29"/>
  <c r="AL58" i="32" s="1"/>
  <c r="N377" i="29"/>
  <c r="N170" i="29"/>
  <c r="M6" i="29"/>
  <c r="AK7" i="32" s="1"/>
  <c r="N289" i="29"/>
  <c r="Q97" i="29"/>
  <c r="M430" i="29"/>
  <c r="AK431" i="32" s="1"/>
  <c r="S213" i="29"/>
  <c r="M38" i="29"/>
  <c r="AK39" i="32" s="1"/>
  <c r="Q340" i="29"/>
  <c r="Q140" i="29"/>
  <c r="M485" i="29"/>
  <c r="AK486" i="32" s="1"/>
  <c r="Q256" i="29"/>
  <c r="S484" i="29"/>
  <c r="P256" i="29"/>
  <c r="P501" i="29"/>
  <c r="AL502" i="32" s="1"/>
  <c r="M269" i="29"/>
  <c r="AK270" i="32" s="1"/>
  <c r="P81" i="29"/>
  <c r="N327" i="29"/>
  <c r="S128" i="29"/>
  <c r="S294" i="29"/>
  <c r="M429" i="29"/>
  <c r="AK430" i="32" s="1"/>
  <c r="Q211" i="29"/>
  <c r="S388" i="29"/>
  <c r="Q427" i="29"/>
  <c r="N211" i="29"/>
  <c r="N312" i="29"/>
  <c r="P381" i="29"/>
  <c r="AL382" i="32" s="1"/>
  <c r="M426" i="29"/>
  <c r="AK427" i="32" s="1"/>
  <c r="O410" i="29"/>
  <c r="M419" i="29"/>
  <c r="AK420" i="32" s="1"/>
  <c r="N481" i="29"/>
  <c r="M440" i="29"/>
  <c r="AK441" i="32" s="1"/>
  <c r="M63" i="29"/>
  <c r="AK64" i="32" s="1"/>
  <c r="N240" i="29"/>
  <c r="P41" i="29"/>
  <c r="Q137" i="29"/>
  <c r="Q439" i="29"/>
  <c r="Q62" i="29"/>
  <c r="N227" i="29"/>
  <c r="O12" i="29"/>
  <c r="N137" i="29"/>
  <c r="P392" i="29"/>
  <c r="S25" i="29"/>
  <c r="O89" i="29"/>
  <c r="R331" i="29"/>
  <c r="S9" i="29"/>
  <c r="O110" i="29"/>
  <c r="P235" i="29"/>
  <c r="S290" i="29"/>
  <c r="O88" i="29"/>
  <c r="S258" i="29"/>
  <c r="P436" i="29"/>
  <c r="AL437" i="32" s="1"/>
  <c r="N290" i="29"/>
  <c r="S143" i="29"/>
  <c r="O381" i="29"/>
  <c r="M235" i="29"/>
  <c r="AK236" i="32" s="1"/>
  <c r="N477" i="29"/>
  <c r="S330" i="29"/>
  <c r="Q184" i="29"/>
  <c r="R394" i="29"/>
  <c r="P248" i="29"/>
  <c r="AL249" i="32" s="1"/>
  <c r="N431" i="29"/>
  <c r="S284" i="29"/>
  <c r="M369" i="29"/>
  <c r="AK370" i="32" s="1"/>
  <c r="O197" i="29"/>
  <c r="R482" i="29"/>
  <c r="P406" i="29"/>
  <c r="Q233" i="29"/>
  <c r="P75" i="29"/>
  <c r="P384" i="29"/>
  <c r="S212" i="29"/>
  <c r="O476" i="29"/>
  <c r="S302" i="29"/>
  <c r="S135" i="29"/>
  <c r="O411" i="29"/>
  <c r="O238" i="29"/>
  <c r="P416" i="29"/>
  <c r="AL417" i="32" s="1"/>
  <c r="S410" i="29"/>
  <c r="M394" i="29"/>
  <c r="AK395" i="32" s="1"/>
  <c r="Q388" i="29"/>
  <c r="R315" i="29"/>
  <c r="O119" i="29"/>
  <c r="R453" i="29"/>
  <c r="P232" i="29"/>
  <c r="R52" i="29"/>
  <c r="M370" i="29"/>
  <c r="AK371" i="32" s="1"/>
  <c r="P164" i="29"/>
  <c r="P66" i="29"/>
  <c r="N283" i="29"/>
  <c r="P92" i="29"/>
  <c r="AL93" i="32" s="1"/>
  <c r="Q421" i="29"/>
  <c r="R206" i="29"/>
  <c r="O33" i="29"/>
  <c r="R333" i="29"/>
  <c r="N135" i="29"/>
  <c r="N478" i="29"/>
  <c r="Q250" i="29"/>
  <c r="M478" i="29"/>
  <c r="AK479" i="32" s="1"/>
  <c r="P250" i="29"/>
  <c r="S493" i="29"/>
  <c r="M263" i="29"/>
  <c r="AK264" i="32" s="1"/>
  <c r="O76" i="29"/>
  <c r="P320" i="29"/>
  <c r="P123" i="29"/>
  <c r="N288" i="29"/>
  <c r="N420" i="29"/>
  <c r="R205" i="29"/>
  <c r="N382" i="29"/>
  <c r="R419" i="29"/>
  <c r="O205" i="29"/>
  <c r="N306" i="29"/>
  <c r="P374" i="29"/>
  <c r="O419" i="29"/>
  <c r="S402" i="29"/>
  <c r="N410" i="29"/>
  <c r="R473" i="29"/>
  <c r="M416" i="29"/>
  <c r="AK417" i="32" s="1"/>
  <c r="R55" i="29"/>
  <c r="Q227" i="29"/>
  <c r="R27" i="29"/>
  <c r="N128" i="29"/>
  <c r="O415" i="29"/>
  <c r="O55" i="29"/>
  <c r="P215" i="29"/>
  <c r="O23" i="29"/>
  <c r="R127" i="29"/>
  <c r="M371" i="29"/>
  <c r="AK372" i="32" s="1"/>
  <c r="O165" i="29"/>
  <c r="N81" i="29"/>
  <c r="P316" i="29"/>
  <c r="AL317" i="32" s="1"/>
  <c r="S3" i="29"/>
  <c r="S103" i="29"/>
  <c r="R223" i="29"/>
  <c r="S55" i="29"/>
  <c r="Q80" i="29"/>
  <c r="Q246" i="29"/>
  <c r="S431" i="29"/>
  <c r="Q285" i="29"/>
  <c r="O139" i="29"/>
  <c r="R376" i="29"/>
  <c r="P230" i="29"/>
  <c r="Q472" i="29"/>
  <c r="O326" i="29"/>
  <c r="M180" i="29"/>
  <c r="AK181" i="32" s="1"/>
  <c r="N390" i="29"/>
  <c r="S243" i="29"/>
  <c r="Q426" i="29"/>
  <c r="O280" i="29"/>
  <c r="R363" i="29"/>
  <c r="N192" i="29"/>
  <c r="R476" i="29"/>
  <c r="N401" i="29"/>
  <c r="P228" i="29"/>
  <c r="S70" i="29"/>
  <c r="N379" i="29"/>
  <c r="N207" i="29"/>
  <c r="M471" i="29"/>
  <c r="AK472" i="32" s="1"/>
  <c r="Q297" i="29"/>
  <c r="M131" i="29"/>
  <c r="AK132" i="32" s="1"/>
  <c r="M406" i="29"/>
  <c r="AK407" i="32" s="1"/>
  <c r="N233" i="29"/>
  <c r="N411" i="29"/>
  <c r="Q405" i="29"/>
  <c r="R388" i="29"/>
  <c r="M502" i="29"/>
  <c r="AK503" i="32" s="1"/>
  <c r="R309" i="29"/>
  <c r="M114" i="29"/>
  <c r="AK115" i="32" s="1"/>
  <c r="R446" i="29"/>
  <c r="Q226" i="29"/>
  <c r="S47" i="29"/>
  <c r="M362" i="29"/>
  <c r="AK363" i="32" s="1"/>
  <c r="R158" i="29"/>
  <c r="O28" i="29"/>
  <c r="N277" i="29"/>
  <c r="O87" i="29"/>
  <c r="P414" i="29"/>
  <c r="AL415" i="32" s="1"/>
  <c r="S200" i="29"/>
  <c r="Q28" i="29"/>
  <c r="R327" i="29"/>
  <c r="P129" i="29"/>
  <c r="AL130" i="32" s="1"/>
  <c r="M469" i="29"/>
  <c r="AK470" i="32" s="1"/>
  <c r="Q244" i="29"/>
  <c r="S468" i="29"/>
  <c r="O243" i="29"/>
  <c r="R484" i="29"/>
  <c r="O256" i="29"/>
  <c r="O71" i="29"/>
  <c r="R313" i="29"/>
  <c r="M118" i="29"/>
  <c r="AK119" i="32" s="1"/>
  <c r="P281" i="29"/>
  <c r="AL282" i="32" s="1"/>
  <c r="R412" i="29"/>
  <c r="S199" i="29"/>
  <c r="M375" i="29"/>
  <c r="AK376" i="32" s="1"/>
  <c r="O412" i="29"/>
  <c r="P199" i="29"/>
  <c r="N300" i="29"/>
  <c r="N366" i="29"/>
  <c r="R410" i="29"/>
  <c r="O396" i="29"/>
  <c r="R402" i="29"/>
  <c r="M465" i="29"/>
  <c r="AK466" i="32" s="1"/>
  <c r="O393" i="29"/>
  <c r="S49" i="29"/>
  <c r="S215" i="29"/>
  <c r="P27" i="29"/>
  <c r="AL28" i="32" s="1"/>
  <c r="O120" i="29"/>
  <c r="S392" i="29"/>
  <c r="P49" i="29"/>
  <c r="AL50" i="32" s="1"/>
  <c r="P204" i="29"/>
  <c r="AL205" i="32" s="1"/>
  <c r="S21" i="29"/>
  <c r="S119" i="29"/>
  <c r="P350" i="29"/>
  <c r="AL351" i="32" s="1"/>
  <c r="Q488" i="29"/>
  <c r="O74" i="29"/>
  <c r="Q299" i="29"/>
  <c r="O51" i="29"/>
  <c r="Q95" i="29"/>
  <c r="Q214" i="29"/>
  <c r="M480" i="29"/>
  <c r="AK481" i="32" s="1"/>
  <c r="R73" i="29"/>
  <c r="Q234" i="29"/>
  <c r="O427" i="29"/>
  <c r="M281" i="29"/>
  <c r="AK282" i="32" s="1"/>
  <c r="R134" i="29"/>
  <c r="N372" i="29"/>
  <c r="S225" i="29"/>
  <c r="M468" i="29"/>
  <c r="AK469" i="32" s="1"/>
  <c r="R321" i="29"/>
  <c r="P175" i="29"/>
  <c r="Q385" i="29"/>
  <c r="O239" i="29"/>
  <c r="M422" i="29"/>
  <c r="AK423" i="32" s="1"/>
  <c r="R275" i="29"/>
  <c r="R357" i="29"/>
  <c r="M187" i="29"/>
  <c r="AK188" i="32" s="1"/>
  <c r="P471" i="29"/>
  <c r="AL472" i="32" s="1"/>
  <c r="S395" i="29"/>
  <c r="O223" i="29"/>
  <c r="O66" i="29"/>
  <c r="S373" i="29"/>
  <c r="M202" i="29"/>
  <c r="AK203" i="32" s="1"/>
  <c r="R465" i="29"/>
  <c r="O292" i="29"/>
  <c r="N126" i="29"/>
  <c r="R400" i="29"/>
  <c r="M228" i="29"/>
  <c r="AK229" i="32" s="1"/>
  <c r="S405" i="29"/>
  <c r="O400" i="29"/>
  <c r="P383" i="29"/>
  <c r="R496" i="29"/>
  <c r="O302" i="29"/>
  <c r="S108" i="29"/>
  <c r="O439" i="29"/>
  <c r="N220" i="29"/>
  <c r="N43" i="29"/>
  <c r="O355" i="29"/>
  <c r="S152" i="29"/>
  <c r="O502" i="29"/>
  <c r="R269" i="29"/>
  <c r="N82" i="29"/>
  <c r="M407" i="29"/>
  <c r="AK408" i="32" s="1"/>
  <c r="M195" i="29"/>
  <c r="AK196" i="32" s="1"/>
  <c r="M24" i="29"/>
  <c r="AK25" i="32" s="1"/>
  <c r="M321" i="29"/>
  <c r="AK322" i="32" s="1"/>
  <c r="M124" i="29"/>
  <c r="AK125" i="32" s="1"/>
  <c r="Q461" i="29"/>
  <c r="Q237" i="29"/>
  <c r="P461" i="29"/>
  <c r="P237" i="29"/>
  <c r="AL238" i="32" s="1"/>
  <c r="S477" i="29"/>
  <c r="O250" i="29"/>
  <c r="S65" i="29"/>
  <c r="M307" i="29"/>
  <c r="AK308" i="32" s="1"/>
  <c r="R112" i="29"/>
  <c r="R274" i="29"/>
  <c r="Q404" i="29"/>
  <c r="P193" i="29"/>
  <c r="R366" i="29"/>
  <c r="P403" i="29"/>
  <c r="M193" i="29"/>
  <c r="AK194" i="32" s="1"/>
  <c r="P293" i="29"/>
  <c r="R359" i="29"/>
  <c r="M403" i="29"/>
  <c r="AK404" i="32" s="1"/>
  <c r="R387" i="29"/>
  <c r="M499" i="29"/>
  <c r="AK500" i="32" s="1"/>
  <c r="O457" i="29"/>
  <c r="M373" i="29"/>
  <c r="AK374" i="32" s="1"/>
  <c r="M44" i="29"/>
  <c r="AK45" i="32" s="1"/>
  <c r="S204" i="29"/>
  <c r="Q58" i="29"/>
  <c r="O111" i="29"/>
  <c r="P371" i="29"/>
  <c r="Q43" i="29"/>
  <c r="N193" i="29"/>
  <c r="Q64" i="29"/>
  <c r="S110" i="29"/>
  <c r="Q334" i="29"/>
  <c r="R456" i="29"/>
  <c r="N68" i="29"/>
  <c r="P285" i="29"/>
  <c r="AL286" i="32" s="1"/>
  <c r="P8" i="29"/>
  <c r="AL9" i="32" s="1"/>
  <c r="Q88" i="29"/>
  <c r="Q203" i="29"/>
  <c r="N456" i="29"/>
  <c r="Q67" i="29"/>
  <c r="R222" i="29"/>
  <c r="R422" i="29"/>
  <c r="P276" i="29"/>
  <c r="N130" i="29"/>
  <c r="Q367" i="29"/>
  <c r="O221" i="29"/>
  <c r="P463" i="29"/>
  <c r="N317" i="29"/>
  <c r="S170" i="29"/>
  <c r="M381" i="29"/>
  <c r="AK382" i="32" s="1"/>
  <c r="R234" i="29"/>
  <c r="P417" i="29"/>
  <c r="AL418" i="32" s="1"/>
  <c r="N271" i="29"/>
  <c r="P352" i="29"/>
  <c r="S181" i="29"/>
  <c r="N466" i="29"/>
  <c r="S389" i="29"/>
  <c r="N218" i="29"/>
  <c r="R61" i="29"/>
  <c r="Q368" i="29"/>
  <c r="S196" i="29"/>
  <c r="P460" i="29"/>
  <c r="M287" i="29"/>
  <c r="AK288" i="32" s="1"/>
  <c r="O121" i="29"/>
  <c r="P395" i="29"/>
  <c r="S222" i="29"/>
  <c r="Q400" i="29"/>
  <c r="O394" i="29"/>
  <c r="N378" i="29"/>
  <c r="P491" i="29"/>
  <c r="AL492" i="32" s="1"/>
  <c r="O296" i="29"/>
  <c r="R103" i="29"/>
  <c r="P430" i="29"/>
  <c r="O214" i="29"/>
  <c r="P38" i="29"/>
  <c r="N348" i="29"/>
  <c r="M147" i="29"/>
  <c r="AK148" i="32" s="1"/>
  <c r="Q494" i="29"/>
  <c r="R263" i="29"/>
  <c r="M77" i="29"/>
  <c r="AK78" i="32" s="1"/>
  <c r="O398" i="29"/>
  <c r="Q188" i="29"/>
  <c r="P19" i="29"/>
  <c r="M315" i="29"/>
  <c r="AK316" i="32" s="1"/>
  <c r="Q118" i="29"/>
  <c r="R452" i="29"/>
  <c r="R231" i="29"/>
  <c r="Q452" i="29"/>
  <c r="Q231" i="29"/>
  <c r="R468" i="29"/>
  <c r="N243" i="29"/>
  <c r="M61" i="29"/>
  <c r="AK62" i="32" s="1"/>
  <c r="M301" i="29"/>
  <c r="AK302" i="32" s="1"/>
  <c r="N501" i="29"/>
  <c r="R268" i="29"/>
  <c r="O397" i="29"/>
  <c r="Q187" i="29"/>
  <c r="O360" i="29"/>
  <c r="S396" i="29"/>
  <c r="N187" i="29"/>
  <c r="R286" i="29"/>
  <c r="Q352" i="29"/>
  <c r="P396" i="29"/>
  <c r="AL397" i="32" s="1"/>
  <c r="Q380" i="29"/>
  <c r="S489" i="29"/>
  <c r="Q450" i="29"/>
  <c r="M356" i="29"/>
  <c r="AK357" i="32" s="1"/>
  <c r="M37" i="29"/>
  <c r="AK38" i="32" s="1"/>
  <c r="S195" i="29"/>
  <c r="Q3" i="29"/>
  <c r="S104" i="29"/>
  <c r="M353" i="29"/>
  <c r="AK354" i="32" s="1"/>
  <c r="Q36" i="29"/>
  <c r="M184" i="29"/>
  <c r="AK185" i="32" s="1"/>
  <c r="P45" i="29"/>
  <c r="P104" i="29"/>
  <c r="R316" i="29"/>
  <c r="S432" i="29"/>
  <c r="Q60" i="29"/>
  <c r="R272" i="29"/>
  <c r="S374" i="29"/>
  <c r="S80" i="29"/>
  <c r="M192" i="29"/>
  <c r="AK193" i="32" s="1"/>
  <c r="R431" i="29"/>
  <c r="M60" i="29"/>
  <c r="AK61" i="32" s="1"/>
  <c r="O211" i="29"/>
  <c r="N418" i="29"/>
  <c r="S271" i="29"/>
  <c r="Q125" i="29"/>
  <c r="M363" i="29"/>
  <c r="AK364" i="32" s="1"/>
  <c r="R216" i="29"/>
  <c r="S458" i="29"/>
  <c r="Q312" i="29"/>
  <c r="O166" i="29"/>
  <c r="P376" i="29"/>
  <c r="AL377" i="32" s="1"/>
  <c r="N230" i="29"/>
  <c r="S412" i="29"/>
  <c r="Q266" i="29"/>
  <c r="N347" i="29"/>
  <c r="R176" i="29"/>
  <c r="S460" i="29"/>
  <c r="Q384" i="29"/>
  <c r="M213" i="29"/>
  <c r="AK214" i="32" s="1"/>
  <c r="N57" i="29"/>
  <c r="N363" i="29"/>
  <c r="R191" i="29"/>
  <c r="N455" i="29"/>
  <c r="R281" i="29"/>
  <c r="P116" i="29"/>
  <c r="AL117" i="32" s="1"/>
  <c r="P389" i="29"/>
  <c r="R217" i="29"/>
  <c r="N395" i="29"/>
  <c r="M389" i="29"/>
  <c r="AK390" i="32" s="1"/>
  <c r="S372" i="29"/>
  <c r="P485" i="29"/>
  <c r="O290" i="29"/>
  <c r="P98" i="29"/>
  <c r="AL99" i="32" s="1"/>
  <c r="R423" i="29"/>
  <c r="P208" i="29"/>
  <c r="AL209" i="32" s="1"/>
  <c r="R33" i="29"/>
  <c r="R341" i="29"/>
  <c r="Q141" i="29"/>
  <c r="Q485" i="29"/>
  <c r="M257" i="29"/>
  <c r="AK258" i="32" s="1"/>
  <c r="M72" i="29"/>
  <c r="AK73" i="32" s="1"/>
  <c r="R391" i="29"/>
  <c r="R182" i="29"/>
  <c r="S14" i="29"/>
  <c r="Q307" i="29"/>
  <c r="O113" i="29"/>
  <c r="M446" i="29"/>
  <c r="AK447" i="32" s="1"/>
  <c r="O225" i="29"/>
  <c r="S445" i="29"/>
  <c r="N225" i="29"/>
  <c r="O461" i="29"/>
  <c r="O237" i="29"/>
  <c r="O56" i="29"/>
  <c r="M295" i="29"/>
  <c r="AK296" i="32" s="1"/>
  <c r="Q493" i="29"/>
  <c r="Q262" i="29"/>
  <c r="N389" i="29"/>
  <c r="M181" i="29"/>
  <c r="AK182" i="32" s="1"/>
  <c r="N353" i="29"/>
  <c r="O388" i="29"/>
  <c r="Q180" i="29"/>
  <c r="M280" i="29"/>
  <c r="AK281" i="32" s="1"/>
  <c r="N345" i="29"/>
  <c r="S387" i="29"/>
  <c r="O373" i="29"/>
  <c r="M483" i="29"/>
  <c r="AK484" i="32" s="1"/>
  <c r="R441" i="29"/>
  <c r="S336" i="29"/>
  <c r="O31" i="29"/>
  <c r="S184" i="29"/>
  <c r="O8" i="29"/>
  <c r="Q96" i="29"/>
  <c r="M335" i="29"/>
  <c r="AK336" i="32" s="1"/>
  <c r="S30" i="29"/>
  <c r="N173" i="29"/>
  <c r="O44" i="29"/>
  <c r="N96" i="29"/>
  <c r="P302" i="29"/>
  <c r="AL303" i="32" s="1"/>
  <c r="Q409" i="29"/>
  <c r="R54" i="29"/>
  <c r="P259" i="29"/>
  <c r="O488" i="29"/>
  <c r="M74" i="29"/>
  <c r="AK75" i="32" s="1"/>
  <c r="R180" i="29"/>
  <c r="S408" i="29"/>
  <c r="N54" i="29"/>
  <c r="N203" i="29"/>
  <c r="Q413" i="29"/>
  <c r="O267" i="29"/>
  <c r="M121" i="29"/>
  <c r="AK122" i="32" s="1"/>
  <c r="P358" i="29"/>
  <c r="N212" i="29"/>
  <c r="O454" i="29"/>
  <c r="M308" i="29"/>
  <c r="AK309" i="32" s="1"/>
  <c r="R161" i="29"/>
  <c r="S371" i="29"/>
  <c r="Q225" i="29"/>
  <c r="O408" i="29"/>
  <c r="M262" i="29"/>
  <c r="AK263" i="32" s="1"/>
  <c r="S341" i="29"/>
  <c r="Q171" i="29"/>
  <c r="Q455" i="29"/>
  <c r="O379" i="29"/>
  <c r="R207" i="29"/>
  <c r="Q52" i="29"/>
  <c r="O357" i="29"/>
  <c r="Q186" i="29"/>
  <c r="N449" i="29"/>
  <c r="O276" i="29"/>
  <c r="R111" i="29"/>
  <c r="N384" i="29"/>
  <c r="Q212" i="29"/>
  <c r="O389" i="29"/>
  <c r="R383" i="29"/>
  <c r="S366" i="29"/>
  <c r="N480" i="29"/>
  <c r="Q283" i="29"/>
  <c r="S92" i="29"/>
  <c r="S414" i="29"/>
  <c r="O201" i="29"/>
  <c r="M29" i="29"/>
  <c r="AK30" i="32" s="1"/>
  <c r="N334" i="29"/>
  <c r="Q135" i="29"/>
  <c r="Q478" i="29"/>
  <c r="M251" i="29"/>
  <c r="AK252" i="32" s="1"/>
  <c r="M67" i="29"/>
  <c r="AK68" i="32" s="1"/>
  <c r="O383" i="29"/>
  <c r="S176" i="29"/>
  <c r="O10" i="29"/>
  <c r="Q301" i="29"/>
  <c r="N108" i="29"/>
  <c r="N437" i="29"/>
  <c r="P219" i="29"/>
  <c r="M437" i="29"/>
  <c r="AK438" i="32" s="1"/>
  <c r="O219" i="29"/>
  <c r="P452" i="29"/>
  <c r="AL453" i="32" s="1"/>
  <c r="P231" i="29"/>
  <c r="Q51" i="29"/>
  <c r="O288" i="29"/>
  <c r="P484" i="29"/>
  <c r="AL485" i="32" s="1"/>
  <c r="M256" i="29"/>
  <c r="AK257" i="32" s="1"/>
  <c r="O382" i="29"/>
  <c r="Q174" i="29"/>
  <c r="S345" i="29"/>
  <c r="S381" i="29"/>
  <c r="N174" i="29"/>
  <c r="M274" i="29"/>
  <c r="AK275" i="32" s="1"/>
  <c r="N338" i="29"/>
  <c r="R380" i="29"/>
  <c r="S365" i="29"/>
  <c r="S473" i="29"/>
  <c r="O434" i="29"/>
  <c r="N319" i="29"/>
  <c r="Q25" i="29"/>
  <c r="Q173" i="29"/>
  <c r="S304" i="29"/>
  <c r="N90" i="29"/>
  <c r="S317" i="29"/>
  <c r="N25" i="29"/>
  <c r="S162" i="29"/>
  <c r="N196" i="29"/>
  <c r="R89" i="29"/>
  <c r="S285" i="29"/>
  <c r="P388" i="29"/>
  <c r="AL389" i="32" s="1"/>
  <c r="S48" i="29"/>
  <c r="N247" i="29"/>
  <c r="P456" i="29"/>
  <c r="AL457" i="32" s="1"/>
  <c r="S67" i="29"/>
  <c r="O172" i="29"/>
  <c r="S386" i="29"/>
  <c r="O48" i="29"/>
  <c r="N191" i="29"/>
  <c r="M409" i="29"/>
  <c r="AK410" i="32" s="1"/>
  <c r="R262" i="29"/>
  <c r="N500" i="29"/>
  <c r="S353" i="29"/>
  <c r="Q207" i="29"/>
  <c r="R449" i="29"/>
  <c r="P303" i="29"/>
  <c r="N157" i="29"/>
  <c r="O367" i="29"/>
  <c r="M221" i="29"/>
  <c r="AK222" i="32" s="1"/>
  <c r="R403" i="29"/>
  <c r="P257" i="29"/>
  <c r="AL258" i="32" s="1"/>
  <c r="Q336" i="29"/>
  <c r="N166" i="29"/>
  <c r="O450" i="29"/>
  <c r="M374" i="29"/>
  <c r="AK375" i="32" s="1"/>
  <c r="N202" i="29"/>
  <c r="M48" i="29"/>
  <c r="AK49" i="32" s="1"/>
  <c r="M352" i="29"/>
  <c r="AK353" i="32" s="1"/>
  <c r="P181" i="29"/>
  <c r="S443" i="29"/>
  <c r="P270" i="29"/>
  <c r="N107" i="29"/>
  <c r="S378" i="29"/>
  <c r="S206" i="29"/>
  <c r="M384" i="29"/>
  <c r="AK385" i="32" s="1"/>
  <c r="P378" i="29"/>
  <c r="AL379" i="32" s="1"/>
  <c r="Q361" i="29"/>
  <c r="S474" i="29"/>
  <c r="Q277" i="29"/>
  <c r="R87" i="29"/>
  <c r="P407" i="29"/>
  <c r="AL408" i="32" s="1"/>
  <c r="P195" i="29"/>
  <c r="AL196" i="32" s="1"/>
  <c r="P24" i="29"/>
  <c r="N328" i="29"/>
  <c r="M130" i="29"/>
  <c r="AK131" i="32" s="1"/>
  <c r="P469" i="29"/>
  <c r="N245" i="29"/>
  <c r="S61" i="29"/>
  <c r="N376" i="29"/>
  <c r="S169" i="29"/>
  <c r="R5" i="29"/>
  <c r="Q295" i="29"/>
  <c r="P102" i="29"/>
  <c r="AL103" i="32" s="1"/>
  <c r="R429" i="29"/>
  <c r="Q213" i="29"/>
  <c r="Q429" i="29"/>
  <c r="P213" i="29"/>
  <c r="R445" i="29"/>
  <c r="M225" i="29"/>
  <c r="AK226" i="32" s="1"/>
  <c r="S46" i="29"/>
  <c r="N282" i="29"/>
  <c r="S475" i="29"/>
  <c r="M250" i="29"/>
  <c r="AK251" i="32" s="1"/>
  <c r="N375" i="29"/>
  <c r="S168" i="29"/>
  <c r="R338" i="29"/>
  <c r="R374" i="29"/>
  <c r="O500" i="29"/>
  <c r="M268" i="29"/>
  <c r="AK269" i="32" s="1"/>
  <c r="N332" i="29"/>
  <c r="N374" i="29"/>
  <c r="P359" i="29"/>
  <c r="AL360" i="32" s="1"/>
  <c r="O465" i="29"/>
  <c r="P425" i="29"/>
  <c r="R304" i="29"/>
  <c r="M19" i="29"/>
  <c r="AK20" i="32" s="1"/>
  <c r="M165" i="29"/>
  <c r="AK166" i="32" s="1"/>
  <c r="P31" i="29"/>
  <c r="N83" i="29"/>
  <c r="O304" i="29"/>
  <c r="Q18" i="29"/>
  <c r="O154" i="29"/>
  <c r="Q90" i="29"/>
  <c r="R82" i="29"/>
  <c r="M273" i="29"/>
  <c r="AK274" i="32" s="1"/>
  <c r="P404" i="29"/>
  <c r="AL405" i="32" s="1"/>
  <c r="N258" i="29"/>
  <c r="Q495" i="29"/>
  <c r="O349" i="29"/>
  <c r="M203" i="29"/>
  <c r="AK204" i="32" s="1"/>
  <c r="N445" i="29"/>
  <c r="S298" i="29"/>
  <c r="Q152" i="29"/>
  <c r="R362" i="29"/>
  <c r="P216" i="29"/>
  <c r="N399" i="29"/>
  <c r="S252" i="29"/>
  <c r="N331" i="29"/>
  <c r="N161" i="29"/>
  <c r="O444" i="29"/>
  <c r="R368" i="29"/>
  <c r="M197" i="29"/>
  <c r="AK198" i="32" s="1"/>
  <c r="P43" i="29"/>
  <c r="AL44" i="32" s="1"/>
  <c r="R346" i="29"/>
  <c r="O176" i="29"/>
  <c r="Q438" i="29"/>
  <c r="N265" i="29"/>
  <c r="Q102" i="29"/>
  <c r="Q373" i="29"/>
  <c r="R201" i="29"/>
  <c r="R378" i="29"/>
  <c r="N373" i="29"/>
  <c r="O356" i="29"/>
  <c r="Q469" i="29"/>
  <c r="N270" i="29"/>
  <c r="Q82" i="29"/>
  <c r="R398" i="29"/>
  <c r="P189" i="29"/>
  <c r="AL190" i="32" s="1"/>
  <c r="S19" i="29"/>
  <c r="M322" i="29"/>
  <c r="AK323" i="32" s="1"/>
  <c r="P124" i="29"/>
  <c r="AL125" i="32" s="1"/>
  <c r="M462" i="29"/>
  <c r="AK463" i="32" s="1"/>
  <c r="M238" i="29"/>
  <c r="AK239" i="32" s="1"/>
  <c r="M57" i="29"/>
  <c r="AK58" i="32" s="1"/>
  <c r="R369" i="29"/>
  <c r="N164" i="29"/>
  <c r="R81" i="29"/>
  <c r="S288" i="29"/>
  <c r="O97" i="29"/>
  <c r="S420" i="29"/>
  <c r="P206" i="29"/>
  <c r="R420" i="29"/>
  <c r="O206" i="29"/>
  <c r="S436" i="29"/>
  <c r="N219" i="29"/>
  <c r="N42" i="29"/>
  <c r="S274" i="29"/>
  <c r="O468" i="29"/>
  <c r="S242" i="29"/>
  <c r="M367" i="29"/>
  <c r="AK368" i="32" s="1"/>
  <c r="N163" i="29"/>
  <c r="R332" i="29"/>
  <c r="P366" i="29"/>
  <c r="AL367" i="32" s="1"/>
  <c r="N491" i="29"/>
  <c r="O261" i="29"/>
  <c r="P325" i="29"/>
  <c r="M366" i="29"/>
  <c r="AK367" i="32" s="1"/>
  <c r="P351" i="29"/>
  <c r="P457" i="29"/>
  <c r="AL458" i="32" s="1"/>
  <c r="R418" i="29"/>
  <c r="R290" i="29"/>
  <c r="P13" i="29"/>
  <c r="AL14" i="32" s="1"/>
  <c r="R154" i="29"/>
  <c r="O489" i="29"/>
  <c r="M75" i="29"/>
  <c r="AK76" i="32" s="1"/>
  <c r="R287" i="29"/>
  <c r="M13" i="29"/>
  <c r="AK14" i="32" s="1"/>
  <c r="Q144" i="29"/>
  <c r="S488" i="29"/>
  <c r="Q74" i="29"/>
  <c r="S399" i="29"/>
  <c r="Q253" i="29"/>
  <c r="M491" i="29"/>
  <c r="AK492" i="32" s="1"/>
  <c r="R344" i="29"/>
  <c r="P198" i="29"/>
  <c r="AL199" i="32" s="1"/>
  <c r="Q440" i="29"/>
  <c r="O294" i="29"/>
  <c r="M148" i="29"/>
  <c r="AK149" i="32" s="1"/>
  <c r="N358" i="29"/>
  <c r="S211" i="29"/>
  <c r="Q394" i="29"/>
  <c r="R498" i="29"/>
  <c r="O325" i="29"/>
  <c r="N156" i="29"/>
  <c r="M439" i="29"/>
  <c r="AK440" i="32" s="1"/>
  <c r="P363" i="29"/>
  <c r="S191" i="29"/>
  <c r="S38" i="29"/>
  <c r="P341" i="29"/>
  <c r="R170" i="29"/>
  <c r="O433" i="29"/>
  <c r="S259" i="29"/>
  <c r="M98" i="29"/>
  <c r="AK99" i="32" s="1"/>
  <c r="O368" i="29"/>
  <c r="Q196" i="29"/>
  <c r="P373" i="29"/>
  <c r="AL374" i="32" s="1"/>
  <c r="R367" i="29"/>
  <c r="M351" i="29"/>
  <c r="AK352" i="32" s="1"/>
  <c r="M495" i="29"/>
  <c r="AK496" i="32" s="1"/>
  <c r="N264" i="29"/>
  <c r="P77" i="29"/>
  <c r="AL78" i="32" s="1"/>
  <c r="N392" i="29"/>
  <c r="N183" i="29"/>
  <c r="O15" i="29"/>
  <c r="P315" i="29"/>
  <c r="M119" i="29"/>
  <c r="AK120" i="32" s="1"/>
  <c r="N453" i="29"/>
  <c r="N232" i="29"/>
  <c r="O52" i="29"/>
  <c r="P361" i="29"/>
  <c r="AL362" i="32" s="1"/>
  <c r="P158" i="29"/>
  <c r="AL159" i="32" s="1"/>
  <c r="S51" i="29"/>
  <c r="S282" i="29"/>
  <c r="N92" i="29"/>
  <c r="N414" i="29"/>
  <c r="Q200" i="29"/>
  <c r="M414" i="29"/>
  <c r="AK415" i="32" s="1"/>
  <c r="P200" i="29"/>
  <c r="AL201" i="32" s="1"/>
  <c r="P429" i="29"/>
  <c r="N213" i="29"/>
  <c r="O501" i="29"/>
  <c r="S268" i="29"/>
  <c r="M460" i="29"/>
  <c r="AK461" i="32" s="1"/>
  <c r="M237" i="29"/>
  <c r="AK238" i="32" s="1"/>
  <c r="P360" i="29"/>
  <c r="AL361" i="32" s="1"/>
  <c r="M157" i="29"/>
  <c r="AK158" i="32" s="1"/>
  <c r="Q326" i="29"/>
  <c r="M360" i="29"/>
  <c r="AK361" i="32" s="1"/>
  <c r="R483" i="29"/>
  <c r="O255" i="29"/>
  <c r="R318" i="29"/>
  <c r="Q359" i="29"/>
  <c r="N344" i="29"/>
  <c r="R450" i="29"/>
  <c r="S409" i="29"/>
  <c r="P274" i="29"/>
  <c r="S7" i="29"/>
  <c r="M145" i="29"/>
  <c r="AK146" i="32" s="1"/>
  <c r="R462" i="29"/>
  <c r="S68" i="29"/>
  <c r="P273" i="29"/>
  <c r="AL274" i="32" s="1"/>
  <c r="P7" i="29"/>
  <c r="AL8" i="32" s="1"/>
  <c r="O137" i="29"/>
  <c r="M457" i="29"/>
  <c r="AK458" i="32" s="1"/>
  <c r="P68" i="29"/>
  <c r="AL69" i="32" s="1"/>
  <c r="O395" i="29"/>
  <c r="M249" i="29"/>
  <c r="AK250" i="32" s="1"/>
  <c r="P486" i="29"/>
  <c r="N340" i="29"/>
  <c r="S193" i="29"/>
  <c r="M436" i="29"/>
  <c r="AK437" i="32" s="1"/>
  <c r="R289" i="29"/>
  <c r="S499" i="29"/>
  <c r="Q353" i="29"/>
  <c r="O207" i="29"/>
  <c r="M390" i="29"/>
  <c r="AK391" i="32" s="1"/>
  <c r="P493" i="29"/>
  <c r="AL494" i="32" s="1"/>
  <c r="M320" i="29"/>
  <c r="AK321" i="32" s="1"/>
  <c r="N151" i="29"/>
  <c r="R433" i="29"/>
  <c r="P357" i="29"/>
  <c r="R186" i="29"/>
  <c r="O34" i="29"/>
  <c r="N336" i="29"/>
  <c r="R165" i="29"/>
  <c r="M428" i="29"/>
  <c r="AK429" i="32" s="1"/>
  <c r="Q254" i="29"/>
  <c r="P93" i="29"/>
  <c r="O362" i="29"/>
  <c r="P191" i="29"/>
  <c r="AL192" i="32" s="1"/>
  <c r="N368" i="29"/>
  <c r="S361" i="29"/>
  <c r="R345" i="29"/>
  <c r="N487" i="29"/>
  <c r="M258" i="29"/>
  <c r="AK259" i="32" s="1"/>
  <c r="P72" i="29"/>
  <c r="AL73" i="32" s="1"/>
  <c r="R384" i="29"/>
  <c r="O177" i="29"/>
  <c r="R10" i="29"/>
  <c r="O309" i="29"/>
  <c r="R113" i="29"/>
  <c r="P446" i="29"/>
  <c r="AL447" i="32" s="1"/>
  <c r="O226" i="29"/>
  <c r="Q47" i="29"/>
  <c r="M355" i="29"/>
  <c r="AK356" i="32" s="1"/>
  <c r="O152" i="29"/>
  <c r="N19" i="29"/>
  <c r="P275" i="29"/>
  <c r="AL276" i="32" s="1"/>
  <c r="M87" i="29"/>
  <c r="AK88" i="32" s="1"/>
  <c r="R405" i="29"/>
  <c r="R194" i="29"/>
  <c r="P405" i="29"/>
  <c r="AL406" i="32" s="1"/>
  <c r="Q194" i="29"/>
  <c r="Q420" i="29"/>
  <c r="N206" i="29"/>
  <c r="R493" i="29"/>
  <c r="S262" i="29"/>
  <c r="N452" i="29"/>
  <c r="N231" i="29"/>
  <c r="O353" i="29"/>
  <c r="O151" i="29"/>
  <c r="S319" i="29"/>
  <c r="S352" i="29"/>
  <c r="Q474" i="29"/>
  <c r="M248" i="29"/>
  <c r="AK249" i="32" s="1"/>
  <c r="M312" i="29"/>
  <c r="AK313" i="32" s="1"/>
  <c r="O352" i="29"/>
  <c r="S337" i="29"/>
  <c r="S441" i="29"/>
  <c r="P402" i="29"/>
  <c r="R261" i="29"/>
  <c r="S54" i="29"/>
  <c r="R137" i="29"/>
  <c r="R439" i="29"/>
  <c r="R62" i="29"/>
  <c r="S260" i="29"/>
  <c r="Q89" i="29"/>
  <c r="S127" i="29"/>
  <c r="N434" i="29"/>
  <c r="S60" i="29"/>
  <c r="R390" i="29"/>
  <c r="P244" i="29"/>
  <c r="AL245" i="32" s="1"/>
  <c r="S481" i="29"/>
  <c r="Q335" i="29"/>
  <c r="O189" i="29"/>
  <c r="P431" i="29"/>
  <c r="N285" i="29"/>
  <c r="O495" i="29"/>
  <c r="M349" i="29"/>
  <c r="AK350" i="32" s="1"/>
  <c r="R202" i="29"/>
  <c r="P385" i="29"/>
  <c r="AL386" i="32" s="1"/>
  <c r="N488" i="29"/>
  <c r="R314" i="29"/>
  <c r="N146" i="29"/>
  <c r="P428" i="29"/>
  <c r="AL429" i="32" s="1"/>
  <c r="N352" i="29"/>
  <c r="Q181" i="29"/>
  <c r="R29" i="29"/>
  <c r="N330" i="29"/>
  <c r="R160" i="29"/>
  <c r="Q422" i="29"/>
  <c r="O249" i="29"/>
  <c r="S88" i="29"/>
  <c r="M357" i="29"/>
  <c r="AK358" i="32" s="1"/>
  <c r="O186" i="29"/>
  <c r="N362" i="29"/>
  <c r="Q356" i="29"/>
  <c r="O340" i="29"/>
  <c r="M479" i="29"/>
  <c r="AK480" i="32" s="1"/>
  <c r="P251" i="29"/>
  <c r="AL252" i="32" s="1"/>
  <c r="P67" i="29"/>
  <c r="AL68" i="32" s="1"/>
  <c r="O377" i="29"/>
  <c r="O170" i="29"/>
  <c r="N6" i="29"/>
  <c r="M302" i="29"/>
  <c r="AK303" i="32" s="1"/>
  <c r="Q108" i="29"/>
  <c r="S437" i="29"/>
  <c r="S219" i="29"/>
  <c r="S42" i="29"/>
  <c r="S347" i="29"/>
  <c r="R146" i="29"/>
  <c r="S501" i="29"/>
  <c r="P269" i="29"/>
  <c r="AL270" i="32" s="1"/>
  <c r="S81" i="29"/>
  <c r="M398" i="29"/>
  <c r="AK399" i="32" s="1"/>
  <c r="O188" i="29"/>
  <c r="S397" i="29"/>
  <c r="N188" i="29"/>
  <c r="S413" i="29"/>
  <c r="O200" i="29"/>
  <c r="Q484" i="29"/>
  <c r="N256" i="29"/>
  <c r="R444" i="29"/>
  <c r="R224" i="29"/>
  <c r="M346" i="29"/>
  <c r="AK347" i="32" s="1"/>
  <c r="N145" i="29"/>
  <c r="O313" i="29"/>
  <c r="P345" i="29"/>
  <c r="AL346" i="32" s="1"/>
  <c r="M467" i="29"/>
  <c r="AK468" i="32" s="1"/>
  <c r="N242" i="29"/>
  <c r="M306" i="29"/>
  <c r="AK307" i="32" s="1"/>
  <c r="S344" i="29"/>
  <c r="S331" i="29"/>
  <c r="P434" i="29"/>
  <c r="AL435" i="32" s="1"/>
  <c r="N394" i="29"/>
  <c r="R251" i="29"/>
  <c r="N18" i="29"/>
  <c r="O128" i="29"/>
  <c r="P415" i="29"/>
  <c r="AL416" i="32" s="1"/>
  <c r="P55" i="29"/>
  <c r="AL56" i="32" s="1"/>
  <c r="O248" i="29"/>
  <c r="N36" i="29"/>
  <c r="M120" i="29"/>
  <c r="AK121" i="32" s="1"/>
  <c r="P412" i="29"/>
  <c r="AL413" i="32" s="1"/>
  <c r="M55" i="29"/>
  <c r="AK56" i="32" s="1"/>
  <c r="S226" i="29"/>
  <c r="N386" i="29"/>
  <c r="S239" i="29"/>
  <c r="O477" i="29"/>
  <c r="M331" i="29"/>
  <c r="AK332" i="32" s="1"/>
  <c r="R184" i="29"/>
  <c r="S426" i="29"/>
  <c r="Q280" i="29"/>
  <c r="R490" i="29"/>
  <c r="P344" i="29"/>
  <c r="AL345" i="32" s="1"/>
  <c r="N198" i="29"/>
  <c r="S380" i="29"/>
  <c r="S482" i="29"/>
  <c r="P309" i="29"/>
  <c r="AL310" i="32" s="1"/>
  <c r="O141" i="29"/>
  <c r="N423" i="29"/>
  <c r="S346" i="29"/>
  <c r="P176" i="29"/>
  <c r="O498" i="29"/>
  <c r="S324" i="29"/>
  <c r="R155" i="29"/>
  <c r="R416" i="29"/>
  <c r="Q243" i="29"/>
  <c r="O84" i="29"/>
  <c r="R351" i="29"/>
  <c r="N181" i="29"/>
  <c r="S356" i="29"/>
  <c r="O351" i="29"/>
  <c r="P502" i="29"/>
  <c r="O470" i="29"/>
  <c r="Q245" i="29"/>
  <c r="P62" i="29"/>
  <c r="AL63" i="32" s="1"/>
  <c r="N370" i="29"/>
  <c r="Q164" i="29"/>
  <c r="O61" i="29"/>
  <c r="M296" i="29"/>
  <c r="AK297" i="32" s="1"/>
  <c r="P103" i="29"/>
  <c r="AL104" i="32" s="1"/>
  <c r="N430" i="29"/>
  <c r="M214" i="29"/>
  <c r="AK215" i="32" s="1"/>
  <c r="N38" i="29"/>
  <c r="R340" i="29"/>
  <c r="N141" i="29"/>
  <c r="O494" i="29"/>
  <c r="P263" i="29"/>
  <c r="R76" i="29"/>
  <c r="P391" i="29"/>
  <c r="P182" i="29"/>
  <c r="O391" i="29"/>
  <c r="O182" i="29"/>
  <c r="M405" i="29"/>
  <c r="AK406" i="32" s="1"/>
  <c r="P194" i="29"/>
  <c r="AL195" i="32" s="1"/>
  <c r="R477" i="29"/>
  <c r="N250" i="29"/>
  <c r="Q436" i="29"/>
  <c r="S218" i="29"/>
  <c r="S338" i="29"/>
  <c r="R139" i="29"/>
  <c r="Q306" i="29"/>
  <c r="P338" i="29"/>
  <c r="AL339" i="32" s="1"/>
  <c r="N458" i="29"/>
  <c r="O236" i="29"/>
  <c r="M300" i="29"/>
  <c r="AK301" i="32" s="1"/>
  <c r="M338" i="29"/>
  <c r="AK339" i="32" s="1"/>
  <c r="P324" i="29"/>
  <c r="AL325" i="32" s="1"/>
  <c r="Q425" i="29"/>
  <c r="O387" i="29"/>
  <c r="O240" i="29"/>
  <c r="M30" i="29"/>
  <c r="AK31" i="32" s="1"/>
  <c r="P120" i="29"/>
  <c r="AL121" i="32" s="1"/>
  <c r="M393" i="29"/>
  <c r="AK394" i="32" s="1"/>
  <c r="Q49" i="29"/>
  <c r="R239" i="29"/>
  <c r="R17" i="29"/>
  <c r="M111" i="29"/>
  <c r="AK112" i="32" s="1"/>
  <c r="Q392" i="29"/>
  <c r="N49" i="29"/>
  <c r="Q381" i="29"/>
  <c r="O235" i="29"/>
  <c r="R472" i="29"/>
  <c r="P326" i="29"/>
  <c r="N180" i="29"/>
  <c r="O422" i="29"/>
  <c r="M276" i="29"/>
  <c r="AK277" i="32" s="1"/>
  <c r="N486" i="29"/>
  <c r="S339" i="29"/>
  <c r="Q193" i="29"/>
  <c r="O376" i="29"/>
  <c r="P477" i="29"/>
  <c r="AL478" i="32" s="1"/>
  <c r="N304" i="29"/>
  <c r="P136" i="29"/>
  <c r="AL137" i="32" s="1"/>
  <c r="N417" i="29"/>
  <c r="Q341" i="29"/>
  <c r="N171" i="29"/>
  <c r="M493" i="29"/>
  <c r="AK494" i="32" s="1"/>
  <c r="Q319" i="29"/>
  <c r="R150" i="29"/>
  <c r="P411" i="29"/>
  <c r="P238" i="29"/>
  <c r="AL239" i="32" s="1"/>
  <c r="R79" i="29"/>
  <c r="P346" i="29"/>
  <c r="AL347" i="32" s="1"/>
  <c r="M176" i="29"/>
  <c r="AK177" i="32" s="1"/>
  <c r="Q351" i="29"/>
  <c r="Q502" i="29"/>
  <c r="N497" i="29"/>
  <c r="P462" i="29"/>
  <c r="AL463" i="32" s="1"/>
  <c r="N239" i="29"/>
  <c r="Q57" i="29"/>
  <c r="Q363" i="29"/>
  <c r="S158" i="29"/>
  <c r="N47" i="29"/>
  <c r="O289" i="29"/>
  <c r="R97" i="29"/>
  <c r="P423" i="29"/>
  <c r="AL424" i="32" s="1"/>
  <c r="M208" i="29"/>
  <c r="AK209" i="32" s="1"/>
  <c r="P33" i="29"/>
  <c r="AL34" i="32" s="1"/>
  <c r="S333" i="29"/>
  <c r="O135" i="29"/>
  <c r="N485" i="29"/>
  <c r="R256" i="29"/>
  <c r="R71" i="29"/>
  <c r="M383" i="29"/>
  <c r="AK384" i="32" s="1"/>
  <c r="R175" i="29"/>
  <c r="S382" i="29"/>
  <c r="N175" i="29"/>
  <c r="R397" i="29"/>
  <c r="M188" i="29"/>
  <c r="AK189" i="32" s="1"/>
  <c r="Q468" i="29"/>
  <c r="M243" i="29"/>
  <c r="AK244" i="32" s="1"/>
  <c r="N429" i="29"/>
  <c r="R211" i="29"/>
  <c r="S332" i="29"/>
  <c r="M134" i="29"/>
  <c r="AK135" i="32" s="1"/>
  <c r="Q300" i="29"/>
  <c r="P332" i="29"/>
  <c r="AL333" i="32" s="1"/>
  <c r="P451" i="29"/>
  <c r="AL452" i="32" s="1"/>
  <c r="S229" i="29"/>
  <c r="O293" i="29"/>
  <c r="M332" i="29"/>
  <c r="AK333" i="32" s="1"/>
  <c r="P318" i="29"/>
  <c r="AL319" i="32" s="1"/>
  <c r="S418" i="29"/>
  <c r="N380" i="29"/>
  <c r="R227" i="29"/>
  <c r="P40" i="29"/>
  <c r="P111" i="29"/>
  <c r="Q371" i="29"/>
  <c r="R43" i="29"/>
  <c r="O227" i="29"/>
  <c r="Q34" i="29"/>
  <c r="Q104" i="29"/>
  <c r="N371" i="29"/>
  <c r="M42" i="29"/>
  <c r="AK43" i="32" s="1"/>
  <c r="M377" i="29"/>
  <c r="AK378" i="32" s="1"/>
  <c r="R230" i="29"/>
  <c r="N468" i="29"/>
  <c r="S321" i="29"/>
  <c r="Q175" i="29"/>
  <c r="R417" i="29"/>
  <c r="P271" i="29"/>
  <c r="Q481" i="29"/>
  <c r="O335" i="29"/>
  <c r="M189" i="29"/>
  <c r="AK190" i="32" s="1"/>
  <c r="R371" i="29"/>
  <c r="Q471" i="29"/>
  <c r="N298" i="29"/>
  <c r="Q131" i="29"/>
  <c r="S411" i="29"/>
  <c r="O336" i="29"/>
  <c r="S165" i="29"/>
  <c r="R487" i="29"/>
  <c r="O314" i="29"/>
  <c r="R145" i="29"/>
  <c r="N406" i="29"/>
  <c r="O233" i="29"/>
  <c r="N75" i="29"/>
  <c r="N341" i="29"/>
  <c r="P170" i="29"/>
  <c r="O346" i="29"/>
  <c r="O497" i="29"/>
  <c r="S491" i="29"/>
  <c r="Q454" i="29"/>
  <c r="Q232" i="29"/>
  <c r="S52" i="29"/>
  <c r="P355" i="29"/>
  <c r="AL356" i="32" s="1"/>
  <c r="N153" i="29"/>
  <c r="R23" i="29"/>
  <c r="O283" i="29"/>
  <c r="Q92" i="29"/>
  <c r="Q414" i="29"/>
  <c r="M201" i="29"/>
  <c r="AK202" i="32" s="1"/>
  <c r="R28" i="29"/>
  <c r="S327" i="29"/>
  <c r="Q129" i="29"/>
  <c r="O478" i="29"/>
  <c r="R250" i="29"/>
  <c r="R66" i="29"/>
  <c r="S375" i="29"/>
  <c r="Q169" i="29"/>
  <c r="R375" i="29"/>
  <c r="P169" i="29"/>
  <c r="AL170" i="32" s="1"/>
  <c r="N391" i="29"/>
  <c r="N182" i="29"/>
  <c r="N461" i="29"/>
  <c r="N237" i="29"/>
  <c r="O420" i="29"/>
  <c r="S205" i="29"/>
  <c r="S326" i="29"/>
  <c r="Q128" i="29"/>
  <c r="S293" i="29"/>
  <c r="R325" i="29"/>
  <c r="Q442" i="29"/>
  <c r="M224" i="29"/>
  <c r="AK225" i="32" s="1"/>
  <c r="Q286" i="29"/>
  <c r="N325" i="29"/>
  <c r="R311" i="29"/>
  <c r="M410" i="29"/>
  <c r="AK411" i="32" s="1"/>
  <c r="Q372" i="29"/>
  <c r="M216" i="29"/>
  <c r="AK217" i="32" s="1"/>
  <c r="Q85" i="29"/>
  <c r="M105" i="29"/>
  <c r="AK106" i="32" s="1"/>
  <c r="R355" i="29"/>
  <c r="R36" i="29"/>
  <c r="Q215" i="29"/>
  <c r="Q78" i="29"/>
  <c r="O96" i="29"/>
  <c r="Q350" i="29"/>
  <c r="O36" i="29"/>
  <c r="P372" i="29"/>
  <c r="AL373" i="32" s="1"/>
  <c r="S160" i="29"/>
  <c r="N147" i="29"/>
  <c r="R382" i="29"/>
  <c r="P365" i="29"/>
  <c r="AL366" i="32" s="1"/>
  <c r="R60" i="29"/>
  <c r="R32" i="29"/>
  <c r="R284" i="29"/>
  <c r="N110" i="29"/>
  <c r="P17" i="29"/>
  <c r="M41" i="29"/>
  <c r="AK42" i="32" s="1"/>
  <c r="P150" i="29"/>
  <c r="N365" i="29"/>
  <c r="R40" i="29"/>
  <c r="Q201" i="29"/>
  <c r="O479" i="29"/>
  <c r="M73" i="29"/>
  <c r="AK74" i="32" s="1"/>
  <c r="S149" i="29"/>
  <c r="R267" i="29"/>
  <c r="S120" i="29"/>
  <c r="S85" i="29"/>
  <c r="P149" i="29"/>
  <c r="AL150" i="32" s="1"/>
  <c r="R293" i="29"/>
  <c r="S323" i="29"/>
  <c r="N310" i="29"/>
  <c r="O21" i="29"/>
  <c r="O106" i="29"/>
  <c r="O241" i="29"/>
  <c r="Q441" i="29"/>
  <c r="S63" i="29"/>
  <c r="P131" i="29"/>
  <c r="AL132" i="32" s="1"/>
  <c r="R208" i="29"/>
  <c r="O337" i="29"/>
  <c r="R31" i="29"/>
  <c r="M99" i="29"/>
  <c r="AK100" i="32" s="1"/>
  <c r="S367" i="29"/>
  <c r="S155" i="29"/>
  <c r="R141" i="29"/>
  <c r="Q375" i="29"/>
  <c r="M359" i="29"/>
  <c r="AK360" i="32" s="1"/>
  <c r="O22" i="29"/>
  <c r="N50" i="29"/>
  <c r="Q272" i="29"/>
  <c r="S101" i="29"/>
  <c r="S11" i="29"/>
  <c r="O35" i="29"/>
  <c r="M143" i="29"/>
  <c r="AK144" i="32" s="1"/>
  <c r="Q348" i="29"/>
  <c r="M35" i="29"/>
  <c r="AK36" i="32" s="1"/>
  <c r="R190" i="29"/>
  <c r="P448" i="29"/>
  <c r="AL449" i="32" s="1"/>
  <c r="O65" i="29"/>
  <c r="P142" i="29"/>
  <c r="AL143" i="32" s="1"/>
  <c r="Q255" i="29"/>
  <c r="N37" i="29"/>
  <c r="S78" i="29"/>
  <c r="M142" i="29"/>
  <c r="AK143" i="32" s="1"/>
  <c r="N279" i="29"/>
  <c r="O310" i="29"/>
  <c r="M292" i="29"/>
  <c r="AK293" i="32" s="1"/>
  <c r="R15" i="29"/>
  <c r="S99" i="29"/>
  <c r="P229" i="29"/>
  <c r="S419" i="29"/>
  <c r="S57" i="29"/>
  <c r="N122" i="29"/>
  <c r="N197" i="29"/>
  <c r="S322" i="29"/>
  <c r="S13" i="29"/>
  <c r="R90" i="29"/>
  <c r="N226" i="29"/>
  <c r="P482" i="29"/>
  <c r="AL483" i="32" s="1"/>
  <c r="M10" i="29"/>
  <c r="AK11" i="32" s="1"/>
  <c r="M175" i="29"/>
  <c r="AK176" i="32" s="1"/>
  <c r="M205" i="29"/>
  <c r="AK206" i="32" s="1"/>
  <c r="R9" i="29"/>
  <c r="P488" i="29"/>
  <c r="AL489" i="32" s="1"/>
  <c r="R214" i="29"/>
  <c r="P95" i="29"/>
  <c r="AL96" i="32" s="1"/>
  <c r="O5" i="29"/>
  <c r="P29" i="29"/>
  <c r="AL30" i="32" s="1"/>
  <c r="Q133" i="29"/>
  <c r="N329" i="29"/>
  <c r="N28" i="29"/>
  <c r="O179" i="29"/>
  <c r="O425" i="29"/>
  <c r="O59" i="29"/>
  <c r="M133" i="29"/>
  <c r="AK134" i="32" s="1"/>
  <c r="R245" i="29"/>
  <c r="N473" i="29"/>
  <c r="Q72" i="29"/>
  <c r="Q132" i="29"/>
  <c r="P266" i="29"/>
  <c r="R292" i="29"/>
  <c r="S278" i="29"/>
  <c r="P20" i="29"/>
  <c r="AL21" i="32" s="1"/>
  <c r="Q91" i="29"/>
  <c r="Q218" i="29"/>
  <c r="M399" i="29"/>
  <c r="AK400" i="32" s="1"/>
  <c r="R50" i="29"/>
  <c r="P114" i="29"/>
  <c r="R185" i="29"/>
  <c r="N305" i="29"/>
  <c r="R463" i="29"/>
  <c r="R83" i="29"/>
  <c r="Q221" i="29"/>
  <c r="P476" i="29"/>
  <c r="AL477" i="32" s="1"/>
  <c r="R502" i="29"/>
  <c r="O169" i="29"/>
  <c r="M196" i="29"/>
  <c r="AK197" i="32" s="1"/>
  <c r="S32" i="29"/>
  <c r="Q432" i="29"/>
  <c r="O192" i="29"/>
  <c r="P88" i="29"/>
  <c r="O4" i="29"/>
  <c r="S22" i="29"/>
  <c r="M126" i="29"/>
  <c r="AK127" i="32" s="1"/>
  <c r="Q311" i="29"/>
  <c r="Q22" i="29"/>
  <c r="R168" i="29"/>
  <c r="Q403" i="29"/>
  <c r="P53" i="29"/>
  <c r="N125" i="29"/>
  <c r="M233" i="29"/>
  <c r="AK234" i="32" s="1"/>
  <c r="R447" i="29"/>
  <c r="S64" i="29"/>
  <c r="O123" i="29"/>
  <c r="M254" i="29"/>
  <c r="AK255" i="32" s="1"/>
  <c r="M279" i="29"/>
  <c r="AK280" i="32" s="1"/>
  <c r="N266" i="29"/>
  <c r="P240" i="29"/>
  <c r="AL241" i="32" s="1"/>
  <c r="N85" i="29"/>
  <c r="N209" i="29"/>
  <c r="O378" i="29"/>
  <c r="S44" i="29"/>
  <c r="S105" i="29"/>
  <c r="P174" i="29"/>
  <c r="AL175" i="32" s="1"/>
  <c r="N291" i="29"/>
  <c r="O496" i="29"/>
  <c r="O20" i="29"/>
  <c r="Q463" i="29"/>
  <c r="M309" i="29"/>
  <c r="AK310" i="32" s="1"/>
  <c r="O277" i="29"/>
  <c r="O452" i="29"/>
  <c r="O3" i="29"/>
  <c r="S15" i="29"/>
  <c r="P409" i="29"/>
  <c r="P172" i="29"/>
  <c r="AL173" i="32" s="1"/>
  <c r="O54" i="29"/>
  <c r="R39" i="29"/>
  <c r="O17" i="29"/>
  <c r="N117" i="29"/>
  <c r="O297" i="29"/>
  <c r="M17" i="29"/>
  <c r="AK18" i="32" s="1"/>
  <c r="N160" i="29"/>
  <c r="M386" i="29"/>
  <c r="AK387" i="32" s="1"/>
  <c r="O46" i="29"/>
  <c r="S115" i="29"/>
  <c r="S221" i="29"/>
  <c r="S424" i="29"/>
  <c r="S58" i="29"/>
  <c r="P115" i="29"/>
  <c r="S241" i="29"/>
  <c r="O266" i="29"/>
  <c r="R253" i="29"/>
  <c r="M50" i="29"/>
  <c r="AK51" i="32" s="1"/>
  <c r="N78" i="29"/>
  <c r="R197" i="29"/>
  <c r="Q358" i="29"/>
  <c r="M39" i="29"/>
  <c r="AK40" i="32" s="1"/>
  <c r="P99" i="29"/>
  <c r="S166" i="29"/>
  <c r="M278" i="29"/>
  <c r="AK279" i="32" s="1"/>
  <c r="M464" i="29"/>
  <c r="AK465" i="32" s="1"/>
  <c r="S98" i="29"/>
  <c r="M459" i="29"/>
  <c r="AK460" i="32" s="1"/>
  <c r="M303" i="29"/>
  <c r="AK304" i="32" s="1"/>
  <c r="S269" i="29"/>
  <c r="P445" i="29"/>
  <c r="AL446" i="32" s="1"/>
  <c r="M14" i="29"/>
  <c r="AK15" i="32" s="1"/>
  <c r="S370" i="29"/>
  <c r="Q387" i="29"/>
  <c r="Q153" i="29"/>
  <c r="O41" i="29"/>
  <c r="M21" i="29"/>
  <c r="AK22" i="32" s="1"/>
  <c r="R11" i="29"/>
  <c r="R109" i="29"/>
  <c r="M284" i="29"/>
  <c r="AK285" i="32" s="1"/>
  <c r="P11" i="29"/>
  <c r="N150" i="29"/>
  <c r="S364" i="29"/>
  <c r="R34" i="29"/>
  <c r="N109" i="29"/>
  <c r="N210" i="29"/>
  <c r="M402" i="29"/>
  <c r="AK403" i="32" s="1"/>
  <c r="M53" i="29"/>
  <c r="AK54" i="32" s="1"/>
  <c r="S106" i="29"/>
  <c r="S230" i="29"/>
  <c r="S253" i="29"/>
  <c r="Q241" i="29"/>
  <c r="R471" i="29"/>
  <c r="O70" i="29"/>
  <c r="N186" i="29"/>
  <c r="O342" i="29"/>
  <c r="S20" i="29"/>
  <c r="N91" i="29"/>
  <c r="M156" i="29"/>
  <c r="AK157" i="32" s="1"/>
  <c r="Q264" i="29"/>
  <c r="S440" i="29"/>
  <c r="M8" i="29"/>
  <c r="AK9" i="32" s="1"/>
  <c r="O317" i="29"/>
  <c r="S140" i="29"/>
  <c r="P87" i="29"/>
  <c r="AL88" i="32" s="1"/>
  <c r="O231" i="29"/>
  <c r="R96" i="29"/>
  <c r="O350" i="29"/>
  <c r="R370" i="29"/>
  <c r="R143" i="29"/>
  <c r="S29" i="29"/>
  <c r="M456" i="29"/>
  <c r="AK457" i="32" s="1"/>
  <c r="N5" i="29"/>
  <c r="P101" i="29"/>
  <c r="AL102" i="32" s="1"/>
  <c r="R271" i="29"/>
  <c r="S4" i="29"/>
  <c r="R142" i="29"/>
  <c r="M344" i="29"/>
  <c r="AK345" i="32" s="1"/>
  <c r="P51" i="29"/>
  <c r="S100" i="29"/>
  <c r="O199" i="29"/>
  <c r="M382" i="29"/>
  <c r="AK383" i="32" s="1"/>
  <c r="O16" i="29"/>
  <c r="P100" i="29"/>
  <c r="AL101" i="32" s="1"/>
  <c r="S220" i="29"/>
  <c r="R241" i="29"/>
  <c r="R229" i="29"/>
  <c r="M447" i="29"/>
  <c r="AK448" i="32" s="1"/>
  <c r="N64" i="29"/>
  <c r="S177" i="29"/>
  <c r="O323" i="29"/>
  <c r="O416" i="29"/>
  <c r="N84" i="29"/>
  <c r="S147" i="29"/>
  <c r="N252" i="29"/>
  <c r="M418" i="29"/>
  <c r="AK419" i="32" s="1"/>
  <c r="R312" i="29"/>
  <c r="M136" i="29"/>
  <c r="AK137" i="32" s="1"/>
  <c r="O82" i="29"/>
  <c r="S224" i="29"/>
  <c r="O90" i="29"/>
  <c r="Q332" i="29"/>
  <c r="R235" i="29"/>
  <c r="Q136" i="29"/>
  <c r="Q17" i="29"/>
  <c r="N408" i="29"/>
  <c r="N11" i="29"/>
  <c r="M95" i="29"/>
  <c r="AK96" i="32" s="1"/>
  <c r="Q258" i="29"/>
  <c r="Q4" i="29"/>
  <c r="O133" i="29"/>
  <c r="S328" i="29"/>
  <c r="N9" i="29"/>
  <c r="P94" i="29"/>
  <c r="AL95" i="32" s="1"/>
  <c r="O190" i="29"/>
  <c r="P364" i="29"/>
  <c r="AL365" i="32" s="1"/>
  <c r="Q39" i="29"/>
  <c r="S93" i="29"/>
  <c r="R209" i="29"/>
  <c r="Q230" i="29"/>
  <c r="Q220" i="29"/>
  <c r="N424" i="29"/>
  <c r="N58" i="29"/>
  <c r="O167" i="29"/>
  <c r="P306" i="29"/>
  <c r="S496" i="29"/>
  <c r="R77" i="29"/>
  <c r="P138" i="29"/>
  <c r="R240" i="29"/>
  <c r="Q393" i="29"/>
  <c r="M171" i="29"/>
  <c r="AK172" i="32" s="1"/>
  <c r="S400" i="29"/>
  <c r="N407" i="29"/>
  <c r="P413" i="29"/>
  <c r="P336" i="29"/>
  <c r="AL337" i="32" s="1"/>
  <c r="Q316" i="29"/>
  <c r="O224" i="29"/>
  <c r="N127" i="29"/>
  <c r="M12" i="29"/>
  <c r="AK13" i="32" s="1"/>
  <c r="R365" i="29"/>
  <c r="P16" i="29"/>
  <c r="M88" i="29"/>
  <c r="AK89" i="32" s="1"/>
  <c r="O246" i="29"/>
  <c r="M22" i="29"/>
  <c r="AK23" i="32" s="1"/>
  <c r="R125" i="29"/>
  <c r="N311" i="29"/>
  <c r="M32" i="29"/>
  <c r="AK33" i="32" s="1"/>
  <c r="N86" i="29"/>
  <c r="S178" i="29"/>
  <c r="O343" i="29"/>
  <c r="R38" i="29"/>
  <c r="R85" i="29"/>
  <c r="S198" i="29"/>
  <c r="R220" i="29"/>
  <c r="P209" i="29"/>
  <c r="AL210" i="32" s="1"/>
  <c r="P400" i="29"/>
  <c r="M51" i="29"/>
  <c r="AK52" i="32" s="1"/>
  <c r="Q156" i="29"/>
  <c r="Q291" i="29"/>
  <c r="P464" i="29"/>
  <c r="AL465" i="32" s="1"/>
  <c r="S69" i="29"/>
  <c r="S130" i="29"/>
  <c r="S228" i="29"/>
  <c r="Q377" i="29"/>
  <c r="P166" i="29"/>
  <c r="Q395" i="29"/>
  <c r="P398" i="29"/>
  <c r="R404" i="29"/>
  <c r="M318" i="29"/>
  <c r="AK319" i="32" s="1"/>
  <c r="P300" i="29"/>
  <c r="AL301" i="32" s="1"/>
  <c r="S214" i="29"/>
  <c r="O60" i="29"/>
  <c r="N22" i="29"/>
  <c r="P329" i="29"/>
  <c r="AL330" i="32" s="1"/>
  <c r="Q45" i="29"/>
  <c r="N80" i="29"/>
  <c r="O234" i="29"/>
  <c r="R21" i="29"/>
  <c r="O116" i="29"/>
  <c r="M297" i="29"/>
  <c r="AK298" i="32" s="1"/>
  <c r="M337" i="29"/>
  <c r="AK338" i="32" s="1"/>
  <c r="N79" i="29"/>
  <c r="O168" i="29"/>
  <c r="S325" i="29"/>
  <c r="N496" i="29"/>
  <c r="R78" i="29"/>
  <c r="S189" i="29"/>
  <c r="Q209" i="29"/>
  <c r="M198" i="29"/>
  <c r="AK199" i="32" s="1"/>
  <c r="P379" i="29"/>
  <c r="AL380" i="32" s="1"/>
  <c r="N45" i="29"/>
  <c r="R148" i="29"/>
  <c r="P278" i="29"/>
  <c r="AL279" i="32" s="1"/>
  <c r="P441" i="29"/>
  <c r="AL442" i="32" s="1"/>
  <c r="R63" i="29"/>
  <c r="M122" i="29"/>
  <c r="AK123" i="32" s="1"/>
  <c r="S216" i="29"/>
  <c r="P356" i="29"/>
  <c r="AL357" i="32" s="1"/>
  <c r="N413" i="29"/>
  <c r="N228" i="29"/>
  <c r="N195" i="29"/>
  <c r="M200" i="29"/>
  <c r="AK201" i="32" s="1"/>
  <c r="M31" i="29"/>
  <c r="AK32" i="32" s="1"/>
  <c r="R285" i="29"/>
  <c r="S203" i="29"/>
  <c r="P54" i="29"/>
  <c r="AL55" i="32" s="1"/>
  <c r="M4" i="29"/>
  <c r="AK5" i="32" s="1"/>
  <c r="S315" i="29"/>
  <c r="R479" i="29"/>
  <c r="P73" i="29"/>
  <c r="P222" i="29"/>
  <c r="N93" i="29"/>
  <c r="P109" i="29"/>
  <c r="R283" i="29"/>
  <c r="N479" i="29"/>
  <c r="S72" i="29"/>
  <c r="R159" i="29"/>
  <c r="R310" i="29"/>
  <c r="S472" i="29"/>
  <c r="P71" i="29"/>
  <c r="P178" i="29"/>
  <c r="Q198" i="29"/>
  <c r="O187" i="29"/>
  <c r="O359" i="29"/>
  <c r="O39" i="29"/>
  <c r="S138" i="29"/>
  <c r="Q265" i="29"/>
  <c r="Q418" i="29"/>
  <c r="R57" i="29"/>
  <c r="O114" i="29"/>
  <c r="Q205" i="29"/>
  <c r="N337" i="29"/>
  <c r="Q408" i="29"/>
  <c r="M223" i="29"/>
  <c r="AK224" i="32" s="1"/>
  <c r="R188" i="29"/>
  <c r="M194" i="29"/>
  <c r="AK195" i="32" s="1"/>
  <c r="O25" i="29"/>
  <c r="S272" i="29"/>
  <c r="P192" i="29"/>
  <c r="AL193" i="32" s="1"/>
  <c r="Q48" i="29"/>
  <c r="Q366" i="29"/>
  <c r="O298" i="29"/>
  <c r="S455" i="29"/>
  <c r="R65" i="29"/>
  <c r="R210" i="29"/>
  <c r="N3" i="29"/>
  <c r="N101" i="29"/>
  <c r="P268" i="29"/>
  <c r="AL269" i="32" s="1"/>
  <c r="M448" i="29"/>
  <c r="AK449" i="32" s="1"/>
  <c r="N65" i="29"/>
  <c r="R149" i="29"/>
  <c r="Q296" i="29"/>
  <c r="Q447" i="29"/>
  <c r="R64" i="29"/>
  <c r="S167" i="29"/>
  <c r="P187" i="29"/>
  <c r="AL188" i="32" s="1"/>
  <c r="N178" i="29"/>
  <c r="Q342" i="29"/>
  <c r="P32" i="29"/>
  <c r="AL33" i="32" s="1"/>
  <c r="S131" i="29"/>
  <c r="Q252" i="29"/>
  <c r="M397" i="29"/>
  <c r="AK398" i="32" s="1"/>
  <c r="Q50" i="29"/>
  <c r="R105" i="29"/>
  <c r="P196" i="29"/>
  <c r="AL197" i="32" s="1"/>
  <c r="R322" i="29"/>
  <c r="S266" i="29"/>
  <c r="Q70" i="29"/>
  <c r="N24" i="29"/>
  <c r="N320" i="29"/>
  <c r="Q204" i="29"/>
  <c r="Q259" i="29"/>
  <c r="P183" i="29"/>
  <c r="AL184" i="32" s="1"/>
  <c r="R35" i="29"/>
  <c r="R349" i="29"/>
  <c r="O284" i="29"/>
  <c r="S430" i="29"/>
  <c r="R59" i="29"/>
  <c r="O202" i="29"/>
  <c r="R13" i="29"/>
  <c r="R94" i="29"/>
  <c r="O258" i="29"/>
  <c r="N425" i="29"/>
  <c r="N59" i="29"/>
  <c r="O142" i="29"/>
  <c r="P279" i="29"/>
  <c r="AL280" i="32" s="1"/>
  <c r="R424" i="29"/>
  <c r="R58" i="29"/>
  <c r="O159" i="29"/>
  <c r="O178" i="29"/>
  <c r="Q167" i="29"/>
  <c r="Q323" i="29"/>
  <c r="R26" i="29"/>
  <c r="P122" i="29"/>
  <c r="N241" i="29"/>
  <c r="M378" i="29"/>
  <c r="AK379" i="32" s="1"/>
  <c r="R44" i="29"/>
  <c r="O99" i="29"/>
  <c r="Q185" i="29"/>
  <c r="M305" i="29"/>
  <c r="AK306" i="32" s="1"/>
  <c r="O262" i="29"/>
  <c r="M66" i="29"/>
  <c r="AK67" i="32" s="1"/>
  <c r="Q19" i="29"/>
  <c r="P313" i="29"/>
  <c r="O193" i="29"/>
  <c r="O247" i="29"/>
  <c r="Q172" i="29"/>
  <c r="R16" i="29"/>
  <c r="Q329" i="29"/>
  <c r="N272" i="29"/>
  <c r="M408" i="29"/>
  <c r="AK409" i="32" s="1"/>
  <c r="S53" i="29"/>
  <c r="S190" i="29"/>
  <c r="S173" i="29"/>
  <c r="P86" i="29"/>
  <c r="M246" i="29"/>
  <c r="AK247" i="32" s="1"/>
  <c r="O402" i="29"/>
  <c r="O53" i="29"/>
  <c r="S132" i="29"/>
  <c r="P267" i="29"/>
  <c r="S401" i="29"/>
  <c r="R51" i="29"/>
  <c r="O149" i="29"/>
  <c r="R167" i="29"/>
  <c r="S156" i="29"/>
  <c r="M310" i="29"/>
  <c r="AK311" i="32" s="1"/>
  <c r="N21" i="29"/>
  <c r="R114" i="29"/>
  <c r="O229" i="29"/>
  <c r="S357" i="29"/>
  <c r="O26" i="29"/>
  <c r="M91" i="29"/>
  <c r="AK92" i="32" s="1"/>
  <c r="O174" i="29"/>
  <c r="M291" i="29"/>
  <c r="AK292" i="32" s="1"/>
  <c r="M477" i="29"/>
  <c r="AK478" i="32" s="1"/>
  <c r="R335" i="29"/>
  <c r="N321" i="29"/>
  <c r="N123" i="29"/>
  <c r="N14" i="29"/>
  <c r="S235" i="29"/>
  <c r="O162" i="29"/>
  <c r="N4" i="29"/>
  <c r="M316" i="29"/>
  <c r="AK317" i="32" s="1"/>
  <c r="R179" i="29"/>
  <c r="Q386" i="29"/>
  <c r="R46" i="29"/>
  <c r="P179" i="29"/>
  <c r="AL180" i="32" s="1"/>
  <c r="S75" i="29"/>
  <c r="P79" i="29"/>
  <c r="AL80" i="32" s="1"/>
  <c r="M234" i="29"/>
  <c r="AK235" i="32" s="1"/>
  <c r="O385" i="29"/>
  <c r="N46" i="29"/>
  <c r="M125" i="29"/>
  <c r="AK126" i="32" s="1"/>
  <c r="O254" i="29"/>
  <c r="P380" i="29"/>
  <c r="AL381" i="32" s="1"/>
  <c r="R45" i="29"/>
  <c r="S139" i="29"/>
  <c r="N159" i="29"/>
  <c r="M149" i="29"/>
  <c r="AK150" i="32" s="1"/>
  <c r="S291" i="29"/>
  <c r="Q15" i="29"/>
  <c r="N106" i="29"/>
  <c r="O218" i="29"/>
  <c r="Q338" i="29"/>
  <c r="P393" i="29"/>
  <c r="AL394" i="32" s="1"/>
  <c r="M84" i="29"/>
  <c r="AK85" i="32" s="1"/>
  <c r="Q166" i="29"/>
  <c r="S277" i="29"/>
  <c r="P472" i="29"/>
  <c r="AL473" i="32" s="1"/>
  <c r="S329" i="29"/>
  <c r="N315" i="29"/>
  <c r="R117" i="29"/>
  <c r="O264" i="29"/>
  <c r="Q183" i="29"/>
  <c r="R153" i="29"/>
  <c r="N27" i="29"/>
  <c r="P298" i="29"/>
  <c r="M172" i="29"/>
  <c r="AK173" i="32" s="1"/>
  <c r="O365" i="29"/>
  <c r="S40" i="29"/>
  <c r="R171" i="29"/>
  <c r="P479" i="29"/>
  <c r="AL480" i="32" s="1"/>
  <c r="N73" i="29"/>
  <c r="N222" i="29"/>
  <c r="R364" i="29"/>
  <c r="Q16" i="29"/>
  <c r="R115" i="29"/>
  <c r="Q242" i="29"/>
  <c r="O364" i="29"/>
  <c r="S39" i="29"/>
  <c r="P132" i="29"/>
  <c r="N149" i="29"/>
  <c r="P139" i="29"/>
  <c r="R278" i="29"/>
  <c r="M9" i="29"/>
  <c r="AK10" i="32" s="1"/>
  <c r="R99" i="29"/>
  <c r="M209" i="29"/>
  <c r="AK210" i="32" s="1"/>
  <c r="N323" i="29"/>
  <c r="Q496" i="29"/>
  <c r="Q77" i="29"/>
  <c r="O155" i="29"/>
  <c r="P264" i="29"/>
  <c r="AL265" i="32" s="1"/>
  <c r="R330" i="29"/>
  <c r="P165" i="29"/>
  <c r="AL166" i="32" s="1"/>
  <c r="N124" i="29"/>
  <c r="S287" i="29"/>
  <c r="S89" i="29"/>
  <c r="P162" i="29"/>
  <c r="AL163" i="32" s="1"/>
  <c r="M144" i="29"/>
  <c r="AK145" i="32" s="1"/>
  <c r="P21" i="29"/>
  <c r="AL22" i="32" s="1"/>
  <c r="P284" i="29"/>
  <c r="AL285" i="32" s="1"/>
  <c r="O161" i="29"/>
  <c r="R348" i="29"/>
  <c r="N35" i="29"/>
  <c r="O160" i="29"/>
  <c r="R448" i="29"/>
  <c r="P65" i="29"/>
  <c r="AL66" i="32" s="1"/>
  <c r="P210" i="29"/>
  <c r="AL211" i="32" s="1"/>
  <c r="Q343" i="29"/>
  <c r="M16" i="29"/>
  <c r="AK17" i="32" s="1"/>
  <c r="M109" i="29"/>
  <c r="AK110" i="32" s="1"/>
  <c r="S232" i="29"/>
  <c r="N343" i="29"/>
  <c r="M34" i="29"/>
  <c r="AK35" i="32" s="1"/>
  <c r="M123" i="29"/>
  <c r="AK124" i="32" s="1"/>
  <c r="Q139" i="29"/>
  <c r="N132" i="29"/>
  <c r="M266" i="29"/>
  <c r="AK267" i="32" s="1"/>
  <c r="P3" i="29"/>
  <c r="AL4" i="32" s="1"/>
  <c r="P91" i="29"/>
  <c r="AL92" i="32" s="1"/>
  <c r="Q197" i="29"/>
  <c r="Q305" i="29"/>
  <c r="O464" i="29"/>
  <c r="R69" i="29"/>
  <c r="R147" i="29"/>
  <c r="M252" i="29"/>
  <c r="AK253" i="32" s="1"/>
  <c r="N326" i="29"/>
  <c r="P160" i="29"/>
  <c r="AL161" i="32" s="1"/>
  <c r="R118" i="29"/>
  <c r="N281" i="29"/>
  <c r="S82" i="29"/>
  <c r="N144" i="29"/>
  <c r="M104" i="29"/>
  <c r="AK105" i="32" s="1"/>
  <c r="R8" i="29"/>
  <c r="O272" i="29"/>
  <c r="M151" i="29"/>
  <c r="AK152" i="32" s="1"/>
  <c r="O329" i="29"/>
  <c r="O29" i="29"/>
  <c r="O150" i="29"/>
  <c r="R428" i="29"/>
  <c r="P59" i="29"/>
  <c r="AL60" i="32" s="1"/>
  <c r="R199" i="29"/>
  <c r="R328" i="29"/>
  <c r="R3" i="29"/>
  <c r="R100" i="29"/>
  <c r="R221" i="29"/>
  <c r="O324" i="29"/>
  <c r="O27" i="29"/>
  <c r="O115" i="29"/>
  <c r="O132" i="29"/>
  <c r="R122" i="29"/>
  <c r="P253" i="29"/>
  <c r="AL254" i="32" s="1"/>
  <c r="R277" i="29"/>
  <c r="M85" i="29"/>
  <c r="AK86" i="32" s="1"/>
  <c r="M186" i="29"/>
  <c r="AK187" i="32" s="1"/>
  <c r="P291" i="29"/>
  <c r="AL292" i="32" s="1"/>
  <c r="O441" i="29"/>
  <c r="Q63" i="29"/>
  <c r="O138" i="29"/>
  <c r="Q240" i="29"/>
  <c r="P184" i="29"/>
  <c r="AL185" i="32" s="1"/>
  <c r="M341" i="29"/>
  <c r="AK342" i="32" s="1"/>
  <c r="N469" i="29"/>
  <c r="M319" i="29"/>
  <c r="AK320" i="32" s="1"/>
  <c r="R334" i="29"/>
  <c r="P127" i="29"/>
  <c r="R88" i="29"/>
  <c r="Q31" i="29"/>
  <c r="M259" i="29"/>
  <c r="AK260" i="32" s="1"/>
  <c r="N143" i="29"/>
  <c r="N313" i="29"/>
  <c r="R22" i="29"/>
  <c r="S142" i="29"/>
  <c r="R407" i="29"/>
  <c r="Q53" i="29"/>
  <c r="Q190" i="29"/>
  <c r="M311" i="29"/>
  <c r="AK312" i="32" s="1"/>
  <c r="M3" i="29"/>
  <c r="AK4" i="32" s="1"/>
  <c r="O94" i="29"/>
  <c r="M210" i="29"/>
  <c r="AK211" i="32" s="1"/>
  <c r="Q310" i="29"/>
  <c r="P58" i="29"/>
  <c r="R106" i="29"/>
  <c r="S122" i="29"/>
  <c r="M115" i="29"/>
  <c r="AK116" i="32" s="1"/>
  <c r="P241" i="29"/>
  <c r="AL242" i="32" s="1"/>
  <c r="Q13" i="29"/>
  <c r="M78" i="29"/>
  <c r="AK79" i="32" s="1"/>
  <c r="R177" i="29"/>
  <c r="O278" i="29"/>
  <c r="P418" i="29"/>
  <c r="AL419" i="32" s="1"/>
  <c r="P56" i="29"/>
  <c r="R130" i="29"/>
  <c r="Q228" i="29"/>
  <c r="S179" i="29"/>
  <c r="S502" i="29"/>
  <c r="R461" i="29"/>
  <c r="S312" i="29"/>
  <c r="P317" i="29"/>
  <c r="AL318" i="32" s="1"/>
  <c r="Q119" i="29"/>
  <c r="M68" i="29"/>
  <c r="AK69" i="32" s="1"/>
  <c r="N409" i="29"/>
  <c r="R246" i="29"/>
  <c r="R133" i="29"/>
  <c r="M298" i="29"/>
  <c r="AK299" i="32" s="1"/>
  <c r="N17" i="29"/>
  <c r="P133" i="29"/>
  <c r="O386" i="29"/>
  <c r="P46" i="29"/>
  <c r="N179" i="29"/>
  <c r="S296" i="29"/>
  <c r="P69" i="29"/>
  <c r="AL70" i="32" s="1"/>
  <c r="M86" i="29"/>
  <c r="AK87" i="32" s="1"/>
  <c r="N199" i="29"/>
  <c r="P296" i="29"/>
  <c r="AL297" i="32" s="1"/>
  <c r="S8" i="29"/>
  <c r="O100" i="29"/>
  <c r="N115" i="29"/>
  <c r="P106" i="29"/>
  <c r="AL107" i="32" s="1"/>
  <c r="Q229" i="29"/>
  <c r="Q470" i="29"/>
  <c r="N70" i="29"/>
  <c r="N167" i="29"/>
  <c r="S264" i="29"/>
  <c r="M396" i="29"/>
  <c r="AK397" i="32" s="1"/>
  <c r="P50" i="29"/>
  <c r="AL51" i="32" s="1"/>
  <c r="R121" i="29"/>
  <c r="O216" i="29"/>
  <c r="N367" i="29"/>
  <c r="M492" i="29"/>
  <c r="AK493" i="32" s="1"/>
  <c r="S244" i="29"/>
  <c r="N435" i="29"/>
  <c r="Q30" i="29"/>
  <c r="Q110" i="29"/>
  <c r="Q54" i="29"/>
  <c r="P370" i="29"/>
  <c r="AL371" i="32" s="1"/>
  <c r="N235" i="29"/>
  <c r="Q126" i="29"/>
  <c r="N284" i="29"/>
  <c r="Q11" i="29"/>
  <c r="S125" i="29"/>
  <c r="M365" i="29"/>
  <c r="AK366" i="32" s="1"/>
  <c r="Q40" i="29"/>
  <c r="Q168" i="29"/>
  <c r="S280" i="29"/>
  <c r="N112" i="29"/>
  <c r="M79" i="29"/>
  <c r="AK80" i="32" s="1"/>
  <c r="N190" i="29"/>
  <c r="O279" i="29"/>
  <c r="M76" i="29"/>
  <c r="AK77" i="32" s="1"/>
  <c r="O93" i="29"/>
  <c r="P85" i="29"/>
  <c r="AL86" i="32" s="1"/>
  <c r="M100" i="29"/>
  <c r="AK101" i="32" s="1"/>
  <c r="P220" i="29"/>
  <c r="AL221" i="32" s="1"/>
  <c r="N443" i="29"/>
  <c r="M64" i="29"/>
  <c r="AK65" i="32" s="1"/>
  <c r="P156" i="29"/>
  <c r="AL157" i="32" s="1"/>
  <c r="P252" i="29"/>
  <c r="S377" i="29"/>
  <c r="Q44" i="29"/>
  <c r="N114" i="29"/>
  <c r="P205" i="29"/>
  <c r="Q362" i="29"/>
  <c r="Q486" i="29"/>
  <c r="R237" i="29"/>
  <c r="N427" i="29"/>
  <c r="S24" i="29"/>
  <c r="N104" i="29"/>
  <c r="R48" i="29"/>
  <c r="R329" i="29"/>
  <c r="O180" i="29"/>
  <c r="O117" i="29"/>
  <c r="M272" i="29"/>
  <c r="AK273" i="32" s="1"/>
  <c r="M5" i="29"/>
  <c r="AK6" i="32" s="1"/>
  <c r="S116" i="29"/>
  <c r="Q345" i="29"/>
  <c r="S34" i="29"/>
  <c r="M160" i="29"/>
  <c r="AK161" i="32" s="1"/>
  <c r="O268" i="29"/>
  <c r="O473" i="29"/>
  <c r="R72" i="29"/>
  <c r="R178" i="29"/>
  <c r="N267" i="29"/>
  <c r="M138" i="29"/>
  <c r="AK139" i="32" s="1"/>
  <c r="M71" i="29"/>
  <c r="AK72" i="32" s="1"/>
  <c r="M27" i="29"/>
  <c r="AK28" i="32" s="1"/>
  <c r="M93" i="29"/>
  <c r="AK94" i="32" s="1"/>
  <c r="O209" i="29"/>
  <c r="M424" i="29"/>
  <c r="AK425" i="32" s="1"/>
  <c r="M58" i="29"/>
  <c r="AK59" i="32" s="1"/>
  <c r="Q148" i="29"/>
  <c r="M241" i="29"/>
  <c r="AK242" i="32" s="1"/>
  <c r="Q357" i="29"/>
  <c r="Q37" i="29"/>
  <c r="Q105" i="29"/>
  <c r="O196" i="29"/>
  <c r="O466" i="29"/>
  <c r="S485" i="29"/>
  <c r="P61" i="29"/>
  <c r="AL62" i="32" s="1"/>
  <c r="P217" i="29"/>
  <c r="O260" i="29"/>
  <c r="R41" i="29"/>
  <c r="S35" i="29"/>
  <c r="N299" i="29"/>
  <c r="P161" i="29"/>
  <c r="AL162" i="32" s="1"/>
  <c r="S109" i="29"/>
  <c r="R258" i="29"/>
  <c r="O40" i="29"/>
  <c r="Q109" i="29"/>
  <c r="M329" i="29"/>
  <c r="AK330" i="32" s="1"/>
  <c r="M28" i="29"/>
  <c r="AK29" i="32" s="1"/>
  <c r="M150" i="29"/>
  <c r="AK151" i="32" s="1"/>
  <c r="R255" i="29"/>
  <c r="S447" i="29"/>
  <c r="M65" i="29"/>
  <c r="AK66" i="32" s="1"/>
  <c r="N168" i="29"/>
  <c r="N254" i="29"/>
  <c r="Q83" i="29"/>
  <c r="Q20" i="29"/>
  <c r="S251" i="29"/>
  <c r="O85" i="29"/>
  <c r="S197" i="29"/>
  <c r="N400" i="29"/>
  <c r="S50" i="29"/>
  <c r="R138" i="29"/>
  <c r="N229" i="29"/>
  <c r="R337" i="29"/>
  <c r="S31" i="29"/>
  <c r="N99" i="29"/>
  <c r="P185" i="29"/>
  <c r="AL186" i="32" s="1"/>
  <c r="M461" i="29"/>
  <c r="AK462" i="32" s="1"/>
  <c r="Q480" i="29"/>
  <c r="R56" i="29"/>
  <c r="M211" i="29"/>
  <c r="AK212" i="32" s="1"/>
  <c r="P247" i="29"/>
  <c r="AL248" i="32" s="1"/>
  <c r="M36" i="29"/>
  <c r="AK37" i="32" s="1"/>
  <c r="N30" i="29"/>
  <c r="Q284" i="29"/>
  <c r="O143" i="29"/>
  <c r="Q101" i="29"/>
  <c r="P246" i="29"/>
  <c r="Q9" i="29"/>
  <c r="O101" i="29"/>
  <c r="O311" i="29"/>
  <c r="P22" i="29"/>
  <c r="AL23" i="32" s="1"/>
  <c r="Q142" i="29"/>
  <c r="S245" i="29"/>
  <c r="M425" i="29"/>
  <c r="AK426" i="32" s="1"/>
  <c r="M59" i="29"/>
  <c r="AK60" i="32" s="1"/>
  <c r="Q159" i="29"/>
  <c r="P242" i="29"/>
  <c r="N472" i="29"/>
  <c r="Q322" i="29"/>
  <c r="N63" i="29"/>
  <c r="O78" i="29"/>
  <c r="S186" i="29"/>
  <c r="Q378" i="29"/>
  <c r="M45" i="29"/>
  <c r="AK46" i="32" s="1"/>
  <c r="R131" i="29"/>
  <c r="O217" i="29"/>
  <c r="M323" i="29"/>
  <c r="AK324" i="32" s="1"/>
  <c r="N26" i="29"/>
  <c r="S90" i="29"/>
  <c r="M174" i="29"/>
  <c r="AK175" i="32" s="1"/>
  <c r="S292" i="29"/>
  <c r="S446" i="29"/>
  <c r="P369" i="29"/>
  <c r="AL370" i="32" s="1"/>
  <c r="S279" i="29"/>
  <c r="M236" i="29"/>
  <c r="AK237" i="32" s="1"/>
  <c r="O30" i="29"/>
  <c r="N432" i="29"/>
  <c r="P272" i="29"/>
  <c r="AL273" i="32" s="1"/>
  <c r="S126" i="29"/>
  <c r="N95" i="29"/>
  <c r="P234" i="29"/>
  <c r="AL235" i="32" s="1"/>
  <c r="N100" i="29"/>
  <c r="S94" i="29"/>
  <c r="N297" i="29"/>
  <c r="S16" i="29"/>
  <c r="N133" i="29"/>
  <c r="R233" i="29"/>
  <c r="N402" i="29"/>
  <c r="N53" i="29"/>
  <c r="Q149" i="29"/>
  <c r="R232" i="29"/>
  <c r="P447" i="29"/>
  <c r="AL448" i="32" s="1"/>
  <c r="R25" i="29"/>
  <c r="S471" i="29"/>
  <c r="P70" i="29"/>
  <c r="M178" i="29"/>
  <c r="AK179" i="32" s="1"/>
  <c r="S358" i="29"/>
  <c r="N39" i="29"/>
  <c r="O122" i="29"/>
  <c r="S208" i="29"/>
  <c r="O305" i="29"/>
  <c r="N440" i="29"/>
  <c r="S83" i="29"/>
  <c r="M166" i="29"/>
  <c r="AK167" i="32" s="1"/>
  <c r="Q287" i="29"/>
  <c r="P439" i="29"/>
  <c r="AL440" i="32" s="1"/>
  <c r="N361" i="29"/>
  <c r="S273" i="29"/>
  <c r="N215" i="29"/>
  <c r="Q23" i="29"/>
  <c r="O409" i="29"/>
  <c r="N259" i="29"/>
  <c r="P117" i="29"/>
  <c r="AL118" i="32" s="1"/>
  <c r="N88" i="29"/>
  <c r="Q222" i="29"/>
  <c r="N216" i="29"/>
  <c r="S87" i="29"/>
  <c r="S283" i="29"/>
  <c r="O11" i="29"/>
  <c r="P125" i="29"/>
  <c r="AL126" i="32" s="1"/>
  <c r="M222" i="29"/>
  <c r="AK223" i="32" s="1"/>
  <c r="N385" i="29"/>
  <c r="M46" i="29"/>
  <c r="AK47" i="32" s="1"/>
  <c r="N142" i="29"/>
  <c r="P221" i="29"/>
  <c r="AL222" i="32" s="1"/>
  <c r="Q424" i="29"/>
  <c r="M472" i="29"/>
  <c r="AK473" i="32" s="1"/>
  <c r="N447" i="29"/>
  <c r="O64" i="29"/>
  <c r="P167" i="29"/>
  <c r="AL168" i="32" s="1"/>
  <c r="P342" i="29"/>
  <c r="AL343" i="32" s="1"/>
  <c r="O32" i="29"/>
  <c r="Q114" i="29"/>
  <c r="P197" i="29"/>
  <c r="AL198" i="32" s="1"/>
  <c r="O291" i="29"/>
  <c r="P496" i="29"/>
  <c r="AL497" i="32" s="1"/>
  <c r="N76" i="29"/>
  <c r="N155" i="29"/>
  <c r="R126" i="29"/>
  <c r="R226" i="29"/>
  <c r="S163" i="29"/>
  <c r="Q318" i="29"/>
  <c r="N204" i="29"/>
  <c r="M18" i="29"/>
  <c r="AK19" i="32" s="1"/>
  <c r="N387" i="29"/>
  <c r="Q161" i="29"/>
  <c r="M110" i="29"/>
  <c r="AK111" i="32" s="1"/>
  <c r="P80" i="29"/>
  <c r="AL81" i="32" s="1"/>
  <c r="S210" i="29"/>
  <c r="N44" i="29"/>
  <c r="Q79" i="29"/>
  <c r="S270" i="29"/>
  <c r="R4" i="29"/>
  <c r="M116" i="29"/>
  <c r="AK117" i="32" s="1"/>
  <c r="O210" i="29"/>
  <c r="Q364" i="29"/>
  <c r="N40" i="29"/>
  <c r="R132" i="29"/>
  <c r="S209" i="29"/>
  <c r="R401" i="29"/>
  <c r="O447" i="29"/>
  <c r="O424" i="29"/>
  <c r="O58" i="29"/>
  <c r="R156" i="29"/>
  <c r="P323" i="29"/>
  <c r="AL324" i="32" s="1"/>
  <c r="Q26" i="29"/>
  <c r="M106" i="29"/>
  <c r="AK107" i="32" s="1"/>
  <c r="S185" i="29"/>
  <c r="N278" i="29"/>
  <c r="N464" i="29"/>
  <c r="Q69" i="29"/>
  <c r="Q147" i="29"/>
  <c r="S121" i="29"/>
  <c r="O220" i="29"/>
  <c r="N158" i="29"/>
  <c r="S311" i="29"/>
  <c r="R192" i="29"/>
  <c r="P12" i="29"/>
  <c r="AL13" i="32" s="1"/>
  <c r="Q370" i="29"/>
  <c r="P153" i="29"/>
  <c r="AL154" i="32" s="1"/>
  <c r="R101" i="29"/>
  <c r="Q73" i="29"/>
  <c r="Q202" i="29"/>
  <c r="Q479" i="29"/>
  <c r="O73" i="29"/>
  <c r="P258" i="29"/>
  <c r="N34" i="29"/>
  <c r="O109" i="29"/>
  <c r="Q199" i="29"/>
  <c r="P343" i="29"/>
  <c r="AL344" i="32" s="1"/>
  <c r="P34" i="29"/>
  <c r="AL35" i="32" s="1"/>
  <c r="S124" i="29"/>
  <c r="M199" i="29"/>
  <c r="AK200" i="32" s="1"/>
  <c r="M380" i="29"/>
  <c r="AK381" i="32" s="1"/>
  <c r="P424" i="29"/>
  <c r="AL425" i="32" s="1"/>
  <c r="O401" i="29"/>
  <c r="N51" i="29"/>
  <c r="S148" i="29"/>
  <c r="S309" i="29"/>
  <c r="P14" i="29"/>
  <c r="Q99" i="29"/>
  <c r="Q177" i="29"/>
  <c r="R264" i="29"/>
  <c r="N441" i="29"/>
  <c r="P63" i="29"/>
  <c r="AL64" i="32" s="1"/>
  <c r="N138" i="29"/>
  <c r="Q406" i="29"/>
  <c r="N48" i="29"/>
  <c r="O369" i="29"/>
  <c r="R305" i="29"/>
  <c r="R183" i="29"/>
  <c r="S6" i="29"/>
  <c r="M350" i="29"/>
  <c r="AK351" i="32" s="1"/>
  <c r="P143" i="29"/>
  <c r="AL144" i="32" s="1"/>
  <c r="N41" i="29"/>
  <c r="N66" i="29"/>
  <c r="M191" i="29"/>
  <c r="AK192" i="32" s="1"/>
  <c r="R451" i="29"/>
  <c r="Q65" i="29"/>
  <c r="N246" i="29"/>
  <c r="R70" i="29"/>
  <c r="M101" i="29"/>
  <c r="AK102" i="32" s="1"/>
  <c r="P190" i="29"/>
  <c r="AL191" i="32" s="1"/>
  <c r="Q328" i="29"/>
  <c r="Q27" i="29"/>
  <c r="Q115" i="29"/>
  <c r="M190" i="29"/>
  <c r="AK191" i="32" s="1"/>
  <c r="N364" i="29"/>
  <c r="Q401" i="29"/>
  <c r="R379" i="29"/>
  <c r="O45" i="29"/>
  <c r="N139" i="29"/>
  <c r="R291" i="29"/>
  <c r="M26" i="29"/>
  <c r="AK27" i="32" s="1"/>
  <c r="O91" i="29"/>
  <c r="M167" i="29"/>
  <c r="AK168" i="32" s="1"/>
  <c r="O252" i="29"/>
  <c r="O418" i="29"/>
  <c r="N56" i="29"/>
  <c r="Q130" i="29"/>
  <c r="P498" i="29"/>
  <c r="AL499" i="32" s="1"/>
  <c r="O43" i="29"/>
  <c r="M361" i="29"/>
  <c r="AK362" i="32" s="1"/>
  <c r="R299" i="29"/>
  <c r="S172" i="29"/>
  <c r="N74" i="29"/>
  <c r="P330" i="29"/>
  <c r="AL331" i="32" s="1"/>
  <c r="N134" i="29"/>
  <c r="P35" i="29"/>
  <c r="S59" i="29"/>
  <c r="Q179" i="29"/>
  <c r="R430" i="29"/>
  <c r="Q59" i="29"/>
  <c r="N234" i="29"/>
  <c r="Q8" i="29"/>
  <c r="Q94" i="29"/>
  <c r="M179" i="29"/>
  <c r="AK180" i="32" s="1"/>
  <c r="S310" i="29"/>
  <c r="N16" i="29"/>
  <c r="M107" i="29"/>
  <c r="AK108" i="32" s="1"/>
  <c r="Q178" i="29"/>
  <c r="M343" i="29"/>
  <c r="AK344" i="32" s="1"/>
  <c r="S379" i="29"/>
  <c r="N360" i="29"/>
  <c r="P39" i="29"/>
  <c r="M132" i="29"/>
  <c r="AK133" i="32" s="1"/>
  <c r="Q278" i="29"/>
  <c r="S227" i="29"/>
  <c r="R84" i="29"/>
  <c r="O156" i="29"/>
  <c r="S240" i="29"/>
  <c r="R393" i="29"/>
  <c r="O50" i="29"/>
  <c r="N121" i="29"/>
  <c r="O330" i="29"/>
  <c r="O348" i="29"/>
  <c r="R163" i="29"/>
  <c r="Q402" i="29"/>
  <c r="Q127" i="29"/>
  <c r="Q41" i="29"/>
  <c r="O316" i="29"/>
  <c r="M127" i="29"/>
  <c r="AK128" i="32" s="1"/>
  <c r="Q29" i="29"/>
  <c r="M54" i="29"/>
  <c r="AK55" i="32" s="1"/>
  <c r="S171" i="29"/>
  <c r="S407" i="29"/>
  <c r="R53" i="29"/>
  <c r="O222" i="29"/>
  <c r="N8" i="29"/>
  <c r="O86" i="29"/>
  <c r="P168" i="29"/>
  <c r="AL169" i="32" s="1"/>
  <c r="R296" i="29"/>
  <c r="P78" i="29"/>
  <c r="AL79" i="32" s="1"/>
  <c r="Q100" i="29"/>
  <c r="M168" i="29"/>
  <c r="AK169" i="32" s="1"/>
  <c r="M324" i="29"/>
  <c r="AK325" i="32" s="1"/>
  <c r="M364" i="29"/>
  <c r="AK365" i="32" s="1"/>
  <c r="R342" i="29"/>
  <c r="Q32" i="29"/>
  <c r="Q122" i="29"/>
  <c r="S265" i="29"/>
  <c r="O69" i="29"/>
  <c r="S77" i="29"/>
  <c r="O148" i="29"/>
  <c r="M229" i="29"/>
  <c r="AK230" i="32" s="1"/>
  <c r="R377" i="29"/>
  <c r="P44" i="29"/>
  <c r="AL45" i="32" s="1"/>
  <c r="Q112" i="29"/>
  <c r="M325" i="29"/>
  <c r="AK326" i="32" s="1"/>
  <c r="M342" i="29"/>
  <c r="AK343" i="32" s="1"/>
  <c r="M158" i="29"/>
  <c r="AK159" i="32" s="1"/>
  <c r="P394" i="29"/>
  <c r="AL395" i="32" s="1"/>
  <c r="R110" i="29"/>
  <c r="P23" i="29"/>
  <c r="AL24" i="32" s="1"/>
  <c r="P299" i="29"/>
  <c r="AL300" i="32" s="1"/>
  <c r="Q117" i="29"/>
  <c r="M23" i="29"/>
  <c r="AK24" i="32" s="1"/>
  <c r="M47" i="29"/>
  <c r="AK48" i="32" s="1"/>
  <c r="M161" i="29"/>
  <c r="AK162" i="32" s="1"/>
  <c r="P386" i="29"/>
  <c r="AL387" i="32" s="1"/>
  <c r="Q46" i="29"/>
  <c r="Q210" i="29"/>
  <c r="N205" i="29"/>
  <c r="O79" i="29"/>
  <c r="S159" i="29"/>
  <c r="R279" i="29"/>
  <c r="M56" i="29"/>
  <c r="AK57" i="32" s="1"/>
  <c r="N94" i="29"/>
  <c r="P159" i="29"/>
  <c r="AL160" i="32" s="1"/>
  <c r="P310" i="29"/>
  <c r="AL311" i="32" s="1"/>
  <c r="S342" i="29"/>
  <c r="R323" i="29"/>
  <c r="S26" i="29"/>
  <c r="S114" i="29"/>
  <c r="R252" i="29"/>
  <c r="Q464" i="29"/>
  <c r="M70" i="29"/>
  <c r="AK71" i="32" s="1"/>
  <c r="Q138" i="29"/>
  <c r="N217" i="29"/>
  <c r="R356" i="29"/>
  <c r="P37" i="29"/>
  <c r="AL38" i="32" s="1"/>
  <c r="P105" i="29"/>
  <c r="AL106" i="32" s="1"/>
  <c r="R486" i="25"/>
  <c r="P340" i="25"/>
  <c r="O477" i="25"/>
  <c r="M331" i="25"/>
  <c r="R184" i="25"/>
  <c r="S426" i="25"/>
  <c r="N422" i="25"/>
  <c r="S275" i="25"/>
  <c r="Q129" i="25"/>
  <c r="N367" i="25"/>
  <c r="S220" i="25"/>
  <c r="S464" i="25"/>
  <c r="Q293" i="25"/>
  <c r="S130" i="25"/>
  <c r="Q464" i="25"/>
  <c r="O293" i="25"/>
  <c r="Q130" i="25"/>
  <c r="Q469" i="25"/>
  <c r="N298" i="25"/>
  <c r="N482" i="25"/>
  <c r="S335" i="25"/>
  <c r="R472" i="25"/>
  <c r="P326" i="25"/>
  <c r="N180" i="25"/>
  <c r="O422" i="25"/>
  <c r="Q417" i="25"/>
  <c r="O271" i="25"/>
  <c r="M125" i="25"/>
  <c r="Q362" i="25"/>
  <c r="O216" i="25"/>
  <c r="Q459" i="25"/>
  <c r="P288" i="25"/>
  <c r="S125" i="25"/>
  <c r="N459" i="25"/>
  <c r="N288" i="25"/>
  <c r="Q125" i="25"/>
  <c r="O464" i="25"/>
  <c r="M293" i="25"/>
  <c r="Q477" i="25"/>
  <c r="O331" i="25"/>
  <c r="N468" i="25"/>
  <c r="S321" i="25"/>
  <c r="Q175" i="25"/>
  <c r="R417" i="25"/>
  <c r="M413" i="25"/>
  <c r="R266" i="25"/>
  <c r="P120" i="25"/>
  <c r="M358" i="25"/>
  <c r="R211" i="25"/>
  <c r="Q453" i="25"/>
  <c r="O283" i="25"/>
  <c r="S120" i="25"/>
  <c r="O453" i="25"/>
  <c r="M283" i="25"/>
  <c r="N120" i="25"/>
  <c r="O458" i="25"/>
  <c r="S287" i="25"/>
  <c r="M473" i="25"/>
  <c r="R326" i="25"/>
  <c r="Q463" i="25"/>
  <c r="O317" i="25"/>
  <c r="M171" i="25"/>
  <c r="N413" i="25"/>
  <c r="P408" i="25"/>
  <c r="N262" i="25"/>
  <c r="R499" i="25"/>
  <c r="P353" i="25"/>
  <c r="N207" i="25"/>
  <c r="O448" i="25"/>
  <c r="N278" i="25"/>
  <c r="R115" i="25"/>
  <c r="M448" i="25"/>
  <c r="S277" i="25"/>
  <c r="P115" i="25"/>
  <c r="M453" i="25"/>
  <c r="R282" i="25"/>
  <c r="P468" i="25"/>
  <c r="N322" i="25"/>
  <c r="M459" i="25"/>
  <c r="R312" i="25"/>
  <c r="P166" i="25"/>
  <c r="Q408" i="25"/>
  <c r="S403" i="25"/>
  <c r="Q257" i="25"/>
  <c r="N495" i="25"/>
  <c r="S348" i="25"/>
  <c r="Q202" i="25"/>
  <c r="M443" i="25"/>
  <c r="M273" i="25"/>
  <c r="N111" i="25"/>
  <c r="R442" i="25"/>
  <c r="R272" i="25"/>
  <c r="S110" i="25"/>
  <c r="R447" i="25"/>
  <c r="Q277" i="25"/>
  <c r="S463" i="25"/>
  <c r="Q317" i="25"/>
  <c r="P454" i="25"/>
  <c r="N308" i="25"/>
  <c r="S161" i="25"/>
  <c r="M404" i="25"/>
  <c r="O399" i="25"/>
  <c r="M253" i="25"/>
  <c r="Q490" i="25"/>
  <c r="O344" i="25"/>
  <c r="M198" i="25"/>
  <c r="R437" i="25"/>
  <c r="S267" i="25"/>
  <c r="Q106" i="25"/>
  <c r="P437" i="25"/>
  <c r="Q267" i="25"/>
  <c r="O106" i="25"/>
  <c r="P442" i="25"/>
  <c r="P272" i="25"/>
  <c r="O459" i="25"/>
  <c r="M313" i="25"/>
  <c r="S449" i="25"/>
  <c r="Q303" i="25"/>
  <c r="O157" i="25"/>
  <c r="P399" i="25"/>
  <c r="R394" i="25"/>
  <c r="P248" i="25"/>
  <c r="M486" i="25"/>
  <c r="R339" i="25"/>
  <c r="P193" i="25"/>
  <c r="P432" i="25"/>
  <c r="Q262" i="25"/>
  <c r="M102" i="25"/>
  <c r="N432" i="25"/>
  <c r="S261" i="25"/>
  <c r="R101" i="25"/>
  <c r="N437" i="25"/>
  <c r="N267" i="25"/>
  <c r="N418" i="25"/>
  <c r="S271" i="25"/>
  <c r="R408" i="25"/>
  <c r="P262" i="25"/>
  <c r="N116" i="25"/>
  <c r="S499" i="25"/>
  <c r="Q353" i="25"/>
  <c r="O207" i="25"/>
  <c r="S444" i="25"/>
  <c r="Q298" i="25"/>
  <c r="O152" i="25"/>
  <c r="P383" i="25"/>
  <c r="Q216" i="25"/>
  <c r="R480" i="25"/>
  <c r="N383" i="25"/>
  <c r="M216" i="25"/>
  <c r="S497" i="25"/>
  <c r="N388" i="25"/>
  <c r="Q413" i="25"/>
  <c r="O267" i="25"/>
  <c r="N404" i="25"/>
  <c r="S257" i="25"/>
  <c r="M500" i="25"/>
  <c r="O495" i="25"/>
  <c r="M349" i="25"/>
  <c r="R202" i="25"/>
  <c r="O440" i="25"/>
  <c r="M294" i="25"/>
  <c r="R147" i="25"/>
  <c r="N378" i="25"/>
  <c r="O211" i="25"/>
  <c r="O475" i="25"/>
  <c r="S377" i="25"/>
  <c r="M211" i="25"/>
  <c r="O492" i="25"/>
  <c r="S382" i="25"/>
  <c r="M409" i="25"/>
  <c r="R262" i="25"/>
  <c r="Q399" i="25"/>
  <c r="O253" i="25"/>
  <c r="P495" i="25"/>
  <c r="R490" i="25"/>
  <c r="P344" i="25"/>
  <c r="N198" i="25"/>
  <c r="R435" i="25"/>
  <c r="P289" i="25"/>
  <c r="N143" i="25"/>
  <c r="S372" i="25"/>
  <c r="O206" i="25"/>
  <c r="M470" i="25"/>
  <c r="Q372" i="25"/>
  <c r="M206" i="25"/>
  <c r="S485" i="25"/>
  <c r="Q377" i="25"/>
  <c r="P404" i="25"/>
  <c r="N258" i="25"/>
  <c r="M395" i="25"/>
  <c r="R248" i="25"/>
  <c r="S490" i="25"/>
  <c r="N486" i="25"/>
  <c r="S339" i="25"/>
  <c r="Q193" i="25"/>
  <c r="N431" i="25"/>
  <c r="S284" i="25"/>
  <c r="Q138" i="25"/>
  <c r="S366" i="25"/>
  <c r="O201" i="25"/>
  <c r="R464" i="25"/>
  <c r="Q366" i="25"/>
  <c r="M201" i="25"/>
  <c r="P480" i="25"/>
  <c r="Q371" i="25"/>
  <c r="S399" i="25"/>
  <c r="Q253" i="25"/>
  <c r="P390" i="25"/>
  <c r="N244" i="25"/>
  <c r="O486" i="25"/>
  <c r="Q481" i="25"/>
  <c r="O335" i="25"/>
  <c r="M189" i="25"/>
  <c r="Q426" i="25"/>
  <c r="O280" i="25"/>
  <c r="M134" i="25"/>
  <c r="Q361" i="25"/>
  <c r="O196" i="25"/>
  <c r="P459" i="25"/>
  <c r="O361" i="25"/>
  <c r="M196" i="25"/>
  <c r="M475" i="25"/>
  <c r="O366" i="25"/>
  <c r="O395" i="25"/>
  <c r="M249" i="25"/>
  <c r="S385" i="25"/>
  <c r="Q239" i="25"/>
  <c r="R481" i="25"/>
  <c r="M477" i="25"/>
  <c r="R330" i="25"/>
  <c r="P184" i="25"/>
  <c r="M422" i="25"/>
  <c r="R275" i="25"/>
  <c r="P129" i="25"/>
  <c r="P356" i="25"/>
  <c r="O191" i="25"/>
  <c r="P453" i="25"/>
  <c r="N356" i="25"/>
  <c r="M191" i="25"/>
  <c r="R469" i="25"/>
  <c r="M361" i="25"/>
  <c r="R390" i="25"/>
  <c r="O500" i="25"/>
  <c r="O381" i="25"/>
  <c r="M235" i="25"/>
  <c r="N477" i="25"/>
  <c r="P472" i="25"/>
  <c r="N326" i="25"/>
  <c r="S179" i="25"/>
  <c r="P417" i="25"/>
  <c r="N271" i="25"/>
  <c r="S124" i="25"/>
  <c r="O351" i="25"/>
  <c r="O186" i="25"/>
  <c r="N448" i="25"/>
  <c r="M351" i="25"/>
  <c r="M186" i="25"/>
  <c r="P464" i="25"/>
  <c r="S355" i="25"/>
  <c r="N386" i="25"/>
  <c r="R495" i="25"/>
  <c r="R376" i="25"/>
  <c r="P230" i="25"/>
  <c r="Q472" i="25"/>
  <c r="S467" i="25"/>
  <c r="Q321" i="25"/>
  <c r="O175" i="25"/>
  <c r="S412" i="25"/>
  <c r="Q266" i="25"/>
  <c r="O120" i="25"/>
  <c r="N346" i="25"/>
  <c r="O181" i="25"/>
  <c r="S442" i="25"/>
  <c r="S345" i="25"/>
  <c r="M181" i="25"/>
  <c r="P458" i="25"/>
  <c r="R350" i="25"/>
  <c r="S495" i="25"/>
  <c r="Q349" i="25"/>
  <c r="P486" i="25"/>
  <c r="N340" i="25"/>
  <c r="S193" i="25"/>
  <c r="M436" i="25"/>
  <c r="O431" i="25"/>
  <c r="M285" i="25"/>
  <c r="R138" i="25"/>
  <c r="O376" i="25"/>
  <c r="M230" i="25"/>
  <c r="P475" i="25"/>
  <c r="P304" i="25"/>
  <c r="S140" i="25"/>
  <c r="N475" i="25"/>
  <c r="N304" i="25"/>
  <c r="Q140" i="25"/>
  <c r="O480" i="25"/>
  <c r="M309" i="25"/>
  <c r="Q285" i="25"/>
  <c r="N276" i="25"/>
  <c r="M372" i="25"/>
  <c r="M221" i="25"/>
  <c r="O312" i="25"/>
  <c r="M400" i="25"/>
  <c r="N498" i="25"/>
  <c r="P231" i="25"/>
  <c r="R404" i="25"/>
  <c r="O155" i="25"/>
  <c r="Q404" i="25"/>
  <c r="M236" i="25"/>
  <c r="R409" i="25"/>
  <c r="M452" i="25"/>
  <c r="S332" i="25"/>
  <c r="M146" i="25"/>
  <c r="M472" i="25"/>
  <c r="P266" i="25"/>
  <c r="O87" i="25"/>
  <c r="M393" i="25"/>
  <c r="S202" i="25"/>
  <c r="S35" i="25"/>
  <c r="P332" i="25"/>
  <c r="N145" i="25"/>
  <c r="Q471" i="25"/>
  <c r="M281" i="25"/>
  <c r="Q271" i="25"/>
  <c r="P367" i="25"/>
  <c r="P216" i="25"/>
  <c r="R307" i="25"/>
  <c r="M394" i="25"/>
  <c r="Q492" i="25"/>
  <c r="P226" i="25"/>
  <c r="R398" i="25"/>
  <c r="O150" i="25"/>
  <c r="Q398" i="25"/>
  <c r="M231" i="25"/>
  <c r="O404" i="25"/>
  <c r="R446" i="25"/>
  <c r="N327" i="25"/>
  <c r="N140" i="25"/>
  <c r="P465" i="25"/>
  <c r="R260" i="25"/>
  <c r="P82" i="25"/>
  <c r="N387" i="25"/>
  <c r="M197" i="25"/>
  <c r="O31" i="25"/>
  <c r="Q326" i="25"/>
  <c r="R139" i="25"/>
  <c r="M465" i="25"/>
  <c r="O260" i="25"/>
  <c r="M82" i="25"/>
  <c r="R399" i="25"/>
  <c r="N208" i="25"/>
  <c r="S398" i="25"/>
  <c r="S462" i="25"/>
  <c r="P425" i="25"/>
  <c r="S470" i="25"/>
  <c r="R439" i="25"/>
  <c r="P455" i="25"/>
  <c r="S432" i="25"/>
  <c r="O484" i="25"/>
  <c r="R500" i="25"/>
  <c r="R206" i="25"/>
  <c r="P9" i="25"/>
  <c r="Q352" i="25"/>
  <c r="R109" i="25"/>
  <c r="P81" i="25"/>
  <c r="O213" i="25"/>
  <c r="P14" i="25"/>
  <c r="O352" i="25"/>
  <c r="P109" i="25"/>
  <c r="M28" i="25"/>
  <c r="O241" i="25"/>
  <c r="O35" i="25"/>
  <c r="M421" i="25"/>
  <c r="N149" i="25"/>
  <c r="S43" i="25"/>
  <c r="S247" i="25"/>
  <c r="M21" i="25"/>
  <c r="Q212" i="25"/>
  <c r="N66" i="25"/>
  <c r="Q247" i="25"/>
  <c r="M40" i="25"/>
  <c r="R279" i="25"/>
  <c r="R61" i="25"/>
  <c r="O295" i="25"/>
  <c r="N73" i="25"/>
  <c r="N359" i="25"/>
  <c r="N114" i="25"/>
  <c r="S378" i="25"/>
  <c r="N127" i="25"/>
  <c r="R491" i="25"/>
  <c r="R182" i="25"/>
  <c r="R43" i="25"/>
  <c r="P276" i="25"/>
  <c r="M267" i="25"/>
  <c r="S362" i="25"/>
  <c r="S211" i="25"/>
  <c r="N303" i="25"/>
  <c r="R388" i="25"/>
  <c r="M487" i="25"/>
  <c r="P221" i="25"/>
  <c r="P393" i="25"/>
  <c r="O145" i="25"/>
  <c r="O393" i="25"/>
  <c r="M226" i="25"/>
  <c r="P398" i="25"/>
  <c r="P441" i="25"/>
  <c r="S320" i="25"/>
  <c r="R134" i="25"/>
  <c r="S456" i="25"/>
  <c r="M255" i="25"/>
  <c r="Q77" i="25"/>
  <c r="Q380" i="25"/>
  <c r="P191" i="25"/>
  <c r="R26" i="25"/>
  <c r="P320" i="25"/>
  <c r="S133" i="25"/>
  <c r="P456" i="25"/>
  <c r="Q254" i="25"/>
  <c r="N77" i="25"/>
  <c r="Q392" i="25"/>
  <c r="N202" i="25"/>
  <c r="P392" i="25"/>
  <c r="M456" i="25"/>
  <c r="S418" i="25"/>
  <c r="O462" i="25"/>
  <c r="N433" i="25"/>
  <c r="N447" i="25"/>
  <c r="Q424" i="25"/>
  <c r="R476" i="25"/>
  <c r="S492" i="25"/>
  <c r="R199" i="25"/>
  <c r="O4" i="25"/>
  <c r="O342" i="25"/>
  <c r="M104" i="25"/>
  <c r="R20" i="25"/>
  <c r="P206" i="25"/>
  <c r="N9" i="25"/>
  <c r="M342" i="25"/>
  <c r="R103" i="25"/>
  <c r="Q16" i="25"/>
  <c r="N234" i="25"/>
  <c r="M30" i="25"/>
  <c r="M407" i="25"/>
  <c r="P142" i="25"/>
  <c r="Q22" i="25"/>
  <c r="R240" i="25"/>
  <c r="S4" i="25"/>
  <c r="N205" i="25"/>
  <c r="O33" i="25"/>
  <c r="P240" i="25"/>
  <c r="N24" i="25"/>
  <c r="Q270" i="25"/>
  <c r="P56" i="25"/>
  <c r="N287" i="25"/>
  <c r="M67" i="25"/>
  <c r="O348" i="25"/>
  <c r="O108" i="25"/>
  <c r="R369" i="25"/>
  <c r="Q120" i="25"/>
  <c r="R475" i="25"/>
  <c r="N176" i="25"/>
  <c r="S32" i="25"/>
  <c r="M218" i="25"/>
  <c r="P491" i="25"/>
  <c r="N491" i="25"/>
  <c r="S225" i="25"/>
  <c r="O463" i="25"/>
  <c r="R170" i="25"/>
  <c r="M262" i="25"/>
  <c r="M341" i="25"/>
  <c r="Q437" i="25"/>
  <c r="M176" i="25"/>
  <c r="Q345" i="25"/>
  <c r="O140" i="25"/>
  <c r="M388" i="25"/>
  <c r="Q220" i="25"/>
  <c r="P502" i="25"/>
  <c r="P435" i="25"/>
  <c r="N315" i="25"/>
  <c r="S128" i="25"/>
  <c r="O450" i="25"/>
  <c r="O249" i="25"/>
  <c r="S72" i="25"/>
  <c r="R374" i="25"/>
  <c r="O185" i="25"/>
  <c r="N22" i="25"/>
  <c r="Q314" i="25"/>
  <c r="P128" i="25"/>
  <c r="N449" i="25"/>
  <c r="Q248" i="25"/>
  <c r="P72" i="25"/>
  <c r="R386" i="25"/>
  <c r="Q196" i="25"/>
  <c r="Q386" i="25"/>
  <c r="R448" i="25"/>
  <c r="S411" i="25"/>
  <c r="R455" i="25"/>
  <c r="N425" i="25"/>
  <c r="Q439" i="25"/>
  <c r="O418" i="25"/>
  <c r="N469" i="25"/>
  <c r="S483" i="25"/>
  <c r="S192" i="25"/>
  <c r="O103" i="25"/>
  <c r="R333" i="25"/>
  <c r="O98" i="25"/>
  <c r="S395" i="25"/>
  <c r="P199" i="25"/>
  <c r="M4" i="25"/>
  <c r="P333" i="25"/>
  <c r="M98" i="25"/>
  <c r="M6" i="25"/>
  <c r="R227" i="25"/>
  <c r="R24" i="25"/>
  <c r="O394" i="25"/>
  <c r="N136" i="25"/>
  <c r="M11" i="25"/>
  <c r="S233" i="25"/>
  <c r="M334" i="25"/>
  <c r="R198" i="25"/>
  <c r="O11" i="25"/>
  <c r="Q233" i="25"/>
  <c r="P18" i="25"/>
  <c r="R263" i="25"/>
  <c r="N51" i="25"/>
  <c r="Q279" i="25"/>
  <c r="Q61" i="25"/>
  <c r="Q340" i="25"/>
  <c r="Q101" i="25"/>
  <c r="M359" i="25"/>
  <c r="M114" i="25"/>
  <c r="O460" i="25"/>
  <c r="S168" i="25"/>
  <c r="O27" i="25"/>
  <c r="S210" i="25"/>
  <c r="P474" i="25"/>
  <c r="M175" i="25"/>
  <c r="Q486" i="25"/>
  <c r="O221" i="25"/>
  <c r="R458" i="25"/>
  <c r="N166" i="25"/>
  <c r="P257" i="25"/>
  <c r="R335" i="25"/>
  <c r="O432" i="25"/>
  <c r="S170" i="25"/>
  <c r="O340" i="25"/>
  <c r="O135" i="25"/>
  <c r="R382" i="25"/>
  <c r="Q215" i="25"/>
  <c r="S496" i="25"/>
  <c r="N430" i="25"/>
  <c r="N309" i="25"/>
  <c r="P123" i="25"/>
  <c r="M442" i="25"/>
  <c r="N243" i="25"/>
  <c r="N68" i="25"/>
  <c r="S368" i="25"/>
  <c r="O179" i="25"/>
  <c r="Q17" i="25"/>
  <c r="O308" i="25"/>
  <c r="M123" i="25"/>
  <c r="O441" i="25"/>
  <c r="R242" i="25"/>
  <c r="R67" i="25"/>
  <c r="N380" i="25"/>
  <c r="P190" i="25"/>
  <c r="M380" i="25"/>
  <c r="N440" i="25"/>
  <c r="R405" i="25"/>
  <c r="P448" i="25"/>
  <c r="Q418" i="25"/>
  <c r="M433" i="25"/>
  <c r="O411" i="25"/>
  <c r="Q461" i="25"/>
  <c r="Q499" i="25"/>
  <c r="P186" i="25"/>
  <c r="S56" i="25"/>
  <c r="P323" i="25"/>
  <c r="P91" i="25"/>
  <c r="M42" i="25"/>
  <c r="Q192" i="25"/>
  <c r="R90" i="25"/>
  <c r="N323" i="25"/>
  <c r="N91" i="25"/>
  <c r="N76" i="25"/>
  <c r="O220" i="25"/>
  <c r="P19" i="25"/>
  <c r="Q382" i="25"/>
  <c r="M129" i="25"/>
  <c r="R5" i="25"/>
  <c r="P227" i="25"/>
  <c r="P80" i="25"/>
  <c r="S191" i="25"/>
  <c r="R27" i="25"/>
  <c r="N227" i="25"/>
  <c r="R55" i="25"/>
  <c r="R255" i="25"/>
  <c r="R18" i="25"/>
  <c r="P270" i="25"/>
  <c r="O56" i="25"/>
  <c r="R329" i="25"/>
  <c r="R95" i="25"/>
  <c r="N348" i="25"/>
  <c r="N108" i="25"/>
  <c r="P444" i="25"/>
  <c r="N161" i="25"/>
  <c r="O70" i="25"/>
  <c r="N204" i="25"/>
  <c r="M460" i="25"/>
  <c r="Q168" i="25"/>
  <c r="M482" i="25"/>
  <c r="R216" i="25"/>
  <c r="N454" i="25"/>
  <c r="Q161" i="25"/>
  <c r="S252" i="25"/>
  <c r="N330" i="25"/>
  <c r="O426" i="25"/>
  <c r="Q165" i="25"/>
  <c r="R334" i="25"/>
  <c r="O130" i="25"/>
  <c r="P377" i="25"/>
  <c r="Q210" i="25"/>
  <c r="P490" i="25"/>
  <c r="S424" i="25"/>
  <c r="Q302" i="25"/>
  <c r="M118" i="25"/>
  <c r="P434" i="25"/>
  <c r="Q237" i="25"/>
  <c r="P63" i="25"/>
  <c r="O362" i="25"/>
  <c r="R173" i="25"/>
  <c r="M13" i="25"/>
  <c r="N302" i="25"/>
  <c r="Q117" i="25"/>
  <c r="M434" i="25"/>
  <c r="N237" i="25"/>
  <c r="M63" i="25"/>
  <c r="O374" i="25"/>
  <c r="S184" i="25"/>
  <c r="N374" i="25"/>
  <c r="Q433" i="25"/>
  <c r="N398" i="25"/>
  <c r="S439" i="25"/>
  <c r="Q411" i="25"/>
  <c r="R424" i="25"/>
  <c r="S404" i="25"/>
  <c r="M455" i="25"/>
  <c r="M483" i="25"/>
  <c r="N178" i="25"/>
  <c r="N19" i="25"/>
  <c r="Q315" i="25"/>
  <c r="R85" i="25"/>
  <c r="O499" i="25"/>
  <c r="Q184" i="25"/>
  <c r="O46" i="25"/>
  <c r="O315" i="25"/>
  <c r="P85" i="25"/>
  <c r="O32" i="25"/>
  <c r="M213" i="25"/>
  <c r="N14" i="25"/>
  <c r="R370" i="25"/>
  <c r="S121" i="25"/>
  <c r="O21" i="25"/>
  <c r="N219" i="25"/>
  <c r="P498" i="25"/>
  <c r="Q183" i="25"/>
  <c r="P88" i="25"/>
  <c r="S218" i="25"/>
  <c r="N50" i="25"/>
  <c r="P247" i="25"/>
  <c r="P50" i="25"/>
  <c r="Q263" i="25"/>
  <c r="M51" i="25"/>
  <c r="R321" i="25"/>
  <c r="M90" i="25"/>
  <c r="Q339" i="25"/>
  <c r="O101" i="25"/>
  <c r="P429" i="25"/>
  <c r="O154" i="25"/>
  <c r="Q342" i="25"/>
  <c r="P196" i="25"/>
  <c r="N444" i="25"/>
  <c r="R160" i="25"/>
  <c r="P477" i="25"/>
  <c r="N212" i="25"/>
  <c r="Q449" i="25"/>
  <c r="M157" i="25"/>
  <c r="O248" i="25"/>
  <c r="M325" i="25"/>
  <c r="M498" i="25"/>
  <c r="Q160" i="25"/>
  <c r="Q329" i="25"/>
  <c r="N125" i="25"/>
  <c r="P371" i="25"/>
  <c r="Q205" i="25"/>
  <c r="S484" i="25"/>
  <c r="Q419" i="25"/>
  <c r="S296" i="25"/>
  <c r="S112" i="25"/>
  <c r="M428" i="25"/>
  <c r="M232" i="25"/>
  <c r="S58" i="25"/>
  <c r="Q356" i="25"/>
  <c r="N168" i="25"/>
  <c r="P8" i="25"/>
  <c r="P296" i="25"/>
  <c r="P112" i="25"/>
  <c r="Q427" i="25"/>
  <c r="O231" i="25"/>
  <c r="P58" i="25"/>
  <c r="P368" i="25"/>
  <c r="S178" i="25"/>
  <c r="O368" i="25"/>
  <c r="M426" i="25"/>
  <c r="N392" i="25"/>
  <c r="O433" i="25"/>
  <c r="P405" i="25"/>
  <c r="P418" i="25"/>
  <c r="P397" i="25"/>
  <c r="P446" i="25"/>
  <c r="Q466" i="25"/>
  <c r="R171" i="25"/>
  <c r="S40" i="25"/>
  <c r="M306" i="25"/>
  <c r="N80" i="25"/>
  <c r="R482" i="25"/>
  <c r="S177" i="25"/>
  <c r="S13" i="25"/>
  <c r="R305" i="25"/>
  <c r="S79" i="25"/>
  <c r="O37" i="25"/>
  <c r="S205" i="25"/>
  <c r="S8" i="25"/>
  <c r="M360" i="25"/>
  <c r="M115" i="25"/>
  <c r="Q37" i="25"/>
  <c r="R212" i="25"/>
  <c r="N481" i="25"/>
  <c r="N177" i="25"/>
  <c r="Q87" i="25"/>
  <c r="P212" i="25"/>
  <c r="N55" i="25"/>
  <c r="O240" i="25"/>
  <c r="S11" i="25"/>
  <c r="Q255" i="25"/>
  <c r="R45" i="25"/>
  <c r="Q311" i="25"/>
  <c r="O84" i="25"/>
  <c r="O329" i="25"/>
  <c r="Q95" i="25"/>
  <c r="M416" i="25"/>
  <c r="Q147" i="25"/>
  <c r="S74" i="25"/>
  <c r="P189" i="25"/>
  <c r="N429" i="25"/>
  <c r="M154" i="25"/>
  <c r="N500" i="25"/>
  <c r="Q207" i="25"/>
  <c r="M445" i="25"/>
  <c r="P152" i="25"/>
  <c r="R243" i="25"/>
  <c r="S319" i="25"/>
  <c r="P492" i="25"/>
  <c r="Q155" i="25"/>
  <c r="P324" i="25"/>
  <c r="S119" i="25"/>
  <c r="N366" i="25"/>
  <c r="Q200" i="25"/>
  <c r="P479" i="25"/>
  <c r="O414" i="25"/>
  <c r="N291" i="25"/>
  <c r="S107" i="25"/>
  <c r="N420" i="25"/>
  <c r="R225" i="25"/>
  <c r="O54" i="25"/>
  <c r="O350" i="25"/>
  <c r="Q162" i="25"/>
  <c r="S3" i="25"/>
  <c r="R290" i="25"/>
  <c r="P107" i="25"/>
  <c r="P419" i="25"/>
  <c r="M225" i="25"/>
  <c r="S53" i="25"/>
  <c r="S361" i="25"/>
  <c r="O173" i="25"/>
  <c r="R361" i="25"/>
  <c r="M419" i="25"/>
  <c r="O386" i="25"/>
  <c r="O425" i="25"/>
  <c r="R397" i="25"/>
  <c r="P411" i="25"/>
  <c r="Q391" i="25"/>
  <c r="N439" i="25"/>
  <c r="O451" i="25"/>
  <c r="O164" i="25"/>
  <c r="Q13" i="25"/>
  <c r="S297" i="25"/>
  <c r="Q74" i="25"/>
  <c r="O466" i="25"/>
  <c r="P171" i="25"/>
  <c r="O24" i="25"/>
  <c r="Q297" i="25"/>
  <c r="N74" i="25"/>
  <c r="M290" i="25"/>
  <c r="N199" i="25"/>
  <c r="P3" i="25"/>
  <c r="M352" i="25"/>
  <c r="N109" i="25"/>
  <c r="N10" i="25"/>
  <c r="O205" i="25"/>
  <c r="N461" i="25"/>
  <c r="R169" i="25"/>
  <c r="P20" i="25"/>
  <c r="M205" i="25"/>
  <c r="P38" i="25"/>
  <c r="P233" i="25"/>
  <c r="M17" i="25"/>
  <c r="O247" i="25"/>
  <c r="R39" i="25"/>
  <c r="Q304" i="25"/>
  <c r="P78" i="25"/>
  <c r="O321" i="25"/>
  <c r="S89" i="25"/>
  <c r="N402" i="25"/>
  <c r="O141" i="25"/>
  <c r="Q491" i="25"/>
  <c r="Q182" i="25"/>
  <c r="P415" i="25"/>
  <c r="O147" i="25"/>
  <c r="Q495" i="25"/>
  <c r="M203" i="25"/>
  <c r="P440" i="25"/>
  <c r="S147" i="25"/>
  <c r="N239" i="25"/>
  <c r="R314" i="25"/>
  <c r="S486" i="25"/>
  <c r="Q150" i="25"/>
  <c r="O319" i="25"/>
  <c r="N115" i="25"/>
  <c r="S360" i="25"/>
  <c r="Q195" i="25"/>
  <c r="M474" i="25"/>
  <c r="O496" i="25"/>
  <c r="N285" i="25"/>
  <c r="S102" i="25"/>
  <c r="P413" i="25"/>
  <c r="S219" i="25"/>
  <c r="R49" i="25"/>
  <c r="M344" i="25"/>
  <c r="Q156" i="25"/>
  <c r="M495" i="25"/>
  <c r="P284" i="25"/>
  <c r="P102" i="25"/>
  <c r="P412" i="25"/>
  <c r="P500" i="25"/>
  <c r="M491" i="25"/>
  <c r="P198" i="25"/>
  <c r="S435" i="25"/>
  <c r="O143" i="25"/>
  <c r="Q234" i="25"/>
  <c r="Q309" i="25"/>
  <c r="Q480" i="25"/>
  <c r="Q145" i="25"/>
  <c r="N314" i="25"/>
  <c r="Q110" i="25"/>
  <c r="R355" i="25"/>
  <c r="Q190" i="25"/>
  <c r="R468" i="25"/>
  <c r="P488" i="25"/>
  <c r="N279" i="25"/>
  <c r="S97" i="25"/>
  <c r="R406" i="25"/>
  <c r="O214" i="25"/>
  <c r="N45" i="25"/>
  <c r="O338" i="25"/>
  <c r="N151" i="25"/>
  <c r="M488" i="25"/>
  <c r="R278" i="25"/>
  <c r="O97" i="25"/>
  <c r="O406" i="25"/>
  <c r="O491" i="25"/>
  <c r="S481" i="25"/>
  <c r="O189" i="25"/>
  <c r="R426" i="25"/>
  <c r="N134" i="25"/>
  <c r="P225" i="25"/>
  <c r="N299" i="25"/>
  <c r="S469" i="25"/>
  <c r="Q135" i="25"/>
  <c r="R303" i="25"/>
  <c r="M106" i="25"/>
  <c r="Q350" i="25"/>
  <c r="Q185" i="25"/>
  <c r="R462" i="25"/>
  <c r="S479" i="25"/>
  <c r="P273" i="25"/>
  <c r="R92" i="25"/>
  <c r="Q400" i="25"/>
  <c r="R208" i="25"/>
  <c r="Q40" i="25"/>
  <c r="Q332" i="25"/>
  <c r="P145" i="25"/>
  <c r="N479" i="25"/>
  <c r="S272" i="25"/>
  <c r="M92" i="25"/>
  <c r="N400" i="25"/>
  <c r="R454" i="25"/>
  <c r="O445" i="25"/>
  <c r="R152" i="25"/>
  <c r="N390" i="25"/>
  <c r="P481" i="25"/>
  <c r="S188" i="25"/>
  <c r="M257" i="25"/>
  <c r="N426" i="25"/>
  <c r="N97" i="25"/>
  <c r="Q261" i="25"/>
  <c r="P101" i="25"/>
  <c r="P345" i="25"/>
  <c r="Q180" i="25"/>
  <c r="P457" i="25"/>
  <c r="N472" i="25"/>
  <c r="P267" i="25"/>
  <c r="P87" i="25"/>
  <c r="N393" i="25"/>
  <c r="N203" i="25"/>
  <c r="M36" i="25"/>
  <c r="S326" i="25"/>
  <c r="S139" i="25"/>
  <c r="R471" i="25"/>
  <c r="N266" i="25"/>
  <c r="M87" i="25"/>
  <c r="R392" i="25"/>
  <c r="N450" i="25"/>
  <c r="R440" i="25"/>
  <c r="N148" i="25"/>
  <c r="Q385" i="25"/>
  <c r="S476" i="25"/>
  <c r="O184" i="25"/>
  <c r="S251" i="25"/>
  <c r="S420" i="25"/>
  <c r="Q92" i="25"/>
  <c r="P256" i="25"/>
  <c r="S96" i="25"/>
  <c r="M340" i="25"/>
  <c r="P175" i="25"/>
  <c r="N452" i="25"/>
  <c r="Q465" i="25"/>
  <c r="S260" i="25"/>
  <c r="Q82" i="25"/>
  <c r="O387" i="25"/>
  <c r="N197" i="25"/>
  <c r="P31" i="25"/>
  <c r="Q320" i="25"/>
  <c r="O134" i="25"/>
  <c r="N465" i="25"/>
  <c r="P260" i="25"/>
  <c r="N82" i="25"/>
  <c r="S386" i="25"/>
  <c r="Q445" i="25"/>
  <c r="N436" i="25"/>
  <c r="Q143" i="25"/>
  <c r="M381" i="25"/>
  <c r="O472" i="25"/>
  <c r="R179" i="25"/>
  <c r="R246" i="25"/>
  <c r="Q415" i="25"/>
  <c r="M88" i="25"/>
  <c r="O251" i="25"/>
  <c r="O92" i="25"/>
  <c r="Q334" i="25"/>
  <c r="N170" i="25"/>
  <c r="S446" i="25"/>
  <c r="M457" i="25"/>
  <c r="N255" i="25"/>
  <c r="R77" i="25"/>
  <c r="R380" i="25"/>
  <c r="Q191" i="25"/>
  <c r="S26" i="25"/>
  <c r="S314" i="25"/>
  <c r="Q128" i="25"/>
  <c r="Q456" i="25"/>
  <c r="R254" i="25"/>
  <c r="O77" i="25"/>
  <c r="O380" i="25"/>
  <c r="M441" i="25"/>
  <c r="Q431" i="25"/>
  <c r="M139" i="25"/>
  <c r="P376" i="25"/>
  <c r="R467" i="25"/>
  <c r="N175" i="25"/>
  <c r="R241" i="25"/>
  <c r="O410" i="25"/>
  <c r="P83" i="25"/>
  <c r="N246" i="25"/>
  <c r="R87" i="25"/>
  <c r="P329" i="25"/>
  <c r="N165" i="25"/>
  <c r="Q441" i="25"/>
  <c r="P450" i="25"/>
  <c r="P249" i="25"/>
  <c r="M73" i="25"/>
  <c r="S374" i="25"/>
  <c r="P185" i="25"/>
  <c r="O22" i="25"/>
  <c r="Q308" i="25"/>
  <c r="N123" i="25"/>
  <c r="O449" i="25"/>
  <c r="S248" i="25"/>
  <c r="Q72" i="25"/>
  <c r="P374" i="25"/>
  <c r="P436" i="25"/>
  <c r="M427" i="25"/>
  <c r="P134" i="25"/>
  <c r="S371" i="25"/>
  <c r="N463" i="25"/>
  <c r="Q170" i="25"/>
  <c r="R236" i="25"/>
  <c r="M405" i="25"/>
  <c r="S78" i="25"/>
  <c r="N241" i="25"/>
  <c r="Q497" i="25"/>
  <c r="O324" i="25"/>
  <c r="N160" i="25"/>
  <c r="Q435" i="25"/>
  <c r="N443" i="25"/>
  <c r="O243" i="25"/>
  <c r="O68" i="25"/>
  <c r="M369" i="25"/>
  <c r="P179" i="25"/>
  <c r="R17" i="25"/>
  <c r="O302" i="25"/>
  <c r="R117" i="25"/>
  <c r="R441" i="25"/>
  <c r="S242" i="25"/>
  <c r="S67" i="25"/>
  <c r="Q368" i="25"/>
  <c r="S431" i="25"/>
  <c r="P422" i="25"/>
  <c r="S129" i="25"/>
  <c r="O367" i="25"/>
  <c r="Q458" i="25"/>
  <c r="M166" i="25"/>
  <c r="R231" i="25"/>
  <c r="M399" i="25"/>
  <c r="O74" i="25"/>
  <c r="N236" i="25"/>
  <c r="M492" i="25"/>
  <c r="N319" i="25"/>
  <c r="P497" i="25"/>
  <c r="O430" i="25"/>
  <c r="Q434" i="25"/>
  <c r="R237" i="25"/>
  <c r="Q63" i="25"/>
  <c r="P362" i="25"/>
  <c r="S173" i="25"/>
  <c r="N13" i="25"/>
  <c r="Q296" i="25"/>
  <c r="Q112" i="25"/>
  <c r="N434" i="25"/>
  <c r="O237" i="25"/>
  <c r="N63" i="25"/>
  <c r="M362" i="25"/>
  <c r="P173" i="25"/>
  <c r="R12" i="25"/>
  <c r="Q307" i="25"/>
  <c r="R122" i="25"/>
  <c r="P307" i="25"/>
  <c r="P361" i="25"/>
  <c r="R331" i="25"/>
  <c r="R367" i="25"/>
  <c r="S342" i="25"/>
  <c r="R354" i="25"/>
  <c r="R461" i="25"/>
  <c r="N484" i="25"/>
  <c r="P342" i="25"/>
  <c r="N104" i="25"/>
  <c r="R10" i="25"/>
  <c r="N228" i="25"/>
  <c r="N25" i="25"/>
  <c r="P352" i="25"/>
  <c r="Q109" i="25"/>
  <c r="R48" i="25"/>
  <c r="S227" i="25"/>
  <c r="S24" i="25"/>
  <c r="P394" i="25"/>
  <c r="O136" i="25"/>
  <c r="S83" i="25"/>
  <c r="R271" i="25"/>
  <c r="M57" i="25"/>
  <c r="O403" i="25"/>
  <c r="O142" i="25"/>
  <c r="R351" i="25"/>
  <c r="S108" i="25"/>
  <c r="S402" i="25"/>
  <c r="M142" i="25"/>
  <c r="S460" i="25"/>
  <c r="P169" i="25"/>
  <c r="M497" i="25"/>
  <c r="N183" i="25"/>
  <c r="N33" i="25"/>
  <c r="N233" i="25"/>
  <c r="O89" i="25"/>
  <c r="M247" i="25"/>
  <c r="P39" i="25"/>
  <c r="O311" i="25"/>
  <c r="M84" i="25"/>
  <c r="P369" i="25"/>
  <c r="R119" i="25"/>
  <c r="R319" i="25"/>
  <c r="O427" i="25"/>
  <c r="S417" i="25"/>
  <c r="O125" i="25"/>
  <c r="R362" i="25"/>
  <c r="M454" i="25"/>
  <c r="P161" i="25"/>
  <c r="R226" i="25"/>
  <c r="R393" i="25"/>
  <c r="R69" i="25"/>
  <c r="N231" i="25"/>
  <c r="Q485" i="25"/>
  <c r="M314" i="25"/>
  <c r="S491" i="25"/>
  <c r="M425" i="25"/>
  <c r="N428" i="25"/>
  <c r="N232" i="25"/>
  <c r="M59" i="25"/>
  <c r="R356" i="25"/>
  <c r="O168" i="25"/>
  <c r="Q8" i="25"/>
  <c r="S290" i="25"/>
  <c r="Q107" i="25"/>
  <c r="R427" i="25"/>
  <c r="Q231" i="25"/>
  <c r="Q58" i="25"/>
  <c r="M356" i="25"/>
  <c r="S167" i="25"/>
  <c r="N8" i="25"/>
  <c r="S301" i="25"/>
  <c r="O117" i="25"/>
  <c r="R301" i="25"/>
  <c r="O355" i="25"/>
  <c r="P325" i="25"/>
  <c r="R360" i="25"/>
  <c r="N337" i="25"/>
  <c r="P348" i="25"/>
  <c r="N455" i="25"/>
  <c r="Q476" i="25"/>
  <c r="S333" i="25"/>
  <c r="P98" i="25"/>
  <c r="N27" i="25"/>
  <c r="Q221" i="25"/>
  <c r="S19" i="25"/>
  <c r="N342" i="25"/>
  <c r="S103" i="25"/>
  <c r="P48" i="25"/>
  <c r="P220" i="25"/>
  <c r="Q19" i="25"/>
  <c r="M383" i="25"/>
  <c r="N129" i="25"/>
  <c r="P28" i="25"/>
  <c r="O264" i="25"/>
  <c r="R51" i="25"/>
  <c r="N394" i="25"/>
  <c r="M136" i="25"/>
  <c r="P341" i="25"/>
  <c r="N103" i="25"/>
  <c r="O391" i="25"/>
  <c r="P135" i="25"/>
  <c r="R445" i="25"/>
  <c r="M163" i="25"/>
  <c r="N476" i="25"/>
  <c r="R176" i="25"/>
  <c r="R21" i="25"/>
  <c r="Q226" i="25"/>
  <c r="R22" i="25"/>
  <c r="S239" i="25"/>
  <c r="N34" i="25"/>
  <c r="M304" i="25"/>
  <c r="N78" i="25"/>
  <c r="R422" i="25"/>
  <c r="O413" i="25"/>
  <c r="R120" i="25"/>
  <c r="N358" i="25"/>
  <c r="P449" i="25"/>
  <c r="S156" i="25"/>
  <c r="R221" i="25"/>
  <c r="P388" i="25"/>
  <c r="N65" i="25"/>
  <c r="N226" i="25"/>
  <c r="N480" i="25"/>
  <c r="S308" i="25"/>
  <c r="P485" i="25"/>
  <c r="R419" i="25"/>
  <c r="R420" i="25"/>
  <c r="O226" i="25"/>
  <c r="P54" i="25"/>
  <c r="P350" i="25"/>
  <c r="R162" i="25"/>
  <c r="M496" i="25"/>
  <c r="Q284" i="25"/>
  <c r="Q102" i="25"/>
  <c r="S419" i="25"/>
  <c r="N225" i="25"/>
  <c r="M54" i="25"/>
  <c r="M350" i="25"/>
  <c r="O162" i="25"/>
  <c r="Q3" i="25"/>
  <c r="N296" i="25"/>
  <c r="N112" i="25"/>
  <c r="M296" i="25"/>
  <c r="P349" i="25"/>
  <c r="P319" i="25"/>
  <c r="M355" i="25"/>
  <c r="P331" i="25"/>
  <c r="R342" i="25"/>
  <c r="Q446" i="25"/>
  <c r="M469" i="25"/>
  <c r="Q323" i="25"/>
  <c r="Q91" i="25"/>
  <c r="S20" i="25"/>
  <c r="P213" i="25"/>
  <c r="Q14" i="25"/>
  <c r="Q333" i="25"/>
  <c r="N98" i="25"/>
  <c r="P59" i="25"/>
  <c r="N213" i="25"/>
  <c r="O14" i="25"/>
  <c r="S370" i="25"/>
  <c r="M122" i="25"/>
  <c r="O28" i="25"/>
  <c r="Q256" i="25"/>
  <c r="P46" i="25"/>
  <c r="P382" i="25"/>
  <c r="M128" i="25"/>
  <c r="S330" i="25"/>
  <c r="O96" i="25"/>
  <c r="N382" i="25"/>
  <c r="R127" i="25"/>
  <c r="M430" i="25"/>
  <c r="S154" i="25"/>
  <c r="R460" i="25"/>
  <c r="O169" i="25"/>
  <c r="P21" i="25"/>
  <c r="Q381" i="25"/>
  <c r="N372" i="25"/>
  <c r="M468" i="25"/>
  <c r="M317" i="25"/>
  <c r="O408" i="25"/>
  <c r="R498" i="25"/>
  <c r="O176" i="25"/>
  <c r="R340" i="25"/>
  <c r="N453" i="25"/>
  <c r="R220" i="25"/>
  <c r="R474" i="25"/>
  <c r="P303" i="25"/>
  <c r="M480" i="25"/>
  <c r="P414" i="25"/>
  <c r="R413" i="25"/>
  <c r="M220" i="25"/>
  <c r="S49" i="25"/>
  <c r="N344" i="25"/>
  <c r="R156" i="25"/>
  <c r="N488" i="25"/>
  <c r="S278" i="25"/>
  <c r="Q97" i="25"/>
  <c r="Q412" i="25"/>
  <c r="Q219" i="25"/>
  <c r="P49" i="25"/>
  <c r="R343" i="25"/>
  <c r="O156" i="25"/>
  <c r="R502" i="25"/>
  <c r="P290" i="25"/>
  <c r="Q502" i="25"/>
  <c r="O290" i="25"/>
  <c r="O343" i="25"/>
  <c r="P313" i="25"/>
  <c r="R348" i="25"/>
  <c r="N325" i="25"/>
  <c r="M337" i="25"/>
  <c r="O439" i="25"/>
  <c r="P461" i="25"/>
  <c r="R315" i="25"/>
  <c r="S85" i="25"/>
  <c r="S31" i="25"/>
  <c r="Q206" i="25"/>
  <c r="O9" i="25"/>
  <c r="O323" i="25"/>
  <c r="O91" i="25"/>
  <c r="M26" i="25"/>
  <c r="N206" i="25"/>
  <c r="M9" i="25"/>
  <c r="N360" i="25"/>
  <c r="O115" i="25"/>
  <c r="P6" i="25"/>
  <c r="Q249" i="25"/>
  <c r="N41" i="25"/>
  <c r="Q370" i="25"/>
  <c r="R121" i="25"/>
  <c r="Q322" i="25"/>
  <c r="Q90" i="25"/>
  <c r="O370" i="25"/>
  <c r="P121" i="25"/>
  <c r="Q416" i="25"/>
  <c r="Q148" i="25"/>
  <c r="P445" i="25"/>
  <c r="M162" i="25"/>
  <c r="S64" i="25"/>
  <c r="Q211" i="25"/>
  <c r="Q27" i="25"/>
  <c r="R224" i="25"/>
  <c r="Q23" i="25"/>
  <c r="R286" i="25"/>
  <c r="Q66" i="25"/>
  <c r="O339" i="25"/>
  <c r="P44" i="25"/>
  <c r="O294" i="25"/>
  <c r="M377" i="25"/>
  <c r="Q367" i="25"/>
  <c r="P463" i="25"/>
  <c r="P312" i="25"/>
  <c r="R403" i="25"/>
  <c r="N494" i="25"/>
  <c r="O171" i="25"/>
  <c r="M335" i="25"/>
  <c r="S447" i="25"/>
  <c r="R215" i="25"/>
  <c r="P469" i="25"/>
  <c r="M298" i="25"/>
  <c r="Q474" i="25"/>
  <c r="N409" i="25"/>
  <c r="S406" i="25"/>
  <c r="P214" i="25"/>
  <c r="O45" i="25"/>
  <c r="P338" i="25"/>
  <c r="O151" i="25"/>
  <c r="Q479" i="25"/>
  <c r="N273" i="25"/>
  <c r="N92" i="25"/>
  <c r="P406" i="25"/>
  <c r="M214" i="25"/>
  <c r="S44" i="25"/>
  <c r="M338" i="25"/>
  <c r="R150" i="25"/>
  <c r="R494" i="25"/>
  <c r="N284" i="25"/>
  <c r="Q494" i="25"/>
  <c r="M284" i="25"/>
  <c r="Q337" i="25"/>
  <c r="N307" i="25"/>
  <c r="M343" i="25"/>
  <c r="S318" i="25"/>
  <c r="N331" i="25"/>
  <c r="R432" i="25"/>
  <c r="S454" i="25"/>
  <c r="N306" i="25"/>
  <c r="O80" i="25"/>
  <c r="S298" i="25"/>
  <c r="Q199" i="25"/>
  <c r="N4" i="25"/>
  <c r="P315" i="25"/>
  <c r="Q85" i="25"/>
  <c r="S352" i="25"/>
  <c r="O199" i="25"/>
  <c r="R3" i="25"/>
  <c r="N352" i="25"/>
  <c r="O109" i="25"/>
  <c r="Q76" i="25"/>
  <c r="S240" i="25"/>
  <c r="N35" i="25"/>
  <c r="S359" i="25"/>
  <c r="P79" i="25"/>
  <c r="N312" i="25"/>
  <c r="S84" i="25"/>
  <c r="Q359" i="25"/>
  <c r="Q114" i="25"/>
  <c r="R402" i="25"/>
  <c r="S141" i="25"/>
  <c r="S429" i="25"/>
  <c r="R154" i="25"/>
  <c r="O10" i="25"/>
  <c r="Q204" i="25"/>
  <c r="Q32" i="25"/>
  <c r="O218" i="25"/>
  <c r="O18" i="25"/>
  <c r="M278" i="25"/>
  <c r="N61" i="25"/>
  <c r="M329" i="25"/>
  <c r="S38" i="25"/>
  <c r="P372" i="25"/>
  <c r="M363" i="25"/>
  <c r="S458" i="25"/>
  <c r="S307" i="25"/>
  <c r="N399" i="25"/>
  <c r="Q489" i="25"/>
  <c r="S165" i="25"/>
  <c r="S329" i="25"/>
  <c r="Q442" i="25"/>
  <c r="R210" i="25"/>
  <c r="N464" i="25"/>
  <c r="S292" i="25"/>
  <c r="O469" i="25"/>
  <c r="N403" i="25"/>
  <c r="R400" i="25"/>
  <c r="S208" i="25"/>
  <c r="R40" i="25"/>
  <c r="R332" i="25"/>
  <c r="R145" i="25"/>
  <c r="S471" i="25"/>
  <c r="O266" i="25"/>
  <c r="N87" i="25"/>
  <c r="O400" i="25"/>
  <c r="P208" i="25"/>
  <c r="O40" i="25"/>
  <c r="O332" i="25"/>
  <c r="M145" i="25"/>
  <c r="R487" i="25"/>
  <c r="P278" i="25"/>
  <c r="Q487" i="25"/>
  <c r="O278" i="25"/>
  <c r="S331" i="25"/>
  <c r="P301" i="25"/>
  <c r="O337" i="25"/>
  <c r="N313" i="25"/>
  <c r="S324" i="25"/>
  <c r="P424" i="25"/>
  <c r="O446" i="25"/>
  <c r="O298" i="25"/>
  <c r="R74" i="25"/>
  <c r="O69" i="25"/>
  <c r="R192" i="25"/>
  <c r="P96" i="25"/>
  <c r="S305" i="25"/>
  <c r="M80" i="25"/>
  <c r="O47" i="25"/>
  <c r="P192" i="25"/>
  <c r="M109" i="25"/>
  <c r="S341" i="25"/>
  <c r="Q103" i="25"/>
  <c r="N11" i="25"/>
  <c r="M234" i="25"/>
  <c r="S29" i="25"/>
  <c r="S351" i="25"/>
  <c r="R73" i="25"/>
  <c r="N305" i="25"/>
  <c r="O79" i="25"/>
  <c r="Q351" i="25"/>
  <c r="R108" i="25"/>
  <c r="N391" i="25"/>
  <c r="N135" i="25"/>
  <c r="P416" i="25"/>
  <c r="P148" i="25"/>
  <c r="R466" i="25"/>
  <c r="R197" i="25"/>
  <c r="O81" i="25"/>
  <c r="P211" i="25"/>
  <c r="O12" i="25"/>
  <c r="M270" i="25"/>
  <c r="S55" i="25"/>
  <c r="M321" i="25"/>
  <c r="S16" i="25"/>
  <c r="N277" i="25"/>
  <c r="S367" i="25"/>
  <c r="P358" i="25"/>
  <c r="O454" i="25"/>
  <c r="O303" i="25"/>
  <c r="Q394" i="25"/>
  <c r="O498" i="25"/>
  <c r="S160" i="25"/>
  <c r="R324" i="25"/>
  <c r="O437" i="25"/>
  <c r="R205" i="25"/>
  <c r="N458" i="25"/>
  <c r="R287" i="25"/>
  <c r="M464" i="25"/>
  <c r="S397" i="25"/>
  <c r="Q393" i="25"/>
  <c r="O203" i="25"/>
  <c r="N36" i="25"/>
  <c r="M327" i="25"/>
  <c r="M140" i="25"/>
  <c r="O465" i="25"/>
  <c r="Q260" i="25"/>
  <c r="O82" i="25"/>
  <c r="S392" i="25"/>
  <c r="P202" i="25"/>
  <c r="R35" i="25"/>
  <c r="O326" i="25"/>
  <c r="Q139" i="25"/>
  <c r="S478" i="25"/>
  <c r="N272" i="25"/>
  <c r="R478" i="25"/>
  <c r="M272" i="25"/>
  <c r="Q325" i="25"/>
  <c r="R295" i="25"/>
  <c r="Q331" i="25"/>
  <c r="S306" i="25"/>
  <c r="R318" i="25"/>
  <c r="M418" i="25"/>
  <c r="M439" i="25"/>
  <c r="O289" i="25"/>
  <c r="N69" i="25"/>
  <c r="P499" i="25"/>
  <c r="N186" i="25"/>
  <c r="M41" i="25"/>
  <c r="R297" i="25"/>
  <c r="P74" i="25"/>
  <c r="N499" i="25"/>
  <c r="N184" i="25"/>
  <c r="Q51" i="25"/>
  <c r="O333" i="25"/>
  <c r="R96" i="25"/>
  <c r="O65" i="25"/>
  <c r="Q227" i="25"/>
  <c r="Q24" i="25"/>
  <c r="Q341" i="25"/>
  <c r="Q67" i="25"/>
  <c r="M297" i="25"/>
  <c r="Q73" i="25"/>
  <c r="O341" i="25"/>
  <c r="M103" i="25"/>
  <c r="M382" i="25"/>
  <c r="Q127" i="25"/>
  <c r="Q402" i="25"/>
  <c r="R141" i="25"/>
  <c r="S14" i="25"/>
  <c r="S189" i="25"/>
  <c r="S9" i="25"/>
  <c r="P204" i="25"/>
  <c r="N7" i="25"/>
  <c r="N263" i="25"/>
  <c r="Q50" i="25"/>
  <c r="N311" i="25"/>
  <c r="R16" i="25"/>
  <c r="R269" i="25"/>
  <c r="O363" i="25"/>
  <c r="S353" i="25"/>
  <c r="R449" i="25"/>
  <c r="R298" i="25"/>
  <c r="M390" i="25"/>
  <c r="R492" i="25"/>
  <c r="S155" i="25"/>
  <c r="Q319" i="25"/>
  <c r="R497" i="25"/>
  <c r="R200" i="25"/>
  <c r="S452" i="25"/>
  <c r="Q282" i="25"/>
  <c r="M458" i="25"/>
  <c r="O502" i="25"/>
  <c r="P387" i="25"/>
  <c r="O197" i="25"/>
  <c r="Q31" i="25"/>
  <c r="R320" i="25"/>
  <c r="Q134" i="25"/>
  <c r="R456" i="25"/>
  <c r="S254" i="25"/>
  <c r="P77" i="25"/>
  <c r="M387" i="25"/>
  <c r="S196" i="25"/>
  <c r="N31" i="25"/>
  <c r="O320" i="25"/>
  <c r="R133" i="25"/>
  <c r="P471" i="25"/>
  <c r="S265" i="25"/>
  <c r="O471" i="25"/>
  <c r="R265" i="25"/>
  <c r="M502" i="25"/>
  <c r="R289" i="25"/>
  <c r="O325" i="25"/>
  <c r="N301" i="25"/>
  <c r="S312" i="25"/>
  <c r="N411" i="25"/>
  <c r="M432" i="25"/>
  <c r="Q281" i="25"/>
  <c r="R63" i="25"/>
  <c r="S482" i="25"/>
  <c r="M178" i="25"/>
  <c r="M8" i="25"/>
  <c r="S288" i="25"/>
  <c r="S68" i="25"/>
  <c r="Q482" i="25"/>
  <c r="R177" i="25"/>
  <c r="N3" i="25"/>
  <c r="M323" i="25"/>
  <c r="M91" i="25"/>
  <c r="O48" i="25"/>
  <c r="N220" i="25"/>
  <c r="O19" i="25"/>
  <c r="M333" i="25"/>
  <c r="R29" i="25"/>
  <c r="Q287" i="25"/>
  <c r="P67" i="25"/>
  <c r="P330" i="25"/>
  <c r="N96" i="25"/>
  <c r="N370" i="25"/>
  <c r="O121" i="25"/>
  <c r="M391" i="25"/>
  <c r="M135" i="25"/>
  <c r="Q496" i="25"/>
  <c r="M183" i="25"/>
  <c r="O235" i="25"/>
  <c r="Q197" i="25"/>
  <c r="S33" i="25"/>
  <c r="N254" i="25"/>
  <c r="Q44" i="25"/>
  <c r="M303" i="25"/>
  <c r="S82" i="25"/>
  <c r="S262" i="25"/>
  <c r="R358" i="25"/>
  <c r="O349" i="25"/>
  <c r="N445" i="25"/>
  <c r="N294" i="25"/>
  <c r="P385" i="25"/>
  <c r="N487" i="25"/>
  <c r="S150" i="25"/>
  <c r="P314" i="25"/>
  <c r="N492" i="25"/>
  <c r="R195" i="25"/>
  <c r="Q447" i="25"/>
  <c r="P277" i="25"/>
  <c r="R452" i="25"/>
  <c r="R496" i="25"/>
  <c r="P381" i="25"/>
  <c r="R191" i="25"/>
  <c r="M27" i="25"/>
  <c r="M315" i="25"/>
  <c r="R128" i="25"/>
  <c r="M450" i="25"/>
  <c r="N249" i="25"/>
  <c r="R72" i="25"/>
  <c r="P380" i="25"/>
  <c r="N191" i="25"/>
  <c r="Q26" i="25"/>
  <c r="N354" i="25"/>
  <c r="R344" i="25"/>
  <c r="Q440" i="25"/>
  <c r="Q289" i="25"/>
  <c r="S380" i="25"/>
  <c r="S480" i="25"/>
  <c r="S145" i="25"/>
  <c r="O309" i="25"/>
  <c r="R485" i="25"/>
  <c r="R190" i="25"/>
  <c r="O442" i="25"/>
  <c r="O272" i="25"/>
  <c r="P447" i="25"/>
  <c r="O490" i="25"/>
  <c r="M375" i="25"/>
  <c r="S185" i="25"/>
  <c r="P22" i="25"/>
  <c r="R308" i="25"/>
  <c r="O123" i="25"/>
  <c r="S441" i="25"/>
  <c r="M243" i="25"/>
  <c r="M68" i="25"/>
  <c r="Q374" i="25"/>
  <c r="N185" i="25"/>
  <c r="M22" i="25"/>
  <c r="M345" i="25"/>
  <c r="Q335" i="25"/>
  <c r="P431" i="25"/>
  <c r="P280" i="25"/>
  <c r="R371" i="25"/>
  <c r="N470" i="25"/>
  <c r="S135" i="25"/>
  <c r="P298" i="25"/>
  <c r="S474" i="25"/>
  <c r="R185" i="25"/>
  <c r="M437" i="25"/>
  <c r="S266" i="25"/>
  <c r="N442" i="25"/>
  <c r="R484" i="25"/>
  <c r="N369" i="25"/>
  <c r="Q179" i="25"/>
  <c r="S17" i="25"/>
  <c r="P302" i="25"/>
  <c r="S117" i="25"/>
  <c r="O434" i="25"/>
  <c r="P237" i="25"/>
  <c r="O63" i="25"/>
  <c r="R368" i="25"/>
  <c r="N179" i="25"/>
  <c r="P17" i="25"/>
  <c r="P308" i="25"/>
  <c r="M299" i="25"/>
  <c r="S394" i="25"/>
  <c r="S243" i="25"/>
  <c r="N335" i="25"/>
  <c r="P426" i="25"/>
  <c r="P97" i="25"/>
  <c r="R256" i="25"/>
  <c r="R431" i="25"/>
  <c r="R180" i="25"/>
  <c r="M431" i="25"/>
  <c r="P261" i="25"/>
  <c r="S436" i="25"/>
  <c r="O479" i="25"/>
  <c r="N363" i="25"/>
  <c r="M174" i="25"/>
  <c r="O13" i="25"/>
  <c r="R296" i="25"/>
  <c r="R112" i="25"/>
  <c r="S427" i="25"/>
  <c r="S231" i="25"/>
  <c r="R58" i="25"/>
  <c r="N362" i="25"/>
  <c r="Q173" i="25"/>
  <c r="S12" i="25"/>
  <c r="S303" i="25"/>
  <c r="P294" i="25"/>
  <c r="O390" i="25"/>
  <c r="O239" i="25"/>
  <c r="Q330" i="25"/>
  <c r="N421" i="25"/>
  <c r="S92" i="25"/>
  <c r="Q251" i="25"/>
  <c r="S425" i="25"/>
  <c r="R175" i="25"/>
  <c r="R425" i="25"/>
  <c r="O256" i="25"/>
  <c r="S430" i="25"/>
  <c r="S473" i="25"/>
  <c r="S356" i="25"/>
  <c r="P168" i="25"/>
  <c r="R8" i="25"/>
  <c r="M291" i="25"/>
  <c r="R107" i="25"/>
  <c r="M420" i="25"/>
  <c r="O225" i="25"/>
  <c r="N54" i="25"/>
  <c r="O356" i="25"/>
  <c r="M168" i="25"/>
  <c r="S502" i="25"/>
  <c r="O299" i="25"/>
  <c r="S289" i="25"/>
  <c r="R385" i="25"/>
  <c r="R234" i="25"/>
  <c r="M326" i="25"/>
  <c r="S415" i="25"/>
  <c r="O88" i="25"/>
  <c r="P246" i="25"/>
  <c r="Q420" i="25"/>
  <c r="O170" i="25"/>
  <c r="P420" i="25"/>
  <c r="N251" i="25"/>
  <c r="Q425" i="25"/>
  <c r="Q468" i="25"/>
  <c r="S350" i="25"/>
  <c r="S162" i="25"/>
  <c r="N496" i="25"/>
  <c r="R284" i="25"/>
  <c r="R102" i="25"/>
  <c r="R412" i="25"/>
  <c r="R219" i="25"/>
  <c r="Q49" i="25"/>
  <c r="N350" i="25"/>
  <c r="P162" i="25"/>
  <c r="S494" i="25"/>
  <c r="R294" i="25"/>
  <c r="O285" i="25"/>
  <c r="N381" i="25"/>
  <c r="N230" i="25"/>
  <c r="P321" i="25"/>
  <c r="Q410" i="25"/>
  <c r="R83" i="25"/>
  <c r="P241" i="25"/>
  <c r="O415" i="25"/>
  <c r="O165" i="25"/>
  <c r="N415" i="25"/>
  <c r="M246" i="25"/>
  <c r="O420" i="25"/>
  <c r="Q462" i="25"/>
  <c r="Q344" i="25"/>
  <c r="N157" i="25"/>
  <c r="O488" i="25"/>
  <c r="M279" i="25"/>
  <c r="R97" i="25"/>
  <c r="Q406" i="25"/>
  <c r="N214" i="25"/>
  <c r="M45" i="25"/>
  <c r="S343" i="25"/>
  <c r="P156" i="25"/>
  <c r="S487" i="25"/>
  <c r="N290" i="25"/>
  <c r="R280" i="25"/>
  <c r="Q376" i="25"/>
  <c r="Q225" i="25"/>
  <c r="S316" i="25"/>
  <c r="O405" i="25"/>
  <c r="N79" i="25"/>
  <c r="P236" i="25"/>
  <c r="M410" i="25"/>
  <c r="O160" i="25"/>
  <c r="S409" i="25"/>
  <c r="M241" i="25"/>
  <c r="M415" i="25"/>
  <c r="O457" i="25"/>
  <c r="Q338" i="25"/>
  <c r="P151" i="25"/>
  <c r="R479" i="25"/>
  <c r="O273" i="25"/>
  <c r="P92" i="25"/>
  <c r="P400" i="25"/>
  <c r="Q208" i="25"/>
  <c r="P40" i="25"/>
  <c r="N338" i="25"/>
  <c r="M151" i="25"/>
  <c r="M479" i="25"/>
  <c r="Q272" i="25"/>
  <c r="S91" i="25"/>
  <c r="O412" i="25"/>
  <c r="O219" i="25"/>
  <c r="N412" i="25"/>
  <c r="Q478" i="25"/>
  <c r="M440" i="25"/>
  <c r="O485" i="25"/>
  <c r="Q455" i="25"/>
  <c r="Q470" i="25"/>
  <c r="M447" i="25"/>
  <c r="N501" i="25"/>
  <c r="S468" i="25"/>
  <c r="S221" i="25"/>
  <c r="M20" i="25"/>
  <c r="O371" i="25"/>
  <c r="P122" i="25"/>
  <c r="S5" i="25"/>
  <c r="M228" i="25"/>
  <c r="M25" i="25"/>
  <c r="M371" i="25"/>
  <c r="N122" i="25"/>
  <c r="S6" i="25"/>
  <c r="S256" i="25"/>
  <c r="Q46" i="25"/>
  <c r="Q450" i="25"/>
  <c r="Q163" i="25"/>
  <c r="O95" i="25"/>
  <c r="N264" i="25"/>
  <c r="R32" i="25"/>
  <c r="O227" i="25"/>
  <c r="Q89" i="25"/>
  <c r="S263" i="25"/>
  <c r="O51" i="25"/>
  <c r="Q295" i="25"/>
  <c r="O73" i="25"/>
  <c r="R311" i="25"/>
  <c r="P84" i="25"/>
  <c r="R381" i="25"/>
  <c r="M31" i="25"/>
  <c r="S144" i="25"/>
  <c r="P386" i="25"/>
  <c r="M392" i="25"/>
  <c r="O379" i="25"/>
  <c r="P403" i="25"/>
  <c r="N130" i="25"/>
  <c r="R257" i="25"/>
  <c r="P395" i="25"/>
  <c r="R6" i="25"/>
  <c r="R46" i="25"/>
  <c r="R163" i="25"/>
  <c r="P305" i="25"/>
  <c r="R465" i="25"/>
  <c r="S393" i="25"/>
  <c r="M461" i="25"/>
  <c r="Q436" i="25"/>
  <c r="Q15" i="25"/>
  <c r="N39" i="25"/>
  <c r="P61" i="25"/>
  <c r="P141" i="25"/>
  <c r="Q224" i="25"/>
  <c r="Q358" i="25"/>
  <c r="S401" i="25"/>
  <c r="S77" i="25"/>
  <c r="S310" i="25"/>
  <c r="N71" i="25"/>
  <c r="O232" i="25"/>
  <c r="Q54" i="25"/>
  <c r="S223" i="25"/>
  <c r="Q473" i="25"/>
  <c r="P174" i="25"/>
  <c r="S300" i="25"/>
  <c r="P76" i="25"/>
  <c r="M276" i="25"/>
  <c r="M60" i="25"/>
  <c r="R229" i="25"/>
  <c r="P410" i="25"/>
  <c r="N146" i="25"/>
  <c r="P346" i="25"/>
  <c r="O105" i="25"/>
  <c r="S222" i="25"/>
  <c r="Q396" i="25"/>
  <c r="R137" i="25"/>
  <c r="S299" i="25"/>
  <c r="P75" i="25"/>
  <c r="M244" i="25"/>
  <c r="R281" i="25"/>
  <c r="O193" i="25"/>
  <c r="M396" i="25"/>
  <c r="N137" i="25"/>
  <c r="P26" i="25"/>
  <c r="P139" i="25"/>
  <c r="S379" i="25"/>
  <c r="M386" i="25"/>
  <c r="P373" i="25"/>
  <c r="N397" i="25"/>
  <c r="Q122" i="25"/>
  <c r="N250" i="25"/>
  <c r="Q383" i="25"/>
  <c r="M23" i="25"/>
  <c r="P41" i="25"/>
  <c r="M156" i="25"/>
  <c r="O297" i="25"/>
  <c r="N446" i="25"/>
  <c r="O382" i="25"/>
  <c r="S445" i="25"/>
  <c r="P4" i="25"/>
  <c r="O42" i="25"/>
  <c r="R33" i="25"/>
  <c r="N56" i="25"/>
  <c r="P133" i="25"/>
  <c r="N218" i="25"/>
  <c r="S347" i="25"/>
  <c r="Q389" i="25"/>
  <c r="R71" i="25"/>
  <c r="R302" i="25"/>
  <c r="P43" i="25"/>
  <c r="M224" i="25"/>
  <c r="S75" i="25"/>
  <c r="P217" i="25"/>
  <c r="R457" i="25"/>
  <c r="N167" i="25"/>
  <c r="R292" i="25"/>
  <c r="M71" i="25"/>
  <c r="S268" i="25"/>
  <c r="N38" i="25"/>
  <c r="O223" i="25"/>
  <c r="M397" i="25"/>
  <c r="N138" i="25"/>
  <c r="N336" i="25"/>
  <c r="Q99" i="25"/>
  <c r="P215" i="25"/>
  <c r="R384" i="25"/>
  <c r="P131" i="25"/>
  <c r="R291" i="25"/>
  <c r="M70" i="25"/>
  <c r="R235" i="25"/>
  <c r="R91" i="25"/>
  <c r="S186" i="25"/>
  <c r="N384" i="25"/>
  <c r="R130" i="25"/>
  <c r="S21" i="25"/>
  <c r="Q133" i="25"/>
  <c r="M374" i="25"/>
  <c r="Q379" i="25"/>
  <c r="R366" i="25"/>
  <c r="M501" i="25"/>
  <c r="O116" i="25"/>
  <c r="M242" i="25"/>
  <c r="N371" i="25"/>
  <c r="Q11" i="25"/>
  <c r="P35" i="25"/>
  <c r="O149" i="25"/>
  <c r="O288" i="25"/>
  <c r="R430" i="25"/>
  <c r="P370" i="25"/>
  <c r="P430" i="25"/>
  <c r="N497" i="25"/>
  <c r="Q214" i="25"/>
  <c r="N44" i="25"/>
  <c r="S50" i="25"/>
  <c r="N84" i="25"/>
  <c r="N211" i="25"/>
  <c r="Q294" i="25"/>
  <c r="P378" i="25"/>
  <c r="O66" i="25"/>
  <c r="S293" i="25"/>
  <c r="N43" i="25"/>
  <c r="Q217" i="25"/>
  <c r="N26" i="25"/>
  <c r="M210" i="25"/>
  <c r="Q443" i="25"/>
  <c r="R159" i="25"/>
  <c r="R285" i="25"/>
  <c r="Q65" i="25"/>
  <c r="S259" i="25"/>
  <c r="M16" i="25"/>
  <c r="S216" i="25"/>
  <c r="S387" i="25"/>
  <c r="S131" i="25"/>
  <c r="Q327" i="25"/>
  <c r="S93" i="25"/>
  <c r="M209" i="25"/>
  <c r="Q375" i="25"/>
  <c r="O124" i="25"/>
  <c r="O282" i="25"/>
  <c r="P64" i="25"/>
  <c r="S228" i="25"/>
  <c r="P483" i="25"/>
  <c r="Q178" i="25"/>
  <c r="M373" i="25"/>
  <c r="R123" i="25"/>
  <c r="O17" i="25"/>
  <c r="N128" i="25"/>
  <c r="N368" i="25"/>
  <c r="R373" i="25"/>
  <c r="P360" i="25"/>
  <c r="N493" i="25"/>
  <c r="S109" i="25"/>
  <c r="S234" i="25"/>
  <c r="P363" i="25"/>
  <c r="Q94" i="25"/>
  <c r="N30" i="25"/>
  <c r="Q142" i="25"/>
  <c r="Q280" i="25"/>
  <c r="M417" i="25"/>
  <c r="R359" i="25"/>
  <c r="R416" i="25"/>
  <c r="O476" i="25"/>
  <c r="R143" i="25"/>
  <c r="S65" i="25"/>
  <c r="Q45" i="25"/>
  <c r="O78" i="25"/>
  <c r="O204" i="25"/>
  <c r="Q286" i="25"/>
  <c r="O369" i="25"/>
  <c r="S60" i="25"/>
  <c r="O286" i="25"/>
  <c r="P53" i="25"/>
  <c r="N210" i="25"/>
  <c r="S25" i="25"/>
  <c r="Q203" i="25"/>
  <c r="Q428" i="25"/>
  <c r="P153" i="25"/>
  <c r="O276" i="25"/>
  <c r="N60" i="25"/>
  <c r="P252" i="25"/>
  <c r="P5" i="25"/>
  <c r="P209" i="25"/>
  <c r="M376" i="25"/>
  <c r="R124" i="25"/>
  <c r="N317" i="25"/>
  <c r="P70" i="25"/>
  <c r="N201" i="25"/>
  <c r="Q364" i="25"/>
  <c r="N117" i="25"/>
  <c r="S274" i="25"/>
  <c r="N59" i="25"/>
  <c r="P222" i="25"/>
  <c r="M467" i="25"/>
  <c r="N172" i="25"/>
  <c r="M364" i="25"/>
  <c r="Q116" i="25"/>
  <c r="O314" i="25"/>
  <c r="R463" i="25"/>
  <c r="M463" i="25"/>
  <c r="O494" i="25"/>
  <c r="M319" i="25"/>
  <c r="P501" i="25"/>
  <c r="N424" i="25"/>
  <c r="R57" i="25"/>
  <c r="Q171" i="25"/>
  <c r="O281" i="25"/>
  <c r="N466" i="25"/>
  <c r="S34" i="25"/>
  <c r="O85" i="25"/>
  <c r="S212" i="25"/>
  <c r="R322" i="25"/>
  <c r="M280" i="25"/>
  <c r="P322" i="25"/>
  <c r="P359" i="25"/>
  <c r="S381" i="25"/>
  <c r="M476" i="25"/>
  <c r="O34" i="25"/>
  <c r="N72" i="25"/>
  <c r="P197" i="25"/>
  <c r="O277" i="25"/>
  <c r="O358" i="25"/>
  <c r="Q55" i="25"/>
  <c r="M277" i="25"/>
  <c r="N37" i="25"/>
  <c r="R203" i="25"/>
  <c r="O306" i="25"/>
  <c r="O195" i="25"/>
  <c r="N414" i="25"/>
  <c r="R146" i="25"/>
  <c r="M269" i="25"/>
  <c r="S54" i="25"/>
  <c r="N245" i="25"/>
  <c r="R15" i="25"/>
  <c r="R201" i="25"/>
  <c r="M365" i="25"/>
  <c r="P118" i="25"/>
  <c r="R309" i="25"/>
  <c r="Q64" i="25"/>
  <c r="O194" i="25"/>
  <c r="M354" i="25"/>
  <c r="M111" i="25"/>
  <c r="M268" i="25"/>
  <c r="N53" i="25"/>
  <c r="M215" i="25"/>
  <c r="R451" i="25"/>
  <c r="R164" i="25"/>
  <c r="M353" i="25"/>
  <c r="N110" i="25"/>
  <c r="M308" i="25"/>
  <c r="O456" i="25"/>
  <c r="N456" i="25"/>
  <c r="O487" i="25"/>
  <c r="R501" i="25"/>
  <c r="Q493" i="25"/>
  <c r="N417" i="25"/>
  <c r="P52" i="25"/>
  <c r="N164" i="25"/>
  <c r="S273" i="25"/>
  <c r="S450" i="25"/>
  <c r="R7" i="25"/>
  <c r="R79" i="25"/>
  <c r="P205" i="25"/>
  <c r="Q312" i="25"/>
  <c r="S270" i="25"/>
  <c r="M312" i="25"/>
  <c r="P351" i="25"/>
  <c r="M370" i="25"/>
  <c r="Q460" i="25"/>
  <c r="M61" i="25"/>
  <c r="R66" i="25"/>
  <c r="Q189" i="25"/>
  <c r="S269" i="25"/>
  <c r="R347" i="25"/>
  <c r="O44" i="25"/>
  <c r="Q269" i="25"/>
  <c r="O258" i="25"/>
  <c r="P195" i="25"/>
  <c r="O104" i="25"/>
  <c r="P188" i="25"/>
  <c r="O401" i="25"/>
  <c r="N139" i="25"/>
  <c r="M261" i="25"/>
  <c r="S48" i="25"/>
  <c r="N238" i="25"/>
  <c r="P15" i="25"/>
  <c r="R194" i="25"/>
  <c r="Q354" i="25"/>
  <c r="Q111" i="25"/>
  <c r="O300" i="25"/>
  <c r="P451" i="25"/>
  <c r="P187" i="25"/>
  <c r="M346" i="25"/>
  <c r="M105" i="25"/>
  <c r="S258" i="25"/>
  <c r="S47" i="25"/>
  <c r="R207" i="25"/>
  <c r="S437" i="25"/>
  <c r="O158" i="25"/>
  <c r="S344" i="25"/>
  <c r="P104" i="25"/>
  <c r="M302" i="25"/>
  <c r="M449" i="25"/>
  <c r="S448" i="25"/>
  <c r="P478" i="25"/>
  <c r="S493" i="25"/>
  <c r="Q484" i="25"/>
  <c r="S410" i="25"/>
  <c r="N47" i="25"/>
  <c r="R157" i="25"/>
  <c r="R264" i="25"/>
  <c r="M435" i="25"/>
  <c r="O29" i="25"/>
  <c r="M74" i="25"/>
  <c r="M199" i="25"/>
  <c r="O305" i="25"/>
  <c r="M264" i="25"/>
  <c r="M305" i="25"/>
  <c r="N341" i="25"/>
  <c r="O359" i="25"/>
  <c r="R444" i="25"/>
  <c r="R65" i="25"/>
  <c r="O61" i="25"/>
  <c r="O133" i="25"/>
  <c r="M263" i="25"/>
  <c r="N339" i="25"/>
  <c r="M39" i="25"/>
  <c r="O262" i="25"/>
  <c r="S63" i="25"/>
  <c r="Q188" i="25"/>
  <c r="S489" i="25"/>
  <c r="M182" i="25"/>
  <c r="M389" i="25"/>
  <c r="P132" i="25"/>
  <c r="Q252" i="25"/>
  <c r="Q43" i="25"/>
  <c r="S229" i="25"/>
  <c r="Q500" i="25"/>
  <c r="S187" i="25"/>
  <c r="Q346" i="25"/>
  <c r="P105" i="25"/>
  <c r="N292" i="25"/>
  <c r="R488" i="25"/>
  <c r="P180" i="25"/>
  <c r="P335" i="25"/>
  <c r="O99" i="25"/>
  <c r="M251" i="25"/>
  <c r="Q42" i="25"/>
  <c r="O200" i="25"/>
  <c r="M423" i="25"/>
  <c r="Q151" i="25"/>
  <c r="N334" i="25"/>
  <c r="R98" i="25"/>
  <c r="O296" i="25"/>
  <c r="N441" i="25"/>
  <c r="S440" i="25"/>
  <c r="M471" i="25"/>
  <c r="N485" i="25"/>
  <c r="S477" i="25"/>
  <c r="S500" i="25"/>
  <c r="S41" i="25"/>
  <c r="R149" i="25"/>
  <c r="O257" i="25"/>
  <c r="P421" i="25"/>
  <c r="Q7" i="25"/>
  <c r="Q68" i="25"/>
  <c r="N192" i="25"/>
  <c r="N297" i="25"/>
  <c r="M256" i="25"/>
  <c r="S295" i="25"/>
  <c r="O330" i="25"/>
  <c r="N351" i="25"/>
  <c r="R429" i="25"/>
  <c r="P130" i="25"/>
  <c r="M56" i="25"/>
  <c r="M127" i="25"/>
  <c r="M254" i="25"/>
  <c r="S328" i="25"/>
  <c r="Q6" i="25"/>
  <c r="R253" i="25"/>
  <c r="M490" i="25"/>
  <c r="N182" i="25"/>
  <c r="R473" i="25"/>
  <c r="Q174" i="25"/>
  <c r="O377" i="25"/>
  <c r="N126" i="25"/>
  <c r="O245" i="25"/>
  <c r="O43" i="25"/>
  <c r="P223" i="25"/>
  <c r="N489" i="25"/>
  <c r="P181" i="25"/>
  <c r="O336" i="25"/>
  <c r="R99" i="25"/>
  <c r="N283" i="25"/>
  <c r="Q467" i="25"/>
  <c r="R172" i="25"/>
  <c r="O327" i="25"/>
  <c r="Q93" i="25"/>
  <c r="O244" i="25"/>
  <c r="M32" i="25"/>
  <c r="R193" i="25"/>
  <c r="N408" i="25"/>
  <c r="M144" i="25"/>
  <c r="S323" i="25"/>
  <c r="M93" i="25"/>
  <c r="Q290" i="25"/>
  <c r="S433" i="25"/>
  <c r="R433" i="25"/>
  <c r="P462" i="25"/>
  <c r="N478" i="25"/>
  <c r="P470" i="25"/>
  <c r="M493" i="25"/>
  <c r="Q36" i="25"/>
  <c r="M143" i="25"/>
  <c r="M250" i="25"/>
  <c r="O407" i="25"/>
  <c r="P7" i="25"/>
  <c r="P62" i="25"/>
  <c r="S183" i="25"/>
  <c r="M288" i="25"/>
  <c r="R247" i="25"/>
  <c r="P287" i="25"/>
  <c r="O322" i="25"/>
  <c r="S340" i="25"/>
  <c r="O416" i="25"/>
  <c r="P496" i="25"/>
  <c r="R50" i="25"/>
  <c r="M120" i="25"/>
  <c r="Q246" i="25"/>
  <c r="M311" i="25"/>
  <c r="N49" i="25"/>
  <c r="S245" i="25"/>
  <c r="N474" i="25"/>
  <c r="R174" i="25"/>
  <c r="S457" i="25"/>
  <c r="O167" i="25"/>
  <c r="Q365" i="25"/>
  <c r="S88" i="25"/>
  <c r="O238" i="25"/>
  <c r="S87" i="25"/>
  <c r="M217" i="25"/>
  <c r="N473" i="25"/>
  <c r="N173" i="25"/>
  <c r="R327" i="25"/>
  <c r="M94" i="25"/>
  <c r="O275" i="25"/>
  <c r="Q452" i="25"/>
  <c r="R165" i="25"/>
  <c r="Q316" i="25"/>
  <c r="R86" i="25"/>
  <c r="S235" i="25"/>
  <c r="N483" i="25"/>
  <c r="M187" i="25"/>
  <c r="N396" i="25"/>
  <c r="O137" i="25"/>
  <c r="M316" i="25"/>
  <c r="N86" i="25"/>
  <c r="O284" i="25"/>
  <c r="P427" i="25"/>
  <c r="N427" i="25"/>
  <c r="S455" i="25"/>
  <c r="R470" i="25"/>
  <c r="S461" i="25"/>
  <c r="M484" i="25"/>
  <c r="Q30" i="25"/>
  <c r="R136" i="25"/>
  <c r="S241" i="25"/>
  <c r="N395" i="25"/>
  <c r="O7" i="25"/>
  <c r="N57" i="25"/>
  <c r="P177" i="25"/>
  <c r="N280" i="25"/>
  <c r="Q240" i="25"/>
  <c r="S279" i="25"/>
  <c r="S311" i="25"/>
  <c r="M330" i="25"/>
  <c r="P402" i="25"/>
  <c r="S475" i="25"/>
  <c r="P45" i="25"/>
  <c r="S113" i="25"/>
  <c r="P239" i="25"/>
  <c r="S302" i="25"/>
  <c r="N6" i="25"/>
  <c r="S238" i="25"/>
  <c r="R459" i="25"/>
  <c r="P167" i="25"/>
  <c r="R443" i="25"/>
  <c r="S159" i="25"/>
  <c r="P357" i="25"/>
  <c r="M49" i="25"/>
  <c r="O230" i="25"/>
  <c r="P37" i="25"/>
  <c r="Q209" i="25"/>
  <c r="Q454" i="25"/>
  <c r="R166" i="25"/>
  <c r="P317" i="25"/>
  <c r="N88" i="25"/>
  <c r="P268" i="25"/>
  <c r="P438" i="25"/>
  <c r="S158" i="25"/>
  <c r="O307" i="25"/>
  <c r="N81" i="25"/>
  <c r="M229" i="25"/>
  <c r="Q483" i="25"/>
  <c r="R178" i="25"/>
  <c r="O384" i="25"/>
  <c r="M131" i="25"/>
  <c r="P306" i="25"/>
  <c r="Q80" i="25"/>
  <c r="Q278" i="25"/>
  <c r="O419" i="25"/>
  <c r="N419" i="25"/>
  <c r="Q448" i="25"/>
  <c r="N462" i="25"/>
  <c r="O455" i="25"/>
  <c r="P476" i="25"/>
  <c r="O25" i="25"/>
  <c r="M130" i="25"/>
  <c r="P234" i="25"/>
  <c r="O383" i="25"/>
  <c r="N107" i="25"/>
  <c r="S51" i="25"/>
  <c r="M170" i="25"/>
  <c r="M271" i="25"/>
  <c r="R233" i="25"/>
  <c r="R270" i="25"/>
  <c r="S304" i="25"/>
  <c r="M322" i="25"/>
  <c r="S390" i="25"/>
  <c r="P460" i="25"/>
  <c r="S28" i="25"/>
  <c r="M108" i="25"/>
  <c r="R232" i="25"/>
  <c r="P286" i="25"/>
  <c r="O38" i="25"/>
  <c r="P232" i="25"/>
  <c r="S443" i="25"/>
  <c r="M160" i="25"/>
  <c r="R428" i="25"/>
  <c r="Q153" i="25"/>
  <c r="N347" i="25"/>
  <c r="Q48" i="25"/>
  <c r="Q223" i="25"/>
  <c r="O15" i="25"/>
  <c r="S201" i="25"/>
  <c r="S438" i="25"/>
  <c r="O159" i="25"/>
  <c r="S309" i="25"/>
  <c r="Q81" i="25"/>
  <c r="O259" i="25"/>
  <c r="Q423" i="25"/>
  <c r="N152" i="25"/>
  <c r="M300" i="25"/>
  <c r="Q75" i="25"/>
  <c r="Q222" i="25"/>
  <c r="N467" i="25"/>
  <c r="O172" i="25"/>
  <c r="N375" i="25"/>
  <c r="S123" i="25"/>
  <c r="P299" i="25"/>
  <c r="M75" i="25"/>
  <c r="M266" i="25"/>
  <c r="N406" i="25"/>
  <c r="M406" i="25"/>
  <c r="P433" i="25"/>
  <c r="O447" i="25"/>
  <c r="P439" i="25"/>
  <c r="O461" i="25"/>
  <c r="R14" i="25"/>
  <c r="M116" i="25"/>
  <c r="N221" i="25"/>
  <c r="O360" i="25"/>
  <c r="M77" i="25"/>
  <c r="O41" i="25"/>
  <c r="R155" i="25"/>
  <c r="N256" i="25"/>
  <c r="M219" i="25"/>
  <c r="S255" i="25"/>
  <c r="O287" i="25"/>
  <c r="R304" i="25"/>
  <c r="S369" i="25"/>
  <c r="Q444" i="25"/>
  <c r="N17" i="25"/>
  <c r="N101" i="25"/>
  <c r="P224" i="25"/>
  <c r="S253" i="25"/>
  <c r="S59" i="25"/>
  <c r="N224" i="25"/>
  <c r="S428" i="25"/>
  <c r="R153" i="25"/>
  <c r="Q414" i="25"/>
  <c r="S146" i="25"/>
  <c r="S336" i="25"/>
  <c r="M43" i="25"/>
  <c r="N217" i="25"/>
  <c r="R372" i="25"/>
  <c r="S194" i="25"/>
  <c r="M424" i="25"/>
  <c r="M153" i="25"/>
  <c r="P300" i="25"/>
  <c r="M76" i="25"/>
  <c r="M252" i="25"/>
  <c r="Q409" i="25"/>
  <c r="Q144" i="25"/>
  <c r="S291" i="25"/>
  <c r="O59" i="25"/>
  <c r="N215" i="25"/>
  <c r="S451" i="25"/>
  <c r="S164" i="25"/>
  <c r="N364" i="25"/>
  <c r="R116" i="25"/>
  <c r="O291" i="25"/>
  <c r="P69" i="25"/>
  <c r="P219" i="25"/>
  <c r="Q355" i="25"/>
  <c r="P355" i="25"/>
  <c r="R379" i="25"/>
  <c r="S391" i="25"/>
  <c r="M385" i="25"/>
  <c r="O436" i="25"/>
  <c r="Q34" i="25"/>
  <c r="M69" i="25"/>
  <c r="M164" i="25"/>
  <c r="R288" i="25"/>
  <c r="M110" i="25"/>
  <c r="M85" i="25"/>
  <c r="P103" i="25"/>
  <c r="S198" i="25"/>
  <c r="O163" i="25"/>
  <c r="Q198" i="25"/>
  <c r="M227" i="25"/>
  <c r="N240" i="25"/>
  <c r="N295" i="25"/>
  <c r="Q429" i="25"/>
  <c r="R38" i="25"/>
  <c r="P95" i="25"/>
  <c r="S175" i="25"/>
  <c r="O246" i="25"/>
  <c r="P32" i="25"/>
  <c r="R217" i="25"/>
  <c r="R414" i="25"/>
  <c r="M147" i="25"/>
  <c r="P401" i="25"/>
  <c r="O139" i="25"/>
  <c r="O328" i="25"/>
  <c r="N32" i="25"/>
  <c r="R209" i="25"/>
  <c r="S171" i="25"/>
  <c r="M188" i="25"/>
  <c r="R410" i="25"/>
  <c r="O146" i="25"/>
  <c r="O292" i="25"/>
  <c r="Q70" i="25"/>
  <c r="R244" i="25"/>
  <c r="R396" i="25"/>
  <c r="S137" i="25"/>
  <c r="P282" i="25"/>
  <c r="N5" i="25"/>
  <c r="S207" i="25"/>
  <c r="M438" i="25"/>
  <c r="P158" i="25"/>
  <c r="N353" i="25"/>
  <c r="O110" i="25"/>
  <c r="S281" i="25"/>
  <c r="M64" i="25"/>
  <c r="S213" i="25"/>
  <c r="S349" i="25"/>
  <c r="R349" i="25"/>
  <c r="S373" i="25"/>
  <c r="O385" i="25"/>
  <c r="N379" i="25"/>
  <c r="S421" i="25"/>
  <c r="Q18" i="25"/>
  <c r="S62" i="25"/>
  <c r="Q157" i="25"/>
  <c r="N281" i="25"/>
  <c r="M499" i="25"/>
  <c r="N62" i="25"/>
  <c r="Q96" i="25"/>
  <c r="M192" i="25"/>
  <c r="N155" i="25"/>
  <c r="O190" i="25"/>
  <c r="R218" i="25"/>
  <c r="O233" i="25"/>
  <c r="M287" i="25"/>
  <c r="N416" i="25"/>
  <c r="M113" i="25"/>
  <c r="R89" i="25"/>
  <c r="R168" i="25"/>
  <c r="M239" i="25"/>
  <c r="O53" i="25"/>
  <c r="O210" i="25"/>
  <c r="Q401" i="25"/>
  <c r="P140" i="25"/>
  <c r="N389" i="25"/>
  <c r="Q132" i="25"/>
  <c r="N318" i="25"/>
  <c r="Q20" i="25"/>
  <c r="M202" i="25"/>
  <c r="O489" i="25"/>
  <c r="Q181" i="25"/>
  <c r="S400" i="25"/>
  <c r="O138" i="25"/>
  <c r="Q283" i="25"/>
  <c r="M65" i="25"/>
  <c r="S236" i="25"/>
  <c r="Q387" i="25"/>
  <c r="Q131" i="25"/>
  <c r="M275" i="25"/>
  <c r="R25" i="25"/>
  <c r="P200" i="25"/>
  <c r="N423" i="25"/>
  <c r="R151" i="25"/>
  <c r="N345" i="25"/>
  <c r="Q104" i="25"/>
  <c r="P274" i="25"/>
  <c r="M58" i="25"/>
  <c r="O208" i="25"/>
  <c r="Q343" i="25"/>
  <c r="P343" i="25"/>
  <c r="M368" i="25"/>
  <c r="P379" i="25"/>
  <c r="O373" i="25"/>
  <c r="R407" i="25"/>
  <c r="P12" i="25"/>
  <c r="Q57" i="25"/>
  <c r="Q149" i="25"/>
  <c r="R273" i="25"/>
  <c r="P482" i="25"/>
  <c r="P24" i="25"/>
  <c r="S90" i="25"/>
  <c r="R183" i="25"/>
  <c r="S148" i="25"/>
  <c r="P183" i="25"/>
  <c r="O212" i="25"/>
  <c r="S226" i="25"/>
  <c r="P279" i="25"/>
  <c r="O402" i="25"/>
  <c r="M38" i="25"/>
  <c r="M72" i="25"/>
  <c r="M161" i="25"/>
  <c r="Q232" i="25"/>
  <c r="N15" i="25"/>
  <c r="S203" i="25"/>
  <c r="O389" i="25"/>
  <c r="R132" i="25"/>
  <c r="R377" i="25"/>
  <c r="O126" i="25"/>
  <c r="P310" i="25"/>
  <c r="S315" i="25"/>
  <c r="M195" i="25"/>
  <c r="O473" i="25"/>
  <c r="N174" i="25"/>
  <c r="O388" i="25"/>
  <c r="M132" i="25"/>
  <c r="P275" i="25"/>
  <c r="R59" i="25"/>
  <c r="P229" i="25"/>
  <c r="R375" i="25"/>
  <c r="P124" i="25"/>
  <c r="N268" i="25"/>
  <c r="N265" i="25"/>
  <c r="M194" i="25"/>
  <c r="S408" i="25"/>
  <c r="N144" i="25"/>
  <c r="O334" i="25"/>
  <c r="S98" i="25"/>
  <c r="O265" i="25"/>
  <c r="R52" i="25"/>
  <c r="O202" i="25"/>
  <c r="S337" i="25"/>
  <c r="R337" i="25"/>
  <c r="N361" i="25"/>
  <c r="Q373" i="25"/>
  <c r="O501" i="25"/>
  <c r="R395" i="25"/>
  <c r="M101" i="25"/>
  <c r="O52" i="25"/>
  <c r="S142" i="25"/>
  <c r="Q264" i="25"/>
  <c r="M466" i="25"/>
  <c r="M19" i="25"/>
  <c r="N85" i="25"/>
  <c r="O177" i="25"/>
  <c r="N142" i="25"/>
  <c r="M177" i="25"/>
  <c r="S204" i="25"/>
  <c r="Q218" i="25"/>
  <c r="O270" i="25"/>
  <c r="Q390" i="25"/>
  <c r="Q10" i="25"/>
  <c r="O39" i="25"/>
  <c r="N154" i="25"/>
  <c r="O224" i="25"/>
  <c r="P250" i="25"/>
  <c r="S195" i="25"/>
  <c r="M378" i="25"/>
  <c r="P126" i="25"/>
  <c r="R365" i="25"/>
  <c r="N119" i="25"/>
  <c r="M301" i="25"/>
  <c r="S57" i="25"/>
  <c r="N188" i="25"/>
  <c r="N457" i="25"/>
  <c r="S166" i="25"/>
  <c r="N376" i="25"/>
  <c r="P125" i="25"/>
  <c r="Q268" i="25"/>
  <c r="R53" i="25"/>
  <c r="M223" i="25"/>
  <c r="R364" i="25"/>
  <c r="N118" i="25"/>
  <c r="M259" i="25"/>
  <c r="Q98" i="25"/>
  <c r="N187" i="25"/>
  <c r="O396" i="25"/>
  <c r="P137" i="25"/>
  <c r="M324" i="25"/>
  <c r="N93" i="25"/>
  <c r="P258" i="25"/>
  <c r="P47" i="25"/>
  <c r="R196" i="25"/>
  <c r="N332" i="25"/>
  <c r="M332" i="25"/>
  <c r="N355" i="25"/>
  <c r="M367" i="25"/>
  <c r="P493" i="25"/>
  <c r="S383" i="25"/>
  <c r="P55" i="25"/>
  <c r="M47" i="25"/>
  <c r="Q136" i="25"/>
  <c r="N257" i="25"/>
  <c r="R450" i="25"/>
  <c r="P29" i="25"/>
  <c r="Q79" i="25"/>
  <c r="S169" i="25"/>
  <c r="R135" i="25"/>
  <c r="Q169" i="25"/>
  <c r="O198" i="25"/>
  <c r="M212" i="25"/>
  <c r="P263" i="25"/>
  <c r="P311" i="25"/>
  <c r="P10" i="25"/>
  <c r="M34" i="25"/>
  <c r="P147" i="25"/>
  <c r="S217" i="25"/>
  <c r="Q123" i="25"/>
  <c r="R188" i="25"/>
  <c r="S365" i="25"/>
  <c r="O119" i="25"/>
  <c r="Q357" i="25"/>
  <c r="N113" i="25"/>
  <c r="N293" i="25"/>
  <c r="P489" i="25"/>
  <c r="R181" i="25"/>
  <c r="O443" i="25"/>
  <c r="P159" i="25"/>
  <c r="N365" i="25"/>
  <c r="Q118" i="25"/>
  <c r="P259" i="25"/>
  <c r="S37" i="25"/>
  <c r="S215" i="25"/>
  <c r="O354" i="25"/>
  <c r="O111" i="25"/>
  <c r="P251" i="25"/>
  <c r="R483" i="25"/>
  <c r="M180" i="25"/>
  <c r="P384" i="25"/>
  <c r="N131" i="25"/>
  <c r="N316" i="25"/>
  <c r="O86" i="25"/>
  <c r="Q250" i="25"/>
  <c r="N42" i="25"/>
  <c r="S190" i="25"/>
  <c r="S325" i="25"/>
  <c r="R325" i="25"/>
  <c r="N349" i="25"/>
  <c r="Q360" i="25"/>
  <c r="P484" i="25"/>
  <c r="O372" i="25"/>
  <c r="P11" i="25"/>
  <c r="R41" i="25"/>
  <c r="R129" i="25"/>
  <c r="S249" i="25"/>
  <c r="S434" i="25"/>
  <c r="S39" i="25"/>
  <c r="S73" i="25"/>
  <c r="P163" i="25"/>
  <c r="S127" i="25"/>
  <c r="N163" i="25"/>
  <c r="N190" i="25"/>
  <c r="R204" i="25"/>
  <c r="P255" i="25"/>
  <c r="O304" i="25"/>
  <c r="R31" i="25"/>
  <c r="R28" i="25"/>
  <c r="N141" i="25"/>
  <c r="P210" i="25"/>
  <c r="N490" i="25"/>
  <c r="O182" i="25"/>
  <c r="R357" i="25"/>
  <c r="O113" i="25"/>
  <c r="O347" i="25"/>
  <c r="P106" i="25"/>
  <c r="S285" i="25"/>
  <c r="P473" i="25"/>
  <c r="O174" i="25"/>
  <c r="O428" i="25"/>
  <c r="N153" i="25"/>
  <c r="M357" i="25"/>
  <c r="R111" i="25"/>
  <c r="N252" i="25"/>
  <c r="R75" i="25"/>
  <c r="N209" i="25"/>
  <c r="O346" i="25"/>
  <c r="N105" i="25"/>
  <c r="P244" i="25"/>
  <c r="O467" i="25"/>
  <c r="P172" i="25"/>
  <c r="O375" i="25"/>
  <c r="M124" i="25"/>
  <c r="Q306" i="25"/>
  <c r="R80" i="25"/>
  <c r="P243" i="25"/>
  <c r="S36" i="25"/>
  <c r="M185" i="25"/>
  <c r="N320" i="25"/>
  <c r="M320" i="25"/>
  <c r="N343" i="25"/>
  <c r="S354" i="25"/>
  <c r="R477" i="25"/>
  <c r="R363" i="25"/>
  <c r="O60" i="25"/>
  <c r="P36" i="25"/>
  <c r="O122" i="25"/>
  <c r="Q241" i="25"/>
  <c r="O421" i="25"/>
  <c r="P13" i="25"/>
  <c r="P68" i="25"/>
  <c r="P155" i="25"/>
  <c r="Q121" i="25"/>
  <c r="M155" i="25"/>
  <c r="O183" i="25"/>
  <c r="S197" i="25"/>
  <c r="N247" i="25"/>
  <c r="M295" i="25"/>
  <c r="P228" i="25"/>
  <c r="P23" i="25"/>
  <c r="N133" i="25"/>
  <c r="M204" i="25"/>
  <c r="O474" i="25"/>
  <c r="S174" i="25"/>
  <c r="P347" i="25"/>
  <c r="R106" i="25"/>
  <c r="R338" i="25"/>
  <c r="P100" i="25"/>
  <c r="Q276" i="25"/>
  <c r="Q457" i="25"/>
  <c r="M167" i="25"/>
  <c r="S413" i="25"/>
  <c r="P146" i="25"/>
  <c r="R346" i="25"/>
  <c r="Q105" i="25"/>
  <c r="S244" i="25"/>
  <c r="R4" i="25"/>
  <c r="P201" i="25"/>
  <c r="M336" i="25"/>
  <c r="P99" i="25"/>
  <c r="O236" i="25"/>
  <c r="O452" i="25"/>
  <c r="M165" i="25"/>
  <c r="O364" i="25"/>
  <c r="S116" i="25"/>
  <c r="Q299" i="25"/>
  <c r="N75" i="25"/>
  <c r="P235" i="25"/>
  <c r="S30" i="25"/>
  <c r="M179" i="25"/>
  <c r="S313" i="25"/>
  <c r="R313" i="25"/>
  <c r="P337" i="25"/>
  <c r="Q348" i="25"/>
  <c r="O470" i="25"/>
  <c r="R352" i="25"/>
  <c r="R54" i="25"/>
  <c r="P30" i="25"/>
  <c r="S115" i="25"/>
  <c r="O234" i="25"/>
  <c r="N407" i="25"/>
  <c r="R23" i="25"/>
  <c r="O62" i="25"/>
  <c r="M149" i="25"/>
  <c r="R114" i="25"/>
  <c r="R148" i="25"/>
  <c r="S176" i="25"/>
  <c r="M190" i="25"/>
  <c r="M240" i="25"/>
  <c r="S286" i="25"/>
  <c r="P164" i="25"/>
  <c r="N18" i="25"/>
  <c r="S126" i="25"/>
  <c r="N196" i="25"/>
  <c r="S459" i="25"/>
  <c r="Q167" i="25"/>
  <c r="S338" i="25"/>
  <c r="Q100" i="25"/>
  <c r="P328" i="25"/>
  <c r="R94" i="25"/>
  <c r="N269" i="25"/>
  <c r="P443" i="25"/>
  <c r="Q159" i="25"/>
  <c r="M401" i="25"/>
  <c r="P138" i="25"/>
  <c r="P336" i="25"/>
  <c r="S99" i="25"/>
  <c r="S237" i="25"/>
  <c r="O242" i="25"/>
  <c r="P194" i="25"/>
  <c r="P327" i="25"/>
  <c r="R93" i="25"/>
  <c r="N229" i="25"/>
  <c r="N438" i="25"/>
  <c r="Q158" i="25"/>
  <c r="O353" i="25"/>
  <c r="P110" i="25"/>
  <c r="P291" i="25"/>
  <c r="Q69" i="25"/>
  <c r="Q228" i="25"/>
  <c r="Q25" i="25"/>
  <c r="O128" i="25"/>
  <c r="N260" i="25"/>
  <c r="M260" i="25"/>
  <c r="R283" i="25"/>
  <c r="P295" i="25"/>
  <c r="Q403" i="25"/>
  <c r="N274" i="25"/>
  <c r="P466" i="25"/>
  <c r="Q29" i="25"/>
  <c r="R62" i="25"/>
  <c r="N171" i="25"/>
  <c r="Q313" i="25"/>
  <c r="R42" i="25"/>
  <c r="M14" i="25"/>
  <c r="M29" i="25"/>
  <c r="M62" i="25"/>
  <c r="P90" i="25"/>
  <c r="P114" i="25"/>
  <c r="P127" i="25"/>
  <c r="P218" i="25"/>
  <c r="O279" i="25"/>
  <c r="S389" i="25"/>
  <c r="M7" i="25"/>
  <c r="R113" i="25"/>
  <c r="N189" i="25"/>
  <c r="M444" i="25"/>
  <c r="P160" i="25"/>
  <c r="Q328" i="25"/>
  <c r="S94" i="25"/>
  <c r="O318" i="25"/>
  <c r="M89" i="25"/>
  <c r="N261" i="25"/>
  <c r="P428" i="25"/>
  <c r="O153" i="25"/>
  <c r="Q388" i="25"/>
  <c r="N132" i="25"/>
  <c r="S327" i="25"/>
  <c r="N94" i="25"/>
  <c r="Q229" i="25"/>
  <c r="M137" i="25"/>
  <c r="Q187" i="25"/>
  <c r="R316" i="25"/>
  <c r="R64" i="25"/>
  <c r="R222" i="25"/>
  <c r="O423" i="25"/>
  <c r="S151" i="25"/>
  <c r="O345" i="25"/>
  <c r="R104" i="25"/>
  <c r="M282" i="25"/>
  <c r="N64" i="25"/>
  <c r="N222" i="25"/>
  <c r="O20" i="25"/>
  <c r="S122" i="25"/>
  <c r="P254" i="25"/>
  <c r="O254" i="25"/>
  <c r="R277" i="25"/>
  <c r="N289" i="25"/>
  <c r="O397" i="25"/>
  <c r="M265" i="25"/>
  <c r="N451" i="25"/>
  <c r="M3" i="25"/>
  <c r="P57" i="25"/>
  <c r="S163" i="25"/>
  <c r="Q305" i="25"/>
  <c r="M10" i="25"/>
  <c r="O8" i="25"/>
  <c r="S71" i="25"/>
  <c r="R56" i="25"/>
  <c r="R84" i="25"/>
  <c r="Q108" i="25"/>
  <c r="N121" i="25"/>
  <c r="Q176" i="25"/>
  <c r="N270" i="25"/>
  <c r="R378" i="25"/>
  <c r="O50" i="25"/>
  <c r="M78" i="25"/>
  <c r="P182" i="25"/>
  <c r="M429" i="25"/>
  <c r="S153" i="25"/>
  <c r="P318" i="25"/>
  <c r="N89" i="25"/>
  <c r="Q310" i="25"/>
  <c r="M83" i="25"/>
  <c r="R252" i="25"/>
  <c r="M414" i="25"/>
  <c r="Q146" i="25"/>
  <c r="S376" i="25"/>
  <c r="R125" i="25"/>
  <c r="R317" i="25"/>
  <c r="R70" i="25"/>
  <c r="N223" i="25"/>
  <c r="S488" i="25"/>
  <c r="S180" i="25"/>
  <c r="P309" i="25"/>
  <c r="O26" i="25"/>
  <c r="O215" i="25"/>
  <c r="O409" i="25"/>
  <c r="O144" i="25"/>
  <c r="P334" i="25"/>
  <c r="M99" i="25"/>
  <c r="Q274" i="25"/>
  <c r="N58" i="25"/>
  <c r="R214" i="25"/>
  <c r="M15" i="25"/>
  <c r="P117" i="25"/>
  <c r="N248" i="25"/>
  <c r="M248" i="25"/>
  <c r="P271" i="25"/>
  <c r="P283" i="25"/>
  <c r="P391" i="25"/>
  <c r="M258" i="25"/>
  <c r="O435" i="25"/>
  <c r="P66" i="25"/>
  <c r="N52" i="25"/>
  <c r="P157" i="25"/>
  <c r="P297" i="25"/>
  <c r="M384" i="25"/>
  <c r="O3" i="25"/>
  <c r="O23" i="25"/>
  <c r="P51" i="25"/>
  <c r="M79" i="25"/>
  <c r="N102" i="25"/>
  <c r="O114" i="25"/>
  <c r="N169" i="25"/>
  <c r="O263" i="25"/>
  <c r="Q369" i="25"/>
  <c r="Q33" i="25"/>
  <c r="S27" i="25"/>
  <c r="M141" i="25"/>
  <c r="S414" i="25"/>
  <c r="N147" i="25"/>
  <c r="R310" i="25"/>
  <c r="N83" i="25"/>
  <c r="O301" i="25"/>
  <c r="R76" i="25"/>
  <c r="P245" i="25"/>
  <c r="N401" i="25"/>
  <c r="S138" i="25"/>
  <c r="O365" i="25"/>
  <c r="R118" i="25"/>
  <c r="M310" i="25"/>
  <c r="N16" i="25"/>
  <c r="N216" i="25"/>
  <c r="O468" i="25"/>
  <c r="S172" i="25"/>
  <c r="N300" i="25"/>
  <c r="Q47" i="25"/>
  <c r="M208" i="25"/>
  <c r="P396" i="25"/>
  <c r="Q137" i="25"/>
  <c r="N324" i="25"/>
  <c r="O93" i="25"/>
  <c r="Q265" i="25"/>
  <c r="S52" i="25"/>
  <c r="M207" i="25"/>
  <c r="R9" i="25"/>
  <c r="O112" i="25"/>
  <c r="Q242" i="25"/>
  <c r="P242" i="25"/>
  <c r="P265" i="25"/>
  <c r="Q501" i="25"/>
  <c r="S384" i="25"/>
  <c r="O250" i="25"/>
  <c r="R421" i="25"/>
  <c r="M12" i="25"/>
  <c r="S46" i="25"/>
  <c r="P149" i="25"/>
  <c r="Q288" i="25"/>
  <c r="O178" i="25"/>
  <c r="S114" i="25"/>
  <c r="N23" i="25"/>
  <c r="N46" i="25"/>
  <c r="P73" i="25"/>
  <c r="M96" i="25"/>
  <c r="P108" i="25"/>
  <c r="R161" i="25"/>
  <c r="O255" i="25"/>
  <c r="S358" i="25"/>
  <c r="P60" i="25"/>
  <c r="O16" i="25"/>
  <c r="M133" i="25"/>
  <c r="R401" i="25"/>
  <c r="R140" i="25"/>
  <c r="Q301" i="25"/>
  <c r="S76" i="25"/>
  <c r="P293" i="25"/>
  <c r="O71" i="25"/>
  <c r="P238" i="25"/>
  <c r="S388" i="25"/>
  <c r="O132" i="25"/>
  <c r="N357" i="25"/>
  <c r="S111" i="25"/>
  <c r="Q300" i="25"/>
  <c r="S42" i="25"/>
  <c r="O209" i="25"/>
  <c r="R453" i="25"/>
  <c r="O166" i="25"/>
  <c r="M292" i="25"/>
  <c r="S199" i="25"/>
  <c r="S200" i="25"/>
  <c r="Q384" i="25"/>
  <c r="O131" i="25"/>
  <c r="O316" i="25"/>
  <c r="P86" i="25"/>
  <c r="Q258" i="25"/>
  <c r="S206" i="25"/>
  <c r="M200" i="25"/>
  <c r="Q4" i="25"/>
  <c r="O107" i="25"/>
  <c r="M237" i="25"/>
  <c r="N502" i="25"/>
  <c r="R259" i="25"/>
  <c r="R493" i="25"/>
  <c r="M379" i="25"/>
  <c r="N242" i="25"/>
  <c r="Q407" i="25"/>
  <c r="O83" i="25"/>
  <c r="Q41" i="25"/>
  <c r="R142" i="25"/>
  <c r="S280" i="25"/>
  <c r="S498" i="25"/>
  <c r="M35" i="25"/>
  <c r="R11" i="25"/>
  <c r="R13" i="25"/>
  <c r="O67" i="25"/>
  <c r="O90" i="25"/>
  <c r="S101" i="25"/>
  <c r="Q154" i="25"/>
  <c r="M233" i="25"/>
  <c r="M348" i="25"/>
  <c r="Q475" i="25"/>
  <c r="Q5" i="25"/>
  <c r="R126" i="25"/>
  <c r="P389" i="25"/>
  <c r="S132" i="25"/>
  <c r="R293" i="25"/>
  <c r="P71" i="25"/>
  <c r="M286" i="25"/>
  <c r="Q38" i="25"/>
  <c r="Q230" i="25"/>
  <c r="N377" i="25"/>
  <c r="M126" i="25"/>
  <c r="S346" i="25"/>
  <c r="R105" i="25"/>
  <c r="P292" i="25"/>
  <c r="M5" i="25"/>
  <c r="Q201" i="25"/>
  <c r="Q438" i="25"/>
  <c r="M159" i="25"/>
  <c r="S282" i="25"/>
  <c r="M150" i="25"/>
  <c r="N194" i="25"/>
  <c r="P375" i="25"/>
  <c r="N124" i="25"/>
  <c r="R306" i="25"/>
  <c r="S80" i="25"/>
  <c r="R250" i="25"/>
  <c r="M158" i="25"/>
  <c r="N193" i="25"/>
  <c r="R323" i="25"/>
  <c r="O102" i="25"/>
  <c r="S230" i="25"/>
  <c r="P494" i="25"/>
  <c r="S501" i="25"/>
  <c r="M485" i="25"/>
  <c r="N373" i="25"/>
  <c r="N235" i="25"/>
  <c r="Q395" i="25"/>
  <c r="O6" i="25"/>
  <c r="O36" i="25"/>
  <c r="P136" i="25"/>
  <c r="Q273" i="25"/>
  <c r="O482" i="25"/>
  <c r="S7" i="25"/>
  <c r="N28" i="25"/>
  <c r="S45" i="25"/>
  <c r="S61" i="25"/>
  <c r="Q84" i="25"/>
  <c r="S95" i="25"/>
  <c r="O148" i="25"/>
  <c r="R189" i="25"/>
  <c r="P339" i="25"/>
  <c r="N460" i="25"/>
  <c r="N21" i="25"/>
  <c r="Q119" i="25"/>
  <c r="O378" i="25"/>
  <c r="Q126" i="25"/>
  <c r="N286" i="25"/>
  <c r="M66" i="25"/>
  <c r="R276" i="25"/>
  <c r="M33" i="25"/>
  <c r="R223" i="25"/>
  <c r="P365" i="25"/>
  <c r="S118" i="25"/>
  <c r="Q336" i="25"/>
  <c r="M100" i="25"/>
  <c r="S283" i="25"/>
  <c r="Q422" i="25"/>
  <c r="Q194" i="25"/>
  <c r="R423" i="25"/>
  <c r="Q152" i="25"/>
  <c r="N275" i="25"/>
  <c r="P25" i="25"/>
  <c r="O187" i="25"/>
  <c r="P364" i="25"/>
  <c r="M117" i="25"/>
  <c r="R299" i="25"/>
  <c r="O75" i="25"/>
  <c r="Q243" i="25"/>
  <c r="Q9" i="25"/>
  <c r="R186" i="25"/>
  <c r="Q186" i="25"/>
  <c r="M97" i="25"/>
  <c r="S224" i="25"/>
  <c r="P487" i="25"/>
  <c r="M494" i="25"/>
  <c r="M478" i="25"/>
  <c r="M366" i="25"/>
  <c r="O228" i="25"/>
  <c r="R383" i="25"/>
  <c r="M55" i="25"/>
  <c r="O30" i="25"/>
  <c r="O129" i="25"/>
  <c r="P264" i="25"/>
  <c r="S465" i="25"/>
  <c r="R34" i="25"/>
  <c r="M119" i="25"/>
  <c r="Q39" i="25"/>
  <c r="Q56" i="25"/>
  <c r="R78" i="25"/>
  <c r="N90" i="25"/>
  <c r="Q141" i="25"/>
  <c r="S182" i="25"/>
  <c r="N329" i="25"/>
  <c r="O444" i="25"/>
  <c r="N48" i="25"/>
  <c r="Q113" i="25"/>
  <c r="P366" i="25"/>
  <c r="P119" i="25"/>
  <c r="S276" i="25"/>
  <c r="Q60" i="25"/>
  <c r="O269" i="25"/>
  <c r="R81" i="25"/>
  <c r="O217" i="25"/>
  <c r="O357" i="25"/>
  <c r="M112" i="25"/>
  <c r="M328" i="25"/>
  <c r="O94" i="25"/>
  <c r="Q275" i="25"/>
  <c r="R36" i="25"/>
  <c r="R187" i="25"/>
  <c r="N410" i="25"/>
  <c r="R144" i="25"/>
  <c r="O268" i="25"/>
  <c r="Q488" i="25"/>
  <c r="O180" i="25"/>
  <c r="R353" i="25"/>
  <c r="R110" i="25"/>
  <c r="Q291" i="25"/>
  <c r="S69" i="25"/>
  <c r="Q235" i="25"/>
  <c r="O483" i="25"/>
  <c r="P178" i="25"/>
  <c r="N20" i="25"/>
  <c r="S86" i="25"/>
  <c r="R213" i="25"/>
  <c r="N471" i="25"/>
  <c r="O478" i="25"/>
  <c r="M462" i="25"/>
  <c r="O493" i="25"/>
  <c r="Q213" i="25"/>
  <c r="Q363" i="25"/>
  <c r="S10" i="25"/>
  <c r="R19" i="25"/>
  <c r="Q115" i="25"/>
  <c r="R249" i="25"/>
  <c r="R434" i="25"/>
  <c r="Q71" i="25"/>
  <c r="S15" i="25"/>
  <c r="M18" i="25"/>
  <c r="M46" i="25"/>
  <c r="N67" i="25"/>
  <c r="Q78" i="25"/>
  <c r="S134" i="25"/>
  <c r="P176" i="25"/>
  <c r="N321" i="25"/>
  <c r="O429" i="25"/>
  <c r="O5" i="25"/>
  <c r="M107" i="25"/>
  <c r="S357" i="25"/>
  <c r="P113" i="25"/>
  <c r="P269" i="25"/>
  <c r="O55" i="25"/>
  <c r="O261" i="25"/>
  <c r="R37" i="25"/>
  <c r="S209" i="25"/>
  <c r="M347" i="25"/>
  <c r="S105" i="25"/>
  <c r="S317" i="25"/>
  <c r="Q88" i="25"/>
  <c r="R268" i="25"/>
  <c r="M489" i="25"/>
  <c r="N181" i="25"/>
  <c r="S396" i="25"/>
  <c r="M138" i="25"/>
  <c r="N259" i="25"/>
  <c r="P467" i="25"/>
  <c r="Q172" i="25"/>
  <c r="R345" i="25"/>
  <c r="S104" i="25"/>
  <c r="N282" i="25"/>
  <c r="O64" i="25"/>
  <c r="R228" i="25"/>
  <c r="S466" i="25"/>
  <c r="M172" i="25"/>
  <c r="O49" i="25"/>
  <c r="R167" i="25"/>
  <c r="M412" i="25"/>
  <c r="R418" i="25"/>
  <c r="N405" i="25"/>
  <c r="Q432" i="25"/>
  <c r="S157" i="25"/>
  <c r="M289" i="25"/>
  <c r="M451" i="25"/>
  <c r="S18" i="25"/>
  <c r="R68" i="25"/>
  <c r="O192" i="25"/>
  <c r="R341" i="25"/>
  <c r="S407" i="25"/>
  <c r="M446" i="25"/>
  <c r="M222" i="25"/>
  <c r="P16" i="25"/>
  <c r="S22" i="25"/>
  <c r="P34" i="25"/>
  <c r="O127" i="25"/>
  <c r="M169" i="25"/>
  <c r="S294" i="25"/>
  <c r="R415" i="25"/>
  <c r="M37" i="25"/>
  <c r="S100" i="25"/>
  <c r="Q347" i="25"/>
  <c r="S106" i="25"/>
  <c r="R261" i="25"/>
  <c r="M50" i="25"/>
  <c r="N253" i="25"/>
  <c r="M48" i="25"/>
  <c r="P203" i="25"/>
  <c r="R336" i="25"/>
  <c r="N100" i="25"/>
  <c r="N310" i="25"/>
  <c r="S81" i="25"/>
  <c r="Q259" i="25"/>
  <c r="S472" i="25"/>
  <c r="M173" i="25"/>
  <c r="R387" i="25"/>
  <c r="R131" i="25"/>
  <c r="R251" i="25"/>
  <c r="P452" i="25"/>
  <c r="P165" i="25"/>
  <c r="S334" i="25"/>
  <c r="N99" i="25"/>
  <c r="R274" i="25"/>
  <c r="O58" i="25"/>
  <c r="O222" i="25"/>
  <c r="Q451" i="25"/>
  <c r="Q164" i="25"/>
  <c r="R44" i="25"/>
  <c r="N162" i="25"/>
  <c r="S405" i="25"/>
  <c r="R411" i="25"/>
  <c r="Q397" i="25"/>
  <c r="O424" i="25"/>
  <c r="S149" i="25"/>
  <c r="P281" i="25"/>
  <c r="N435" i="25"/>
  <c r="M24" i="25"/>
  <c r="Q62" i="25"/>
  <c r="M184" i="25"/>
  <c r="N333" i="25"/>
  <c r="R30" i="25"/>
  <c r="Q430" i="25"/>
  <c r="P116" i="25"/>
  <c r="P27" i="25"/>
  <c r="N106" i="25"/>
  <c r="N29" i="25"/>
  <c r="M121" i="25"/>
  <c r="O161" i="25"/>
  <c r="S246" i="25"/>
  <c r="M402" i="25"/>
  <c r="O274" i="25"/>
  <c r="N95" i="25"/>
  <c r="M339" i="25"/>
  <c r="R100" i="25"/>
  <c r="P253" i="25"/>
  <c r="M44" i="25"/>
  <c r="Q245" i="25"/>
  <c r="S363" i="25"/>
  <c r="N195" i="25"/>
  <c r="N328" i="25"/>
  <c r="P94" i="25"/>
  <c r="R300" i="25"/>
  <c r="O76" i="25"/>
  <c r="O252" i="25"/>
  <c r="S453" i="25"/>
  <c r="Q166" i="25"/>
  <c r="S375" i="25"/>
  <c r="Q124" i="25"/>
  <c r="Q244" i="25"/>
  <c r="O438" i="25"/>
  <c r="R158" i="25"/>
  <c r="Q324" i="25"/>
  <c r="P93" i="25"/>
  <c r="R267" i="25"/>
  <c r="M53" i="25"/>
  <c r="S214" i="25"/>
  <c r="R436" i="25"/>
  <c r="N158" i="25"/>
  <c r="N40" i="25"/>
  <c r="N156" i="25"/>
  <c r="O398" i="25"/>
  <c r="Q405" i="25"/>
  <c r="R391" i="25"/>
  <c r="O417" i="25"/>
  <c r="P143" i="25"/>
  <c r="M274" i="25"/>
  <c r="Q421" i="25"/>
  <c r="Q12" i="25"/>
  <c r="O57" i="25"/>
  <c r="Q177" i="25"/>
  <c r="S322" i="25"/>
  <c r="Q498" i="25"/>
  <c r="S416" i="25"/>
  <c r="O497" i="25"/>
  <c r="Q59" i="25"/>
  <c r="Q21" i="25"/>
  <c r="S23" i="25"/>
  <c r="O72" i="25"/>
  <c r="P154" i="25"/>
  <c r="R239" i="25"/>
  <c r="R389" i="25"/>
  <c r="M193" i="25"/>
  <c r="P89" i="25"/>
  <c r="R328" i="25"/>
  <c r="M95" i="25"/>
  <c r="R245" i="25"/>
  <c r="P33" i="25"/>
  <c r="Q238" i="25"/>
  <c r="Q52" i="25"/>
  <c r="O188" i="25"/>
  <c r="M318" i="25"/>
  <c r="R88" i="25"/>
  <c r="Q292" i="25"/>
  <c r="S70" i="25"/>
  <c r="M245" i="25"/>
  <c r="R438" i="25"/>
  <c r="N159" i="25"/>
  <c r="S364" i="25"/>
  <c r="O118" i="25"/>
  <c r="Q236" i="25"/>
  <c r="P423" i="25"/>
  <c r="M152" i="25"/>
  <c r="P316" i="25"/>
  <c r="Q86" i="25"/>
  <c r="R258" i="25"/>
  <c r="R47" i="25"/>
  <c r="P207" i="25"/>
  <c r="S422" i="25"/>
  <c r="N150" i="25"/>
  <c r="Q35" i="25"/>
  <c r="P150" i="25"/>
  <c r="O392" i="25"/>
  <c r="M398" i="25"/>
  <c r="N385" i="25"/>
  <c r="M411" i="25"/>
  <c r="S136" i="25"/>
  <c r="S264" i="25"/>
  <c r="P407" i="25"/>
  <c r="Q28" i="25"/>
  <c r="M52" i="25"/>
  <c r="P170" i="25"/>
  <c r="O313" i="25"/>
  <c r="O481" i="25"/>
  <c r="M403" i="25"/>
  <c r="M481" i="25"/>
  <c r="N70" i="25"/>
  <c r="Q53" i="25"/>
  <c r="N12" i="25"/>
  <c r="S66" i="25"/>
  <c r="M148" i="25"/>
  <c r="S232" i="25"/>
  <c r="Q378" i="25"/>
  <c r="M86" i="25"/>
  <c r="Q83" i="25"/>
  <c r="Q318" i="25"/>
  <c r="R60" i="25"/>
  <c r="R238" i="25"/>
  <c r="O100" i="25"/>
  <c r="R230" i="25"/>
  <c r="R489" i="25"/>
  <c r="S181" i="25"/>
  <c r="O310" i="25"/>
  <c r="R82" i="25"/>
  <c r="P285" i="25"/>
  <c r="P65" i="25"/>
  <c r="M238" i="25"/>
  <c r="S423" i="25"/>
  <c r="S152" i="25"/>
  <c r="P354" i="25"/>
  <c r="P111" i="25"/>
  <c r="O229" i="25"/>
  <c r="P409" i="25"/>
  <c r="P144" i="25"/>
  <c r="M307" i="25"/>
  <c r="M81" i="25"/>
  <c r="S250" i="25"/>
  <c r="P42" i="25"/>
  <c r="N200" i="25"/>
  <c r="M408" i="25"/>
  <c r="S143" i="25"/>
  <c r="M280" i="26"/>
  <c r="AE281" i="32" s="1"/>
  <c r="R210" i="26"/>
  <c r="S207" i="26"/>
  <c r="P190" i="26"/>
  <c r="AF191" i="32" s="1"/>
  <c r="M433" i="26"/>
  <c r="AE434" i="32" s="1"/>
  <c r="S480" i="26"/>
  <c r="N79" i="26"/>
  <c r="R472" i="26"/>
  <c r="Q297" i="26"/>
  <c r="N171" i="26"/>
  <c r="P398" i="26"/>
  <c r="AF399" i="32" s="1"/>
  <c r="Q125" i="26"/>
  <c r="M171" i="26"/>
  <c r="AE172" i="32" s="1"/>
  <c r="S437" i="26"/>
  <c r="O100" i="26"/>
  <c r="O439" i="26"/>
  <c r="M205" i="26"/>
  <c r="AE206" i="32" s="1"/>
  <c r="P180" i="26"/>
  <c r="AF181" i="32" s="1"/>
  <c r="N158" i="26"/>
  <c r="N379" i="26"/>
  <c r="S284" i="26"/>
  <c r="P70" i="26"/>
  <c r="AF71" i="32" s="1"/>
  <c r="S287" i="26"/>
  <c r="S452" i="26"/>
  <c r="N33" i="26"/>
  <c r="Q358" i="26"/>
  <c r="P47" i="26"/>
  <c r="AF48" i="32" s="1"/>
  <c r="O483" i="26"/>
  <c r="Q499" i="26"/>
  <c r="N291" i="26"/>
  <c r="Q421" i="26"/>
  <c r="Q255" i="26"/>
  <c r="R399" i="26"/>
  <c r="P34" i="26"/>
  <c r="AF35" i="32" s="1"/>
  <c r="P483" i="26"/>
  <c r="AF484" i="32" s="1"/>
  <c r="Q334" i="26"/>
  <c r="R315" i="26"/>
  <c r="P326" i="26"/>
  <c r="AF327" i="32" s="1"/>
  <c r="Q121" i="26"/>
  <c r="M68" i="26"/>
  <c r="AE69" i="32" s="1"/>
  <c r="O398" i="26"/>
  <c r="S436" i="26"/>
  <c r="Q408" i="26"/>
  <c r="P217" i="26"/>
  <c r="AF218" i="32" s="1"/>
  <c r="M73" i="26"/>
  <c r="AE74" i="32" s="1"/>
  <c r="Q466" i="26"/>
  <c r="S46" i="26"/>
  <c r="O372" i="26"/>
  <c r="M7" i="26"/>
  <c r="AE8" i="32" s="1"/>
  <c r="P423" i="26"/>
  <c r="AF424" i="32" s="1"/>
  <c r="Q138" i="26"/>
  <c r="N310" i="26"/>
  <c r="R17" i="26"/>
  <c r="P434" i="26"/>
  <c r="AF435" i="32" s="1"/>
  <c r="N255" i="26"/>
  <c r="R440" i="26"/>
  <c r="P256" i="26"/>
  <c r="AF257" i="32" s="1"/>
  <c r="O114" i="26"/>
  <c r="O353" i="26"/>
  <c r="M116" i="26"/>
  <c r="AE117" i="32" s="1"/>
  <c r="O341" i="26"/>
  <c r="N498" i="26"/>
  <c r="R373" i="26"/>
  <c r="R280" i="26"/>
  <c r="P75" i="26"/>
  <c r="AF76" i="32" s="1"/>
  <c r="M364" i="26"/>
  <c r="AE365" i="32" s="1"/>
  <c r="O362" i="26"/>
  <c r="N316" i="26"/>
  <c r="M482" i="26"/>
  <c r="AE483" i="32" s="1"/>
  <c r="R116" i="26"/>
  <c r="R423" i="26"/>
  <c r="S489" i="26"/>
  <c r="S232" i="26"/>
  <c r="M500" i="26"/>
  <c r="AE501" i="32" s="1"/>
  <c r="S337" i="26"/>
  <c r="O18" i="26"/>
  <c r="R411" i="26"/>
  <c r="O418" i="26"/>
  <c r="Q289" i="26"/>
  <c r="N75" i="26"/>
  <c r="N4" i="26"/>
  <c r="M218" i="26"/>
  <c r="AE219" i="32" s="1"/>
  <c r="P497" i="26"/>
  <c r="AF498" i="32" s="1"/>
  <c r="S453" i="26"/>
  <c r="O233" i="26"/>
  <c r="M490" i="26"/>
  <c r="AE491" i="32" s="1"/>
  <c r="O88" i="26"/>
  <c r="S481" i="26"/>
  <c r="R310" i="26"/>
  <c r="S187" i="26"/>
  <c r="Q407" i="26"/>
  <c r="S135" i="26"/>
  <c r="N180" i="26"/>
  <c r="P459" i="26"/>
  <c r="AF460" i="32" s="1"/>
  <c r="N114" i="26"/>
  <c r="P448" i="26"/>
  <c r="AF449" i="32" s="1"/>
  <c r="Q215" i="26"/>
  <c r="O262" i="26"/>
  <c r="M57" i="26"/>
  <c r="AE58" i="32" s="1"/>
  <c r="O86" i="26"/>
  <c r="N448" i="26"/>
  <c r="O272" i="26"/>
  <c r="P454" i="26"/>
  <c r="AF455" i="32" s="1"/>
  <c r="Q273" i="26"/>
  <c r="S137" i="26"/>
  <c r="M367" i="26"/>
  <c r="AE368" i="32" s="1"/>
  <c r="N131" i="26"/>
  <c r="S422" i="26"/>
  <c r="M384" i="26"/>
  <c r="AE385" i="32" s="1"/>
  <c r="N400" i="26"/>
  <c r="P294" i="26"/>
  <c r="AF295" i="32" s="1"/>
  <c r="N89" i="26"/>
  <c r="S482" i="26"/>
  <c r="M376" i="26"/>
  <c r="AE377" i="32" s="1"/>
  <c r="O337" i="26"/>
  <c r="P36" i="26"/>
  <c r="AF37" i="32" s="1"/>
  <c r="R456" i="26"/>
  <c r="Q497" i="26"/>
  <c r="P134" i="26"/>
  <c r="AF135" i="32" s="1"/>
  <c r="Q368" i="26"/>
  <c r="S44" i="26"/>
  <c r="M216" i="26"/>
  <c r="AE217" i="32" s="1"/>
  <c r="O374" i="26"/>
  <c r="R335" i="26"/>
  <c r="Q459" i="26"/>
  <c r="P432" i="26"/>
  <c r="AF433" i="32" s="1"/>
  <c r="R489" i="26"/>
  <c r="S69" i="26"/>
  <c r="R353" i="26"/>
  <c r="N152" i="26"/>
  <c r="Q263" i="26"/>
  <c r="N489" i="26"/>
  <c r="S204" i="26"/>
  <c r="O143" i="26"/>
  <c r="O368" i="26"/>
  <c r="R144" i="26"/>
  <c r="Q57" i="26"/>
  <c r="O249" i="26"/>
  <c r="Q476" i="26"/>
  <c r="O70" i="26"/>
  <c r="R343" i="26"/>
  <c r="N329" i="26"/>
  <c r="Q335" i="26"/>
  <c r="R131" i="26"/>
  <c r="R54" i="26"/>
  <c r="P407" i="26"/>
  <c r="AF408" i="32" s="1"/>
  <c r="S455" i="26"/>
  <c r="R417" i="26"/>
  <c r="O228" i="26"/>
  <c r="M67" i="26"/>
  <c r="AE68" i="32" s="1"/>
  <c r="R475" i="26"/>
  <c r="M56" i="26"/>
  <c r="AE57" i="32" s="1"/>
  <c r="S499" i="26"/>
  <c r="S323" i="26"/>
  <c r="O423" i="26"/>
  <c r="R397" i="26"/>
  <c r="M425" i="26"/>
  <c r="AE426" i="32" s="1"/>
  <c r="N308" i="26"/>
  <c r="S102" i="26"/>
  <c r="N67" i="26"/>
  <c r="R389" i="26"/>
  <c r="R359" i="26"/>
  <c r="M58" i="26"/>
  <c r="AE59" i="32" s="1"/>
  <c r="P470" i="26"/>
  <c r="AF471" i="32" s="1"/>
  <c r="M194" i="26"/>
  <c r="AE195" i="32" s="1"/>
  <c r="N148" i="26"/>
  <c r="Q392" i="26"/>
  <c r="S64" i="26"/>
  <c r="R229" i="26"/>
  <c r="R400" i="26"/>
  <c r="Q287" i="26"/>
  <c r="N263" i="26"/>
  <c r="P249" i="26"/>
  <c r="AF250" i="32" s="1"/>
  <c r="M372" i="26"/>
  <c r="AE373" i="32" s="1"/>
  <c r="Q173" i="26"/>
  <c r="O325" i="26"/>
  <c r="Q357" i="26"/>
  <c r="N178" i="26"/>
  <c r="S417" i="26"/>
  <c r="P228" i="26"/>
  <c r="AF229" i="32" s="1"/>
  <c r="O79" i="26"/>
  <c r="P343" i="26"/>
  <c r="AF344" i="32" s="1"/>
  <c r="S336" i="26"/>
  <c r="P207" i="26"/>
  <c r="AF208" i="32" s="1"/>
  <c r="Q501" i="26"/>
  <c r="R5" i="26"/>
  <c r="Q502" i="26"/>
  <c r="R328" i="26"/>
  <c r="S380" i="26"/>
  <c r="O173" i="26"/>
  <c r="S14" i="26"/>
  <c r="O338" i="26"/>
  <c r="Q288" i="26"/>
  <c r="O330" i="26"/>
  <c r="S272" i="26"/>
  <c r="R416" i="26"/>
  <c r="N146" i="26"/>
  <c r="O189" i="26"/>
  <c r="M479" i="26"/>
  <c r="AE480" i="32" s="1"/>
  <c r="S128" i="26"/>
  <c r="Q457" i="26"/>
  <c r="O227" i="26"/>
  <c r="P271" i="26"/>
  <c r="AF272" i="32" s="1"/>
  <c r="N66" i="26"/>
  <c r="N100" i="26"/>
  <c r="O457" i="26"/>
  <c r="P283" i="26"/>
  <c r="AF284" i="32" s="1"/>
  <c r="Q353" i="26"/>
  <c r="R141" i="26"/>
  <c r="P58" i="26"/>
  <c r="AF59" i="32" s="1"/>
  <c r="N484" i="26"/>
  <c r="M210" i="26"/>
  <c r="AE211" i="32" s="1"/>
  <c r="S161" i="26"/>
  <c r="P419" i="26"/>
  <c r="AF420" i="32" s="1"/>
  <c r="P86" i="26"/>
  <c r="AF87" i="32" s="1"/>
  <c r="P243" i="26"/>
  <c r="AF244" i="32" s="1"/>
  <c r="S427" i="26"/>
  <c r="N341" i="26"/>
  <c r="Q279" i="26"/>
  <c r="R265" i="26"/>
  <c r="R385" i="26"/>
  <c r="N190" i="26"/>
  <c r="Q387" i="26"/>
  <c r="O371" i="26"/>
  <c r="R194" i="26"/>
  <c r="M28" i="26"/>
  <c r="AE29" i="32" s="1"/>
  <c r="N94" i="26"/>
  <c r="S295" i="26"/>
  <c r="R225" i="26"/>
  <c r="P20" i="26"/>
  <c r="AF21" i="32" s="1"/>
  <c r="S30" i="26"/>
  <c r="M426" i="26"/>
  <c r="AE427" i="32" s="1"/>
  <c r="N488" i="26"/>
  <c r="Q271" i="26"/>
  <c r="O66" i="26"/>
  <c r="S325" i="26"/>
  <c r="Q393" i="26"/>
  <c r="N151" i="26"/>
  <c r="M445" i="26"/>
  <c r="AE446" i="32" s="1"/>
  <c r="R250" i="26"/>
  <c r="N218" i="26"/>
  <c r="M460" i="26"/>
  <c r="AE461" i="32" s="1"/>
  <c r="N434" i="26"/>
  <c r="Q234" i="26"/>
  <c r="Q488" i="26"/>
  <c r="S169" i="26"/>
  <c r="N153" i="26"/>
  <c r="R282" i="26"/>
  <c r="S471" i="26"/>
  <c r="O323" i="26"/>
  <c r="Q416" i="26"/>
  <c r="M478" i="26"/>
  <c r="AE479" i="32" s="1"/>
  <c r="S426" i="26"/>
  <c r="M240" i="26"/>
  <c r="AE241" i="32" s="1"/>
  <c r="N46" i="26"/>
  <c r="S484" i="26"/>
  <c r="N65" i="26"/>
  <c r="N125" i="26"/>
  <c r="R337" i="26"/>
  <c r="Q18" i="26"/>
  <c r="S406" i="26"/>
  <c r="M446" i="26"/>
  <c r="AE447" i="32" s="1"/>
  <c r="O207" i="26"/>
  <c r="P501" i="26"/>
  <c r="AF502" i="32" s="1"/>
  <c r="M288" i="26"/>
  <c r="AE289" i="32" s="1"/>
  <c r="P298" i="26"/>
  <c r="AF299" i="32" s="1"/>
  <c r="N283" i="26"/>
  <c r="P399" i="26"/>
  <c r="AF400" i="32" s="1"/>
  <c r="M206" i="26"/>
  <c r="AE207" i="32" s="1"/>
  <c r="O51" i="26"/>
  <c r="M385" i="26"/>
  <c r="AE386" i="32" s="1"/>
  <c r="Q210" i="26"/>
  <c r="Q10" i="26"/>
  <c r="S107" i="26"/>
  <c r="M315" i="26"/>
  <c r="AE316" i="32" s="1"/>
  <c r="P239" i="26"/>
  <c r="AF240" i="32" s="1"/>
  <c r="N34" i="26"/>
  <c r="S50" i="26"/>
  <c r="R439" i="26"/>
  <c r="M38" i="26"/>
  <c r="AE39" i="32" s="1"/>
  <c r="R109" i="26"/>
  <c r="S401" i="26"/>
  <c r="P342" i="26"/>
  <c r="AF343" i="32" s="1"/>
  <c r="O463" i="26"/>
  <c r="O273" i="26"/>
  <c r="P263" i="26"/>
  <c r="AF264" i="32" s="1"/>
  <c r="M499" i="26"/>
  <c r="AE500" i="32" s="1"/>
  <c r="Q244" i="26"/>
  <c r="O125" i="26"/>
  <c r="N352" i="26"/>
  <c r="M31" i="26"/>
  <c r="AE32" i="32" s="1"/>
  <c r="S420" i="26"/>
  <c r="R436" i="26"/>
  <c r="R298" i="26"/>
  <c r="O84" i="26"/>
  <c r="R63" i="26"/>
  <c r="S228" i="26"/>
  <c r="N215" i="26"/>
  <c r="M463" i="26"/>
  <c r="AE464" i="32" s="1"/>
  <c r="M245" i="26"/>
  <c r="AE246" i="32" s="1"/>
  <c r="Q413" i="26"/>
  <c r="R24" i="26"/>
  <c r="N265" i="26"/>
  <c r="Q325" i="26"/>
  <c r="N141" i="26"/>
  <c r="R466" i="26"/>
  <c r="N238" i="26"/>
  <c r="Q280" i="26"/>
  <c r="O75" i="26"/>
  <c r="M114" i="26"/>
  <c r="AE115" i="32" s="1"/>
  <c r="P466" i="26"/>
  <c r="AF467" i="32" s="1"/>
  <c r="O296" i="26"/>
  <c r="R362" i="26"/>
  <c r="M152" i="26"/>
  <c r="AE153" i="32" s="1"/>
  <c r="O72" i="26"/>
  <c r="O493" i="26"/>
  <c r="P221" i="26"/>
  <c r="AF222" i="32" s="1"/>
  <c r="S444" i="26"/>
  <c r="Q250" i="26"/>
  <c r="S17" i="26"/>
  <c r="M122" i="26"/>
  <c r="AE123" i="32" s="1"/>
  <c r="O336" i="26"/>
  <c r="N253" i="26"/>
  <c r="S47" i="26"/>
  <c r="P72" i="26"/>
  <c r="AF73" i="32" s="1"/>
  <c r="P453" i="26"/>
  <c r="AF454" i="32" s="1"/>
  <c r="R51" i="26"/>
  <c r="Q16" i="26"/>
  <c r="M429" i="26"/>
  <c r="AE430" i="32" s="1"/>
  <c r="M365" i="26"/>
  <c r="AE366" i="32" s="1"/>
  <c r="M477" i="26"/>
  <c r="AE478" i="32" s="1"/>
  <c r="P291" i="26"/>
  <c r="AF292" i="32" s="1"/>
  <c r="N306" i="26"/>
  <c r="P293" i="26"/>
  <c r="AF294" i="32" s="1"/>
  <c r="S260" i="26"/>
  <c r="O105" i="26"/>
  <c r="S195" i="26"/>
  <c r="M336" i="26"/>
  <c r="AE337" i="32" s="1"/>
  <c r="M317" i="26"/>
  <c r="AE318" i="32" s="1"/>
  <c r="Q102" i="26"/>
  <c r="Q5" i="26"/>
  <c r="S498" i="26"/>
  <c r="M79" i="26"/>
  <c r="AE80" i="32" s="1"/>
  <c r="S362" i="26"/>
  <c r="M163" i="26"/>
  <c r="AE164" i="32" s="1"/>
  <c r="O292" i="26"/>
  <c r="O498" i="26"/>
  <c r="P215" i="26"/>
  <c r="AF216" i="32" s="1"/>
  <c r="P152" i="26"/>
  <c r="AF153" i="32" s="1"/>
  <c r="P383" i="26"/>
  <c r="AF384" i="32" s="1"/>
  <c r="R160" i="26"/>
  <c r="R66" i="26"/>
  <c r="N260" i="26"/>
  <c r="R485" i="26"/>
  <c r="P79" i="26"/>
  <c r="AF80" i="32" s="1"/>
  <c r="O267" i="26"/>
  <c r="S262" i="26"/>
  <c r="S341" i="26"/>
  <c r="M394" i="26"/>
  <c r="AE395" i="32" s="1"/>
  <c r="M494" i="26"/>
  <c r="AE495" i="32" s="1"/>
  <c r="O74" i="26"/>
  <c r="O134" i="26"/>
  <c r="M352" i="26"/>
  <c r="AE353" i="32" s="1"/>
  <c r="Q364" i="26"/>
  <c r="M416" i="26"/>
  <c r="AE417" i="32" s="1"/>
  <c r="O465" i="26"/>
  <c r="P216" i="26"/>
  <c r="AF217" i="32" s="1"/>
  <c r="N61" i="26"/>
  <c r="S324" i="26"/>
  <c r="N311" i="26"/>
  <c r="M296" i="26"/>
  <c r="AE297" i="32" s="1"/>
  <c r="Q298" i="26"/>
  <c r="N84" i="26"/>
  <c r="P341" i="26"/>
  <c r="AF342" i="32" s="1"/>
  <c r="S459" i="26"/>
  <c r="S390" i="26"/>
  <c r="R490" i="26"/>
  <c r="P310" i="26"/>
  <c r="AF311" i="32" s="1"/>
  <c r="R363" i="26"/>
  <c r="N307" i="26"/>
  <c r="N278" i="26"/>
  <c r="R127" i="26"/>
  <c r="O212" i="26"/>
  <c r="Q356" i="26"/>
  <c r="R330" i="26"/>
  <c r="O116" i="26"/>
  <c r="R23" i="26"/>
  <c r="P366" i="26"/>
  <c r="AF367" i="32" s="1"/>
  <c r="R92" i="26"/>
  <c r="N450" i="26"/>
  <c r="N39" i="26"/>
  <c r="Q314" i="26"/>
  <c r="R170" i="26"/>
  <c r="N419" i="26"/>
  <c r="M197" i="26"/>
  <c r="AE198" i="32" s="1"/>
  <c r="Q352" i="26"/>
  <c r="N351" i="26"/>
  <c r="Q216" i="26"/>
  <c r="O11" i="26"/>
  <c r="N18" i="26"/>
  <c r="S479" i="26"/>
  <c r="S342" i="26"/>
  <c r="M390" i="26"/>
  <c r="AE391" i="32" s="1"/>
  <c r="S183" i="26"/>
  <c r="O15" i="26"/>
  <c r="O354" i="26"/>
  <c r="Q301" i="26"/>
  <c r="P339" i="26"/>
  <c r="AF340" i="32" s="1"/>
  <c r="M284" i="26"/>
  <c r="AE285" i="32" s="1"/>
  <c r="N459" i="26"/>
  <c r="S93" i="26"/>
  <c r="Q483" i="26"/>
  <c r="M467" i="26"/>
  <c r="AE468" i="32" s="1"/>
  <c r="Q475" i="26"/>
  <c r="P309" i="26"/>
  <c r="AF310" i="32" s="1"/>
  <c r="S371" i="26"/>
  <c r="S162" i="26"/>
  <c r="N86" i="26"/>
  <c r="P502" i="26"/>
  <c r="AF503" i="32" s="1"/>
  <c r="P232" i="26"/>
  <c r="AF233" i="32" s="1"/>
  <c r="M454" i="26"/>
  <c r="AE455" i="32" s="1"/>
  <c r="P261" i="26"/>
  <c r="AF262" i="32" s="1"/>
  <c r="Q30" i="26"/>
  <c r="N132" i="26"/>
  <c r="Q350" i="26"/>
  <c r="O152" i="26"/>
  <c r="S329" i="26"/>
  <c r="Q36" i="26"/>
  <c r="R228" i="26"/>
  <c r="S381" i="26"/>
  <c r="P344" i="26"/>
  <c r="AF345" i="32" s="1"/>
  <c r="P131" i="26"/>
  <c r="AF132" i="32" s="1"/>
  <c r="Q44" i="26"/>
  <c r="N380" i="26"/>
  <c r="P106" i="26"/>
  <c r="AF107" i="32" s="1"/>
  <c r="S463" i="26"/>
  <c r="S52" i="26"/>
  <c r="P334" i="26"/>
  <c r="AF335" i="32" s="1"/>
  <c r="P184" i="26"/>
  <c r="AF185" i="32" s="1"/>
  <c r="M447" i="26"/>
  <c r="AE448" i="32" s="1"/>
  <c r="Q226" i="26"/>
  <c r="O366" i="26"/>
  <c r="M374" i="26"/>
  <c r="AE375" i="32" s="1"/>
  <c r="N425" i="26"/>
  <c r="R487" i="26"/>
  <c r="Q225" i="26"/>
  <c r="N11" i="26"/>
  <c r="Q363" i="26"/>
  <c r="Q324" i="26"/>
  <c r="N309" i="26"/>
  <c r="R307" i="26"/>
  <c r="O93" i="26"/>
  <c r="N387" i="26"/>
  <c r="P479" i="26"/>
  <c r="AF480" i="32" s="1"/>
  <c r="P406" i="26"/>
  <c r="AF407" i="32" s="1"/>
  <c r="R380" i="26"/>
  <c r="Q146" i="26"/>
  <c r="Q477" i="26"/>
  <c r="Q66" i="26"/>
  <c r="P356" i="26"/>
  <c r="AF357" i="32" s="1"/>
  <c r="N198" i="26"/>
  <c r="R478" i="26"/>
  <c r="O263" i="26"/>
  <c r="M380" i="26"/>
  <c r="AE381" i="32" s="1"/>
  <c r="P400" i="26"/>
  <c r="AF401" i="32" s="1"/>
  <c r="Q317" i="26"/>
  <c r="S331" i="26"/>
  <c r="N433" i="26"/>
  <c r="M422" i="26"/>
  <c r="AE423" i="32" s="1"/>
  <c r="Q222" i="26"/>
  <c r="P169" i="26"/>
  <c r="AF170" i="32" s="1"/>
  <c r="P416" i="26"/>
  <c r="AF417" i="32" s="1"/>
  <c r="S177" i="26"/>
  <c r="Q438" i="26"/>
  <c r="O243" i="26"/>
  <c r="N463" i="26"/>
  <c r="N273" i="26"/>
  <c r="P44" i="26"/>
  <c r="AF45" i="32" s="1"/>
  <c r="P142" i="26"/>
  <c r="AF143" i="32" s="1"/>
  <c r="N365" i="26"/>
  <c r="P161" i="26"/>
  <c r="AF162" i="32" s="1"/>
  <c r="P345" i="26"/>
  <c r="AF346" i="32" s="1"/>
  <c r="P50" i="26"/>
  <c r="AF51" i="32" s="1"/>
  <c r="P240" i="26"/>
  <c r="AF241" i="32" s="1"/>
  <c r="P397" i="26"/>
  <c r="AF398" i="32" s="1"/>
  <c r="P403" i="26"/>
  <c r="AF404" i="32" s="1"/>
  <c r="N383" i="26"/>
  <c r="O331" i="26"/>
  <c r="R352" i="26"/>
  <c r="O464" i="26"/>
  <c r="R435" i="26"/>
  <c r="M239" i="26"/>
  <c r="AE240" i="32" s="1"/>
  <c r="P5" i="26"/>
  <c r="AF6" i="32" s="1"/>
  <c r="N430" i="26"/>
  <c r="P194" i="26"/>
  <c r="AF195" i="32" s="1"/>
  <c r="O171" i="26"/>
  <c r="O147" i="26"/>
  <c r="R483" i="26"/>
  <c r="R275" i="26"/>
  <c r="O61" i="26"/>
  <c r="S259" i="26"/>
  <c r="R443" i="26"/>
  <c r="S487" i="26"/>
  <c r="P338" i="26"/>
  <c r="AF339" i="32" s="1"/>
  <c r="Q322" i="26"/>
  <c r="S316" i="26"/>
  <c r="P102" i="26"/>
  <c r="AF103" i="32" s="1"/>
  <c r="N473" i="26"/>
  <c r="N502" i="26"/>
  <c r="Q424" i="26"/>
  <c r="S389" i="26"/>
  <c r="P157" i="26"/>
  <c r="AF158" i="32" s="1"/>
  <c r="R486" i="26"/>
  <c r="R75" i="26"/>
  <c r="M373" i="26"/>
  <c r="AE374" i="32" s="1"/>
  <c r="N257" i="26"/>
  <c r="N456" i="26"/>
  <c r="M185" i="26"/>
  <c r="AE186" i="32" s="1"/>
  <c r="O163" i="26"/>
  <c r="M388" i="26"/>
  <c r="AE389" i="32" s="1"/>
  <c r="P289" i="26"/>
  <c r="AF290" i="32" s="1"/>
  <c r="M75" i="26"/>
  <c r="AE76" i="32" s="1"/>
  <c r="S305" i="26"/>
  <c r="P457" i="26"/>
  <c r="AF458" i="32" s="1"/>
  <c r="R37" i="26"/>
  <c r="N363" i="26"/>
  <c r="P6" i="26"/>
  <c r="AF7" i="32" s="1"/>
  <c r="M496" i="26"/>
  <c r="AE497" i="32" s="1"/>
  <c r="P129" i="26"/>
  <c r="AF130" i="32" s="1"/>
  <c r="M297" i="26"/>
  <c r="AE298" i="32" s="1"/>
  <c r="O5" i="26"/>
  <c r="O425" i="26"/>
  <c r="Q243" i="26"/>
  <c r="O153" i="26"/>
  <c r="N382" i="26"/>
  <c r="Q170" i="26"/>
  <c r="S359" i="26"/>
  <c r="O64" i="26"/>
  <c r="O251" i="26"/>
  <c r="O415" i="26"/>
  <c r="Q412" i="26"/>
  <c r="S400" i="26"/>
  <c r="P340" i="26"/>
  <c r="AF341" i="32" s="1"/>
  <c r="S368" i="26"/>
  <c r="M484" i="26"/>
  <c r="AE485" i="32" s="1"/>
  <c r="R398" i="26"/>
  <c r="Q227" i="26"/>
  <c r="S376" i="26"/>
  <c r="Q11" i="26"/>
  <c r="Q432" i="26"/>
  <c r="N143" i="26"/>
  <c r="R316" i="26"/>
  <c r="P23" i="26"/>
  <c r="AF24" i="32" s="1"/>
  <c r="M439" i="26"/>
  <c r="AE440" i="32" s="1"/>
  <c r="Q260" i="26"/>
  <c r="O445" i="26"/>
  <c r="Q262" i="26"/>
  <c r="P122" i="26"/>
  <c r="AF123" i="32" s="1"/>
  <c r="S357" i="26"/>
  <c r="M121" i="26"/>
  <c r="AE122" i="32" s="1"/>
  <c r="P361" i="26"/>
  <c r="AF362" i="32" s="1"/>
  <c r="R502" i="26"/>
  <c r="P382" i="26"/>
  <c r="AF383" i="32" s="1"/>
  <c r="O29" i="26"/>
  <c r="O443" i="26"/>
  <c r="M399" i="26"/>
  <c r="AE400" i="32" s="1"/>
  <c r="S167" i="26"/>
  <c r="S495" i="26"/>
  <c r="S84" i="26"/>
  <c r="P388" i="26"/>
  <c r="AF389" i="32" s="1"/>
  <c r="O266" i="26"/>
  <c r="O478" i="26"/>
  <c r="N194" i="26"/>
  <c r="S173" i="26"/>
  <c r="R405" i="26"/>
  <c r="N467" i="26"/>
  <c r="P65" i="26"/>
  <c r="AF66" i="32" s="1"/>
  <c r="M459" i="26"/>
  <c r="AE460" i="32" s="1"/>
  <c r="N279" i="26"/>
  <c r="O145" i="26"/>
  <c r="Q371" i="26"/>
  <c r="O136" i="26"/>
  <c r="R470" i="26"/>
  <c r="Q388" i="26"/>
  <c r="M407" i="26"/>
  <c r="AE408" i="32" s="1"/>
  <c r="M299" i="26"/>
  <c r="AE300" i="32" s="1"/>
  <c r="R93" i="26"/>
  <c r="Q122" i="26"/>
  <c r="Q380" i="26"/>
  <c r="O345" i="26"/>
  <c r="N44" i="26"/>
  <c r="O461" i="26"/>
  <c r="S182" i="26"/>
  <c r="M263" i="26"/>
  <c r="AE264" i="32" s="1"/>
  <c r="Q433" i="26"/>
  <c r="R421" i="26"/>
  <c r="S418" i="26"/>
  <c r="Q349" i="26"/>
  <c r="N384" i="26"/>
  <c r="S372" i="26"/>
  <c r="S407" i="26"/>
  <c r="P238" i="26"/>
  <c r="AF239" i="32" s="1"/>
  <c r="M386" i="26"/>
  <c r="AE387" i="32" s="1"/>
  <c r="R20" i="26"/>
  <c r="P451" i="26"/>
  <c r="AF452" i="32" s="1"/>
  <c r="S320" i="26"/>
  <c r="Q296" i="26"/>
  <c r="R312" i="26"/>
  <c r="P107" i="26"/>
  <c r="AF108" i="32" s="1"/>
  <c r="O19" i="26"/>
  <c r="O394" i="26"/>
  <c r="M368" i="26"/>
  <c r="AE369" i="32" s="1"/>
  <c r="N64" i="26"/>
  <c r="M475" i="26"/>
  <c r="AE476" i="32" s="1"/>
  <c r="P199" i="26"/>
  <c r="AF200" i="32" s="1"/>
  <c r="R152" i="26"/>
  <c r="P401" i="26"/>
  <c r="AF402" i="32" s="1"/>
  <c r="Q72" i="26"/>
  <c r="O234" i="26"/>
  <c r="Q409" i="26"/>
  <c r="Q305" i="26"/>
  <c r="Q268" i="26"/>
  <c r="S254" i="26"/>
  <c r="M94" i="26"/>
  <c r="AE95" i="32" s="1"/>
  <c r="N406" i="26"/>
  <c r="P275" i="26"/>
  <c r="AF276" i="32" s="1"/>
  <c r="M501" i="26"/>
  <c r="AE502" i="32" s="1"/>
  <c r="O203" i="26"/>
  <c r="N185" i="26"/>
  <c r="S423" i="26"/>
  <c r="O476" i="26"/>
  <c r="Q74" i="26"/>
  <c r="N468" i="26"/>
  <c r="R291" i="26"/>
  <c r="P162" i="26"/>
  <c r="AF163" i="32" s="1"/>
  <c r="S393" i="26"/>
  <c r="N120" i="26"/>
  <c r="P166" i="26"/>
  <c r="AF167" i="32" s="1"/>
  <c r="Q428" i="26"/>
  <c r="M93" i="26"/>
  <c r="AE94" i="32" s="1"/>
  <c r="M248" i="26"/>
  <c r="AE249" i="32" s="1"/>
  <c r="N437" i="26"/>
  <c r="O361" i="26"/>
  <c r="O286" i="26"/>
  <c r="M272" i="26"/>
  <c r="AE273" i="32" s="1"/>
  <c r="O390" i="26"/>
  <c r="P195" i="26"/>
  <c r="AF196" i="32" s="1"/>
  <c r="O429" i="26"/>
  <c r="S375" i="26"/>
  <c r="M200" i="26"/>
  <c r="AE201" i="32" s="1"/>
  <c r="P4" i="26"/>
  <c r="AF5" i="32" s="1"/>
  <c r="R98" i="26"/>
  <c r="R301" i="26"/>
  <c r="R358" i="26"/>
  <c r="R401" i="26"/>
  <c r="O388" i="26"/>
  <c r="M417" i="26"/>
  <c r="AE418" i="32" s="1"/>
  <c r="N250" i="26"/>
  <c r="N395" i="26"/>
  <c r="S29" i="26"/>
  <c r="P473" i="26"/>
  <c r="AF474" i="32" s="1"/>
  <c r="M330" i="26"/>
  <c r="AE331" i="32" s="1"/>
  <c r="R309" i="26"/>
  <c r="S321" i="26"/>
  <c r="Q116" i="26"/>
  <c r="N8" i="26"/>
  <c r="R393" i="26"/>
  <c r="Q427" i="26"/>
  <c r="M404" i="26"/>
  <c r="AE405" i="32" s="1"/>
  <c r="O211" i="26"/>
  <c r="Q276" i="26"/>
  <c r="Q389" i="26"/>
  <c r="S215" i="26"/>
  <c r="N113" i="26"/>
  <c r="P112" i="26"/>
  <c r="AF113" i="32" s="1"/>
  <c r="P322" i="26"/>
  <c r="AF323" i="32" s="1"/>
  <c r="M244" i="26"/>
  <c r="AE245" i="32" s="1"/>
  <c r="R38" i="26"/>
  <c r="Q58" i="26"/>
  <c r="O444" i="26"/>
  <c r="Q42" i="26"/>
  <c r="N27" i="26"/>
  <c r="R410" i="26"/>
  <c r="P350" i="26"/>
  <c r="AF351" i="32" s="1"/>
  <c r="S467" i="26"/>
  <c r="S278" i="26"/>
  <c r="M275" i="26"/>
  <c r="AE276" i="32" s="1"/>
  <c r="O284" i="26"/>
  <c r="M250" i="26"/>
  <c r="AE251" i="32" s="1"/>
  <c r="P91" i="26"/>
  <c r="AF92" i="32" s="1"/>
  <c r="O185" i="26"/>
  <c r="O321" i="26"/>
  <c r="O499" i="26"/>
  <c r="M366" i="26"/>
  <c r="AE367" i="32" s="1"/>
  <c r="N331" i="26"/>
  <c r="P447" i="26"/>
  <c r="AF448" i="32" s="1"/>
  <c r="N493" i="26"/>
  <c r="N485" i="26"/>
  <c r="O65" i="26"/>
  <c r="N349" i="26"/>
  <c r="M147" i="26"/>
  <c r="AE148" i="32" s="1"/>
  <c r="R251" i="26"/>
  <c r="Q484" i="26"/>
  <c r="Q199" i="26"/>
  <c r="R138" i="26"/>
  <c r="M360" i="26"/>
  <c r="AE361" i="32" s="1"/>
  <c r="N136" i="26"/>
  <c r="M53" i="26"/>
  <c r="AE54" i="32" s="1"/>
  <c r="P212" i="26"/>
  <c r="AF213" i="32" s="1"/>
  <c r="R195" i="26"/>
  <c r="P442" i="26"/>
  <c r="AF443" i="32" s="1"/>
  <c r="P485" i="26"/>
  <c r="AF486" i="32" s="1"/>
  <c r="R83" i="26"/>
  <c r="O477" i="26"/>
  <c r="R304" i="26"/>
  <c r="R180" i="26"/>
  <c r="M403" i="26"/>
  <c r="AE404" i="32" s="1"/>
  <c r="R130" i="26"/>
  <c r="Q175" i="26"/>
  <c r="O447" i="26"/>
  <c r="M108" i="26"/>
  <c r="AE109" i="32" s="1"/>
  <c r="S443" i="26"/>
  <c r="O210" i="26"/>
  <c r="R257" i="26"/>
  <c r="P52" i="26"/>
  <c r="AF53" i="32" s="1"/>
  <c r="Q78" i="26"/>
  <c r="M458" i="26"/>
  <c r="AE459" i="32" s="1"/>
  <c r="O56" i="26"/>
  <c r="M50" i="26"/>
  <c r="AE51" i="32" s="1"/>
  <c r="O438" i="26"/>
  <c r="O373" i="26"/>
  <c r="Q481" i="26"/>
  <c r="O297" i="26"/>
  <c r="M325" i="26"/>
  <c r="AE326" i="32" s="1"/>
  <c r="M298" i="26"/>
  <c r="AE299" i="32" s="1"/>
  <c r="P266" i="26"/>
  <c r="AF267" i="32" s="1"/>
  <c r="M113" i="26"/>
  <c r="AE114" i="32" s="1"/>
  <c r="N201" i="26"/>
  <c r="O342" i="26"/>
  <c r="Q321" i="26"/>
  <c r="N107" i="26"/>
  <c r="O12" i="26"/>
  <c r="O357" i="26"/>
  <c r="Q83" i="26"/>
  <c r="M441" i="26"/>
  <c r="AE442" i="32" s="1"/>
  <c r="M30" i="26"/>
  <c r="AE31" i="32" s="1"/>
  <c r="O301" i="26"/>
  <c r="M353" i="26"/>
  <c r="AE354" i="32" s="1"/>
  <c r="S172" i="26"/>
  <c r="O413" i="26"/>
  <c r="M223" i="26"/>
  <c r="AE224" i="32" s="1"/>
  <c r="R72" i="26"/>
  <c r="S338" i="26"/>
  <c r="M329" i="26"/>
  <c r="AE330" i="32" s="1"/>
  <c r="S202" i="26"/>
  <c r="Q491" i="26"/>
  <c r="N23" i="26"/>
  <c r="M498" i="26"/>
  <c r="AE499" i="32" s="1"/>
  <c r="R322" i="26"/>
  <c r="O376" i="26"/>
  <c r="M168" i="26"/>
  <c r="AE169" i="32" s="1"/>
  <c r="Q21" i="26"/>
  <c r="M332" i="26"/>
  <c r="AE333" i="32" s="1"/>
  <c r="O404" i="26"/>
  <c r="M39" i="26"/>
  <c r="AE40" i="32" s="1"/>
  <c r="N496" i="26"/>
  <c r="N339" i="26"/>
  <c r="N323" i="26"/>
  <c r="M331" i="26"/>
  <c r="AE332" i="32" s="1"/>
  <c r="Q126" i="26"/>
  <c r="N82" i="26"/>
  <c r="S402" i="26"/>
  <c r="O446" i="26"/>
  <c r="N413" i="26"/>
  <c r="S222" i="26"/>
  <c r="P189" i="26"/>
  <c r="AF190" i="32" s="1"/>
  <c r="N471" i="26"/>
  <c r="P51" i="26"/>
  <c r="AF52" i="32" s="1"/>
  <c r="O495" i="26"/>
  <c r="S317" i="26"/>
  <c r="P387" i="26"/>
  <c r="AF388" i="32" s="1"/>
  <c r="R311" i="26"/>
  <c r="R283" i="26"/>
  <c r="M135" i="26"/>
  <c r="AE136" i="32" s="1"/>
  <c r="S217" i="26"/>
  <c r="S364" i="26"/>
  <c r="O335" i="26"/>
  <c r="O121" i="26"/>
  <c r="R30" i="26"/>
  <c r="M371" i="26"/>
  <c r="AE372" i="32" s="1"/>
  <c r="O97" i="26"/>
  <c r="R454" i="26"/>
  <c r="R43" i="26"/>
  <c r="R320" i="26"/>
  <c r="O175" i="26"/>
  <c r="O428" i="26"/>
  <c r="R206" i="26"/>
  <c r="N357" i="26"/>
  <c r="O359" i="26"/>
  <c r="R294" i="26"/>
  <c r="R297" i="26"/>
  <c r="N388" i="26"/>
  <c r="P421" i="26"/>
  <c r="AF422" i="32" s="1"/>
  <c r="N478" i="26"/>
  <c r="M267" i="26"/>
  <c r="AE268" i="32" s="1"/>
  <c r="R61" i="26"/>
  <c r="P306" i="26"/>
  <c r="AF307" i="32" s="1"/>
  <c r="M389" i="26"/>
  <c r="AE390" i="32" s="1"/>
  <c r="M146" i="26"/>
  <c r="AE147" i="32" s="1"/>
  <c r="P440" i="26"/>
  <c r="AF441" i="32" s="1"/>
  <c r="O245" i="26"/>
  <c r="S206" i="26"/>
  <c r="O450" i="26"/>
  <c r="S424" i="26"/>
  <c r="M230" i="26"/>
  <c r="AE231" i="32" s="1"/>
  <c r="Q478" i="26"/>
  <c r="Q160" i="26"/>
  <c r="P147" i="26"/>
  <c r="AF148" i="32" s="1"/>
  <c r="P486" i="26"/>
  <c r="AF487" i="32" s="1"/>
  <c r="N318" i="26"/>
  <c r="Q197" i="26"/>
  <c r="N412" i="26"/>
  <c r="M141" i="26"/>
  <c r="AE142" i="32" s="1"/>
  <c r="R184" i="26"/>
  <c r="N469" i="26"/>
  <c r="O122" i="26"/>
  <c r="M453" i="26"/>
  <c r="AE454" i="32" s="1"/>
  <c r="S221" i="26"/>
  <c r="S266" i="26"/>
  <c r="Q61" i="26"/>
  <c r="P92" i="26"/>
  <c r="AF93" i="32" s="1"/>
  <c r="R452" i="26"/>
  <c r="S277" i="26"/>
  <c r="M349" i="26"/>
  <c r="AE350" i="32" s="1"/>
  <c r="Q136" i="26"/>
  <c r="R50" i="26"/>
  <c r="R384" i="26"/>
  <c r="M111" i="26"/>
  <c r="AE112" i="32" s="1"/>
  <c r="P468" i="26"/>
  <c r="AF469" i="32" s="1"/>
  <c r="P57" i="26"/>
  <c r="AF58" i="32" s="1"/>
  <c r="N342" i="26"/>
  <c r="M189" i="26"/>
  <c r="AE190" i="32" s="1"/>
  <c r="Q456" i="26"/>
  <c r="P237" i="26"/>
  <c r="AF238" i="32" s="1"/>
  <c r="S370" i="26"/>
  <c r="R382" i="26"/>
  <c r="P308" i="26"/>
  <c r="AF309" i="32" s="1"/>
  <c r="O318" i="26"/>
  <c r="S414" i="26"/>
  <c r="S412" i="26"/>
  <c r="M211" i="26"/>
  <c r="AE212" i="32" s="1"/>
  <c r="S28" i="26"/>
  <c r="O407" i="26"/>
  <c r="O167" i="26"/>
  <c r="Q486" i="26"/>
  <c r="R121" i="26"/>
  <c r="S432" i="26"/>
  <c r="P494" i="26"/>
  <c r="AF495" i="32" s="1"/>
  <c r="O238" i="26"/>
  <c r="R120" i="26"/>
  <c r="S345" i="26"/>
  <c r="M24" i="26"/>
  <c r="AE25" i="32" s="1"/>
  <c r="O416" i="26"/>
  <c r="P427" i="26"/>
  <c r="AF428" i="32" s="1"/>
  <c r="N294" i="26"/>
  <c r="R79" i="26"/>
  <c r="P28" i="26"/>
  <c r="AF29" i="32" s="1"/>
  <c r="P223" i="26"/>
  <c r="AF224" i="32" s="1"/>
  <c r="S209" i="26"/>
  <c r="P458" i="26"/>
  <c r="AF459" i="32" s="1"/>
  <c r="R238" i="26"/>
  <c r="M409" i="26"/>
  <c r="AE410" i="32" s="1"/>
  <c r="S42" i="26"/>
  <c r="N340" i="26"/>
  <c r="S136" i="26"/>
  <c r="S48" i="26"/>
  <c r="M412" i="26"/>
  <c r="AE413" i="32" s="1"/>
  <c r="Q465" i="26"/>
  <c r="O422" i="26"/>
  <c r="R233" i="26"/>
  <c r="N95" i="26"/>
  <c r="O480" i="26"/>
  <c r="Q60" i="26"/>
  <c r="Q120" i="26"/>
  <c r="P331" i="26"/>
  <c r="AF332" i="32" s="1"/>
  <c r="Q482" i="26"/>
  <c r="O402" i="26"/>
  <c r="Q436" i="26"/>
  <c r="R202" i="26"/>
  <c r="P491" i="26"/>
  <c r="AF492" i="32" s="1"/>
  <c r="S274" i="26"/>
  <c r="Q384" i="26"/>
  <c r="O409" i="26"/>
  <c r="N322" i="26"/>
  <c r="N338" i="26"/>
  <c r="Q442" i="26"/>
  <c r="Q426" i="26"/>
  <c r="M228" i="26"/>
  <c r="AE229" i="32" s="1"/>
  <c r="N50" i="26"/>
  <c r="M421" i="26"/>
  <c r="AE422" i="32" s="1"/>
  <c r="N183" i="26"/>
  <c r="O500" i="26"/>
  <c r="M137" i="26"/>
  <c r="AE138" i="32" s="1"/>
  <c r="M464" i="26"/>
  <c r="AE465" i="32" s="1"/>
  <c r="Q266" i="26"/>
  <c r="N52" i="26"/>
  <c r="O237" i="26"/>
  <c r="Q434" i="26"/>
  <c r="P465" i="26"/>
  <c r="AF466" i="32" s="1"/>
  <c r="O340" i="26"/>
  <c r="O469" i="26"/>
  <c r="S441" i="26"/>
  <c r="O494" i="26"/>
  <c r="P74" i="26"/>
  <c r="AF75" i="32" s="1"/>
  <c r="O358" i="26"/>
  <c r="S157" i="26"/>
  <c r="N275" i="26"/>
  <c r="R493" i="26"/>
  <c r="N210" i="26"/>
  <c r="S147" i="26"/>
  <c r="R374" i="26"/>
  <c r="S153" i="26"/>
  <c r="N62" i="26"/>
  <c r="R254" i="26"/>
  <c r="N481" i="26"/>
  <c r="S74" i="26"/>
  <c r="R262" i="26"/>
  <c r="Q256" i="26"/>
  <c r="S193" i="26"/>
  <c r="R491" i="26"/>
  <c r="R137" i="26"/>
  <c r="N462" i="26"/>
  <c r="R232" i="26"/>
  <c r="M276" i="26"/>
  <c r="AE277" i="32" s="1"/>
  <c r="R70" i="26"/>
  <c r="R106" i="26"/>
  <c r="S461" i="26"/>
  <c r="P290" i="26"/>
  <c r="AF291" i="32" s="1"/>
  <c r="N358" i="26"/>
  <c r="S146" i="26"/>
  <c r="Q64" i="26"/>
  <c r="R488" i="26"/>
  <c r="O215" i="26"/>
  <c r="O440" i="26"/>
  <c r="N245" i="26"/>
  <c r="N12" i="26"/>
  <c r="R434" i="26"/>
  <c r="R199" i="26"/>
  <c r="S175" i="26"/>
  <c r="M153" i="26"/>
  <c r="AE154" i="32" s="1"/>
  <c r="P496" i="26"/>
  <c r="AF497" i="32" s="1"/>
  <c r="O280" i="26"/>
  <c r="S65" i="26"/>
  <c r="R274" i="26"/>
  <c r="O448" i="26"/>
  <c r="Q500" i="26"/>
  <c r="M354" i="26"/>
  <c r="AE355" i="32" s="1"/>
  <c r="S501" i="26"/>
  <c r="O473" i="26"/>
  <c r="M495" i="26"/>
  <c r="AE496" i="32" s="1"/>
  <c r="N284" i="26"/>
  <c r="M44" i="26"/>
  <c r="AE45" i="32" s="1"/>
  <c r="N416" i="26"/>
  <c r="Q232" i="26"/>
  <c r="P422" i="26"/>
  <c r="AF423" i="32" s="1"/>
  <c r="S233" i="26"/>
  <c r="Q86" i="26"/>
  <c r="M348" i="26"/>
  <c r="AE349" i="32" s="1"/>
  <c r="N343" i="26"/>
  <c r="M212" i="26"/>
  <c r="AE213" i="32" s="1"/>
  <c r="R6" i="26"/>
  <c r="P12" i="26"/>
  <c r="AF13" i="32" s="1"/>
  <c r="O475" i="26"/>
  <c r="Q336" i="26"/>
  <c r="P385" i="26"/>
  <c r="AF386" i="32" s="1"/>
  <c r="Q178" i="26"/>
  <c r="R3" i="26"/>
  <c r="O346" i="26"/>
  <c r="R295" i="26"/>
  <c r="S334" i="26"/>
  <c r="P278" i="26"/>
  <c r="AF279" i="32" s="1"/>
  <c r="Q454" i="26"/>
  <c r="O89" i="26"/>
  <c r="P431" i="26"/>
  <c r="AF432" i="32" s="1"/>
  <c r="P245" i="26"/>
  <c r="AF246" i="32" s="1"/>
  <c r="N54" i="26"/>
  <c r="P489" i="26"/>
  <c r="AF490" i="32" s="1"/>
  <c r="R69" i="26"/>
  <c r="R129" i="26"/>
  <c r="R345" i="26"/>
  <c r="P145" i="26"/>
  <c r="AF146" i="32" s="1"/>
  <c r="P411" i="26"/>
  <c r="AF412" i="32" s="1"/>
  <c r="Q455" i="26"/>
  <c r="S211" i="26"/>
  <c r="N29" i="26"/>
  <c r="M306" i="26"/>
  <c r="AE307" i="32" s="1"/>
  <c r="N305" i="26"/>
  <c r="O289" i="26"/>
  <c r="M294" i="26"/>
  <c r="AE295" i="32" s="1"/>
  <c r="Q79" i="26"/>
  <c r="R324" i="26"/>
  <c r="M462" i="26"/>
  <c r="AE463" i="32" s="1"/>
  <c r="O42" i="26"/>
  <c r="R367" i="26"/>
  <c r="Q15" i="26"/>
  <c r="O414" i="26"/>
  <c r="M134" i="26"/>
  <c r="AE135" i="32" s="1"/>
  <c r="N304" i="26"/>
  <c r="M12" i="26"/>
  <c r="AE13" i="32" s="1"/>
  <c r="S429" i="26"/>
  <c r="R249" i="26"/>
  <c r="N436" i="26"/>
  <c r="M251" i="26"/>
  <c r="AE252" i="32" s="1"/>
  <c r="N108" i="26"/>
  <c r="R348" i="26"/>
  <c r="P111" i="26"/>
  <c r="AF112" i="32" s="1"/>
  <c r="P320" i="26"/>
  <c r="AF321" i="32" s="1"/>
  <c r="Q493" i="26"/>
  <c r="P365" i="26"/>
  <c r="AF366" i="32" s="1"/>
  <c r="N276" i="26"/>
  <c r="S70" i="26"/>
  <c r="Q346" i="26"/>
  <c r="N398" i="26"/>
  <c r="O156" i="26"/>
  <c r="Q449" i="26"/>
  <c r="N256" i="26"/>
  <c r="M229" i="26"/>
  <c r="AE230" i="32" s="1"/>
  <c r="R469" i="26"/>
  <c r="S445" i="26"/>
  <c r="N239" i="26"/>
  <c r="O501" i="26"/>
  <c r="Q177" i="26"/>
  <c r="O158" i="26"/>
  <c r="P288" i="26"/>
  <c r="AF289" i="32" s="1"/>
  <c r="P476" i="26"/>
  <c r="AF477" i="32" s="1"/>
  <c r="O329" i="26"/>
  <c r="O308" i="26"/>
  <c r="Q401" i="26"/>
  <c r="N285" i="26"/>
  <c r="S79" i="26"/>
  <c r="N122" i="26"/>
  <c r="M471" i="26"/>
  <c r="AE472" i="32" s="1"/>
  <c r="N302" i="26"/>
  <c r="O367" i="26"/>
  <c r="R157" i="26"/>
  <c r="P78" i="26"/>
  <c r="AF79" i="32" s="1"/>
  <c r="S497" i="26"/>
  <c r="M227" i="26"/>
  <c r="AE228" i="32" s="1"/>
  <c r="P449" i="26"/>
  <c r="AF450" i="32" s="1"/>
  <c r="M256" i="26"/>
  <c r="AE257" i="32" s="1"/>
  <c r="Q23" i="26"/>
  <c r="M127" i="26"/>
  <c r="AE128" i="32" s="1"/>
  <c r="Q342" i="26"/>
  <c r="R147" i="26"/>
  <c r="Q323" i="26"/>
  <c r="P30" i="26"/>
  <c r="AF31" i="32" s="1"/>
  <c r="Q443" i="26"/>
  <c r="M266" i="26"/>
  <c r="AE267" i="32" s="1"/>
  <c r="S449" i="26"/>
  <c r="N268" i="26"/>
  <c r="M129" i="26"/>
  <c r="AE130" i="32" s="1"/>
  <c r="P362" i="26"/>
  <c r="AF363" i="32" s="1"/>
  <c r="M126" i="26"/>
  <c r="AE127" i="32" s="1"/>
  <c r="M387" i="26"/>
  <c r="AE388" i="32" s="1"/>
  <c r="P379" i="26"/>
  <c r="AF380" i="32" s="1"/>
  <c r="O391" i="26"/>
  <c r="S289" i="26"/>
  <c r="Q84" i="26"/>
  <c r="P429" i="26"/>
  <c r="AF430" i="32" s="1"/>
  <c r="P371" i="26"/>
  <c r="AF372" i="32" s="1"/>
  <c r="P329" i="26"/>
  <c r="AF330" i="32" s="1"/>
  <c r="O30" i="26"/>
  <c r="N452" i="26"/>
  <c r="Q487" i="26"/>
  <c r="S129" i="26"/>
  <c r="O360" i="26"/>
  <c r="N37" i="26"/>
  <c r="P425" i="26"/>
  <c r="AF426" i="32" s="1"/>
  <c r="N446" i="26"/>
  <c r="O303" i="26"/>
  <c r="S88" i="26"/>
  <c r="R57" i="26"/>
  <c r="P234" i="26"/>
  <c r="AF235" i="32" s="1"/>
  <c r="R220" i="26"/>
  <c r="Q467" i="26"/>
  <c r="P250" i="26"/>
  <c r="AF251" i="32" s="1"/>
  <c r="N418" i="26"/>
  <c r="N7" i="26"/>
  <c r="Q270" i="26"/>
  <c r="N330" i="26"/>
  <c r="O146" i="26"/>
  <c r="P390" i="26"/>
  <c r="AF391" i="32" s="1"/>
  <c r="Q195" i="26"/>
  <c r="S138" i="26"/>
  <c r="N360" i="26"/>
  <c r="O53" i="26"/>
  <c r="Q420" i="26"/>
  <c r="R477" i="26"/>
  <c r="M221" i="26"/>
  <c r="AE222" i="32" s="1"/>
  <c r="Q6" i="26"/>
  <c r="Q341" i="26"/>
  <c r="Q318" i="26"/>
  <c r="S301" i="26"/>
  <c r="N303" i="26"/>
  <c r="R88" i="26"/>
  <c r="P363" i="26"/>
  <c r="AF364" i="32" s="1"/>
  <c r="Q469" i="26"/>
  <c r="Q397" i="26"/>
  <c r="N376" i="26"/>
  <c r="P141" i="26"/>
  <c r="AF142" i="32" s="1"/>
  <c r="P24" i="26"/>
  <c r="AF25" i="32" s="1"/>
  <c r="N393" i="26"/>
  <c r="S415" i="26"/>
  <c r="Q303" i="26"/>
  <c r="O98" i="26"/>
  <c r="S292" i="26"/>
  <c r="N385" i="26"/>
  <c r="Q351" i="26"/>
  <c r="O50" i="26"/>
  <c r="S465" i="26"/>
  <c r="N188" i="26"/>
  <c r="Q143" i="26"/>
  <c r="R383" i="26"/>
  <c r="R58" i="26"/>
  <c r="P376" i="26"/>
  <c r="AF377" i="32" s="1"/>
  <c r="N168" i="26"/>
  <c r="O92" i="26"/>
  <c r="M434" i="26"/>
  <c r="AE435" i="32" s="1"/>
  <c r="S237" i="26"/>
  <c r="Q458" i="26"/>
  <c r="R267" i="26"/>
  <c r="R36" i="26"/>
  <c r="O137" i="26"/>
  <c r="S356" i="26"/>
  <c r="S156" i="26"/>
  <c r="P337" i="26"/>
  <c r="AF338" i="32" s="1"/>
  <c r="O44" i="26"/>
  <c r="N234" i="26"/>
  <c r="R388" i="26"/>
  <c r="S398" i="26"/>
  <c r="P374" i="26"/>
  <c r="AF375" i="32" s="1"/>
  <c r="S71" i="26"/>
  <c r="Q479" i="26"/>
  <c r="R204" i="26"/>
  <c r="O157" i="26"/>
  <c r="O410" i="26"/>
  <c r="R78" i="26"/>
  <c r="S238" i="26"/>
  <c r="R418" i="26"/>
  <c r="N320" i="26"/>
  <c r="M274" i="26"/>
  <c r="AE275" i="32" s="1"/>
  <c r="O260" i="26"/>
  <c r="N381" i="26"/>
  <c r="N184" i="26"/>
  <c r="S363" i="26"/>
  <c r="N230" i="26"/>
  <c r="R15" i="26"/>
  <c r="O387" i="26"/>
  <c r="N332" i="26"/>
  <c r="N315" i="26"/>
  <c r="O312" i="26"/>
  <c r="S97" i="26"/>
  <c r="M423" i="26"/>
  <c r="AE424" i="32" s="1"/>
  <c r="N492" i="26"/>
  <c r="P415" i="26"/>
  <c r="AF416" i="32" s="1"/>
  <c r="O385" i="26"/>
  <c r="R151" i="26"/>
  <c r="N482" i="26"/>
  <c r="N71" i="26"/>
  <c r="R364" i="26"/>
  <c r="Q252" i="26"/>
  <c r="Q446" i="26"/>
  <c r="S386" i="26"/>
  <c r="N292" i="26"/>
  <c r="Q277" i="26"/>
  <c r="S394" i="26"/>
  <c r="R200" i="26"/>
  <c r="R482" i="26"/>
  <c r="P380" i="26"/>
  <c r="AF381" i="32" s="1"/>
  <c r="O205" i="26"/>
  <c r="M36" i="26"/>
  <c r="AE37" i="32" s="1"/>
  <c r="O103" i="26"/>
  <c r="M309" i="26"/>
  <c r="AE310" i="32" s="1"/>
  <c r="S234" i="26"/>
  <c r="Q29" i="26"/>
  <c r="R44" i="26"/>
  <c r="R467" i="26"/>
  <c r="R278" i="26"/>
  <c r="Q50" i="26"/>
  <c r="Q147" i="26"/>
  <c r="P373" i="26"/>
  <c r="AF374" i="32" s="1"/>
  <c r="M166" i="26"/>
  <c r="AE167" i="32" s="1"/>
  <c r="R351" i="26"/>
  <c r="N58" i="26"/>
  <c r="S245" i="26"/>
  <c r="O406" i="26"/>
  <c r="M408" i="26"/>
  <c r="AE409" i="32" s="1"/>
  <c r="M392" i="26"/>
  <c r="AE393" i="32" s="1"/>
  <c r="S335" i="26"/>
  <c r="Q360" i="26"/>
  <c r="M474" i="26"/>
  <c r="AE475" i="32" s="1"/>
  <c r="N394" i="26"/>
  <c r="N222" i="26"/>
  <c r="M29" i="26"/>
  <c r="AE30" i="32" s="1"/>
  <c r="M117" i="26"/>
  <c r="AE118" i="32" s="1"/>
  <c r="P328" i="26"/>
  <c r="AF329" i="32" s="1"/>
  <c r="Q248" i="26"/>
  <c r="O43" i="26"/>
  <c r="R64" i="26"/>
  <c r="S448" i="26"/>
  <c r="N47" i="26"/>
  <c r="S54" i="26"/>
  <c r="S419" i="26"/>
  <c r="R356" i="26"/>
  <c r="P472" i="26"/>
  <c r="AF473" i="32" s="1"/>
  <c r="R284" i="26"/>
  <c r="P321" i="26"/>
  <c r="AF322" i="32" s="1"/>
  <c r="M107" i="26"/>
  <c r="AE108" i="32" s="1"/>
  <c r="P114" i="26"/>
  <c r="AF115" i="32" s="1"/>
  <c r="O38" i="26"/>
  <c r="R433" i="26"/>
  <c r="P394" i="26"/>
  <c r="AF395" i="32" s="1"/>
  <c r="Q162" i="26"/>
  <c r="O491" i="26"/>
  <c r="O80" i="26"/>
  <c r="R381" i="26"/>
  <c r="R261" i="26"/>
  <c r="N466" i="26"/>
  <c r="Q189" i="26"/>
  <c r="Q168" i="26"/>
  <c r="S396" i="26"/>
  <c r="Q462" i="26"/>
  <c r="S60" i="26"/>
  <c r="N135" i="26"/>
  <c r="S447" i="26"/>
  <c r="M382" i="26"/>
  <c r="AE383" i="32" s="1"/>
  <c r="N486" i="26"/>
  <c r="P304" i="26"/>
  <c r="AF305" i="32" s="1"/>
  <c r="R341" i="26"/>
  <c r="Q302" i="26"/>
  <c r="Q272" i="26"/>
  <c r="N119" i="26"/>
  <c r="P206" i="26"/>
  <c r="AF207" i="32" s="1"/>
  <c r="O350" i="26"/>
  <c r="N326" i="26"/>
  <c r="R111" i="26"/>
  <c r="M18" i="26"/>
  <c r="AE19" i="32" s="1"/>
  <c r="N175" i="26"/>
  <c r="N368" i="26"/>
  <c r="M72" i="26"/>
  <c r="AE73" i="32" s="1"/>
  <c r="R256" i="26"/>
  <c r="P424" i="26"/>
  <c r="AF425" i="32" s="1"/>
  <c r="N417" i="26"/>
  <c r="R409" i="26"/>
  <c r="M345" i="26"/>
  <c r="AE346" i="32" s="1"/>
  <c r="O377" i="26"/>
  <c r="R496" i="26"/>
  <c r="O403" i="26"/>
  <c r="M233" i="26"/>
  <c r="AE234" i="32" s="1"/>
  <c r="P381" i="26"/>
  <c r="AF382" i="32" s="1"/>
  <c r="N16" i="26"/>
  <c r="M442" i="26"/>
  <c r="AE443" i="32" s="1"/>
  <c r="O316" i="26"/>
  <c r="R290" i="26"/>
  <c r="M144" i="26"/>
  <c r="AE145" i="32" s="1"/>
  <c r="O223" i="26"/>
  <c r="N373" i="26"/>
  <c r="S339" i="26"/>
  <c r="O126" i="26"/>
  <c r="S36" i="26"/>
  <c r="Q375" i="26"/>
  <c r="S101" i="26"/>
  <c r="O459" i="26"/>
  <c r="O48" i="26"/>
  <c r="M328" i="26"/>
  <c r="AE329" i="32" s="1"/>
  <c r="S179" i="26"/>
  <c r="Q437" i="26"/>
  <c r="Q403" i="26"/>
  <c r="N173" i="26"/>
  <c r="P500" i="26"/>
  <c r="AF501" i="32" s="1"/>
  <c r="P89" i="26"/>
  <c r="AF90" i="32" s="1"/>
  <c r="O397" i="26"/>
  <c r="S270" i="26"/>
  <c r="O488" i="26"/>
  <c r="R198" i="26"/>
  <c r="N179" i="26"/>
  <c r="R414" i="26"/>
  <c r="R471" i="26"/>
  <c r="M70" i="26"/>
  <c r="AE71" i="32" s="1"/>
  <c r="Q463" i="26"/>
  <c r="S285" i="26"/>
  <c r="P154" i="26"/>
  <c r="AF155" i="32" s="1"/>
  <c r="O389" i="26"/>
  <c r="Q115" i="26"/>
  <c r="M473" i="26"/>
  <c r="AE474" i="32" s="1"/>
  <c r="M62" i="26"/>
  <c r="AE63" i="32" s="1"/>
  <c r="N350" i="26"/>
  <c r="Q193" i="26"/>
  <c r="S468" i="26"/>
  <c r="N249" i="26"/>
  <c r="P375" i="26"/>
  <c r="AF376" i="32" s="1"/>
  <c r="Q391" i="26"/>
  <c r="M313" i="26"/>
  <c r="AE314" i="32" s="1"/>
  <c r="O324" i="26"/>
  <c r="M424" i="26"/>
  <c r="AE425" i="32" s="1"/>
  <c r="P417" i="26"/>
  <c r="AF418" i="32" s="1"/>
  <c r="N217" i="26"/>
  <c r="O426" i="26"/>
  <c r="M428" i="26"/>
  <c r="AE429" i="32" s="1"/>
  <c r="N354" i="26"/>
  <c r="S392" i="26"/>
  <c r="Q379" i="26"/>
  <c r="P412" i="26"/>
  <c r="AF413" i="32" s="1"/>
  <c r="R244" i="26"/>
  <c r="Q390" i="26"/>
  <c r="O25" i="26"/>
  <c r="N461" i="26"/>
  <c r="P325" i="26"/>
  <c r="AF326" i="32" s="1"/>
  <c r="P302" i="26"/>
  <c r="AF303" i="32" s="1"/>
  <c r="O317" i="26"/>
  <c r="M112" i="26"/>
  <c r="AE113" i="32" s="1"/>
  <c r="N32" i="26"/>
  <c r="N389" i="26"/>
  <c r="P418" i="26"/>
  <c r="AF419" i="32" s="1"/>
  <c r="R326" i="26"/>
  <c r="N346" i="26"/>
  <c r="M452" i="26"/>
  <c r="AE453" i="32" s="1"/>
  <c r="N431" i="26"/>
  <c r="P233" i="26"/>
  <c r="AF234" i="32" s="1"/>
  <c r="N5" i="26"/>
  <c r="Q425" i="26"/>
  <c r="P188" i="26"/>
  <c r="AF189" i="32" s="1"/>
  <c r="R166" i="26"/>
  <c r="N142" i="26"/>
  <c r="R473" i="26"/>
  <c r="N271" i="26"/>
  <c r="R56" i="26"/>
  <c r="S248" i="26"/>
  <c r="N439" i="26"/>
  <c r="S477" i="26"/>
  <c r="S344" i="26"/>
  <c r="N479" i="26"/>
  <c r="O451" i="26"/>
  <c r="S485" i="26"/>
  <c r="M273" i="26"/>
  <c r="AE274" i="32" s="1"/>
  <c r="P436" i="26"/>
  <c r="AF437" i="32" s="1"/>
  <c r="P25" i="26"/>
  <c r="AF26" i="32" s="1"/>
  <c r="P295" i="26"/>
  <c r="AF296" i="32" s="1"/>
  <c r="P348" i="26"/>
  <c r="AF349" i="32" s="1"/>
  <c r="Q167" i="26"/>
  <c r="R408" i="26"/>
  <c r="Q217" i="26"/>
  <c r="M65" i="26"/>
  <c r="AE66" i="32" s="1"/>
  <c r="O334" i="26"/>
  <c r="M323" i="26"/>
  <c r="AE324" i="32" s="1"/>
  <c r="O198" i="26"/>
  <c r="S478" i="26"/>
  <c r="M5" i="26"/>
  <c r="AE6" i="32" s="1"/>
  <c r="P493" i="26"/>
  <c r="AF494" i="32" s="1"/>
  <c r="O315" i="26"/>
  <c r="R371" i="26"/>
  <c r="R162" i="26"/>
  <c r="R188" i="26"/>
  <c r="Q89" i="26"/>
  <c r="N221" i="26"/>
  <c r="S23" i="26"/>
  <c r="S350" i="26"/>
  <c r="S189" i="26"/>
  <c r="R360" i="26"/>
  <c r="M344" i="26"/>
  <c r="AE345" i="32" s="1"/>
  <c r="R463" i="26"/>
  <c r="O496" i="26"/>
  <c r="P210" i="26"/>
  <c r="AF211" i="32" s="1"/>
  <c r="Q310" i="26"/>
  <c r="Q54" i="26"/>
  <c r="P324" i="26"/>
  <c r="AF325" i="32" s="1"/>
  <c r="O277" i="26"/>
  <c r="Q417" i="26"/>
  <c r="O217" i="26"/>
  <c r="S160" i="26"/>
  <c r="O453" i="26"/>
  <c r="Q188" i="26"/>
  <c r="S469" i="26"/>
  <c r="S126" i="26"/>
  <c r="O474" i="26"/>
  <c r="Q257" i="26"/>
  <c r="N43" i="26"/>
  <c r="M109" i="26"/>
  <c r="AE110" i="32" s="1"/>
  <c r="P439" i="26"/>
  <c r="AF440" i="32" s="1"/>
  <c r="Q19" i="26"/>
  <c r="M377" i="26"/>
  <c r="AE378" i="32" s="1"/>
  <c r="N438" i="26"/>
  <c r="N424" i="26"/>
  <c r="O472" i="26"/>
  <c r="P284" i="26"/>
  <c r="AF285" i="32" s="1"/>
  <c r="O58" i="26"/>
  <c r="S218" i="26"/>
  <c r="Q327" i="26"/>
  <c r="R347" i="26"/>
  <c r="O209" i="26"/>
  <c r="Q174" i="26"/>
  <c r="S109" i="26"/>
  <c r="R18" i="26"/>
  <c r="R149" i="26"/>
  <c r="P33" i="26"/>
  <c r="AF34" i="32" s="1"/>
  <c r="M393" i="26"/>
  <c r="AE394" i="32" s="1"/>
  <c r="R458" i="26"/>
  <c r="Q251" i="26"/>
  <c r="N465" i="26"/>
  <c r="S33" i="26"/>
  <c r="R168" i="26"/>
  <c r="Q485" i="26"/>
  <c r="P317" i="26"/>
  <c r="AF318" i="32" s="1"/>
  <c r="P395" i="26"/>
  <c r="AF396" i="32" s="1"/>
  <c r="Q51" i="26"/>
  <c r="Q131" i="26"/>
  <c r="R153" i="26"/>
  <c r="O142" i="26"/>
  <c r="R270" i="26"/>
  <c r="O271" i="26"/>
  <c r="S56" i="26"/>
  <c r="P40" i="26"/>
  <c r="AF41" i="32" s="1"/>
  <c r="N453" i="26"/>
  <c r="O33" i="26"/>
  <c r="R390" i="26"/>
  <c r="P469" i="26"/>
  <c r="AF470" i="32" s="1"/>
  <c r="P452" i="26"/>
  <c r="AF453" i="32" s="1"/>
  <c r="N495" i="26"/>
  <c r="R317" i="26"/>
  <c r="N92" i="26"/>
  <c r="Q489" i="26"/>
  <c r="N266" i="26"/>
  <c r="R230" i="26"/>
  <c r="R217" i="26"/>
  <c r="S483" i="26"/>
  <c r="M326" i="26"/>
  <c r="AE327" i="32" s="1"/>
  <c r="Q111" i="26"/>
  <c r="P435" i="26"/>
  <c r="AF436" i="32" s="1"/>
  <c r="O254" i="26"/>
  <c r="M327" i="26"/>
  <c r="AE328" i="32" s="1"/>
  <c r="Q347" i="26"/>
  <c r="P231" i="26"/>
  <c r="AF232" i="32" s="1"/>
  <c r="Q201" i="26"/>
  <c r="N165" i="26"/>
  <c r="O46" i="26"/>
  <c r="O269" i="26"/>
  <c r="R82" i="26"/>
  <c r="N224" i="26"/>
  <c r="N319" i="26"/>
  <c r="O150" i="26"/>
  <c r="S258" i="26"/>
  <c r="R62" i="26"/>
  <c r="R247" i="26"/>
  <c r="P37" i="26"/>
  <c r="AF38" i="32" s="1"/>
  <c r="Q137" i="26"/>
  <c r="Q383" i="26"/>
  <c r="M148" i="26"/>
  <c r="AE149" i="32" s="1"/>
  <c r="S190" i="26"/>
  <c r="O130" i="26"/>
  <c r="P139" i="26"/>
  <c r="AF140" i="32" s="1"/>
  <c r="O138" i="26"/>
  <c r="P450" i="26"/>
  <c r="AF451" i="32" s="1"/>
  <c r="M232" i="26"/>
  <c r="AE233" i="32" s="1"/>
  <c r="N110" i="26"/>
  <c r="M300" i="26"/>
  <c r="AE301" i="32" s="1"/>
  <c r="S82" i="26"/>
  <c r="R133" i="26"/>
  <c r="O319" i="26"/>
  <c r="P60" i="26"/>
  <c r="AF61" i="32" s="1"/>
  <c r="P236" i="26"/>
  <c r="AF237" i="32" s="1"/>
  <c r="P255" i="26"/>
  <c r="AF256" i="32" s="1"/>
  <c r="Q190" i="26"/>
  <c r="P312" i="26"/>
  <c r="AF313" i="32" s="1"/>
  <c r="O36" i="26"/>
  <c r="O232" i="26"/>
  <c r="O261" i="26"/>
  <c r="O16" i="26"/>
  <c r="O339" i="26"/>
  <c r="Q399" i="26"/>
  <c r="N51" i="26"/>
  <c r="Q309" i="26"/>
  <c r="M457" i="26"/>
  <c r="AE458" i="32" s="1"/>
  <c r="P404" i="26"/>
  <c r="AF405" i="32" s="1"/>
  <c r="M502" i="26"/>
  <c r="AE503" i="32" s="1"/>
  <c r="S486" i="26"/>
  <c r="M125" i="26"/>
  <c r="AE126" i="32" s="1"/>
  <c r="Q337" i="26"/>
  <c r="R113" i="26"/>
  <c r="S306" i="26"/>
  <c r="Q283" i="26"/>
  <c r="P244" i="26"/>
  <c r="AF245" i="32" s="1"/>
  <c r="M234" i="26"/>
  <c r="AE235" i="32" s="1"/>
  <c r="M307" i="26"/>
  <c r="AE308" i="32" s="1"/>
  <c r="S348" i="26"/>
  <c r="P136" i="26"/>
  <c r="AF137" i="32" s="1"/>
  <c r="N109" i="26"/>
  <c r="O343" i="26"/>
  <c r="N97" i="26"/>
  <c r="Q422" i="26"/>
  <c r="O57" i="26"/>
  <c r="P405" i="26"/>
  <c r="AF406" i="32" s="1"/>
  <c r="R179" i="26"/>
  <c r="Q374" i="26"/>
  <c r="N103" i="26"/>
  <c r="P372" i="26"/>
  <c r="AF373" i="32" s="1"/>
  <c r="M138" i="26"/>
  <c r="AE139" i="32" s="1"/>
  <c r="N312" i="26"/>
  <c r="O332" i="26"/>
  <c r="P201" i="26"/>
  <c r="AF202" i="32" s="1"/>
  <c r="S191" i="26"/>
  <c r="R103" i="26"/>
  <c r="M264" i="26"/>
  <c r="AE265" i="32" s="1"/>
  <c r="Q140" i="26"/>
  <c r="O129" i="26"/>
  <c r="S27" i="26"/>
  <c r="P300" i="26"/>
  <c r="AF301" i="32" s="1"/>
  <c r="S3" i="26"/>
  <c r="M105" i="26"/>
  <c r="AE106" i="32" s="1"/>
  <c r="N301" i="26"/>
  <c r="S236" i="26"/>
  <c r="R287" i="26"/>
  <c r="S328" i="26"/>
  <c r="R484" i="26"/>
  <c r="O196" i="26"/>
  <c r="O181" i="26"/>
  <c r="O139" i="26"/>
  <c r="Q81" i="26"/>
  <c r="R441" i="26"/>
  <c r="S332" i="26"/>
  <c r="O192" i="26"/>
  <c r="Q73" i="26"/>
  <c r="R192" i="26"/>
  <c r="M432" i="26"/>
  <c r="AE433" i="32" s="1"/>
  <c r="P117" i="26"/>
  <c r="AF118" i="32" s="1"/>
  <c r="S104" i="26"/>
  <c r="M74" i="26"/>
  <c r="AE75" i="32" s="1"/>
  <c r="N288" i="26"/>
  <c r="N88" i="26"/>
  <c r="Q34" i="26"/>
  <c r="N166" i="26"/>
  <c r="O187" i="26"/>
  <c r="P277" i="26"/>
  <c r="AF278" i="32" s="1"/>
  <c r="N93" i="26"/>
  <c r="O279" i="26"/>
  <c r="R407" i="26"/>
  <c r="O253" i="26"/>
  <c r="R263" i="26"/>
  <c r="Q130" i="26"/>
  <c r="N228" i="26"/>
  <c r="N258" i="26"/>
  <c r="N251" i="26"/>
  <c r="R327" i="26"/>
  <c r="Q362" i="26"/>
  <c r="S151" i="26"/>
  <c r="Q46" i="26"/>
  <c r="M357" i="26"/>
  <c r="AE358" i="32" s="1"/>
  <c r="S110" i="26"/>
  <c r="O436" i="26"/>
  <c r="M71" i="26"/>
  <c r="AE72" i="32" s="1"/>
  <c r="R432" i="26"/>
  <c r="Q202" i="26"/>
  <c r="M419" i="26"/>
  <c r="AE420" i="32" s="1"/>
  <c r="Q113" i="26"/>
  <c r="P498" i="26"/>
  <c r="AF499" i="32" s="1"/>
  <c r="M343" i="26"/>
  <c r="AE344" i="32" s="1"/>
  <c r="O276" i="26"/>
  <c r="M346" i="26"/>
  <c r="AE347" i="32" s="1"/>
  <c r="N241" i="26"/>
  <c r="N408" i="26"/>
  <c r="P178" i="26"/>
  <c r="AF179" i="32" s="1"/>
  <c r="R446" i="26"/>
  <c r="R293" i="26"/>
  <c r="O441" i="26"/>
  <c r="R492" i="26"/>
  <c r="S327" i="26"/>
  <c r="R219" i="26"/>
  <c r="R191" i="26"/>
  <c r="M156" i="26"/>
  <c r="AE157" i="32" s="1"/>
  <c r="S39" i="26"/>
  <c r="O257" i="26"/>
  <c r="Q76" i="26"/>
  <c r="O213" i="26"/>
  <c r="N22" i="26"/>
  <c r="S142" i="26"/>
  <c r="N247" i="26"/>
  <c r="O62" i="26"/>
  <c r="N287" i="26"/>
  <c r="O470" i="26"/>
  <c r="O47" i="26"/>
  <c r="S374" i="26"/>
  <c r="N390" i="26"/>
  <c r="N181" i="26"/>
  <c r="N123" i="26"/>
  <c r="M131" i="26"/>
  <c r="AE132" i="32" s="1"/>
  <c r="R100" i="26"/>
  <c r="Q404" i="26"/>
  <c r="O220" i="26"/>
  <c r="M104" i="26"/>
  <c r="AE105" i="32" s="1"/>
  <c r="O282" i="26"/>
  <c r="R76" i="26"/>
  <c r="S125" i="26"/>
  <c r="Q300" i="26"/>
  <c r="Q97" i="26"/>
  <c r="S214" i="26"/>
  <c r="R365" i="26"/>
  <c r="S304" i="26"/>
  <c r="R403" i="26"/>
  <c r="N17" i="26"/>
  <c r="O322" i="26"/>
  <c r="M304" i="26"/>
  <c r="AE305" i="32" s="1"/>
  <c r="Q107" i="26"/>
  <c r="R480" i="26"/>
  <c r="S490" i="26"/>
  <c r="S5" i="26"/>
  <c r="O400" i="26"/>
  <c r="M66" i="26"/>
  <c r="AE67" i="32" s="1"/>
  <c r="M450" i="26"/>
  <c r="AE451" i="32" s="1"/>
  <c r="R84" i="26"/>
  <c r="Q461" i="26"/>
  <c r="O216" i="26"/>
  <c r="S446" i="26"/>
  <c r="Q135" i="26"/>
  <c r="O384" i="26"/>
  <c r="Q365" i="26"/>
  <c r="M290" i="26"/>
  <c r="AE291" i="32" s="1"/>
  <c r="R368" i="26"/>
  <c r="Q275" i="26"/>
  <c r="M431" i="26"/>
  <c r="AE432" i="32" s="1"/>
  <c r="Q205" i="26"/>
  <c r="O21" i="26"/>
  <c r="M448" i="26"/>
  <c r="AE449" i="32" s="1"/>
  <c r="N156" i="26"/>
  <c r="P358" i="26"/>
  <c r="AF359" i="32" s="1"/>
  <c r="M158" i="26"/>
  <c r="AE159" i="32" s="1"/>
  <c r="S63" i="26"/>
  <c r="S430" i="26"/>
  <c r="O437" i="26"/>
  <c r="O424" i="26"/>
  <c r="S428" i="26"/>
  <c r="S367" i="26"/>
  <c r="Q492" i="26"/>
  <c r="O293" i="26"/>
  <c r="O313" i="26"/>
  <c r="N209" i="26"/>
  <c r="N182" i="26"/>
  <c r="S89" i="26"/>
  <c r="S72" i="26"/>
  <c r="O133" i="26"/>
  <c r="O364" i="26"/>
  <c r="N203" i="26"/>
  <c r="Q286" i="26"/>
  <c r="Q27" i="26"/>
  <c r="S98" i="26"/>
  <c r="N68" i="26"/>
  <c r="O225" i="26"/>
  <c r="Q274" i="26"/>
  <c r="S322" i="26"/>
  <c r="S438" i="26"/>
  <c r="P433" i="26"/>
  <c r="AF434" i="32" s="1"/>
  <c r="S171" i="26"/>
  <c r="P130" i="26"/>
  <c r="AF131" i="32" s="1"/>
  <c r="S73" i="26"/>
  <c r="P402" i="26"/>
  <c r="AF403" i="32" s="1"/>
  <c r="S313" i="26"/>
  <c r="Q182" i="26"/>
  <c r="R94" i="26"/>
  <c r="Q185" i="26"/>
  <c r="O31" i="26"/>
  <c r="R81" i="26"/>
  <c r="R286" i="26"/>
  <c r="P105" i="26"/>
  <c r="AF106" i="32" s="1"/>
  <c r="Q172" i="26"/>
  <c r="R126" i="26"/>
  <c r="P257" i="26"/>
  <c r="AF258" i="32" s="1"/>
  <c r="R214" i="26"/>
  <c r="R314" i="26"/>
  <c r="Q359" i="26"/>
  <c r="M438" i="26"/>
  <c r="AE439" i="32" s="1"/>
  <c r="Q480" i="26"/>
  <c r="Q344" i="26"/>
  <c r="S240" i="26"/>
  <c r="O194" i="26"/>
  <c r="S351" i="26"/>
  <c r="R303" i="26"/>
  <c r="R392" i="26"/>
  <c r="S326" i="26"/>
  <c r="R444" i="26"/>
  <c r="P222" i="26"/>
  <c r="AF223" i="32" s="1"/>
  <c r="N9" i="26"/>
  <c r="R461" i="26"/>
  <c r="P172" i="26"/>
  <c r="AF173" i="32" s="1"/>
  <c r="N372" i="26"/>
  <c r="R173" i="26"/>
  <c r="R12" i="26"/>
  <c r="R453" i="26"/>
  <c r="P488" i="26"/>
  <c r="AF489" i="32" s="1"/>
  <c r="P160" i="26"/>
  <c r="AF161" i="32" s="1"/>
  <c r="P461" i="26"/>
  <c r="AF462" i="32" s="1"/>
  <c r="N272" i="26"/>
  <c r="N212" i="26"/>
  <c r="S6" i="26"/>
  <c r="P170" i="26"/>
  <c r="AF171" i="32" s="1"/>
  <c r="Q284" i="26"/>
  <c r="N216" i="26"/>
  <c r="O119" i="26"/>
  <c r="R227" i="26"/>
  <c r="N289" i="26"/>
  <c r="Q369" i="26"/>
  <c r="R438" i="26"/>
  <c r="N313" i="26"/>
  <c r="S294" i="26"/>
  <c r="M182" i="26"/>
  <c r="AE183" i="32" s="1"/>
  <c r="N149" i="26"/>
  <c r="S7" i="26"/>
  <c r="O246" i="26"/>
  <c r="S68" i="26"/>
  <c r="N460" i="26"/>
  <c r="P15" i="26"/>
  <c r="AF16" i="32" s="1"/>
  <c r="S133" i="26"/>
  <c r="O236" i="26"/>
  <c r="N91" i="26"/>
  <c r="P270" i="26"/>
  <c r="AF271" i="32" s="1"/>
  <c r="P420" i="26"/>
  <c r="AF421" i="32" s="1"/>
  <c r="P14" i="26"/>
  <c r="AF15" i="32" s="1"/>
  <c r="M184" i="26"/>
  <c r="AE185" i="32" s="1"/>
  <c r="Q385" i="26"/>
  <c r="R171" i="26"/>
  <c r="M115" i="26"/>
  <c r="AE116" i="32" s="1"/>
  <c r="P123" i="26"/>
  <c r="AF124" i="32" s="1"/>
  <c r="R292" i="26"/>
  <c r="O370" i="26"/>
  <c r="R209" i="26"/>
  <c r="O96" i="26"/>
  <c r="P269" i="26"/>
  <c r="AF270" i="32" s="1"/>
  <c r="M69" i="26"/>
  <c r="AE70" i="32" s="1"/>
  <c r="P118" i="26"/>
  <c r="AF119" i="32" s="1"/>
  <c r="Q87" i="26"/>
  <c r="Q17" i="26"/>
  <c r="M238" i="26"/>
  <c r="AE239" i="32" s="1"/>
  <c r="N240" i="26"/>
  <c r="Q339" i="26"/>
  <c r="N290" i="26"/>
  <c r="O379" i="26"/>
  <c r="R465" i="26"/>
  <c r="N57" i="26"/>
  <c r="P384" i="26"/>
  <c r="AF385" i="32" s="1"/>
  <c r="S435" i="26"/>
  <c r="N197" i="26"/>
  <c r="R415" i="26"/>
  <c r="R468" i="26"/>
  <c r="S385" i="26"/>
  <c r="O190" i="26"/>
  <c r="N31" i="26"/>
  <c r="P467" i="26"/>
  <c r="AF468" i="32" s="1"/>
  <c r="Q56" i="26"/>
  <c r="M187" i="26"/>
  <c r="AE188" i="32" s="1"/>
  <c r="N475" i="26"/>
  <c r="O290" i="26"/>
  <c r="S225" i="26"/>
  <c r="Q20" i="26"/>
  <c r="P197" i="26"/>
  <c r="AF198" i="32" s="1"/>
  <c r="P307" i="26"/>
  <c r="AF308" i="32" s="1"/>
  <c r="S244" i="26"/>
  <c r="N3" i="26"/>
  <c r="Q377" i="26"/>
  <c r="S358" i="26"/>
  <c r="R449" i="26"/>
  <c r="M268" i="26"/>
  <c r="AE269" i="32" s="1"/>
  <c r="Q48" i="26"/>
  <c r="N426" i="26"/>
  <c r="M261" i="26"/>
  <c r="AE262" i="32" s="1"/>
  <c r="M78" i="26"/>
  <c r="AE79" i="32" s="1"/>
  <c r="M415" i="26"/>
  <c r="AE416" i="32" s="1"/>
  <c r="R419" i="26"/>
  <c r="N226" i="26"/>
  <c r="O432" i="26"/>
  <c r="S279" i="26"/>
  <c r="S293" i="26"/>
  <c r="N200" i="26"/>
  <c r="P174" i="26"/>
  <c r="AF175" i="32" s="1"/>
  <c r="M61" i="26"/>
  <c r="AE62" i="32" s="1"/>
  <c r="S450" i="26"/>
  <c r="Q124" i="26"/>
  <c r="M9" i="26"/>
  <c r="AE10" i="32" s="1"/>
  <c r="S192" i="26"/>
  <c r="S269" i="26"/>
  <c r="Q33" i="26"/>
  <c r="Q224" i="26"/>
  <c r="M32" i="26"/>
  <c r="AE33" i="32" s="1"/>
  <c r="O214" i="26"/>
  <c r="R259" i="26"/>
  <c r="S145" i="26"/>
  <c r="O434" i="26"/>
  <c r="R224" i="26"/>
  <c r="N164" i="26"/>
  <c r="O123" i="26"/>
  <c r="R67" i="26"/>
  <c r="N370" i="26"/>
  <c r="P299" i="26"/>
  <c r="AF300" i="32" s="1"/>
  <c r="S174" i="26"/>
  <c r="Q145" i="26"/>
  <c r="M176" i="26"/>
  <c r="AE177" i="32" s="1"/>
  <c r="O460" i="26"/>
  <c r="R110" i="26"/>
  <c r="S303" i="26"/>
  <c r="S405" i="26"/>
  <c r="R205" i="26"/>
  <c r="R402" i="26"/>
  <c r="N454" i="26"/>
  <c r="R240" i="26"/>
  <c r="P455" i="26"/>
  <c r="AF456" i="32" s="1"/>
  <c r="N20" i="26"/>
  <c r="P163" i="26"/>
  <c r="AF164" i="32" s="1"/>
  <c r="M481" i="26"/>
  <c r="AE482" i="32" s="1"/>
  <c r="S312" i="26"/>
  <c r="N364" i="26"/>
  <c r="Q418" i="26"/>
  <c r="Q239" i="26"/>
  <c r="O34" i="26"/>
  <c r="O229" i="26"/>
  <c r="N321" i="26"/>
  <c r="N261" i="26"/>
  <c r="N41" i="26"/>
  <c r="M402" i="26"/>
  <c r="AE403" i="32" s="1"/>
  <c r="O382" i="26"/>
  <c r="P463" i="26"/>
  <c r="AF464" i="32" s="1"/>
  <c r="R285" i="26"/>
  <c r="M17" i="26"/>
  <c r="AE18" i="32" s="1"/>
  <c r="M449" i="26"/>
  <c r="AE450" i="32" s="1"/>
  <c r="S290" i="26"/>
  <c r="O135" i="26"/>
  <c r="P179" i="26"/>
  <c r="AF180" i="32" s="1"/>
  <c r="R424" i="26"/>
  <c r="P303" i="26"/>
  <c r="AF304" i="32" s="1"/>
  <c r="N98" i="26"/>
  <c r="N154" i="26"/>
  <c r="Q494" i="26"/>
  <c r="S92" i="26"/>
  <c r="R71" i="26"/>
  <c r="O99" i="26"/>
  <c r="O222" i="26"/>
  <c r="O435" i="26"/>
  <c r="R156" i="26"/>
  <c r="M396" i="26"/>
  <c r="AE397" i="32" s="1"/>
  <c r="Q264" i="26"/>
  <c r="N281" i="26"/>
  <c r="O174" i="26"/>
  <c r="M140" i="26"/>
  <c r="AE141" i="32" s="1"/>
  <c r="O73" i="26"/>
  <c r="P235" i="26"/>
  <c r="AF236" i="32" s="1"/>
  <c r="M118" i="26"/>
  <c r="AE119" i="32" s="1"/>
  <c r="M411" i="26"/>
  <c r="AE412" i="32" s="1"/>
  <c r="Q9" i="26"/>
  <c r="N127" i="26"/>
  <c r="O68" i="26"/>
  <c r="S83" i="26"/>
  <c r="N259" i="26"/>
  <c r="S247" i="26"/>
  <c r="S113" i="26"/>
  <c r="R178" i="26"/>
  <c r="S243" i="26"/>
  <c r="M164" i="26"/>
  <c r="AE165" i="32" s="1"/>
  <c r="S108" i="26"/>
  <c r="O115" i="26"/>
  <c r="Q441" i="26"/>
  <c r="M350" i="26"/>
  <c r="AE351" i="32" s="1"/>
  <c r="S201" i="26"/>
  <c r="N90" i="26"/>
  <c r="M258" i="26"/>
  <c r="AE259" i="32" s="1"/>
  <c r="S62" i="26"/>
  <c r="N411" i="26"/>
  <c r="R495" i="26"/>
  <c r="R451" i="26"/>
  <c r="Q47" i="26"/>
  <c r="M430" i="26"/>
  <c r="AE431" i="32" s="1"/>
  <c r="S307" i="26"/>
  <c r="S127" i="26"/>
  <c r="S226" i="26"/>
  <c r="S255" i="26"/>
  <c r="R11" i="26"/>
  <c r="R334" i="26"/>
  <c r="M395" i="26"/>
  <c r="AE396" i="32" s="1"/>
  <c r="M45" i="26"/>
  <c r="AE46" i="32" s="1"/>
  <c r="N205" i="26"/>
  <c r="N477" i="26"/>
  <c r="Q304" i="26"/>
  <c r="R42" i="26"/>
  <c r="R462" i="26"/>
  <c r="S309" i="26"/>
  <c r="O160" i="26"/>
  <c r="M196" i="26"/>
  <c r="AE197" i="32" s="1"/>
  <c r="O455" i="26"/>
  <c r="N317" i="26"/>
  <c r="S111" i="26"/>
  <c r="O180" i="26"/>
  <c r="R302" i="26"/>
  <c r="R115" i="26"/>
  <c r="M341" i="26"/>
  <c r="AE342" i="32" s="1"/>
  <c r="Q25" i="26"/>
  <c r="O497" i="26"/>
  <c r="N157" i="26"/>
  <c r="P392" i="26"/>
  <c r="AF393" i="32" s="1"/>
  <c r="P3" i="26"/>
  <c r="AF4" i="32" s="1"/>
  <c r="O348" i="26"/>
  <c r="M337" i="26"/>
  <c r="AE338" i="32" s="1"/>
  <c r="Q186" i="26"/>
  <c r="S10" i="26"/>
  <c r="M406" i="26"/>
  <c r="AE407" i="32" s="1"/>
  <c r="Q211" i="26"/>
  <c r="Q221" i="26"/>
  <c r="S395" i="26"/>
  <c r="P369" i="26"/>
  <c r="AF370" i="32" s="1"/>
  <c r="N280" i="26"/>
  <c r="Q191" i="26"/>
  <c r="P349" i="26"/>
  <c r="AF350" i="32" s="1"/>
  <c r="M461" i="26"/>
  <c r="AE462" i="32" s="1"/>
  <c r="Q278" i="26"/>
  <c r="Q411" i="26"/>
  <c r="Q161" i="26"/>
  <c r="O178" i="26"/>
  <c r="R271" i="26"/>
  <c r="Q88" i="26"/>
  <c r="R273" i="26"/>
  <c r="N403" i="26"/>
  <c r="R248" i="26"/>
  <c r="S251" i="26"/>
  <c r="M47" i="26"/>
  <c r="AE48" i="32" s="1"/>
  <c r="S330" i="26"/>
  <c r="P126" i="26"/>
  <c r="AF127" i="32" s="1"/>
  <c r="M207" i="26"/>
  <c r="AE208" i="32" s="1"/>
  <c r="P316" i="26"/>
  <c r="AF317" i="32" s="1"/>
  <c r="S130" i="26"/>
  <c r="O420" i="26"/>
  <c r="O39" i="26"/>
  <c r="R226" i="26"/>
  <c r="S170" i="26"/>
  <c r="O419" i="26"/>
  <c r="S16" i="26"/>
  <c r="N371" i="26"/>
  <c r="N374" i="26"/>
  <c r="O259" i="26"/>
  <c r="M292" i="26"/>
  <c r="AE293" i="32" s="1"/>
  <c r="N487" i="26"/>
  <c r="R394" i="26"/>
  <c r="M190" i="26"/>
  <c r="AE191" i="32" s="1"/>
  <c r="S120" i="26"/>
  <c r="O421" i="26"/>
  <c r="O151" i="26"/>
  <c r="M119" i="26"/>
  <c r="AE120" i="32" s="1"/>
  <c r="M64" i="26"/>
  <c r="AE65" i="32" s="1"/>
  <c r="Q71" i="26"/>
  <c r="R272" i="26"/>
  <c r="R430" i="26"/>
  <c r="M418" i="26"/>
  <c r="AE419" i="32" s="1"/>
  <c r="O369" i="26"/>
  <c r="P253" i="26"/>
  <c r="AF254" i="32" s="1"/>
  <c r="S264" i="26"/>
  <c r="Q431" i="26"/>
  <c r="P100" i="26"/>
  <c r="AF101" i="32" s="1"/>
  <c r="S106" i="26"/>
  <c r="M489" i="26"/>
  <c r="AE490" i="32" s="1"/>
  <c r="N399" i="26"/>
  <c r="Q4" i="26"/>
  <c r="S314" i="26"/>
  <c r="S296" i="26"/>
  <c r="M103" i="26"/>
  <c r="AE104" i="32" s="1"/>
  <c r="N476" i="26"/>
  <c r="O486" i="26"/>
  <c r="Q151" i="26"/>
  <c r="O302" i="26"/>
  <c r="Q184" i="26"/>
  <c r="N447" i="26"/>
  <c r="N36" i="26"/>
  <c r="S384" i="26"/>
  <c r="Q400" i="26"/>
  <c r="O305" i="26"/>
  <c r="M311" i="26"/>
  <c r="AE312" i="32" s="1"/>
  <c r="P265" i="26"/>
  <c r="AF266" i="32" s="1"/>
  <c r="P408" i="26"/>
  <c r="AF409" i="32" s="1"/>
  <c r="S205" i="26"/>
  <c r="S144" i="26"/>
  <c r="N444" i="26"/>
  <c r="M178" i="26"/>
  <c r="AE179" i="32" s="1"/>
  <c r="M379" i="26"/>
  <c r="AE380" i="32" s="1"/>
  <c r="S116" i="26"/>
  <c r="S454" i="26"/>
  <c r="P248" i="26"/>
  <c r="AF249" i="32" s="1"/>
  <c r="M34" i="26"/>
  <c r="AE35" i="32" s="1"/>
  <c r="S197" i="26"/>
  <c r="N421" i="26"/>
  <c r="M488" i="26"/>
  <c r="AE489" i="32" s="1"/>
  <c r="S213" i="26"/>
  <c r="M177" i="26"/>
  <c r="AE178" i="32" s="1"/>
  <c r="R10" i="26"/>
  <c r="S473" i="26"/>
  <c r="O206" i="26"/>
  <c r="M289" i="26"/>
  <c r="AE290" i="32" s="1"/>
  <c r="M133" i="26"/>
  <c r="AE134" i="32" s="1"/>
  <c r="O347" i="26"/>
  <c r="R264" i="26"/>
  <c r="O285" i="26"/>
  <c r="S387" i="26"/>
  <c r="P323" i="26"/>
  <c r="AF324" i="32" s="1"/>
  <c r="O502" i="26"/>
  <c r="S252" i="26"/>
  <c r="P205" i="26"/>
  <c r="AF206" i="32" s="1"/>
  <c r="R308" i="26"/>
  <c r="P351" i="26"/>
  <c r="AF352" i="32" s="1"/>
  <c r="R428" i="26"/>
  <c r="M476" i="26"/>
  <c r="AE477" i="32" s="1"/>
  <c r="M340" i="26"/>
  <c r="AE341" i="32" s="1"/>
  <c r="N229" i="26"/>
  <c r="P125" i="26"/>
  <c r="AF126" i="32" s="1"/>
  <c r="N422" i="26"/>
  <c r="R222" i="26"/>
  <c r="N170" i="26"/>
  <c r="S457" i="26"/>
  <c r="Q194" i="26"/>
  <c r="N432" i="26"/>
  <c r="M132" i="26"/>
  <c r="AE133" i="32" s="1"/>
  <c r="M487" i="26"/>
  <c r="AE488" i="32" s="1"/>
  <c r="N262" i="26"/>
  <c r="R47" i="26"/>
  <c r="R19" i="26"/>
  <c r="M444" i="26"/>
  <c r="AE445" i="32" s="1"/>
  <c r="N24" i="26"/>
  <c r="Q381" i="26"/>
  <c r="Q447" i="26"/>
  <c r="O433" i="26"/>
  <c r="M486" i="26"/>
  <c r="AE487" i="32" s="1"/>
  <c r="O304" i="26"/>
  <c r="O78" i="26"/>
  <c r="O471" i="26"/>
  <c r="O244" i="26"/>
  <c r="S25" i="26"/>
  <c r="S112" i="26"/>
  <c r="S57" i="26"/>
  <c r="M23" i="26"/>
  <c r="AE24" i="32" s="1"/>
  <c r="N267" i="26"/>
  <c r="R52" i="26"/>
  <c r="P413" i="26"/>
  <c r="AF414" i="32" s="1"/>
  <c r="N347" i="26"/>
  <c r="S241" i="26"/>
  <c r="M139" i="26"/>
  <c r="AE140" i="32" s="1"/>
  <c r="M51" i="26"/>
  <c r="AE52" i="32" s="1"/>
  <c r="M383" i="26"/>
  <c r="AE384" i="32" s="1"/>
  <c r="P251" i="26"/>
  <c r="AF252" i="32" s="1"/>
  <c r="O481" i="26"/>
  <c r="S431" i="26"/>
  <c r="O288" i="26"/>
  <c r="O162" i="26"/>
  <c r="P211" i="26"/>
  <c r="AF212" i="32" s="1"/>
  <c r="R329" i="26"/>
  <c r="R193" i="26"/>
  <c r="N160" i="26"/>
  <c r="P391" i="26"/>
  <c r="AF392" i="32" s="1"/>
  <c r="S275" i="26"/>
  <c r="P61" i="26"/>
  <c r="AF62" i="32" s="1"/>
  <c r="S103" i="26"/>
  <c r="R457" i="26"/>
  <c r="S37" i="26"/>
  <c r="O395" i="26"/>
  <c r="O479" i="26"/>
  <c r="P464" i="26"/>
  <c r="AF465" i="32" s="1"/>
  <c r="R499" i="26"/>
  <c r="R323" i="26"/>
  <c r="S99" i="26"/>
  <c r="N494" i="26"/>
  <c r="P272" i="26"/>
  <c r="AF273" i="32" s="1"/>
  <c r="O235" i="26"/>
  <c r="N223" i="26"/>
  <c r="Q496" i="26"/>
  <c r="R339" i="26"/>
  <c r="N126" i="26"/>
  <c r="O59" i="26"/>
  <c r="Q498" i="26"/>
  <c r="S78" i="26"/>
  <c r="O83" i="26"/>
  <c r="S203" i="26"/>
  <c r="O169" i="26"/>
  <c r="N144" i="26"/>
  <c r="N464" i="26"/>
  <c r="M102" i="26"/>
  <c r="AE103" i="32" s="1"/>
  <c r="N499" i="26"/>
  <c r="N38" i="26"/>
  <c r="P327" i="26"/>
  <c r="AF328" i="32" s="1"/>
  <c r="Q376" i="26"/>
  <c r="M342" i="26"/>
  <c r="AE343" i="32" s="1"/>
  <c r="P183" i="26"/>
  <c r="AF184" i="32" s="1"/>
  <c r="M85" i="26"/>
  <c r="AE86" i="32" s="1"/>
  <c r="M335" i="26"/>
  <c r="AE336" i="32" s="1"/>
  <c r="Q285" i="26"/>
  <c r="R372" i="26"/>
  <c r="M456" i="26"/>
  <c r="AE457" i="32" s="1"/>
  <c r="Q52" i="26"/>
  <c r="S379" i="26"/>
  <c r="O431" i="26"/>
  <c r="P187" i="26"/>
  <c r="AF188" i="32" s="1"/>
  <c r="O188" i="26"/>
  <c r="Q129" i="26"/>
  <c r="Q345" i="26"/>
  <c r="S119" i="26"/>
  <c r="P311" i="26"/>
  <c r="AF312" i="32" s="1"/>
  <c r="Q290" i="26"/>
  <c r="M249" i="26"/>
  <c r="AE250" i="32" s="1"/>
  <c r="O240" i="26"/>
  <c r="O314" i="26"/>
  <c r="P353" i="26"/>
  <c r="AF354" i="32" s="1"/>
  <c r="Q141" i="26"/>
  <c r="N40" i="26"/>
  <c r="S347" i="26"/>
  <c r="R101" i="26"/>
  <c r="N427" i="26"/>
  <c r="S61" i="26"/>
  <c r="P414" i="26"/>
  <c r="AF415" i="32" s="1"/>
  <c r="P193" i="26"/>
  <c r="AF194" i="32" s="1"/>
  <c r="M401" i="26"/>
  <c r="AE402" i="32" s="1"/>
  <c r="R99" i="26"/>
  <c r="N480" i="26"/>
  <c r="P315" i="26"/>
  <c r="AF316" i="32" s="1"/>
  <c r="R258" i="26"/>
  <c r="P492" i="26"/>
  <c r="AF493" i="32" s="1"/>
  <c r="N105" i="26"/>
  <c r="M76" i="26"/>
  <c r="AE77" i="32" s="1"/>
  <c r="P71" i="26"/>
  <c r="AF72" i="32" s="1"/>
  <c r="Q396" i="26"/>
  <c r="N48" i="26"/>
  <c r="N500" i="26"/>
  <c r="O327" i="26"/>
  <c r="O230" i="26"/>
  <c r="M37" i="26"/>
  <c r="AE38" i="32" s="1"/>
  <c r="S500" i="26"/>
  <c r="O386" i="26"/>
  <c r="R357" i="26"/>
  <c r="P477" i="26"/>
  <c r="AF478" i="32" s="1"/>
  <c r="Q414" i="26"/>
  <c r="P227" i="26"/>
  <c r="AF228" i="32" s="1"/>
  <c r="Q331" i="26"/>
  <c r="N407" i="26"/>
  <c r="M285" i="26"/>
  <c r="AE286" i="32" s="1"/>
  <c r="M22" i="26"/>
  <c r="AE23" i="32" s="1"/>
  <c r="O309" i="26"/>
  <c r="N367" i="26"/>
  <c r="Q157" i="26"/>
  <c r="M27" i="26"/>
  <c r="AE28" i="32" s="1"/>
  <c r="Q361" i="26"/>
  <c r="P115" i="26"/>
  <c r="AF116" i="32" s="1"/>
  <c r="S440" i="26"/>
  <c r="Q75" i="26"/>
  <c r="N442" i="26"/>
  <c r="N207" i="26"/>
  <c r="N428" i="26"/>
  <c r="R119" i="26"/>
  <c r="N375" i="26"/>
  <c r="M351" i="26"/>
  <c r="AE352" i="32" s="1"/>
  <c r="S280" i="26"/>
  <c r="O352" i="26"/>
  <c r="M252" i="26"/>
  <c r="AE253" i="32" s="1"/>
  <c r="S421" i="26"/>
  <c r="M195" i="26"/>
  <c r="AE196" i="32" s="1"/>
  <c r="N14" i="26"/>
  <c r="R429" i="26"/>
  <c r="R497" i="26"/>
  <c r="R114" i="26"/>
  <c r="N77" i="26"/>
  <c r="S194" i="26"/>
  <c r="M160" i="26"/>
  <c r="AE161" i="32" s="1"/>
  <c r="R77" i="26"/>
  <c r="R4" i="26"/>
  <c r="P97" i="26"/>
  <c r="AF98" i="32" s="1"/>
  <c r="P357" i="26"/>
  <c r="AF358" i="32" s="1"/>
  <c r="P59" i="26"/>
  <c r="AF60" i="32" s="1"/>
  <c r="N225" i="26"/>
  <c r="P274" i="26"/>
  <c r="AF275" i="32" s="1"/>
  <c r="N243" i="26"/>
  <c r="O168" i="26"/>
  <c r="S502" i="26"/>
  <c r="M157" i="26"/>
  <c r="AE158" i="32" s="1"/>
  <c r="M170" i="26"/>
  <c r="AE171" i="32" s="1"/>
  <c r="Q265" i="26"/>
  <c r="M84" i="26"/>
  <c r="AE85" i="32" s="1"/>
  <c r="O268" i="26"/>
  <c r="Q398" i="26"/>
  <c r="N244" i="26"/>
  <c r="R406" i="26"/>
  <c r="S220" i="26"/>
  <c r="P456" i="26"/>
  <c r="AF457" i="32" s="1"/>
  <c r="Q144" i="26"/>
  <c r="S388" i="26"/>
  <c r="S373" i="26"/>
  <c r="Q294" i="26"/>
  <c r="N377" i="26"/>
  <c r="Q292" i="26"/>
  <c r="Q435" i="26"/>
  <c r="S210" i="26"/>
  <c r="R40" i="26"/>
  <c r="Q452" i="26"/>
  <c r="O161" i="26"/>
  <c r="M363" i="26"/>
  <c r="AE364" i="32" s="1"/>
  <c r="N163" i="26"/>
  <c r="R186" i="26"/>
  <c r="Q444" i="26"/>
  <c r="Q468" i="26"/>
  <c r="P144" i="26"/>
  <c r="AF145" i="32" s="1"/>
  <c r="N443" i="26"/>
  <c r="Q249" i="26"/>
  <c r="S96" i="26"/>
  <c r="M247" i="26"/>
  <c r="AE248" i="32" s="1"/>
  <c r="P94" i="26"/>
  <c r="AF95" i="32" s="1"/>
  <c r="M99" i="26"/>
  <c r="AE100" i="32" s="1"/>
  <c r="N74" i="26"/>
  <c r="O17" i="26"/>
  <c r="R387" i="26"/>
  <c r="M338" i="26"/>
  <c r="AE339" i="32" s="1"/>
  <c r="Q495" i="26"/>
  <c r="R366" i="26"/>
  <c r="N15" i="26"/>
  <c r="R288" i="26"/>
  <c r="S15" i="26"/>
  <c r="P484" i="26"/>
  <c r="AF485" i="32" s="1"/>
  <c r="Q394" i="26"/>
  <c r="P35" i="26"/>
  <c r="AF36" i="32" s="1"/>
  <c r="S308" i="26"/>
  <c r="M291" i="26"/>
  <c r="AE292" i="32" s="1"/>
  <c r="P98" i="26"/>
  <c r="AF99" i="32" s="1"/>
  <c r="Q471" i="26"/>
  <c r="R481" i="26"/>
  <c r="P487" i="26"/>
  <c r="AF488" i="32" s="1"/>
  <c r="O449" i="26"/>
  <c r="S227" i="26"/>
  <c r="S21" i="26"/>
  <c r="O466" i="26"/>
  <c r="R177" i="26"/>
  <c r="R376" i="26"/>
  <c r="M179" i="26"/>
  <c r="AE180" i="32" s="1"/>
  <c r="P18" i="26"/>
  <c r="AF19" i="32" s="1"/>
  <c r="O458" i="26"/>
  <c r="N501" i="26"/>
  <c r="R169" i="26"/>
  <c r="M466" i="26"/>
  <c r="AE467" i="32" s="1"/>
  <c r="R277" i="26"/>
  <c r="R216" i="26"/>
  <c r="P11" i="26"/>
  <c r="AF12" i="32" s="1"/>
  <c r="Q180" i="26"/>
  <c r="O298" i="26"/>
  <c r="N233" i="26"/>
  <c r="M40" i="26"/>
  <c r="AE41" i="32" s="1"/>
  <c r="P346" i="26"/>
  <c r="AF347" i="32" s="1"/>
  <c r="Q328" i="26"/>
  <c r="P355" i="26"/>
  <c r="AF356" i="32" s="1"/>
  <c r="R122" i="26"/>
  <c r="P69" i="26"/>
  <c r="AF70" i="32" s="1"/>
  <c r="O186" i="26"/>
  <c r="S150" i="26"/>
  <c r="S13" i="26"/>
  <c r="S35" i="26"/>
  <c r="O351" i="26"/>
  <c r="S352" i="26"/>
  <c r="O281" i="26"/>
  <c r="N293" i="26"/>
  <c r="N231" i="26"/>
  <c r="Q219" i="26"/>
  <c r="P132" i="26"/>
  <c r="AF133" i="32" s="1"/>
  <c r="N60" i="26"/>
  <c r="Q370" i="26"/>
  <c r="R299" i="26"/>
  <c r="Q82" i="26"/>
  <c r="N300" i="26"/>
  <c r="Q40" i="26"/>
  <c r="S90" i="26"/>
  <c r="Q176" i="26"/>
  <c r="R378" i="26"/>
  <c r="Q229" i="26"/>
  <c r="Q204" i="26"/>
  <c r="P336" i="26"/>
  <c r="AF337" i="32" s="1"/>
  <c r="S168" i="26"/>
  <c r="Q104" i="26"/>
  <c r="M123" i="26"/>
  <c r="AE124" i="32" s="1"/>
  <c r="O241" i="26"/>
  <c r="S86" i="26"/>
  <c r="P281" i="26"/>
  <c r="AF282" i="32" s="1"/>
  <c r="R268" i="26"/>
  <c r="N435" i="26"/>
  <c r="P26" i="26"/>
  <c r="AF27" i="32" s="1"/>
  <c r="N336" i="26"/>
  <c r="S267" i="26"/>
  <c r="O492" i="26"/>
  <c r="O248" i="26"/>
  <c r="S196" i="26"/>
  <c r="P301" i="26"/>
  <c r="AF302" i="32" s="1"/>
  <c r="N345" i="26"/>
  <c r="Q419" i="26"/>
  <c r="P471" i="26"/>
  <c r="AF472" i="32" s="1"/>
  <c r="P335" i="26"/>
  <c r="AF336" i="32" s="1"/>
  <c r="M243" i="26"/>
  <c r="AE244" i="32" s="1"/>
  <c r="M472" i="26"/>
  <c r="AE473" i="32" s="1"/>
  <c r="R65" i="26"/>
  <c r="R196" i="26"/>
  <c r="R479" i="26"/>
  <c r="N296" i="26"/>
  <c r="P230" i="26"/>
  <c r="AF231" i="32" s="1"/>
  <c r="N25" i="26"/>
  <c r="R207" i="26"/>
  <c r="M312" i="26"/>
  <c r="AE313" i="32" s="1"/>
  <c r="O250" i="26"/>
  <c r="M96" i="26"/>
  <c r="AE97" i="32" s="1"/>
  <c r="P386" i="26"/>
  <c r="AF387" i="32" s="1"/>
  <c r="O365" i="26"/>
  <c r="O454" i="26"/>
  <c r="P273" i="26"/>
  <c r="AF274" i="32" s="1"/>
  <c r="M35" i="26"/>
  <c r="AE36" i="32" s="1"/>
  <c r="S439" i="26"/>
  <c r="O278" i="26"/>
  <c r="P119" i="26"/>
  <c r="AF120" i="32" s="1"/>
  <c r="P158" i="26"/>
  <c r="AF159" i="32" s="1"/>
  <c r="M391" i="26"/>
  <c r="AE392" i="32" s="1"/>
  <c r="O41" i="26"/>
  <c r="R90" i="26"/>
  <c r="N236" i="26"/>
  <c r="R460" i="26"/>
  <c r="O91" i="26"/>
  <c r="P56" i="26"/>
  <c r="AF57" i="32" s="1"/>
  <c r="Q77" i="26"/>
  <c r="P229" i="26"/>
  <c r="AF230" i="32" s="1"/>
  <c r="R331" i="26"/>
  <c r="S353" i="26"/>
  <c r="M293" i="26"/>
  <c r="AE294" i="32" s="1"/>
  <c r="R208" i="26"/>
  <c r="P219" i="26"/>
  <c r="AF220" i="32" s="1"/>
  <c r="R148" i="26"/>
  <c r="S123" i="26"/>
  <c r="P7" i="26"/>
  <c r="AF8" i="32" s="1"/>
  <c r="R354" i="26"/>
  <c r="M175" i="26"/>
  <c r="AE176" i="32" s="1"/>
  <c r="R276" i="26"/>
  <c r="Q142" i="26"/>
  <c r="P203" i="26"/>
  <c r="AF204" i="32" s="1"/>
  <c r="P108" i="26"/>
  <c r="AF109" i="32" s="1"/>
  <c r="Q49" i="26"/>
  <c r="M204" i="26"/>
  <c r="AE205" i="32" s="1"/>
  <c r="Q196" i="26"/>
  <c r="P64" i="26"/>
  <c r="AF65" i="32" s="1"/>
  <c r="N121" i="26"/>
  <c r="Q330" i="26"/>
  <c r="S51" i="26"/>
  <c r="P73" i="26"/>
  <c r="AF74" i="32" s="1"/>
  <c r="N208" i="26"/>
  <c r="P313" i="26"/>
  <c r="AF314" i="32" s="1"/>
  <c r="O265" i="26"/>
  <c r="S288" i="26"/>
  <c r="N99" i="26"/>
  <c r="N328" i="26"/>
  <c r="M98" i="26"/>
  <c r="AE99" i="32" s="1"/>
  <c r="M246" i="26"/>
  <c r="AE247" i="32" s="1"/>
  <c r="R476" i="26"/>
  <c r="O427" i="26"/>
  <c r="Q282" i="26"/>
  <c r="Q156" i="26"/>
  <c r="N206" i="26"/>
  <c r="N325" i="26"/>
  <c r="N189" i="26"/>
  <c r="S282" i="26"/>
  <c r="R325" i="26"/>
  <c r="P267" i="26"/>
  <c r="AF268" i="32" s="1"/>
  <c r="R9" i="26"/>
  <c r="S410" i="26"/>
  <c r="N391" i="26"/>
  <c r="M468" i="26"/>
  <c r="AE469" i="32" s="1"/>
  <c r="Q291" i="26"/>
  <c r="S49" i="26"/>
  <c r="Q453" i="26"/>
  <c r="R296" i="26"/>
  <c r="O144" i="26"/>
  <c r="P185" i="26"/>
  <c r="AF186" i="32" s="1"/>
  <c r="S433" i="26"/>
  <c r="M308" i="26"/>
  <c r="AE309" i="32" s="1"/>
  <c r="R102" i="26"/>
  <c r="M161" i="26"/>
  <c r="AE162" i="32" s="1"/>
  <c r="Q293" i="26"/>
  <c r="Q106" i="26"/>
  <c r="P305" i="26"/>
  <c r="AF306" i="32" s="1"/>
  <c r="O7" i="26"/>
  <c r="N455" i="26"/>
  <c r="O141" i="26"/>
  <c r="R333" i="26"/>
  <c r="Q37" i="26"/>
  <c r="O63" i="26"/>
  <c r="R176" i="26"/>
  <c r="N85" i="26"/>
  <c r="R13" i="26"/>
  <c r="M54" i="26"/>
  <c r="AE55" i="32" s="1"/>
  <c r="Q343" i="26"/>
  <c r="P430" i="26"/>
  <c r="AF431" i="32" s="1"/>
  <c r="M451" i="26"/>
  <c r="AE452" i="32" s="1"/>
  <c r="R279" i="26"/>
  <c r="M199" i="26"/>
  <c r="AE200" i="32" s="1"/>
  <c r="M209" i="26"/>
  <c r="AE210" i="32" s="1"/>
  <c r="R123" i="26"/>
  <c r="R53" i="26"/>
  <c r="S229" i="26"/>
  <c r="M282" i="26"/>
  <c r="AE283" i="32" s="1"/>
  <c r="P76" i="26"/>
  <c r="AF77" i="32" s="1"/>
  <c r="P282" i="26"/>
  <c r="AF283" i="32" s="1"/>
  <c r="N21" i="26"/>
  <c r="N83" i="26"/>
  <c r="R167" i="26"/>
  <c r="M356" i="26"/>
  <c r="AE357" i="32" s="1"/>
  <c r="M470" i="26"/>
  <c r="AE471" i="32" s="1"/>
  <c r="P135" i="26"/>
  <c r="AF136" i="32" s="1"/>
  <c r="Q406" i="26"/>
  <c r="Q163" i="26"/>
  <c r="M270" i="26"/>
  <c r="AE271" i="32" s="1"/>
  <c r="S114" i="26"/>
  <c r="S492" i="26"/>
  <c r="R218" i="26"/>
  <c r="M295" i="26"/>
  <c r="AE296" i="32" s="1"/>
  <c r="S361" i="26"/>
  <c r="Q445" i="26"/>
  <c r="Q308" i="26"/>
  <c r="M410" i="26"/>
  <c r="AE411" i="32" s="1"/>
  <c r="P80" i="26"/>
  <c r="AF81" i="32" s="1"/>
  <c r="P499" i="26"/>
  <c r="AF500" i="32" s="1"/>
  <c r="M281" i="26"/>
  <c r="AE282" i="32" s="1"/>
  <c r="P364" i="26"/>
  <c r="AF365" i="32" s="1"/>
  <c r="P446" i="26"/>
  <c r="AF447" i="32" s="1"/>
  <c r="M48" i="26"/>
  <c r="AE49" i="32" s="1"/>
  <c r="O375" i="26"/>
  <c r="R426" i="26"/>
  <c r="N277" i="26"/>
  <c r="O467" i="26"/>
  <c r="S315" i="26"/>
  <c r="Q169" i="26"/>
  <c r="O201" i="26"/>
  <c r="M465" i="26"/>
  <c r="AE466" i="32" s="1"/>
  <c r="R321" i="26"/>
  <c r="P116" i="26"/>
  <c r="AF117" i="32" s="1"/>
  <c r="Q187" i="26"/>
  <c r="O307" i="26"/>
  <c r="O120" i="26"/>
  <c r="N361" i="26"/>
  <c r="N30" i="26"/>
  <c r="M215" i="26"/>
  <c r="AE216" i="32" s="1"/>
  <c r="R161" i="26"/>
  <c r="O401" i="26"/>
  <c r="S34" i="26"/>
  <c r="M362" i="26"/>
  <c r="AE363" i="32" s="1"/>
  <c r="P359" i="26"/>
  <c r="AF360" i="32" s="1"/>
  <c r="R236" i="26"/>
  <c r="P268" i="26"/>
  <c r="AF269" i="32" s="1"/>
  <c r="M443" i="26"/>
  <c r="AE444" i="32" s="1"/>
  <c r="M213" i="26"/>
  <c r="AE214" i="32" s="1"/>
  <c r="N35" i="26"/>
  <c r="M83" i="26"/>
  <c r="AE84" i="32" s="1"/>
  <c r="P224" i="26"/>
  <c r="AF225" i="32" s="1"/>
  <c r="S413" i="26"/>
  <c r="M169" i="26"/>
  <c r="AE170" i="32" s="1"/>
  <c r="O22" i="26"/>
  <c r="S22" i="26"/>
  <c r="Q218" i="26"/>
  <c r="S152" i="26"/>
  <c r="O349" i="26"/>
  <c r="S276" i="26"/>
  <c r="P264" i="26"/>
  <c r="AF265" i="32" s="1"/>
  <c r="S208" i="26"/>
  <c r="Q139" i="26"/>
  <c r="O117" i="26"/>
  <c r="R45" i="26"/>
  <c r="M333" i="26"/>
  <c r="AE334" i="32" s="1"/>
  <c r="Q165" i="26"/>
  <c r="Q154" i="26"/>
  <c r="Q133" i="26"/>
  <c r="M193" i="26"/>
  <c r="AE194" i="32" s="1"/>
  <c r="P171" i="26"/>
  <c r="AF172" i="32" s="1"/>
  <c r="S41" i="26"/>
  <c r="N196" i="26"/>
  <c r="S186" i="26"/>
  <c r="P241" i="26"/>
  <c r="AF242" i="32" s="1"/>
  <c r="N116" i="26"/>
  <c r="S188" i="26"/>
  <c r="R306" i="26"/>
  <c r="O67" i="26"/>
  <c r="Q100" i="26"/>
  <c r="N6" i="26"/>
  <c r="R361" i="26"/>
  <c r="O299" i="26"/>
  <c r="M397" i="26"/>
  <c r="AE398" i="32" s="1"/>
  <c r="P200" i="26"/>
  <c r="AF201" i="32" s="1"/>
  <c r="P377" i="26"/>
  <c r="AF378" i="32" s="1"/>
  <c r="N353" i="26"/>
  <c r="S472" i="26"/>
  <c r="Q405" i="26"/>
  <c r="M222" i="26"/>
  <c r="AE223" i="32" s="1"/>
  <c r="M324" i="26"/>
  <c r="AE325" i="32" s="1"/>
  <c r="Q402" i="26"/>
  <c r="P280" i="26"/>
  <c r="AF281" i="32" s="1"/>
  <c r="S496" i="26"/>
  <c r="M321" i="26"/>
  <c r="AE322" i="32" s="1"/>
  <c r="M136" i="26"/>
  <c r="AE137" i="32" s="1"/>
  <c r="N470" i="26"/>
  <c r="S43" i="26"/>
  <c r="N232" i="26"/>
  <c r="P175" i="26"/>
  <c r="AF176" i="32" s="1"/>
  <c r="P428" i="26"/>
  <c r="AF429" i="32" s="1"/>
  <c r="O10" i="26"/>
  <c r="R375" i="26"/>
  <c r="S382" i="26"/>
  <c r="N274" i="26"/>
  <c r="S297" i="26"/>
  <c r="N497" i="26"/>
  <c r="O399" i="26"/>
  <c r="O195" i="26"/>
  <c r="Q128" i="26"/>
  <c r="M435" i="26"/>
  <c r="AE436" i="32" s="1"/>
  <c r="P167" i="26"/>
  <c r="AF168" i="32" s="1"/>
  <c r="R340" i="26"/>
  <c r="Q98" i="26"/>
  <c r="N415" i="26"/>
  <c r="N405" i="26"/>
  <c r="P133" i="26"/>
  <c r="AF134" i="32" s="1"/>
  <c r="M319" i="26"/>
  <c r="AE320" i="32" s="1"/>
  <c r="N483" i="26"/>
  <c r="Q55" i="26"/>
  <c r="Q378" i="26"/>
  <c r="P77" i="26"/>
  <c r="AF78" i="32" s="1"/>
  <c r="N26" i="26"/>
  <c r="M46" i="26"/>
  <c r="AE47" i="32" s="1"/>
  <c r="N162" i="26"/>
  <c r="S425" i="26"/>
  <c r="Q207" i="26"/>
  <c r="O264" i="26"/>
  <c r="N191" i="26"/>
  <c r="O199" i="26"/>
  <c r="N117" i="26"/>
  <c r="Q109" i="26"/>
  <c r="R80" i="26"/>
  <c r="N269" i="26"/>
  <c r="R68" i="26"/>
  <c r="Q269" i="26"/>
  <c r="P46" i="26"/>
  <c r="AF47" i="32" s="1"/>
  <c r="M77" i="26"/>
  <c r="AE78" i="32" s="1"/>
  <c r="Q159" i="26"/>
  <c r="Q340" i="26"/>
  <c r="N420" i="26"/>
  <c r="N128" i="26"/>
  <c r="S397" i="26"/>
  <c r="P16" i="26"/>
  <c r="AF17" i="32" s="1"/>
  <c r="M49" i="26"/>
  <c r="AE50" i="32" s="1"/>
  <c r="R108" i="26"/>
  <c r="N441" i="26"/>
  <c r="M493" i="26"/>
  <c r="AE494" i="32" s="1"/>
  <c r="S411" i="26"/>
  <c r="N491" i="26"/>
  <c r="O442" i="26"/>
  <c r="M43" i="26"/>
  <c r="AE44" i="32" s="1"/>
  <c r="O179" i="26"/>
  <c r="R494" i="26"/>
  <c r="Q326" i="26"/>
  <c r="M483" i="26"/>
  <c r="AE484" i="32" s="1"/>
  <c r="R60" i="26"/>
  <c r="S141" i="26"/>
  <c r="M480" i="26"/>
  <c r="AE481" i="32" s="1"/>
  <c r="N134" i="26"/>
  <c r="S333" i="26"/>
  <c r="P389" i="26"/>
  <c r="AF390" i="32" s="1"/>
  <c r="P409" i="26"/>
  <c r="AF410" i="32" s="1"/>
  <c r="S319" i="26"/>
  <c r="P318" i="26"/>
  <c r="AF319" i="32" s="1"/>
  <c r="M271" i="26"/>
  <c r="AE272" i="32" s="1"/>
  <c r="M413" i="26"/>
  <c r="AE414" i="32" s="1"/>
  <c r="N211" i="26"/>
  <c r="M154" i="26"/>
  <c r="AE155" i="32" s="1"/>
  <c r="R448" i="26"/>
  <c r="O183" i="26"/>
  <c r="N414" i="26"/>
  <c r="S121" i="26"/>
  <c r="Q464" i="26"/>
  <c r="M253" i="26"/>
  <c r="AE254" i="32" s="1"/>
  <c r="Q38" i="26"/>
  <c r="P45" i="26"/>
  <c r="AF46" i="32" s="1"/>
  <c r="S434" i="26"/>
  <c r="M15" i="26"/>
  <c r="AE16" i="32" s="1"/>
  <c r="O363" i="26"/>
  <c r="Q410" i="26"/>
  <c r="N397" i="26"/>
  <c r="O60" i="26"/>
  <c r="O202" i="26"/>
  <c r="R21" i="26"/>
  <c r="S76" i="26"/>
  <c r="Q213" i="26"/>
  <c r="P49" i="26"/>
  <c r="AF50" i="32" s="1"/>
  <c r="R159" i="26"/>
  <c r="M55" i="26"/>
  <c r="AE56" i="32" s="1"/>
  <c r="M10" i="26"/>
  <c r="AE11" i="32" s="1"/>
  <c r="Q28" i="26"/>
  <c r="N147" i="26"/>
  <c r="O430" i="26"/>
  <c r="N220" i="26"/>
  <c r="R252" i="26"/>
  <c r="N199" i="26"/>
  <c r="O132" i="26"/>
  <c r="P109" i="26"/>
  <c r="AF110" i="32" s="1"/>
  <c r="Q7" i="26"/>
  <c r="M314" i="26"/>
  <c r="AE315" i="32" s="1"/>
  <c r="R158" i="26"/>
  <c r="N451" i="26"/>
  <c r="S124" i="26"/>
  <c r="S185" i="26"/>
  <c r="S12" i="26"/>
  <c r="R35" i="26"/>
  <c r="P186" i="26"/>
  <c r="AF187" i="32" s="1"/>
  <c r="O177" i="26"/>
  <c r="P31" i="26"/>
  <c r="AF32" i="32" s="1"/>
  <c r="N392" i="26"/>
  <c r="O184" i="26"/>
  <c r="R86" i="26"/>
  <c r="Q59" i="26"/>
  <c r="N396" i="26"/>
  <c r="R420" i="26"/>
  <c r="M427" i="26"/>
  <c r="AE428" i="32" s="1"/>
  <c r="O94" i="26"/>
  <c r="O102" i="26"/>
  <c r="S291" i="26"/>
  <c r="S416" i="26"/>
  <c r="P262" i="26"/>
  <c r="AF263" i="32" s="1"/>
  <c r="P292" i="26"/>
  <c r="AF293" i="32" s="1"/>
  <c r="S140" i="26"/>
  <c r="R239" i="26"/>
  <c r="P438" i="26"/>
  <c r="AF439" i="32" s="1"/>
  <c r="P225" i="26"/>
  <c r="AF226" i="32" s="1"/>
  <c r="Q473" i="26"/>
  <c r="P462" i="26"/>
  <c r="AF463" i="32" s="1"/>
  <c r="S199" i="26"/>
  <c r="M19" i="26"/>
  <c r="AE20" i="32" s="1"/>
  <c r="N137" i="26"/>
  <c r="M497" i="26"/>
  <c r="AE498" i="32" s="1"/>
  <c r="R266" i="26"/>
  <c r="O52" i="26"/>
  <c r="P8" i="26"/>
  <c r="AF9" i="32" s="1"/>
  <c r="Q448" i="26"/>
  <c r="R28" i="26"/>
  <c r="N386" i="26"/>
  <c r="R459" i="26"/>
  <c r="R442" i="26"/>
  <c r="Q490" i="26"/>
  <c r="O310" i="26"/>
  <c r="M86" i="26"/>
  <c r="AE87" i="32" s="1"/>
  <c r="M485" i="26"/>
  <c r="AE486" i="32" s="1"/>
  <c r="R260" i="26"/>
  <c r="M217" i="26"/>
  <c r="AE218" i="32" s="1"/>
  <c r="M201" i="26"/>
  <c r="AE202" i="32" s="1"/>
  <c r="S451" i="26"/>
  <c r="O124" i="26"/>
  <c r="R377" i="26"/>
  <c r="R124" i="26"/>
  <c r="O300" i="26"/>
  <c r="M59" i="26"/>
  <c r="AE60" i="32" s="1"/>
  <c r="Q203" i="26"/>
  <c r="S355" i="26"/>
  <c r="N70" i="26"/>
  <c r="M81" i="26"/>
  <c r="AE82" i="32" s="1"/>
  <c r="Q13" i="26"/>
  <c r="P156" i="26"/>
  <c r="AF157" i="32" s="1"/>
  <c r="M11" i="26"/>
  <c r="AE12" i="32" s="1"/>
  <c r="M203" i="26"/>
  <c r="AE204" i="32" s="1"/>
  <c r="P252" i="26"/>
  <c r="AF253" i="32" s="1"/>
  <c r="P181" i="26"/>
  <c r="AF182" i="32" s="1"/>
  <c r="P191" i="26"/>
  <c r="AF192" i="32" s="1"/>
  <c r="Q123" i="26"/>
  <c r="P103" i="26"/>
  <c r="AF104" i="32" s="1"/>
  <c r="N252" i="26"/>
  <c r="M257" i="26"/>
  <c r="AE258" i="32" s="1"/>
  <c r="Q62" i="26"/>
  <c r="O258" i="26"/>
  <c r="O8" i="26"/>
  <c r="O69" i="26"/>
  <c r="P150" i="26"/>
  <c r="AF151" i="32" s="1"/>
  <c r="Q319" i="26"/>
  <c r="Q386" i="26"/>
  <c r="Q119" i="26"/>
  <c r="Q474" i="26"/>
  <c r="S11" i="26"/>
  <c r="N378" i="26"/>
  <c r="M101" i="26"/>
  <c r="AE102" i="32" s="1"/>
  <c r="P53" i="26"/>
  <c r="AF54" i="32" s="1"/>
  <c r="S310" i="26"/>
  <c r="O408" i="26"/>
  <c r="O85" i="26"/>
  <c r="M162" i="26"/>
  <c r="AE163" i="32" s="1"/>
  <c r="Q261" i="26"/>
  <c r="O482" i="26"/>
  <c r="R243" i="26"/>
  <c r="N187" i="26"/>
  <c r="Q295" i="26"/>
  <c r="N337" i="26"/>
  <c r="P410" i="26"/>
  <c r="AF411" i="32" s="1"/>
  <c r="S466" i="26"/>
  <c r="R346" i="26"/>
  <c r="O462" i="26"/>
  <c r="P42" i="26"/>
  <c r="AF43" i="32" s="1"/>
  <c r="S399" i="26"/>
  <c r="M492" i="26"/>
  <c r="AE493" i="32" s="1"/>
  <c r="N474" i="26"/>
  <c r="P120" i="26"/>
  <c r="AF121" i="32" s="1"/>
  <c r="P330" i="26"/>
  <c r="AF331" i="32" s="1"/>
  <c r="M106" i="26"/>
  <c r="AE107" i="32" s="1"/>
  <c r="R498" i="26"/>
  <c r="M278" i="26"/>
  <c r="AE279" i="32" s="1"/>
  <c r="S239" i="26"/>
  <c r="Q228" i="26"/>
  <c r="M301" i="26"/>
  <c r="AE302" i="32" s="1"/>
  <c r="O344" i="26"/>
  <c r="O131" i="26"/>
  <c r="M26" i="26"/>
  <c r="AE27" i="32" s="1"/>
  <c r="R338" i="26"/>
  <c r="Q92" i="26"/>
  <c r="S408" i="26"/>
  <c r="Q43" i="26"/>
  <c r="S378" i="26"/>
  <c r="O149" i="26"/>
  <c r="S19" i="26"/>
  <c r="Q192" i="26"/>
  <c r="O82" i="26"/>
  <c r="N69" i="26"/>
  <c r="P460" i="26"/>
  <c r="AF461" i="32" s="1"/>
  <c r="R41" i="26"/>
  <c r="Q150" i="26"/>
  <c r="R14" i="26"/>
  <c r="M8" i="26"/>
  <c r="AE9" i="32" s="1"/>
  <c r="R22" i="26"/>
  <c r="P10" i="26"/>
  <c r="AF11" i="32" s="1"/>
  <c r="R425" i="26"/>
  <c r="N254" i="26"/>
  <c r="R241" i="26"/>
  <c r="O191" i="26"/>
  <c r="R181" i="26"/>
  <c r="N102" i="26"/>
  <c r="S18" i="26"/>
  <c r="Q299" i="26"/>
  <c r="Q149" i="26"/>
  <c r="O405" i="26"/>
  <c r="O118" i="26"/>
  <c r="O176" i="26"/>
  <c r="Q460" i="26"/>
  <c r="O28" i="26"/>
  <c r="S176" i="26"/>
  <c r="O113" i="26"/>
  <c r="M188" i="26"/>
  <c r="AE189" i="32" s="1"/>
  <c r="O383" i="26"/>
  <c r="O417" i="26"/>
  <c r="O14" i="26"/>
  <c r="S94" i="26"/>
  <c r="S131" i="26"/>
  <c r="M262" i="26"/>
  <c r="AE263" i="32" s="1"/>
  <c r="P226" i="26"/>
  <c r="AF227" i="32" s="1"/>
  <c r="R455" i="26"/>
  <c r="P93" i="26"/>
  <c r="AF94" i="32" s="1"/>
  <c r="Q240" i="26"/>
  <c r="N472" i="26"/>
  <c r="R422" i="26"/>
  <c r="M277" i="26"/>
  <c r="AE278" i="32" s="1"/>
  <c r="P151" i="26"/>
  <c r="AF152" i="32" s="1"/>
  <c r="S200" i="26"/>
  <c r="Q320" i="26"/>
  <c r="O37" i="26"/>
  <c r="M316" i="26"/>
  <c r="AE317" i="32" s="1"/>
  <c r="P296" i="26"/>
  <c r="AF297" i="32" s="1"/>
  <c r="Q253" i="26"/>
  <c r="R245" i="26"/>
  <c r="O320" i="26"/>
  <c r="M358" i="26"/>
  <c r="AE359" i="32" s="1"/>
  <c r="R146" i="26"/>
  <c r="M20" i="26"/>
  <c r="AE21" i="32" s="1"/>
  <c r="P352" i="26"/>
  <c r="AF353" i="32" s="1"/>
  <c r="O106" i="26"/>
  <c r="R431" i="26"/>
  <c r="P66" i="26"/>
  <c r="AF67" i="32" s="1"/>
  <c r="Q423" i="26"/>
  <c r="M198" i="26"/>
  <c r="AE199" i="32" s="1"/>
  <c r="S409" i="26"/>
  <c r="S105" i="26"/>
  <c r="S493" i="26"/>
  <c r="R336" i="26"/>
  <c r="M491" i="26"/>
  <c r="AE492" i="32" s="1"/>
  <c r="N324" i="26"/>
  <c r="M208" i="26"/>
  <c r="AE209" i="32" s="1"/>
  <c r="Q209" i="26"/>
  <c r="R117" i="26"/>
  <c r="M355" i="26"/>
  <c r="AE356" i="32" s="1"/>
  <c r="N118" i="26"/>
  <c r="P286" i="26"/>
  <c r="AF287" i="32" s="1"/>
  <c r="M63" i="26"/>
  <c r="AE64" i="32" s="1"/>
  <c r="N193" i="26"/>
  <c r="M339" i="26"/>
  <c r="AE340" i="32" s="1"/>
  <c r="S491" i="26"/>
  <c r="P490" i="26"/>
  <c r="AF491" i="32" s="1"/>
  <c r="P17" i="26"/>
  <c r="AF18" i="32" s="1"/>
  <c r="N227" i="26"/>
  <c r="N401" i="26"/>
  <c r="S75" i="26"/>
  <c r="S494" i="26"/>
  <c r="P276" i="26"/>
  <c r="AF277" i="32" s="1"/>
  <c r="N356" i="26"/>
  <c r="M437" i="26"/>
  <c r="AE438" i="32" s="1"/>
  <c r="P43" i="26"/>
  <c r="AF44" i="32" s="1"/>
  <c r="R370" i="26"/>
  <c r="M241" i="26"/>
  <c r="AE242" i="32" s="1"/>
  <c r="N366" i="26"/>
  <c r="M120" i="26"/>
  <c r="AE121" i="32" s="1"/>
  <c r="P445" i="26"/>
  <c r="AF446" i="32" s="1"/>
  <c r="N80" i="26"/>
  <c r="Q451" i="26"/>
  <c r="R211" i="26"/>
  <c r="P437" i="26"/>
  <c r="AF438" i="32" s="1"/>
  <c r="O128" i="26"/>
  <c r="R379" i="26"/>
  <c r="N359" i="26"/>
  <c r="P285" i="26"/>
  <c r="AF286" i="32" s="1"/>
  <c r="P360" i="26"/>
  <c r="AF361" i="32" s="1"/>
  <c r="S263" i="26"/>
  <c r="P426" i="26"/>
  <c r="AF427" i="32" s="1"/>
  <c r="O200" i="26"/>
  <c r="R32" i="26"/>
  <c r="P443" i="26"/>
  <c r="AF444" i="32" s="1"/>
  <c r="M151" i="26"/>
  <c r="AE152" i="32" s="1"/>
  <c r="R344" i="26"/>
  <c r="M142" i="26"/>
  <c r="AE143" i="32" s="1"/>
  <c r="O4" i="26"/>
  <c r="Q242" i="26"/>
  <c r="N140" i="26"/>
  <c r="O95" i="26"/>
  <c r="Q183" i="26"/>
  <c r="M82" i="26"/>
  <c r="AE83" i="32" s="1"/>
  <c r="R269" i="26"/>
  <c r="O411" i="26"/>
  <c r="Q35" i="26"/>
  <c r="Q245" i="26"/>
  <c r="N344" i="26"/>
  <c r="R305" i="26"/>
  <c r="M359" i="26"/>
  <c r="AE360" i="32" s="1"/>
  <c r="N195" i="26"/>
  <c r="M369" i="26"/>
  <c r="AE370" i="32" s="1"/>
  <c r="Q348" i="26"/>
  <c r="O468" i="26"/>
  <c r="R396" i="26"/>
  <c r="R215" i="26"/>
  <c r="M318" i="26"/>
  <c r="AE319" i="32" s="1"/>
  <c r="M398" i="26"/>
  <c r="AE399" i="32" s="1"/>
  <c r="P85" i="26"/>
  <c r="AF86" i="32" s="1"/>
  <c r="P393" i="26"/>
  <c r="AF394" i="32" s="1"/>
  <c r="Q382" i="26"/>
  <c r="N299" i="26"/>
  <c r="S383" i="26"/>
  <c r="Q306" i="26"/>
  <c r="N440" i="26"/>
  <c r="S216" i="26"/>
  <c r="O27" i="26"/>
  <c r="N457" i="26"/>
  <c r="N167" i="26"/>
  <c r="Q367" i="26"/>
  <c r="P168" i="26"/>
  <c r="AF169" i="32" s="1"/>
  <c r="M6" i="26"/>
  <c r="AE7" i="32" s="1"/>
  <c r="N449" i="26"/>
  <c r="P478" i="26"/>
  <c r="AF479" i="32" s="1"/>
  <c r="Q153" i="26"/>
  <c r="S456" i="26"/>
  <c r="S265" i="26"/>
  <c r="P198" i="26"/>
  <c r="AF199" i="32" s="1"/>
  <c r="R501" i="26"/>
  <c r="N145" i="26"/>
  <c r="P242" i="26"/>
  <c r="AF243" i="32" s="1"/>
  <c r="R201" i="26"/>
  <c r="M110" i="26"/>
  <c r="AE111" i="32" s="1"/>
  <c r="O333" i="26"/>
  <c r="P110" i="26"/>
  <c r="AF111" i="32" s="1"/>
  <c r="M14" i="26"/>
  <c r="AE15" i="32" s="1"/>
  <c r="O55" i="26"/>
  <c r="M186" i="26"/>
  <c r="AE187" i="32" s="1"/>
  <c r="M80" i="26"/>
  <c r="AE81" i="32" s="1"/>
  <c r="S366" i="26"/>
  <c r="O23" i="26"/>
  <c r="S474" i="26"/>
  <c r="P38" i="26"/>
  <c r="AF39" i="32" s="1"/>
  <c r="M174" i="26"/>
  <c r="AE175" i="32" s="1"/>
  <c r="N490" i="26"/>
  <c r="M322" i="26"/>
  <c r="AE323" i="32" s="1"/>
  <c r="Q429" i="26"/>
  <c r="N56" i="26"/>
  <c r="R136" i="26"/>
  <c r="P475" i="26"/>
  <c r="AF476" i="32" s="1"/>
  <c r="O218" i="26"/>
  <c r="S470" i="26"/>
  <c r="M183" i="26"/>
  <c r="AE184" i="32" s="1"/>
  <c r="O381" i="26"/>
  <c r="S184" i="26"/>
  <c r="O24" i="26"/>
  <c r="S462" i="26"/>
  <c r="R33" i="26"/>
  <c r="P177" i="26"/>
  <c r="AF178" i="32" s="1"/>
  <c r="Q470" i="26"/>
  <c r="O283" i="26"/>
  <c r="O221" i="26"/>
  <c r="M16" i="26"/>
  <c r="AE17" i="32" s="1"/>
  <c r="R187" i="26"/>
  <c r="S302" i="26"/>
  <c r="Q238" i="26"/>
  <c r="S81" i="26"/>
  <c r="N369" i="26"/>
  <c r="R350" i="26"/>
  <c r="M436" i="26"/>
  <c r="AE437" i="32" s="1"/>
  <c r="S250" i="26"/>
  <c r="S26" i="26"/>
  <c r="M265" i="26"/>
  <c r="AE266" i="32" s="1"/>
  <c r="R231" i="26"/>
  <c r="S132" i="26"/>
  <c r="S31" i="26"/>
  <c r="R175" i="26"/>
  <c r="O104" i="26"/>
  <c r="P258" i="26"/>
  <c r="AF259" i="32" s="1"/>
  <c r="O378" i="26"/>
  <c r="M375" i="26"/>
  <c r="AE376" i="32" s="1"/>
  <c r="Q220" i="26"/>
  <c r="Q259" i="26"/>
  <c r="R237" i="26"/>
  <c r="Q267" i="26"/>
  <c r="S20" i="26"/>
  <c r="S343" i="26"/>
  <c r="N404" i="26"/>
  <c r="S58" i="26"/>
  <c r="Q315" i="26"/>
  <c r="M469" i="26"/>
  <c r="AE470" i="32" s="1"/>
  <c r="S488" i="26"/>
  <c r="Q91" i="26"/>
  <c r="O484" i="26"/>
  <c r="M302" i="26"/>
  <c r="AE303" i="32" s="1"/>
  <c r="M235" i="26"/>
  <c r="AE236" i="32" s="1"/>
  <c r="R29" i="26"/>
  <c r="P218" i="26"/>
  <c r="AF219" i="32" s="1"/>
  <c r="Q316" i="26"/>
  <c r="R255" i="26"/>
  <c r="Q68" i="26"/>
  <c r="O393" i="26"/>
  <c r="Q373" i="26"/>
  <c r="S458" i="26"/>
  <c r="M279" i="26"/>
  <c r="AE280" i="32" s="1"/>
  <c r="Q41" i="26"/>
  <c r="P444" i="26"/>
  <c r="AF445" i="32" s="1"/>
  <c r="S283" i="26"/>
  <c r="M128" i="26"/>
  <c r="AE129" i="32" s="1"/>
  <c r="N174" i="26"/>
  <c r="Q415" i="26"/>
  <c r="R289" i="26"/>
  <c r="P84" i="26"/>
  <c r="AF85" i="32" s="1"/>
  <c r="R128" i="26"/>
  <c r="P396" i="26"/>
  <c r="AF397" i="32" s="1"/>
  <c r="Q231" i="26"/>
  <c r="M192" i="26"/>
  <c r="AE193" i="32" s="1"/>
  <c r="N96" i="26"/>
  <c r="P314" i="26"/>
  <c r="AF315" i="32" s="1"/>
  <c r="R165" i="26"/>
  <c r="Q67" i="26"/>
  <c r="N49" i="26"/>
  <c r="S178" i="26"/>
  <c r="N362" i="26"/>
  <c r="O76" i="26"/>
  <c r="M283" i="26"/>
  <c r="AE284" i="32" s="1"/>
  <c r="R97" i="26"/>
  <c r="M286" i="26"/>
  <c r="AE287" i="32" s="1"/>
  <c r="O412" i="26"/>
  <c r="S257" i="26"/>
  <c r="O275" i="26"/>
  <c r="R135" i="26"/>
  <c r="Q233" i="26"/>
  <c r="N429" i="26"/>
  <c r="Q179" i="26"/>
  <c r="M420" i="26"/>
  <c r="AE421" i="32" s="1"/>
  <c r="M400" i="26"/>
  <c r="AE401" i="32" s="1"/>
  <c r="Q472" i="26"/>
  <c r="P297" i="26"/>
  <c r="AF298" i="32" s="1"/>
  <c r="S4" i="26"/>
  <c r="N458" i="26"/>
  <c r="M303" i="26"/>
  <c r="AE304" i="32" s="1"/>
  <c r="P153" i="26"/>
  <c r="AF154" i="32" s="1"/>
  <c r="R190" i="26"/>
  <c r="R445" i="26"/>
  <c r="Q312" i="26"/>
  <c r="O107" i="26"/>
  <c r="O170" i="26"/>
  <c r="N298" i="26"/>
  <c r="N111" i="26"/>
  <c r="M320" i="26"/>
  <c r="AE321" i="32" s="1"/>
  <c r="M21" i="26"/>
  <c r="AE22" i="32" s="1"/>
  <c r="O487" i="26"/>
  <c r="P143" i="26"/>
  <c r="AF144" i="32" s="1"/>
  <c r="P368" i="26"/>
  <c r="AF369" i="32" s="1"/>
  <c r="O54" i="26"/>
  <c r="O396" i="26"/>
  <c r="M254" i="26"/>
  <c r="AE255" i="32" s="1"/>
  <c r="M220" i="26"/>
  <c r="AE221" i="32" s="1"/>
  <c r="N124" i="26"/>
  <c r="N73" i="26"/>
  <c r="S299" i="26"/>
  <c r="Q96" i="26"/>
  <c r="R246" i="26"/>
  <c r="M25" i="26"/>
  <c r="AE26" i="32" s="1"/>
  <c r="Q430" i="26"/>
  <c r="R59" i="26"/>
  <c r="O328" i="26"/>
  <c r="M310" i="26"/>
  <c r="AE311" i="32" s="1"/>
  <c r="N112" i="26"/>
  <c r="O485" i="26"/>
  <c r="P495" i="26"/>
  <c r="AF496" i="32" s="1"/>
  <c r="Q12" i="26"/>
  <c r="N409" i="26"/>
  <c r="Q70" i="26"/>
  <c r="Q212" i="26"/>
  <c r="M41" i="26"/>
  <c r="AE42" i="32" s="1"/>
  <c r="Q206" i="26"/>
  <c r="R474" i="26"/>
  <c r="O326" i="26"/>
  <c r="P121" i="26"/>
  <c r="AF122" i="32" s="1"/>
  <c r="O197" i="26"/>
  <c r="S311" i="26"/>
  <c r="R125" i="26"/>
  <c r="R386" i="26"/>
  <c r="R34" i="26"/>
  <c r="P220" i="26"/>
  <c r="AF221" i="32" s="1"/>
  <c r="O166" i="26"/>
  <c r="N410" i="26"/>
  <c r="R27" i="26"/>
  <c r="Q366" i="26"/>
  <c r="S365" i="26"/>
  <c r="Q247" i="26"/>
  <c r="N286" i="26"/>
  <c r="P474" i="26"/>
  <c r="AF475" i="32" s="1"/>
  <c r="M381" i="26"/>
  <c r="AE382" i="32" s="1"/>
  <c r="P173" i="26"/>
  <c r="AF174" i="32" s="1"/>
  <c r="M100" i="26"/>
  <c r="AE101" i="32" s="1"/>
  <c r="P347" i="26"/>
  <c r="AF348" i="32" s="1"/>
  <c r="S369" i="26"/>
  <c r="S219" i="26"/>
  <c r="O182" i="26"/>
  <c r="M33" i="26"/>
  <c r="AE34" i="32" s="1"/>
  <c r="O208" i="26"/>
  <c r="S158" i="26"/>
  <c r="N19" i="26"/>
  <c r="S391" i="26"/>
  <c r="S256" i="26"/>
  <c r="P367" i="26"/>
  <c r="AF368" i="32" s="1"/>
  <c r="O306" i="26"/>
  <c r="R221" i="26"/>
  <c r="O392" i="26"/>
  <c r="O71" i="26"/>
  <c r="O490" i="26"/>
  <c r="S271" i="26"/>
  <c r="S349" i="26"/>
  <c r="R427" i="26"/>
  <c r="S38" i="26"/>
  <c r="P128" i="26"/>
  <c r="AF129" i="32" s="1"/>
  <c r="P48" i="26"/>
  <c r="AF49" i="32" s="1"/>
  <c r="Q237" i="26"/>
  <c r="M180" i="26"/>
  <c r="AE181" i="32" s="1"/>
  <c r="R437" i="26"/>
  <c r="N42" i="26"/>
  <c r="O380" i="26"/>
  <c r="R391" i="26"/>
  <c r="O287" i="26"/>
  <c r="M305" i="26"/>
  <c r="AE306" i="32" s="1"/>
  <c r="M260" i="26"/>
  <c r="AE261" i="32" s="1"/>
  <c r="S403" i="26"/>
  <c r="Q200" i="26"/>
  <c r="P137" i="26"/>
  <c r="AF138" i="32" s="1"/>
  <c r="Q439" i="26"/>
  <c r="R172" i="26"/>
  <c r="O356" i="26"/>
  <c r="O112" i="26"/>
  <c r="S442" i="26"/>
  <c r="R234" i="26"/>
  <c r="O20" i="26"/>
  <c r="N423" i="26"/>
  <c r="Q114" i="26"/>
  <c r="R369" i="26"/>
  <c r="O242" i="26"/>
  <c r="P209" i="26"/>
  <c r="AF210" i="32" s="1"/>
  <c r="Q117" i="26"/>
  <c r="R89" i="26"/>
  <c r="N282" i="26"/>
  <c r="P90" i="26"/>
  <c r="AF91" i="32" s="1"/>
  <c r="S235" i="26"/>
  <c r="M334" i="26"/>
  <c r="AE335" i="32" s="1"/>
  <c r="R16" i="26"/>
  <c r="N270" i="26"/>
  <c r="N10" i="26"/>
  <c r="P259" i="26"/>
  <c r="AF260" i="32" s="1"/>
  <c r="O6" i="26"/>
  <c r="M145" i="26"/>
  <c r="AE146" i="32" s="1"/>
  <c r="M89" i="26"/>
  <c r="AE90" i="32" s="1"/>
  <c r="Q152" i="26"/>
  <c r="Q198" i="26"/>
  <c r="N139" i="26"/>
  <c r="Q148" i="26"/>
  <c r="S45" i="26"/>
  <c r="O108" i="26"/>
  <c r="S242" i="26"/>
  <c r="S117" i="26"/>
  <c r="R318" i="26"/>
  <c r="Q90" i="26"/>
  <c r="R142" i="26"/>
  <c r="Q338" i="26"/>
  <c r="N76" i="26"/>
  <c r="S143" i="26"/>
  <c r="N204" i="26"/>
  <c r="N242" i="26"/>
  <c r="S139" i="26"/>
  <c r="N333" i="26"/>
  <c r="P101" i="26"/>
  <c r="AF102" i="32" s="1"/>
  <c r="O224" i="26"/>
  <c r="P63" i="26"/>
  <c r="AF64" i="32" s="1"/>
  <c r="P214" i="26"/>
  <c r="AF215" i="32" s="1"/>
  <c r="N297" i="26"/>
  <c r="R25" i="26"/>
  <c r="Q171" i="26"/>
  <c r="O295" i="26"/>
  <c r="O140" i="26"/>
  <c r="M242" i="26"/>
  <c r="AE243" i="32" s="1"/>
  <c r="R139" i="26"/>
  <c r="S404" i="26"/>
  <c r="O90" i="26"/>
  <c r="Q14" i="26"/>
  <c r="N186" i="26"/>
  <c r="Q94" i="26"/>
  <c r="R342" i="26"/>
  <c r="R7" i="26"/>
  <c r="S163" i="26"/>
  <c r="N295" i="26"/>
  <c r="O165" i="26"/>
  <c r="O219" i="26"/>
  <c r="Q155" i="26"/>
  <c r="Q45" i="26"/>
  <c r="R182" i="26"/>
  <c r="M150" i="26"/>
  <c r="AE151" i="32" s="1"/>
  <c r="M130" i="26"/>
  <c r="AE131" i="32" s="1"/>
  <c r="M214" i="26"/>
  <c r="AE215" i="32" s="1"/>
  <c r="N72" i="26"/>
  <c r="N335" i="26"/>
  <c r="N81" i="26"/>
  <c r="P332" i="26"/>
  <c r="AF333" i="32" s="1"/>
  <c r="S231" i="26"/>
  <c r="Q63" i="26"/>
  <c r="P13" i="26"/>
  <c r="AF14" i="32" s="1"/>
  <c r="M52" i="26"/>
  <c r="AE53" i="32" s="1"/>
  <c r="Q241" i="26"/>
  <c r="Q181" i="26"/>
  <c r="R95" i="26"/>
  <c r="N246" i="26"/>
  <c r="Q246" i="26"/>
  <c r="N63" i="26"/>
  <c r="S300" i="26"/>
  <c r="P113" i="26"/>
  <c r="AF114" i="32" s="1"/>
  <c r="P279" i="26"/>
  <c r="AF280" i="32" s="1"/>
  <c r="M440" i="26"/>
  <c r="AE441" i="32" s="1"/>
  <c r="R143" i="26"/>
  <c r="O81" i="26"/>
  <c r="R500" i="26"/>
  <c r="P441" i="26"/>
  <c r="AF442" i="32" s="1"/>
  <c r="O164" i="26"/>
  <c r="Q95" i="26"/>
  <c r="S281" i="26"/>
  <c r="S377" i="26"/>
  <c r="S166" i="26"/>
  <c r="Q22" i="26"/>
  <c r="Q105" i="26"/>
  <c r="R189" i="26"/>
  <c r="R107" i="26"/>
  <c r="P319" i="26"/>
  <c r="AF320" i="32" s="1"/>
  <c r="N129" i="26"/>
  <c r="O154" i="26"/>
  <c r="Q440" i="26"/>
  <c r="N219" i="26"/>
  <c r="O109" i="26"/>
  <c r="Q450" i="26"/>
  <c r="M90" i="26"/>
  <c r="AE91" i="32" s="1"/>
  <c r="Q39" i="26"/>
  <c r="Q134" i="26"/>
  <c r="S340" i="26"/>
  <c r="R464" i="26"/>
  <c r="O456" i="26"/>
  <c r="N28" i="26"/>
  <c r="R74" i="26"/>
  <c r="N13" i="26"/>
  <c r="S475" i="26"/>
  <c r="M219" i="26"/>
  <c r="AE220" i="32" s="1"/>
  <c r="Q164" i="26"/>
  <c r="M13" i="26"/>
  <c r="AE14" i="32" s="1"/>
  <c r="N133" i="26"/>
  <c r="P104" i="26"/>
  <c r="AF105" i="32" s="1"/>
  <c r="P378" i="26"/>
  <c r="AF379" i="32" s="1"/>
  <c r="S159" i="26"/>
  <c r="S85" i="26"/>
  <c r="S77" i="26"/>
  <c r="P176" i="26"/>
  <c r="AF177" i="32" s="1"/>
  <c r="R49" i="26"/>
  <c r="M181" i="26"/>
  <c r="AE182" i="32" s="1"/>
  <c r="O256" i="26"/>
  <c r="R39" i="26"/>
  <c r="P164" i="26"/>
  <c r="AF165" i="32" s="1"/>
  <c r="O26" i="26"/>
  <c r="Q223" i="26"/>
  <c r="M224" i="26"/>
  <c r="AE225" i="32" s="1"/>
  <c r="O49" i="26"/>
  <c r="O270" i="26"/>
  <c r="Q99" i="26"/>
  <c r="S223" i="26"/>
  <c r="Q355" i="26"/>
  <c r="P127" i="26"/>
  <c r="AF128" i="32" s="1"/>
  <c r="O274" i="26"/>
  <c r="S249" i="26"/>
  <c r="O294" i="26"/>
  <c r="O148" i="26"/>
  <c r="P32" i="26"/>
  <c r="AF33" i="32" s="1"/>
  <c r="Q254" i="26"/>
  <c r="P333" i="26"/>
  <c r="AF334" i="32" s="1"/>
  <c r="N150" i="26"/>
  <c r="P27" i="26"/>
  <c r="AF28" i="32" s="1"/>
  <c r="R91" i="26"/>
  <c r="P41" i="26"/>
  <c r="AF42" i="32" s="1"/>
  <c r="S286" i="26"/>
  <c r="R73" i="26"/>
  <c r="S32" i="26"/>
  <c r="Q329" i="26"/>
  <c r="S198" i="26"/>
  <c r="P95" i="26"/>
  <c r="AF96" i="32" s="1"/>
  <c r="P370" i="26"/>
  <c r="AF371" i="32" s="1"/>
  <c r="S67" i="26"/>
  <c r="N138" i="26"/>
  <c r="R118" i="26"/>
  <c r="N214" i="26"/>
  <c r="M87" i="26"/>
  <c r="AE88" i="32" s="1"/>
  <c r="P159" i="26"/>
  <c r="AF160" i="32" s="1"/>
  <c r="R112" i="26"/>
  <c r="S346" i="26"/>
  <c r="P83" i="26"/>
  <c r="AF84" i="32" s="1"/>
  <c r="N177" i="26"/>
  <c r="P148" i="26"/>
  <c r="AF149" i="32" s="1"/>
  <c r="N327" i="26"/>
  <c r="M202" i="26"/>
  <c r="AE203" i="32" s="1"/>
  <c r="P202" i="26"/>
  <c r="AF203" i="32" s="1"/>
  <c r="P68" i="26"/>
  <c r="AF69" i="32" s="1"/>
  <c r="O247" i="26"/>
  <c r="M165" i="26"/>
  <c r="AE166" i="32" s="1"/>
  <c r="M405" i="26"/>
  <c r="AE406" i="32" s="1"/>
  <c r="O3" i="26"/>
  <c r="Q258" i="26"/>
  <c r="R213" i="26"/>
  <c r="O204" i="26"/>
  <c r="R140" i="26"/>
  <c r="R85" i="26"/>
  <c r="N115" i="26"/>
  <c r="R349" i="26"/>
  <c r="P165" i="26"/>
  <c r="AF166" i="32" s="1"/>
  <c r="S165" i="26"/>
  <c r="S164" i="26"/>
  <c r="R395" i="26"/>
  <c r="O110" i="26"/>
  <c r="M4" i="26"/>
  <c r="AE5" i="32" s="1"/>
  <c r="Q32" i="26"/>
  <c r="P247" i="26"/>
  <c r="AF248" i="32" s="1"/>
  <c r="N106" i="26"/>
  <c r="O239" i="26"/>
  <c r="N101" i="26"/>
  <c r="N402" i="26"/>
  <c r="N192" i="26"/>
  <c r="P246" i="26"/>
  <c r="AF247" i="32" s="1"/>
  <c r="S181" i="26"/>
  <c r="Q8" i="26"/>
  <c r="S212" i="26"/>
  <c r="N176" i="26"/>
  <c r="O111" i="26"/>
  <c r="Q307" i="26"/>
  <c r="N237" i="26"/>
  <c r="R447" i="26"/>
  <c r="P146" i="26"/>
  <c r="AF147" i="32" s="1"/>
  <c r="S53" i="26"/>
  <c r="S268" i="26"/>
  <c r="Q395" i="26"/>
  <c r="S253" i="26"/>
  <c r="M124" i="26"/>
  <c r="AE125" i="32" s="1"/>
  <c r="S354" i="26"/>
  <c r="O355" i="26"/>
  <c r="M236" i="26"/>
  <c r="AE237" i="32" s="1"/>
  <c r="Q69" i="26"/>
  <c r="M226" i="26"/>
  <c r="AE227" i="32" s="1"/>
  <c r="S24" i="26"/>
  <c r="Q108" i="26"/>
  <c r="N53" i="26"/>
  <c r="R313" i="26"/>
  <c r="P62" i="26"/>
  <c r="AF63" i="32" s="1"/>
  <c r="R253" i="26"/>
  <c r="M149" i="26"/>
  <c r="AE150" i="32" s="1"/>
  <c r="R450" i="26"/>
  <c r="P88" i="26"/>
  <c r="AF89" i="32" s="1"/>
  <c r="S40" i="26"/>
  <c r="O193" i="26"/>
  <c r="S122" i="26"/>
  <c r="M255" i="26"/>
  <c r="AE256" i="32" s="1"/>
  <c r="S149" i="26"/>
  <c r="Q31" i="26"/>
  <c r="Q313" i="26"/>
  <c r="P149" i="26"/>
  <c r="AF150" i="32" s="1"/>
  <c r="M231" i="26"/>
  <c r="AE232" i="32" s="1"/>
  <c r="S148" i="26"/>
  <c r="O101" i="26"/>
  <c r="P96" i="26"/>
  <c r="AF97" i="32" s="1"/>
  <c r="N159" i="26"/>
  <c r="Q53" i="26"/>
  <c r="S224" i="26"/>
  <c r="P482" i="26"/>
  <c r="AF483" i="32" s="1"/>
  <c r="S476" i="26"/>
  <c r="O87" i="26"/>
  <c r="N348" i="26"/>
  <c r="R174" i="26"/>
  <c r="Q311" i="26"/>
  <c r="R164" i="26"/>
  <c r="M3" i="26"/>
  <c r="AE4" i="32" s="1"/>
  <c r="P192" i="26"/>
  <c r="AF193" i="32" s="1"/>
  <c r="S318" i="26"/>
  <c r="M97" i="26"/>
  <c r="AE98" i="32" s="1"/>
  <c r="M414" i="26"/>
  <c r="AE415" i="32" s="1"/>
  <c r="Q214" i="26"/>
  <c r="P354" i="26"/>
  <c r="AF355" i="32" s="1"/>
  <c r="N130" i="26"/>
  <c r="R145" i="26"/>
  <c r="R242" i="26"/>
  <c r="O311" i="26"/>
  <c r="O231" i="26"/>
  <c r="Q132" i="26"/>
  <c r="N314" i="26"/>
  <c r="N87" i="26"/>
  <c r="P213" i="26"/>
  <c r="AF214" i="32" s="1"/>
  <c r="R55" i="26"/>
  <c r="P204" i="26"/>
  <c r="AF205" i="32" s="1"/>
  <c r="O291" i="26"/>
  <c r="R154" i="26"/>
  <c r="O45" i="26"/>
  <c r="Q281" i="26"/>
  <c r="N264" i="26"/>
  <c r="N161" i="26"/>
  <c r="N445" i="26"/>
  <c r="M172" i="26"/>
  <c r="AE173" i="32" s="1"/>
  <c r="S115" i="26"/>
  <c r="Q80" i="26"/>
  <c r="Q3" i="26"/>
  <c r="S59" i="26"/>
  <c r="M143" i="26"/>
  <c r="AE144" i="32" s="1"/>
  <c r="M361" i="26"/>
  <c r="AE362" i="32" s="1"/>
  <c r="S464" i="26"/>
  <c r="R412" i="26"/>
  <c r="P21" i="26"/>
  <c r="AF22" i="32" s="1"/>
  <c r="O13" i="26"/>
  <c r="P480" i="26"/>
  <c r="AF481" i="32" s="1"/>
  <c r="S230" i="26"/>
  <c r="O172" i="26"/>
  <c r="O252" i="26"/>
  <c r="P140" i="26"/>
  <c r="AF141" i="32" s="1"/>
  <c r="Q110" i="26"/>
  <c r="R413" i="26"/>
  <c r="N169" i="26"/>
  <c r="M92" i="26"/>
  <c r="AE93" i="32" s="1"/>
  <c r="S273" i="26"/>
  <c r="S55" i="26"/>
  <c r="S80" i="26"/>
  <c r="S261" i="26"/>
  <c r="Q230" i="26"/>
  <c r="N172" i="26"/>
  <c r="O40" i="26"/>
  <c r="N235" i="26"/>
  <c r="R235" i="26"/>
  <c r="P55" i="26"/>
  <c r="AF56" i="32" s="1"/>
  <c r="M287" i="26"/>
  <c r="AE288" i="32" s="1"/>
  <c r="R105" i="26"/>
  <c r="R183" i="26"/>
  <c r="R134" i="26"/>
  <c r="P287" i="26"/>
  <c r="AF288" i="32" s="1"/>
  <c r="O255" i="26"/>
  <c r="S298" i="26"/>
  <c r="N155" i="26"/>
  <c r="S87" i="26"/>
  <c r="M269" i="26"/>
  <c r="AE270" i="32" s="1"/>
  <c r="N355" i="26"/>
  <c r="O159" i="26"/>
  <c r="P9" i="26"/>
  <c r="AF10" i="32" s="1"/>
  <c r="P99" i="26"/>
  <c r="AF100" i="32" s="1"/>
  <c r="M455" i="26"/>
  <c r="AE456" i="32" s="1"/>
  <c r="R300" i="26"/>
  <c r="Q26" i="26"/>
  <c r="S8" i="26"/>
  <c r="N334" i="26"/>
  <c r="Q208" i="26"/>
  <c r="Q101" i="26"/>
  <c r="R404" i="26"/>
  <c r="S95" i="26"/>
  <c r="S100" i="26"/>
  <c r="O127" i="26"/>
  <c r="M225" i="26"/>
  <c r="AE226" i="32" s="1"/>
  <c r="N78" i="26"/>
  <c r="P22" i="26"/>
  <c r="AF23" i="32" s="1"/>
  <c r="M42" i="26"/>
  <c r="AE43" i="32" s="1"/>
  <c r="M347" i="26"/>
  <c r="AE348" i="32" s="1"/>
  <c r="Q93" i="26"/>
  <c r="P208" i="26"/>
  <c r="AF209" i="32" s="1"/>
  <c r="P155" i="26"/>
  <c r="AF156" i="32" s="1"/>
  <c r="S180" i="26"/>
  <c r="P124" i="26"/>
  <c r="AF125" i="32" s="1"/>
  <c r="R96" i="26"/>
  <c r="R355" i="26"/>
  <c r="R150" i="26"/>
  <c r="S91" i="26"/>
  <c r="M167" i="26"/>
  <c r="AE168" i="32" s="1"/>
  <c r="S118" i="26"/>
  <c r="N59" i="26"/>
  <c r="M88" i="26"/>
  <c r="AE89" i="32" s="1"/>
  <c r="M91" i="26"/>
  <c r="AE92" i="32" s="1"/>
  <c r="O155" i="26"/>
  <c r="R31" i="26"/>
  <c r="R212" i="26"/>
  <c r="N213" i="26"/>
  <c r="R48" i="26"/>
  <c r="M259" i="26"/>
  <c r="AE260" i="32" s="1"/>
  <c r="Q85" i="26"/>
  <c r="O35" i="26"/>
  <c r="S9" i="26"/>
  <c r="R319" i="26"/>
  <c r="R163" i="26"/>
  <c r="O489" i="26"/>
  <c r="M191" i="26"/>
  <c r="AE192" i="32" s="1"/>
  <c r="R87" i="26"/>
  <c r="Q354" i="26"/>
  <c r="P19" i="26"/>
  <c r="AF20" i="32" s="1"/>
  <c r="S66" i="26"/>
  <c r="Q112" i="26"/>
  <c r="S134" i="26"/>
  <c r="R8" i="26"/>
  <c r="R223" i="26"/>
  <c r="R185" i="26"/>
  <c r="Q118" i="26"/>
  <c r="P39" i="26"/>
  <c r="AF40" i="32" s="1"/>
  <c r="N248" i="26"/>
  <c r="O452" i="26"/>
  <c r="M155" i="26"/>
  <c r="AE156" i="32" s="1"/>
  <c r="M60" i="26"/>
  <c r="AE61" i="32" s="1"/>
  <c r="R281" i="26"/>
  <c r="Q24" i="26"/>
  <c r="N55" i="26"/>
  <c r="R132" i="26"/>
  <c r="Q372" i="26"/>
  <c r="M378" i="26"/>
  <c r="AE379" i="32" s="1"/>
  <c r="S246" i="26"/>
  <c r="O77" i="26"/>
  <c r="M237" i="26"/>
  <c r="AE238" i="32" s="1"/>
  <c r="P29" i="26"/>
  <c r="AF30" i="32" s="1"/>
  <c r="S154" i="26"/>
  <c r="P81" i="26"/>
  <c r="AF82" i="32" s="1"/>
  <c r="R332" i="26"/>
  <c r="P82" i="26"/>
  <c r="AF83" i="32" s="1"/>
  <c r="M159" i="26"/>
  <c r="AE160" i="32" s="1"/>
  <c r="S155" i="26"/>
  <c r="N45" i="26"/>
  <c r="R46" i="26"/>
  <c r="O9" i="26"/>
  <c r="R203" i="26"/>
  <c r="P196" i="26"/>
  <c r="AF197" i="32" s="1"/>
  <c r="P260" i="26"/>
  <c r="AF261" i="32" s="1"/>
  <c r="Q127" i="26"/>
  <c r="P87" i="26"/>
  <c r="AF88" i="32" s="1"/>
  <c r="Q332" i="26"/>
  <c r="Q158" i="26"/>
  <c r="Q235" i="26"/>
  <c r="R155" i="26"/>
  <c r="R26" i="26"/>
  <c r="N104" i="26"/>
  <c r="Q166" i="26"/>
  <c r="O32" i="26"/>
  <c r="Q236" i="26"/>
  <c r="R197" i="26"/>
  <c r="P481" i="26"/>
  <c r="AF482" i="32" s="1"/>
  <c r="M95" i="26"/>
  <c r="AE96" i="32" s="1"/>
  <c r="M370" i="26"/>
  <c r="AE371" i="32" s="1"/>
  <c r="P182" i="26"/>
  <c r="AF183" i="32" s="1"/>
  <c r="Q65" i="26"/>
  <c r="M173" i="26"/>
  <c r="AE174" i="32" s="1"/>
  <c r="Q103" i="26"/>
  <c r="N202" i="26"/>
  <c r="Q333" i="26"/>
  <c r="R104" i="26"/>
  <c r="S460" i="26"/>
  <c r="O226" i="26"/>
  <c r="S360" i="26"/>
  <c r="P138" i="26"/>
  <c r="AF139" i="32" s="1"/>
  <c r="P67" i="26"/>
  <c r="AF68" i="32" s="1"/>
  <c r="P254" i="26"/>
  <c r="AF255" i="32" s="1"/>
  <c r="P54" i="26"/>
  <c r="AF55" i="32" s="1"/>
  <c r="R48" i="19"/>
  <c r="S48" i="19"/>
  <c r="N195" i="19"/>
  <c r="O3" i="19"/>
  <c r="M8" i="19"/>
  <c r="S21" i="19"/>
  <c r="N168" i="19"/>
  <c r="P314" i="19"/>
  <c r="O72" i="19"/>
  <c r="Q218" i="19"/>
  <c r="S364" i="19"/>
  <c r="S131" i="19"/>
  <c r="N278" i="19"/>
  <c r="N77" i="19"/>
  <c r="O45" i="19"/>
  <c r="S8" i="19"/>
  <c r="N155" i="19"/>
  <c r="M105" i="19"/>
  <c r="P59" i="19"/>
  <c r="M87" i="19"/>
  <c r="N87" i="19"/>
  <c r="S91" i="19"/>
  <c r="M60" i="19"/>
  <c r="S23" i="19"/>
  <c r="M208" i="19"/>
  <c r="R142" i="19"/>
  <c r="N74" i="19"/>
  <c r="O276" i="19"/>
  <c r="R433" i="19"/>
  <c r="Q229" i="19"/>
  <c r="R392" i="19"/>
  <c r="O175" i="19"/>
  <c r="Q156" i="19"/>
  <c r="O329" i="19"/>
  <c r="P43" i="19"/>
  <c r="P261" i="19"/>
  <c r="Q420" i="19"/>
  <c r="O53" i="19"/>
  <c r="P53" i="19"/>
  <c r="R199" i="19"/>
  <c r="S7" i="19"/>
  <c r="Q12" i="19"/>
  <c r="P26" i="19"/>
  <c r="R172" i="19"/>
  <c r="M319" i="19"/>
  <c r="S76" i="19"/>
  <c r="N223" i="19"/>
  <c r="P369" i="19"/>
  <c r="P136" i="19"/>
  <c r="R282" i="19"/>
  <c r="R81" i="19"/>
  <c r="S49" i="19"/>
  <c r="P13" i="19"/>
  <c r="R159" i="19"/>
  <c r="Q109" i="19"/>
  <c r="M64" i="19"/>
  <c r="Q91" i="19"/>
  <c r="R91" i="19"/>
  <c r="P96" i="19"/>
  <c r="Q64" i="19"/>
  <c r="P28" i="19"/>
  <c r="N213" i="19"/>
  <c r="S148" i="19"/>
  <c r="Q83" i="19"/>
  <c r="P281" i="19"/>
  <c r="O438" i="19"/>
  <c r="R234" i="19"/>
  <c r="O397" i="19"/>
  <c r="N181" i="19"/>
  <c r="P162" i="19"/>
  <c r="P334" i="19"/>
  <c r="S55" i="19"/>
  <c r="Q266" i="19"/>
  <c r="N425" i="19"/>
  <c r="P7" i="19"/>
  <c r="S57" i="19"/>
  <c r="M58" i="19"/>
  <c r="O204" i="19"/>
  <c r="P12" i="19"/>
  <c r="N17" i="19"/>
  <c r="M31" i="19"/>
  <c r="O177" i="19"/>
  <c r="Q323" i="19"/>
  <c r="P81" i="19"/>
  <c r="R227" i="19"/>
  <c r="M374" i="19"/>
  <c r="M141" i="19"/>
  <c r="O287" i="19"/>
  <c r="O86" i="19"/>
  <c r="P54" i="19"/>
  <c r="M18" i="19"/>
  <c r="O164" i="19"/>
  <c r="N114" i="19"/>
  <c r="Q68" i="19"/>
  <c r="N96" i="19"/>
  <c r="O96" i="19"/>
  <c r="M101" i="19"/>
  <c r="N69" i="19"/>
  <c r="M33" i="19"/>
  <c r="S218" i="19"/>
  <c r="M156" i="19"/>
  <c r="R92" i="19"/>
  <c r="R286" i="19"/>
  <c r="S442" i="19"/>
  <c r="S239" i="19"/>
  <c r="S401" i="19"/>
  <c r="Q187" i="19"/>
  <c r="P169" i="19"/>
  <c r="Q339" i="19"/>
  <c r="O65" i="19"/>
  <c r="R271" i="19"/>
  <c r="R429" i="19"/>
  <c r="M12" i="19"/>
  <c r="P62" i="19"/>
  <c r="Q62" i="19"/>
  <c r="S208" i="19"/>
  <c r="M17" i="19"/>
  <c r="R21" i="19"/>
  <c r="Q35" i="19"/>
  <c r="S181" i="19"/>
  <c r="N328" i="19"/>
  <c r="M86" i="19"/>
  <c r="O232" i="19"/>
  <c r="Q378" i="19"/>
  <c r="Q145" i="19"/>
  <c r="S291" i="19"/>
  <c r="S90" i="19"/>
  <c r="M59" i="19"/>
  <c r="Q22" i="19"/>
  <c r="S168" i="19"/>
  <c r="R118" i="19"/>
  <c r="N73" i="19"/>
  <c r="R100" i="19"/>
  <c r="S100" i="19"/>
  <c r="Q105" i="19"/>
  <c r="R73" i="19"/>
  <c r="R5" i="19"/>
  <c r="M224" i="19"/>
  <c r="S161" i="19"/>
  <c r="R101" i="19"/>
  <c r="O292" i="19"/>
  <c r="P6" i="19"/>
  <c r="M245" i="19"/>
  <c r="P406" i="19"/>
  <c r="M193" i="19"/>
  <c r="P175" i="19"/>
  <c r="Q344" i="19"/>
  <c r="R74" i="19"/>
  <c r="S276" i="19"/>
  <c r="O434" i="19"/>
  <c r="Q16" i="19"/>
  <c r="M67" i="19"/>
  <c r="N67" i="19"/>
  <c r="P213" i="19"/>
  <c r="Q21" i="19"/>
  <c r="O26" i="19"/>
  <c r="N40" i="19"/>
  <c r="N21" i="19"/>
  <c r="Q71" i="19"/>
  <c r="R71" i="19"/>
  <c r="M218" i="19"/>
  <c r="N26" i="19"/>
  <c r="S30" i="19"/>
  <c r="R44" i="19"/>
  <c r="M191" i="19"/>
  <c r="O337" i="19"/>
  <c r="N95" i="19"/>
  <c r="P241" i="19"/>
  <c r="P8" i="19"/>
  <c r="R154" i="19"/>
  <c r="M301" i="19"/>
  <c r="M100" i="19"/>
  <c r="N68" i="19"/>
  <c r="R31" i="19"/>
  <c r="M178" i="19"/>
  <c r="S127" i="19"/>
  <c r="O82" i="19"/>
  <c r="S109" i="19"/>
  <c r="M110" i="19"/>
  <c r="R114" i="19"/>
  <c r="S82" i="19"/>
  <c r="S14" i="19"/>
  <c r="O234" i="19"/>
  <c r="S174" i="19"/>
  <c r="P119" i="19"/>
  <c r="Q302" i="19"/>
  <c r="N30" i="19"/>
  <c r="S255" i="19"/>
  <c r="Q415" i="19"/>
  <c r="P203" i="19"/>
  <c r="R187" i="19"/>
  <c r="P354" i="19"/>
  <c r="O93" i="19"/>
  <c r="R287" i="19"/>
  <c r="R25" i="19"/>
  <c r="N76" i="19"/>
  <c r="O76" i="19"/>
  <c r="Q222" i="19"/>
  <c r="R30" i="19"/>
  <c r="P35" i="19"/>
  <c r="O49" i="19"/>
  <c r="Q195" i="19"/>
  <c r="S341" i="19"/>
  <c r="R99" i="19"/>
  <c r="M246" i="19"/>
  <c r="M13" i="19"/>
  <c r="O159" i="19"/>
  <c r="Q305" i="19"/>
  <c r="Q104" i="19"/>
  <c r="R72" i="19"/>
  <c r="O36" i="19"/>
  <c r="Q182" i="19"/>
  <c r="P132" i="19"/>
  <c r="S86" i="19"/>
  <c r="P114" i="19"/>
  <c r="Q114" i="19"/>
  <c r="O119" i="19"/>
  <c r="O5" i="19"/>
  <c r="S5" i="19"/>
  <c r="P239" i="19"/>
  <c r="R180" i="19"/>
  <c r="M126" i="19"/>
  <c r="R307" i="19"/>
  <c r="M43" i="19"/>
  <c r="M261" i="19"/>
  <c r="N420" i="19"/>
  <c r="Q208" i="19"/>
  <c r="N193" i="19"/>
  <c r="O359" i="19"/>
  <c r="O102" i="19"/>
  <c r="S292" i="19"/>
  <c r="O30" i="19"/>
  <c r="R80" i="19"/>
  <c r="S80" i="19"/>
  <c r="N227" i="19"/>
  <c r="O35" i="19"/>
  <c r="M40" i="19"/>
  <c r="S53" i="19"/>
  <c r="N200" i="19"/>
  <c r="P346" i="19"/>
  <c r="O104" i="19"/>
  <c r="Q250" i="19"/>
  <c r="Q17" i="19"/>
  <c r="S163" i="19"/>
  <c r="N310" i="19"/>
  <c r="N109" i="19"/>
  <c r="O77" i="19"/>
  <c r="S40" i="19"/>
  <c r="N187" i="19"/>
  <c r="M137" i="19"/>
  <c r="P91" i="19"/>
  <c r="M119" i="19"/>
  <c r="N119" i="19"/>
  <c r="S123" i="19"/>
  <c r="S9" i="19"/>
  <c r="M6" i="19"/>
  <c r="Q244" i="19"/>
  <c r="S186" i="19"/>
  <c r="Q134" i="19"/>
  <c r="S312" i="19"/>
  <c r="S52" i="19"/>
  <c r="N266" i="19"/>
  <c r="R424" i="19"/>
  <c r="O214" i="19"/>
  <c r="P198" i="19"/>
  <c r="N364" i="19"/>
  <c r="N111" i="19"/>
  <c r="M298" i="19"/>
  <c r="S34" i="19"/>
  <c r="O85" i="19"/>
  <c r="P85" i="19"/>
  <c r="R231" i="19"/>
  <c r="S39" i="19"/>
  <c r="Q44" i="19"/>
  <c r="P58" i="19"/>
  <c r="P39" i="19"/>
  <c r="S89" i="19"/>
  <c r="M90" i="19"/>
  <c r="O236" i="19"/>
  <c r="P44" i="19"/>
  <c r="N49" i="19"/>
  <c r="M63" i="19"/>
  <c r="M44" i="19"/>
  <c r="P94" i="19"/>
  <c r="Q94" i="19"/>
  <c r="S240" i="19"/>
  <c r="M49" i="19"/>
  <c r="R53" i="19"/>
  <c r="Q67" i="19"/>
  <c r="Q48" i="19"/>
  <c r="M99" i="19"/>
  <c r="N99" i="19"/>
  <c r="P245" i="19"/>
  <c r="Q53" i="19"/>
  <c r="O58" i="19"/>
  <c r="N72" i="19"/>
  <c r="N53" i="19"/>
  <c r="Q103" i="19"/>
  <c r="R103" i="19"/>
  <c r="M250" i="19"/>
  <c r="N58" i="19"/>
  <c r="S62" i="19"/>
  <c r="R76" i="19"/>
  <c r="R57" i="19"/>
  <c r="N108" i="19"/>
  <c r="O108" i="19"/>
  <c r="Q254" i="19"/>
  <c r="R62" i="19"/>
  <c r="P67" i="19"/>
  <c r="O81" i="19"/>
  <c r="O62" i="19"/>
  <c r="R112" i="19"/>
  <c r="S112" i="19"/>
  <c r="N259" i="19"/>
  <c r="O67" i="19"/>
  <c r="M72" i="19"/>
  <c r="S85" i="19"/>
  <c r="S66" i="19"/>
  <c r="O117" i="19"/>
  <c r="P117" i="19"/>
  <c r="R263" i="19"/>
  <c r="S71" i="19"/>
  <c r="Q76" i="19"/>
  <c r="P90" i="19"/>
  <c r="R236" i="19"/>
  <c r="M383" i="19"/>
  <c r="S140" i="19"/>
  <c r="N287" i="19"/>
  <c r="N54" i="19"/>
  <c r="P200" i="19"/>
  <c r="R346" i="19"/>
  <c r="R145" i="19"/>
  <c r="S113" i="19"/>
  <c r="P77" i="19"/>
  <c r="O27" i="19"/>
  <c r="Q173" i="19"/>
  <c r="O9" i="19"/>
  <c r="P9" i="19"/>
  <c r="N14" i="19"/>
  <c r="P160" i="19"/>
  <c r="P46" i="19"/>
  <c r="P92" i="19"/>
  <c r="O286" i="19"/>
  <c r="O229" i="19"/>
  <c r="M187" i="19"/>
  <c r="M354" i="19"/>
  <c r="N126" i="19"/>
  <c r="S307" i="19"/>
  <c r="N33" i="19"/>
  <c r="M256" i="19"/>
  <c r="N240" i="19"/>
  <c r="N402" i="19"/>
  <c r="R169" i="19"/>
  <c r="R339" i="19"/>
  <c r="P71" i="19"/>
  <c r="S121" i="19"/>
  <c r="M122" i="19"/>
  <c r="O268" i="19"/>
  <c r="P76" i="19"/>
  <c r="N81" i="19"/>
  <c r="M95" i="19"/>
  <c r="O241" i="19"/>
  <c r="Q387" i="19"/>
  <c r="P145" i="19"/>
  <c r="R291" i="19"/>
  <c r="R58" i="19"/>
  <c r="M205" i="19"/>
  <c r="M4" i="19"/>
  <c r="O150" i="19"/>
  <c r="P118" i="19"/>
  <c r="M82" i="19"/>
  <c r="S31" i="19"/>
  <c r="N178" i="19"/>
  <c r="S13" i="19"/>
  <c r="M14" i="19"/>
  <c r="R18" i="19"/>
  <c r="M165" i="19"/>
  <c r="P5" i="19"/>
  <c r="P101" i="19"/>
  <c r="M292" i="19"/>
  <c r="P234" i="19"/>
  <c r="R192" i="19"/>
  <c r="S358" i="19"/>
  <c r="R134" i="19"/>
  <c r="M313" i="19"/>
  <c r="N43" i="19"/>
  <c r="R6" i="19"/>
  <c r="O245" i="19"/>
  <c r="R406" i="19"/>
  <c r="Q175" i="19"/>
  <c r="R344" i="19"/>
  <c r="M76" i="19"/>
  <c r="P126" i="19"/>
  <c r="Q126" i="19"/>
  <c r="S272" i="19"/>
  <c r="M81" i="19"/>
  <c r="R85" i="19"/>
  <c r="Q99" i="19"/>
  <c r="S245" i="19"/>
  <c r="R3" i="19"/>
  <c r="M150" i="19"/>
  <c r="O296" i="19"/>
  <c r="O63" i="19"/>
  <c r="Q209" i="19"/>
  <c r="Q8" i="19"/>
  <c r="S154" i="19"/>
  <c r="M123" i="19"/>
  <c r="Q86" i="19"/>
  <c r="P36" i="19"/>
  <c r="R182" i="19"/>
  <c r="P18" i="19"/>
  <c r="Q18" i="19"/>
  <c r="O23" i="19"/>
  <c r="Q169" i="19"/>
  <c r="M10" i="19"/>
  <c r="O110" i="19"/>
  <c r="N297" i="19"/>
  <c r="Q239" i="19"/>
  <c r="M198" i="19"/>
  <c r="R363" i="19"/>
  <c r="M143" i="19"/>
  <c r="N318" i="19"/>
  <c r="M53" i="19"/>
  <c r="N20" i="19"/>
  <c r="M251" i="19"/>
  <c r="O411" i="19"/>
  <c r="Q181" i="19"/>
  <c r="R349" i="19"/>
  <c r="Q80" i="19"/>
  <c r="M131" i="19"/>
  <c r="N131" i="19"/>
  <c r="P277" i="19"/>
  <c r="Q85" i="19"/>
  <c r="O90" i="19"/>
  <c r="N104" i="19"/>
  <c r="P250" i="19"/>
  <c r="O8" i="19"/>
  <c r="Q154" i="19"/>
  <c r="S300" i="19"/>
  <c r="S67" i="19"/>
  <c r="N214" i="19"/>
  <c r="N13" i="19"/>
  <c r="P159" i="19"/>
  <c r="Q127" i="19"/>
  <c r="N91" i="19"/>
  <c r="M41" i="19"/>
  <c r="O187" i="19"/>
  <c r="M23" i="19"/>
  <c r="N23" i="19"/>
  <c r="S27" i="19"/>
  <c r="N174" i="19"/>
  <c r="Q14" i="19"/>
  <c r="M117" i="19"/>
  <c r="N6" i="19"/>
  <c r="R244" i="19"/>
  <c r="N203" i="19"/>
  <c r="Q368" i="19"/>
  <c r="N149" i="19"/>
  <c r="P323" i="19"/>
  <c r="M65" i="19"/>
  <c r="O33" i="19"/>
  <c r="N256" i="19"/>
  <c r="S415" i="19"/>
  <c r="S187" i="19"/>
  <c r="Q354" i="19"/>
  <c r="N85" i="19"/>
  <c r="Q135" i="19"/>
  <c r="R135" i="19"/>
  <c r="M282" i="19"/>
  <c r="N90" i="19"/>
  <c r="S94" i="19"/>
  <c r="R108" i="19"/>
  <c r="M255" i="19"/>
  <c r="S12" i="19"/>
  <c r="N159" i="19"/>
  <c r="P305" i="19"/>
  <c r="P72" i="19"/>
  <c r="R218" i="19"/>
  <c r="R17" i="19"/>
  <c r="M164" i="19"/>
  <c r="N132" i="19"/>
  <c r="R95" i="19"/>
  <c r="Q45" i="19"/>
  <c r="S191" i="19"/>
  <c r="Q27" i="19"/>
  <c r="R27" i="19"/>
  <c r="P32" i="19"/>
  <c r="R178" i="19"/>
  <c r="N19" i="19"/>
  <c r="R125" i="19"/>
  <c r="Q19" i="19"/>
  <c r="S249" i="19"/>
  <c r="O208" i="19"/>
  <c r="P373" i="19"/>
  <c r="O156" i="19"/>
  <c r="M329" i="19"/>
  <c r="P74" i="19"/>
  <c r="O43" i="19"/>
  <c r="O261" i="19"/>
  <c r="P420" i="19"/>
  <c r="O193" i="19"/>
  <c r="P359" i="19"/>
  <c r="R89" i="19"/>
  <c r="N140" i="19"/>
  <c r="O140" i="19"/>
  <c r="Q286" i="19"/>
  <c r="R94" i="19"/>
  <c r="P99" i="19"/>
  <c r="O113" i="19"/>
  <c r="Q259" i="19"/>
  <c r="P17" i="19"/>
  <c r="R163" i="19"/>
  <c r="M310" i="19"/>
  <c r="M77" i="19"/>
  <c r="O223" i="19"/>
  <c r="O22" i="19"/>
  <c r="Q168" i="19"/>
  <c r="R136" i="19"/>
  <c r="O100" i="19"/>
  <c r="N50" i="19"/>
  <c r="Q4" i="19"/>
  <c r="N32" i="19"/>
  <c r="O32" i="19"/>
  <c r="M37" i="19"/>
  <c r="N5" i="19"/>
  <c r="R23" i="19"/>
  <c r="O134" i="19"/>
  <c r="S29" i="19"/>
  <c r="Q255" i="19"/>
  <c r="Q213" i="19"/>
  <c r="O378" i="19"/>
  <c r="N162" i="19"/>
  <c r="N334" i="19"/>
  <c r="S83" i="19"/>
  <c r="Q55" i="19"/>
  <c r="P266" i="19"/>
  <c r="M425" i="19"/>
  <c r="Q198" i="19"/>
  <c r="O364" i="19"/>
  <c r="O94" i="19"/>
  <c r="R144" i="19"/>
  <c r="S144" i="19"/>
  <c r="N291" i="19"/>
  <c r="O99" i="19"/>
  <c r="M104" i="19"/>
  <c r="S117" i="19"/>
  <c r="N264" i="19"/>
  <c r="M22" i="19"/>
  <c r="O168" i="19"/>
  <c r="Q314" i="19"/>
  <c r="Q81" i="19"/>
  <c r="S227" i="19"/>
  <c r="S26" i="19"/>
  <c r="N173" i="19"/>
  <c r="O141" i="19"/>
  <c r="S104" i="19"/>
  <c r="R54" i="19"/>
  <c r="N9" i="19"/>
  <c r="R36" i="19"/>
  <c r="S36" i="19"/>
  <c r="Q41" i="19"/>
  <c r="R9" i="19"/>
  <c r="O28" i="19"/>
  <c r="Q142" i="19"/>
  <c r="R42" i="19"/>
  <c r="R260" i="19"/>
  <c r="N219" i="19"/>
  <c r="O383" i="19"/>
  <c r="N169" i="19"/>
  <c r="O339" i="19"/>
  <c r="M93" i="19"/>
  <c r="N65" i="19"/>
  <c r="Q271" i="19"/>
  <c r="Q429" i="19"/>
  <c r="R203" i="19"/>
  <c r="N369" i="19"/>
  <c r="M3" i="19"/>
  <c r="N3" i="19"/>
  <c r="P149" i="19"/>
  <c r="R295" i="19"/>
  <c r="S103" i="19"/>
  <c r="Q108" i="19"/>
  <c r="P122" i="19"/>
  <c r="R268" i="19"/>
  <c r="Q26" i="19"/>
  <c r="S172" i="19"/>
  <c r="N319" i="19"/>
  <c r="N86" i="19"/>
  <c r="P232" i="19"/>
  <c r="P31" i="19"/>
  <c r="R177" i="19"/>
  <c r="S145" i="19"/>
  <c r="P109" i="19"/>
  <c r="O59" i="19"/>
  <c r="R13" i="19"/>
  <c r="O41" i="19"/>
  <c r="P41" i="19"/>
  <c r="N46" i="19"/>
  <c r="O14" i="19"/>
  <c r="S32" i="19"/>
  <c r="R148" i="19"/>
  <c r="Q52" i="19"/>
  <c r="S265" i="19"/>
  <c r="O224" i="19"/>
  <c r="M388" i="19"/>
  <c r="N175" i="19"/>
  <c r="O344" i="19"/>
  <c r="M102" i="19"/>
  <c r="Q74" i="19"/>
  <c r="R276" i="19"/>
  <c r="N434" i="19"/>
  <c r="M209" i="19"/>
  <c r="O374" i="19"/>
  <c r="Q7" i="19"/>
  <c r="R7" i="19"/>
  <c r="M154" i="19"/>
  <c r="O300" i="19"/>
  <c r="P108" i="19"/>
  <c r="N113" i="19"/>
  <c r="M127" i="19"/>
  <c r="N12" i="19"/>
  <c r="O12" i="19"/>
  <c r="Q158" i="19"/>
  <c r="S304" i="19"/>
  <c r="M113" i="19"/>
  <c r="R117" i="19"/>
  <c r="Q131" i="19"/>
  <c r="R16" i="19"/>
  <c r="S16" i="19"/>
  <c r="N163" i="19"/>
  <c r="P309" i="19"/>
  <c r="Q117" i="19"/>
  <c r="O122" i="19"/>
  <c r="N136" i="19"/>
  <c r="O21" i="19"/>
  <c r="P21" i="19"/>
  <c r="R167" i="19"/>
  <c r="M314" i="19"/>
  <c r="N122" i="19"/>
  <c r="S126" i="19"/>
  <c r="R140" i="19"/>
  <c r="S25" i="19"/>
  <c r="M26" i="19"/>
  <c r="O172" i="19"/>
  <c r="Q318" i="19"/>
  <c r="R126" i="19"/>
  <c r="P131" i="19"/>
  <c r="O145" i="19"/>
  <c r="P30" i="19"/>
  <c r="Q30" i="19"/>
  <c r="S176" i="19"/>
  <c r="N323" i="19"/>
  <c r="O131" i="19"/>
  <c r="Q3" i="19"/>
  <c r="S149" i="19"/>
  <c r="M35" i="19"/>
  <c r="N35" i="19"/>
  <c r="P181" i="19"/>
  <c r="R327" i="19"/>
  <c r="S135" i="19"/>
  <c r="N8" i="19"/>
  <c r="Q39" i="19"/>
  <c r="R39" i="19"/>
  <c r="M186" i="19"/>
  <c r="O332" i="19"/>
  <c r="P140" i="19"/>
  <c r="R12" i="19"/>
  <c r="M159" i="19"/>
  <c r="P154" i="19"/>
  <c r="M54" i="19"/>
  <c r="P337" i="19"/>
  <c r="Q241" i="19"/>
  <c r="N141" i="19"/>
  <c r="R63" i="19"/>
  <c r="R150" i="19"/>
  <c r="Q123" i="19"/>
  <c r="O87" i="19"/>
  <c r="N10" i="19"/>
  <c r="Q101" i="19"/>
  <c r="R239" i="19"/>
  <c r="M181" i="19"/>
  <c r="Q6" i="19"/>
  <c r="Q219" i="19"/>
  <c r="Q128" i="19"/>
  <c r="S438" i="19"/>
  <c r="S219" i="19"/>
  <c r="M384" i="19"/>
  <c r="Q193" i="19"/>
  <c r="R359" i="19"/>
  <c r="M215" i="19"/>
  <c r="R46" i="19"/>
  <c r="M262" i="19"/>
  <c r="N421" i="19"/>
  <c r="N144" i="19"/>
  <c r="S319" i="19"/>
  <c r="Q471" i="19"/>
  <c r="O210" i="19"/>
  <c r="N47" i="19"/>
  <c r="P262" i="19"/>
  <c r="Q421" i="19"/>
  <c r="S170" i="19"/>
  <c r="S340" i="19"/>
  <c r="N57" i="19"/>
  <c r="S267" i="19"/>
  <c r="P426" i="19"/>
  <c r="M216" i="19"/>
  <c r="S47" i="19"/>
  <c r="N115" i="19"/>
  <c r="Q88" i="19"/>
  <c r="M98" i="19"/>
  <c r="S38" i="19"/>
  <c r="N116" i="19"/>
  <c r="S51" i="19"/>
  <c r="P280" i="19"/>
  <c r="M500" i="19"/>
  <c r="Q326" i="19"/>
  <c r="N419" i="19"/>
  <c r="O396" i="19"/>
  <c r="Q440" i="19"/>
  <c r="O423" i="19"/>
  <c r="P80" i="19"/>
  <c r="P442" i="19"/>
  <c r="Q232" i="19"/>
  <c r="S475" i="19"/>
  <c r="P263" i="19"/>
  <c r="N491" i="19"/>
  <c r="O318" i="19"/>
  <c r="M458" i="19"/>
  <c r="R482" i="19"/>
  <c r="M377" i="19"/>
  <c r="S253" i="19"/>
  <c r="S486" i="19"/>
  <c r="P385" i="19"/>
  <c r="P222" i="19"/>
  <c r="O472" i="19"/>
  <c r="N329" i="19"/>
  <c r="Q479" i="19"/>
  <c r="M438" i="19"/>
  <c r="O265" i="19"/>
  <c r="R445" i="19"/>
  <c r="N451" i="19"/>
  <c r="S405" i="19"/>
  <c r="M400" i="19"/>
  <c r="Q386" i="19"/>
  <c r="M380" i="19"/>
  <c r="P357" i="19"/>
  <c r="R348" i="19"/>
  <c r="R357" i="19"/>
  <c r="S357" i="19"/>
  <c r="Q306" i="19"/>
  <c r="Q163" i="19"/>
  <c r="Q58" i="19"/>
  <c r="M342" i="19"/>
  <c r="N246" i="19"/>
  <c r="N4" i="19"/>
  <c r="O68" i="19"/>
  <c r="O155" i="19"/>
  <c r="N128" i="19"/>
  <c r="N110" i="19"/>
  <c r="R14" i="19"/>
  <c r="P110" i="19"/>
  <c r="S244" i="19"/>
  <c r="P187" i="19"/>
  <c r="M20" i="19"/>
  <c r="R224" i="19"/>
  <c r="N135" i="19"/>
  <c r="P443" i="19"/>
  <c r="M225" i="19"/>
  <c r="R388" i="19"/>
  <c r="S198" i="19"/>
  <c r="Q364" i="19"/>
  <c r="N220" i="19"/>
  <c r="P56" i="19"/>
  <c r="N267" i="19"/>
  <c r="R425" i="19"/>
  <c r="Q151" i="19"/>
  <c r="M325" i="19"/>
  <c r="N476" i="19"/>
  <c r="P215" i="19"/>
  <c r="S56" i="19"/>
  <c r="Q267" i="19"/>
  <c r="N426" i="19"/>
  <c r="R176" i="19"/>
  <c r="S345" i="19"/>
  <c r="Q66" i="19"/>
  <c r="N273" i="19"/>
  <c r="M431" i="19"/>
  <c r="N221" i="19"/>
  <c r="Q57" i="19"/>
  <c r="P123" i="19"/>
  <c r="R97" i="19"/>
  <c r="S106" i="19"/>
  <c r="P51" i="19"/>
  <c r="S124" i="19"/>
  <c r="P61" i="19"/>
  <c r="O290" i="19"/>
  <c r="N500" i="19"/>
  <c r="M336" i="19"/>
  <c r="M468" i="19"/>
  <c r="R403" i="19"/>
  <c r="O469" i="19"/>
  <c r="S429" i="19"/>
  <c r="P147" i="19"/>
  <c r="P449" i="19"/>
  <c r="S242" i="19"/>
  <c r="O481" i="19"/>
  <c r="M274" i="19"/>
  <c r="M496" i="19"/>
  <c r="P327" i="19"/>
  <c r="N479" i="19"/>
  <c r="S482" i="19"/>
  <c r="R384" i="19"/>
  <c r="Q264" i="19"/>
  <c r="R477" i="19"/>
  <c r="Q391" i="19"/>
  <c r="Q233" i="19"/>
  <c r="O477" i="19"/>
  <c r="O338" i="19"/>
  <c r="S107" i="19"/>
  <c r="N445" i="19"/>
  <c r="O275" i="19"/>
  <c r="N463" i="19"/>
  <c r="M463" i="19"/>
  <c r="O413" i="19"/>
  <c r="M406" i="19"/>
  <c r="P393" i="19"/>
  <c r="R386" i="19"/>
  <c r="P365" i="19"/>
  <c r="Q357" i="19"/>
  <c r="N366" i="19"/>
  <c r="O366" i="19"/>
  <c r="M316" i="19"/>
  <c r="Q269" i="19"/>
  <c r="P186" i="19"/>
  <c r="N63" i="19"/>
  <c r="Q346" i="19"/>
  <c r="R250" i="19"/>
  <c r="R8" i="19"/>
  <c r="S72" i="19"/>
  <c r="S159" i="19"/>
  <c r="R132" i="19"/>
  <c r="P128" i="19"/>
  <c r="O19" i="19"/>
  <c r="N117" i="19"/>
  <c r="N250" i="19"/>
  <c r="S192" i="19"/>
  <c r="S110" i="19"/>
  <c r="S229" i="19"/>
  <c r="P143" i="19"/>
  <c r="M448" i="19"/>
  <c r="N230" i="19"/>
  <c r="O393" i="19"/>
  <c r="M204" i="19"/>
  <c r="R369" i="19"/>
  <c r="O225" i="19"/>
  <c r="S65" i="19"/>
  <c r="O272" i="19"/>
  <c r="O430" i="19"/>
  <c r="P157" i="19"/>
  <c r="N330" i="19"/>
  <c r="R480" i="19"/>
  <c r="Q220" i="19"/>
  <c r="O66" i="19"/>
  <c r="R272" i="19"/>
  <c r="R430" i="19"/>
  <c r="Q183" i="19"/>
  <c r="S350" i="19"/>
  <c r="P78" i="19"/>
  <c r="R278" i="19"/>
  <c r="Q435" i="19"/>
  <c r="O226" i="19"/>
  <c r="P69" i="19"/>
  <c r="P130" i="19"/>
  <c r="Q106" i="19"/>
  <c r="R115" i="19"/>
  <c r="M61" i="19"/>
  <c r="P133" i="19"/>
  <c r="S70" i="19"/>
  <c r="M300" i="19"/>
  <c r="M450" i="19"/>
  <c r="P343" i="19"/>
  <c r="Q502" i="19"/>
  <c r="R409" i="19"/>
  <c r="R434" i="19"/>
  <c r="P436" i="19"/>
  <c r="M174" i="19"/>
  <c r="S454" i="19"/>
  <c r="N253" i="19"/>
  <c r="N486" i="19"/>
  <c r="M284" i="19"/>
  <c r="S500" i="19"/>
  <c r="M337" i="19"/>
  <c r="N494" i="19"/>
  <c r="R426" i="19"/>
  <c r="O391" i="19"/>
  <c r="Q274" i="19"/>
  <c r="R487" i="19"/>
  <c r="Q398" i="19"/>
  <c r="S243" i="19"/>
  <c r="O482" i="19"/>
  <c r="P347" i="19"/>
  <c r="Q155" i="19"/>
  <c r="S450" i="19"/>
  <c r="O285" i="19"/>
  <c r="P473" i="19"/>
  <c r="S497" i="19"/>
  <c r="Q462" i="19"/>
  <c r="P419" i="19"/>
  <c r="N400" i="19"/>
  <c r="Q393" i="19"/>
  <c r="O372" i="19"/>
  <c r="M366" i="19"/>
  <c r="Q372" i="19"/>
  <c r="R372" i="19"/>
  <c r="M323" i="19"/>
  <c r="Q279" i="19"/>
  <c r="Q238" i="19"/>
  <c r="R204" i="19"/>
  <c r="R67" i="19"/>
  <c r="N351" i="19"/>
  <c r="O255" i="19"/>
  <c r="O13" i="19"/>
  <c r="M114" i="19"/>
  <c r="P164" i="19"/>
  <c r="O137" i="19"/>
  <c r="M133" i="19"/>
  <c r="O10" i="19"/>
  <c r="S125" i="19"/>
  <c r="R255" i="19"/>
  <c r="N198" i="19"/>
  <c r="R119" i="19"/>
  <c r="M235" i="19"/>
  <c r="R149" i="19"/>
  <c r="Q452" i="19"/>
  <c r="O235" i="19"/>
  <c r="S397" i="19"/>
  <c r="R209" i="19"/>
  <c r="Q374" i="19"/>
  <c r="P230" i="19"/>
  <c r="O75" i="19"/>
  <c r="Q277" i="19"/>
  <c r="S434" i="19"/>
  <c r="P163" i="19"/>
  <c r="O335" i="19"/>
  <c r="O485" i="19"/>
  <c r="R225" i="19"/>
  <c r="R75" i="19"/>
  <c r="P278" i="19"/>
  <c r="O435" i="19"/>
  <c r="M189" i="19"/>
  <c r="M356" i="19"/>
  <c r="R87" i="19"/>
  <c r="S283" i="19"/>
  <c r="N440" i="19"/>
  <c r="P231" i="19"/>
  <c r="S78" i="19"/>
  <c r="S138" i="19"/>
  <c r="P115" i="19"/>
  <c r="P124" i="19"/>
  <c r="P70" i="19"/>
  <c r="S139" i="19"/>
  <c r="O80" i="19"/>
  <c r="Q307" i="19"/>
  <c r="Q491" i="19"/>
  <c r="P352" i="19"/>
  <c r="S445" i="19"/>
  <c r="P416" i="19"/>
  <c r="O71" i="19"/>
  <c r="O442" i="19"/>
  <c r="N192" i="19"/>
  <c r="O460" i="19"/>
  <c r="O263" i="19"/>
  <c r="M491" i="19"/>
  <c r="O291" i="19"/>
  <c r="N496" i="19"/>
  <c r="N346" i="19"/>
  <c r="O447" i="19"/>
  <c r="Q419" i="19"/>
  <c r="M398" i="19"/>
  <c r="Q284" i="19"/>
  <c r="Q432" i="19"/>
  <c r="M405" i="19"/>
  <c r="N254" i="19"/>
  <c r="N487" i="19"/>
  <c r="O356" i="19"/>
  <c r="M180" i="19"/>
  <c r="O456" i="19"/>
  <c r="M295" i="19"/>
  <c r="Q473" i="19"/>
  <c r="S451" i="19"/>
  <c r="O439" i="19"/>
  <c r="S492" i="19"/>
  <c r="N406" i="19"/>
  <c r="O400" i="19"/>
  <c r="Q380" i="19"/>
  <c r="P372" i="19"/>
  <c r="S380" i="19"/>
  <c r="M381" i="19"/>
  <c r="O209" i="19"/>
  <c r="Q90" i="19"/>
  <c r="R355" i="19"/>
  <c r="S259" i="19"/>
  <c r="S17" i="19"/>
  <c r="Q118" i="19"/>
  <c r="M169" i="19"/>
  <c r="S141" i="19"/>
  <c r="Q137" i="19"/>
  <c r="P19" i="19"/>
  <c r="P134" i="19"/>
  <c r="S260" i="19"/>
  <c r="O203" i="19"/>
  <c r="O126" i="19"/>
  <c r="S281" i="19"/>
  <c r="R156" i="19"/>
  <c r="N457" i="19"/>
  <c r="P240" i="19"/>
  <c r="P402" i="19"/>
  <c r="S214" i="19"/>
  <c r="P379" i="19"/>
  <c r="Q235" i="19"/>
  <c r="R84" i="19"/>
  <c r="N283" i="19"/>
  <c r="P439" i="19"/>
  <c r="P170" i="19"/>
  <c r="P340" i="19"/>
  <c r="S489" i="19"/>
  <c r="S230" i="19"/>
  <c r="P87" i="19"/>
  <c r="Q283" i="19"/>
  <c r="S439" i="19"/>
  <c r="P194" i="19"/>
  <c r="S360" i="19"/>
  <c r="S96" i="19"/>
  <c r="M289" i="19"/>
  <c r="R444" i="19"/>
  <c r="P11" i="19"/>
  <c r="N88" i="19"/>
  <c r="S146" i="19"/>
  <c r="N124" i="19"/>
  <c r="P15" i="19"/>
  <c r="S79" i="19"/>
  <c r="S147" i="19"/>
  <c r="Q89" i="19"/>
  <c r="M317" i="19"/>
  <c r="R501" i="19"/>
  <c r="N361" i="19"/>
  <c r="M414" i="19"/>
  <c r="N423" i="19"/>
  <c r="O147" i="19"/>
  <c r="S448" i="19"/>
  <c r="Q207" i="19"/>
  <c r="Q465" i="19"/>
  <c r="S273" i="19"/>
  <c r="S495" i="19"/>
  <c r="P301" i="19"/>
  <c r="Q443" i="19"/>
  <c r="O353" i="19"/>
  <c r="S213" i="19"/>
  <c r="S108" i="19"/>
  <c r="O360" i="19"/>
  <c r="P264" i="19"/>
  <c r="P22" i="19"/>
  <c r="N123" i="19"/>
  <c r="O18" i="19"/>
  <c r="P146" i="19"/>
  <c r="N142" i="19"/>
  <c r="R29" i="19"/>
  <c r="S167" i="19"/>
  <c r="M266" i="19"/>
  <c r="P208" i="19"/>
  <c r="S134" i="19"/>
  <c r="Q287" i="19"/>
  <c r="Q162" i="19"/>
  <c r="M7" i="19"/>
  <c r="R245" i="19"/>
  <c r="M407" i="19"/>
  <c r="M220" i="19"/>
  <c r="N384" i="19"/>
  <c r="R240" i="19"/>
  <c r="S93" i="19"/>
  <c r="O288" i="19"/>
  <c r="M444" i="19"/>
  <c r="O176" i="19"/>
  <c r="P345" i="19"/>
  <c r="P494" i="19"/>
  <c r="M236" i="19"/>
  <c r="Q96" i="19"/>
  <c r="R288" i="19"/>
  <c r="P444" i="19"/>
  <c r="S199" i="19"/>
  <c r="R365" i="19"/>
  <c r="R105" i="19"/>
  <c r="N294" i="19"/>
  <c r="O449" i="19"/>
  <c r="R24" i="19"/>
  <c r="O97" i="19"/>
  <c r="R152" i="19"/>
  <c r="R130" i="19"/>
  <c r="Q28" i="19"/>
  <c r="N89" i="19"/>
  <c r="R153" i="19"/>
  <c r="R98" i="19"/>
  <c r="P326" i="19"/>
  <c r="N502" i="19"/>
  <c r="Q367" i="19"/>
  <c r="O479" i="19"/>
  <c r="P429" i="19"/>
  <c r="S173" i="19"/>
  <c r="R454" i="19"/>
  <c r="O221" i="19"/>
  <c r="R470" i="19"/>
  <c r="R281" i="19"/>
  <c r="R500" i="19"/>
  <c r="S310" i="19"/>
  <c r="R476" i="19"/>
  <c r="M362" i="19"/>
  <c r="Q148" i="19"/>
  <c r="Q457" i="19"/>
  <c r="R410" i="19"/>
  <c r="M302" i="19"/>
  <c r="P463" i="19"/>
  <c r="P418" i="19"/>
  <c r="S274" i="19"/>
  <c r="S496" i="19"/>
  <c r="N371" i="19"/>
  <c r="N212" i="19"/>
  <c r="Q467" i="19"/>
  <c r="N312" i="19"/>
  <c r="P446" i="19"/>
  <c r="R474" i="19"/>
  <c r="O474" i="19"/>
  <c r="M452" i="19"/>
  <c r="Q451" i="19"/>
  <c r="R413" i="19"/>
  <c r="M394" i="19"/>
  <c r="M387" i="19"/>
  <c r="P218" i="19"/>
  <c r="P113" i="19"/>
  <c r="S3" i="19"/>
  <c r="M269" i="19"/>
  <c r="M27" i="19"/>
  <c r="R127" i="19"/>
  <c r="S22" i="19"/>
  <c r="S4" i="19"/>
  <c r="R146" i="19"/>
  <c r="Q42" i="19"/>
  <c r="Q192" i="19"/>
  <c r="N271" i="19"/>
  <c r="R213" i="19"/>
  <c r="N143" i="19"/>
  <c r="R292" i="19"/>
  <c r="Q214" i="19"/>
  <c r="P20" i="19"/>
  <c r="O251" i="19"/>
  <c r="Q411" i="19"/>
  <c r="N225" i="19"/>
  <c r="O7" i="19"/>
  <c r="P246" i="19"/>
  <c r="S102" i="19"/>
  <c r="P293" i="19"/>
  <c r="Q448" i="19"/>
  <c r="N183" i="19"/>
  <c r="P350" i="19"/>
  <c r="M499" i="19"/>
  <c r="R241" i="19"/>
  <c r="O103" i="19"/>
  <c r="S293" i="19"/>
  <c r="M449" i="19"/>
  <c r="P205" i="19"/>
  <c r="Q370" i="19"/>
  <c r="P112" i="19"/>
  <c r="O299" i="19"/>
  <c r="O11" i="19"/>
  <c r="R37" i="19"/>
  <c r="N106" i="19"/>
  <c r="R158" i="19"/>
  <c r="N139" i="19"/>
  <c r="R38" i="19"/>
  <c r="O98" i="19"/>
  <c r="S160" i="19"/>
  <c r="Q107" i="19"/>
  <c r="O334" i="19"/>
  <c r="P445" i="19"/>
  <c r="S375" i="19"/>
  <c r="O441" i="19"/>
  <c r="O436" i="19"/>
  <c r="M192" i="19"/>
  <c r="N460" i="19"/>
  <c r="M232" i="19"/>
  <c r="R475" i="19"/>
  <c r="M291" i="19"/>
  <c r="O491" i="19"/>
  <c r="S317" i="19"/>
  <c r="O466" i="19"/>
  <c r="P368" i="19"/>
  <c r="Q178" i="19"/>
  <c r="S420" i="19"/>
  <c r="N418" i="19"/>
  <c r="P311" i="19"/>
  <c r="N414" i="19"/>
  <c r="P424" i="19"/>
  <c r="S284" i="19"/>
  <c r="Q438" i="19"/>
  <c r="Q377" i="19"/>
  <c r="S222" i="19"/>
  <c r="Q472" i="19"/>
  <c r="Q321" i="19"/>
  <c r="N469" i="19"/>
  <c r="Q116" i="19"/>
  <c r="R479" i="19"/>
  <c r="S488" i="19"/>
  <c r="P427" i="19"/>
  <c r="R419" i="19"/>
  <c r="P400" i="19"/>
  <c r="Q394" i="19"/>
  <c r="R400" i="19"/>
  <c r="M223" i="19"/>
  <c r="M118" i="19"/>
  <c r="N22" i="19"/>
  <c r="Q273" i="19"/>
  <c r="Q31" i="19"/>
  <c r="O132" i="19"/>
  <c r="P27" i="19"/>
  <c r="M46" i="19"/>
  <c r="O151" i="19"/>
  <c r="P52" i="19"/>
  <c r="S197" i="19"/>
  <c r="P297" i="19"/>
  <c r="O219" i="19"/>
  <c r="O149" i="19"/>
  <c r="S297" i="19"/>
  <c r="R219" i="19"/>
  <c r="Q33" i="19"/>
  <c r="P256" i="19"/>
  <c r="N416" i="19"/>
  <c r="O230" i="19"/>
  <c r="R20" i="19"/>
  <c r="Q251" i="19"/>
  <c r="R111" i="19"/>
  <c r="Q298" i="19"/>
  <c r="N453" i="19"/>
  <c r="Q188" i="19"/>
  <c r="O355" i="19"/>
  <c r="R10" i="19"/>
  <c r="S246" i="19"/>
  <c r="N112" i="19"/>
  <c r="M299" i="19"/>
  <c r="Q453" i="19"/>
  <c r="Q210" i="19"/>
  <c r="P375" i="19"/>
  <c r="O121" i="19"/>
  <c r="P304" i="19"/>
  <c r="Q24" i="19"/>
  <c r="R47" i="19"/>
  <c r="M115" i="19"/>
  <c r="R165" i="19"/>
  <c r="N147" i="19"/>
  <c r="O51" i="19"/>
  <c r="N107" i="19"/>
  <c r="R166" i="19"/>
  <c r="N16" i="19"/>
  <c r="O343" i="19"/>
  <c r="M473" i="19"/>
  <c r="O382" i="19"/>
  <c r="N71" i="19"/>
  <c r="N442" i="19"/>
  <c r="P207" i="19"/>
  <c r="P465" i="19"/>
  <c r="R242" i="19"/>
  <c r="N481" i="19"/>
  <c r="O301" i="19"/>
  <c r="M418" i="19"/>
  <c r="O327" i="19"/>
  <c r="Q496" i="19"/>
  <c r="R376" i="19"/>
  <c r="M196" i="19"/>
  <c r="Q493" i="19"/>
  <c r="N424" i="19"/>
  <c r="S320" i="19"/>
  <c r="P498" i="19"/>
  <c r="R431" i="19"/>
  <c r="Q294" i="19"/>
  <c r="R492" i="19"/>
  <c r="R385" i="19"/>
  <c r="S233" i="19"/>
  <c r="Q477" i="19"/>
  <c r="M331" i="19"/>
  <c r="Q474" i="19"/>
  <c r="O160" i="19"/>
  <c r="R116" i="19"/>
  <c r="P479" i="19"/>
  <c r="Q498" i="19"/>
  <c r="N427" i="19"/>
  <c r="N407" i="19"/>
  <c r="Q400" i="19"/>
  <c r="R407" i="19"/>
  <c r="O408" i="19"/>
  <c r="Q227" i="19"/>
  <c r="Q122" i="19"/>
  <c r="R26" i="19"/>
  <c r="P296" i="19"/>
  <c r="N36" i="19"/>
  <c r="S136" i="19"/>
  <c r="M32" i="19"/>
  <c r="Q50" i="19"/>
  <c r="S155" i="19"/>
  <c r="M62" i="19"/>
  <c r="M203" i="19"/>
  <c r="M318" i="19"/>
  <c r="P224" i="19"/>
  <c r="P156" i="19"/>
  <c r="M303" i="19"/>
  <c r="S224" i="19"/>
  <c r="Q43" i="19"/>
  <c r="Q261" i="19"/>
  <c r="R420" i="19"/>
  <c r="P235" i="19"/>
  <c r="S33" i="19"/>
  <c r="R256" i="19"/>
  <c r="Q120" i="19"/>
  <c r="R303" i="19"/>
  <c r="R457" i="19"/>
  <c r="M194" i="19"/>
  <c r="P360" i="19"/>
  <c r="M24" i="19"/>
  <c r="M252" i="19"/>
  <c r="M121" i="19"/>
  <c r="N304" i="19"/>
  <c r="N458" i="19"/>
  <c r="R215" i="19"/>
  <c r="O380" i="19"/>
  <c r="S129" i="19"/>
  <c r="R309" i="19"/>
  <c r="Q37" i="19"/>
  <c r="P57" i="19"/>
  <c r="R121" i="19"/>
  <c r="Q171" i="19"/>
  <c r="M153" i="19"/>
  <c r="S60" i="19"/>
  <c r="M116" i="19"/>
  <c r="R173" i="19"/>
  <c r="O29" i="19"/>
  <c r="O352" i="19"/>
  <c r="N468" i="19"/>
  <c r="N390" i="19"/>
  <c r="P142" i="19"/>
  <c r="P448" i="19"/>
  <c r="O218" i="19"/>
  <c r="Q470" i="19"/>
  <c r="M253" i="19"/>
  <c r="M486" i="19"/>
  <c r="R310" i="19"/>
  <c r="O496" i="19"/>
  <c r="R336" i="19"/>
  <c r="P492" i="19"/>
  <c r="Q383" i="19"/>
  <c r="N232" i="19"/>
  <c r="N127" i="19"/>
  <c r="O31" i="19"/>
  <c r="R314" i="19"/>
  <c r="R40" i="19"/>
  <c r="P141" i="19"/>
  <c r="Q36" i="19"/>
  <c r="N55" i="19"/>
  <c r="S18" i="19"/>
  <c r="S73" i="19"/>
  <c r="N208" i="19"/>
  <c r="O323" i="19"/>
  <c r="O250" i="19"/>
  <c r="O162" i="19"/>
  <c r="N308" i="19"/>
  <c r="M230" i="19"/>
  <c r="M56" i="19"/>
  <c r="R266" i="19"/>
  <c r="O425" i="19"/>
  <c r="Q240" i="19"/>
  <c r="S43" i="19"/>
  <c r="S261" i="19"/>
  <c r="N129" i="19"/>
  <c r="S308" i="19"/>
  <c r="O462" i="19"/>
  <c r="O199" i="19"/>
  <c r="O365" i="19"/>
  <c r="O34" i="19"/>
  <c r="N257" i="19"/>
  <c r="Q129" i="19"/>
  <c r="O309" i="19"/>
  <c r="R462" i="19"/>
  <c r="S220" i="19"/>
  <c r="M385" i="19"/>
  <c r="O138" i="19"/>
  <c r="O315" i="19"/>
  <c r="Q47" i="19"/>
  <c r="O69" i="19"/>
  <c r="O130" i="19"/>
  <c r="S11" i="19"/>
  <c r="M160" i="19"/>
  <c r="O70" i="19"/>
  <c r="R124" i="19"/>
  <c r="R179" i="19"/>
  <c r="N42" i="19"/>
  <c r="Q360" i="19"/>
  <c r="O478" i="19"/>
  <c r="N396" i="19"/>
  <c r="N172" i="19"/>
  <c r="Q454" i="19"/>
  <c r="S231" i="19"/>
  <c r="Q475" i="19"/>
  <c r="N263" i="19"/>
  <c r="S490" i="19"/>
  <c r="R317" i="19"/>
  <c r="P496" i="19"/>
  <c r="P344" i="19"/>
  <c r="N462" i="19"/>
  <c r="O273" i="19"/>
  <c r="R131" i="19"/>
  <c r="S35" i="19"/>
  <c r="O319" i="19"/>
  <c r="Q63" i="19"/>
  <c r="M146" i="19"/>
  <c r="N41" i="19"/>
  <c r="R59" i="19"/>
  <c r="P23" i="19"/>
  <c r="O83" i="19"/>
  <c r="O213" i="19"/>
  <c r="S328" i="19"/>
  <c r="O271" i="19"/>
  <c r="O169" i="19"/>
  <c r="O313" i="19"/>
  <c r="N235" i="19"/>
  <c r="P65" i="19"/>
  <c r="S271" i="19"/>
  <c r="N7" i="19"/>
  <c r="O246" i="19"/>
  <c r="O56" i="19"/>
  <c r="M267" i="19"/>
  <c r="N137" i="19"/>
  <c r="N314" i="19"/>
  <c r="S466" i="19"/>
  <c r="Q204" i="19"/>
  <c r="N370" i="19"/>
  <c r="M47" i="19"/>
  <c r="O262" i="19"/>
  <c r="M138" i="19"/>
  <c r="M315" i="19"/>
  <c r="O467" i="19"/>
  <c r="M226" i="19"/>
  <c r="R389" i="19"/>
  <c r="M145" i="19"/>
  <c r="P320" i="19"/>
  <c r="O57" i="19"/>
  <c r="R78" i="19"/>
  <c r="R138" i="19"/>
  <c r="N25" i="19"/>
  <c r="M166" i="19"/>
  <c r="R79" i="19"/>
  <c r="O133" i="19"/>
  <c r="O185" i="19"/>
  <c r="M52" i="19"/>
  <c r="P367" i="19"/>
  <c r="Q468" i="19"/>
  <c r="N403" i="19"/>
  <c r="Q191" i="19"/>
  <c r="M460" i="19"/>
  <c r="Q242" i="19"/>
  <c r="S480" i="19"/>
  <c r="R273" i="19"/>
  <c r="R495" i="19"/>
  <c r="N327" i="19"/>
  <c r="Q501" i="19"/>
  <c r="N353" i="19"/>
  <c r="O419" i="19"/>
  <c r="S277" i="19"/>
  <c r="O136" i="19"/>
  <c r="P40" i="19"/>
  <c r="S323" i="19"/>
  <c r="S81" i="19"/>
  <c r="Q150" i="19"/>
  <c r="R45" i="19"/>
  <c r="O64" i="19"/>
  <c r="M28" i="19"/>
  <c r="R155" i="19"/>
  <c r="M219" i="19"/>
  <c r="M334" i="19"/>
  <c r="P276" i="19"/>
  <c r="O198" i="19"/>
  <c r="P318" i="19"/>
  <c r="O240" i="19"/>
  <c r="S74" i="19"/>
  <c r="M277" i="19"/>
  <c r="Q20" i="19"/>
  <c r="P251" i="19"/>
  <c r="R65" i="19"/>
  <c r="N272" i="19"/>
  <c r="M144" i="19"/>
  <c r="R319" i="19"/>
  <c r="P471" i="19"/>
  <c r="N210" i="19"/>
  <c r="M375" i="19"/>
  <c r="R56" i="19"/>
  <c r="P267" i="19"/>
  <c r="P144" i="19"/>
  <c r="N320" i="19"/>
  <c r="S471" i="19"/>
  <c r="N231" i="19"/>
  <c r="O394" i="19"/>
  <c r="N152" i="19"/>
  <c r="Q325" i="19"/>
  <c r="R66" i="19"/>
  <c r="M88" i="19"/>
  <c r="Q146" i="19"/>
  <c r="N38" i="19"/>
  <c r="N15" i="19"/>
  <c r="M89" i="19"/>
  <c r="R139" i="19"/>
  <c r="S190" i="19"/>
  <c r="Q61" i="19"/>
  <c r="R375" i="19"/>
  <c r="O498" i="19"/>
  <c r="Q409" i="19"/>
  <c r="O207" i="19"/>
  <c r="O465" i="19"/>
  <c r="S252" i="19"/>
  <c r="S485" i="19"/>
  <c r="M281" i="19"/>
  <c r="Q500" i="19"/>
  <c r="Q336" i="19"/>
  <c r="S501" i="19"/>
  <c r="S361" i="19"/>
  <c r="M427" i="19"/>
  <c r="P282" i="19"/>
  <c r="P177" i="19"/>
  <c r="M45" i="19"/>
  <c r="P328" i="19"/>
  <c r="P86" i="19"/>
  <c r="P173" i="19"/>
  <c r="O50" i="19"/>
  <c r="S68" i="19"/>
  <c r="Q32" i="19"/>
  <c r="R161" i="19"/>
  <c r="N224" i="19"/>
  <c r="N339" i="19"/>
  <c r="Q281" i="19"/>
  <c r="P219" i="19"/>
  <c r="N324" i="19"/>
  <c r="Q245" i="19"/>
  <c r="O84" i="19"/>
  <c r="O282" i="19"/>
  <c r="R33" i="19"/>
  <c r="Q256" i="19"/>
  <c r="N75" i="19"/>
  <c r="O277" i="19"/>
  <c r="P151" i="19"/>
  <c r="S324" i="19"/>
  <c r="M476" i="19"/>
  <c r="O215" i="19"/>
  <c r="S379" i="19"/>
  <c r="N66" i="19"/>
  <c r="Q272" i="19"/>
  <c r="S151" i="19"/>
  <c r="O325" i="19"/>
  <c r="P476" i="19"/>
  <c r="P236" i="19"/>
  <c r="S398" i="19"/>
  <c r="M158" i="19"/>
  <c r="R330" i="19"/>
  <c r="Q78" i="19"/>
  <c r="N97" i="19"/>
  <c r="Q152" i="19"/>
  <c r="N48" i="19"/>
  <c r="P25" i="19"/>
  <c r="N98" i="19"/>
  <c r="R147" i="19"/>
  <c r="S196" i="19"/>
  <c r="M71" i="19"/>
  <c r="N382" i="19"/>
  <c r="S483" i="19"/>
  <c r="O416" i="19"/>
  <c r="N218" i="19"/>
  <c r="P470" i="19"/>
  <c r="M263" i="19"/>
  <c r="R490" i="19"/>
  <c r="S290" i="19"/>
  <c r="P486" i="19"/>
  <c r="M344" i="19"/>
  <c r="R399" i="19"/>
  <c r="O368" i="19"/>
  <c r="M287" i="19"/>
  <c r="M182" i="19"/>
  <c r="Q49" i="19"/>
  <c r="M333" i="19"/>
  <c r="M91" i="19"/>
  <c r="R191" i="19"/>
  <c r="S54" i="19"/>
  <c r="P73" i="19"/>
  <c r="N37" i="19"/>
  <c r="Q167" i="19"/>
  <c r="M271" i="19"/>
  <c r="N344" i="19"/>
  <c r="S286" i="19"/>
  <c r="Q224" i="19"/>
  <c r="Q349" i="19"/>
  <c r="N251" i="19"/>
  <c r="P93" i="19"/>
  <c r="S287" i="19"/>
  <c r="R43" i="19"/>
  <c r="R261" i="19"/>
  <c r="Q84" i="19"/>
  <c r="M283" i="19"/>
  <c r="O157" i="19"/>
  <c r="M330" i="19"/>
  <c r="Q480" i="19"/>
  <c r="P220" i="19"/>
  <c r="Q384" i="19"/>
  <c r="Q75" i="19"/>
  <c r="O278" i="19"/>
  <c r="R157" i="19"/>
  <c r="P330" i="19"/>
  <c r="M481" i="19"/>
  <c r="M242" i="19"/>
  <c r="P403" i="19"/>
  <c r="N165" i="19"/>
  <c r="S335" i="19"/>
  <c r="S87" i="19"/>
  <c r="M106" i="19"/>
  <c r="P158" i="19"/>
  <c r="O60" i="19"/>
  <c r="P38" i="19"/>
  <c r="M107" i="19"/>
  <c r="Q153" i="19"/>
  <c r="S15" i="19"/>
  <c r="O16" i="19"/>
  <c r="M390" i="19"/>
  <c r="N474" i="19"/>
  <c r="M423" i="19"/>
  <c r="Q231" i="19"/>
  <c r="P475" i="19"/>
  <c r="P271" i="19"/>
  <c r="Q495" i="19"/>
  <c r="N301" i="19"/>
  <c r="N437" i="19"/>
  <c r="M353" i="19"/>
  <c r="S472" i="19"/>
  <c r="Q376" i="19"/>
  <c r="O407" i="19"/>
  <c r="Q291" i="19"/>
  <c r="Q186" i="19"/>
  <c r="R90" i="19"/>
  <c r="Q337" i="19"/>
  <c r="Q95" i="19"/>
  <c r="O196" i="19"/>
  <c r="R77" i="19"/>
  <c r="M78" i="19"/>
  <c r="R41" i="19"/>
  <c r="R174" i="19"/>
  <c r="N276" i="19"/>
  <c r="N349" i="19"/>
  <c r="P292" i="19"/>
  <c r="R229" i="19"/>
  <c r="M369" i="19"/>
  <c r="O256" i="19"/>
  <c r="P102" i="19"/>
  <c r="M293" i="19"/>
  <c r="N56" i="19"/>
  <c r="S266" i="19"/>
  <c r="R93" i="19"/>
  <c r="N288" i="19"/>
  <c r="O163" i="19"/>
  <c r="N335" i="19"/>
  <c r="N485" i="19"/>
  <c r="Q225" i="19"/>
  <c r="O389" i="19"/>
  <c r="M85" i="19"/>
  <c r="P283" i="19"/>
  <c r="R164" i="19"/>
  <c r="Q335" i="19"/>
  <c r="M11" i="19"/>
  <c r="N247" i="19"/>
  <c r="M408" i="19"/>
  <c r="M171" i="19"/>
  <c r="M341" i="19"/>
  <c r="M97" i="19"/>
  <c r="S114" i="19"/>
  <c r="Q165" i="19"/>
  <c r="R69" i="19"/>
  <c r="P48" i="19"/>
  <c r="S115" i="19"/>
  <c r="R160" i="19"/>
  <c r="M29" i="19"/>
  <c r="P29" i="19"/>
  <c r="M396" i="19"/>
  <c r="P489" i="19"/>
  <c r="M429" i="19"/>
  <c r="P242" i="19"/>
  <c r="P480" i="19"/>
  <c r="S280" i="19"/>
  <c r="P500" i="19"/>
  <c r="Q310" i="19"/>
  <c r="R481" i="19"/>
  <c r="R361" i="19"/>
  <c r="M478" i="19"/>
  <c r="N383" i="19"/>
  <c r="N296" i="19"/>
  <c r="N191" i="19"/>
  <c r="O95" i="19"/>
  <c r="N342" i="19"/>
  <c r="N100" i="19"/>
  <c r="P4" i="19"/>
  <c r="M96" i="19"/>
  <c r="Q82" i="19"/>
  <c r="O46" i="19"/>
  <c r="Q180" i="19"/>
  <c r="O281" i="19"/>
  <c r="Q392" i="19"/>
  <c r="Q297" i="19"/>
  <c r="S234" i="19"/>
  <c r="N374" i="19"/>
  <c r="N282" i="19"/>
  <c r="O111" i="19"/>
  <c r="N298" i="19"/>
  <c r="Q65" i="19"/>
  <c r="M272" i="19"/>
  <c r="R102" i="19"/>
  <c r="O293" i="19"/>
  <c r="O170" i="19"/>
  <c r="O340" i="19"/>
  <c r="R489" i="19"/>
  <c r="R230" i="19"/>
  <c r="S393" i="19"/>
  <c r="N94" i="19"/>
  <c r="Q288" i="19"/>
  <c r="R170" i="19"/>
  <c r="R340" i="19"/>
  <c r="O24" i="19"/>
  <c r="O252" i="19"/>
  <c r="Q412" i="19"/>
  <c r="M177" i="19"/>
  <c r="M346" i="19"/>
  <c r="S105" i="19"/>
  <c r="Q121" i="19"/>
  <c r="P171" i="19"/>
  <c r="N79" i="19"/>
  <c r="Q60" i="19"/>
  <c r="Q124" i="19"/>
  <c r="Q166" i="19"/>
  <c r="N39" i="19"/>
  <c r="O42" i="19"/>
  <c r="R402" i="19"/>
  <c r="S484" i="19"/>
  <c r="N436" i="19"/>
  <c r="R252" i="19"/>
  <c r="R485" i="19"/>
  <c r="R290" i="19"/>
  <c r="Q404" i="19"/>
  <c r="Q317" i="19"/>
  <c r="R471" i="19"/>
  <c r="N368" i="19"/>
  <c r="N478" i="19"/>
  <c r="S390" i="19"/>
  <c r="P484" i="19"/>
  <c r="N431" i="19"/>
  <c r="O284" i="19"/>
  <c r="M222" i="19"/>
  <c r="R456" i="19"/>
  <c r="O385" i="19"/>
  <c r="P233" i="19"/>
  <c r="N477" i="19"/>
  <c r="R362" i="19"/>
  <c r="S453" i="19"/>
  <c r="S437" i="19"/>
  <c r="M312" i="19"/>
  <c r="R432" i="19"/>
  <c r="N392" i="19"/>
  <c r="P244" i="19"/>
  <c r="Q265" i="19"/>
  <c r="S257" i="19"/>
  <c r="P237" i="19"/>
  <c r="Q226" i="19"/>
  <c r="R184" i="19"/>
  <c r="Q161" i="19"/>
  <c r="P185" i="19"/>
  <c r="Q185" i="19"/>
  <c r="Q458" i="19"/>
  <c r="R300" i="19"/>
  <c r="R195" i="19"/>
  <c r="S99" i="19"/>
  <c r="M36" i="19"/>
  <c r="R104" i="19"/>
  <c r="M9" i="19"/>
  <c r="Q100" i="19"/>
  <c r="P105" i="19"/>
  <c r="S50" i="19"/>
  <c r="O186" i="19"/>
  <c r="O6" i="19"/>
  <c r="N397" i="19"/>
  <c r="R302" i="19"/>
  <c r="M240" i="19"/>
  <c r="M379" i="19"/>
  <c r="N303" i="19"/>
  <c r="N120" i="19"/>
  <c r="O303" i="19"/>
  <c r="M75" i="19"/>
  <c r="N277" i="19"/>
  <c r="Q111" i="19"/>
  <c r="P298" i="19"/>
  <c r="N176" i="19"/>
  <c r="O345" i="19"/>
  <c r="O494" i="19"/>
  <c r="S235" i="19"/>
  <c r="P398" i="19"/>
  <c r="N103" i="19"/>
  <c r="R293" i="19"/>
  <c r="Q176" i="19"/>
  <c r="R345" i="19"/>
  <c r="Q34" i="19"/>
  <c r="P257" i="19"/>
  <c r="N417" i="19"/>
  <c r="R183" i="19"/>
  <c r="O351" i="19"/>
  <c r="Q112" i="19"/>
  <c r="N130" i="19"/>
  <c r="P178" i="19"/>
  <c r="P88" i="19"/>
  <c r="M70" i="19"/>
  <c r="N133" i="19"/>
  <c r="Q172" i="19"/>
  <c r="R51" i="19"/>
  <c r="N52" i="19"/>
  <c r="P409" i="19"/>
  <c r="S61" i="19"/>
  <c r="M442" i="19"/>
  <c r="S262" i="19"/>
  <c r="Q490" i="19"/>
  <c r="Q300" i="19"/>
  <c r="S460" i="19"/>
  <c r="M327" i="19"/>
  <c r="N492" i="19"/>
  <c r="P376" i="19"/>
  <c r="O457" i="19"/>
  <c r="S396" i="19"/>
  <c r="Q489" i="19"/>
  <c r="M437" i="19"/>
  <c r="N292" i="19"/>
  <c r="N233" i="19"/>
  <c r="M488" i="19"/>
  <c r="P391" i="19"/>
  <c r="R243" i="19"/>
  <c r="N482" i="19"/>
  <c r="M371" i="19"/>
  <c r="R107" i="19"/>
  <c r="M445" i="19"/>
  <c r="P321" i="19"/>
  <c r="P457" i="19"/>
  <c r="Q399" i="19"/>
  <c r="S254" i="19"/>
  <c r="Q275" i="19"/>
  <c r="O266" i="19"/>
  <c r="R247" i="19"/>
  <c r="Q237" i="19"/>
  <c r="M202" i="19"/>
  <c r="S184" i="19"/>
  <c r="O202" i="19"/>
  <c r="P202" i="19"/>
  <c r="S463" i="19"/>
  <c r="S427" i="19"/>
  <c r="O305" i="19"/>
  <c r="O200" i="19"/>
  <c r="P104" i="19"/>
  <c r="Q40" i="19"/>
  <c r="O109" i="19"/>
  <c r="Q13" i="19"/>
  <c r="N105" i="19"/>
  <c r="R123" i="19"/>
  <c r="P55" i="19"/>
  <c r="P192" i="19"/>
  <c r="R19" i="19"/>
  <c r="R401" i="19"/>
  <c r="O349" i="19"/>
  <c r="N245" i="19"/>
  <c r="R383" i="19"/>
  <c r="O308" i="19"/>
  <c r="R128" i="19"/>
  <c r="P308" i="19"/>
  <c r="P84" i="19"/>
  <c r="S282" i="19"/>
  <c r="P120" i="19"/>
  <c r="Q303" i="19"/>
  <c r="M183" i="19"/>
  <c r="O350" i="19"/>
  <c r="S498" i="19"/>
  <c r="N241" i="19"/>
  <c r="M403" i="19"/>
  <c r="M112" i="19"/>
  <c r="S298" i="19"/>
  <c r="P183" i="19"/>
  <c r="R350" i="19"/>
  <c r="O47" i="19"/>
  <c r="Q262" i="19"/>
  <c r="R421" i="19"/>
  <c r="N189" i="19"/>
  <c r="N356" i="19"/>
  <c r="P121" i="19"/>
  <c r="Q138" i="19"/>
  <c r="N184" i="19"/>
  <c r="Q97" i="19"/>
  <c r="P79" i="19"/>
  <c r="Q139" i="19"/>
  <c r="Q179" i="19"/>
  <c r="O61" i="19"/>
  <c r="R61" i="19"/>
  <c r="R415" i="19"/>
  <c r="O142" i="19"/>
  <c r="O448" i="19"/>
  <c r="R270" i="19"/>
  <c r="P495" i="19"/>
  <c r="P310" i="19"/>
  <c r="P491" i="19"/>
  <c r="P336" i="19"/>
  <c r="Q426" i="19"/>
  <c r="S382" i="19"/>
  <c r="N433" i="19"/>
  <c r="O404" i="19"/>
  <c r="M92" i="19"/>
  <c r="N443" i="19"/>
  <c r="R301" i="19"/>
  <c r="P243" i="19"/>
  <c r="O468" i="19"/>
  <c r="N398" i="19"/>
  <c r="M254" i="19"/>
  <c r="M487" i="19"/>
  <c r="P377" i="19"/>
  <c r="P155" i="19"/>
  <c r="R450" i="19"/>
  <c r="S330" i="19"/>
  <c r="S502" i="19"/>
  <c r="Q405" i="19"/>
  <c r="P265" i="19"/>
  <c r="Q285" i="19"/>
  <c r="R275" i="19"/>
  <c r="M258" i="19"/>
  <c r="S247" i="19"/>
  <c r="N216" i="19"/>
  <c r="N202" i="19"/>
  <c r="P216" i="19"/>
  <c r="Q216" i="19"/>
  <c r="M474" i="19"/>
  <c r="M434" i="19"/>
  <c r="N401" i="19"/>
  <c r="S309" i="19"/>
  <c r="S204" i="19"/>
  <c r="M109" i="19"/>
  <c r="N45" i="19"/>
  <c r="P150" i="19"/>
  <c r="N18" i="19"/>
  <c r="R109" i="19"/>
  <c r="O128" i="19"/>
  <c r="O78" i="19"/>
  <c r="R197" i="19"/>
  <c r="M30" i="19"/>
  <c r="O406" i="19"/>
  <c r="N354" i="19"/>
  <c r="S250" i="19"/>
  <c r="P388" i="19"/>
  <c r="P313" i="19"/>
  <c r="O135" i="19"/>
  <c r="Q313" i="19"/>
  <c r="Q93" i="19"/>
  <c r="M288" i="19"/>
  <c r="M129" i="19"/>
  <c r="R308" i="19"/>
  <c r="P188" i="19"/>
  <c r="N355" i="19"/>
  <c r="Q10" i="19"/>
  <c r="R246" i="19"/>
  <c r="Q407" i="19"/>
  <c r="S120" i="19"/>
  <c r="M304" i="19"/>
  <c r="S188" i="19"/>
  <c r="S355" i="19"/>
  <c r="M57" i="19"/>
  <c r="R267" i="19"/>
  <c r="O426" i="19"/>
  <c r="Q194" i="19"/>
  <c r="M361" i="19"/>
  <c r="M130" i="19"/>
  <c r="O146" i="19"/>
  <c r="Q189" i="19"/>
  <c r="P106" i="19"/>
  <c r="R88" i="19"/>
  <c r="Q147" i="19"/>
  <c r="N185" i="19"/>
  <c r="R70" i="19"/>
  <c r="P16" i="19"/>
  <c r="S422" i="19"/>
  <c r="M172" i="19"/>
  <c r="P454" i="19"/>
  <c r="R280" i="19"/>
  <c r="O500" i="19"/>
  <c r="P317" i="19"/>
  <c r="Q455" i="19"/>
  <c r="S343" i="19"/>
  <c r="Q497" i="19"/>
  <c r="R390" i="19"/>
  <c r="O493" i="19"/>
  <c r="O410" i="19"/>
  <c r="P148" i="19"/>
  <c r="S449" i="19"/>
  <c r="N311" i="19"/>
  <c r="R253" i="19"/>
  <c r="O488" i="19"/>
  <c r="S404" i="19"/>
  <c r="R264" i="19"/>
  <c r="S491" i="19"/>
  <c r="Q385" i="19"/>
  <c r="S179" i="19"/>
  <c r="N456" i="19"/>
  <c r="P338" i="19"/>
  <c r="P488" i="19"/>
  <c r="M413" i="19"/>
  <c r="P275" i="19"/>
  <c r="O295" i="19"/>
  <c r="R285" i="19"/>
  <c r="M268" i="19"/>
  <c r="N258" i="19"/>
  <c r="R226" i="19"/>
  <c r="O216" i="19"/>
  <c r="M227" i="19"/>
  <c r="O227" i="19"/>
  <c r="P464" i="19"/>
  <c r="S440" i="19"/>
  <c r="R332" i="19"/>
  <c r="P209" i="19"/>
  <c r="Q113" i="19"/>
  <c r="R49" i="19"/>
  <c r="M155" i="19"/>
  <c r="R22" i="19"/>
  <c r="O114" i="19"/>
  <c r="S132" i="19"/>
  <c r="P14" i="19"/>
  <c r="S202" i="19"/>
  <c r="S42" i="19"/>
  <c r="S410" i="19"/>
  <c r="M359" i="19"/>
  <c r="M84" i="19"/>
  <c r="M393" i="19"/>
  <c r="R318" i="19"/>
  <c r="Q143" i="19"/>
  <c r="S318" i="19"/>
  <c r="Q102" i="19"/>
  <c r="N293" i="19"/>
  <c r="M136" i="19"/>
  <c r="S313" i="19"/>
  <c r="S193" i="19"/>
  <c r="M360" i="19"/>
  <c r="M21" i="19"/>
  <c r="S251" i="19"/>
  <c r="N412" i="19"/>
  <c r="P129" i="19"/>
  <c r="N309" i="19"/>
  <c r="O194" i="19"/>
  <c r="R360" i="19"/>
  <c r="P66" i="19"/>
  <c r="M273" i="19"/>
  <c r="S430" i="19"/>
  <c r="M200" i="19"/>
  <c r="S365" i="19"/>
  <c r="P138" i="19"/>
  <c r="P152" i="19"/>
  <c r="M195" i="19"/>
  <c r="O115" i="19"/>
  <c r="S97" i="19"/>
  <c r="P153" i="19"/>
  <c r="R190" i="19"/>
  <c r="N80" i="19"/>
  <c r="Q29" i="19"/>
  <c r="S428" i="19"/>
  <c r="P191" i="19"/>
  <c r="S459" i="19"/>
  <c r="Q290" i="19"/>
  <c r="M501" i="19"/>
  <c r="S326" i="19"/>
  <c r="P501" i="19"/>
  <c r="S352" i="19"/>
  <c r="N473" i="19"/>
  <c r="R396" i="19"/>
  <c r="S473" i="19"/>
  <c r="R417" i="19"/>
  <c r="Q174" i="19"/>
  <c r="O455" i="19"/>
  <c r="Q320" i="19"/>
  <c r="M264" i="19"/>
  <c r="Q478" i="19"/>
  <c r="N411" i="19"/>
  <c r="R274" i="19"/>
  <c r="N413" i="19"/>
  <c r="R391" i="19"/>
  <c r="O197" i="19"/>
  <c r="R461" i="19"/>
  <c r="Q347" i="19"/>
  <c r="R473" i="19"/>
  <c r="M419" i="19"/>
  <c r="P285" i="19"/>
  <c r="M305" i="19"/>
  <c r="P295" i="19"/>
  <c r="S275" i="19"/>
  <c r="N268" i="19"/>
  <c r="R237" i="19"/>
  <c r="S226" i="19"/>
  <c r="M238" i="19"/>
  <c r="N238" i="19"/>
  <c r="R133" i="19"/>
  <c r="M351" i="19"/>
  <c r="M214" i="19"/>
  <c r="N118" i="19"/>
  <c r="O54" i="19"/>
  <c r="Q159" i="19"/>
  <c r="S63" i="19"/>
  <c r="S118" i="19"/>
  <c r="P137" i="19"/>
  <c r="M19" i="19"/>
  <c r="N229" i="19"/>
  <c r="R52" i="19"/>
  <c r="P415" i="19"/>
  <c r="S363" i="19"/>
  <c r="N93" i="19"/>
  <c r="Q397" i="19"/>
  <c r="O324" i="19"/>
  <c r="S150" i="19"/>
  <c r="P324" i="19"/>
  <c r="P111" i="19"/>
  <c r="O298" i="19"/>
  <c r="S143" i="19"/>
  <c r="Q319" i="19"/>
  <c r="N199" i="19"/>
  <c r="N365" i="19"/>
  <c r="N34" i="19"/>
  <c r="M257" i="19"/>
  <c r="R416" i="19"/>
  <c r="S137" i="19"/>
  <c r="S314" i="19"/>
  <c r="Q199" i="19"/>
  <c r="Q365" i="19"/>
  <c r="S75" i="19"/>
  <c r="Q278" i="19"/>
  <c r="P435" i="19"/>
  <c r="Q205" i="19"/>
  <c r="R370" i="19"/>
  <c r="N145" i="19"/>
  <c r="O158" i="19"/>
  <c r="S200" i="19"/>
  <c r="M124" i="19"/>
  <c r="R106" i="19"/>
  <c r="Q160" i="19"/>
  <c r="R196" i="19"/>
  <c r="P89" i="19"/>
  <c r="P42" i="19"/>
  <c r="M436" i="19"/>
  <c r="N207" i="19"/>
  <c r="N465" i="19"/>
  <c r="P300" i="19"/>
  <c r="Q410" i="19"/>
  <c r="O336" i="19"/>
  <c r="M497" i="19"/>
  <c r="Q361" i="19"/>
  <c r="O483" i="19"/>
  <c r="N404" i="19"/>
  <c r="N464" i="19"/>
  <c r="R423" i="19"/>
  <c r="P195" i="19"/>
  <c r="R460" i="19"/>
  <c r="Q327" i="19"/>
  <c r="P274" i="19"/>
  <c r="Q488" i="19"/>
  <c r="O418" i="19"/>
  <c r="R284" i="19"/>
  <c r="Q355" i="19"/>
  <c r="S236" i="19"/>
  <c r="R122" i="19"/>
  <c r="S58" i="19"/>
  <c r="N164" i="19"/>
  <c r="P68" i="19"/>
  <c r="R4" i="19"/>
  <c r="M142" i="19"/>
  <c r="Q23" i="19"/>
  <c r="R249" i="19"/>
  <c r="R64" i="19"/>
  <c r="M420" i="19"/>
  <c r="R368" i="19"/>
  <c r="N102" i="19"/>
  <c r="R438" i="19"/>
  <c r="P329" i="19"/>
  <c r="S156" i="19"/>
  <c r="Q329" i="19"/>
  <c r="O120" i="19"/>
  <c r="P303" i="19"/>
  <c r="N151" i="19"/>
  <c r="R324" i="19"/>
  <c r="P204" i="19"/>
  <c r="M370" i="19"/>
  <c r="S46" i="19"/>
  <c r="N262" i="19"/>
  <c r="O421" i="19"/>
  <c r="O144" i="19"/>
  <c r="M320" i="19"/>
  <c r="O205" i="19"/>
  <c r="P370" i="19"/>
  <c r="Q87" i="19"/>
  <c r="R283" i="19"/>
  <c r="M440" i="19"/>
  <c r="R210" i="19"/>
  <c r="Q375" i="19"/>
  <c r="O152" i="19"/>
  <c r="P165" i="19"/>
  <c r="M206" i="19"/>
  <c r="Q130" i="19"/>
  <c r="Q115" i="19"/>
  <c r="P166" i="19"/>
  <c r="S201" i="19"/>
  <c r="Q98" i="19"/>
  <c r="O52" i="19"/>
  <c r="S441" i="19"/>
  <c r="S217" i="19"/>
  <c r="O470" i="19"/>
  <c r="O310" i="19"/>
  <c r="O471" i="19"/>
  <c r="R343" i="19"/>
  <c r="O392" i="19"/>
  <c r="M368" i="19"/>
  <c r="N446" i="19"/>
  <c r="N410" i="19"/>
  <c r="Q494" i="19"/>
  <c r="Q430" i="19"/>
  <c r="M211" i="19"/>
  <c r="M466" i="19"/>
  <c r="N337" i="19"/>
  <c r="P284" i="19"/>
  <c r="R488" i="19"/>
  <c r="O424" i="19"/>
  <c r="P294" i="19"/>
  <c r="O463" i="19"/>
  <c r="N405" i="19"/>
  <c r="R222" i="19"/>
  <c r="P472" i="19"/>
  <c r="M363" i="19"/>
  <c r="R498" i="19"/>
  <c r="O432" i="19"/>
  <c r="R304" i="19"/>
  <c r="N360" i="19"/>
  <c r="N255" i="19"/>
  <c r="O127" i="19"/>
  <c r="P63" i="19"/>
  <c r="R168" i="19"/>
  <c r="M73" i="19"/>
  <c r="S45" i="19"/>
  <c r="M5" i="19"/>
  <c r="N28" i="19"/>
  <c r="P255" i="19"/>
  <c r="Q110" i="19"/>
  <c r="Q424" i="19"/>
  <c r="Q373" i="19"/>
  <c r="M111" i="19"/>
  <c r="O443" i="19"/>
  <c r="Q334" i="19"/>
  <c r="R162" i="19"/>
  <c r="R334" i="19"/>
  <c r="S128" i="19"/>
  <c r="Q308" i="19"/>
  <c r="N157" i="19"/>
  <c r="S329" i="19"/>
  <c r="M210" i="19"/>
  <c r="S374" i="19"/>
  <c r="Q56" i="19"/>
  <c r="O267" i="19"/>
  <c r="S425" i="19"/>
  <c r="R151" i="19"/>
  <c r="N325" i="19"/>
  <c r="P210" i="19"/>
  <c r="O375" i="19"/>
  <c r="R96" i="19"/>
  <c r="S288" i="19"/>
  <c r="Q444" i="19"/>
  <c r="S215" i="19"/>
  <c r="P380" i="19"/>
  <c r="N158" i="19"/>
  <c r="O171" i="19"/>
  <c r="R11" i="19"/>
  <c r="M139" i="19"/>
  <c r="O124" i="19"/>
  <c r="P172" i="19"/>
  <c r="R15" i="19"/>
  <c r="P107" i="19"/>
  <c r="R141" i="19"/>
  <c r="N448" i="19"/>
  <c r="M229" i="19"/>
  <c r="O475" i="19"/>
  <c r="O317" i="19"/>
  <c r="S476" i="19"/>
  <c r="R352" i="19"/>
  <c r="Q492" i="19"/>
  <c r="O376" i="19"/>
  <c r="R463" i="19"/>
  <c r="Q417" i="19"/>
  <c r="R464" i="19"/>
  <c r="S436" i="19"/>
  <c r="R221" i="19"/>
  <c r="N471" i="19"/>
  <c r="O346" i="19"/>
  <c r="Q292" i="19"/>
  <c r="M464" i="19"/>
  <c r="Q431" i="19"/>
  <c r="N302" i="19"/>
  <c r="N493" i="19"/>
  <c r="S411" i="19"/>
  <c r="R233" i="19"/>
  <c r="P477" i="19"/>
  <c r="R364" i="19"/>
  <c r="R259" i="19"/>
  <c r="N150" i="19"/>
  <c r="M68" i="19"/>
  <c r="O173" i="19"/>
  <c r="Q77" i="19"/>
  <c r="P50" i="19"/>
  <c r="Q9" i="19"/>
  <c r="R32" i="19"/>
  <c r="Q260" i="19"/>
  <c r="S142" i="19"/>
  <c r="N429" i="19"/>
  <c r="R378" i="19"/>
  <c r="S119" i="19"/>
  <c r="S447" i="19"/>
  <c r="N379" i="19"/>
  <c r="S169" i="19"/>
  <c r="S339" i="19"/>
  <c r="P135" i="19"/>
  <c r="R313" i="19"/>
  <c r="M163" i="19"/>
  <c r="M335" i="19"/>
  <c r="N215" i="19"/>
  <c r="R379" i="19"/>
  <c r="M66" i="19"/>
  <c r="P272" i="19"/>
  <c r="P430" i="19"/>
  <c r="Q157" i="19"/>
  <c r="O330" i="19"/>
  <c r="Q215" i="19"/>
  <c r="N380" i="19"/>
  <c r="P103" i="19"/>
  <c r="M294" i="19"/>
  <c r="N449" i="19"/>
  <c r="M221" i="19"/>
  <c r="N385" i="19"/>
  <c r="O165" i="19"/>
  <c r="O178" i="19"/>
  <c r="M25" i="19"/>
  <c r="M147" i="19"/>
  <c r="S130" i="19"/>
  <c r="P179" i="19"/>
  <c r="S28" i="19"/>
  <c r="O116" i="19"/>
  <c r="S171" i="19"/>
  <c r="O454" i="19"/>
  <c r="O242" i="19"/>
  <c r="O480" i="19"/>
  <c r="R326" i="19"/>
  <c r="R491" i="19"/>
  <c r="P361" i="19"/>
  <c r="P413" i="19"/>
  <c r="R382" i="19"/>
  <c r="S493" i="19"/>
  <c r="Q423" i="19"/>
  <c r="N83" i="19"/>
  <c r="R442" i="19"/>
  <c r="S232" i="19"/>
  <c r="O369" i="19"/>
  <c r="O264" i="19"/>
  <c r="P168" i="19"/>
  <c r="Q72" i="19"/>
  <c r="S177" i="19"/>
  <c r="N82" i="19"/>
  <c r="M55" i="19"/>
  <c r="R50" i="19"/>
  <c r="O37" i="19"/>
  <c r="R265" i="19"/>
  <c r="M149" i="19"/>
  <c r="S19" i="19"/>
  <c r="P383" i="19"/>
  <c r="M128" i="19"/>
  <c r="P452" i="19"/>
  <c r="S383" i="19"/>
  <c r="R175" i="19"/>
  <c r="S344" i="19"/>
  <c r="R143" i="19"/>
  <c r="P319" i="19"/>
  <c r="N170" i="19"/>
  <c r="N340" i="19"/>
  <c r="O220" i="19"/>
  <c r="P384" i="19"/>
  <c r="P75" i="19"/>
  <c r="R277" i="19"/>
  <c r="M435" i="19"/>
  <c r="Q164" i="19"/>
  <c r="P335" i="19"/>
  <c r="R220" i="19"/>
  <c r="S384" i="19"/>
  <c r="O112" i="19"/>
  <c r="N299" i="19"/>
  <c r="R453" i="19"/>
  <c r="N226" i="19"/>
  <c r="S389" i="19"/>
  <c r="N171" i="19"/>
  <c r="M184" i="19"/>
  <c r="M38" i="19"/>
  <c r="S152" i="19"/>
  <c r="O15" i="19"/>
  <c r="M185" i="19"/>
  <c r="M39" i="19"/>
  <c r="M125" i="19"/>
  <c r="O190" i="19"/>
  <c r="R459" i="19"/>
  <c r="Q252" i="19"/>
  <c r="Q485" i="19"/>
  <c r="N336" i="19"/>
  <c r="O497" i="19"/>
  <c r="S367" i="19"/>
  <c r="R497" i="19"/>
  <c r="Q390" i="19"/>
  <c r="M453" i="19"/>
  <c r="N430" i="19"/>
  <c r="O148" i="19"/>
  <c r="R449" i="19"/>
  <c r="N243" i="19"/>
  <c r="S373" i="19"/>
  <c r="S268" i="19"/>
  <c r="M173" i="19"/>
  <c r="P95" i="19"/>
  <c r="P182" i="19"/>
  <c r="R86" i="19"/>
  <c r="Q59" i="19"/>
  <c r="O55" i="19"/>
  <c r="S41" i="19"/>
  <c r="S270" i="19"/>
  <c r="N156" i="19"/>
  <c r="S64" i="19"/>
  <c r="N388" i="19"/>
  <c r="M135" i="19"/>
  <c r="M457" i="19"/>
  <c r="Q388" i="19"/>
  <c r="R181" i="19"/>
  <c r="S349" i="19"/>
  <c r="M151" i="19"/>
  <c r="Q324" i="19"/>
  <c r="M176" i="19"/>
  <c r="N345" i="19"/>
  <c r="P225" i="19"/>
  <c r="N389" i="19"/>
  <c r="S84" i="19"/>
  <c r="O283" i="19"/>
  <c r="Q439" i="19"/>
  <c r="Q170" i="19"/>
  <c r="Q340" i="19"/>
  <c r="S225" i="19"/>
  <c r="Q389" i="19"/>
  <c r="N121" i="19"/>
  <c r="O304" i="19"/>
  <c r="O458" i="19"/>
  <c r="O231" i="19"/>
  <c r="P394" i="19"/>
  <c r="N177" i="19"/>
  <c r="P189" i="19"/>
  <c r="M48" i="19"/>
  <c r="M15" i="19"/>
  <c r="Q25" i="19"/>
  <c r="P190" i="19"/>
  <c r="Q51" i="19"/>
  <c r="Q133" i="19"/>
  <c r="M207" i="19"/>
  <c r="M465" i="19"/>
  <c r="N261" i="19"/>
  <c r="P490" i="19"/>
  <c r="Q343" i="19"/>
  <c r="S467" i="19"/>
  <c r="N376" i="19"/>
  <c r="M446" i="19"/>
  <c r="Q396" i="19"/>
  <c r="R499" i="19"/>
  <c r="R436" i="19"/>
  <c r="P174" i="19"/>
  <c r="N455" i="19"/>
  <c r="P253" i="19"/>
  <c r="N44" i="19"/>
  <c r="P378" i="19"/>
  <c r="P273" i="19"/>
  <c r="Q177" i="19"/>
  <c r="R113" i="19"/>
  <c r="O4" i="19"/>
  <c r="O91" i="19"/>
  <c r="N64" i="19"/>
  <c r="S59" i="19"/>
  <c r="P37" i="19"/>
  <c r="M276" i="19"/>
  <c r="M162" i="19"/>
  <c r="O74" i="19"/>
  <c r="M411" i="19"/>
  <c r="O143" i="19"/>
  <c r="Q461" i="19"/>
  <c r="N393" i="19"/>
  <c r="M188" i="19"/>
  <c r="R354" i="19"/>
  <c r="M157" i="19"/>
  <c r="R329" i="19"/>
  <c r="S182" i="19"/>
  <c r="N350" i="19"/>
  <c r="Q230" i="19"/>
  <c r="R393" i="19"/>
  <c r="M94" i="19"/>
  <c r="P288" i="19"/>
  <c r="N444" i="19"/>
  <c r="P176" i="19"/>
  <c r="Q345" i="19"/>
  <c r="M231" i="19"/>
  <c r="N394" i="19"/>
  <c r="R129" i="19"/>
  <c r="Q309" i="19"/>
  <c r="S462" i="19"/>
  <c r="Q236" i="19"/>
  <c r="M399" i="19"/>
  <c r="S183" i="19"/>
  <c r="S194" i="19"/>
  <c r="N60" i="19"/>
  <c r="O25" i="19"/>
  <c r="Q38" i="19"/>
  <c r="Q196" i="19"/>
  <c r="N61" i="19"/>
  <c r="M140" i="19"/>
  <c r="R217" i="19"/>
  <c r="N470" i="19"/>
  <c r="Q270" i="19"/>
  <c r="O495" i="19"/>
  <c r="Q352" i="19"/>
  <c r="Q445" i="19"/>
  <c r="Q382" i="19"/>
  <c r="O44" i="19"/>
  <c r="N31" i="19"/>
  <c r="M278" i="19"/>
  <c r="N182" i="19"/>
  <c r="O118" i="19"/>
  <c r="N27" i="19"/>
  <c r="S95" i="19"/>
  <c r="R68" i="19"/>
  <c r="P64" i="19"/>
  <c r="M42" i="19"/>
  <c r="N281" i="19"/>
  <c r="M168" i="19"/>
  <c r="R83" i="19"/>
  <c r="O429" i="19"/>
  <c r="Q149" i="19"/>
  <c r="S6" i="19"/>
  <c r="R397" i="19"/>
  <c r="P193" i="19"/>
  <c r="Q359" i="19"/>
  <c r="S162" i="19"/>
  <c r="S334" i="19"/>
  <c r="O188" i="19"/>
  <c r="M355" i="19"/>
  <c r="R235" i="19"/>
  <c r="O398" i="19"/>
  <c r="M103" i="19"/>
  <c r="Q293" i="19"/>
  <c r="R448" i="19"/>
  <c r="O183" i="19"/>
  <c r="Q350" i="19"/>
  <c r="N236" i="19"/>
  <c r="R398" i="19"/>
  <c r="N138" i="19"/>
  <c r="N315" i="19"/>
  <c r="P467" i="19"/>
  <c r="N242" i="19"/>
  <c r="Q403" i="19"/>
  <c r="O189" i="19"/>
  <c r="R200" i="19"/>
  <c r="Q69" i="19"/>
  <c r="O38" i="19"/>
  <c r="M51" i="19"/>
  <c r="R201" i="19"/>
  <c r="Q70" i="19"/>
  <c r="M148" i="19"/>
  <c r="S228" i="19"/>
  <c r="N475" i="19"/>
  <c r="Q280" i="19"/>
  <c r="N466" i="19"/>
  <c r="O361" i="19"/>
  <c r="P502" i="19"/>
  <c r="P390" i="19"/>
  <c r="O433" i="19"/>
  <c r="M410" i="19"/>
  <c r="N148" i="19"/>
  <c r="Q449" i="19"/>
  <c r="S207" i="19"/>
  <c r="S465" i="19"/>
  <c r="Q190" i="19"/>
  <c r="R35" i="19"/>
  <c r="Q282" i="19"/>
  <c r="R186" i="19"/>
  <c r="S122" i="19"/>
  <c r="P45" i="19"/>
  <c r="P100" i="19"/>
  <c r="O73" i="19"/>
  <c r="M69" i="19"/>
  <c r="Q46" i="19"/>
  <c r="N62" i="19"/>
  <c r="M175" i="19"/>
  <c r="S92" i="19"/>
  <c r="S433" i="19"/>
  <c r="O181" i="19"/>
  <c r="O20" i="19"/>
  <c r="O402" i="19"/>
  <c r="R198" i="19"/>
  <c r="P364" i="19"/>
  <c r="M170" i="19"/>
  <c r="M340" i="19"/>
  <c r="R193" i="19"/>
  <c r="S359" i="19"/>
  <c r="M241" i="19"/>
  <c r="S402" i="19"/>
  <c r="S111" i="19"/>
  <c r="R298" i="19"/>
  <c r="O453" i="19"/>
  <c r="R188" i="19"/>
  <c r="P355" i="19"/>
  <c r="S241" i="19"/>
  <c r="O403" i="19"/>
  <c r="Q144" i="19"/>
  <c r="O320" i="19"/>
  <c r="N11" i="19"/>
  <c r="O247" i="19"/>
  <c r="N408" i="19"/>
  <c r="R194" i="19"/>
  <c r="S205" i="19"/>
  <c r="M79" i="19"/>
  <c r="O48" i="19"/>
  <c r="R60" i="19"/>
  <c r="S206" i="19"/>
  <c r="M80" i="19"/>
  <c r="S153" i="19"/>
  <c r="O239" i="19"/>
  <c r="N480" i="19"/>
  <c r="P290" i="19"/>
  <c r="Q486" i="19"/>
  <c r="S336" i="19"/>
  <c r="O40" i="19"/>
  <c r="R323" i="19"/>
  <c r="O191" i="19"/>
  <c r="P127" i="19"/>
  <c r="M50" i="19"/>
  <c r="O123" i="19"/>
  <c r="S77" i="19"/>
  <c r="Q73" i="19"/>
  <c r="N51" i="19"/>
  <c r="M74" i="19"/>
  <c r="S180" i="19"/>
  <c r="S101" i="19"/>
  <c r="P438" i="19"/>
  <c r="Q203" i="19"/>
  <c r="P33" i="19"/>
  <c r="S406" i="19"/>
  <c r="S203" i="19"/>
  <c r="Q369" i="19"/>
  <c r="S175" i="19"/>
  <c r="M345" i="19"/>
  <c r="M199" i="19"/>
  <c r="P10" i="19"/>
  <c r="Q246" i="19"/>
  <c r="P407" i="19"/>
  <c r="R120" i="19"/>
  <c r="S303" i="19"/>
  <c r="S457" i="19"/>
  <c r="N194" i="19"/>
  <c r="S10" i="19"/>
  <c r="M247" i="19"/>
  <c r="S407" i="19"/>
  <c r="M152" i="19"/>
  <c r="P325" i="19"/>
  <c r="P24" i="19"/>
  <c r="P252" i="19"/>
  <c r="R412" i="19"/>
  <c r="Q200" i="19"/>
  <c r="Q11" i="19"/>
  <c r="O88" i="19"/>
  <c r="P60" i="19"/>
  <c r="N70" i="19"/>
  <c r="M212" i="19"/>
  <c r="O89" i="19"/>
  <c r="M16" i="19"/>
  <c r="Q249" i="19"/>
  <c r="P485" i="19"/>
  <c r="N300" i="19"/>
  <c r="P3" i="19"/>
  <c r="S44" i="19"/>
  <c r="O328" i="19"/>
  <c r="S195" i="19"/>
  <c r="M132" i="19"/>
  <c r="Q54" i="19"/>
  <c r="Q141" i="19"/>
  <c r="P82" i="19"/>
  <c r="N78" i="19"/>
  <c r="R55" i="19"/>
  <c r="P83" i="19"/>
  <c r="P229" i="19"/>
  <c r="R110" i="19"/>
  <c r="M443" i="19"/>
  <c r="R208" i="19"/>
  <c r="N84" i="19"/>
  <c r="P411" i="19"/>
  <c r="N209" i="19"/>
  <c r="P374" i="19"/>
  <c r="O182" i="19"/>
  <c r="M350" i="19"/>
  <c r="N204" i="19"/>
  <c r="S20" i="19"/>
  <c r="R251" i="19"/>
  <c r="M412" i="19"/>
  <c r="O129" i="19"/>
  <c r="M309" i="19"/>
  <c r="P462" i="19"/>
  <c r="P199" i="19"/>
  <c r="N24" i="19"/>
  <c r="N252" i="19"/>
  <c r="P412" i="19"/>
  <c r="S157" i="19"/>
  <c r="Q330" i="19"/>
  <c r="R34" i="19"/>
  <c r="Q257" i="19"/>
  <c r="O417" i="19"/>
  <c r="R205" i="19"/>
  <c r="S24" i="19"/>
  <c r="P97" i="19"/>
  <c r="S69" i="19"/>
  <c r="Q79" i="19"/>
  <c r="Q15" i="19"/>
  <c r="P98" i="19"/>
  <c r="N29" i="19"/>
  <c r="P260" i="19"/>
  <c r="O490" i="19"/>
  <c r="M308" i="19"/>
  <c r="O501" i="19"/>
  <c r="S209" i="19"/>
  <c r="O390" i="19"/>
  <c r="M243" i="19"/>
  <c r="S221" i="19"/>
  <c r="R404" i="19"/>
  <c r="M477" i="19"/>
  <c r="O101" i="19"/>
  <c r="M244" i="19"/>
  <c r="N285" i="19"/>
  <c r="R254" i="19"/>
  <c r="R338" i="19"/>
  <c r="S223" i="19"/>
  <c r="M364" i="19"/>
  <c r="O258" i="19"/>
  <c r="R468" i="19"/>
  <c r="N289" i="19"/>
  <c r="P349" i="19"/>
  <c r="P351" i="19"/>
  <c r="O333" i="19"/>
  <c r="M307" i="19"/>
  <c r="Q316" i="19"/>
  <c r="R316" i="19"/>
  <c r="N290" i="19"/>
  <c r="S322" i="19"/>
  <c r="M428" i="19"/>
  <c r="R395" i="19"/>
  <c r="N422" i="19"/>
  <c r="P401" i="19"/>
  <c r="M270" i="19"/>
  <c r="M332" i="19"/>
  <c r="O307" i="19"/>
  <c r="M34" i="19"/>
  <c r="N483" i="19"/>
  <c r="O253" i="19"/>
  <c r="M233" i="19"/>
  <c r="P431" i="19"/>
  <c r="M482" i="19"/>
  <c r="O154" i="19"/>
  <c r="O254" i="19"/>
  <c r="S294" i="19"/>
  <c r="Q304" i="19"/>
  <c r="S347" i="19"/>
  <c r="O237" i="19"/>
  <c r="M372" i="19"/>
  <c r="P268" i="19"/>
  <c r="M489" i="19"/>
  <c r="S296" i="19"/>
  <c r="M358" i="19"/>
  <c r="N358" i="19"/>
  <c r="Q342" i="19"/>
  <c r="P316" i="19"/>
  <c r="M326" i="19"/>
  <c r="N326" i="19"/>
  <c r="S299" i="19"/>
  <c r="R366" i="19"/>
  <c r="O326" i="19"/>
  <c r="O367" i="19"/>
  <c r="R408" i="19"/>
  <c r="M409" i="19"/>
  <c r="N239" i="19"/>
  <c r="M297" i="19"/>
  <c r="N331" i="19"/>
  <c r="S256" i="19"/>
  <c r="O473" i="19"/>
  <c r="Q460" i="19"/>
  <c r="O243" i="19"/>
  <c r="O437" i="19"/>
  <c r="S432" i="19"/>
  <c r="O179" i="19"/>
  <c r="M265" i="19"/>
  <c r="S302" i="19"/>
  <c r="Q338" i="19"/>
  <c r="R356" i="19"/>
  <c r="Q247" i="19"/>
  <c r="Q379" i="19"/>
  <c r="S278" i="19"/>
  <c r="O489" i="19"/>
  <c r="P306" i="19"/>
  <c r="P366" i="19"/>
  <c r="Q366" i="19"/>
  <c r="Q351" i="19"/>
  <c r="S325" i="19"/>
  <c r="Q333" i="19"/>
  <c r="R333" i="19"/>
  <c r="P307" i="19"/>
  <c r="O381" i="19"/>
  <c r="S351" i="19"/>
  <c r="M422" i="19"/>
  <c r="P395" i="19"/>
  <c r="M415" i="19"/>
  <c r="Q402" i="19"/>
  <c r="O289" i="19"/>
  <c r="S369" i="19"/>
  <c r="Q416" i="19"/>
  <c r="O427" i="19"/>
  <c r="M471" i="19"/>
  <c r="Q253" i="19"/>
  <c r="R443" i="19"/>
  <c r="P453" i="19"/>
  <c r="N197" i="19"/>
  <c r="M275" i="19"/>
  <c r="P356" i="19"/>
  <c r="R347" i="19"/>
  <c r="O363" i="19"/>
  <c r="N305" i="19"/>
  <c r="Q413" i="19"/>
  <c r="N286" i="19"/>
  <c r="R494" i="19"/>
  <c r="S315" i="19"/>
  <c r="S372" i="19"/>
  <c r="M373" i="19"/>
  <c r="O358" i="19"/>
  <c r="P333" i="19"/>
  <c r="S342" i="19"/>
  <c r="M343" i="19"/>
  <c r="S316" i="19"/>
  <c r="N381" i="19"/>
  <c r="M352" i="19"/>
  <c r="O401" i="19"/>
  <c r="R414" i="19"/>
  <c r="S395" i="19"/>
  <c r="N316" i="19"/>
  <c r="Q464" i="19"/>
  <c r="R137" i="19"/>
  <c r="N498" i="19"/>
  <c r="O476" i="19"/>
  <c r="S263" i="19"/>
  <c r="N450" i="19"/>
  <c r="N101" i="19"/>
  <c r="R211" i="19"/>
  <c r="M285" i="19"/>
  <c r="O371" i="19"/>
  <c r="Q356" i="19"/>
  <c r="Q371" i="19"/>
  <c r="Q312" i="19"/>
  <c r="O464" i="19"/>
  <c r="M296" i="19"/>
  <c r="M490" i="19"/>
  <c r="R342" i="19"/>
  <c r="Q332" i="19"/>
  <c r="O314" i="19"/>
  <c r="P396" i="19"/>
  <c r="P481" i="19"/>
  <c r="O274" i="19"/>
  <c r="R486" i="19"/>
  <c r="N154" i="19"/>
  <c r="S264" i="19"/>
  <c r="R294" i="19"/>
  <c r="R377" i="19"/>
  <c r="N363" i="19"/>
  <c r="M378" i="19"/>
  <c r="M322" i="19"/>
  <c r="S474" i="19"/>
  <c r="M306" i="19"/>
  <c r="Q125" i="19"/>
  <c r="P332" i="19"/>
  <c r="P387" i="19"/>
  <c r="R387" i="19"/>
  <c r="N373" i="19"/>
  <c r="R351" i="19"/>
  <c r="Q358" i="19"/>
  <c r="R358" i="19"/>
  <c r="S333" i="19"/>
  <c r="P408" i="19"/>
  <c r="S381" i="19"/>
  <c r="M389" i="19"/>
  <c r="Q395" i="19"/>
  <c r="M382" i="19"/>
  <c r="P389" i="19"/>
  <c r="P248" i="19"/>
  <c r="O270" i="19"/>
  <c r="N275" i="19"/>
  <c r="M467" i="19"/>
  <c r="S403" i="19"/>
  <c r="O486" i="19"/>
  <c r="P353" i="19"/>
  <c r="Q487" i="19"/>
  <c r="N179" i="19"/>
  <c r="O302" i="19"/>
  <c r="P302" i="19"/>
  <c r="S385" i="19"/>
  <c r="P371" i="19"/>
  <c r="N386" i="19"/>
  <c r="P331" i="19"/>
  <c r="N125" i="19"/>
  <c r="P315" i="19"/>
  <c r="S165" i="19"/>
  <c r="R341" i="19"/>
  <c r="M395" i="19"/>
  <c r="N395" i="19"/>
  <c r="P381" i="19"/>
  <c r="P358" i="19"/>
  <c r="M367" i="19"/>
  <c r="N367" i="19"/>
  <c r="N343" i="19"/>
  <c r="Q414" i="19"/>
  <c r="O373" i="19"/>
  <c r="N359" i="19"/>
  <c r="Q381" i="19"/>
  <c r="O388" i="19"/>
  <c r="M402" i="19"/>
  <c r="N415" i="19"/>
  <c r="Q422" i="19"/>
  <c r="Q322" i="19"/>
  <c r="O244" i="19"/>
  <c r="N205" i="19"/>
  <c r="S409" i="19"/>
  <c r="R502" i="19"/>
  <c r="N362" i="19"/>
  <c r="S477" i="19"/>
  <c r="M197" i="19"/>
  <c r="R311" i="19"/>
  <c r="S311" i="19"/>
  <c r="M392" i="19"/>
  <c r="S377" i="19"/>
  <c r="Q427" i="19"/>
  <c r="M339" i="19"/>
  <c r="O161" i="19"/>
  <c r="P322" i="19"/>
  <c r="O248" i="19"/>
  <c r="M349" i="19"/>
  <c r="M401" i="19"/>
  <c r="Q408" i="19"/>
  <c r="S387" i="19"/>
  <c r="S366" i="19"/>
  <c r="R373" i="19"/>
  <c r="R374" i="19"/>
  <c r="N352" i="19"/>
  <c r="O387" i="19"/>
  <c r="R381" i="19"/>
  <c r="S388" i="19"/>
  <c r="N375" i="19"/>
  <c r="Q401" i="19"/>
  <c r="N409" i="19"/>
  <c r="P422" i="19"/>
  <c r="Q289" i="19"/>
  <c r="N490" i="19"/>
  <c r="R299" i="19"/>
  <c r="M248" i="19"/>
  <c r="P34" i="19"/>
  <c r="S416" i="19"/>
  <c r="N484" i="19"/>
  <c r="S368" i="19"/>
  <c r="N459" i="19"/>
  <c r="Q211" i="19"/>
  <c r="N321" i="19"/>
  <c r="O321" i="19"/>
  <c r="P399" i="19"/>
  <c r="M386" i="19"/>
  <c r="P180" i="19"/>
  <c r="N348" i="19"/>
  <c r="Q184" i="19"/>
  <c r="S331" i="19"/>
  <c r="Q258" i="19"/>
  <c r="O395" i="19"/>
  <c r="N333" i="19"/>
  <c r="O257" i="19"/>
  <c r="P483" i="19"/>
  <c r="Q263" i="19"/>
  <c r="S376" i="19"/>
  <c r="S98" i="19"/>
  <c r="O222" i="19"/>
  <c r="R328" i="19"/>
  <c r="S362" i="19"/>
  <c r="P405" i="19"/>
  <c r="M426" i="19"/>
  <c r="N201" i="19"/>
  <c r="M357" i="19"/>
  <c r="Q201" i="19"/>
  <c r="O341" i="19"/>
  <c r="N269" i="19"/>
  <c r="S394" i="19"/>
  <c r="P414" i="19"/>
  <c r="O269" i="19"/>
  <c r="M417" i="19"/>
  <c r="P493" i="19"/>
  <c r="N274" i="19"/>
  <c r="O384" i="19"/>
  <c r="O153" i="19"/>
  <c r="Q311" i="19"/>
  <c r="N338" i="19"/>
  <c r="S391" i="19"/>
  <c r="S412" i="19"/>
  <c r="N438" i="19"/>
  <c r="Q212" i="19"/>
  <c r="Q363" i="19"/>
  <c r="M213" i="19"/>
  <c r="Q348" i="19"/>
  <c r="N279" i="19"/>
  <c r="S400" i="19"/>
  <c r="P421" i="19"/>
  <c r="S354" i="19"/>
  <c r="O17" i="19"/>
  <c r="S164" i="19"/>
  <c r="R493" i="19"/>
  <c r="N284" i="19"/>
  <c r="N391" i="19"/>
  <c r="M179" i="19"/>
  <c r="M321" i="19"/>
  <c r="O347" i="19"/>
  <c r="O399" i="19"/>
  <c r="S418" i="19"/>
  <c r="O445" i="19"/>
  <c r="R223" i="19"/>
  <c r="S371" i="19"/>
  <c r="Q276" i="19"/>
  <c r="S386" i="19"/>
  <c r="P287" i="19"/>
  <c r="O414" i="19"/>
  <c r="R446" i="19"/>
  <c r="P434" i="19"/>
  <c r="O316" i="19"/>
  <c r="R325" i="19"/>
  <c r="P49" i="19"/>
  <c r="R335" i="19"/>
  <c r="P469" i="19"/>
  <c r="P291" i="19"/>
  <c r="P397" i="19"/>
  <c r="P196" i="19"/>
  <c r="Q328" i="19"/>
  <c r="O354" i="19"/>
  <c r="O405" i="19"/>
  <c r="Q425" i="19"/>
  <c r="M451" i="19"/>
  <c r="N237" i="19"/>
  <c r="S378" i="19"/>
  <c r="M286" i="19"/>
  <c r="S413" i="19"/>
  <c r="R296" i="19"/>
  <c r="M421" i="19"/>
  <c r="R452" i="19"/>
  <c r="M441" i="19"/>
  <c r="N357" i="19"/>
  <c r="S332" i="19"/>
  <c r="P47" i="19"/>
  <c r="S479" i="19"/>
  <c r="Q301" i="19"/>
  <c r="M424" i="19"/>
  <c r="P211" i="19"/>
  <c r="M338" i="19"/>
  <c r="N399" i="19"/>
  <c r="O412" i="19"/>
  <c r="N432" i="19"/>
  <c r="P456" i="19"/>
  <c r="P247" i="19"/>
  <c r="P386" i="19"/>
  <c r="S295" i="19"/>
  <c r="S419" i="19"/>
  <c r="O306" i="19"/>
  <c r="R427" i="19"/>
  <c r="R458" i="19"/>
  <c r="S446" i="19"/>
  <c r="N428" i="19"/>
  <c r="S408" i="19"/>
  <c r="O348" i="19"/>
  <c r="M237" i="19"/>
  <c r="R262" i="19"/>
  <c r="M404" i="19"/>
  <c r="M311" i="19"/>
  <c r="P455" i="19"/>
  <c r="N222" i="19"/>
  <c r="N347" i="19"/>
  <c r="Q418" i="19"/>
  <c r="R418" i="19"/>
  <c r="S461" i="19"/>
  <c r="M462" i="19"/>
  <c r="R257" i="19"/>
  <c r="S392" i="19"/>
  <c r="S305" i="19"/>
  <c r="O440" i="19"/>
  <c r="R315" i="19"/>
  <c r="Q433" i="19"/>
  <c r="Q469" i="19"/>
  <c r="S452" i="19"/>
  <c r="Q434" i="19"/>
  <c r="S414" i="19"/>
  <c r="O342" i="19"/>
  <c r="Q136" i="19"/>
  <c r="S421" i="19"/>
  <c r="P417" i="19"/>
  <c r="M391" i="19"/>
  <c r="M493" i="19"/>
  <c r="O233" i="19"/>
  <c r="S353" i="19"/>
  <c r="S424" i="19"/>
  <c r="P425" i="19"/>
  <c r="Q482" i="19"/>
  <c r="R467" i="19"/>
  <c r="P312" i="19"/>
  <c r="M433" i="19"/>
  <c r="N313" i="19"/>
  <c r="S468" i="19"/>
  <c r="R322" i="19"/>
  <c r="R440" i="19"/>
  <c r="S499" i="19"/>
  <c r="N499" i="19"/>
  <c r="N441" i="19"/>
  <c r="O422" i="19"/>
  <c r="P428" i="19"/>
  <c r="Q428" i="19"/>
  <c r="O409" i="19"/>
  <c r="Q202" i="19"/>
  <c r="N206" i="19"/>
  <c r="R441" i="19"/>
  <c r="P217" i="19"/>
  <c r="N217" i="19"/>
  <c r="R206" i="19"/>
  <c r="R269" i="19"/>
  <c r="M249" i="19"/>
  <c r="S269" i="19"/>
  <c r="Q299" i="19"/>
  <c r="R380" i="19"/>
  <c r="N59" i="19"/>
  <c r="S210" i="19"/>
  <c r="P423" i="19"/>
  <c r="M397" i="19"/>
  <c r="O484" i="19"/>
  <c r="Q243" i="19"/>
  <c r="Q362" i="19"/>
  <c r="S431" i="19"/>
  <c r="M432" i="19"/>
  <c r="P487" i="19"/>
  <c r="R472" i="19"/>
  <c r="S321" i="19"/>
  <c r="Q499" i="19"/>
  <c r="O322" i="19"/>
  <c r="S458" i="19"/>
  <c r="N332" i="19"/>
  <c r="Q446" i="19"/>
  <c r="S133" i="19"/>
  <c r="O459" i="19"/>
  <c r="M447" i="19"/>
  <c r="O428" i="19"/>
  <c r="N435" i="19"/>
  <c r="R435" i="19"/>
  <c r="O415" i="19"/>
  <c r="N248" i="19"/>
  <c r="M190" i="19"/>
  <c r="R171" i="19"/>
  <c r="Q459" i="19"/>
  <c r="P289" i="19"/>
  <c r="N260" i="19"/>
  <c r="O125" i="19"/>
  <c r="N307" i="19"/>
  <c r="N146" i="19"/>
  <c r="S37" i="19"/>
  <c r="M430" i="19"/>
  <c r="P404" i="19"/>
  <c r="R469" i="19"/>
  <c r="O294" i="19"/>
  <c r="S370" i="19"/>
  <c r="R437" i="19"/>
  <c r="N467" i="19"/>
  <c r="O492" i="19"/>
  <c r="P497" i="19"/>
  <c r="O331" i="19"/>
  <c r="S116" i="19"/>
  <c r="R331" i="19"/>
  <c r="R484" i="19"/>
  <c r="Q341" i="19"/>
  <c r="O452" i="19"/>
  <c r="S166" i="19"/>
  <c r="M134" i="19"/>
  <c r="P474" i="19"/>
  <c r="N447" i="19"/>
  <c r="P441" i="19"/>
  <c r="Q441" i="19"/>
  <c r="R422" i="19"/>
  <c r="R394" i="19"/>
  <c r="S189" i="19"/>
  <c r="O217" i="19"/>
  <c r="N454" i="19"/>
  <c r="Q228" i="19"/>
  <c r="N249" i="19"/>
  <c r="N270" i="19"/>
  <c r="M324" i="19"/>
  <c r="N211" i="19"/>
  <c r="O105" i="19"/>
  <c r="O106" i="19"/>
  <c r="Q436" i="19"/>
  <c r="P410" i="19"/>
  <c r="O92" i="19"/>
  <c r="M328" i="19"/>
  <c r="O377" i="19"/>
  <c r="S444" i="19"/>
  <c r="P482" i="19"/>
  <c r="N497" i="19"/>
  <c r="M439" i="19"/>
  <c r="S338" i="19"/>
  <c r="N161" i="19"/>
  <c r="N341" i="19"/>
  <c r="P125" i="19"/>
  <c r="S348" i="19"/>
  <c r="O166" i="19"/>
  <c r="S185" i="19"/>
  <c r="M167" i="19"/>
  <c r="M495" i="19"/>
  <c r="O139" i="19"/>
  <c r="P139" i="19"/>
  <c r="P447" i="19"/>
  <c r="R428" i="19"/>
  <c r="O357" i="19"/>
  <c r="N167" i="19"/>
  <c r="N228" i="19"/>
  <c r="P228" i="19"/>
  <c r="M239" i="19"/>
  <c r="M470" i="19"/>
  <c r="P279" i="19"/>
  <c r="S279" i="19"/>
  <c r="R212" i="19"/>
  <c r="R82" i="19"/>
  <c r="O79" i="19"/>
  <c r="M83" i="19"/>
  <c r="S417" i="19"/>
  <c r="N153" i="19"/>
  <c r="S337" i="19"/>
  <c r="R411" i="19"/>
  <c r="Q450" i="19"/>
  <c r="O487" i="19"/>
  <c r="P432" i="19"/>
  <c r="M483" i="19"/>
  <c r="M348" i="19"/>
  <c r="P184" i="19"/>
  <c r="P348" i="19"/>
  <c r="S237" i="19"/>
  <c r="N387" i="19"/>
  <c r="R185" i="19"/>
  <c r="R202" i="19"/>
  <c r="N186" i="19"/>
  <c r="N134" i="19"/>
  <c r="O167" i="19"/>
  <c r="P167" i="19"/>
  <c r="M454" i="19"/>
  <c r="S435" i="19"/>
  <c r="P201" i="19"/>
  <c r="P459" i="19"/>
  <c r="R248" i="19"/>
  <c r="S464" i="19"/>
  <c r="Q217" i="19"/>
  <c r="M475" i="19"/>
  <c r="M480" i="19"/>
  <c r="R297" i="19"/>
  <c r="M472" i="19"/>
  <c r="Q5" i="19"/>
  <c r="S88" i="19"/>
  <c r="O174" i="19"/>
  <c r="S423" i="19"/>
  <c r="S178" i="19"/>
  <c r="M347" i="19"/>
  <c r="Q437" i="19"/>
  <c r="M456" i="19"/>
  <c r="Q456" i="19"/>
  <c r="O502" i="19"/>
  <c r="R478" i="19"/>
  <c r="S356" i="19"/>
  <c r="S216" i="19"/>
  <c r="O249" i="19"/>
  <c r="P259" i="19"/>
  <c r="S306" i="19"/>
  <c r="R289" i="19"/>
  <c r="O279" i="19"/>
  <c r="Q92" i="19"/>
  <c r="R28" i="19"/>
  <c r="O192" i="19"/>
  <c r="Q476" i="19"/>
  <c r="N196" i="19"/>
  <c r="R353" i="19"/>
  <c r="O444" i="19"/>
  <c r="P461" i="19"/>
  <c r="O451" i="19"/>
  <c r="S487" i="19"/>
  <c r="P116" i="19"/>
  <c r="P363" i="19"/>
  <c r="S212" i="19"/>
  <c r="M365" i="19"/>
  <c r="P258" i="19"/>
  <c r="P433" i="19"/>
  <c r="R216" i="19"/>
  <c r="M228" i="19"/>
  <c r="M217" i="19"/>
  <c r="R189" i="19"/>
  <c r="P206" i="19"/>
  <c r="Q206" i="19"/>
  <c r="Q140" i="19"/>
  <c r="R447" i="19"/>
  <c r="P238" i="19"/>
  <c r="N190" i="19"/>
  <c r="O228" i="19"/>
  <c r="P269" i="19"/>
  <c r="R228" i="19"/>
  <c r="M485" i="19"/>
  <c r="S211" i="19"/>
  <c r="Q234" i="19"/>
  <c r="O107" i="19"/>
  <c r="R207" i="19"/>
  <c r="Q481" i="19"/>
  <c r="O211" i="19"/>
  <c r="P362" i="19"/>
  <c r="P450" i="19"/>
  <c r="R466" i="19"/>
  <c r="S456" i="19"/>
  <c r="P458" i="19"/>
  <c r="N160" i="19"/>
  <c r="R371" i="19"/>
  <c r="P226" i="19"/>
  <c r="N372" i="19"/>
  <c r="Q268" i="19"/>
  <c r="S478" i="19"/>
  <c r="P227" i="19"/>
  <c r="O206" i="19"/>
  <c r="S238" i="19"/>
  <c r="O297" i="19"/>
  <c r="M260" i="19"/>
  <c r="R258" i="19"/>
  <c r="P299" i="19"/>
  <c r="Q119" i="19"/>
  <c r="O39" i="19"/>
  <c r="P221" i="19"/>
  <c r="O431" i="19"/>
  <c r="S301" i="19"/>
  <c r="O370" i="19"/>
  <c r="S455" i="19"/>
  <c r="M492" i="19"/>
  <c r="R451" i="19"/>
  <c r="Q484" i="19"/>
  <c r="O180" i="19"/>
  <c r="N378" i="19"/>
  <c r="S285" i="19"/>
  <c r="Q406" i="19"/>
  <c r="M279" i="19"/>
  <c r="O499" i="19"/>
  <c r="O238" i="19"/>
  <c r="S248" i="19"/>
  <c r="S289" i="19"/>
  <c r="R232" i="19"/>
  <c r="Q447" i="19"/>
  <c r="P270" i="19"/>
  <c r="Q442" i="19"/>
  <c r="N501" i="19"/>
  <c r="O311" i="19"/>
  <c r="N377" i="19"/>
  <c r="O461" i="19"/>
  <c r="P451" i="19"/>
  <c r="M498" i="19"/>
  <c r="M108" i="19"/>
  <c r="M201" i="19"/>
  <c r="O386" i="19"/>
  <c r="Q295" i="19"/>
  <c r="P478" i="19"/>
  <c r="P286" i="19"/>
  <c r="P499" i="19"/>
  <c r="Q248" i="19"/>
  <c r="M259" i="19"/>
  <c r="O259" i="19"/>
  <c r="M280" i="19"/>
  <c r="P161" i="19"/>
  <c r="P214" i="19"/>
  <c r="N495" i="19"/>
  <c r="M455" i="19"/>
  <c r="S481" i="19"/>
  <c r="R320" i="19"/>
  <c r="P437" i="19"/>
  <c r="Q466" i="19"/>
  <c r="N488" i="19"/>
  <c r="P440" i="19"/>
  <c r="S158" i="19"/>
  <c r="P212" i="19"/>
  <c r="P392" i="19"/>
  <c r="R305" i="19"/>
  <c r="Q463" i="19"/>
  <c r="Q296" i="19"/>
  <c r="S469" i="19"/>
  <c r="S258" i="19"/>
  <c r="R238" i="19"/>
  <c r="N280" i="19"/>
  <c r="O260" i="19"/>
  <c r="P341" i="19"/>
  <c r="M120" i="19"/>
  <c r="N317" i="19"/>
  <c r="P460" i="19"/>
  <c r="M502" i="19"/>
  <c r="S327" i="19"/>
  <c r="S443" i="19"/>
  <c r="N472" i="19"/>
  <c r="P468" i="19"/>
  <c r="M469" i="19"/>
  <c r="N180" i="19"/>
  <c r="Q223" i="19"/>
  <c r="S399" i="19"/>
  <c r="R312" i="19"/>
  <c r="M479" i="19"/>
  <c r="N306" i="19"/>
  <c r="Q132" i="19"/>
  <c r="R279" i="19"/>
  <c r="M290" i="19"/>
  <c r="P382" i="19"/>
  <c r="M416" i="19"/>
  <c r="M461" i="19"/>
  <c r="R465" i="19"/>
  <c r="R405" i="19"/>
  <c r="R337" i="19"/>
  <c r="O450" i="19"/>
  <c r="N439" i="19"/>
  <c r="Q483" i="19"/>
  <c r="P197" i="19"/>
  <c r="Q197" i="19"/>
  <c r="N234" i="19"/>
  <c r="O420" i="19"/>
  <c r="N322" i="19"/>
  <c r="M459" i="19"/>
  <c r="Q315" i="19"/>
  <c r="N166" i="19"/>
  <c r="R306" i="19"/>
  <c r="O201" i="19"/>
  <c r="R214" i="19"/>
  <c r="R496" i="19"/>
  <c r="S470" i="19"/>
  <c r="S426" i="19"/>
  <c r="S346" i="19"/>
  <c r="R455" i="19"/>
  <c r="O446" i="19"/>
  <c r="R483" i="19"/>
  <c r="N244" i="19"/>
  <c r="O212" i="19"/>
  <c r="N295" i="19"/>
  <c r="M161" i="19"/>
  <c r="Q331" i="19"/>
  <c r="S494" i="19"/>
  <c r="P249" i="19"/>
  <c r="P342" i="19"/>
  <c r="O379" i="19"/>
  <c r="R367" i="19"/>
  <c r="O195" i="19"/>
  <c r="R439" i="19"/>
  <c r="Q353" i="19"/>
  <c r="N461" i="19"/>
  <c r="M484" i="19"/>
  <c r="N452" i="19"/>
  <c r="P254" i="19"/>
  <c r="P223" i="19"/>
  <c r="O312" i="19"/>
  <c r="O184" i="19"/>
  <c r="P339" i="19"/>
  <c r="O280" i="19"/>
  <c r="N188" i="19"/>
  <c r="M376" i="19"/>
  <c r="Q221" i="19"/>
  <c r="N92" i="19"/>
  <c r="O362" i="19"/>
  <c r="P466" i="19"/>
  <c r="N489" i="19"/>
  <c r="M494" i="19"/>
  <c r="N265" i="19"/>
  <c r="M234" i="19"/>
  <c r="R321" i="19"/>
  <c r="P30" i="18"/>
  <c r="R264" i="18"/>
  <c r="S313" i="18"/>
  <c r="R364" i="18"/>
  <c r="N440" i="18"/>
  <c r="R421" i="18"/>
  <c r="P27" i="18"/>
  <c r="S85" i="18"/>
  <c r="N9" i="18"/>
  <c r="Q102" i="18"/>
  <c r="P86" i="18"/>
  <c r="M186" i="18"/>
  <c r="O43" i="18"/>
  <c r="P96" i="18"/>
  <c r="M342" i="18"/>
  <c r="M435" i="18"/>
  <c r="M399" i="18"/>
  <c r="M62" i="18"/>
  <c r="M159" i="18"/>
  <c r="R160" i="18"/>
  <c r="N197" i="18"/>
  <c r="Q159" i="18"/>
  <c r="S94" i="18"/>
  <c r="S469" i="18"/>
  <c r="P352" i="18"/>
  <c r="S368" i="18"/>
  <c r="P400" i="18"/>
  <c r="N313" i="18"/>
  <c r="Q13" i="18"/>
  <c r="P227" i="18"/>
  <c r="R495" i="18"/>
  <c r="Q483" i="18"/>
  <c r="Q369" i="18"/>
  <c r="N40" i="18"/>
  <c r="O103" i="18"/>
  <c r="M474" i="18"/>
  <c r="R389" i="18"/>
  <c r="S431" i="18"/>
  <c r="R342" i="18"/>
  <c r="P211" i="18"/>
  <c r="N294" i="18"/>
  <c r="P346" i="18"/>
  <c r="N104" i="18"/>
  <c r="N90" i="18"/>
  <c r="S258" i="18"/>
  <c r="P37" i="18"/>
  <c r="S224" i="18"/>
  <c r="M389" i="18"/>
  <c r="P256" i="18"/>
  <c r="M145" i="18"/>
  <c r="P493" i="18"/>
  <c r="Q353" i="18"/>
  <c r="R121" i="18"/>
  <c r="Q93" i="18"/>
  <c r="P276" i="18"/>
  <c r="R372" i="18"/>
  <c r="N107" i="18"/>
  <c r="S8" i="18"/>
  <c r="R304" i="18"/>
  <c r="N404" i="18"/>
  <c r="M7" i="18"/>
  <c r="Q235" i="18"/>
  <c r="N393" i="18"/>
  <c r="P431" i="18"/>
  <c r="R176" i="18"/>
  <c r="R164" i="18"/>
  <c r="N5" i="18"/>
  <c r="Q122" i="18"/>
  <c r="N123" i="18"/>
  <c r="O152" i="18"/>
  <c r="R222" i="18"/>
  <c r="N232" i="18"/>
  <c r="O278" i="18"/>
  <c r="P279" i="18"/>
  <c r="P41" i="18"/>
  <c r="O332" i="18"/>
  <c r="S110" i="18"/>
  <c r="Q96" i="18"/>
  <c r="S99" i="18"/>
  <c r="O62" i="18"/>
  <c r="P197" i="18"/>
  <c r="P248" i="18"/>
  <c r="O305" i="18"/>
  <c r="N372" i="18"/>
  <c r="M360" i="18"/>
  <c r="O27" i="18"/>
  <c r="O273" i="18"/>
  <c r="N161" i="18"/>
  <c r="Q256" i="18"/>
  <c r="P26" i="18"/>
  <c r="S65" i="18"/>
  <c r="O418" i="18"/>
  <c r="N375" i="18"/>
  <c r="P416" i="18"/>
  <c r="R290" i="18"/>
  <c r="M188" i="18"/>
  <c r="M276" i="18"/>
  <c r="R332" i="18"/>
  <c r="R338" i="18"/>
  <c r="Q454" i="18"/>
  <c r="Q284" i="18"/>
  <c r="N221" i="18"/>
  <c r="N409" i="18"/>
  <c r="N405" i="18"/>
  <c r="P236" i="18"/>
  <c r="Q250" i="18"/>
  <c r="O8" i="18"/>
  <c r="S117" i="18"/>
  <c r="N152" i="18"/>
  <c r="N311" i="18"/>
  <c r="R371" i="18"/>
  <c r="P466" i="18"/>
  <c r="M126" i="18"/>
  <c r="R172" i="18"/>
  <c r="O220" i="18"/>
  <c r="R352" i="18"/>
  <c r="R22" i="18"/>
  <c r="N334" i="18"/>
  <c r="Q419" i="18"/>
  <c r="O484" i="18"/>
  <c r="O216" i="18"/>
  <c r="N243" i="18"/>
  <c r="R124" i="18"/>
  <c r="S482" i="18"/>
  <c r="O219" i="18"/>
  <c r="N82" i="18"/>
  <c r="Q463" i="18"/>
  <c r="R266" i="18"/>
  <c r="S112" i="18"/>
  <c r="S50" i="18"/>
  <c r="O207" i="18"/>
  <c r="S268" i="18"/>
  <c r="M349" i="18"/>
  <c r="M320" i="18"/>
  <c r="R162" i="18"/>
  <c r="P378" i="18"/>
  <c r="N455" i="18"/>
  <c r="P435" i="18"/>
  <c r="M133" i="18"/>
  <c r="P108" i="18"/>
  <c r="N105" i="18"/>
  <c r="O274" i="18"/>
  <c r="R17" i="18"/>
  <c r="O117" i="18"/>
  <c r="S83" i="18"/>
  <c r="P407" i="18"/>
  <c r="N63" i="18"/>
  <c r="M480" i="18"/>
  <c r="N70" i="18"/>
  <c r="P222" i="18"/>
  <c r="P177" i="18"/>
  <c r="Q372" i="18"/>
  <c r="Q192" i="18"/>
  <c r="M319" i="18"/>
  <c r="Q321" i="18"/>
  <c r="Q427" i="18"/>
  <c r="Q269" i="18"/>
  <c r="Q198" i="18"/>
  <c r="M372" i="18"/>
  <c r="O389" i="18"/>
  <c r="R215" i="18"/>
  <c r="S236" i="18"/>
  <c r="P134" i="18"/>
  <c r="N337" i="18"/>
  <c r="O244" i="18"/>
  <c r="Q411" i="18"/>
  <c r="R296" i="18"/>
  <c r="M467" i="18"/>
  <c r="M176" i="18"/>
  <c r="R154" i="18"/>
  <c r="S300" i="18"/>
  <c r="M22" i="18"/>
  <c r="R13" i="18"/>
  <c r="P480" i="18"/>
  <c r="P477" i="18"/>
  <c r="R278" i="18"/>
  <c r="Q352" i="18"/>
  <c r="S76" i="18"/>
  <c r="N451" i="18"/>
  <c r="S428" i="18"/>
  <c r="M160" i="18"/>
  <c r="M215" i="18"/>
  <c r="S486" i="18"/>
  <c r="S246" i="18"/>
  <c r="P110" i="18"/>
  <c r="S107" i="18"/>
  <c r="O351" i="18"/>
  <c r="P354" i="18"/>
  <c r="M47" i="18"/>
  <c r="S328" i="18"/>
  <c r="N364" i="18"/>
  <c r="S445" i="18"/>
  <c r="N259" i="18"/>
  <c r="P29" i="18"/>
  <c r="Q191" i="18"/>
  <c r="R26" i="18"/>
  <c r="R405" i="18"/>
  <c r="S102" i="18"/>
  <c r="O329" i="18"/>
  <c r="O136" i="18"/>
  <c r="S150" i="18"/>
  <c r="M170" i="18"/>
  <c r="M48" i="18"/>
  <c r="M104" i="18"/>
  <c r="S51" i="18"/>
  <c r="R430" i="18"/>
  <c r="M164" i="18"/>
  <c r="P53" i="18"/>
  <c r="S264" i="18"/>
  <c r="P133" i="18"/>
  <c r="P209" i="18"/>
  <c r="N272" i="18"/>
  <c r="N254" i="18"/>
  <c r="P151" i="18"/>
  <c r="Q81" i="18"/>
  <c r="O475" i="18"/>
  <c r="S118" i="18"/>
  <c r="N223" i="18"/>
  <c r="P103" i="18"/>
  <c r="Q288" i="18"/>
  <c r="O229" i="18"/>
  <c r="O396" i="18"/>
  <c r="S458" i="18"/>
  <c r="Q461" i="18"/>
  <c r="M148" i="18"/>
  <c r="M141" i="18"/>
  <c r="Q356" i="18"/>
  <c r="O423" i="18"/>
  <c r="S20" i="18"/>
  <c r="S255" i="18"/>
  <c r="O187" i="18"/>
  <c r="R297" i="18"/>
  <c r="S192" i="18"/>
  <c r="O45" i="18"/>
  <c r="M205" i="18"/>
  <c r="Q314" i="18"/>
  <c r="O375" i="18"/>
  <c r="O287" i="18"/>
  <c r="N413" i="18"/>
  <c r="Q455" i="18"/>
  <c r="N301" i="18"/>
  <c r="P369" i="18"/>
  <c r="R240" i="18"/>
  <c r="M482" i="18"/>
  <c r="P194" i="18"/>
  <c r="S38" i="18"/>
  <c r="S495" i="18"/>
  <c r="Q430" i="18"/>
  <c r="S60" i="18"/>
  <c r="P439" i="18"/>
  <c r="S134" i="18"/>
  <c r="O313" i="18"/>
  <c r="P483" i="18"/>
  <c r="M174" i="18"/>
  <c r="M163" i="18"/>
  <c r="Q101" i="18"/>
  <c r="O35" i="18"/>
  <c r="Q203" i="18"/>
  <c r="R191" i="18"/>
  <c r="M173" i="18"/>
  <c r="N44" i="18"/>
  <c r="R279" i="18"/>
  <c r="M28" i="18"/>
  <c r="Q282" i="18"/>
  <c r="R366" i="18"/>
  <c r="M335" i="18"/>
  <c r="O238" i="18"/>
  <c r="N136" i="18"/>
  <c r="Q111" i="18"/>
  <c r="S169" i="18"/>
  <c r="R136" i="18"/>
  <c r="R199" i="18"/>
  <c r="R64" i="18"/>
  <c r="O115" i="18"/>
  <c r="R355" i="18"/>
  <c r="O450" i="18"/>
  <c r="S13" i="18"/>
  <c r="S82" i="18"/>
  <c r="R145" i="18"/>
  <c r="Q260" i="18"/>
  <c r="S137" i="18"/>
  <c r="O127" i="18"/>
  <c r="S338" i="18"/>
  <c r="O412" i="18"/>
  <c r="S294" i="18"/>
  <c r="P235" i="18"/>
  <c r="P413" i="18"/>
  <c r="M279" i="18"/>
  <c r="Q166" i="18"/>
  <c r="Q31" i="18"/>
  <c r="S197" i="18"/>
  <c r="S397" i="18"/>
  <c r="P182" i="18"/>
  <c r="R93" i="18"/>
  <c r="R276" i="18"/>
  <c r="N470" i="18"/>
  <c r="O98" i="18"/>
  <c r="N75" i="18"/>
  <c r="Q95" i="18"/>
  <c r="R218" i="18"/>
  <c r="R50" i="18"/>
  <c r="S52" i="18"/>
  <c r="N187" i="18"/>
  <c r="P132" i="18"/>
  <c r="R250" i="18"/>
  <c r="N45" i="18"/>
  <c r="Q498" i="18"/>
  <c r="R370" i="18"/>
  <c r="N442" i="18"/>
  <c r="R311" i="18"/>
  <c r="O149" i="18"/>
  <c r="M65" i="18"/>
  <c r="P485" i="18"/>
  <c r="P157" i="18"/>
  <c r="M357" i="18"/>
  <c r="M393" i="18"/>
  <c r="S225" i="18"/>
  <c r="S380" i="18"/>
  <c r="P245" i="18"/>
  <c r="Q338" i="18"/>
  <c r="M500" i="18"/>
  <c r="Q254" i="18"/>
  <c r="N21" i="18"/>
  <c r="R82" i="18"/>
  <c r="Q47" i="18"/>
  <c r="P98" i="18"/>
  <c r="Q115" i="18"/>
  <c r="P271" i="18"/>
  <c r="R9" i="18"/>
  <c r="P296" i="18"/>
  <c r="M390" i="18"/>
  <c r="Q379" i="18"/>
  <c r="P179" i="18"/>
  <c r="R206" i="18"/>
  <c r="S305" i="18"/>
  <c r="Q467" i="18"/>
  <c r="M341" i="18"/>
  <c r="M392" i="18"/>
  <c r="P397" i="18"/>
  <c r="Q239" i="18"/>
  <c r="M339" i="18"/>
  <c r="S30" i="18"/>
  <c r="S37" i="18"/>
  <c r="R354" i="18"/>
  <c r="S90" i="18"/>
  <c r="P190" i="18"/>
  <c r="M181" i="18"/>
  <c r="O5" i="18"/>
  <c r="P40" i="18"/>
  <c r="Q493" i="18"/>
  <c r="Q121" i="18"/>
  <c r="M180" i="18"/>
  <c r="P282" i="18"/>
  <c r="O343" i="18"/>
  <c r="S334" i="18"/>
  <c r="P32" i="18"/>
  <c r="M346" i="18"/>
  <c r="O129" i="18"/>
  <c r="P115" i="18"/>
  <c r="Q113" i="18"/>
  <c r="M76" i="18"/>
  <c r="O213" i="18"/>
  <c r="P263" i="18"/>
  <c r="N14" i="18"/>
  <c r="R440" i="18"/>
  <c r="Q223" i="18"/>
  <c r="S17" i="18"/>
  <c r="M172" i="18"/>
  <c r="P408" i="18"/>
  <c r="P165" i="18"/>
  <c r="M53" i="18"/>
  <c r="Q193" i="18"/>
  <c r="R455" i="18"/>
  <c r="S59" i="18"/>
  <c r="Q55" i="18"/>
  <c r="R395" i="18"/>
  <c r="M428" i="18"/>
  <c r="R65" i="18"/>
  <c r="P334" i="18"/>
  <c r="S193" i="18"/>
  <c r="S142" i="18"/>
  <c r="M177" i="18"/>
  <c r="R190" i="18"/>
  <c r="P144" i="18"/>
  <c r="O109" i="18"/>
  <c r="N29" i="18"/>
  <c r="M317" i="18"/>
  <c r="M388" i="18"/>
  <c r="M356" i="18"/>
  <c r="P73" i="18"/>
  <c r="N164" i="18"/>
  <c r="O286" i="18"/>
  <c r="R442" i="18"/>
  <c r="R469" i="18"/>
  <c r="N147" i="18"/>
  <c r="R231" i="18"/>
  <c r="P321" i="18"/>
  <c r="O490" i="18"/>
  <c r="R324" i="18"/>
  <c r="Q105" i="18"/>
  <c r="P325" i="18"/>
  <c r="M415" i="18"/>
  <c r="M288" i="18"/>
  <c r="N17" i="18"/>
  <c r="P456" i="18"/>
  <c r="M63" i="18"/>
  <c r="M9" i="18"/>
  <c r="M70" i="18"/>
  <c r="Q63" i="18"/>
  <c r="Q126" i="18"/>
  <c r="Q70" i="18"/>
  <c r="P5" i="18"/>
  <c r="R186" i="18"/>
  <c r="S57" i="18"/>
  <c r="R294" i="18"/>
  <c r="O344" i="18"/>
  <c r="O40" i="18"/>
  <c r="R479" i="18"/>
  <c r="O36" i="18"/>
  <c r="O196" i="18"/>
  <c r="N122" i="18"/>
  <c r="R123" i="18"/>
  <c r="O289" i="18"/>
  <c r="P31" i="18"/>
  <c r="M131" i="18"/>
  <c r="M103" i="18"/>
  <c r="N421" i="18"/>
  <c r="M96" i="18"/>
  <c r="M79" i="18"/>
  <c r="P119" i="18"/>
  <c r="S33" i="18"/>
  <c r="N379" i="18"/>
  <c r="O397" i="18"/>
  <c r="R45" i="18"/>
  <c r="N317" i="18"/>
  <c r="S433" i="18"/>
  <c r="O112" i="18"/>
  <c r="Q148" i="18"/>
  <c r="Q174" i="18"/>
  <c r="O255" i="18"/>
  <c r="P469" i="18"/>
  <c r="R409" i="18"/>
  <c r="Q229" i="18"/>
  <c r="Q277" i="18"/>
  <c r="R361" i="18"/>
  <c r="S98" i="18"/>
  <c r="S298" i="18"/>
  <c r="O248" i="18"/>
  <c r="P162" i="18"/>
  <c r="N92" i="18"/>
  <c r="R189" i="18"/>
  <c r="S360" i="18"/>
  <c r="S497" i="18"/>
  <c r="O193" i="18"/>
  <c r="N228" i="18"/>
  <c r="M93" i="18"/>
  <c r="S473" i="18"/>
  <c r="S203" i="18"/>
  <c r="P363" i="18"/>
  <c r="P3" i="18"/>
  <c r="O461" i="18"/>
  <c r="M382" i="18"/>
  <c r="S223" i="18"/>
  <c r="Q339" i="18"/>
  <c r="P468" i="18"/>
  <c r="Q32" i="18"/>
  <c r="O174" i="18"/>
  <c r="Q195" i="18"/>
  <c r="R253" i="18"/>
  <c r="Q265" i="18"/>
  <c r="R204" i="18"/>
  <c r="S304" i="18"/>
  <c r="S34" i="18"/>
  <c r="M484" i="18"/>
  <c r="O353" i="18"/>
  <c r="N103" i="18"/>
  <c r="Q295" i="18"/>
  <c r="P355" i="18"/>
  <c r="Q478" i="18"/>
  <c r="R171" i="18"/>
  <c r="R482" i="18"/>
  <c r="S254" i="18"/>
  <c r="P331" i="18"/>
  <c r="M94" i="18"/>
  <c r="N194" i="18"/>
  <c r="Q176" i="18"/>
  <c r="M239" i="18"/>
  <c r="M495" i="18"/>
  <c r="M430" i="18"/>
  <c r="O209" i="18"/>
  <c r="N246" i="18"/>
  <c r="M254" i="18"/>
  <c r="Q18" i="18"/>
  <c r="S272" i="18"/>
  <c r="M23" i="18"/>
  <c r="Q207" i="18"/>
  <c r="Q104" i="18"/>
  <c r="N204" i="18"/>
  <c r="Q197" i="18"/>
  <c r="O48" i="18"/>
  <c r="Q186" i="18"/>
  <c r="R239" i="18"/>
  <c r="N229" i="18"/>
  <c r="Q120" i="18"/>
  <c r="Q3" i="18"/>
  <c r="M73" i="18"/>
  <c r="P444" i="18"/>
  <c r="N4" i="18"/>
  <c r="N67" i="18"/>
  <c r="S279" i="18"/>
  <c r="R151" i="18"/>
  <c r="Q217" i="18"/>
  <c r="S326" i="18"/>
  <c r="M130" i="18"/>
  <c r="M157" i="18"/>
  <c r="S234" i="18"/>
  <c r="S468" i="18"/>
  <c r="M394" i="18"/>
  <c r="Q206" i="18"/>
  <c r="O194" i="18"/>
  <c r="M344" i="18"/>
  <c r="P60" i="18"/>
  <c r="S283" i="18"/>
  <c r="Q436" i="18"/>
  <c r="R473" i="18"/>
  <c r="N315" i="18"/>
  <c r="P417" i="18"/>
  <c r="R16" i="18"/>
  <c r="Q502" i="18"/>
  <c r="N444" i="18"/>
  <c r="S25" i="18"/>
  <c r="O354" i="18"/>
  <c r="R4" i="18"/>
  <c r="N88" i="18"/>
  <c r="P391" i="18"/>
  <c r="S148" i="18"/>
  <c r="O226" i="18"/>
  <c r="S73" i="18"/>
  <c r="S88" i="18"/>
  <c r="Q333" i="18"/>
  <c r="O307" i="18"/>
  <c r="S399" i="18"/>
  <c r="M270" i="18"/>
  <c r="S181" i="18"/>
  <c r="R233" i="18"/>
  <c r="S167" i="18"/>
  <c r="R102" i="18"/>
  <c r="R52" i="18"/>
  <c r="N487" i="18"/>
  <c r="M309" i="18"/>
  <c r="P84" i="18"/>
  <c r="R99" i="18"/>
  <c r="P436" i="18"/>
  <c r="Q355" i="18"/>
  <c r="R429" i="18"/>
  <c r="Q412" i="18"/>
  <c r="R101" i="18"/>
  <c r="M49" i="18"/>
  <c r="N15" i="18"/>
  <c r="N370" i="18"/>
  <c r="O77" i="18"/>
  <c r="O140" i="18"/>
  <c r="P91" i="18"/>
  <c r="N28" i="18"/>
  <c r="S332" i="18"/>
  <c r="S424" i="18"/>
  <c r="S389" i="18"/>
  <c r="N48" i="18"/>
  <c r="S149" i="18"/>
  <c r="N142" i="18"/>
  <c r="N186" i="18"/>
  <c r="P150" i="18"/>
  <c r="P213" i="18"/>
  <c r="N84" i="18"/>
  <c r="Q133" i="18"/>
  <c r="M44" i="18"/>
  <c r="N493" i="18"/>
  <c r="R381" i="18"/>
  <c r="Q268" i="18"/>
  <c r="O421" i="18"/>
  <c r="N491" i="18"/>
  <c r="O297" i="18"/>
  <c r="S401" i="18"/>
  <c r="M3" i="18"/>
  <c r="P502" i="18"/>
  <c r="P414" i="18"/>
  <c r="S174" i="18"/>
  <c r="Q261" i="18"/>
  <c r="O496" i="18"/>
  <c r="M75" i="18"/>
  <c r="S287" i="18"/>
  <c r="N99" i="18"/>
  <c r="P240" i="18"/>
  <c r="P353" i="18"/>
  <c r="O108" i="18"/>
  <c r="N76" i="18"/>
  <c r="R369" i="18"/>
  <c r="M497" i="18"/>
  <c r="Q293" i="18"/>
  <c r="S257" i="18"/>
  <c r="P415" i="18"/>
  <c r="R60" i="18"/>
  <c r="R425" i="18"/>
  <c r="P105" i="18"/>
  <c r="Q494" i="18"/>
  <c r="Q480" i="18"/>
  <c r="P147" i="18"/>
  <c r="M86" i="18"/>
  <c r="O436" i="18"/>
  <c r="N439" i="18"/>
  <c r="P50" i="18"/>
  <c r="S316" i="18"/>
  <c r="S184" i="18"/>
  <c r="N479" i="18"/>
  <c r="Q329" i="18"/>
  <c r="S3" i="18"/>
  <c r="Q273" i="18"/>
  <c r="O371" i="18"/>
  <c r="M13" i="18"/>
  <c r="M255" i="18"/>
  <c r="Q318" i="18"/>
  <c r="N384" i="18"/>
  <c r="S476" i="18"/>
  <c r="P383" i="18"/>
  <c r="M472" i="18"/>
  <c r="Q61" i="18"/>
  <c r="S455" i="18"/>
  <c r="P247" i="18"/>
  <c r="M283" i="18"/>
  <c r="M311" i="18"/>
  <c r="M289" i="18"/>
  <c r="P335" i="18"/>
  <c r="S392" i="18"/>
  <c r="O444" i="18"/>
  <c r="S14" i="18"/>
  <c r="P432" i="18"/>
  <c r="Q373" i="18"/>
  <c r="P113" i="18"/>
  <c r="S100" i="18"/>
  <c r="R139" i="18"/>
  <c r="O11" i="18"/>
  <c r="Q44" i="18"/>
  <c r="O59" i="18"/>
  <c r="P89" i="18"/>
  <c r="O32" i="18"/>
  <c r="Q286" i="18"/>
  <c r="R43" i="18"/>
  <c r="O28" i="18"/>
  <c r="R90" i="18"/>
  <c r="N53" i="18"/>
  <c r="S186" i="18"/>
  <c r="P238" i="18"/>
  <c r="N296" i="18"/>
  <c r="M361" i="18"/>
  <c r="S349" i="18"/>
  <c r="N11" i="18"/>
  <c r="R359" i="18"/>
  <c r="Q147" i="18"/>
  <c r="R133" i="18"/>
  <c r="N35" i="18"/>
  <c r="M196" i="18"/>
  <c r="R243" i="18"/>
  <c r="O157" i="18"/>
  <c r="Q241" i="18"/>
  <c r="O277" i="18"/>
  <c r="N32" i="18"/>
  <c r="N269" i="18"/>
  <c r="P85" i="18"/>
  <c r="N220" i="18"/>
  <c r="P302" i="18"/>
  <c r="Q157" i="18"/>
  <c r="R441" i="18"/>
  <c r="S412" i="18"/>
  <c r="P326" i="18"/>
  <c r="N174" i="18"/>
  <c r="Q21" i="18"/>
  <c r="Q425" i="18"/>
  <c r="S423" i="18"/>
  <c r="R30" i="18"/>
  <c r="Q158" i="18"/>
  <c r="S89" i="18"/>
  <c r="S414" i="18"/>
  <c r="N117" i="18"/>
  <c r="M99" i="18"/>
  <c r="Q10" i="18"/>
  <c r="M448" i="18"/>
  <c r="O139" i="18"/>
  <c r="P339" i="18"/>
  <c r="Q442" i="18"/>
  <c r="P291" i="18"/>
  <c r="S40" i="18"/>
  <c r="Q378" i="18"/>
  <c r="R254" i="18"/>
  <c r="P499" i="18"/>
  <c r="O134" i="18"/>
  <c r="P116" i="18"/>
  <c r="Q312" i="18"/>
  <c r="M179" i="18"/>
  <c r="O282" i="18"/>
  <c r="M68" i="18"/>
  <c r="N52" i="18"/>
  <c r="R259" i="18"/>
  <c r="S337" i="18"/>
  <c r="R309" i="18"/>
  <c r="O212" i="18"/>
  <c r="R76" i="18"/>
  <c r="R31" i="18"/>
  <c r="P269" i="18"/>
  <c r="P120" i="18"/>
  <c r="R62" i="18"/>
  <c r="R37" i="18"/>
  <c r="R223" i="18"/>
  <c r="Q8" i="18"/>
  <c r="N108" i="18"/>
  <c r="P70" i="18"/>
  <c r="O398" i="18"/>
  <c r="M54" i="18"/>
  <c r="S479" i="18"/>
  <c r="Q56" i="18"/>
  <c r="N212" i="18"/>
  <c r="S135" i="18"/>
  <c r="M142" i="18"/>
  <c r="O304" i="18"/>
  <c r="R327" i="18"/>
  <c r="O395" i="18"/>
  <c r="O432" i="18"/>
  <c r="P139" i="18"/>
  <c r="R426" i="18"/>
  <c r="R449" i="18"/>
  <c r="R308" i="18"/>
  <c r="O147" i="18"/>
  <c r="S7" i="18"/>
  <c r="Q410" i="18"/>
  <c r="N433" i="18"/>
  <c r="P28" i="18"/>
  <c r="R241" i="18"/>
  <c r="N381" i="18"/>
  <c r="R492" i="18"/>
  <c r="M381" i="18"/>
  <c r="O49" i="18"/>
  <c r="O124" i="18"/>
  <c r="S491" i="18"/>
  <c r="P58" i="18"/>
  <c r="M81" i="18"/>
  <c r="O172" i="18"/>
  <c r="R178" i="18"/>
  <c r="R346" i="18"/>
  <c r="P181" i="18"/>
  <c r="R303" i="18"/>
  <c r="S463" i="18"/>
  <c r="O309" i="18"/>
  <c r="Q66" i="18"/>
  <c r="O271" i="18"/>
  <c r="P465" i="18"/>
  <c r="O312" i="18"/>
  <c r="O54" i="18"/>
  <c r="R406" i="18"/>
  <c r="N397" i="18"/>
  <c r="O37" i="18"/>
  <c r="S345" i="18"/>
  <c r="O439" i="18"/>
  <c r="S383" i="18"/>
  <c r="N129" i="18"/>
  <c r="M18" i="18"/>
  <c r="O316" i="18"/>
  <c r="N177" i="18"/>
  <c r="S4" i="18"/>
  <c r="O63" i="18"/>
  <c r="R268" i="18"/>
  <c r="M304" i="18"/>
  <c r="S396" i="18"/>
  <c r="R232" i="18"/>
  <c r="Q160" i="18"/>
  <c r="M384" i="18"/>
  <c r="N251" i="18"/>
  <c r="N305" i="18"/>
  <c r="N265" i="18"/>
  <c r="S267" i="18"/>
  <c r="O377" i="18"/>
  <c r="S166" i="18"/>
  <c r="Q473" i="18"/>
  <c r="R454" i="18"/>
  <c r="Q492" i="18"/>
  <c r="O301" i="18"/>
  <c r="P289" i="18"/>
  <c r="N71" i="18"/>
  <c r="Q17" i="18"/>
  <c r="R501" i="18"/>
  <c r="N91" i="18"/>
  <c r="Q151" i="18"/>
  <c r="M223" i="18"/>
  <c r="M266" i="18"/>
  <c r="O426" i="18"/>
  <c r="M34" i="18"/>
  <c r="O58" i="18"/>
  <c r="S78" i="18"/>
  <c r="R384" i="18"/>
  <c r="S154" i="18"/>
  <c r="O44" i="18"/>
  <c r="P254" i="18"/>
  <c r="S120" i="18"/>
  <c r="O200" i="18"/>
  <c r="N260" i="18"/>
  <c r="N244" i="18"/>
  <c r="S138" i="18"/>
  <c r="O17" i="18"/>
  <c r="S23" i="18"/>
  <c r="N458" i="18"/>
  <c r="P99" i="18"/>
  <c r="N51" i="18"/>
  <c r="Q397" i="18"/>
  <c r="Q5" i="18"/>
  <c r="M221" i="18"/>
  <c r="M433" i="18"/>
  <c r="M479" i="18"/>
  <c r="Q363" i="18"/>
  <c r="Q35" i="18"/>
  <c r="Q92" i="18"/>
  <c r="N325" i="18"/>
  <c r="S384" i="18"/>
  <c r="S426" i="18"/>
  <c r="R325" i="18"/>
  <c r="M204" i="18"/>
  <c r="N288" i="18"/>
  <c r="S341" i="18"/>
  <c r="P350" i="18"/>
  <c r="M473" i="18"/>
  <c r="M351" i="18"/>
  <c r="R108" i="18"/>
  <c r="R94" i="18"/>
  <c r="Q383" i="18"/>
  <c r="S249" i="18"/>
  <c r="S103" i="18"/>
  <c r="M466" i="18"/>
  <c r="R336" i="18"/>
  <c r="R207" i="18"/>
  <c r="O322" i="18"/>
  <c r="N398" i="18"/>
  <c r="R152" i="18"/>
  <c r="M263" i="18"/>
  <c r="O4" i="18"/>
  <c r="P298" i="18"/>
  <c r="R392" i="18"/>
  <c r="N171" i="18"/>
  <c r="R228" i="18"/>
  <c r="P443" i="18"/>
  <c r="M489" i="18"/>
  <c r="R230" i="18"/>
  <c r="N253" i="18"/>
  <c r="Q143" i="18"/>
  <c r="R491" i="18"/>
  <c r="N263" i="18"/>
  <c r="P127" i="18"/>
  <c r="S172" i="18"/>
  <c r="M66" i="18"/>
  <c r="Q216" i="18"/>
  <c r="P47" i="18"/>
  <c r="M265" i="18"/>
  <c r="S266" i="18"/>
  <c r="M251" i="18"/>
  <c r="S286" i="18"/>
  <c r="O495" i="18"/>
  <c r="S299" i="18"/>
  <c r="N492" i="18"/>
  <c r="O74" i="18"/>
  <c r="Q237" i="18"/>
  <c r="R439" i="18"/>
  <c r="M425" i="18"/>
  <c r="O263" i="18"/>
  <c r="N134" i="18"/>
  <c r="S163" i="18"/>
  <c r="M35" i="18"/>
  <c r="R269" i="18"/>
  <c r="O319" i="18"/>
  <c r="O369" i="18"/>
  <c r="N445" i="18"/>
  <c r="S157" i="18"/>
  <c r="O228" i="18"/>
  <c r="P90" i="18"/>
  <c r="S15" i="18"/>
  <c r="R109" i="18"/>
  <c r="Q127" i="18"/>
  <c r="Q190" i="18"/>
  <c r="M51" i="18"/>
  <c r="O102" i="18"/>
  <c r="Q346" i="18"/>
  <c r="O440" i="18"/>
  <c r="Q403" i="18"/>
  <c r="P69" i="18"/>
  <c r="Q163" i="18"/>
  <c r="P170" i="18"/>
  <c r="P202" i="18"/>
  <c r="S277" i="18"/>
  <c r="M316" i="18"/>
  <c r="Q417" i="18"/>
  <c r="O370" i="18"/>
  <c r="P411" i="18"/>
  <c r="Q271" i="18"/>
  <c r="S178" i="18"/>
  <c r="N270" i="18"/>
  <c r="N328" i="18"/>
  <c r="N333" i="18"/>
  <c r="S444" i="18"/>
  <c r="Q279" i="18"/>
  <c r="R214" i="18"/>
  <c r="Q398" i="18"/>
  <c r="M400" i="18"/>
  <c r="N230" i="18"/>
  <c r="M246" i="18"/>
  <c r="Q153" i="18"/>
  <c r="Q370" i="18"/>
  <c r="N255" i="18"/>
  <c r="S12" i="18"/>
  <c r="P122" i="18"/>
  <c r="Q484" i="18"/>
  <c r="Q118" i="18"/>
  <c r="Q131" i="18"/>
  <c r="M212" i="18"/>
  <c r="R462" i="18"/>
  <c r="Q83" i="18"/>
  <c r="N432" i="18"/>
  <c r="P442" i="18"/>
  <c r="N367" i="18"/>
  <c r="R97" i="18"/>
  <c r="N238" i="18"/>
  <c r="O114" i="18"/>
  <c r="Q418" i="18"/>
  <c r="M211" i="18"/>
  <c r="Q68" i="18"/>
  <c r="P453" i="18"/>
  <c r="R260" i="18"/>
  <c r="S129" i="18"/>
  <c r="R120" i="18"/>
  <c r="P362" i="18"/>
  <c r="R382" i="18"/>
  <c r="O133" i="18"/>
  <c r="N55" i="18"/>
  <c r="M77" i="18"/>
  <c r="R321" i="18"/>
  <c r="M477" i="18"/>
  <c r="S483" i="18"/>
  <c r="N302" i="18"/>
  <c r="R161" i="18"/>
  <c r="P292" i="18"/>
  <c r="S261" i="18"/>
  <c r="O215" i="18"/>
  <c r="R374" i="18"/>
  <c r="N359" i="18"/>
  <c r="P434" i="18"/>
  <c r="S371" i="18"/>
  <c r="Q245" i="18"/>
  <c r="M321" i="18"/>
  <c r="S318" i="18"/>
  <c r="Q57" i="18"/>
  <c r="R81" i="18"/>
  <c r="O181" i="18"/>
  <c r="O170" i="18"/>
  <c r="Q11" i="18"/>
  <c r="N127" i="18"/>
  <c r="S130" i="18"/>
  <c r="M325" i="18"/>
  <c r="O169" i="18"/>
  <c r="R236" i="18"/>
  <c r="M285" i="18"/>
  <c r="P284" i="18"/>
  <c r="O23" i="18"/>
  <c r="S336" i="18"/>
  <c r="R116" i="18"/>
  <c r="P102" i="18"/>
  <c r="P104" i="18"/>
  <c r="S66" i="18"/>
  <c r="R202" i="18"/>
  <c r="P253" i="18"/>
  <c r="S309" i="18"/>
  <c r="Q377" i="18"/>
  <c r="O365" i="18"/>
  <c r="M182" i="18"/>
  <c r="R92" i="18"/>
  <c r="R265" i="18"/>
  <c r="Q264" i="18"/>
  <c r="P189" i="18"/>
  <c r="M359" i="18"/>
  <c r="R383" i="18"/>
  <c r="P208" i="18"/>
  <c r="O232" i="18"/>
  <c r="P124" i="18"/>
  <c r="P320" i="18"/>
  <c r="O239" i="18"/>
  <c r="Q406" i="18"/>
  <c r="O257" i="18"/>
  <c r="M462" i="18"/>
  <c r="P166" i="18"/>
  <c r="N150" i="18"/>
  <c r="R367" i="18"/>
  <c r="N414" i="18"/>
  <c r="O159" i="18"/>
  <c r="P305" i="18"/>
  <c r="Q26" i="18"/>
  <c r="P272" i="18"/>
  <c r="M347" i="18"/>
  <c r="R35" i="18"/>
  <c r="N436" i="18"/>
  <c r="P467" i="18"/>
  <c r="R28" i="18"/>
  <c r="N299" i="18"/>
  <c r="N463" i="18"/>
  <c r="N446" i="18"/>
  <c r="S209" i="18"/>
  <c r="M102" i="18"/>
  <c r="O345" i="18"/>
  <c r="Q341" i="18"/>
  <c r="M32" i="18"/>
  <c r="S322" i="18"/>
  <c r="O348" i="18"/>
  <c r="S440" i="18"/>
  <c r="P74" i="18"/>
  <c r="Q448" i="18"/>
  <c r="O154" i="18"/>
  <c r="R413" i="18"/>
  <c r="R457" i="18"/>
  <c r="O69" i="18"/>
  <c r="N141" i="18"/>
  <c r="P143" i="18"/>
  <c r="Q499" i="18"/>
  <c r="O378" i="18"/>
  <c r="P204" i="18"/>
  <c r="R188" i="18"/>
  <c r="R128" i="18"/>
  <c r="O293" i="18"/>
  <c r="Q283" i="18"/>
  <c r="O82" i="18"/>
  <c r="O341" i="18"/>
  <c r="P231" i="18"/>
  <c r="R69" i="18"/>
  <c r="R494" i="18"/>
  <c r="O195" i="18"/>
  <c r="P327" i="18"/>
  <c r="N297" i="18"/>
  <c r="P54" i="18"/>
  <c r="P117" i="18"/>
  <c r="M57" i="18"/>
  <c r="Q212" i="18"/>
  <c r="P273" i="18"/>
  <c r="O355" i="18"/>
  <c r="M110" i="18"/>
  <c r="O334" i="18"/>
  <c r="M383" i="18"/>
  <c r="N460" i="18"/>
  <c r="M440" i="18"/>
  <c r="M185" i="18"/>
  <c r="M113" i="18"/>
  <c r="M111" i="18"/>
  <c r="O279" i="18"/>
  <c r="O22" i="18"/>
  <c r="S121" i="18"/>
  <c r="O91" i="18"/>
  <c r="M412" i="18"/>
  <c r="R67" i="18"/>
  <c r="R484" i="18"/>
  <c r="Q77" i="18"/>
  <c r="N86" i="18"/>
  <c r="O333" i="18"/>
  <c r="M486" i="18"/>
  <c r="N224" i="18"/>
  <c r="N391" i="18"/>
  <c r="O419" i="18"/>
  <c r="R493" i="18"/>
  <c r="R137" i="18"/>
  <c r="P136" i="18"/>
  <c r="R350" i="18"/>
  <c r="P257" i="18"/>
  <c r="P14" i="18"/>
  <c r="Q248" i="18"/>
  <c r="Q140" i="18"/>
  <c r="S291" i="18"/>
  <c r="S183" i="18"/>
  <c r="R40" i="18"/>
  <c r="R213" i="18"/>
  <c r="P438" i="18"/>
  <c r="S49" i="18"/>
  <c r="Q209" i="18"/>
  <c r="N319" i="18"/>
  <c r="Q450" i="18"/>
  <c r="M295" i="18"/>
  <c r="O328" i="18"/>
  <c r="Q234" i="18"/>
  <c r="N473" i="18"/>
  <c r="M116" i="18"/>
  <c r="P80" i="18"/>
  <c r="M252" i="18"/>
  <c r="O240" i="18"/>
  <c r="Q98" i="18"/>
  <c r="S434" i="18"/>
  <c r="S124" i="18"/>
  <c r="Q477" i="18"/>
  <c r="S478" i="18"/>
  <c r="S165" i="18"/>
  <c r="P158" i="18"/>
  <c r="P92" i="18"/>
  <c r="N477" i="18"/>
  <c r="Q169" i="18"/>
  <c r="N368" i="18"/>
  <c r="N178" i="18"/>
  <c r="M12" i="18"/>
  <c r="Q196" i="18"/>
  <c r="Q9" i="18"/>
  <c r="O362" i="18"/>
  <c r="N354" i="18"/>
  <c r="S260" i="18"/>
  <c r="P306" i="18"/>
  <c r="M241" i="18"/>
  <c r="N271" i="18"/>
  <c r="R368" i="18"/>
  <c r="Q402" i="18"/>
  <c r="S229" i="18"/>
  <c r="O130" i="18"/>
  <c r="M445" i="18"/>
  <c r="P146" i="18"/>
  <c r="R358" i="18"/>
  <c r="N489" i="18"/>
  <c r="N41" i="18"/>
  <c r="N475" i="18"/>
  <c r="R343" i="18"/>
  <c r="P9" i="18"/>
  <c r="R263" i="18"/>
  <c r="R6" i="18"/>
  <c r="S196" i="18"/>
  <c r="O31" i="18"/>
  <c r="R48" i="18"/>
  <c r="R284" i="18"/>
  <c r="O34" i="18"/>
  <c r="S140" i="18"/>
  <c r="S160" i="18"/>
  <c r="P175" i="18"/>
  <c r="R107" i="18"/>
  <c r="Q108" i="18"/>
  <c r="P59" i="18"/>
  <c r="O435" i="18"/>
  <c r="Q168" i="18"/>
  <c r="M58" i="18"/>
  <c r="S269" i="18"/>
  <c r="N139" i="18"/>
  <c r="M214" i="18"/>
  <c r="P278" i="18"/>
  <c r="O259" i="18"/>
  <c r="O150" i="18"/>
  <c r="M162" i="18"/>
  <c r="R447" i="18"/>
  <c r="S289" i="18"/>
  <c r="Q228" i="18"/>
  <c r="P452" i="18"/>
  <c r="Q272" i="18"/>
  <c r="Q156" i="18"/>
  <c r="M27" i="18"/>
  <c r="S188" i="18"/>
  <c r="N500" i="18"/>
  <c r="P176" i="18"/>
  <c r="M82" i="18"/>
  <c r="M257" i="18"/>
  <c r="Q465" i="18"/>
  <c r="M87" i="18"/>
  <c r="N69" i="18"/>
  <c r="M406" i="18"/>
  <c r="P447" i="18"/>
  <c r="Q82" i="18"/>
  <c r="N100" i="18"/>
  <c r="O223" i="18"/>
  <c r="S123" i="18"/>
  <c r="M243" i="18"/>
  <c r="M4" i="18"/>
  <c r="S470" i="18"/>
  <c r="M354" i="18"/>
  <c r="R14" i="18"/>
  <c r="Q328" i="18"/>
  <c r="Q409" i="18"/>
  <c r="P425" i="18"/>
  <c r="R46" i="18"/>
  <c r="S151" i="18"/>
  <c r="P351" i="18"/>
  <c r="M365" i="18"/>
  <c r="Q219" i="18"/>
  <c r="P375" i="18"/>
  <c r="S240" i="18"/>
  <c r="M333" i="18"/>
  <c r="N371" i="18"/>
  <c r="R334" i="18"/>
  <c r="Q88" i="18"/>
  <c r="S39" i="18"/>
  <c r="N209" i="18"/>
  <c r="M197" i="18"/>
  <c r="Q177" i="18"/>
  <c r="M195" i="18"/>
  <c r="M187" i="18"/>
  <c r="R11" i="18"/>
  <c r="N287" i="18"/>
  <c r="O372" i="18"/>
  <c r="M340" i="18"/>
  <c r="N34" i="18"/>
  <c r="R140" i="18"/>
  <c r="O122" i="18"/>
  <c r="O175" i="18"/>
  <c r="O141" i="18"/>
  <c r="O204" i="18"/>
  <c r="R70" i="18"/>
  <c r="M121" i="18"/>
  <c r="O360" i="18"/>
  <c r="O455" i="18"/>
  <c r="Q20" i="18"/>
  <c r="R18" i="18"/>
  <c r="P373" i="18"/>
  <c r="Q382" i="18"/>
  <c r="S159" i="18"/>
  <c r="R38" i="18"/>
  <c r="P141" i="18"/>
  <c r="R450" i="18"/>
  <c r="Q41" i="18"/>
  <c r="S47" i="18"/>
  <c r="Q390" i="18"/>
  <c r="M418" i="18"/>
  <c r="Q59" i="18"/>
  <c r="R328" i="18"/>
  <c r="R141" i="18"/>
  <c r="Q132" i="18"/>
  <c r="M167" i="18"/>
  <c r="N185" i="18"/>
  <c r="P267" i="18"/>
  <c r="O443" i="18"/>
  <c r="P196" i="18"/>
  <c r="O151" i="18"/>
  <c r="S113" i="18"/>
  <c r="Q349" i="18"/>
  <c r="P57" i="18"/>
  <c r="M123" i="18"/>
  <c r="P280" i="18"/>
  <c r="Q296" i="18"/>
  <c r="P153" i="18"/>
  <c r="P206" i="18"/>
  <c r="R144" i="18"/>
  <c r="R47" i="18"/>
  <c r="O448" i="18"/>
  <c r="R319" i="18"/>
  <c r="O93" i="18"/>
  <c r="S307" i="18"/>
  <c r="M410" i="18"/>
  <c r="R281" i="18"/>
  <c r="Q12" i="18"/>
  <c r="M416" i="18"/>
  <c r="S406" i="18"/>
  <c r="M234" i="18"/>
  <c r="N268" i="18"/>
  <c r="P35" i="18"/>
  <c r="P45" i="18"/>
  <c r="S359" i="18"/>
  <c r="P95" i="18"/>
  <c r="N131" i="18"/>
  <c r="M78" i="18"/>
  <c r="S11" i="18"/>
  <c r="M45" i="18"/>
  <c r="P7" i="18"/>
  <c r="P128" i="18"/>
  <c r="P228" i="18"/>
  <c r="M287" i="18"/>
  <c r="S348" i="18"/>
  <c r="S339" i="18"/>
  <c r="M37" i="18"/>
  <c r="Q350" i="18"/>
  <c r="M135" i="18"/>
  <c r="N121" i="18"/>
  <c r="N118" i="18"/>
  <c r="Q80" i="18"/>
  <c r="M219" i="18"/>
  <c r="S101" i="18"/>
  <c r="M227" i="18"/>
  <c r="S330" i="18"/>
  <c r="N38" i="18"/>
  <c r="Q311" i="18"/>
  <c r="R403" i="18"/>
  <c r="P101" i="18"/>
  <c r="O138" i="18"/>
  <c r="N169" i="18"/>
  <c r="Q247" i="18"/>
  <c r="M364" i="18"/>
  <c r="R404" i="18"/>
  <c r="Q221" i="18"/>
  <c r="R257" i="18"/>
  <c r="N356" i="18"/>
  <c r="Q87" i="18"/>
  <c r="S293" i="18"/>
  <c r="Q446" i="18"/>
  <c r="P491" i="18"/>
  <c r="S303" i="18"/>
  <c r="O253" i="18"/>
  <c r="M169" i="18"/>
  <c r="P470" i="18"/>
  <c r="N184" i="18"/>
  <c r="R179" i="18"/>
  <c r="S79" i="18"/>
  <c r="N438" i="18"/>
  <c r="P187" i="18"/>
  <c r="S18" i="18"/>
  <c r="N227" i="18"/>
  <c r="S315" i="18"/>
  <c r="Q481" i="18"/>
  <c r="O218" i="18"/>
  <c r="S333" i="18"/>
  <c r="P476" i="18"/>
  <c r="N10" i="18"/>
  <c r="N166" i="18"/>
  <c r="M191" i="18"/>
  <c r="N247" i="18"/>
  <c r="S244" i="18"/>
  <c r="R115" i="18"/>
  <c r="R201" i="18"/>
  <c r="Q67" i="18"/>
  <c r="R15" i="18"/>
  <c r="P77" i="18"/>
  <c r="N68" i="18"/>
  <c r="P277" i="18"/>
  <c r="Q29" i="18"/>
  <c r="S212" i="18"/>
  <c r="O191" i="18"/>
  <c r="P62" i="18"/>
  <c r="R299" i="18"/>
  <c r="N389" i="18"/>
  <c r="S44" i="18"/>
  <c r="M498" i="18"/>
  <c r="R42" i="18"/>
  <c r="Q201" i="18"/>
  <c r="R126" i="18"/>
  <c r="P129" i="18"/>
  <c r="O294" i="18"/>
  <c r="M36" i="18"/>
  <c r="Q135" i="18"/>
  <c r="N110" i="18"/>
  <c r="S222" i="18"/>
  <c r="N416" i="18"/>
  <c r="P482" i="18"/>
  <c r="R388" i="18"/>
  <c r="M199" i="18"/>
  <c r="N149" i="18"/>
  <c r="P338" i="18"/>
  <c r="O46" i="18"/>
  <c r="S278" i="18"/>
  <c r="Q431" i="18"/>
  <c r="M290" i="18"/>
  <c r="Q308" i="18"/>
  <c r="N412" i="18"/>
  <c r="N12" i="18"/>
  <c r="N456" i="18"/>
  <c r="O434" i="18"/>
  <c r="P185" i="18"/>
  <c r="N274" i="18"/>
  <c r="P111" i="18"/>
  <c r="M67" i="18"/>
  <c r="O359" i="18"/>
  <c r="P11" i="18"/>
  <c r="M220" i="18"/>
  <c r="N60" i="18"/>
  <c r="Q27" i="18"/>
  <c r="Q327" i="18"/>
  <c r="N289" i="18"/>
  <c r="M476" i="18"/>
  <c r="N306" i="18"/>
  <c r="Q149" i="18"/>
  <c r="S415" i="18"/>
  <c r="S369" i="18"/>
  <c r="S96" i="18"/>
  <c r="P38" i="18"/>
  <c r="P462" i="18"/>
  <c r="O303" i="18"/>
  <c r="S70" i="18"/>
  <c r="N95" i="18"/>
  <c r="R502" i="18"/>
  <c r="M402" i="18"/>
  <c r="O64" i="18"/>
  <c r="M139" i="18"/>
  <c r="S213" i="18"/>
  <c r="O252" i="18"/>
  <c r="M259" i="18"/>
  <c r="N23" i="18"/>
  <c r="Q53" i="18"/>
  <c r="P23" i="18"/>
  <c r="M375" i="18"/>
  <c r="N109" i="18"/>
  <c r="R208" i="18"/>
  <c r="S202" i="18"/>
  <c r="M108" i="18"/>
  <c r="N191" i="18"/>
  <c r="O246" i="18"/>
  <c r="N234" i="18"/>
  <c r="O126" i="18"/>
  <c r="N8" i="18"/>
  <c r="O7" i="18"/>
  <c r="M449" i="18"/>
  <c r="R8" i="18"/>
  <c r="R71" i="18"/>
  <c r="S284" i="18"/>
  <c r="N102" i="18"/>
  <c r="M235" i="18"/>
  <c r="R347" i="18"/>
  <c r="M291" i="18"/>
  <c r="R396" i="18"/>
  <c r="R89" i="18"/>
  <c r="M475" i="18"/>
  <c r="P404" i="18"/>
  <c r="P169" i="18"/>
  <c r="P255" i="18"/>
  <c r="N496" i="18"/>
  <c r="O61" i="18"/>
  <c r="Q281" i="18"/>
  <c r="Q94" i="18"/>
  <c r="Q233" i="18"/>
  <c r="Q336" i="18"/>
  <c r="R169" i="18"/>
  <c r="R451" i="18"/>
  <c r="Q486" i="18"/>
  <c r="P149" i="18"/>
  <c r="R80" i="18"/>
  <c r="Q374" i="18"/>
  <c r="P410" i="18"/>
  <c r="Q46" i="18"/>
  <c r="O384" i="18"/>
  <c r="N93" i="18"/>
  <c r="M501" i="18"/>
  <c r="N465" i="18"/>
  <c r="N137" i="18"/>
  <c r="O177" i="18"/>
  <c r="Q226" i="18"/>
  <c r="M88" i="18"/>
  <c r="S42" i="18"/>
  <c r="O311" i="18"/>
  <c r="Q130" i="18"/>
  <c r="Q474" i="18"/>
  <c r="S323" i="18"/>
  <c r="R387" i="18"/>
  <c r="N267" i="18"/>
  <c r="M438" i="18"/>
  <c r="S146" i="18"/>
  <c r="S308" i="18"/>
  <c r="N360" i="18"/>
  <c r="R434" i="18"/>
  <c r="N417" i="18"/>
  <c r="Q107" i="18"/>
  <c r="N49" i="18"/>
  <c r="P65" i="18"/>
  <c r="R96" i="18"/>
  <c r="S81" i="18"/>
  <c r="S144" i="18"/>
  <c r="O97" i="18"/>
  <c r="N89" i="18"/>
  <c r="P337" i="18"/>
  <c r="S429" i="18"/>
  <c r="P394" i="18"/>
  <c r="S55" i="18"/>
  <c r="P154" i="18"/>
  <c r="R150" i="18"/>
  <c r="S191" i="18"/>
  <c r="M155" i="18"/>
  <c r="M218" i="18"/>
  <c r="P6" i="18"/>
  <c r="O83" i="18"/>
  <c r="P421" i="18"/>
  <c r="P501" i="18"/>
  <c r="M10" i="18"/>
  <c r="P262" i="18"/>
  <c r="S80" i="18"/>
  <c r="S211" i="18"/>
  <c r="R283" i="18"/>
  <c r="M152" i="18"/>
  <c r="R436" i="18"/>
  <c r="N402" i="18"/>
  <c r="S320" i="18"/>
  <c r="M166" i="18"/>
  <c r="M17" i="18"/>
  <c r="Q420" i="18"/>
  <c r="M496" i="18"/>
  <c r="Q42" i="18"/>
  <c r="Q255" i="18"/>
  <c r="P184" i="18"/>
  <c r="S71" i="18"/>
  <c r="N163" i="18"/>
  <c r="P94" i="18"/>
  <c r="M499" i="18"/>
  <c r="Q386" i="18"/>
  <c r="N83" i="18"/>
  <c r="R333" i="18"/>
  <c r="R432" i="18"/>
  <c r="R194" i="18"/>
  <c r="S357" i="18"/>
  <c r="P81" i="18"/>
  <c r="S488" i="18"/>
  <c r="R448" i="18"/>
  <c r="Q128" i="18"/>
  <c r="S105" i="18"/>
  <c r="P295" i="18"/>
  <c r="O171" i="18"/>
  <c r="O276" i="18"/>
  <c r="P63" i="18"/>
  <c r="P33" i="18"/>
  <c r="S417" i="18"/>
  <c r="Q6" i="18"/>
  <c r="O462" i="18"/>
  <c r="M118" i="18"/>
  <c r="R111" i="18"/>
  <c r="Q146" i="18"/>
  <c r="Q19" i="18"/>
  <c r="O81" i="18"/>
  <c r="O38" i="18"/>
  <c r="P274" i="18"/>
  <c r="S36" i="18"/>
  <c r="N291" i="18"/>
  <c r="P51" i="18"/>
  <c r="O89" i="18"/>
  <c r="O95" i="18"/>
  <c r="R57" i="18"/>
  <c r="N192" i="18"/>
  <c r="P243" i="18"/>
  <c r="R300" i="18"/>
  <c r="Q366" i="18"/>
  <c r="S354" i="18"/>
  <c r="P19" i="18"/>
  <c r="O364" i="18"/>
  <c r="O153" i="18"/>
  <c r="Q421" i="18"/>
  <c r="Q214" i="18"/>
  <c r="S477" i="18"/>
  <c r="N303" i="18"/>
  <c r="O137" i="18"/>
  <c r="O3" i="18"/>
  <c r="Q405" i="18"/>
  <c r="M348" i="18"/>
  <c r="O20" i="18"/>
  <c r="N235" i="18"/>
  <c r="R471" i="18"/>
  <c r="N488" i="18"/>
  <c r="Q375" i="18"/>
  <c r="R44" i="18"/>
  <c r="Q112" i="18"/>
  <c r="R418" i="18"/>
  <c r="O394" i="18"/>
  <c r="S436" i="18"/>
  <c r="S358" i="18"/>
  <c r="Q99" i="18"/>
  <c r="Q85" i="18"/>
  <c r="S176" i="18"/>
  <c r="M298" i="18"/>
  <c r="O454" i="18"/>
  <c r="M264" i="18"/>
  <c r="Q52" i="18"/>
  <c r="O251" i="18"/>
  <c r="R394" i="18"/>
  <c r="Q262" i="18"/>
  <c r="M374" i="18"/>
  <c r="O247" i="18"/>
  <c r="R490" i="18"/>
  <c r="O29" i="18"/>
  <c r="O340" i="18"/>
  <c r="Q429" i="18"/>
  <c r="N378" i="18"/>
  <c r="N119" i="18"/>
  <c r="P13" i="18"/>
  <c r="R310" i="18"/>
  <c r="Q100" i="18"/>
  <c r="O15" i="18"/>
  <c r="M202" i="18"/>
  <c r="O264" i="18"/>
  <c r="P343" i="18"/>
  <c r="M315" i="18"/>
  <c r="P217" i="18"/>
  <c r="Q227" i="18"/>
  <c r="M272" i="18"/>
  <c r="S430" i="18"/>
  <c r="N126" i="18"/>
  <c r="O67" i="18"/>
  <c r="S43" i="18"/>
  <c r="O269" i="18"/>
  <c r="N13" i="18"/>
  <c r="R112" i="18"/>
  <c r="S77" i="18"/>
  <c r="S402" i="18"/>
  <c r="Q58" i="18"/>
  <c r="P441" i="18"/>
  <c r="N64" i="18"/>
  <c r="O217" i="18"/>
  <c r="P140" i="18"/>
  <c r="R147" i="18"/>
  <c r="S324" i="18"/>
  <c r="P406" i="18"/>
  <c r="Q251" i="18"/>
  <c r="P474" i="18"/>
  <c r="M358" i="18"/>
  <c r="M31" i="18"/>
  <c r="P79" i="18"/>
  <c r="S464" i="18"/>
  <c r="M380" i="18"/>
  <c r="S421" i="18"/>
  <c r="N308" i="18"/>
  <c r="S194" i="18"/>
  <c r="S281" i="18"/>
  <c r="O337" i="18"/>
  <c r="P344" i="18"/>
  <c r="N464" i="18"/>
  <c r="Q289" i="18"/>
  <c r="M228" i="18"/>
  <c r="N419" i="18"/>
  <c r="R3" i="18"/>
  <c r="O113" i="18"/>
  <c r="O99" i="18"/>
  <c r="N441" i="18"/>
  <c r="N320" i="18"/>
  <c r="R157" i="18"/>
  <c r="R316" i="18"/>
  <c r="M387" i="18"/>
  <c r="N494" i="18"/>
  <c r="P137" i="18"/>
  <c r="R49" i="18"/>
  <c r="S498" i="18"/>
  <c r="P382" i="18"/>
  <c r="Q165" i="18"/>
  <c r="P221" i="18"/>
  <c r="P348" i="18"/>
  <c r="M426" i="18"/>
  <c r="P224" i="18"/>
  <c r="N248" i="18"/>
  <c r="R134" i="18"/>
  <c r="Q185" i="18"/>
  <c r="N22" i="18"/>
  <c r="Q479" i="18"/>
  <c r="M97" i="18"/>
  <c r="N157" i="18"/>
  <c r="S373" i="18"/>
  <c r="N450" i="18"/>
  <c r="P164" i="18"/>
  <c r="S41" i="18"/>
  <c r="S62" i="18"/>
  <c r="S84" i="18"/>
  <c r="N426" i="18"/>
  <c r="P159" i="18"/>
  <c r="S48" i="18"/>
  <c r="S259" i="18"/>
  <c r="R127" i="18"/>
  <c r="S204" i="18"/>
  <c r="N266" i="18"/>
  <c r="N249" i="18"/>
  <c r="Q144" i="18"/>
  <c r="S21" i="18"/>
  <c r="N30" i="18"/>
  <c r="S218" i="18"/>
  <c r="Q182" i="18"/>
  <c r="S342" i="18"/>
  <c r="S170" i="18"/>
  <c r="R262" i="18"/>
  <c r="Q323" i="18"/>
  <c r="N327" i="18"/>
  <c r="O437" i="18"/>
  <c r="Q274" i="18"/>
  <c r="N206" i="18"/>
  <c r="O387" i="18"/>
  <c r="S394" i="18"/>
  <c r="N222" i="18"/>
  <c r="P241" i="18"/>
  <c r="O143" i="18"/>
  <c r="S353" i="18"/>
  <c r="O249" i="18"/>
  <c r="R416" i="18"/>
  <c r="M469" i="18"/>
  <c r="O296" i="18"/>
  <c r="P17" i="18"/>
  <c r="M127" i="18"/>
  <c r="O205" i="18"/>
  <c r="O478" i="18"/>
  <c r="P20" i="18"/>
  <c r="M457" i="18"/>
  <c r="P388" i="18"/>
  <c r="P285" i="18"/>
  <c r="N24" i="18"/>
  <c r="R168" i="18"/>
  <c r="Q292" i="18"/>
  <c r="R452" i="18"/>
  <c r="P203" i="18"/>
  <c r="Q54" i="18"/>
  <c r="Q433" i="18"/>
  <c r="M253" i="18"/>
  <c r="Q119" i="18"/>
  <c r="M115" i="18"/>
  <c r="S356" i="18"/>
  <c r="M371" i="18"/>
  <c r="N61" i="18"/>
  <c r="Q334" i="18"/>
  <c r="M377" i="18"/>
  <c r="R55" i="18"/>
  <c r="M132" i="18"/>
  <c r="P234" i="18"/>
  <c r="O206" i="18"/>
  <c r="M459" i="18"/>
  <c r="Q357" i="18"/>
  <c r="O290" i="18"/>
  <c r="R317" i="18"/>
  <c r="M443" i="18"/>
  <c r="R427" i="18"/>
  <c r="M455" i="18"/>
  <c r="R177" i="18"/>
  <c r="P372" i="18"/>
  <c r="N203" i="18"/>
  <c r="P405" i="18"/>
  <c r="M312" i="18"/>
  <c r="M334" i="18"/>
  <c r="O318" i="18"/>
  <c r="P294" i="18"/>
  <c r="R185" i="18"/>
  <c r="P168" i="18"/>
  <c r="Q39" i="18"/>
  <c r="R274" i="18"/>
  <c r="O324" i="18"/>
  <c r="R131" i="18"/>
  <c r="O142" i="18"/>
  <c r="M330" i="18"/>
  <c r="O233" i="18"/>
  <c r="M95" i="18"/>
  <c r="O9" i="18"/>
  <c r="O164" i="18"/>
  <c r="N132" i="18"/>
  <c r="N195" i="18"/>
  <c r="N57" i="18"/>
  <c r="P109" i="18"/>
  <c r="N351" i="18"/>
  <c r="O445" i="18"/>
  <c r="S5" i="18"/>
  <c r="P75" i="18"/>
  <c r="N168" i="18"/>
  <c r="P178" i="18"/>
  <c r="Q175" i="18"/>
  <c r="R385" i="18"/>
  <c r="O409" i="18"/>
  <c r="M378" i="18"/>
  <c r="S199" i="18"/>
  <c r="R227" i="18"/>
  <c r="M114" i="18"/>
  <c r="S306" i="18"/>
  <c r="O234" i="18"/>
  <c r="P401" i="18"/>
  <c r="O459" i="18"/>
  <c r="Q489" i="18"/>
  <c r="P156" i="18"/>
  <c r="Q145" i="18"/>
  <c r="N362" i="18"/>
  <c r="Q365" i="18"/>
  <c r="M29" i="18"/>
  <c r="M262" i="18"/>
  <c r="S230" i="18"/>
  <c r="P200" i="18"/>
  <c r="M310" i="18"/>
  <c r="N31" i="18"/>
  <c r="R415" i="18"/>
  <c r="Q428" i="18"/>
  <c r="N380" i="18"/>
  <c r="N293" i="18"/>
  <c r="Q413" i="18"/>
  <c r="Q460" i="18"/>
  <c r="R306" i="18"/>
  <c r="N233" i="18"/>
  <c r="O105" i="18"/>
  <c r="P371" i="18"/>
  <c r="S9" i="18"/>
  <c r="O317" i="18"/>
  <c r="O331" i="18"/>
  <c r="S435" i="18"/>
  <c r="Q74" i="18"/>
  <c r="M444" i="18"/>
  <c r="R143" i="18"/>
  <c r="Q313" i="18"/>
  <c r="M488" i="18"/>
  <c r="N183" i="18"/>
  <c r="Q167" i="18"/>
  <c r="O185" i="18"/>
  <c r="R59" i="18"/>
  <c r="M92" i="18"/>
  <c r="S416" i="18"/>
  <c r="R196" i="18"/>
  <c r="M39" i="18"/>
  <c r="R353" i="18"/>
  <c r="Q208" i="18"/>
  <c r="R423" i="18"/>
  <c r="S448" i="18"/>
  <c r="N56" i="18"/>
  <c r="Q307" i="18"/>
  <c r="P260" i="18"/>
  <c r="P283" i="18"/>
  <c r="N292" i="18"/>
  <c r="O320" i="18"/>
  <c r="M363" i="18"/>
  <c r="M60" i="18"/>
  <c r="S139" i="18"/>
  <c r="R349" i="18"/>
  <c r="O86" i="18"/>
  <c r="S185" i="18"/>
  <c r="R175" i="18"/>
  <c r="S19" i="18"/>
  <c r="M278" i="18"/>
  <c r="N361" i="18"/>
  <c r="S115" i="18"/>
  <c r="R174" i="18"/>
  <c r="O241" i="18"/>
  <c r="S290" i="18"/>
  <c r="S329" i="18"/>
  <c r="S27" i="18"/>
  <c r="P341" i="18"/>
  <c r="Q123" i="18"/>
  <c r="Q109" i="18"/>
  <c r="M109" i="18"/>
  <c r="P71" i="18"/>
  <c r="M208" i="18"/>
  <c r="P258" i="18"/>
  <c r="P314" i="18"/>
  <c r="O383" i="18"/>
  <c r="P244" i="18"/>
  <c r="O221" i="18"/>
  <c r="N277" i="18"/>
  <c r="P446" i="18"/>
  <c r="S128" i="18"/>
  <c r="S131" i="18"/>
  <c r="Q344" i="18"/>
  <c r="R468" i="18"/>
  <c r="N6" i="18"/>
  <c r="M242" i="18"/>
  <c r="R365" i="18"/>
  <c r="Q285" i="18"/>
  <c r="N176" i="18"/>
  <c r="N36" i="18"/>
  <c r="Q205" i="18"/>
  <c r="O500" i="18"/>
  <c r="R187" i="18"/>
  <c r="M106" i="18"/>
  <c r="S295" i="18"/>
  <c r="M91" i="18"/>
  <c r="N214" i="18"/>
  <c r="R323" i="18"/>
  <c r="R226" i="18"/>
  <c r="O464" i="18"/>
  <c r="S56" i="18"/>
  <c r="O68" i="18"/>
  <c r="Q230" i="18"/>
  <c r="R142" i="18"/>
  <c r="S256" i="18"/>
  <c r="N96" i="18"/>
  <c r="N339" i="18"/>
  <c r="P324" i="18"/>
  <c r="O474" i="18"/>
  <c r="S155" i="18"/>
  <c r="S153" i="18"/>
  <c r="O79" i="18"/>
  <c r="O429" i="18"/>
  <c r="O163" i="18"/>
  <c r="Q362" i="18"/>
  <c r="M120" i="18"/>
  <c r="Q232" i="18"/>
  <c r="O386" i="18"/>
  <c r="M250" i="18"/>
  <c r="Q16" i="18"/>
  <c r="O75" i="18"/>
  <c r="M30" i="18"/>
  <c r="P293" i="18"/>
  <c r="P56" i="18"/>
  <c r="P207" i="18"/>
  <c r="S437" i="18"/>
  <c r="N138" i="18"/>
  <c r="R386" i="18"/>
  <c r="N111" i="18"/>
  <c r="S133" i="18"/>
  <c r="Q325" i="18"/>
  <c r="O101" i="18"/>
  <c r="M267" i="18"/>
  <c r="N196" i="18"/>
  <c r="O402" i="18"/>
  <c r="N106" i="18"/>
  <c r="N469" i="18"/>
  <c r="N65" i="18"/>
  <c r="M64" i="18"/>
  <c r="M59" i="18"/>
  <c r="M122" i="18"/>
  <c r="Q64" i="18"/>
  <c r="R217" i="18"/>
  <c r="S35" i="18"/>
  <c r="O53" i="18"/>
  <c r="R289" i="18"/>
  <c r="O339" i="18"/>
  <c r="Q387" i="18"/>
  <c r="M465" i="18"/>
  <c r="Q28" i="18"/>
  <c r="O190" i="18"/>
  <c r="Q117" i="18"/>
  <c r="S116" i="18"/>
  <c r="O284" i="18"/>
  <c r="S26" i="18"/>
  <c r="P126" i="18"/>
  <c r="N97" i="18"/>
  <c r="Q416" i="18"/>
  <c r="O72" i="18"/>
  <c r="O480" i="18"/>
  <c r="M105" i="18"/>
  <c r="P18" i="18"/>
  <c r="M454" i="18"/>
  <c r="Q266" i="18"/>
  <c r="N148" i="18"/>
  <c r="P22" i="18"/>
  <c r="N181" i="18"/>
  <c r="S447" i="18"/>
  <c r="M171" i="18"/>
  <c r="P68" i="18"/>
  <c r="M231" i="18"/>
  <c r="R460" i="18"/>
  <c r="Q73" i="18"/>
  <c r="R61" i="18"/>
  <c r="S400" i="18"/>
  <c r="R437" i="18"/>
  <c r="N73" i="18"/>
  <c r="P340" i="18"/>
  <c r="O231" i="18"/>
  <c r="R138" i="18"/>
  <c r="R104" i="18"/>
  <c r="S227" i="18"/>
  <c r="O456" i="18"/>
  <c r="Q337" i="18"/>
  <c r="N37" i="18"/>
  <c r="Q322" i="18"/>
  <c r="P399" i="18"/>
  <c r="Q361" i="18"/>
  <c r="S86" i="18"/>
  <c r="O430" i="18"/>
  <c r="P114" i="18"/>
  <c r="O388" i="18"/>
  <c r="O211" i="18"/>
  <c r="N369" i="18"/>
  <c r="O236" i="18"/>
  <c r="M327" i="18"/>
  <c r="S496" i="18"/>
  <c r="R329" i="18"/>
  <c r="Q114" i="18"/>
  <c r="P342" i="18"/>
  <c r="M420" i="18"/>
  <c r="M294" i="18"/>
  <c r="R21" i="18"/>
  <c r="R7" i="18"/>
  <c r="S201" i="18"/>
  <c r="N326" i="18"/>
  <c r="S173" i="18"/>
  <c r="Q299" i="18"/>
  <c r="N312" i="18"/>
  <c r="S365" i="18"/>
  <c r="P25" i="18"/>
  <c r="P48" i="18"/>
  <c r="N290" i="18"/>
  <c r="P360" i="18"/>
  <c r="N495" i="18"/>
  <c r="N502" i="18"/>
  <c r="R362" i="18"/>
  <c r="P220" i="18"/>
  <c r="P380" i="18"/>
  <c r="M190" i="18"/>
  <c r="P319" i="18"/>
  <c r="M249" i="18"/>
  <c r="M14" i="18"/>
  <c r="O268" i="18"/>
  <c r="M15" i="18"/>
  <c r="N202" i="18"/>
  <c r="N182" i="18"/>
  <c r="Q199" i="18"/>
  <c r="O192" i="18"/>
  <c r="N42" i="18"/>
  <c r="P145" i="18"/>
  <c r="Q170" i="18"/>
  <c r="M224" i="18"/>
  <c r="S114" i="18"/>
  <c r="N113" i="18"/>
  <c r="Q65" i="18"/>
  <c r="S439" i="18"/>
  <c r="N173" i="18"/>
  <c r="Q62" i="18"/>
  <c r="S274" i="18"/>
  <c r="M146" i="18"/>
  <c r="Q218" i="18"/>
  <c r="N285" i="18"/>
  <c r="Q45" i="18"/>
  <c r="M306" i="18"/>
  <c r="N331" i="18"/>
  <c r="R445" i="18"/>
  <c r="R24" i="18"/>
  <c r="R41" i="18"/>
  <c r="N385" i="18"/>
  <c r="R407" i="18"/>
  <c r="M52" i="18"/>
  <c r="R322" i="18"/>
  <c r="O404" i="18"/>
  <c r="M124" i="18"/>
  <c r="R158" i="18"/>
  <c r="S179" i="18"/>
  <c r="P261" i="18"/>
  <c r="S452" i="18"/>
  <c r="R414" i="18"/>
  <c r="R235" i="18"/>
  <c r="S296" i="18"/>
  <c r="O243" i="18"/>
  <c r="S156" i="18"/>
  <c r="P118" i="18"/>
  <c r="R273" i="18"/>
  <c r="O442" i="18"/>
  <c r="M98" i="18"/>
  <c r="S198" i="18"/>
  <c r="R459" i="18"/>
  <c r="S425" i="18"/>
  <c r="S200" i="18"/>
  <c r="N146" i="18"/>
  <c r="P345" i="18"/>
  <c r="N423" i="18"/>
  <c r="M405" i="18"/>
  <c r="S275" i="18"/>
  <c r="M8" i="18"/>
  <c r="N498" i="18"/>
  <c r="S393" i="18"/>
  <c r="M229" i="18"/>
  <c r="Q345" i="18"/>
  <c r="O486" i="18"/>
  <c r="O47" i="18"/>
  <c r="P183" i="18"/>
  <c r="N200" i="18"/>
  <c r="O300" i="18"/>
  <c r="O30" i="18"/>
  <c r="P219" i="18"/>
  <c r="R380" i="18"/>
  <c r="N43" i="18"/>
  <c r="M200" i="18"/>
  <c r="O156" i="18"/>
  <c r="Q404" i="18"/>
  <c r="N128" i="18"/>
  <c r="M308" i="18"/>
  <c r="O6" i="18"/>
  <c r="O347" i="18"/>
  <c r="O400" i="18"/>
  <c r="M117" i="18"/>
  <c r="O267" i="18"/>
  <c r="M337" i="18"/>
  <c r="Q300" i="18"/>
  <c r="S158" i="18"/>
  <c r="O446" i="18"/>
  <c r="M408" i="18"/>
  <c r="S95" i="18"/>
  <c r="P44" i="18"/>
  <c r="S6" i="18"/>
  <c r="O202" i="18"/>
  <c r="M100" i="18"/>
  <c r="R135" i="18"/>
  <c r="M84" i="18"/>
  <c r="M20" i="18"/>
  <c r="R291" i="18"/>
  <c r="R377" i="18"/>
  <c r="M385" i="18"/>
  <c r="M42" i="18"/>
  <c r="O145" i="18"/>
  <c r="R130" i="18"/>
  <c r="Q180" i="18"/>
  <c r="S145" i="18"/>
  <c r="S208" i="18"/>
  <c r="N78" i="18"/>
  <c r="S127" i="18"/>
  <c r="S364" i="18"/>
  <c r="O460" i="18"/>
  <c r="R337" i="18"/>
  <c r="S189" i="18"/>
  <c r="N434" i="18"/>
  <c r="S91" i="18"/>
  <c r="R129" i="18"/>
  <c r="Q162" i="18"/>
  <c r="N241" i="18"/>
  <c r="O452" i="18"/>
  <c r="Q399" i="18"/>
  <c r="N215" i="18"/>
  <c r="S231" i="18"/>
  <c r="N350" i="18"/>
  <c r="N74" i="18"/>
  <c r="S288" i="18"/>
  <c r="Q441" i="18"/>
  <c r="P428" i="18"/>
  <c r="R320" i="18"/>
  <c r="P422" i="18"/>
  <c r="O21" i="18"/>
  <c r="O349" i="18"/>
  <c r="O258" i="18"/>
  <c r="P174" i="18"/>
  <c r="O66" i="18"/>
  <c r="R397" i="18"/>
  <c r="R100" i="18"/>
  <c r="Q396" i="18"/>
  <c r="S347" i="18"/>
  <c r="M233" i="18"/>
  <c r="O87" i="18"/>
  <c r="R314" i="18"/>
  <c r="N80" i="18"/>
  <c r="P290" i="18"/>
  <c r="N427" i="18"/>
  <c r="N156" i="18"/>
  <c r="P186" i="18"/>
  <c r="Q240" i="18"/>
  <c r="S210" i="18"/>
  <c r="S109" i="18"/>
  <c r="R66" i="18"/>
  <c r="P478" i="18"/>
  <c r="P315" i="18"/>
  <c r="R95" i="18"/>
  <c r="O104" i="18"/>
  <c r="M72" i="18"/>
  <c r="P21" i="18"/>
  <c r="R475" i="18"/>
  <c r="P242" i="18"/>
  <c r="Q86" i="18"/>
  <c r="Q129" i="18"/>
  <c r="O393" i="18"/>
  <c r="Q422" i="18"/>
  <c r="M355" i="18"/>
  <c r="M277" i="18"/>
  <c r="S46" i="18"/>
  <c r="M331" i="18"/>
  <c r="S285" i="18"/>
  <c r="R118" i="18"/>
  <c r="P316" i="18"/>
  <c r="M423" i="18"/>
  <c r="R106" i="18"/>
  <c r="O457" i="18"/>
  <c r="P440" i="18"/>
  <c r="M134" i="18"/>
  <c r="Q4" i="18"/>
  <c r="M40" i="18"/>
  <c r="R51" i="18"/>
  <c r="N365" i="18"/>
  <c r="R72" i="18"/>
  <c r="M282" i="18"/>
  <c r="Q37" i="18"/>
  <c r="N20" i="18"/>
  <c r="Q49" i="18"/>
  <c r="Q48" i="18"/>
  <c r="S180" i="18"/>
  <c r="P233" i="18"/>
  <c r="Q291" i="18"/>
  <c r="Q354" i="18"/>
  <c r="S344" i="18"/>
  <c r="P4" i="18"/>
  <c r="N355" i="18"/>
  <c r="S141" i="18"/>
  <c r="M128" i="18"/>
  <c r="R122" i="18"/>
  <c r="P39" i="18"/>
  <c r="P232" i="18"/>
  <c r="Q391" i="18"/>
  <c r="N278" i="18"/>
  <c r="Q332" i="18"/>
  <c r="O25" i="18"/>
  <c r="S273" i="18"/>
  <c r="Q426" i="18"/>
  <c r="S499" i="18"/>
  <c r="M303" i="18"/>
  <c r="M407" i="18"/>
  <c r="Q7" i="18"/>
  <c r="Q400" i="18"/>
  <c r="P424" i="18"/>
  <c r="N180" i="18"/>
  <c r="Q267" i="18"/>
  <c r="P463" i="18"/>
  <c r="P88" i="18"/>
  <c r="R293" i="18"/>
  <c r="R103" i="18"/>
  <c r="Q71" i="18"/>
  <c r="P364" i="18"/>
  <c r="R19" i="18"/>
  <c r="M322" i="18"/>
  <c r="R270" i="18"/>
  <c r="Q501" i="18"/>
  <c r="N300" i="18"/>
  <c r="R277" i="18"/>
  <c r="P420" i="18"/>
  <c r="N27" i="18"/>
  <c r="M213" i="18"/>
  <c r="M328" i="18"/>
  <c r="S408" i="18"/>
  <c r="Q297" i="18"/>
  <c r="O55" i="18"/>
  <c r="Q90" i="18"/>
  <c r="N466" i="18"/>
  <c r="P494" i="18"/>
  <c r="R56" i="18"/>
  <c r="P322" i="18"/>
  <c r="P225" i="18"/>
  <c r="R483" i="18"/>
  <c r="Q335" i="18"/>
  <c r="P8" i="18"/>
  <c r="P250" i="18"/>
  <c r="M314" i="18"/>
  <c r="O285" i="18"/>
  <c r="P106" i="18"/>
  <c r="S331" i="18"/>
  <c r="N130" i="18"/>
  <c r="Q257" i="18"/>
  <c r="R417" i="18"/>
  <c r="N116" i="18"/>
  <c r="O330" i="18"/>
  <c r="R399" i="18"/>
  <c r="O201" i="18"/>
  <c r="Q188" i="18"/>
  <c r="O438" i="18"/>
  <c r="N322" i="18"/>
  <c r="O302" i="18"/>
  <c r="P24" i="18"/>
  <c r="P201" i="18"/>
  <c r="N338" i="18"/>
  <c r="Q304" i="18"/>
  <c r="M207" i="18"/>
  <c r="N72" i="18"/>
  <c r="M24" i="18"/>
  <c r="P83" i="18"/>
  <c r="R27" i="18"/>
  <c r="N58" i="18"/>
  <c r="R29" i="18"/>
  <c r="N218" i="18"/>
  <c r="S195" i="18"/>
  <c r="Q103" i="18"/>
  <c r="P64" i="18"/>
  <c r="R393" i="18"/>
  <c r="P49" i="18"/>
  <c r="S420" i="18"/>
  <c r="O50" i="18"/>
  <c r="S206" i="18"/>
  <c r="O131" i="18"/>
  <c r="N135" i="18"/>
  <c r="O299" i="18"/>
  <c r="Q40" i="18"/>
  <c r="Q30" i="18"/>
  <c r="N422" i="18"/>
  <c r="O256" i="18"/>
  <c r="N85" i="18"/>
  <c r="R497" i="18"/>
  <c r="P393" i="18"/>
  <c r="S162" i="18"/>
  <c r="R247" i="18"/>
  <c r="N377" i="18"/>
  <c r="N47" i="18"/>
  <c r="R275" i="18"/>
  <c r="M90" i="18"/>
  <c r="P226" i="18"/>
  <c r="Q319" i="18"/>
  <c r="P163" i="18"/>
  <c r="R446" i="18"/>
  <c r="M450" i="18"/>
  <c r="M332" i="18"/>
  <c r="O183" i="18"/>
  <c r="N26" i="18"/>
  <c r="M154" i="18"/>
  <c r="O85" i="18"/>
  <c r="P379" i="18"/>
  <c r="M80" i="18"/>
  <c r="R485" i="18"/>
  <c r="S419" i="18"/>
  <c r="R125" i="18"/>
  <c r="N140" i="18"/>
  <c r="M33" i="18"/>
  <c r="M458" i="18"/>
  <c r="Q89" i="18"/>
  <c r="N18" i="18"/>
  <c r="S363" i="18"/>
  <c r="M470" i="18"/>
  <c r="S317" i="18"/>
  <c r="N383" i="18"/>
  <c r="N261" i="18"/>
  <c r="R341" i="18"/>
  <c r="M140" i="18"/>
  <c r="O125" i="18"/>
  <c r="N330" i="18"/>
  <c r="N188" i="18"/>
  <c r="P288" i="18"/>
  <c r="Q72" i="18"/>
  <c r="Q154" i="18"/>
  <c r="R85" i="18"/>
  <c r="P460" i="18"/>
  <c r="S340" i="18"/>
  <c r="Q343" i="18"/>
  <c r="Q393" i="18"/>
  <c r="N407" i="18"/>
  <c r="S500" i="18"/>
  <c r="S31" i="18"/>
  <c r="S449" i="18"/>
  <c r="S366" i="18"/>
  <c r="N160" i="18"/>
  <c r="R212" i="18"/>
  <c r="O295" i="18"/>
  <c r="Q305" i="18"/>
  <c r="R307" i="18"/>
  <c r="Q244" i="18"/>
  <c r="N501" i="18"/>
  <c r="S219" i="18"/>
  <c r="P152" i="18"/>
  <c r="R83" i="18"/>
  <c r="P12" i="18"/>
  <c r="P389" i="18"/>
  <c r="N77" i="18"/>
  <c r="O90" i="18"/>
  <c r="P490" i="18"/>
  <c r="R348" i="18"/>
  <c r="N340" i="18"/>
  <c r="P333" i="18"/>
  <c r="R86" i="18"/>
  <c r="O342" i="18"/>
  <c r="M232" i="18"/>
  <c r="Q34" i="18"/>
  <c r="R379" i="18"/>
  <c r="P498" i="18"/>
  <c r="N390" i="18"/>
  <c r="Q451" i="18"/>
  <c r="M427" i="18"/>
  <c r="P409" i="18"/>
  <c r="P167" i="18"/>
  <c r="S422" i="18"/>
  <c r="Q487" i="18"/>
  <c r="N430" i="18"/>
  <c r="S492" i="18"/>
  <c r="N257" i="18"/>
  <c r="N66" i="18"/>
  <c r="N145" i="18"/>
  <c r="Q415" i="18"/>
  <c r="M125" i="18"/>
  <c r="N3" i="18"/>
  <c r="R88" i="18"/>
  <c r="Q468" i="18"/>
  <c r="N408" i="18"/>
  <c r="Q317" i="18"/>
  <c r="N366" i="18"/>
  <c r="S370" i="18"/>
  <c r="P370" i="18"/>
  <c r="S450" i="18"/>
  <c r="N435" i="18"/>
  <c r="O357" i="18"/>
  <c r="P455" i="18"/>
  <c r="P310" i="18"/>
  <c r="R456" i="18"/>
  <c r="P125" i="18"/>
  <c r="S485" i="18"/>
  <c r="O499" i="18"/>
  <c r="N358" i="18"/>
  <c r="P347" i="18"/>
  <c r="R326" i="18"/>
  <c r="M256" i="18"/>
  <c r="O165" i="18"/>
  <c r="R245" i="18"/>
  <c r="N342" i="18"/>
  <c r="P492" i="18"/>
  <c r="P433" i="18"/>
  <c r="N154" i="18"/>
  <c r="P268" i="18"/>
  <c r="N394" i="18"/>
  <c r="M189" i="18"/>
  <c r="M83" i="18"/>
  <c r="R225" i="18"/>
  <c r="O10" i="18"/>
  <c r="O479" i="18"/>
  <c r="N428" i="18"/>
  <c r="M247" i="18"/>
  <c r="P275" i="18"/>
  <c r="Q280" i="18"/>
  <c r="N452" i="18"/>
  <c r="P489" i="18"/>
  <c r="N431" i="18"/>
  <c r="N33" i="18"/>
  <c r="Q469" i="18"/>
  <c r="S387" i="18"/>
  <c r="R375" i="18"/>
  <c r="N403" i="18"/>
  <c r="R261" i="18"/>
  <c r="R288" i="18"/>
  <c r="R220" i="18"/>
  <c r="O128" i="18"/>
  <c r="O199" i="18"/>
  <c r="P16" i="18"/>
  <c r="P100" i="18"/>
  <c r="P173" i="18"/>
  <c r="Q181" i="18"/>
  <c r="P218" i="18"/>
  <c r="P423" i="18"/>
  <c r="Q351" i="18"/>
  <c r="R295" i="18"/>
  <c r="P212" i="18"/>
  <c r="R464" i="18"/>
  <c r="R345" i="18"/>
  <c r="R428" i="18"/>
  <c r="R221" i="18"/>
  <c r="P495" i="18"/>
  <c r="M21" i="18"/>
  <c r="N344" i="18"/>
  <c r="N332" i="18"/>
  <c r="S385" i="18"/>
  <c r="S355" i="18"/>
  <c r="O327" i="18"/>
  <c r="S441" i="18"/>
  <c r="Q249" i="18"/>
  <c r="R481" i="18"/>
  <c r="R216" i="18"/>
  <c r="S233" i="18"/>
  <c r="N283" i="18"/>
  <c r="O188" i="18"/>
  <c r="O447" i="18"/>
  <c r="Q275" i="18"/>
  <c r="O283" i="18"/>
  <c r="M307" i="18"/>
  <c r="R170" i="18"/>
  <c r="S352" i="18"/>
  <c r="O162" i="18"/>
  <c r="S489" i="18"/>
  <c r="O186" i="18"/>
  <c r="N198" i="18"/>
  <c r="S407" i="18"/>
  <c r="O291" i="18"/>
  <c r="R474" i="18"/>
  <c r="Q253" i="18"/>
  <c r="P392" i="18"/>
  <c r="O431" i="18"/>
  <c r="R438" i="18"/>
  <c r="N211" i="18"/>
  <c r="O321" i="18"/>
  <c r="N316" i="18"/>
  <c r="R496" i="18"/>
  <c r="O132" i="18"/>
  <c r="M494" i="18"/>
  <c r="Q439" i="18"/>
  <c r="N482" i="18"/>
  <c r="M292" i="18"/>
  <c r="P454" i="18"/>
  <c r="N310" i="18"/>
  <c r="N400" i="18"/>
  <c r="O160" i="18"/>
  <c r="R203" i="18"/>
  <c r="O427" i="18"/>
  <c r="N190" i="18"/>
  <c r="M260" i="18"/>
  <c r="R34" i="18"/>
  <c r="O80" i="18"/>
  <c r="P67" i="18"/>
  <c r="M89" i="18"/>
  <c r="Q324" i="18"/>
  <c r="Q125" i="18"/>
  <c r="M326" i="18"/>
  <c r="S335" i="18"/>
  <c r="R63" i="18"/>
  <c r="R74" i="18"/>
  <c r="M261" i="18"/>
  <c r="Q211" i="18"/>
  <c r="S147" i="18"/>
  <c r="N240" i="18"/>
  <c r="S367" i="18"/>
  <c r="M422" i="18"/>
  <c r="O306" i="18"/>
  <c r="M302" i="18"/>
  <c r="P473" i="18"/>
  <c r="N449" i="18"/>
  <c r="Q172" i="18"/>
  <c r="O498" i="18"/>
  <c r="N155" i="18"/>
  <c r="M329" i="18"/>
  <c r="R87" i="18"/>
  <c r="P307" i="18"/>
  <c r="P426" i="18"/>
  <c r="R79" i="18"/>
  <c r="O135" i="18"/>
  <c r="M74" i="18"/>
  <c r="Q213" i="18"/>
  <c r="O173" i="18"/>
  <c r="Q202" i="18"/>
  <c r="N151" i="18"/>
  <c r="O367" i="18"/>
  <c r="N143" i="18"/>
  <c r="M147" i="18"/>
  <c r="S171" i="18"/>
  <c r="S276" i="18"/>
  <c r="M492" i="18"/>
  <c r="Q51" i="18"/>
  <c r="O16" i="18"/>
  <c r="N388" i="18"/>
  <c r="R391" i="18"/>
  <c r="R267" i="18"/>
  <c r="N39" i="18"/>
  <c r="M478" i="18"/>
  <c r="O403" i="18"/>
  <c r="O491" i="18"/>
  <c r="O197" i="18"/>
  <c r="N225" i="18"/>
  <c r="O52" i="18"/>
  <c r="M19" i="18"/>
  <c r="P66" i="18"/>
  <c r="M268" i="18"/>
  <c r="R480" i="18"/>
  <c r="Q306" i="18"/>
  <c r="S104" i="18"/>
  <c r="P427" i="18"/>
  <c r="Q134" i="18"/>
  <c r="O473" i="18"/>
  <c r="P264" i="18"/>
  <c r="S247" i="18"/>
  <c r="P328" i="18"/>
  <c r="S245" i="18"/>
  <c r="S69" i="18"/>
  <c r="P358" i="18"/>
  <c r="O57" i="18"/>
  <c r="O323" i="18"/>
  <c r="Q447" i="18"/>
  <c r="Q139" i="18"/>
  <c r="S409" i="18"/>
  <c r="O280" i="18"/>
  <c r="S484" i="18"/>
  <c r="O56" i="18"/>
  <c r="S32" i="18"/>
  <c r="N411" i="18"/>
  <c r="Q116" i="18"/>
  <c r="O19" i="18"/>
  <c r="O376" i="18"/>
  <c r="N448" i="18"/>
  <c r="O14" i="18"/>
  <c r="R156" i="18"/>
  <c r="M451" i="18"/>
  <c r="N46" i="18"/>
  <c r="O84" i="18"/>
  <c r="M313" i="18"/>
  <c r="R500" i="18"/>
  <c r="Q445" i="18"/>
  <c r="N25" i="18"/>
  <c r="P93" i="18"/>
  <c r="P459" i="18"/>
  <c r="N98" i="18"/>
  <c r="P135" i="18"/>
  <c r="P229" i="18"/>
  <c r="R463" i="18"/>
  <c r="P55" i="18"/>
  <c r="R444" i="18"/>
  <c r="M274" i="18"/>
  <c r="N443" i="18"/>
  <c r="P395" i="18"/>
  <c r="Q79" i="18"/>
  <c r="M161" i="18"/>
  <c r="R153" i="18"/>
  <c r="P484" i="18"/>
  <c r="O235" i="18"/>
  <c r="R148" i="18"/>
  <c r="O227" i="18"/>
  <c r="Q388" i="18"/>
  <c r="N346" i="18"/>
  <c r="O272" i="18"/>
  <c r="O88" i="18"/>
  <c r="R114" i="18"/>
  <c r="O120" i="18"/>
  <c r="M136" i="18"/>
  <c r="M150" i="18"/>
  <c r="P412" i="18"/>
  <c r="R477" i="18"/>
  <c r="Q491" i="18"/>
  <c r="M343" i="18"/>
  <c r="M487" i="18"/>
  <c r="P365" i="18"/>
  <c r="S377" i="18"/>
  <c r="S321" i="18"/>
  <c r="S460" i="18"/>
  <c r="P304" i="18"/>
  <c r="P479" i="18"/>
  <c r="O416" i="18"/>
  <c r="O242" i="18"/>
  <c r="O250" i="18"/>
  <c r="S228" i="18"/>
  <c r="Q392" i="18"/>
  <c r="N59" i="18"/>
  <c r="P448" i="18"/>
  <c r="S378" i="18"/>
  <c r="R193" i="18"/>
  <c r="N276" i="18"/>
  <c r="S248" i="18"/>
  <c r="N120" i="18"/>
  <c r="S343" i="18"/>
  <c r="P130" i="18"/>
  <c r="N144" i="18"/>
  <c r="S472" i="18"/>
  <c r="Q187" i="18"/>
  <c r="R182" i="18"/>
  <c r="R23" i="18"/>
  <c r="R435" i="18"/>
  <c r="S132" i="18"/>
  <c r="S226" i="18"/>
  <c r="Q381" i="18"/>
  <c r="S161" i="18"/>
  <c r="O381" i="18"/>
  <c r="S242" i="18"/>
  <c r="R78" i="18"/>
  <c r="Q75" i="18"/>
  <c r="R251" i="18"/>
  <c r="P192" i="18"/>
  <c r="R280" i="18"/>
  <c r="S461" i="18"/>
  <c r="N341" i="18"/>
  <c r="M352" i="18"/>
  <c r="M336" i="18"/>
  <c r="O224" i="18"/>
  <c r="M203" i="18"/>
  <c r="Q171" i="18"/>
  <c r="N158" i="18"/>
  <c r="M206" i="18"/>
  <c r="R237" i="18"/>
  <c r="O119" i="18"/>
  <c r="R53" i="18"/>
  <c r="O497" i="18"/>
  <c r="P357" i="18"/>
  <c r="N54" i="18"/>
  <c r="S314" i="18"/>
  <c r="Q184" i="18"/>
  <c r="P312" i="18"/>
  <c r="N324" i="18"/>
  <c r="Q485" i="18"/>
  <c r="Q14" i="18"/>
  <c r="P266" i="18"/>
  <c r="M368" i="18"/>
  <c r="O356" i="18"/>
  <c r="Q78" i="18"/>
  <c r="R378" i="18"/>
  <c r="O401" i="18"/>
  <c r="P300" i="18"/>
  <c r="M209" i="18"/>
  <c r="Q444" i="18"/>
  <c r="P398" i="18"/>
  <c r="N474" i="18"/>
  <c r="P402" i="18"/>
  <c r="Q395" i="18"/>
  <c r="S54" i="18"/>
  <c r="M237" i="18"/>
  <c r="S462" i="18"/>
  <c r="Q458" i="18"/>
  <c r="R211" i="18"/>
  <c r="N262" i="18"/>
  <c r="R248" i="18"/>
  <c r="O260" i="18"/>
  <c r="M502" i="18"/>
  <c r="N87" i="18"/>
  <c r="N425" i="18"/>
  <c r="R410" i="18"/>
  <c r="S410" i="18"/>
  <c r="O425" i="18"/>
  <c r="M297" i="18"/>
  <c r="R498" i="18"/>
  <c r="O414" i="18"/>
  <c r="O51" i="18"/>
  <c r="P123" i="18"/>
  <c r="S72" i="18"/>
  <c r="P386" i="18"/>
  <c r="N242" i="18"/>
  <c r="O118" i="18"/>
  <c r="S207" i="18"/>
  <c r="O308" i="18"/>
  <c r="N353" i="18"/>
  <c r="Q231" i="18"/>
  <c r="M490" i="18"/>
  <c r="M61" i="18"/>
  <c r="N112" i="18"/>
  <c r="R373" i="18"/>
  <c r="P374" i="18"/>
  <c r="O314" i="18"/>
  <c r="N298" i="18"/>
  <c r="O380" i="18"/>
  <c r="S391" i="18"/>
  <c r="P193" i="18"/>
  <c r="M6" i="18"/>
  <c r="N478" i="18"/>
  <c r="P131" i="18"/>
  <c r="P160" i="18"/>
  <c r="N437" i="18"/>
  <c r="S177" i="18"/>
  <c r="Q224" i="18"/>
  <c r="Q36" i="18"/>
  <c r="P472" i="18"/>
  <c r="N457" i="18"/>
  <c r="O208" i="18"/>
  <c r="Q340" i="18"/>
  <c r="O422" i="18"/>
  <c r="N101" i="18"/>
  <c r="O363" i="18"/>
  <c r="Q278" i="18"/>
  <c r="P188" i="18"/>
  <c r="Q220" i="18"/>
  <c r="R286" i="18"/>
  <c r="P330" i="18"/>
  <c r="S282" i="18"/>
  <c r="P265" i="18"/>
  <c r="O410" i="18"/>
  <c r="S241" i="18"/>
  <c r="N392" i="18"/>
  <c r="Q301" i="18"/>
  <c r="O148" i="18"/>
  <c r="M143" i="18"/>
  <c r="P313" i="18"/>
  <c r="Q440" i="18"/>
  <c r="O485" i="18"/>
  <c r="S29" i="18"/>
  <c r="R192" i="18"/>
  <c r="S214" i="18"/>
  <c r="S379" i="18"/>
  <c r="S53" i="18"/>
  <c r="S93" i="18"/>
  <c r="M46" i="18"/>
  <c r="Q164" i="18"/>
  <c r="P387" i="18"/>
  <c r="N374" i="18"/>
  <c r="P336" i="18"/>
  <c r="N399" i="18"/>
  <c r="S404" i="18"/>
  <c r="O502" i="18"/>
  <c r="N357" i="18"/>
  <c r="P42" i="18"/>
  <c r="O466" i="18"/>
  <c r="R420" i="18"/>
  <c r="R113" i="18"/>
  <c r="P76" i="18"/>
  <c r="M138" i="18"/>
  <c r="R58" i="18"/>
  <c r="Q142" i="18"/>
  <c r="M226" i="18"/>
  <c r="Q443" i="18"/>
  <c r="Q394" i="18"/>
  <c r="R252" i="18"/>
  <c r="O261" i="18"/>
  <c r="M281" i="18"/>
  <c r="P210" i="18"/>
  <c r="S302" i="18"/>
  <c r="P450" i="18"/>
  <c r="R356" i="18"/>
  <c r="M183" i="18"/>
  <c r="Q200" i="18"/>
  <c r="S87" i="18"/>
  <c r="S487" i="18"/>
  <c r="R39" i="18"/>
  <c r="R167" i="18"/>
  <c r="O237" i="18"/>
  <c r="S122" i="18"/>
  <c r="P361" i="18"/>
  <c r="R32" i="18"/>
  <c r="O42" i="18"/>
  <c r="O361" i="18"/>
  <c r="R91" i="18"/>
  <c r="S310" i="18"/>
  <c r="P311" i="18"/>
  <c r="P418" i="18"/>
  <c r="P471" i="18"/>
  <c r="P349" i="18"/>
  <c r="M401" i="18"/>
  <c r="R249" i="18"/>
  <c r="O184" i="18"/>
  <c r="Q490" i="18"/>
  <c r="O123" i="18"/>
  <c r="P301" i="18"/>
  <c r="N321" i="18"/>
  <c r="Q173" i="18"/>
  <c r="P249" i="18"/>
  <c r="R75" i="18"/>
  <c r="P138" i="18"/>
  <c r="Q50" i="18"/>
  <c r="N461" i="18"/>
  <c r="S372" i="18"/>
  <c r="O121" i="18"/>
  <c r="Q246" i="18"/>
  <c r="Q497" i="18"/>
  <c r="Q316" i="18"/>
  <c r="M386" i="18"/>
  <c r="N284" i="18"/>
  <c r="R465" i="18"/>
  <c r="S232" i="18"/>
  <c r="O406" i="18"/>
  <c r="S346" i="18"/>
  <c r="N454" i="18"/>
  <c r="S168" i="18"/>
  <c r="O493" i="18"/>
  <c r="Q263" i="18"/>
  <c r="N179" i="18"/>
  <c r="R184" i="18"/>
  <c r="R489" i="18"/>
  <c r="R344" i="18"/>
  <c r="N115" i="18"/>
  <c r="S327" i="18"/>
  <c r="N167" i="18"/>
  <c r="S61" i="18"/>
  <c r="R246" i="18"/>
  <c r="O275" i="18"/>
  <c r="M350" i="18"/>
  <c r="P78" i="18"/>
  <c r="N395" i="18"/>
  <c r="M299" i="18"/>
  <c r="O106" i="18"/>
  <c r="N467" i="18"/>
  <c r="S361" i="18"/>
  <c r="P10" i="18"/>
  <c r="M391" i="18"/>
  <c r="Q183" i="18"/>
  <c r="N424" i="18"/>
  <c r="Q464" i="18"/>
  <c r="N420" i="18"/>
  <c r="N245" i="18"/>
  <c r="P461" i="18"/>
  <c r="N210" i="18"/>
  <c r="Q155" i="18"/>
  <c r="M168" i="18"/>
  <c r="R499" i="18"/>
  <c r="P15" i="18"/>
  <c r="R195" i="18"/>
  <c r="P376" i="18"/>
  <c r="R360" i="18"/>
  <c r="S190" i="18"/>
  <c r="P430" i="18"/>
  <c r="P34" i="18"/>
  <c r="O110" i="18"/>
  <c r="M493" i="18"/>
  <c r="M280" i="18"/>
  <c r="N275" i="18"/>
  <c r="Q242" i="18"/>
  <c r="S216" i="18"/>
  <c r="N280" i="18"/>
  <c r="S474" i="18"/>
  <c r="P368" i="18"/>
  <c r="M129" i="18"/>
  <c r="S481" i="18"/>
  <c r="O467" i="18"/>
  <c r="Q315" i="18"/>
  <c r="O476" i="18"/>
  <c r="M446" i="18"/>
  <c r="S164" i="18"/>
  <c r="M269" i="18"/>
  <c r="S325" i="18"/>
  <c r="N483" i="18"/>
  <c r="O338" i="18"/>
  <c r="O346" i="18"/>
  <c r="P252" i="18"/>
  <c r="S187" i="18"/>
  <c r="O417" i="18"/>
  <c r="O12" i="18"/>
  <c r="R315" i="18"/>
  <c r="M345" i="18"/>
  <c r="S388" i="18"/>
  <c r="M273" i="18"/>
  <c r="P205" i="18"/>
  <c r="Q380" i="18"/>
  <c r="Q236" i="18"/>
  <c r="R224" i="18"/>
  <c r="O298" i="18"/>
  <c r="M373" i="18"/>
  <c r="P396" i="18"/>
  <c r="P107" i="18"/>
  <c r="P180" i="18"/>
  <c r="R402" i="18"/>
  <c r="P171" i="18"/>
  <c r="M409" i="18"/>
  <c r="N373" i="18"/>
  <c r="O60" i="18"/>
  <c r="M323" i="18"/>
  <c r="S243" i="18"/>
  <c r="O481" i="18"/>
  <c r="Q204" i="18"/>
  <c r="S386" i="18"/>
  <c r="S475" i="18"/>
  <c r="N239" i="18"/>
  <c r="O352" i="18"/>
  <c r="M194" i="18"/>
  <c r="Q76" i="18"/>
  <c r="O179" i="18"/>
  <c r="M16" i="18"/>
  <c r="M240" i="18"/>
  <c r="R197" i="18"/>
  <c r="M305" i="18"/>
  <c r="M236" i="18"/>
  <c r="Q25" i="18"/>
  <c r="S271" i="18"/>
  <c r="S390" i="18"/>
  <c r="O292" i="18"/>
  <c r="R165" i="18"/>
  <c r="O366" i="18"/>
  <c r="P403" i="18"/>
  <c r="N387" i="18"/>
  <c r="M411" i="18"/>
  <c r="M403" i="18"/>
  <c r="P390" i="18"/>
  <c r="N486" i="18"/>
  <c r="M69" i="18"/>
  <c r="O458" i="18"/>
  <c r="M429" i="18"/>
  <c r="S466" i="18"/>
  <c r="O116" i="18"/>
  <c r="Q38" i="18"/>
  <c r="N193" i="18"/>
  <c r="N133" i="18"/>
  <c r="Q222" i="18"/>
  <c r="S427" i="18"/>
  <c r="N159" i="18"/>
  <c r="R10" i="18"/>
  <c r="N349" i="18"/>
  <c r="P488" i="18"/>
  <c r="Q298" i="18"/>
  <c r="M293" i="18"/>
  <c r="O230" i="18"/>
  <c r="S442" i="18"/>
  <c r="P487" i="18"/>
  <c r="O73" i="18"/>
  <c r="Q310" i="18"/>
  <c r="S235" i="18"/>
  <c r="N468" i="18"/>
  <c r="P259" i="18"/>
  <c r="O469" i="18"/>
  <c r="M441" i="18"/>
  <c r="M453" i="18"/>
  <c r="O494" i="18"/>
  <c r="N231" i="18"/>
  <c r="O270" i="18"/>
  <c r="S28" i="18"/>
  <c r="M414" i="18"/>
  <c r="R488" i="18"/>
  <c r="O24" i="18"/>
  <c r="S182" i="18"/>
  <c r="N295" i="18"/>
  <c r="Q437" i="18"/>
  <c r="P246" i="18"/>
  <c r="N189" i="18"/>
  <c r="N484" i="18"/>
  <c r="R205" i="18"/>
  <c r="M300" i="18"/>
  <c r="M301" i="18"/>
  <c r="S119" i="18"/>
  <c r="R330" i="18"/>
  <c r="S398" i="18"/>
  <c r="N125" i="18"/>
  <c r="N162" i="18"/>
  <c r="O189" i="18"/>
  <c r="O107" i="18"/>
  <c r="O100" i="18"/>
  <c r="N236" i="18"/>
  <c r="M461" i="18"/>
  <c r="M85" i="18"/>
  <c r="O488" i="18"/>
  <c r="Q347" i="18"/>
  <c r="M296" i="18"/>
  <c r="O281" i="18"/>
  <c r="M153" i="18"/>
  <c r="Q330" i="18"/>
  <c r="N213" i="18"/>
  <c r="R12" i="18"/>
  <c r="O310" i="18"/>
  <c r="Q358" i="18"/>
  <c r="Q69" i="18"/>
  <c r="O214" i="18"/>
  <c r="N153" i="18"/>
  <c r="R292" i="18"/>
  <c r="R68" i="18"/>
  <c r="P329" i="18"/>
  <c r="O468" i="18"/>
  <c r="R486" i="18"/>
  <c r="O245" i="18"/>
  <c r="M50" i="18"/>
  <c r="S350" i="18"/>
  <c r="O335" i="18"/>
  <c r="N175" i="18"/>
  <c r="O198" i="18"/>
  <c r="S312" i="18"/>
  <c r="Q367" i="18"/>
  <c r="M318" i="18"/>
  <c r="N476" i="18"/>
  <c r="M222" i="18"/>
  <c r="P230" i="18"/>
  <c r="O71" i="18"/>
  <c r="N376" i="18"/>
  <c r="O390" i="18"/>
  <c r="M483" i="18"/>
  <c r="R287" i="18"/>
  <c r="S432" i="18"/>
  <c r="P458" i="18"/>
  <c r="O78" i="18"/>
  <c r="Q215" i="18"/>
  <c r="O420" i="18"/>
  <c r="P214" i="18"/>
  <c r="N386" i="18"/>
  <c r="R183" i="18"/>
  <c r="S381" i="18"/>
  <c r="P429" i="18"/>
  <c r="P299" i="18"/>
  <c r="O413" i="18"/>
  <c r="Q384" i="18"/>
  <c r="N124" i="18"/>
  <c r="O449" i="18"/>
  <c r="P216" i="18"/>
  <c r="O483" i="18"/>
  <c r="N348" i="18"/>
  <c r="S405" i="18"/>
  <c r="R340" i="18"/>
  <c r="O463" i="18"/>
  <c r="N62" i="18"/>
  <c r="Q303" i="18"/>
  <c r="R117" i="18"/>
  <c r="M439" i="18"/>
  <c r="Q258" i="18"/>
  <c r="R173" i="18"/>
  <c r="S438" i="18"/>
  <c r="P281" i="18"/>
  <c r="N472" i="18"/>
  <c r="P191" i="18"/>
  <c r="P384" i="18"/>
  <c r="N50" i="18"/>
  <c r="Q189" i="18"/>
  <c r="R98" i="18"/>
  <c r="Q423" i="18"/>
  <c r="R476" i="18"/>
  <c r="R166" i="18"/>
  <c r="R301" i="18"/>
  <c r="Q15" i="18"/>
  <c r="R472" i="18"/>
  <c r="R412" i="18"/>
  <c r="R25" i="18"/>
  <c r="N406" i="18"/>
  <c r="Q179" i="18"/>
  <c r="R298" i="18"/>
  <c r="S221" i="18"/>
  <c r="O222" i="18"/>
  <c r="M217" i="18"/>
  <c r="M376" i="18"/>
  <c r="N314" i="18"/>
  <c r="S395" i="18"/>
  <c r="O166" i="18"/>
  <c r="R424" i="18"/>
  <c r="N471" i="18"/>
  <c r="R318" i="18"/>
  <c r="M324" i="18"/>
  <c r="O415" i="18"/>
  <c r="Q294" i="18"/>
  <c r="R272" i="18"/>
  <c r="Q453" i="18"/>
  <c r="P36" i="18"/>
  <c r="S471" i="18"/>
  <c r="S16" i="18"/>
  <c r="S220" i="18"/>
  <c r="R234" i="18"/>
  <c r="S280" i="18"/>
  <c r="P323" i="18"/>
  <c r="O158" i="18"/>
  <c r="O358" i="18"/>
  <c r="O433" i="18"/>
  <c r="P385" i="18"/>
  <c r="R146" i="18"/>
  <c r="N401" i="18"/>
  <c r="M107" i="18"/>
  <c r="O254" i="18"/>
  <c r="S111" i="18"/>
  <c r="R282" i="18"/>
  <c r="M485" i="18"/>
  <c r="P155" i="18"/>
  <c r="S456" i="18"/>
  <c r="M434" i="18"/>
  <c r="N490" i="18"/>
  <c r="M151" i="18"/>
  <c r="Q348" i="18"/>
  <c r="Q33" i="18"/>
  <c r="Q462" i="18"/>
  <c r="Q106" i="18"/>
  <c r="R339" i="18"/>
  <c r="Q371" i="18"/>
  <c r="Q389" i="18"/>
  <c r="R398" i="18"/>
  <c r="Q161" i="18"/>
  <c r="O155" i="18"/>
  <c r="N250" i="18"/>
  <c r="R110" i="18"/>
  <c r="M397" i="18"/>
  <c r="S106" i="18"/>
  <c r="Q438" i="18"/>
  <c r="Q287" i="18"/>
  <c r="M481" i="18"/>
  <c r="Q124" i="18"/>
  <c r="S217" i="18"/>
  <c r="M198" i="18"/>
  <c r="S418" i="18"/>
  <c r="R271" i="18"/>
  <c r="M178" i="18"/>
  <c r="N335" i="18"/>
  <c r="M144" i="18"/>
  <c r="S459" i="18"/>
  <c r="S297" i="18"/>
  <c r="O96" i="18"/>
  <c r="N165" i="18"/>
  <c r="O326" i="18"/>
  <c r="O13" i="18"/>
  <c r="R305" i="18"/>
  <c r="S251" i="18"/>
  <c r="P309" i="18"/>
  <c r="O411" i="18"/>
  <c r="P286" i="18"/>
  <c r="R255" i="18"/>
  <c r="S215" i="18"/>
  <c r="Q60" i="18"/>
  <c r="Q342" i="18"/>
  <c r="M258" i="18"/>
  <c r="S24" i="18"/>
  <c r="P308" i="18"/>
  <c r="Q385" i="18"/>
  <c r="N382" i="18"/>
  <c r="M193" i="18"/>
  <c r="S465" i="18"/>
  <c r="M238" i="18"/>
  <c r="M452" i="18"/>
  <c r="N347" i="18"/>
  <c r="M437" i="18"/>
  <c r="P419" i="18"/>
  <c r="R244" i="18"/>
  <c r="O441" i="18"/>
  <c r="P318" i="18"/>
  <c r="P52" i="18"/>
  <c r="O399" i="18"/>
  <c r="O288" i="18"/>
  <c r="P121" i="18"/>
  <c r="M404" i="18"/>
  <c r="R180" i="18"/>
  <c r="M192" i="18"/>
  <c r="R411" i="18"/>
  <c r="R198" i="18"/>
  <c r="P366" i="18"/>
  <c r="N216" i="18"/>
  <c r="N7" i="18"/>
  <c r="O382" i="18"/>
  <c r="Q194" i="18"/>
  <c r="P500" i="18"/>
  <c r="S136" i="18"/>
  <c r="S239" i="18"/>
  <c r="N499" i="18"/>
  <c r="Q364" i="18"/>
  <c r="M112" i="18"/>
  <c r="Q276" i="18"/>
  <c r="M366" i="18"/>
  <c r="M456" i="18"/>
  <c r="O405" i="18"/>
  <c r="N429" i="18"/>
  <c r="O424" i="18"/>
  <c r="R36" i="18"/>
  <c r="R132" i="18"/>
  <c r="M447" i="18"/>
  <c r="N323" i="18"/>
  <c r="O472" i="18"/>
  <c r="N343" i="18"/>
  <c r="N81" i="18"/>
  <c r="P198" i="18"/>
  <c r="S292" i="18"/>
  <c r="P287" i="18"/>
  <c r="P148" i="18"/>
  <c r="Q424" i="18"/>
  <c r="R376" i="18"/>
  <c r="N286" i="18"/>
  <c r="N418" i="18"/>
  <c r="M421" i="18"/>
  <c r="S362" i="18"/>
  <c r="S75" i="18"/>
  <c r="R419" i="18"/>
  <c r="N415" i="18"/>
  <c r="Q475" i="18"/>
  <c r="Q466" i="18"/>
  <c r="S453" i="18"/>
  <c r="O144" i="18"/>
  <c r="S490" i="18"/>
  <c r="O428" i="18"/>
  <c r="Q435" i="18"/>
  <c r="O487" i="18"/>
  <c r="Q471" i="18"/>
  <c r="P377" i="18"/>
  <c r="O41" i="18"/>
  <c r="Q152" i="18"/>
  <c r="P359" i="18"/>
  <c r="N208" i="18"/>
  <c r="N219" i="18"/>
  <c r="O33" i="18"/>
  <c r="R467" i="18"/>
  <c r="R119" i="18"/>
  <c r="Q178" i="18"/>
  <c r="P251" i="18"/>
  <c r="M55" i="18"/>
  <c r="Q302" i="18"/>
  <c r="O266" i="18"/>
  <c r="Q457" i="18"/>
  <c r="M471" i="18"/>
  <c r="R200" i="18"/>
  <c r="R285" i="18"/>
  <c r="M417" i="18"/>
  <c r="P381" i="18"/>
  <c r="M442" i="18"/>
  <c r="P297" i="18"/>
  <c r="O161" i="18"/>
  <c r="O501" i="18"/>
  <c r="Q259" i="18"/>
  <c r="N396" i="18"/>
  <c r="M275" i="18"/>
  <c r="N363" i="18"/>
  <c r="P46" i="18"/>
  <c r="P486" i="18"/>
  <c r="Q359" i="18"/>
  <c r="Q243" i="18"/>
  <c r="P496" i="18"/>
  <c r="P445" i="18"/>
  <c r="O391" i="18"/>
  <c r="S319" i="18"/>
  <c r="M101" i="18"/>
  <c r="N309" i="18"/>
  <c r="R105" i="18"/>
  <c r="S451" i="18"/>
  <c r="R181" i="18"/>
  <c r="O262" i="18"/>
  <c r="R313" i="18"/>
  <c r="S265" i="18"/>
  <c r="P332" i="18"/>
  <c r="N279" i="18"/>
  <c r="O471" i="18"/>
  <c r="N217" i="18"/>
  <c r="S45" i="18"/>
  <c r="Q23" i="18"/>
  <c r="S411" i="18"/>
  <c r="O92" i="18"/>
  <c r="S374" i="18"/>
  <c r="Q210" i="18"/>
  <c r="Q434" i="18"/>
  <c r="Q456" i="18"/>
  <c r="Q252" i="18"/>
  <c r="O453" i="18"/>
  <c r="S238" i="18"/>
  <c r="Q91" i="18"/>
  <c r="O94" i="18"/>
  <c r="N252" i="18"/>
  <c r="P112" i="18"/>
  <c r="Q452" i="18"/>
  <c r="S125" i="18"/>
  <c r="P270" i="18"/>
  <c r="Q141" i="18"/>
  <c r="R163" i="18"/>
  <c r="M165" i="18"/>
  <c r="M248" i="18"/>
  <c r="R54" i="18"/>
  <c r="Q414" i="18"/>
  <c r="P437" i="18"/>
  <c r="Q495" i="18"/>
  <c r="R433" i="18"/>
  <c r="R351" i="18"/>
  <c r="N226" i="18"/>
  <c r="R155" i="18"/>
  <c r="N170" i="18"/>
  <c r="S501" i="18"/>
  <c r="P161" i="18"/>
  <c r="P199" i="18"/>
  <c r="M432" i="18"/>
  <c r="S403" i="18"/>
  <c r="P317" i="18"/>
  <c r="R422" i="18"/>
  <c r="M491" i="18"/>
  <c r="P195" i="18"/>
  <c r="S143" i="18"/>
  <c r="O18" i="18"/>
  <c r="S263" i="18"/>
  <c r="Q482" i="18"/>
  <c r="S74" i="18"/>
  <c r="S413" i="18"/>
  <c r="N94" i="18"/>
  <c r="R149" i="18"/>
  <c r="N19" i="18"/>
  <c r="S480" i="18"/>
  <c r="S205" i="18"/>
  <c r="R487" i="18"/>
  <c r="O182" i="18"/>
  <c r="S270" i="18"/>
  <c r="M225" i="18"/>
  <c r="P457" i="18"/>
  <c r="M369" i="18"/>
  <c r="P82" i="18"/>
  <c r="O76" i="18"/>
  <c r="S58" i="18"/>
  <c r="M149" i="18"/>
  <c r="S67" i="18"/>
  <c r="O374" i="18"/>
  <c r="N281" i="18"/>
  <c r="P215" i="18"/>
  <c r="Q459" i="18"/>
  <c r="O492" i="18"/>
  <c r="P237" i="18"/>
  <c r="O368" i="18"/>
  <c r="R408" i="18"/>
  <c r="N447" i="18"/>
  <c r="R229" i="18"/>
  <c r="S97" i="18"/>
  <c r="N410" i="18"/>
  <c r="R470" i="18"/>
  <c r="O392" i="18"/>
  <c r="N205" i="18"/>
  <c r="M11" i="18"/>
  <c r="Q22" i="18"/>
  <c r="N264" i="18"/>
  <c r="R242" i="18"/>
  <c r="N459" i="18"/>
  <c r="S443" i="18"/>
  <c r="Q150" i="18"/>
  <c r="N480" i="18"/>
  <c r="O336" i="18"/>
  <c r="M370" i="18"/>
  <c r="M413" i="18"/>
  <c r="O470" i="18"/>
  <c r="N329" i="18"/>
  <c r="R331" i="18"/>
  <c r="P303" i="18"/>
  <c r="M436" i="18"/>
  <c r="S375" i="18"/>
  <c r="N256" i="18"/>
  <c r="R357" i="18"/>
  <c r="S262" i="18"/>
  <c r="P61" i="18"/>
  <c r="O265" i="18"/>
  <c r="Q407" i="18"/>
  <c r="N258" i="18"/>
  <c r="O168" i="18"/>
  <c r="S175" i="18"/>
  <c r="O407" i="18"/>
  <c r="M271" i="18"/>
  <c r="N481" i="18"/>
  <c r="Q368" i="18"/>
  <c r="N273" i="18"/>
  <c r="O325" i="18"/>
  <c r="O180" i="18"/>
  <c r="P367" i="18"/>
  <c r="R73" i="18"/>
  <c r="N485" i="18"/>
  <c r="S152" i="18"/>
  <c r="M362" i="18"/>
  <c r="P172" i="18"/>
  <c r="S311" i="18"/>
  <c r="P464" i="18"/>
  <c r="P223" i="18"/>
  <c r="R453" i="18"/>
  <c r="M419" i="18"/>
  <c r="P497" i="18"/>
  <c r="O146" i="18"/>
  <c r="P43" i="18"/>
  <c r="S126" i="18"/>
  <c r="P72" i="18"/>
  <c r="P97" i="18"/>
  <c r="Q500" i="18"/>
  <c r="Q290" i="18"/>
  <c r="R238" i="18"/>
  <c r="R302" i="18"/>
  <c r="S457" i="18"/>
  <c r="M468" i="18"/>
  <c r="M244" i="18"/>
  <c r="M286" i="18"/>
  <c r="S63" i="18"/>
  <c r="O465" i="18"/>
  <c r="O451" i="18"/>
  <c r="M379" i="18"/>
  <c r="S454" i="18"/>
  <c r="O39" i="18"/>
  <c r="Q238" i="18"/>
  <c r="M210" i="18"/>
  <c r="R20" i="18"/>
  <c r="M463" i="18"/>
  <c r="R400" i="18"/>
  <c r="S92" i="18"/>
  <c r="M395" i="18"/>
  <c r="R431" i="18"/>
  <c r="S351" i="18"/>
  <c r="N453" i="18"/>
  <c r="Q136" i="18"/>
  <c r="M119" i="18"/>
  <c r="R443" i="18"/>
  <c r="Q449" i="18"/>
  <c r="S237" i="18"/>
  <c r="Q432" i="18"/>
  <c r="Q137" i="18"/>
  <c r="Q496" i="18"/>
  <c r="R77" i="18"/>
  <c r="N304" i="18"/>
  <c r="Q309" i="18"/>
  <c r="M367" i="18"/>
  <c r="M431" i="18"/>
  <c r="O489" i="18"/>
  <c r="M41" i="18"/>
  <c r="R256" i="18"/>
  <c r="M464" i="18"/>
  <c r="P481" i="18"/>
  <c r="O65" i="18"/>
  <c r="Q360" i="18"/>
  <c r="N16" i="18"/>
  <c r="Q476" i="18"/>
  <c r="N282" i="18"/>
  <c r="M245" i="18"/>
  <c r="R335" i="18"/>
  <c r="S494" i="18"/>
  <c r="M398" i="18"/>
  <c r="N172" i="18"/>
  <c r="M5" i="18"/>
  <c r="R209" i="18"/>
  <c r="S250" i="18"/>
  <c r="R312" i="18"/>
  <c r="O350" i="18"/>
  <c r="O379" i="18"/>
  <c r="S376" i="18"/>
  <c r="Q408" i="18"/>
  <c r="S22" i="18"/>
  <c r="N345" i="18"/>
  <c r="M158" i="18"/>
  <c r="S252" i="18"/>
  <c r="P356" i="18"/>
  <c r="S493" i="18"/>
  <c r="S467" i="18"/>
  <c r="M216" i="18"/>
  <c r="N237" i="18"/>
  <c r="R210" i="18"/>
  <c r="R478" i="18"/>
  <c r="M424" i="18"/>
  <c r="R33" i="18"/>
  <c r="O176" i="18"/>
  <c r="Q24" i="18"/>
  <c r="S253" i="18"/>
  <c r="O178" i="18"/>
  <c r="N79" i="18"/>
  <c r="O315" i="18"/>
  <c r="P449" i="18"/>
  <c r="O26" i="18"/>
  <c r="N207" i="18"/>
  <c r="Q110" i="18"/>
  <c r="R458" i="18"/>
  <c r="M353" i="18"/>
  <c r="N199" i="18"/>
  <c r="Q270" i="18"/>
  <c r="N307" i="18"/>
  <c r="M175" i="18"/>
  <c r="N497" i="18"/>
  <c r="R390" i="18"/>
  <c r="Q84" i="18"/>
  <c r="S64" i="18"/>
  <c r="O373" i="18"/>
  <c r="R461" i="18"/>
  <c r="N201" i="18"/>
  <c r="M201" i="18"/>
  <c r="P87" i="18"/>
  <c r="S382" i="18"/>
  <c r="P142" i="18"/>
  <c r="Q331" i="18"/>
  <c r="Q401" i="18"/>
  <c r="O225" i="18"/>
  <c r="M25" i="18"/>
  <c r="R5" i="18"/>
  <c r="O477" i="18"/>
  <c r="S502" i="18"/>
  <c r="M156" i="18"/>
  <c r="Q225" i="18"/>
  <c r="S108" i="18"/>
  <c r="M26" i="18"/>
  <c r="O167" i="18"/>
  <c r="Q376" i="18"/>
  <c r="O210" i="18"/>
  <c r="R363" i="18"/>
  <c r="M137" i="18"/>
  <c r="Q97" i="18"/>
  <c r="O70" i="18"/>
  <c r="Q326" i="18"/>
  <c r="M396" i="18"/>
  <c r="Q320" i="18"/>
  <c r="Q488" i="18"/>
  <c r="P451" i="18"/>
  <c r="S446" i="18"/>
  <c r="M184" i="18"/>
  <c r="Q472" i="18"/>
  <c r="R258" i="18"/>
  <c r="O482" i="18"/>
  <c r="Q470" i="18"/>
  <c r="S301" i="18"/>
  <c r="R466" i="18"/>
  <c r="S68" i="18"/>
  <c r="O408" i="18"/>
  <c r="M43" i="18"/>
  <c r="Q138" i="18"/>
  <c r="P475" i="18"/>
  <c r="O111" i="18"/>
  <c r="N352" i="18"/>
  <c r="S10" i="18"/>
  <c r="M230" i="18"/>
  <c r="P239" i="18"/>
  <c r="M338" i="18"/>
  <c r="N318" i="18"/>
  <c r="O385" i="18"/>
  <c r="N462" i="18"/>
  <c r="M284" i="18"/>
  <c r="R84" i="18"/>
  <c r="R401" i="18"/>
  <c r="R159" i="18"/>
  <c r="M56" i="18"/>
  <c r="N114" i="18"/>
  <c r="M71" i="18"/>
  <c r="M38" i="18"/>
  <c r="R219" i="18"/>
  <c r="N336" i="18"/>
  <c r="Q43" i="18"/>
  <c r="O203" i="18"/>
  <c r="M460" i="18"/>
  <c r="E27" i="15"/>
  <c r="C64" i="15"/>
  <c r="E210" i="15"/>
  <c r="D96" i="15"/>
  <c r="F242" i="15"/>
  <c r="H388" i="15"/>
  <c r="H155" i="15"/>
  <c r="E119" i="15"/>
  <c r="E110" i="15"/>
  <c r="G256" i="15"/>
  <c r="B403" i="15"/>
  <c r="H160" i="15"/>
  <c r="H151" i="15"/>
  <c r="D74" i="15"/>
  <c r="F220" i="15"/>
  <c r="E33" i="15"/>
  <c r="E120" i="15"/>
  <c r="F38" i="15"/>
  <c r="D34" i="15"/>
  <c r="B234" i="15"/>
  <c r="F120" i="15"/>
  <c r="G34" i="15"/>
  <c r="C245" i="15"/>
  <c r="F402" i="15"/>
  <c r="B121" i="15"/>
  <c r="F84" i="15"/>
  <c r="C68" i="15"/>
  <c r="D266" i="15"/>
  <c r="F421" i="15"/>
  <c r="F140" i="15"/>
  <c r="E315" i="15"/>
  <c r="H134" i="15"/>
  <c r="G310" i="15"/>
  <c r="B463" i="15"/>
  <c r="E235" i="15"/>
  <c r="D85" i="15"/>
  <c r="H276" i="15"/>
  <c r="D431" i="15"/>
  <c r="H213" i="15"/>
  <c r="F85" i="15"/>
  <c r="C277" i="15"/>
  <c r="F431" i="15"/>
  <c r="E197" i="15"/>
  <c r="B116" i="15"/>
  <c r="B297" i="15"/>
  <c r="D236" i="15"/>
  <c r="H394" i="15"/>
  <c r="H203" i="15"/>
  <c r="H38" i="15"/>
  <c r="H71" i="15"/>
  <c r="H116" i="15"/>
  <c r="G63" i="15"/>
  <c r="G65" i="15"/>
  <c r="E131" i="15"/>
  <c r="C49" i="15"/>
  <c r="C104" i="15"/>
  <c r="F415" i="15"/>
  <c r="E446" i="15"/>
  <c r="C373" i="15"/>
  <c r="F508" i="15"/>
  <c r="F341" i="15"/>
  <c r="H516" i="15"/>
  <c r="G312" i="15"/>
  <c r="G498" i="15"/>
  <c r="B263" i="15"/>
  <c r="H469" i="15"/>
  <c r="F194" i="15"/>
  <c r="E438" i="15"/>
  <c r="C510" i="15"/>
  <c r="B381" i="15"/>
  <c r="D472" i="15"/>
  <c r="B387" i="15"/>
  <c r="B182" i="15"/>
  <c r="G499" i="15"/>
  <c r="G298" i="15"/>
  <c r="C467" i="15"/>
  <c r="G368" i="15"/>
  <c r="D519" i="15"/>
  <c r="G381" i="15"/>
  <c r="E482" i="15"/>
  <c r="G394" i="15"/>
  <c r="F441" i="15"/>
  <c r="H387" i="15"/>
  <c r="E520" i="15"/>
  <c r="B401" i="15"/>
  <c r="B32" i="15"/>
  <c r="G68" i="15"/>
  <c r="B215" i="15"/>
  <c r="H100" i="15"/>
  <c r="C247" i="15"/>
  <c r="E393" i="15"/>
  <c r="E160" i="15"/>
  <c r="B124" i="15"/>
  <c r="B115" i="15"/>
  <c r="D261" i="15"/>
  <c r="F407" i="15"/>
  <c r="E165" i="15"/>
  <c r="E156" i="15"/>
  <c r="H78" i="15"/>
  <c r="C225" i="15"/>
  <c r="B38" i="15"/>
  <c r="B125" i="15"/>
  <c r="C43" i="15"/>
  <c r="D25" i="15"/>
  <c r="F239" i="15"/>
  <c r="G126" i="15"/>
  <c r="F43" i="15"/>
  <c r="D250" i="15"/>
  <c r="D407" i="15"/>
  <c r="B127" i="15"/>
  <c r="H90" i="15"/>
  <c r="F76" i="15"/>
  <c r="D271" i="15"/>
  <c r="C426" i="15"/>
  <c r="F147" i="15"/>
  <c r="E320" i="15"/>
  <c r="G140" i="15"/>
  <c r="F315" i="15"/>
  <c r="E26" i="15"/>
  <c r="G240" i="15"/>
  <c r="C93" i="15"/>
  <c r="H281" i="15"/>
  <c r="H435" i="15"/>
  <c r="C219" i="15"/>
  <c r="F93" i="15"/>
  <c r="C282" i="15"/>
  <c r="C436" i="15"/>
  <c r="E203" i="15"/>
  <c r="E122" i="15"/>
  <c r="D27" i="15"/>
  <c r="F241" i="15"/>
  <c r="G399" i="15"/>
  <c r="D209" i="15"/>
  <c r="F45" i="15"/>
  <c r="C80" i="15"/>
  <c r="C123" i="15"/>
  <c r="D72" i="15"/>
  <c r="F72" i="15"/>
  <c r="E138" i="15"/>
  <c r="B58" i="15"/>
  <c r="F139" i="15"/>
  <c r="B421" i="15"/>
  <c r="B501" i="15"/>
  <c r="B380" i="15"/>
  <c r="D480" i="15"/>
  <c r="H347" i="15"/>
  <c r="H489" i="15"/>
  <c r="C319" i="15"/>
  <c r="D503" i="15"/>
  <c r="D270" i="15"/>
  <c r="G474" i="15"/>
  <c r="H209" i="15"/>
  <c r="G443" i="15"/>
  <c r="E462" i="15"/>
  <c r="H386" i="15"/>
  <c r="C482" i="15"/>
  <c r="B393" i="15"/>
  <c r="B195" i="15"/>
  <c r="B518" i="15"/>
  <c r="G306" i="15"/>
  <c r="B462" i="15"/>
  <c r="G375" i="15"/>
  <c r="C462" i="15"/>
  <c r="F387" i="15"/>
  <c r="G477" i="15"/>
  <c r="G400" i="15"/>
  <c r="C502" i="15"/>
  <c r="B395" i="15"/>
  <c r="E502" i="15"/>
  <c r="F406" i="15"/>
  <c r="F36" i="15"/>
  <c r="D73" i="15"/>
  <c r="F219" i="15"/>
  <c r="E105" i="15"/>
  <c r="G251" i="15"/>
  <c r="B398" i="15"/>
  <c r="B165" i="15"/>
  <c r="F128" i="15"/>
  <c r="F119" i="15"/>
  <c r="H265" i="15"/>
  <c r="G23" i="15"/>
  <c r="B170" i="15"/>
  <c r="B161" i="15"/>
  <c r="E83" i="15"/>
  <c r="G229" i="15"/>
  <c r="F42" i="15"/>
  <c r="F129" i="15"/>
  <c r="G47" i="15"/>
  <c r="E34" i="15"/>
  <c r="H244" i="15"/>
  <c r="H133" i="15"/>
  <c r="C52" i="15"/>
  <c r="E255" i="15"/>
  <c r="B412" i="15"/>
  <c r="D134" i="15"/>
  <c r="H98" i="15"/>
  <c r="G84" i="15"/>
  <c r="D276" i="15"/>
  <c r="G430" i="15"/>
  <c r="F153" i="15"/>
  <c r="E325" i="15"/>
  <c r="G147" i="15"/>
  <c r="F320" i="15"/>
  <c r="F35" i="15"/>
  <c r="B246" i="15"/>
  <c r="F99" i="15"/>
  <c r="G286" i="15"/>
  <c r="E440" i="15"/>
  <c r="H224" i="15"/>
  <c r="H99" i="15"/>
  <c r="B287" i="15"/>
  <c r="G440" i="15"/>
  <c r="H208" i="15"/>
  <c r="H129" i="15"/>
  <c r="E36" i="15"/>
  <c r="H246" i="15"/>
  <c r="E404" i="15"/>
  <c r="F214" i="15"/>
  <c r="E54" i="15"/>
  <c r="E86" i="15"/>
  <c r="F130" i="15"/>
  <c r="F80" i="15"/>
  <c r="H80" i="15"/>
  <c r="E144" i="15"/>
  <c r="F66" i="15"/>
  <c r="H162" i="15"/>
  <c r="C427" i="15"/>
  <c r="D510" i="15"/>
  <c r="C386" i="15"/>
  <c r="F513" i="15"/>
  <c r="D354" i="15"/>
  <c r="E508" i="15"/>
  <c r="E327" i="15"/>
  <c r="H507" i="15"/>
  <c r="H279" i="15"/>
  <c r="F479" i="15"/>
  <c r="E221" i="15"/>
  <c r="E449" i="15"/>
  <c r="H467" i="15"/>
  <c r="G392" i="15"/>
  <c r="C487" i="15"/>
  <c r="B400" i="15"/>
  <c r="D210" i="15"/>
  <c r="F495" i="15"/>
  <c r="F313" i="15"/>
  <c r="F496" i="15"/>
  <c r="F381" i="15"/>
  <c r="E477" i="15"/>
  <c r="F394" i="15"/>
  <c r="H520" i="15"/>
  <c r="D406" i="15"/>
  <c r="D511" i="15"/>
  <c r="H400" i="15"/>
  <c r="F75" i="15"/>
  <c r="D412" i="15"/>
  <c r="C41" i="15"/>
  <c r="H77" i="15"/>
  <c r="C224" i="15"/>
  <c r="B110" i="15"/>
  <c r="D256" i="15"/>
  <c r="D23" i="15"/>
  <c r="F169" i="15"/>
  <c r="C133" i="15"/>
  <c r="C124" i="15"/>
  <c r="E270" i="15"/>
  <c r="D28" i="15"/>
  <c r="F174" i="15"/>
  <c r="F165" i="15"/>
  <c r="B88" i="15"/>
  <c r="D234" i="15"/>
  <c r="C47" i="15"/>
  <c r="C134" i="15"/>
  <c r="D52" i="15"/>
  <c r="B43" i="15"/>
  <c r="B250" i="15"/>
  <c r="H139" i="15"/>
  <c r="C59" i="15"/>
  <c r="E260" i="15"/>
  <c r="F416" i="15"/>
  <c r="C140" i="15"/>
  <c r="F106" i="15"/>
  <c r="B91" i="15"/>
  <c r="D281" i="15"/>
  <c r="D435" i="15"/>
  <c r="E159" i="15"/>
  <c r="D330" i="15"/>
  <c r="G153" i="15"/>
  <c r="F325" i="15"/>
  <c r="E44" i="15"/>
  <c r="C251" i="15"/>
  <c r="F107" i="15"/>
  <c r="F291" i="15"/>
  <c r="B445" i="15"/>
  <c r="E230" i="15"/>
  <c r="H107" i="15"/>
  <c r="H291" i="15"/>
  <c r="D445" i="15"/>
  <c r="C214" i="15"/>
  <c r="G135" i="15"/>
  <c r="D45" i="15"/>
  <c r="E252" i="15"/>
  <c r="C409" i="15"/>
  <c r="D220" i="15"/>
  <c r="C63" i="15"/>
  <c r="E94" i="15"/>
  <c r="E136" i="15"/>
  <c r="D88" i="15"/>
  <c r="G88" i="15"/>
  <c r="D150" i="15"/>
  <c r="H74" i="15"/>
  <c r="C177" i="15"/>
  <c r="E432" i="15"/>
  <c r="D501" i="15"/>
  <c r="B392" i="15"/>
  <c r="E509" i="15"/>
  <c r="D361" i="15"/>
  <c r="D444" i="15"/>
  <c r="H333" i="15"/>
  <c r="E512" i="15"/>
  <c r="B289" i="15"/>
  <c r="E484" i="15"/>
  <c r="B232" i="15"/>
  <c r="H454" i="15"/>
  <c r="F510" i="15"/>
  <c r="H399" i="15"/>
  <c r="E436" i="15"/>
  <c r="F405" i="15"/>
  <c r="H221" i="15"/>
  <c r="C491" i="15"/>
  <c r="F321" i="15"/>
  <c r="D482" i="15"/>
  <c r="E387" i="15"/>
  <c r="G472" i="15"/>
  <c r="F400" i="15"/>
  <c r="D67" i="15"/>
  <c r="H411" i="15"/>
  <c r="C507" i="15"/>
  <c r="E406" i="15"/>
  <c r="G118" i="15"/>
  <c r="G45" i="15"/>
  <c r="E82" i="15"/>
  <c r="G228" i="15"/>
  <c r="F114" i="15"/>
  <c r="H260" i="15"/>
  <c r="H27" i="15"/>
  <c r="C174" i="15"/>
  <c r="G137" i="15"/>
  <c r="G128" i="15"/>
  <c r="B275" i="15"/>
  <c r="H32" i="15"/>
  <c r="H23" i="15"/>
  <c r="C170" i="15"/>
  <c r="F92" i="15"/>
  <c r="H238" i="15"/>
  <c r="G51" i="15"/>
  <c r="G138" i="15"/>
  <c r="H56" i="15"/>
  <c r="B50" i="15"/>
  <c r="C255" i="15"/>
  <c r="G145" i="15"/>
  <c r="G67" i="15"/>
  <c r="G265" i="15"/>
  <c r="C421" i="15"/>
  <c r="B146" i="15"/>
  <c r="C113" i="15"/>
  <c r="B99" i="15"/>
  <c r="C286" i="15"/>
  <c r="H439" i="15"/>
  <c r="F166" i="15"/>
  <c r="C335" i="15"/>
  <c r="F159" i="15"/>
  <c r="E330" i="15"/>
  <c r="D53" i="15"/>
  <c r="F256" i="15"/>
  <c r="H113" i="15"/>
  <c r="E296" i="15"/>
  <c r="F449" i="15"/>
  <c r="G235" i="15"/>
  <c r="C114" i="15"/>
  <c r="G296" i="15"/>
  <c r="H449" i="15"/>
  <c r="E219" i="15"/>
  <c r="F141" i="15"/>
  <c r="C54" i="15"/>
  <c r="F257" i="15"/>
  <c r="G413" i="15"/>
  <c r="H225" i="15"/>
  <c r="G71" i="15"/>
  <c r="D102" i="15"/>
  <c r="F143" i="15"/>
  <c r="H94" i="15"/>
  <c r="C95" i="15"/>
  <c r="E157" i="15"/>
  <c r="E81" i="15"/>
  <c r="G193" i="15"/>
  <c r="G437" i="15"/>
  <c r="D452" i="15"/>
  <c r="C398" i="15"/>
  <c r="C424" i="15"/>
  <c r="E367" i="15"/>
  <c r="H494" i="15"/>
  <c r="G341" i="15"/>
  <c r="B517" i="15"/>
  <c r="B298" i="15"/>
  <c r="D489" i="15"/>
  <c r="H242" i="15"/>
  <c r="D50" i="15"/>
  <c r="B87" i="15"/>
  <c r="D233" i="15"/>
  <c r="C119" i="15"/>
  <c r="E265" i="15"/>
  <c r="E32" i="15"/>
  <c r="G178" i="15"/>
  <c r="D142" i="15"/>
  <c r="D133" i="15"/>
  <c r="F279" i="15"/>
  <c r="E37" i="15"/>
  <c r="E28" i="15"/>
  <c r="G174" i="15"/>
  <c r="C97" i="15"/>
  <c r="E243" i="15"/>
  <c r="D56" i="15"/>
  <c r="D143" i="15"/>
  <c r="E61" i="15"/>
  <c r="H58" i="15"/>
  <c r="C260" i="15"/>
  <c r="H152" i="15"/>
  <c r="C76" i="15"/>
  <c r="H270" i="15"/>
  <c r="G425" i="15"/>
  <c r="C153" i="15"/>
  <c r="C121" i="15"/>
  <c r="H106" i="15"/>
  <c r="B291" i="15"/>
  <c r="E444" i="15"/>
  <c r="E172" i="15"/>
  <c r="B340" i="15"/>
  <c r="G166" i="15"/>
  <c r="D335" i="15"/>
  <c r="B62" i="15"/>
  <c r="G261" i="15"/>
  <c r="H121" i="15"/>
  <c r="D301" i="15"/>
  <c r="G26" i="15"/>
  <c r="B241" i="15"/>
  <c r="C122" i="15"/>
  <c r="F301" i="15"/>
  <c r="E454" i="15"/>
  <c r="E225" i="15"/>
  <c r="G148" i="15"/>
  <c r="H62" i="15"/>
  <c r="F262" i="15"/>
  <c r="D418" i="15"/>
  <c r="C231" i="15"/>
  <c r="B80" i="15"/>
  <c r="G108" i="15"/>
  <c r="E149" i="15"/>
  <c r="H102" i="15"/>
  <c r="C103" i="15"/>
  <c r="D163" i="15"/>
  <c r="E89" i="15"/>
  <c r="C206" i="15"/>
  <c r="B443" i="15"/>
  <c r="H519" i="15"/>
  <c r="G404" i="15"/>
  <c r="B519" i="15"/>
  <c r="D373" i="15"/>
  <c r="F470" i="15"/>
  <c r="B348" i="15"/>
  <c r="D508" i="15"/>
  <c r="F304" i="15"/>
  <c r="C494" i="15"/>
  <c r="E253" i="15"/>
  <c r="C465" i="15"/>
  <c r="H49" i="15"/>
  <c r="B411" i="15"/>
  <c r="D112" i="15"/>
  <c r="G416" i="15"/>
  <c r="G243" i="15"/>
  <c r="G466" i="15"/>
  <c r="C336" i="15"/>
  <c r="F482" i="15"/>
  <c r="E400" i="15"/>
  <c r="C67" i="15"/>
  <c r="G411" i="15"/>
  <c r="E150" i="15"/>
  <c r="F423" i="15"/>
  <c r="F118" i="15"/>
  <c r="C418" i="15"/>
  <c r="B169" i="15"/>
  <c r="C429" i="15"/>
  <c r="H54" i="15"/>
  <c r="F91" i="15"/>
  <c r="H237" i="15"/>
  <c r="G123" i="15"/>
  <c r="B270" i="15"/>
  <c r="B37" i="15"/>
  <c r="D183" i="15"/>
  <c r="H146" i="15"/>
  <c r="H137" i="15"/>
  <c r="C284" i="15"/>
  <c r="B42" i="15"/>
  <c r="B33" i="15"/>
  <c r="D179" i="15"/>
  <c r="G101" i="15"/>
  <c r="B248" i="15"/>
  <c r="H60" i="15"/>
  <c r="H147" i="15"/>
  <c r="B66" i="15"/>
  <c r="E67" i="15"/>
  <c r="C265" i="15"/>
  <c r="G158" i="15"/>
  <c r="C84" i="15"/>
  <c r="H275" i="15"/>
  <c r="D430" i="15"/>
  <c r="B159" i="15"/>
  <c r="C127" i="15"/>
  <c r="D113" i="15"/>
  <c r="H295" i="15"/>
  <c r="B449" i="15"/>
  <c r="D178" i="15"/>
  <c r="H344" i="15"/>
  <c r="F172" i="15"/>
  <c r="C340" i="15"/>
  <c r="D70" i="15"/>
  <c r="G266" i="15"/>
  <c r="H127" i="15"/>
  <c r="C306" i="15"/>
  <c r="H35" i="15"/>
  <c r="D246" i="15"/>
  <c r="E129" i="15"/>
  <c r="E306" i="15"/>
  <c r="B459" i="15"/>
  <c r="G230" i="15"/>
  <c r="F154" i="15"/>
  <c r="E71" i="15"/>
  <c r="F267" i="15"/>
  <c r="H422" i="15"/>
  <c r="E236" i="15"/>
  <c r="D86" i="15"/>
  <c r="G116" i="15"/>
  <c r="D155" i="15"/>
  <c r="C109" i="15"/>
  <c r="E109" i="15"/>
  <c r="C169" i="15"/>
  <c r="G95" i="15"/>
  <c r="G220" i="15"/>
  <c r="D448" i="15"/>
  <c r="G40" i="15"/>
  <c r="D410" i="15"/>
  <c r="H481" i="15"/>
  <c r="E380" i="15"/>
  <c r="H517" i="15"/>
  <c r="C355" i="15"/>
  <c r="C475" i="15"/>
  <c r="H312" i="15"/>
  <c r="H498" i="15"/>
  <c r="C263" i="15"/>
  <c r="E59" i="15"/>
  <c r="C96" i="15"/>
  <c r="E242" i="15"/>
  <c r="D128" i="15"/>
  <c r="F274" i="15"/>
  <c r="F41" i="15"/>
  <c r="H187" i="15"/>
  <c r="E151" i="15"/>
  <c r="E142" i="15"/>
  <c r="G288" i="15"/>
  <c r="F46" i="15"/>
  <c r="F37" i="15"/>
  <c r="H183" i="15"/>
  <c r="D106" i="15"/>
  <c r="F252" i="15"/>
  <c r="E65" i="15"/>
  <c r="E152" i="15"/>
  <c r="F70" i="15"/>
  <c r="H75" i="15"/>
  <c r="F270" i="15"/>
  <c r="F164" i="15"/>
  <c r="F90" i="15"/>
  <c r="H280" i="15"/>
  <c r="H434" i="15"/>
  <c r="B166" i="15"/>
  <c r="E134" i="15"/>
  <c r="D121" i="15"/>
  <c r="G300" i="15"/>
  <c r="F453" i="15"/>
  <c r="H184" i="15"/>
  <c r="G349" i="15"/>
  <c r="H178" i="15"/>
  <c r="B345" i="15"/>
  <c r="B77" i="15"/>
  <c r="G271" i="15"/>
  <c r="C135" i="15"/>
  <c r="B311" i="15"/>
  <c r="G44" i="15"/>
  <c r="E251" i="15"/>
  <c r="E135" i="15"/>
  <c r="E311" i="15"/>
  <c r="F463" i="15"/>
  <c r="B236" i="15"/>
  <c r="G161" i="15"/>
  <c r="F79" i="15"/>
  <c r="F272" i="15"/>
  <c r="D29" i="15"/>
  <c r="G241" i="15"/>
  <c r="D94" i="15"/>
  <c r="B123" i="15"/>
  <c r="E162" i="15"/>
  <c r="C117" i="15"/>
  <c r="E117" i="15"/>
  <c r="D176" i="15"/>
  <c r="G103" i="15"/>
  <c r="D231" i="15"/>
  <c r="B454" i="15"/>
  <c r="D104" i="15"/>
  <c r="G415" i="15"/>
  <c r="E467" i="15"/>
  <c r="D386" i="15"/>
  <c r="G513" i="15"/>
  <c r="F361" i="15"/>
  <c r="B513" i="15"/>
  <c r="D319" i="15"/>
  <c r="E503" i="15"/>
  <c r="B271" i="15"/>
  <c r="H474" i="15"/>
  <c r="C145" i="15"/>
  <c r="F422" i="15"/>
  <c r="B164" i="15"/>
  <c r="C428" i="15"/>
  <c r="F263" i="15"/>
  <c r="C446" i="15"/>
  <c r="B349" i="15"/>
  <c r="B67" i="15"/>
  <c r="F411" i="15"/>
  <c r="C150" i="15"/>
  <c r="E423" i="15"/>
  <c r="F182" i="15"/>
  <c r="C434" i="15"/>
  <c r="H168" i="15"/>
  <c r="B429" i="15"/>
  <c r="E199" i="15"/>
  <c r="B64" i="15"/>
  <c r="G100" i="15"/>
  <c r="B247" i="15"/>
  <c r="H132" i="15"/>
  <c r="C279" i="15"/>
  <c r="C46" i="15"/>
  <c r="E192" i="15"/>
  <c r="B156" i="15"/>
  <c r="B147" i="15"/>
  <c r="D293" i="15"/>
  <c r="C51" i="15"/>
  <c r="C42" i="15"/>
  <c r="E188" i="15"/>
  <c r="H110" i="15"/>
  <c r="C24" i="15"/>
  <c r="B70" i="15"/>
  <c r="B157" i="15"/>
  <c r="C75" i="15"/>
  <c r="G83" i="15"/>
  <c r="F275" i="15"/>
  <c r="G171" i="15"/>
  <c r="F98" i="15"/>
  <c r="G285" i="15"/>
  <c r="E439" i="15"/>
  <c r="B172" i="15"/>
  <c r="D140" i="15"/>
  <c r="D127" i="15"/>
  <c r="F305" i="15"/>
  <c r="C458" i="15"/>
  <c r="E190" i="15"/>
  <c r="F354" i="15"/>
  <c r="B185" i="15"/>
  <c r="H349" i="15"/>
  <c r="C85" i="15"/>
  <c r="G276" i="15"/>
  <c r="B141" i="15"/>
  <c r="B316" i="15"/>
  <c r="F53" i="15"/>
  <c r="B257" i="15"/>
  <c r="D141" i="15"/>
  <c r="E316" i="15"/>
  <c r="B27" i="15"/>
  <c r="D241" i="15"/>
  <c r="F167" i="15"/>
  <c r="B86" i="15"/>
  <c r="F277" i="15"/>
  <c r="E38" i="15"/>
  <c r="D247" i="15"/>
  <c r="B102" i="15"/>
  <c r="E130" i="15"/>
  <c r="D168" i="15"/>
  <c r="G124" i="15"/>
  <c r="C125" i="15"/>
  <c r="H181" i="15"/>
  <c r="F111" i="15"/>
  <c r="H241" i="15"/>
  <c r="D459" i="15"/>
  <c r="B144" i="15"/>
  <c r="D421" i="15"/>
  <c r="G446" i="15"/>
  <c r="C392" i="15"/>
  <c r="G495" i="15"/>
  <c r="F367" i="15"/>
  <c r="E460" i="15"/>
  <c r="F327" i="15"/>
  <c r="B508" i="15"/>
  <c r="B280" i="15"/>
  <c r="F68" i="15"/>
  <c r="D105" i="15"/>
  <c r="F251" i="15"/>
  <c r="E137" i="15"/>
  <c r="G283" i="15"/>
  <c r="G50" i="15"/>
  <c r="B197" i="15"/>
  <c r="F160" i="15"/>
  <c r="F151" i="15"/>
  <c r="H297" i="15"/>
  <c r="G55" i="15"/>
  <c r="G46" i="15"/>
  <c r="B193" i="15"/>
  <c r="E115" i="15"/>
  <c r="G28" i="15"/>
  <c r="F74" i="15"/>
  <c r="F161" i="15"/>
  <c r="G79" i="15"/>
  <c r="D90" i="15"/>
  <c r="F280" i="15"/>
  <c r="F177" i="15"/>
  <c r="H104" i="15"/>
  <c r="F290" i="15"/>
  <c r="B444" i="15"/>
  <c r="H177" i="15"/>
  <c r="C146" i="15"/>
  <c r="F134" i="15"/>
  <c r="E310" i="15"/>
  <c r="G462" i="15"/>
  <c r="B196" i="15"/>
  <c r="E359" i="15"/>
  <c r="F190" i="15"/>
  <c r="G354" i="15"/>
  <c r="H92" i="15"/>
  <c r="G281" i="15"/>
  <c r="C148" i="15"/>
  <c r="B321" i="15"/>
  <c r="D62" i="15"/>
  <c r="B262" i="15"/>
  <c r="E148" i="15"/>
  <c r="D321" i="15"/>
  <c r="C36" i="15"/>
  <c r="F246" i="15"/>
  <c r="E173" i="15"/>
  <c r="B94" i="15"/>
  <c r="F282" i="15"/>
  <c r="E45" i="15"/>
  <c r="G252" i="15"/>
  <c r="F108" i="15"/>
  <c r="D136" i="15"/>
  <c r="E175" i="15"/>
  <c r="H130" i="15"/>
  <c r="C131" i="15"/>
  <c r="E187" i="15"/>
  <c r="B118" i="15"/>
  <c r="F250" i="15"/>
  <c r="E464" i="15"/>
  <c r="B163" i="15"/>
  <c r="D427" i="15"/>
  <c r="F430" i="15"/>
  <c r="H398" i="15"/>
  <c r="D401" i="15"/>
  <c r="F373" i="15"/>
  <c r="E499" i="15"/>
  <c r="C334" i="15"/>
  <c r="F512" i="15"/>
  <c r="C289" i="15"/>
  <c r="C73" i="15"/>
  <c r="H109" i="15"/>
  <c r="C256" i="15"/>
  <c r="B142" i="15"/>
  <c r="D288" i="15"/>
  <c r="D55" i="15"/>
  <c r="F201" i="15"/>
  <c r="C165" i="15"/>
  <c r="C156" i="15"/>
  <c r="E302" i="15"/>
  <c r="D60" i="15"/>
  <c r="D51" i="15"/>
  <c r="F197" i="15"/>
  <c r="B120" i="15"/>
  <c r="D33" i="15"/>
  <c r="C79" i="15"/>
  <c r="C166" i="15"/>
  <c r="D84" i="15"/>
  <c r="D98" i="15"/>
  <c r="E285" i="15"/>
  <c r="G183" i="15"/>
  <c r="H112" i="15"/>
  <c r="E295" i="15"/>
  <c r="F448" i="15"/>
  <c r="D184" i="15"/>
  <c r="D153" i="15"/>
  <c r="E140" i="15"/>
  <c r="D315" i="15"/>
  <c r="D467" i="15"/>
  <c r="E202" i="15"/>
  <c r="D364" i="15"/>
  <c r="C196" i="15"/>
  <c r="F359" i="15"/>
  <c r="E99" i="15"/>
  <c r="F286" i="15"/>
  <c r="B154" i="15"/>
  <c r="H325" i="15"/>
  <c r="H70" i="15"/>
  <c r="B267" i="15"/>
  <c r="D154" i="15"/>
  <c r="C326" i="15"/>
  <c r="B45" i="15"/>
  <c r="B252" i="15"/>
  <c r="D180" i="15"/>
  <c r="D100" i="15"/>
  <c r="E287" i="15"/>
  <c r="D54" i="15"/>
  <c r="G257" i="15"/>
  <c r="F116" i="15"/>
  <c r="E143" i="15"/>
  <c r="D30" i="15"/>
  <c r="G136" i="15"/>
  <c r="B137" i="15"/>
  <c r="B194" i="15"/>
  <c r="G125" i="15"/>
  <c r="H259" i="15"/>
  <c r="D469" i="15"/>
  <c r="D177" i="15"/>
  <c r="F432" i="15"/>
  <c r="G77" i="15"/>
  <c r="E114" i="15"/>
  <c r="G260" i="15"/>
  <c r="F146" i="15"/>
  <c r="H292" i="15"/>
  <c r="H59" i="15"/>
  <c r="E23" i="15"/>
  <c r="G169" i="15"/>
  <c r="G160" i="15"/>
  <c r="B307" i="15"/>
  <c r="H64" i="15"/>
  <c r="H55" i="15"/>
  <c r="C202" i="15"/>
  <c r="F124" i="15"/>
  <c r="H37" i="15"/>
  <c r="E24" i="15"/>
  <c r="G170" i="15"/>
  <c r="H88" i="15"/>
  <c r="F104" i="15"/>
  <c r="D290" i="15"/>
  <c r="G189" i="15"/>
  <c r="G120" i="15"/>
  <c r="D300" i="15"/>
  <c r="C453" i="15"/>
  <c r="B190" i="15"/>
  <c r="C159" i="15"/>
  <c r="D146" i="15"/>
  <c r="C320" i="15"/>
  <c r="H471" i="15"/>
  <c r="B208" i="15"/>
  <c r="C369" i="15"/>
  <c r="F202" i="15"/>
  <c r="E364" i="15"/>
  <c r="E107" i="15"/>
  <c r="E291" i="15"/>
  <c r="H159" i="15"/>
  <c r="G330" i="15"/>
  <c r="D77" i="15"/>
  <c r="B272" i="15"/>
  <c r="D161" i="15"/>
  <c r="B331" i="15"/>
  <c r="H53" i="15"/>
  <c r="D257" i="15"/>
  <c r="H185" i="15"/>
  <c r="D108" i="15"/>
  <c r="D292" i="15"/>
  <c r="B63" i="15"/>
  <c r="G262" i="15"/>
  <c r="H122" i="15"/>
  <c r="D149" i="15"/>
  <c r="D39" i="15"/>
  <c r="H143" i="15"/>
  <c r="H30" i="15"/>
  <c r="F199" i="15"/>
  <c r="G131" i="15"/>
  <c r="E269" i="15"/>
  <c r="C474" i="15"/>
  <c r="H193" i="15"/>
  <c r="H437" i="15"/>
  <c r="H40" i="15"/>
  <c r="E410" i="15"/>
  <c r="C435" i="15"/>
  <c r="E386" i="15"/>
  <c r="C509" i="15"/>
  <c r="D348" i="15"/>
  <c r="E494" i="15"/>
  <c r="G304" i="15"/>
  <c r="D82" i="15"/>
  <c r="B119" i="15"/>
  <c r="D265" i="15"/>
  <c r="C151" i="15"/>
  <c r="E297" i="15"/>
  <c r="E64" i="15"/>
  <c r="B28" i="15"/>
  <c r="D174" i="15"/>
  <c r="D165" i="15"/>
  <c r="F311" i="15"/>
  <c r="E69" i="15"/>
  <c r="E60" i="15"/>
  <c r="G206" i="15"/>
  <c r="C129" i="15"/>
  <c r="E42" i="15"/>
  <c r="B29" i="15"/>
  <c r="D175" i="15"/>
  <c r="E93" i="15"/>
  <c r="F112" i="15"/>
  <c r="C295" i="15"/>
  <c r="D195" i="15"/>
  <c r="H126" i="15"/>
  <c r="C305" i="15"/>
  <c r="G457" i="15"/>
  <c r="F195" i="15"/>
  <c r="D166" i="15"/>
  <c r="E153" i="15"/>
  <c r="C325" i="15"/>
  <c r="E476" i="15"/>
  <c r="D213" i="15"/>
  <c r="B374" i="15"/>
  <c r="C208" i="15"/>
  <c r="D369" i="15"/>
  <c r="G113" i="15"/>
  <c r="D296" i="15"/>
  <c r="B167" i="15"/>
  <c r="F335" i="15"/>
  <c r="E85" i="15"/>
  <c r="B277" i="15"/>
  <c r="D167" i="15"/>
  <c r="H335" i="15"/>
  <c r="F62" i="15"/>
  <c r="D262" i="15"/>
  <c r="E191" i="15"/>
  <c r="C116" i="15"/>
  <c r="C297" i="15"/>
  <c r="F71" i="15"/>
  <c r="G267" i="15"/>
  <c r="D130" i="15"/>
  <c r="C155" i="15"/>
  <c r="C48" i="15"/>
  <c r="G149" i="15"/>
  <c r="H39" i="15"/>
  <c r="C205" i="15"/>
  <c r="H138" i="15"/>
  <c r="H278" i="15"/>
  <c r="B479" i="15"/>
  <c r="D206" i="15"/>
  <c r="C443" i="15"/>
  <c r="E104" i="15"/>
  <c r="H415" i="15"/>
  <c r="D441" i="15"/>
  <c r="D392" i="15"/>
  <c r="H504" i="15"/>
  <c r="E355" i="15"/>
  <c r="B480" i="15"/>
  <c r="B313" i="15"/>
  <c r="H86" i="15"/>
  <c r="F123" i="15"/>
  <c r="H269" i="15"/>
  <c r="G155" i="15"/>
  <c r="B302" i="15"/>
  <c r="B69" i="15"/>
  <c r="F32" i="15"/>
  <c r="F23" i="15"/>
  <c r="H169" i="15"/>
  <c r="C316" i="15"/>
  <c r="B74" i="15"/>
  <c r="B65" i="15"/>
  <c r="D211" i="15"/>
  <c r="G133" i="15"/>
  <c r="B47" i="15"/>
  <c r="F33" i="15"/>
  <c r="H179" i="15"/>
  <c r="B98" i="15"/>
  <c r="D120" i="15"/>
  <c r="B300" i="15"/>
  <c r="H200" i="15"/>
  <c r="B134" i="15"/>
  <c r="B310" i="15"/>
  <c r="D462" i="15"/>
  <c r="C201" i="15"/>
  <c r="C172" i="15"/>
  <c r="D159" i="15"/>
  <c r="C330" i="15"/>
  <c r="B481" i="15"/>
  <c r="F218" i="15"/>
  <c r="H378" i="15"/>
  <c r="E213" i="15"/>
  <c r="C374" i="15"/>
  <c r="G121" i="15"/>
  <c r="C301" i="15"/>
  <c r="H172" i="15"/>
  <c r="E340" i="15"/>
  <c r="D93" i="15"/>
  <c r="B282" i="15"/>
  <c r="C173" i="15"/>
  <c r="G340" i="15"/>
  <c r="C71" i="15"/>
  <c r="D267" i="15"/>
  <c r="H197" i="15"/>
  <c r="F122" i="15"/>
  <c r="C302" i="15"/>
  <c r="H79" i="15"/>
  <c r="G272" i="15"/>
  <c r="C136" i="15"/>
  <c r="D162" i="15"/>
  <c r="G56" i="15"/>
  <c r="F30" i="15"/>
  <c r="G48" i="15"/>
  <c r="H210" i="15"/>
  <c r="G144" i="15"/>
  <c r="C288" i="15"/>
  <c r="H483" i="15"/>
  <c r="H220" i="15"/>
  <c r="E448" i="15"/>
  <c r="C144" i="15"/>
  <c r="E421" i="15"/>
  <c r="H496" i="15"/>
  <c r="C399" i="15"/>
  <c r="H406" i="15"/>
  <c r="G361" i="15"/>
  <c r="H438" i="15"/>
  <c r="F319" i="15"/>
  <c r="E91" i="15"/>
  <c r="C128" i="15"/>
  <c r="E274" i="15"/>
  <c r="D160" i="15"/>
  <c r="F306" i="15"/>
  <c r="F73" i="15"/>
  <c r="C37" i="15"/>
  <c r="C28" i="15"/>
  <c r="E174" i="15"/>
  <c r="G320" i="15"/>
  <c r="F78" i="15"/>
  <c r="F69" i="15"/>
  <c r="H215" i="15"/>
  <c r="D138" i="15"/>
  <c r="F51" i="15"/>
  <c r="C38" i="15"/>
  <c r="E184" i="15"/>
  <c r="F102" i="15"/>
  <c r="F126" i="15"/>
  <c r="H304" i="15"/>
  <c r="C207" i="15"/>
  <c r="B140" i="15"/>
  <c r="H314" i="15"/>
  <c r="H466" i="15"/>
  <c r="F207" i="15"/>
  <c r="B178" i="15"/>
  <c r="E166" i="15"/>
  <c r="B335" i="15"/>
  <c r="F485" i="15"/>
  <c r="H223" i="15"/>
  <c r="G383" i="15"/>
  <c r="G218" i="15"/>
  <c r="B379" i="15"/>
  <c r="G127" i="15"/>
  <c r="B306" i="15"/>
  <c r="F179" i="15"/>
  <c r="D345" i="15"/>
  <c r="G99" i="15"/>
  <c r="H286" i="15"/>
  <c r="B180" i="15"/>
  <c r="F345" i="15"/>
  <c r="F77" i="15"/>
  <c r="D272" i="15"/>
  <c r="F203" i="15"/>
  <c r="B130" i="15"/>
  <c r="C307" i="15"/>
  <c r="C86" i="15"/>
  <c r="G277" i="15"/>
  <c r="C143" i="15"/>
  <c r="C168" i="15"/>
  <c r="F63" i="15"/>
  <c r="F39" i="15"/>
  <c r="F57" i="15"/>
  <c r="C31" i="15"/>
  <c r="E31" i="15"/>
  <c r="F295" i="15"/>
  <c r="G488" i="15"/>
  <c r="E231" i="15"/>
  <c r="C454" i="15"/>
  <c r="C163" i="15"/>
  <c r="E427" i="15"/>
  <c r="H462" i="15"/>
  <c r="B405" i="15"/>
  <c r="F481" i="15"/>
  <c r="G367" i="15"/>
  <c r="B485" i="15"/>
  <c r="G327" i="15"/>
  <c r="C508" i="15"/>
  <c r="C243" i="15"/>
  <c r="C460" i="15"/>
  <c r="G253" i="15"/>
  <c r="E465" i="15"/>
  <c r="E321" i="15"/>
  <c r="F519" i="15"/>
  <c r="B394" i="15"/>
  <c r="C222" i="15"/>
  <c r="E450" i="15"/>
  <c r="C244" i="15"/>
  <c r="H460" i="15"/>
  <c r="C264" i="15"/>
  <c r="B471" i="15"/>
  <c r="B96" i="15"/>
  <c r="G132" i="15"/>
  <c r="B279" i="15"/>
  <c r="H164" i="15"/>
  <c r="C311" i="15"/>
  <c r="C78" i="15"/>
  <c r="G41" i="15"/>
  <c r="G32" i="15"/>
  <c r="B179" i="15"/>
  <c r="D325" i="15"/>
  <c r="C83" i="15"/>
  <c r="C74" i="15"/>
  <c r="E220" i="15"/>
  <c r="H142" i="15"/>
  <c r="C56" i="15"/>
  <c r="G42" i="15"/>
  <c r="B189" i="15"/>
  <c r="C107" i="15"/>
  <c r="F132" i="15"/>
  <c r="G309" i="15"/>
  <c r="F212" i="15"/>
  <c r="H145" i="15"/>
  <c r="G319" i="15"/>
  <c r="E471" i="15"/>
  <c r="H212" i="15"/>
  <c r="F184" i="15"/>
  <c r="D172" i="15"/>
  <c r="H339" i="15"/>
  <c r="C490" i="15"/>
  <c r="H229" i="15"/>
  <c r="F388" i="15"/>
  <c r="B224" i="15"/>
  <c r="H383" i="15"/>
  <c r="B135" i="15"/>
  <c r="H310" i="15"/>
  <c r="D185" i="15"/>
  <c r="C350" i="15"/>
  <c r="G107" i="15"/>
  <c r="G291" i="15"/>
  <c r="F185" i="15"/>
  <c r="E350" i="15"/>
  <c r="G85" i="15"/>
  <c r="D277" i="15"/>
  <c r="B209" i="15"/>
  <c r="H135" i="15"/>
  <c r="B312" i="15"/>
  <c r="C94" i="15"/>
  <c r="G282" i="15"/>
  <c r="C149" i="15"/>
  <c r="C175" i="15"/>
  <c r="C72" i="15"/>
  <c r="E48" i="15"/>
  <c r="H65" i="15"/>
  <c r="C40" i="15"/>
  <c r="E40" i="15"/>
  <c r="B304" i="15"/>
  <c r="F493" i="15"/>
  <c r="B242" i="15"/>
  <c r="E459" i="15"/>
  <c r="B181" i="15"/>
  <c r="G432" i="15"/>
  <c r="B41" i="15"/>
  <c r="F410" i="15"/>
  <c r="F456" i="15"/>
  <c r="G373" i="15"/>
  <c r="D450" i="15"/>
  <c r="D334" i="15"/>
  <c r="G512" i="15"/>
  <c r="F253" i="15"/>
  <c r="D465" i="15"/>
  <c r="E263" i="15"/>
  <c r="H484" i="15"/>
  <c r="C328" i="15"/>
  <c r="F477" i="15"/>
  <c r="D400" i="15"/>
  <c r="G232" i="15"/>
  <c r="F455" i="15"/>
  <c r="D254" i="15"/>
  <c r="B466" i="15"/>
  <c r="F273" i="15"/>
  <c r="H475" i="15"/>
  <c r="D264" i="15"/>
  <c r="C471" i="15"/>
  <c r="D283" i="15"/>
  <c r="F100" i="15"/>
  <c r="D137" i="15"/>
  <c r="C23" i="15"/>
  <c r="E169" i="15"/>
  <c r="G315" i="15"/>
  <c r="G82" i="15"/>
  <c r="D46" i="15"/>
  <c r="D37" i="15"/>
  <c r="F183" i="15"/>
  <c r="H329" i="15"/>
  <c r="G87" i="15"/>
  <c r="G78" i="15"/>
  <c r="B225" i="15"/>
  <c r="E147" i="15"/>
  <c r="G60" i="15"/>
  <c r="D47" i="15"/>
  <c r="F193" i="15"/>
  <c r="G111" i="15"/>
  <c r="G139" i="15"/>
  <c r="F314" i="15"/>
  <c r="H217" i="15"/>
  <c r="B153" i="15"/>
  <c r="F324" i="15"/>
  <c r="B476" i="15"/>
  <c r="C218" i="15"/>
  <c r="C190" i="15"/>
  <c r="C178" i="15"/>
  <c r="G344" i="15"/>
  <c r="G494" i="15"/>
  <c r="C235" i="15"/>
  <c r="F393" i="15"/>
  <c r="B230" i="15"/>
  <c r="G388" i="15"/>
  <c r="H140" i="15"/>
  <c r="H315" i="15"/>
  <c r="H190" i="15"/>
  <c r="B355" i="15"/>
  <c r="B114" i="15"/>
  <c r="F296" i="15"/>
  <c r="C191" i="15"/>
  <c r="D355" i="15"/>
  <c r="G93" i="15"/>
  <c r="D282" i="15"/>
  <c r="D214" i="15"/>
  <c r="G141" i="15"/>
  <c r="H316" i="15"/>
  <c r="E100" i="15"/>
  <c r="F287" i="15"/>
  <c r="B155" i="15"/>
  <c r="H180" i="15"/>
  <c r="E80" i="15"/>
  <c r="D57" i="15"/>
  <c r="G72" i="15"/>
  <c r="B49" i="15"/>
  <c r="D49" i="15"/>
  <c r="D312" i="15"/>
  <c r="D498" i="15"/>
  <c r="H252" i="15"/>
  <c r="F464" i="15"/>
  <c r="C194" i="15"/>
  <c r="B438" i="15"/>
  <c r="F109" i="15"/>
  <c r="B416" i="15"/>
  <c r="H429" i="15"/>
  <c r="G380" i="15"/>
  <c r="B495" i="15"/>
  <c r="B342" i="15"/>
  <c r="D517" i="15"/>
  <c r="D263" i="15"/>
  <c r="C470" i="15"/>
  <c r="H272" i="15"/>
  <c r="F517" i="15"/>
  <c r="B336" i="15"/>
  <c r="H472" i="15"/>
  <c r="H405" i="15"/>
  <c r="B244" i="15"/>
  <c r="G460" i="15"/>
  <c r="B264" i="15"/>
  <c r="H470" i="15"/>
  <c r="B283" i="15"/>
  <c r="H480" i="15"/>
  <c r="G273" i="15"/>
  <c r="C476" i="15"/>
  <c r="H290" i="15"/>
  <c r="C105" i="15"/>
  <c r="H141" i="15"/>
  <c r="G27" i="15"/>
  <c r="B174" i="15"/>
  <c r="D320" i="15"/>
  <c r="D87" i="15"/>
  <c r="H50" i="15"/>
  <c r="H41" i="15"/>
  <c r="C188" i="15"/>
  <c r="E334" i="15"/>
  <c r="D92" i="15"/>
  <c r="D83" i="15"/>
  <c r="F229" i="15"/>
  <c r="B152" i="15"/>
  <c r="D65" i="15"/>
  <c r="H51" i="15"/>
  <c r="C198" i="15"/>
  <c r="D116" i="15"/>
  <c r="F145" i="15"/>
  <c r="E319" i="15"/>
  <c r="C223" i="15"/>
  <c r="H158" i="15"/>
  <c r="F329" i="15"/>
  <c r="F480" i="15"/>
  <c r="E223" i="15"/>
  <c r="G195" i="15"/>
  <c r="G184" i="15"/>
  <c r="F349" i="15"/>
  <c r="C26" i="15"/>
  <c r="E240" i="15"/>
  <c r="F398" i="15"/>
  <c r="D235" i="15"/>
  <c r="G393" i="15"/>
  <c r="B148" i="15"/>
  <c r="H320" i="15"/>
  <c r="E196" i="15"/>
  <c r="H359" i="15"/>
  <c r="B122" i="15"/>
  <c r="E301" i="15"/>
  <c r="C197" i="15"/>
  <c r="C360" i="15"/>
  <c r="B100" i="15"/>
  <c r="C287" i="15"/>
  <c r="H219" i="15"/>
  <c r="H148" i="15"/>
  <c r="G321" i="15"/>
  <c r="E108" i="15"/>
  <c r="E292" i="15"/>
  <c r="C162" i="15"/>
  <c r="E186" i="15"/>
  <c r="G86" i="15"/>
  <c r="H63" i="15"/>
  <c r="B81" i="15"/>
  <c r="H57" i="15"/>
  <c r="C58" i="15"/>
  <c r="G318" i="15"/>
  <c r="H502" i="15"/>
  <c r="B260" i="15"/>
  <c r="E469" i="15"/>
  <c r="F206" i="15"/>
  <c r="D443" i="15"/>
  <c r="D144" i="15"/>
  <c r="G421" i="15"/>
  <c r="E496" i="15"/>
  <c r="F386" i="15"/>
  <c r="C518" i="15"/>
  <c r="E348" i="15"/>
  <c r="C499" i="15"/>
  <c r="C271" i="15"/>
  <c r="B475" i="15"/>
  <c r="D280" i="15"/>
  <c r="C450" i="15"/>
  <c r="E342" i="15"/>
  <c r="G58" i="15"/>
  <c r="E411" i="15"/>
  <c r="C254" i="15"/>
  <c r="H465" i="15"/>
  <c r="E273" i="15"/>
  <c r="G475" i="15"/>
  <c r="C290" i="15"/>
  <c r="H485" i="15"/>
  <c r="C283" i="15"/>
  <c r="C481" i="15"/>
  <c r="E299" i="15"/>
  <c r="G509" i="15"/>
  <c r="G109" i="15"/>
  <c r="E146" i="15"/>
  <c r="D32" i="15"/>
  <c r="F178" i="15"/>
  <c r="H324" i="15"/>
  <c r="H91" i="15"/>
  <c r="E55" i="15"/>
  <c r="E46" i="15"/>
  <c r="G192" i="15"/>
  <c r="B339" i="15"/>
  <c r="H96" i="15"/>
  <c r="H87" i="15"/>
  <c r="C234" i="15"/>
  <c r="F156" i="15"/>
  <c r="H69" i="15"/>
  <c r="E56" i="15"/>
  <c r="G202" i="15"/>
  <c r="H120" i="15"/>
  <c r="G152" i="15"/>
  <c r="D324" i="15"/>
  <c r="E228" i="15"/>
  <c r="H165" i="15"/>
  <c r="F334" i="15"/>
  <c r="C485" i="15"/>
  <c r="B229" i="15"/>
  <c r="G201" i="15"/>
  <c r="D190" i="15"/>
  <c r="E354" i="15"/>
  <c r="D35" i="15"/>
  <c r="G245" i="15"/>
  <c r="D26" i="15"/>
  <c r="F240" i="15"/>
  <c r="G398" i="15"/>
  <c r="H153" i="15"/>
  <c r="G325" i="15"/>
  <c r="B203" i="15"/>
  <c r="G364" i="15"/>
  <c r="D129" i="15"/>
  <c r="D306" i="15"/>
  <c r="D203" i="15"/>
  <c r="B365" i="15"/>
  <c r="B108" i="15"/>
  <c r="B292" i="15"/>
  <c r="F225" i="15"/>
  <c r="G154" i="15"/>
  <c r="F326" i="15"/>
  <c r="E116" i="15"/>
  <c r="D297" i="15"/>
  <c r="B168" i="15"/>
  <c r="B192" i="15"/>
  <c r="G94" i="15"/>
  <c r="E72" i="15"/>
  <c r="B89" i="15"/>
  <c r="E66" i="15"/>
  <c r="G66" i="15"/>
  <c r="B327" i="15"/>
  <c r="E507" i="15"/>
  <c r="F269" i="15"/>
  <c r="D474" i="15"/>
  <c r="B221" i="15"/>
  <c r="G448" i="15"/>
  <c r="E163" i="15"/>
  <c r="F427" i="15"/>
  <c r="E430" i="15"/>
  <c r="E392" i="15"/>
  <c r="D500" i="15"/>
  <c r="F355" i="15"/>
  <c r="H512" i="15"/>
  <c r="C280" i="15"/>
  <c r="H479" i="15"/>
  <c r="E289" i="15"/>
  <c r="B504" i="15"/>
  <c r="H348" i="15"/>
  <c r="F117" i="15"/>
  <c r="C417" i="15"/>
  <c r="H263" i="15"/>
  <c r="G470" i="15"/>
  <c r="H282" i="15"/>
  <c r="G480" i="15"/>
  <c r="C299" i="15"/>
  <c r="G490" i="15"/>
  <c r="G290" i="15"/>
  <c r="B486" i="15"/>
  <c r="H307" i="15"/>
  <c r="C407" i="15"/>
  <c r="D114" i="15"/>
  <c r="B151" i="15"/>
  <c r="H36" i="15"/>
  <c r="C183" i="15"/>
  <c r="E329" i="15"/>
  <c r="E96" i="15"/>
  <c r="B60" i="15"/>
  <c r="B51" i="15"/>
  <c r="D197" i="15"/>
  <c r="F343" i="15"/>
  <c r="E101" i="15"/>
  <c r="E92" i="15"/>
  <c r="G238" i="15"/>
  <c r="C161" i="15"/>
  <c r="E74" i="15"/>
  <c r="B61" i="15"/>
  <c r="D207" i="15"/>
  <c r="B25" i="15"/>
  <c r="F158" i="15"/>
  <c r="C329" i="15"/>
  <c r="E234" i="15"/>
  <c r="H171" i="15"/>
  <c r="E339" i="15"/>
  <c r="G489" i="15"/>
  <c r="G234" i="15"/>
  <c r="G207" i="15"/>
  <c r="H195" i="15"/>
  <c r="D359" i="15"/>
  <c r="C44" i="15"/>
  <c r="H250" i="15"/>
  <c r="E35" i="15"/>
  <c r="H245" i="15"/>
  <c r="E403" i="15"/>
  <c r="G159" i="15"/>
  <c r="F330" i="15"/>
  <c r="E208" i="15"/>
  <c r="F369" i="15"/>
  <c r="D135" i="15"/>
  <c r="D311" i="15"/>
  <c r="G208" i="15"/>
  <c r="H369" i="15"/>
  <c r="G115" i="15"/>
  <c r="H296" i="15"/>
  <c r="H230" i="15"/>
  <c r="H161" i="15"/>
  <c r="E331" i="15"/>
  <c r="G122" i="15"/>
  <c r="D302" i="15"/>
  <c r="B175" i="15"/>
  <c r="F198" i="15"/>
  <c r="G102" i="15"/>
  <c r="G80" i="15"/>
  <c r="B31" i="15"/>
  <c r="B73" i="15"/>
  <c r="B75" i="15"/>
  <c r="E333" i="15"/>
  <c r="B512" i="15"/>
  <c r="D279" i="15"/>
  <c r="C479" i="15"/>
  <c r="F231" i="15"/>
  <c r="D454" i="15"/>
  <c r="C181" i="15"/>
  <c r="H432" i="15"/>
  <c r="E501" i="15"/>
  <c r="E399" i="15"/>
  <c r="H412" i="15"/>
  <c r="B362" i="15"/>
  <c r="D499" i="15"/>
  <c r="D289" i="15"/>
  <c r="G484" i="15"/>
  <c r="E298" i="15"/>
  <c r="D490" i="15"/>
  <c r="D356" i="15"/>
  <c r="H149" i="15"/>
  <c r="C423" i="15"/>
  <c r="D273" i="15"/>
  <c r="F475" i="15"/>
  <c r="B290" i="15"/>
  <c r="G485" i="15"/>
  <c r="F307" i="15"/>
  <c r="E495" i="15"/>
  <c r="D299" i="15"/>
  <c r="H490" i="15"/>
  <c r="D314" i="15"/>
  <c r="H118" i="15"/>
  <c r="F155" i="15"/>
  <c r="E41" i="15"/>
  <c r="G187" i="15"/>
  <c r="B334" i="15"/>
  <c r="B101" i="15"/>
  <c r="F64" i="15"/>
  <c r="F55" i="15"/>
  <c r="H201" i="15"/>
  <c r="C348" i="15"/>
  <c r="B106" i="15"/>
  <c r="B97" i="15"/>
  <c r="D243" i="15"/>
  <c r="G165" i="15"/>
  <c r="B79" i="15"/>
  <c r="F65" i="15"/>
  <c r="F24" i="15"/>
  <c r="F29" i="15"/>
  <c r="E164" i="15"/>
  <c r="E25" i="15"/>
  <c r="G239" i="15"/>
  <c r="G177" i="15"/>
  <c r="D344" i="15"/>
  <c r="G25" i="15"/>
  <c r="B240" i="15"/>
  <c r="B213" i="15"/>
  <c r="B202" i="15"/>
  <c r="C364" i="15"/>
  <c r="B53" i="15"/>
  <c r="B256" i="15"/>
  <c r="D44" i="15"/>
  <c r="B251" i="15"/>
  <c r="C408" i="15"/>
  <c r="H166" i="15"/>
  <c r="E335" i="15"/>
  <c r="G213" i="15"/>
  <c r="E374" i="15"/>
  <c r="C141" i="15"/>
  <c r="D316" i="15"/>
  <c r="B214" i="15"/>
  <c r="G374" i="15"/>
  <c r="D122" i="15"/>
  <c r="G301" i="15"/>
  <c r="C236" i="15"/>
  <c r="G167" i="15"/>
  <c r="D336" i="15"/>
  <c r="C130" i="15"/>
  <c r="D307" i="15"/>
  <c r="G180" i="15"/>
  <c r="C204" i="15"/>
  <c r="B109" i="15"/>
  <c r="F88" i="15"/>
  <c r="B40" i="15"/>
  <c r="D81" i="15"/>
  <c r="F81" i="15"/>
  <c r="B341" i="15"/>
  <c r="F516" i="15"/>
  <c r="E288" i="15"/>
  <c r="B484" i="15"/>
  <c r="C242" i="15"/>
  <c r="F459" i="15"/>
  <c r="D194" i="15"/>
  <c r="C438" i="15"/>
  <c r="F483" i="15"/>
  <c r="C405" i="15"/>
  <c r="F500" i="15"/>
  <c r="H367" i="15"/>
  <c r="F433" i="15"/>
  <c r="D298" i="15"/>
  <c r="F489" i="15"/>
  <c r="D305" i="15"/>
  <c r="D513" i="15"/>
  <c r="E362" i="15"/>
  <c r="D164" i="15"/>
  <c r="E428" i="15"/>
  <c r="C281" i="15"/>
  <c r="E480" i="15"/>
  <c r="B299" i="15"/>
  <c r="F490" i="15"/>
  <c r="B314" i="15"/>
  <c r="B500" i="15"/>
  <c r="G307" i="15"/>
  <c r="G504" i="15"/>
  <c r="F322" i="15"/>
  <c r="G435" i="15"/>
  <c r="E123" i="15"/>
  <c r="C160" i="15"/>
  <c r="B46" i="15"/>
  <c r="D192" i="15"/>
  <c r="F338" i="15"/>
  <c r="F105" i="15"/>
  <c r="C69" i="15"/>
  <c r="C60" i="15"/>
  <c r="E206" i="15"/>
  <c r="G352" i="15"/>
  <c r="F110" i="15"/>
  <c r="F101" i="15"/>
  <c r="B24" i="15"/>
  <c r="D170" i="15"/>
  <c r="F83" i="15"/>
  <c r="C70" i="15"/>
  <c r="C29" i="15"/>
  <c r="C34" i="15"/>
  <c r="F171" i="15"/>
  <c r="F34" i="15"/>
  <c r="B245" i="15"/>
  <c r="C184" i="15"/>
  <c r="C349" i="15"/>
  <c r="H34" i="15"/>
  <c r="D245" i="15"/>
  <c r="D218" i="15"/>
  <c r="H207" i="15"/>
  <c r="B369" i="15"/>
  <c r="G61" i="15"/>
  <c r="E261" i="15"/>
  <c r="C53" i="15"/>
  <c r="E256" i="15"/>
  <c r="G412" i="15"/>
  <c r="G172" i="15"/>
  <c r="D340" i="15"/>
  <c r="B219" i="15"/>
  <c r="D379" i="15"/>
  <c r="D148" i="15"/>
  <c r="C321" i="15"/>
  <c r="D219" i="15"/>
  <c r="F379" i="15"/>
  <c r="G129" i="15"/>
  <c r="C27" i="15"/>
  <c r="E241" i="15"/>
  <c r="F173" i="15"/>
  <c r="C341" i="15"/>
  <c r="B136" i="15"/>
  <c r="C312" i="15"/>
  <c r="D186" i="15"/>
  <c r="C30" i="15"/>
  <c r="B117" i="15"/>
  <c r="B95" i="15"/>
  <c r="H48" i="15"/>
  <c r="D89" i="15"/>
  <c r="F89" i="15"/>
  <c r="E347" i="15"/>
  <c r="H416" i="15"/>
  <c r="G295" i="15"/>
  <c r="H488" i="15"/>
  <c r="B253" i="15"/>
  <c r="G464" i="15"/>
  <c r="B128" i="15"/>
  <c r="G164" i="15"/>
  <c r="F50" i="15"/>
  <c r="H196" i="15"/>
  <c r="C343" i="15"/>
  <c r="C110" i="15"/>
  <c r="G73" i="15"/>
  <c r="G64" i="15"/>
  <c r="B211" i="15"/>
  <c r="D357" i="15"/>
  <c r="C115" i="15"/>
  <c r="C106" i="15"/>
  <c r="F28" i="15"/>
  <c r="H174" i="15"/>
  <c r="C88" i="15"/>
  <c r="G74" i="15"/>
  <c r="G33" i="15"/>
  <c r="G38" i="15"/>
  <c r="E177" i="15"/>
  <c r="E43" i="15"/>
  <c r="C250" i="15"/>
  <c r="H189" i="15"/>
  <c r="B354" i="15"/>
  <c r="G43" i="15"/>
  <c r="E250" i="15"/>
  <c r="F223" i="15"/>
  <c r="C213" i="15"/>
  <c r="H373" i="15"/>
  <c r="D68" i="15"/>
  <c r="E266" i="15"/>
  <c r="H61" i="15"/>
  <c r="F261" i="15"/>
  <c r="D417" i="15"/>
  <c r="C179" i="15"/>
  <c r="C345" i="15"/>
  <c r="F224" i="15"/>
  <c r="C384" i="15"/>
  <c r="C154" i="15"/>
  <c r="B326" i="15"/>
  <c r="D225" i="15"/>
  <c r="F384" i="15"/>
  <c r="F135" i="15"/>
  <c r="D36" i="15"/>
  <c r="G246" i="15"/>
  <c r="E180" i="15"/>
  <c r="B346" i="15"/>
  <c r="B143" i="15"/>
  <c r="B317" i="15"/>
  <c r="H191" i="15"/>
  <c r="C39" i="15"/>
  <c r="D123" i="15"/>
  <c r="B103" i="15"/>
  <c r="G57" i="15"/>
  <c r="F95" i="15"/>
  <c r="H95" i="15"/>
  <c r="H353" i="15"/>
  <c r="C480" i="15"/>
  <c r="C304" i="15"/>
  <c r="G493" i="15"/>
  <c r="B261" i="15"/>
  <c r="F469" i="15"/>
  <c r="C221" i="15"/>
  <c r="H448" i="15"/>
  <c r="H111" i="15"/>
  <c r="C416" i="15"/>
  <c r="F491" i="15"/>
  <c r="H380" i="15"/>
  <c r="B23" i="15"/>
  <c r="Q9" i="32" s="1"/>
  <c r="D169" i="15"/>
  <c r="C55" i="15"/>
  <c r="E201" i="15"/>
  <c r="G347" i="15"/>
  <c r="G114" i="15"/>
  <c r="D78" i="15"/>
  <c r="D69" i="15"/>
  <c r="F215" i="15"/>
  <c r="H361" i="15"/>
  <c r="G119" i="15"/>
  <c r="G110" i="15"/>
  <c r="C33" i="15"/>
  <c r="E179" i="15"/>
  <c r="G92" i="15"/>
  <c r="D79" i="15"/>
  <c r="D38" i="15"/>
  <c r="D43" i="15"/>
  <c r="E183" i="15"/>
  <c r="C50" i="15"/>
  <c r="D255" i="15"/>
  <c r="E195" i="15"/>
  <c r="H358" i="15"/>
  <c r="F52" i="15"/>
  <c r="F255" i="15"/>
  <c r="C229" i="15"/>
  <c r="E218" i="15"/>
  <c r="G378" i="15"/>
  <c r="G76" i="15"/>
  <c r="E271" i="15"/>
  <c r="E68" i="15"/>
  <c r="F266" i="15"/>
  <c r="H421" i="15"/>
  <c r="C185" i="15"/>
  <c r="B350" i="15"/>
  <c r="D230" i="15"/>
  <c r="C389" i="15"/>
  <c r="B160" i="15"/>
  <c r="H330" i="15"/>
  <c r="F230" i="15"/>
  <c r="F389" i="15"/>
  <c r="E141" i="15"/>
  <c r="C45" i="15"/>
  <c r="D252" i="15"/>
  <c r="B186" i="15"/>
  <c r="H350" i="15"/>
  <c r="B149" i="15"/>
  <c r="H321" i="15"/>
  <c r="E198" i="15"/>
  <c r="B48" i="15"/>
  <c r="G130" i="15"/>
  <c r="D109" i="15"/>
  <c r="D66" i="15"/>
  <c r="F103" i="15"/>
  <c r="F31" i="15"/>
  <c r="B361" i="15"/>
  <c r="G517" i="15"/>
  <c r="E312" i="15"/>
  <c r="E498" i="15"/>
  <c r="G269" i="15"/>
  <c r="E474" i="15"/>
  <c r="G231" i="15"/>
  <c r="F454" i="15"/>
  <c r="H144" i="15"/>
  <c r="B422" i="15"/>
  <c r="H451" i="15"/>
  <c r="G386" i="15"/>
  <c r="F27" i="15"/>
  <c r="H173" i="15"/>
  <c r="G59" i="15"/>
  <c r="B206" i="15"/>
  <c r="D352" i="15"/>
  <c r="D119" i="15"/>
  <c r="H82" i="15"/>
  <c r="H73" i="15"/>
  <c r="C220" i="15"/>
  <c r="E366" i="15"/>
  <c r="D124" i="15"/>
  <c r="D115" i="15"/>
  <c r="G37" i="15"/>
  <c r="B184" i="15"/>
  <c r="D97" i="15"/>
  <c r="H83" i="15"/>
  <c r="H42" i="15"/>
  <c r="H47" i="15"/>
  <c r="F189" i="15"/>
  <c r="B59" i="15"/>
  <c r="D260" i="15"/>
  <c r="B201" i="15"/>
  <c r="G363" i="15"/>
  <c r="D59" i="15"/>
  <c r="F260" i="15"/>
  <c r="H234" i="15"/>
  <c r="G223" i="15"/>
  <c r="F383" i="15"/>
  <c r="H84" i="15"/>
  <c r="E276" i="15"/>
  <c r="H76" i="15"/>
  <c r="F271" i="15"/>
  <c r="E426" i="15"/>
  <c r="G190" i="15"/>
  <c r="H354" i="15"/>
  <c r="F235" i="15"/>
  <c r="C394" i="15"/>
  <c r="C167" i="15"/>
  <c r="G335" i="15"/>
  <c r="H235" i="15"/>
  <c r="E394" i="15"/>
  <c r="F148" i="15"/>
  <c r="B54" i="15"/>
  <c r="E257" i="15"/>
  <c r="F191" i="15"/>
  <c r="G355" i="15"/>
  <c r="H154" i="15"/>
  <c r="G326" i="15"/>
  <c r="B204" i="15"/>
  <c r="G54" i="15"/>
  <c r="F136" i="15"/>
  <c r="D117" i="15"/>
  <c r="H72" i="15"/>
  <c r="E111" i="15"/>
  <c r="F40" i="15"/>
  <c r="C367" i="15"/>
  <c r="D485" i="15"/>
  <c r="H318" i="15"/>
  <c r="B503" i="15"/>
  <c r="E279" i="15"/>
  <c r="D479" i="15"/>
  <c r="D242" i="15"/>
  <c r="C32" i="15"/>
  <c r="E178" i="15"/>
  <c r="D64" i="15"/>
  <c r="F210" i="15"/>
  <c r="H356" i="15"/>
  <c r="H123" i="15"/>
  <c r="E87" i="15"/>
  <c r="E78" i="15"/>
  <c r="G224" i="15"/>
  <c r="B371" i="15"/>
  <c r="H128" i="15"/>
  <c r="H119" i="15"/>
  <c r="D42" i="15"/>
  <c r="F188" i="15"/>
  <c r="H101" i="15"/>
  <c r="E88" i="15"/>
  <c r="E47" i="15"/>
  <c r="E52" i="15"/>
  <c r="C195" i="15"/>
  <c r="F67" i="15"/>
  <c r="F265" i="15"/>
  <c r="E207" i="15"/>
  <c r="F368" i="15"/>
  <c r="H67" i="15"/>
  <c r="H25" i="15"/>
  <c r="C240" i="15"/>
  <c r="E229" i="15"/>
  <c r="E388" i="15"/>
  <c r="C91" i="15"/>
  <c r="E281" i="15"/>
  <c r="B85" i="15"/>
  <c r="F276" i="15"/>
  <c r="B431" i="15"/>
  <c r="D196" i="15"/>
  <c r="F26" i="15"/>
  <c r="H240" i="15"/>
  <c r="B399" i="15"/>
  <c r="B173" i="15"/>
  <c r="H26" i="15"/>
  <c r="C241" i="15"/>
  <c r="D399" i="15"/>
  <c r="E154" i="15"/>
  <c r="G62" i="15"/>
  <c r="E262" i="15"/>
  <c r="B198" i="15"/>
  <c r="F360" i="15"/>
  <c r="B162" i="15"/>
  <c r="F331" i="15"/>
  <c r="E209" i="15"/>
  <c r="E63" i="15"/>
  <c r="G143" i="15"/>
  <c r="H124" i="15"/>
  <c r="C81" i="15"/>
  <c r="H117" i="15"/>
  <c r="E49" i="15"/>
  <c r="B373" i="15"/>
  <c r="D504" i="15"/>
  <c r="C327" i="15"/>
  <c r="F507" i="15"/>
  <c r="F288" i="15"/>
  <c r="C484" i="15"/>
  <c r="C253" i="15"/>
  <c r="H464" i="15"/>
  <c r="D181" i="15"/>
  <c r="B433" i="15"/>
  <c r="B506" i="15"/>
  <c r="F399" i="15"/>
  <c r="B509" i="15"/>
  <c r="G334" i="15"/>
  <c r="B490" i="15"/>
  <c r="D342" i="15"/>
  <c r="B441" i="15"/>
  <c r="C393" i="15"/>
  <c r="F232" i="15"/>
  <c r="C504" i="15"/>
  <c r="B322" i="15"/>
  <c r="D509" i="15"/>
  <c r="G336" i="15"/>
  <c r="F429" i="15"/>
  <c r="D350" i="15"/>
  <c r="F486" i="15"/>
  <c r="D343" i="15"/>
  <c r="G429" i="15"/>
  <c r="E357" i="15"/>
  <c r="G36" i="15"/>
  <c r="B183" i="15"/>
  <c r="H68" i="15"/>
  <c r="C215" i="15"/>
  <c r="E361" i="15"/>
  <c r="E128" i="15"/>
  <c r="B92" i="15"/>
  <c r="B83" i="15"/>
  <c r="D229" i="15"/>
  <c r="F375" i="15"/>
  <c r="E133" i="15"/>
  <c r="E124" i="15"/>
  <c r="H46" i="15"/>
  <c r="C193" i="15"/>
  <c r="E106" i="15"/>
  <c r="B93" i="15"/>
  <c r="B52" i="15"/>
  <c r="B57" i="15"/>
  <c r="G200" i="15"/>
  <c r="B76" i="15"/>
  <c r="G270" i="15"/>
  <c r="G212" i="15"/>
  <c r="E373" i="15"/>
  <c r="D76" i="15"/>
  <c r="B35" i="15"/>
  <c r="E245" i="15"/>
  <c r="B235" i="15"/>
  <c r="D393" i="15"/>
  <c r="C99" i="15"/>
  <c r="D286" i="15"/>
  <c r="D91" i="15"/>
  <c r="F281" i="15"/>
  <c r="F435" i="15"/>
  <c r="H202" i="15"/>
  <c r="G35" i="15"/>
  <c r="C246" i="15"/>
  <c r="G403" i="15"/>
  <c r="G179" i="15"/>
  <c r="B36" i="15"/>
  <c r="E246" i="15"/>
  <c r="B404" i="15"/>
  <c r="E161" i="15"/>
  <c r="D71" i="15"/>
  <c r="E267" i="15"/>
  <c r="G203" i="15"/>
  <c r="E365" i="15"/>
  <c r="H167" i="15"/>
  <c r="E336" i="15"/>
  <c r="G214" i="15"/>
  <c r="B72" i="15"/>
  <c r="F149" i="15"/>
  <c r="B131" i="15"/>
  <c r="C89" i="15"/>
  <c r="F125" i="15"/>
  <c r="D58" i="15"/>
  <c r="H379" i="15"/>
  <c r="D41" i="15"/>
  <c r="F187" i="15"/>
  <c r="E73" i="15"/>
  <c r="G219" i="15"/>
  <c r="B366" i="15"/>
  <c r="B133" i="15"/>
  <c r="F96" i="15"/>
  <c r="F87" i="15"/>
  <c r="H233" i="15"/>
  <c r="C380" i="15"/>
  <c r="B138" i="15"/>
  <c r="B129" i="15"/>
  <c r="E51" i="15"/>
  <c r="G197" i="15"/>
  <c r="B111" i="15"/>
  <c r="F97" i="15"/>
  <c r="F56" i="15"/>
  <c r="F61" i="15"/>
  <c r="B207" i="15"/>
  <c r="B84" i="15"/>
  <c r="G275" i="15"/>
  <c r="B218" i="15"/>
  <c r="D378" i="15"/>
  <c r="E84" i="15"/>
  <c r="H43" i="15"/>
  <c r="B26" i="15"/>
  <c r="D240" i="15"/>
  <c r="D398" i="15"/>
  <c r="B107" i="15"/>
  <c r="C291" i="15"/>
  <c r="D99" i="15"/>
  <c r="E286" i="15"/>
  <c r="C440" i="15"/>
  <c r="D208" i="15"/>
  <c r="F44" i="15"/>
  <c r="D251" i="15"/>
  <c r="E408" i="15"/>
  <c r="E185" i="15"/>
  <c r="H44" i="15"/>
  <c r="H251" i="15"/>
  <c r="G408" i="15"/>
  <c r="E167" i="15"/>
  <c r="E79" i="15"/>
  <c r="E272" i="15"/>
  <c r="C209" i="15"/>
  <c r="D370" i="15"/>
  <c r="G173" i="15"/>
  <c r="D341" i="15"/>
  <c r="B30" i="15"/>
  <c r="D80" i="15"/>
  <c r="E155" i="15"/>
  <c r="H136" i="15"/>
  <c r="E95" i="15"/>
  <c r="F131" i="15"/>
  <c r="H66" i="15"/>
  <c r="H45" i="15"/>
  <c r="C192" i="15"/>
  <c r="B78" i="15"/>
  <c r="D224" i="15"/>
  <c r="F370" i="15"/>
  <c r="F137" i="15"/>
  <c r="C101" i="15"/>
  <c r="C92" i="15"/>
  <c r="E238" i="15"/>
  <c r="G384" i="15"/>
  <c r="F142" i="15"/>
  <c r="F133" i="15"/>
  <c r="B56" i="15"/>
  <c r="D202" i="15"/>
  <c r="F115" i="15"/>
  <c r="C102" i="15"/>
  <c r="G24" i="15"/>
  <c r="C66" i="15"/>
  <c r="E212" i="15"/>
  <c r="E90" i="15"/>
  <c r="G280" i="15"/>
  <c r="D223" i="15"/>
  <c r="C383" i="15"/>
  <c r="G90" i="15"/>
  <c r="G52" i="15"/>
  <c r="C35" i="15"/>
  <c r="F245" i="15"/>
  <c r="C403" i="15"/>
  <c r="E113" i="15"/>
  <c r="B296" i="15"/>
  <c r="D107" i="15"/>
  <c r="D291" i="15"/>
  <c r="G444" i="15"/>
  <c r="F213" i="15"/>
  <c r="E53" i="15"/>
  <c r="H256" i="15"/>
  <c r="B413" i="15"/>
  <c r="B191" i="15"/>
  <c r="G53" i="15"/>
  <c r="C257" i="15"/>
  <c r="D413" i="15"/>
  <c r="D173" i="15"/>
  <c r="H85" i="15"/>
  <c r="E277" i="15"/>
  <c r="E214" i="15"/>
  <c r="D375" i="15"/>
  <c r="F180" i="15"/>
  <c r="C346" i="15"/>
  <c r="B39" i="15"/>
  <c r="F86" i="15"/>
  <c r="E30" i="15"/>
  <c r="G30" i="15"/>
  <c r="E103" i="15"/>
  <c r="F138" i="15"/>
  <c r="D75" i="15"/>
  <c r="E50" i="15"/>
  <c r="G196" i="15"/>
  <c r="F82" i="15"/>
  <c r="H228" i="15"/>
  <c r="C375" i="15"/>
  <c r="C142" i="15"/>
  <c r="G105" i="15"/>
  <c r="G96" i="15"/>
  <c r="B243" i="15"/>
  <c r="D389" i="15"/>
  <c r="C147" i="15"/>
  <c r="C138" i="15"/>
  <c r="F60" i="15"/>
  <c r="H206" i="15"/>
  <c r="C120" i="15"/>
  <c r="G106" i="15"/>
  <c r="H24" i="15"/>
  <c r="G70" i="15"/>
  <c r="G217" i="15"/>
  <c r="E98" i="15"/>
  <c r="F285" i="15"/>
  <c r="F228" i="15"/>
  <c r="B388" i="15"/>
  <c r="G98" i="15"/>
  <c r="C61" i="15"/>
  <c r="B44" i="15"/>
  <c r="G250" i="15"/>
  <c r="H407" i="15"/>
  <c r="E121" i="15"/>
  <c r="H300" i="15"/>
  <c r="F113" i="15"/>
  <c r="C296" i="15"/>
  <c r="D449" i="15"/>
  <c r="H218" i="15"/>
  <c r="C62" i="15"/>
  <c r="H261" i="15"/>
  <c r="F417" i="15"/>
  <c r="F196" i="15"/>
  <c r="E62" i="15"/>
  <c r="C262" i="15"/>
  <c r="H417" i="15"/>
  <c r="C180" i="15"/>
  <c r="H93" i="15"/>
  <c r="E282" i="15"/>
  <c r="B220" i="15"/>
  <c r="D380" i="15"/>
  <c r="C186" i="15"/>
  <c r="B351" i="15"/>
  <c r="B55" i="15"/>
  <c r="D201" i="15"/>
  <c r="C87" i="15"/>
  <c r="E233" i="15"/>
  <c r="G379" i="15"/>
  <c r="G146" i="15"/>
  <c r="D110" i="15"/>
  <c r="D101" i="15"/>
  <c r="F247" i="15"/>
  <c r="H393" i="15"/>
  <c r="G151" i="15"/>
  <c r="G142" i="15"/>
  <c r="C65" i="15"/>
  <c r="E211" i="15"/>
  <c r="D24" i="15"/>
  <c r="D111" i="15"/>
  <c r="E29" i="15"/>
  <c r="C25" i="15"/>
  <c r="B223" i="15"/>
  <c r="G104" i="15"/>
  <c r="E290" i="15"/>
  <c r="F234" i="15"/>
  <c r="H392" i="15"/>
  <c r="B105" i="15"/>
  <c r="B68" i="15"/>
  <c r="H52" i="15"/>
  <c r="H255" i="15"/>
  <c r="E412" i="15"/>
  <c r="E127" i="15"/>
  <c r="G305" i="15"/>
  <c r="F121" i="15"/>
  <c r="B301" i="15"/>
  <c r="H453" i="15"/>
  <c r="E224" i="15"/>
  <c r="E70" i="15"/>
  <c r="H266" i="15"/>
  <c r="C422" i="15"/>
  <c r="C203" i="15"/>
  <c r="B71" i="15"/>
  <c r="C267" i="15"/>
  <c r="E422" i="15"/>
  <c r="G185" i="15"/>
  <c r="C100" i="15"/>
  <c r="D287" i="15"/>
  <c r="G225" i="15"/>
  <c r="C385" i="15"/>
  <c r="G191" i="15"/>
  <c r="H355" i="15"/>
  <c r="F54" i="15"/>
  <c r="E102" i="15"/>
  <c r="D48" i="15"/>
  <c r="F48" i="15"/>
  <c r="G117" i="15"/>
  <c r="D31" i="15"/>
  <c r="H31" i="15"/>
  <c r="F404" i="15"/>
  <c r="B467" i="15"/>
  <c r="C361" i="15"/>
  <c r="D428" i="15"/>
  <c r="D327" i="15"/>
  <c r="G507" i="15"/>
  <c r="G297" i="15"/>
  <c r="C489" i="15"/>
  <c r="G242" i="15"/>
  <c r="H459" i="15"/>
  <c r="G163" i="15"/>
  <c r="H427" i="15"/>
  <c r="G461" i="15"/>
  <c r="B368" i="15"/>
  <c r="E451" i="15"/>
  <c r="H374" i="15"/>
  <c r="E145" i="15"/>
  <c r="F465" i="15"/>
  <c r="B281" i="15"/>
  <c r="D424" i="15"/>
  <c r="F356" i="15"/>
  <c r="D446" i="15"/>
  <c r="H368" i="15"/>
  <c r="B452" i="15"/>
  <c r="H381" i="15"/>
  <c r="E519" i="15"/>
  <c r="C376" i="15"/>
  <c r="C452" i="15"/>
  <c r="C388" i="15"/>
  <c r="E170" i="15"/>
  <c r="F59" i="15"/>
  <c r="E458" i="15"/>
  <c r="H397" i="15"/>
  <c r="C270" i="15"/>
  <c r="G49" i="15"/>
  <c r="F181" i="15"/>
  <c r="D145" i="15"/>
  <c r="C164" i="15"/>
  <c r="G263" i="15"/>
  <c r="E328" i="15"/>
  <c r="C322" i="15"/>
  <c r="D322" i="15"/>
  <c r="C233" i="15"/>
  <c r="B212" i="15"/>
  <c r="D487" i="15"/>
  <c r="D395" i="15"/>
  <c r="F170" i="15"/>
  <c r="H81" i="15"/>
  <c r="C413" i="15"/>
  <c r="B364" i="15"/>
  <c r="H337" i="15"/>
  <c r="E284" i="15"/>
  <c r="C216" i="15"/>
  <c r="E457" i="15"/>
  <c r="D408" i="15"/>
  <c r="F390" i="15"/>
  <c r="H371" i="15"/>
  <c r="C511" i="15"/>
  <c r="G402" i="15"/>
  <c r="H204" i="15"/>
  <c r="C442" i="15"/>
  <c r="C353" i="15"/>
  <c r="F176" i="15"/>
  <c r="H431" i="15"/>
  <c r="E278" i="15"/>
  <c r="F478" i="15"/>
  <c r="F391" i="15"/>
  <c r="D295" i="15"/>
  <c r="F488" i="15"/>
  <c r="H205" i="15"/>
  <c r="C230" i="15"/>
  <c r="C410" i="15"/>
  <c r="G279" i="15"/>
  <c r="B112" i="15"/>
  <c r="G194" i="15"/>
  <c r="G181" i="15"/>
  <c r="E232" i="15"/>
  <c r="C273" i="15"/>
  <c r="F336" i="15"/>
  <c r="F328" i="15"/>
  <c r="G328" i="15"/>
  <c r="E244" i="15"/>
  <c r="G222" i="15"/>
  <c r="D520" i="15"/>
  <c r="C401" i="15"/>
  <c r="G186" i="15"/>
  <c r="B126" i="15"/>
  <c r="H418" i="15"/>
  <c r="H370" i="15"/>
  <c r="E344" i="15"/>
  <c r="F293" i="15"/>
  <c r="G226" i="15"/>
  <c r="B90" i="15"/>
  <c r="C414" i="15"/>
  <c r="E396" i="15"/>
  <c r="G377" i="15"/>
  <c r="C516" i="15"/>
  <c r="B409" i="15"/>
  <c r="H216" i="15"/>
  <c r="E447" i="15"/>
  <c r="B360" i="15"/>
  <c r="F192" i="15"/>
  <c r="C437" i="15"/>
  <c r="G287" i="15"/>
  <c r="E483" i="15"/>
  <c r="E397" i="15"/>
  <c r="H303" i="15"/>
  <c r="E493" i="15"/>
  <c r="G91" i="15"/>
  <c r="C77" i="15"/>
  <c r="D518" i="15"/>
  <c r="H288" i="15"/>
  <c r="B145" i="15"/>
  <c r="B210" i="15"/>
  <c r="H194" i="15"/>
  <c r="H253" i="15"/>
  <c r="G289" i="15"/>
  <c r="G342" i="15"/>
  <c r="H342" i="15"/>
  <c r="H336" i="15"/>
  <c r="F254" i="15"/>
  <c r="F233" i="15"/>
  <c r="H515" i="15"/>
  <c r="G406" i="15"/>
  <c r="H199" i="15"/>
  <c r="D152" i="15"/>
  <c r="H440" i="15"/>
  <c r="H376" i="15"/>
  <c r="G351" i="15"/>
  <c r="F300" i="15"/>
  <c r="D237" i="15"/>
  <c r="H131" i="15"/>
  <c r="D436" i="15"/>
  <c r="D402" i="15"/>
  <c r="E384" i="15"/>
  <c r="E97" i="15"/>
  <c r="F414" i="15"/>
  <c r="E227" i="15"/>
  <c r="G452" i="15"/>
  <c r="D366" i="15"/>
  <c r="D205" i="15"/>
  <c r="E442" i="15"/>
  <c r="H294" i="15"/>
  <c r="D488" i="15"/>
  <c r="C404" i="15"/>
  <c r="H311" i="15"/>
  <c r="C498" i="15"/>
  <c r="B238" i="15"/>
  <c r="H271" i="15"/>
  <c r="B514" i="15"/>
  <c r="E304" i="15"/>
  <c r="E181" i="15"/>
  <c r="F221" i="15"/>
  <c r="C210" i="15"/>
  <c r="B273" i="15"/>
  <c r="D328" i="15"/>
  <c r="D349" i="15"/>
  <c r="E349" i="15"/>
  <c r="B343" i="15"/>
  <c r="C314" i="15"/>
  <c r="F244" i="15"/>
  <c r="D493" i="15"/>
  <c r="F412" i="15"/>
  <c r="D212" i="15"/>
  <c r="H170" i="15"/>
  <c r="G481" i="15"/>
  <c r="G382" i="15"/>
  <c r="C358" i="15"/>
  <c r="G308" i="15"/>
  <c r="E248" i="15"/>
  <c r="D157" i="15"/>
  <c r="E488" i="15"/>
  <c r="F408" i="15"/>
  <c r="G390" i="15"/>
  <c r="D132" i="15"/>
  <c r="B420" i="15"/>
  <c r="D238" i="15"/>
  <c r="B458" i="15"/>
  <c r="D372" i="15"/>
  <c r="C217" i="15"/>
  <c r="G447" i="15"/>
  <c r="F303" i="15"/>
  <c r="H497" i="15"/>
  <c r="H409" i="15"/>
  <c r="F318" i="15"/>
  <c r="G502" i="15"/>
  <c r="D384" i="15"/>
  <c r="G426" i="15"/>
  <c r="G518" i="15"/>
  <c r="F380" i="15"/>
  <c r="C298" i="15"/>
  <c r="C232" i="15"/>
  <c r="G221" i="15"/>
  <c r="E280" i="15"/>
  <c r="F342" i="15"/>
  <c r="G362" i="15"/>
  <c r="G356" i="15"/>
  <c r="B357" i="15"/>
  <c r="E322" i="15"/>
  <c r="G254" i="15"/>
  <c r="G75" i="15"/>
  <c r="F418" i="15"/>
  <c r="B226" i="15"/>
  <c r="H186" i="15"/>
  <c r="E435" i="15"/>
  <c r="G389" i="15"/>
  <c r="F364" i="15"/>
  <c r="G316" i="15"/>
  <c r="D258" i="15"/>
  <c r="F175" i="15"/>
  <c r="C90" i="15"/>
  <c r="D414" i="15"/>
  <c r="F396" i="15"/>
  <c r="H157" i="15"/>
  <c r="E425" i="15"/>
  <c r="C249" i="15"/>
  <c r="E463" i="15"/>
  <c r="C378" i="15"/>
  <c r="G227" i="15"/>
  <c r="B453" i="15"/>
  <c r="D310" i="15"/>
  <c r="H103" i="15"/>
  <c r="D415" i="15"/>
  <c r="H326" i="15"/>
  <c r="D507" i="15"/>
  <c r="D151" i="15"/>
  <c r="F208" i="15"/>
  <c r="E429" i="15"/>
  <c r="E443" i="15"/>
  <c r="D374" i="15"/>
  <c r="B305" i="15"/>
  <c r="D232" i="15"/>
  <c r="F289" i="15"/>
  <c r="E356" i="15"/>
  <c r="D394" i="15"/>
  <c r="H362" i="15"/>
  <c r="B363" i="15"/>
  <c r="H328" i="15"/>
  <c r="E264" i="15"/>
  <c r="D125" i="15"/>
  <c r="B424" i="15"/>
  <c r="F236" i="15"/>
  <c r="B200" i="15"/>
  <c r="G491" i="15"/>
  <c r="G395" i="15"/>
  <c r="C371" i="15"/>
  <c r="E323" i="15"/>
  <c r="H267" i="15"/>
  <c r="D188" i="15"/>
  <c r="B132" i="15"/>
  <c r="G441" i="15"/>
  <c r="E402" i="15"/>
  <c r="B176" i="15"/>
  <c r="C431" i="15"/>
  <c r="B259" i="15"/>
  <c r="E468" i="15"/>
  <c r="D385" i="15"/>
  <c r="B239" i="15"/>
  <c r="F458" i="15"/>
  <c r="D318" i="15"/>
  <c r="D139" i="15"/>
  <c r="G420" i="15"/>
  <c r="D333" i="15"/>
  <c r="H511" i="15"/>
  <c r="H114" i="15"/>
  <c r="E77" i="15"/>
  <c r="F514" i="15"/>
  <c r="G459" i="15"/>
  <c r="F392" i="15"/>
  <c r="C313" i="15"/>
  <c r="F243" i="15"/>
  <c r="F298" i="15"/>
  <c r="F362" i="15"/>
  <c r="B406" i="15"/>
  <c r="H375" i="15"/>
  <c r="E369" i="15"/>
  <c r="B337" i="15"/>
  <c r="H273" i="15"/>
  <c r="H150" i="15"/>
  <c r="D429" i="15"/>
  <c r="E247" i="15"/>
  <c r="H214" i="15"/>
  <c r="E441" i="15"/>
  <c r="F401" i="15"/>
  <c r="B377" i="15"/>
  <c r="G331" i="15"/>
  <c r="D275" i="15"/>
  <c r="D204" i="15"/>
  <c r="F157" i="15"/>
  <c r="C506" i="15"/>
  <c r="H408" i="15"/>
  <c r="C189" i="15"/>
  <c r="G436" i="15"/>
  <c r="F268" i="15"/>
  <c r="B483" i="15"/>
  <c r="C391" i="15"/>
  <c r="E249" i="15"/>
  <c r="H463" i="15"/>
  <c r="D326" i="15"/>
  <c r="F162" i="15"/>
  <c r="F426" i="15"/>
  <c r="H340" i="15"/>
  <c r="H105" i="15"/>
  <c r="C272" i="15"/>
  <c r="F333" i="15"/>
  <c r="G469" i="15"/>
  <c r="D405" i="15"/>
  <c r="H319" i="15"/>
  <c r="D313" i="15"/>
  <c r="E305" i="15"/>
  <c r="E368" i="15"/>
  <c r="E417" i="15"/>
  <c r="C406" i="15"/>
  <c r="B376" i="15"/>
  <c r="F350" i="15"/>
  <c r="B329" i="15"/>
  <c r="F186" i="15"/>
  <c r="F434" i="15"/>
  <c r="B255" i="15"/>
  <c r="C226" i="15"/>
  <c r="B497" i="15"/>
  <c r="E413" i="15"/>
  <c r="H382" i="15"/>
  <c r="B338" i="15"/>
  <c r="F284" i="15"/>
  <c r="D216" i="15"/>
  <c r="G175" i="15"/>
  <c r="D95" i="15"/>
  <c r="E414" i="15"/>
  <c r="G204" i="15"/>
  <c r="B442" i="15"/>
  <c r="B278" i="15"/>
  <c r="E497" i="15"/>
  <c r="B397" i="15"/>
  <c r="D259" i="15"/>
  <c r="G468" i="15"/>
  <c r="B333" i="15"/>
  <c r="H176" i="15"/>
  <c r="C432" i="15"/>
  <c r="D347" i="15"/>
  <c r="C252" i="15"/>
  <c r="B427" i="15"/>
  <c r="E341" i="15"/>
  <c r="F474" i="15"/>
  <c r="H410" i="15"/>
  <c r="H327" i="15"/>
  <c r="B320" i="15"/>
  <c r="E313" i="15"/>
  <c r="E375" i="15"/>
  <c r="D423" i="15"/>
  <c r="G417" i="15"/>
  <c r="G387" i="15"/>
  <c r="C357" i="15"/>
  <c r="C337" i="15"/>
  <c r="G199" i="15"/>
  <c r="D440" i="15"/>
  <c r="G264" i="15"/>
  <c r="G236" i="15"/>
  <c r="B82" i="15"/>
  <c r="B477" i="15"/>
  <c r="H389" i="15"/>
  <c r="F344" i="15"/>
  <c r="G293" i="15"/>
  <c r="H226" i="15"/>
  <c r="G188" i="15"/>
  <c r="C132" i="15"/>
  <c r="H419" i="15"/>
  <c r="G216" i="15"/>
  <c r="D447" i="15"/>
  <c r="D285" i="15"/>
  <c r="G520" i="15"/>
  <c r="D403" i="15"/>
  <c r="H268" i="15"/>
  <c r="F473" i="15"/>
  <c r="G339" i="15"/>
  <c r="D193" i="15"/>
  <c r="E437" i="15"/>
  <c r="G353" i="15"/>
  <c r="E398" i="15"/>
  <c r="D191" i="15"/>
  <c r="F347" i="15"/>
  <c r="E479" i="15"/>
  <c r="D416" i="15"/>
  <c r="C342" i="15"/>
  <c r="B328" i="15"/>
  <c r="D368" i="15"/>
  <c r="E381" i="15"/>
  <c r="F428" i="15"/>
  <c r="G428" i="15"/>
  <c r="B418" i="15"/>
  <c r="C363" i="15"/>
  <c r="E343" i="15"/>
  <c r="C212" i="15"/>
  <c r="H445" i="15"/>
  <c r="C274" i="15"/>
  <c r="G247" i="15"/>
  <c r="C126" i="15"/>
  <c r="F446" i="15"/>
  <c r="H395" i="15"/>
  <c r="H351" i="15"/>
  <c r="H301" i="15"/>
  <c r="E237" i="15"/>
  <c r="E204" i="15"/>
  <c r="G157" i="15"/>
  <c r="D425" i="15"/>
  <c r="D227" i="15"/>
  <c r="F452" i="15"/>
  <c r="E294" i="15"/>
  <c r="E516" i="15"/>
  <c r="E409" i="15"/>
  <c r="D278" i="15"/>
  <c r="E478" i="15"/>
  <c r="B347" i="15"/>
  <c r="F205" i="15"/>
  <c r="G442" i="15"/>
  <c r="H360" i="15"/>
  <c r="D156" i="15"/>
  <c r="C108" i="15"/>
  <c r="C354" i="15"/>
  <c r="D484" i="15"/>
  <c r="D422" i="15"/>
  <c r="F348" i="15"/>
  <c r="H334" i="15"/>
  <c r="B375" i="15"/>
  <c r="D387" i="15"/>
  <c r="H433" i="15"/>
  <c r="B434" i="15"/>
  <c r="H428" i="15"/>
  <c r="G369" i="15"/>
  <c r="G350" i="15"/>
  <c r="H222" i="15"/>
  <c r="C451" i="15"/>
  <c r="F283" i="15"/>
  <c r="G255" i="15"/>
  <c r="F152" i="15"/>
  <c r="G419" i="15"/>
  <c r="G401" i="15"/>
  <c r="D358" i="15"/>
  <c r="H308" i="15"/>
  <c r="F248" i="15"/>
  <c r="E216" i="15"/>
  <c r="H175" i="15"/>
  <c r="H430" i="15"/>
  <c r="C238" i="15"/>
  <c r="H457" i="15"/>
  <c r="C303" i="15"/>
  <c r="H97" i="15"/>
  <c r="H414" i="15"/>
  <c r="B286" i="15"/>
  <c r="D483" i="15"/>
  <c r="E353" i="15"/>
  <c r="E217" i="15"/>
  <c r="B448" i="15"/>
  <c r="B367" i="15"/>
  <c r="D147" i="15"/>
  <c r="C292" i="15"/>
  <c r="D367" i="15"/>
  <c r="B494" i="15"/>
  <c r="C433" i="15"/>
  <c r="B356" i="15"/>
  <c r="G348" i="15"/>
  <c r="D381" i="15"/>
  <c r="G433" i="15"/>
  <c r="C439" i="15"/>
  <c r="D439" i="15"/>
  <c r="F439" i="15"/>
  <c r="B382" i="15"/>
  <c r="D363" i="15"/>
  <c r="G233" i="15"/>
  <c r="D456" i="15"/>
  <c r="G292" i="15"/>
  <c r="H264" i="15"/>
  <c r="B171" i="15"/>
  <c r="D515" i="15"/>
  <c r="E407" i="15"/>
  <c r="H364" i="15"/>
  <c r="C317" i="15"/>
  <c r="E258" i="15"/>
  <c r="B227" i="15"/>
  <c r="H188" i="15"/>
  <c r="F436" i="15"/>
  <c r="B249" i="15"/>
  <c r="D463" i="15"/>
  <c r="F309" i="15"/>
  <c r="C137" i="15"/>
  <c r="D420" i="15"/>
  <c r="G294" i="15"/>
  <c r="C488" i="15"/>
  <c r="E360" i="15"/>
  <c r="B228" i="15"/>
  <c r="E453" i="15"/>
  <c r="H372" i="15"/>
  <c r="G69" i="15"/>
  <c r="B231" i="15"/>
  <c r="C512" i="15"/>
  <c r="G465" i="15"/>
  <c r="B460" i="15"/>
  <c r="C362" i="15"/>
  <c r="C356" i="15"/>
  <c r="C387" i="15"/>
  <c r="B439" i="15"/>
  <c r="H444" i="15"/>
  <c r="C445" i="15"/>
  <c r="E445" i="15"/>
  <c r="C412" i="15"/>
  <c r="B370" i="15"/>
  <c r="G244" i="15"/>
  <c r="E461" i="15"/>
  <c r="G299" i="15"/>
  <c r="D274" i="15"/>
  <c r="B187" i="15"/>
  <c r="C82" i="15"/>
  <c r="F413" i="15"/>
  <c r="D371" i="15"/>
  <c r="F323" i="15"/>
  <c r="B268" i="15"/>
  <c r="F237" i="15"/>
  <c r="F204" i="15"/>
  <c r="H441" i="15"/>
  <c r="H258" i="15"/>
  <c r="D468" i="15"/>
  <c r="H317" i="15"/>
  <c r="C158" i="15"/>
  <c r="H425" i="15"/>
  <c r="E303" i="15"/>
  <c r="B493" i="15"/>
  <c r="G366" i="15"/>
  <c r="D239" i="15"/>
  <c r="H458" i="15"/>
  <c r="E379" i="15"/>
  <c r="B216" i="15"/>
  <c r="B390" i="15"/>
  <c r="G516" i="15"/>
  <c r="F49" i="15"/>
  <c r="B470" i="15"/>
  <c r="F374" i="15"/>
  <c r="D362" i="15"/>
  <c r="C400" i="15"/>
  <c r="F444" i="15"/>
  <c r="E485" i="15"/>
  <c r="F450" i="15"/>
  <c r="G450" i="15"/>
  <c r="G423" i="15"/>
  <c r="D376" i="15"/>
  <c r="H254" i="15"/>
  <c r="F466" i="15"/>
  <c r="C308" i="15"/>
  <c r="H283" i="15"/>
  <c r="C200" i="15"/>
  <c r="D126" i="15"/>
  <c r="C419" i="15"/>
  <c r="C377" i="15"/>
  <c r="H331" i="15"/>
  <c r="E275" i="15"/>
  <c r="G248" i="15"/>
  <c r="F216" i="15"/>
  <c r="C447" i="15"/>
  <c r="E268" i="15"/>
  <c r="C473" i="15"/>
  <c r="E324" i="15"/>
  <c r="E176" i="15"/>
  <c r="G431" i="15"/>
  <c r="C310" i="15"/>
  <c r="G497" i="15"/>
  <c r="F372" i="15"/>
  <c r="G249" i="15"/>
  <c r="C464" i="15"/>
  <c r="H385" i="15"/>
  <c r="H28" i="15"/>
  <c r="D198" i="15"/>
  <c r="D470" i="15"/>
  <c r="F163" i="15"/>
  <c r="G479" i="15"/>
  <c r="E405" i="15"/>
  <c r="C368" i="15"/>
  <c r="G405" i="15"/>
  <c r="F460" i="15"/>
  <c r="E490" i="15"/>
  <c r="G455" i="15"/>
  <c r="H455" i="15"/>
  <c r="D434" i="15"/>
  <c r="C382" i="15"/>
  <c r="F264" i="15"/>
  <c r="D486" i="15"/>
  <c r="G314" i="15"/>
  <c r="B293" i="15"/>
  <c r="D215" i="15"/>
  <c r="G156" i="15"/>
  <c r="F424" i="15"/>
  <c r="B383" i="15"/>
  <c r="C338" i="15"/>
  <c r="G284" i="15"/>
  <c r="F258" i="15"/>
  <c r="C227" i="15"/>
  <c r="E452" i="15"/>
  <c r="H277" i="15"/>
  <c r="B478" i="15"/>
  <c r="F332" i="15"/>
  <c r="E189" i="15"/>
  <c r="B437" i="15"/>
  <c r="C318" i="15"/>
  <c r="D502" i="15"/>
  <c r="F378" i="15"/>
  <c r="F259" i="15"/>
  <c r="B469" i="15"/>
  <c r="G391" i="15"/>
  <c r="H115" i="15"/>
  <c r="H29" i="15"/>
  <c r="F494" i="15"/>
  <c r="E194" i="15"/>
  <c r="F484" i="15"/>
  <c r="E416" i="15"/>
  <c r="C381" i="15"/>
  <c r="D411" i="15"/>
  <c r="H508" i="15"/>
  <c r="C495" i="15"/>
  <c r="D495" i="15"/>
  <c r="B461" i="15"/>
  <c r="G439" i="15"/>
  <c r="C395" i="15"/>
  <c r="B274" i="15"/>
  <c r="F509" i="15"/>
  <c r="H322" i="15"/>
  <c r="H299" i="15"/>
  <c r="D226" i="15"/>
  <c r="C171" i="15"/>
  <c r="G451" i="15"/>
  <c r="C390" i="15"/>
  <c r="E345" i="15"/>
  <c r="H293" i="15"/>
  <c r="C268" i="15"/>
  <c r="G237" i="15"/>
  <c r="F457" i="15"/>
  <c r="C285" i="15"/>
  <c r="H482" i="15"/>
  <c r="C339" i="15"/>
  <c r="B205" i="15"/>
  <c r="D442" i="15"/>
  <c r="B325" i="15"/>
  <c r="H506" i="15"/>
  <c r="F385" i="15"/>
  <c r="C269" i="15"/>
  <c r="H473" i="15"/>
  <c r="F397" i="15"/>
  <c r="B34" i="15"/>
  <c r="F47" i="15"/>
  <c r="E470" i="15"/>
  <c r="G209" i="15"/>
  <c r="E489" i="15"/>
  <c r="B428" i="15"/>
  <c r="C411" i="15"/>
  <c r="B423" i="15"/>
  <c r="C500" i="15"/>
  <c r="E513" i="15"/>
  <c r="H513" i="15"/>
  <c r="C466" i="15"/>
  <c r="F445" i="15"/>
  <c r="E418" i="15"/>
  <c r="E283" i="15"/>
  <c r="F440" i="15"/>
  <c r="G329" i="15"/>
  <c r="D308" i="15"/>
  <c r="H236" i="15"/>
  <c r="C187" i="15"/>
  <c r="F505" i="15"/>
  <c r="B396" i="15"/>
  <c r="B352" i="15"/>
  <c r="F302" i="15"/>
  <c r="B276" i="15"/>
  <c r="H248" i="15"/>
  <c r="C463" i="15"/>
  <c r="D294" i="15"/>
  <c r="G487" i="15"/>
  <c r="F346" i="15"/>
  <c r="B217" i="15"/>
  <c r="F447" i="15"/>
  <c r="H332" i="15"/>
  <c r="E511" i="15"/>
  <c r="E391" i="15"/>
  <c r="F278" i="15"/>
  <c r="G478" i="15"/>
  <c r="D404" i="15"/>
  <c r="G29" i="15"/>
  <c r="D63" i="15"/>
  <c r="G510" i="15"/>
  <c r="D221" i="15"/>
  <c r="D494" i="15"/>
  <c r="D433" i="15"/>
  <c r="G422" i="15"/>
  <c r="G508" i="15"/>
  <c r="F471" i="15"/>
  <c r="E481" i="15"/>
  <c r="E500" i="15"/>
  <c r="F504" i="15"/>
  <c r="H450" i="15"/>
  <c r="H423" i="15"/>
  <c r="F292" i="15"/>
  <c r="E486" i="15"/>
  <c r="E337" i="15"/>
  <c r="B315" i="15"/>
  <c r="H247" i="15"/>
  <c r="D200" i="15"/>
  <c r="G467" i="15"/>
  <c r="H401" i="15"/>
  <c r="E358" i="15"/>
  <c r="B309" i="15"/>
  <c r="H284" i="15"/>
  <c r="G258" i="15"/>
  <c r="C468" i="15"/>
  <c r="B303" i="15"/>
  <c r="F492" i="15"/>
  <c r="B353" i="15"/>
  <c r="F227" i="15"/>
  <c r="H452" i="15"/>
  <c r="F339" i="15"/>
  <c r="B516" i="15"/>
  <c r="D397" i="15"/>
  <c r="H287" i="15"/>
  <c r="B498" i="15"/>
  <c r="B410" i="15"/>
  <c r="D228" i="15"/>
  <c r="F94" i="15"/>
  <c r="F297" i="15"/>
  <c r="H231" i="15"/>
  <c r="B499" i="15"/>
  <c r="F438" i="15"/>
  <c r="E433" i="15"/>
  <c r="C514" i="15"/>
  <c r="G471" i="15"/>
  <c r="B446" i="15"/>
  <c r="F461" i="15"/>
  <c r="B491" i="15"/>
  <c r="B456" i="15"/>
  <c r="E434" i="15"/>
  <c r="F299" i="15"/>
  <c r="B435" i="15"/>
  <c r="H343" i="15"/>
  <c r="B323" i="15"/>
  <c r="H257" i="15"/>
  <c r="E215" i="15"/>
  <c r="B468" i="15"/>
  <c r="G407" i="15"/>
  <c r="C365" i="15"/>
  <c r="D317" i="15"/>
  <c r="B294" i="15"/>
  <c r="D268" i="15"/>
  <c r="B473" i="15"/>
  <c r="E309" i="15"/>
  <c r="D497" i="15"/>
  <c r="G359" i="15"/>
  <c r="F238" i="15"/>
  <c r="D458" i="15"/>
  <c r="H346" i="15"/>
  <c r="F520" i="15"/>
  <c r="H403" i="15"/>
  <c r="B295" i="15"/>
  <c r="B104" i="15"/>
  <c r="E415" i="15"/>
  <c r="G112" i="15"/>
  <c r="H108" i="15"/>
  <c r="D304" i="15"/>
  <c r="D253" i="15"/>
  <c r="F503" i="15"/>
  <c r="H443" i="15"/>
  <c r="G438" i="15"/>
  <c r="B496" i="15"/>
  <c r="G500" i="15"/>
  <c r="H518" i="15"/>
  <c r="E491" i="15"/>
  <c r="E382" i="15"/>
  <c r="C461" i="15"/>
  <c r="B440" i="15"/>
  <c r="B308" i="15"/>
  <c r="D505" i="15"/>
  <c r="D351" i="15"/>
  <c r="B330" i="15"/>
  <c r="B265" i="15"/>
  <c r="E226" i="15"/>
  <c r="G89" i="15"/>
  <c r="H413" i="15"/>
  <c r="E371" i="15"/>
  <c r="G323" i="15"/>
  <c r="G302" i="15"/>
  <c r="C276" i="15"/>
  <c r="H477" i="15"/>
  <c r="G317" i="15"/>
  <c r="H501" i="15"/>
  <c r="C366" i="15"/>
  <c r="D249" i="15"/>
  <c r="G463" i="15"/>
  <c r="D353" i="15"/>
  <c r="C493" i="15"/>
  <c r="G409" i="15"/>
  <c r="G303" i="15"/>
  <c r="E139" i="15"/>
  <c r="H420" i="15"/>
  <c r="F25" i="15"/>
  <c r="E39" i="15"/>
  <c r="F312" i="15"/>
  <c r="H341" i="15"/>
  <c r="D475" i="15"/>
  <c r="G449" i="15"/>
  <c r="C444" i="15"/>
  <c r="C496" i="15"/>
  <c r="D457" i="15"/>
  <c r="B472" i="15"/>
  <c r="G456" i="15"/>
  <c r="D491" i="15"/>
  <c r="D466" i="15"/>
  <c r="G445" i="15"/>
  <c r="E314" i="15"/>
  <c r="F451" i="15"/>
  <c r="G357" i="15"/>
  <c r="F337" i="15"/>
  <c r="G274" i="15"/>
  <c r="B237" i="15"/>
  <c r="E126" i="15"/>
  <c r="D419" i="15"/>
  <c r="D377" i="15"/>
  <c r="B332" i="15"/>
  <c r="C309" i="15"/>
  <c r="B285" i="15"/>
  <c r="G482" i="15"/>
  <c r="C324" i="15"/>
  <c r="E506" i="15"/>
  <c r="C372" i="15"/>
  <c r="C259" i="15"/>
  <c r="F468" i="15"/>
  <c r="D360" i="15"/>
  <c r="D103" i="15"/>
  <c r="C415" i="15"/>
  <c r="G311" i="15"/>
  <c r="G162" i="15"/>
  <c r="H426" i="15"/>
  <c r="H239" i="15"/>
  <c r="C57" i="15"/>
  <c r="B319" i="15"/>
  <c r="G410" i="15"/>
  <c r="C513" i="15"/>
  <c r="B455" i="15"/>
  <c r="B450" i="15"/>
  <c r="H461" i="15"/>
  <c r="G511" i="15"/>
  <c r="B510" i="15"/>
  <c r="C477" i="15"/>
  <c r="E424" i="15"/>
  <c r="B505" i="15"/>
  <c r="B451" i="15"/>
  <c r="G322" i="15"/>
  <c r="B482" i="15"/>
  <c r="F363" i="15"/>
  <c r="B344" i="15"/>
  <c r="B284" i="15"/>
  <c r="C248" i="15"/>
  <c r="H156" i="15"/>
  <c r="G424" i="15"/>
  <c r="D383" i="15"/>
  <c r="D338" i="15"/>
  <c r="E317" i="15"/>
  <c r="C294" i="15"/>
  <c r="F487" i="15"/>
  <c r="E332" i="15"/>
  <c r="B511" i="15"/>
  <c r="B378" i="15"/>
  <c r="G268" i="15"/>
  <c r="E473" i="15"/>
  <c r="F366" i="15"/>
  <c r="C139" i="15"/>
  <c r="F420" i="15"/>
  <c r="E318" i="15"/>
  <c r="B177" i="15"/>
  <c r="D432" i="15"/>
  <c r="G397" i="15"/>
  <c r="G39" i="15"/>
  <c r="G333" i="15"/>
  <c r="G427" i="15"/>
  <c r="E455" i="15"/>
  <c r="G503" i="15"/>
  <c r="C455" i="15"/>
  <c r="C519" i="15"/>
  <c r="C118" i="15"/>
  <c r="E487" i="15"/>
  <c r="C501" i="15"/>
  <c r="E505" i="15"/>
  <c r="G434" i="15"/>
  <c r="C456" i="15"/>
  <c r="D329" i="15"/>
  <c r="E472" i="15"/>
  <c r="E370" i="15"/>
  <c r="E351" i="15"/>
  <c r="C293" i="15"/>
  <c r="B258" i="15"/>
  <c r="D171" i="15"/>
  <c r="D477" i="15"/>
  <c r="D390" i="15"/>
  <c r="G345" i="15"/>
  <c r="H323" i="15"/>
  <c r="H302" i="15"/>
  <c r="E492" i="15"/>
  <c r="H338" i="15"/>
  <c r="F515" i="15"/>
  <c r="B385" i="15"/>
  <c r="C278" i="15"/>
  <c r="D478" i="15"/>
  <c r="E372" i="15"/>
  <c r="E158" i="15"/>
  <c r="D426" i="15"/>
  <c r="E326" i="15"/>
  <c r="E193" i="15"/>
  <c r="F437" i="15"/>
  <c r="B113" i="15"/>
  <c r="E57" i="15"/>
  <c r="H404" i="15"/>
  <c r="D438" i="15"/>
  <c r="F499" i="15"/>
  <c r="E517" i="15"/>
  <c r="D460" i="15"/>
  <c r="H486" i="15"/>
  <c r="B150" i="15"/>
  <c r="D118" i="15"/>
  <c r="B515" i="15"/>
  <c r="G514" i="15"/>
  <c r="D514" i="15"/>
  <c r="D461" i="15"/>
  <c r="D337" i="15"/>
  <c r="F472" i="15"/>
  <c r="F376" i="15"/>
  <c r="H357" i="15"/>
  <c r="C300" i="15"/>
  <c r="B266" i="15"/>
  <c r="D187" i="15"/>
  <c r="F462" i="15"/>
  <c r="C396" i="15"/>
  <c r="C352" i="15"/>
  <c r="C332" i="15"/>
  <c r="D309" i="15"/>
  <c r="C497" i="15"/>
  <c r="E346" i="15"/>
  <c r="C520" i="15"/>
  <c r="B391" i="15"/>
  <c r="H285" i="15"/>
  <c r="C483" i="15"/>
  <c r="E378" i="15"/>
  <c r="G176" i="15"/>
  <c r="B432" i="15"/>
  <c r="C333" i="15"/>
  <c r="G205" i="15"/>
  <c r="H442" i="15"/>
  <c r="E76" i="15"/>
  <c r="C111" i="15"/>
  <c r="B489" i="15"/>
  <c r="F443" i="15"/>
  <c r="E518" i="15"/>
  <c r="H503" i="15"/>
  <c r="E504" i="15"/>
  <c r="B487" i="15"/>
  <c r="E168" i="15"/>
  <c r="F168" i="15"/>
  <c r="E118" i="15"/>
  <c r="F467" i="15"/>
  <c r="H476" i="15"/>
  <c r="E466" i="15"/>
  <c r="G343" i="15"/>
  <c r="E510" i="15"/>
  <c r="E395" i="15"/>
  <c r="H363" i="15"/>
  <c r="E308" i="15"/>
  <c r="H274" i="15"/>
  <c r="E200" i="15"/>
  <c r="C515" i="15"/>
  <c r="B402" i="15"/>
  <c r="F358" i="15"/>
  <c r="E338" i="15"/>
  <c r="F317" i="15"/>
  <c r="G501" i="15"/>
  <c r="H352" i="15"/>
  <c r="C478" i="15"/>
  <c r="H396" i="15"/>
  <c r="F294" i="15"/>
  <c r="B488" i="15"/>
  <c r="E385" i="15"/>
  <c r="H192" i="15"/>
  <c r="D437" i="15"/>
  <c r="F340" i="15"/>
  <c r="F217" i="15"/>
  <c r="C448" i="15"/>
  <c r="D61" i="15"/>
  <c r="E125" i="15"/>
  <c r="H493" i="15"/>
  <c r="C449" i="15"/>
  <c r="F518" i="15"/>
  <c r="D455" i="15"/>
  <c r="C486" i="15"/>
  <c r="C457" i="15"/>
  <c r="D182" i="15"/>
  <c r="E182" i="15"/>
  <c r="G168" i="15"/>
  <c r="G496" i="15"/>
  <c r="H500" i="15"/>
  <c r="D471" i="15"/>
  <c r="C351" i="15"/>
  <c r="H446" i="15"/>
  <c r="D451" i="15"/>
  <c r="G370" i="15"/>
  <c r="C315" i="15"/>
  <c r="D284" i="15"/>
  <c r="G215" i="15"/>
  <c r="B507" i="15"/>
  <c r="B408" i="15"/>
  <c r="D365" i="15"/>
  <c r="H345" i="15"/>
  <c r="B324" i="15"/>
  <c r="D506" i="15"/>
  <c r="C359" i="15"/>
  <c r="G492" i="15"/>
  <c r="H402" i="15"/>
  <c r="D303" i="15"/>
  <c r="H492" i="15"/>
  <c r="D391" i="15"/>
  <c r="E205" i="15"/>
  <c r="F442" i="15"/>
  <c r="C347" i="15"/>
  <c r="C228" i="15"/>
  <c r="G453" i="15"/>
  <c r="C261" i="15"/>
  <c r="F144" i="15"/>
  <c r="F498" i="15"/>
  <c r="G454" i="15"/>
  <c r="H495" i="15"/>
  <c r="E475" i="15"/>
  <c r="G418" i="15"/>
  <c r="C182" i="15"/>
  <c r="H198" i="15"/>
  <c r="B199" i="15"/>
  <c r="C199" i="15"/>
  <c r="E75" i="15"/>
  <c r="B430" i="15"/>
  <c r="D476" i="15"/>
  <c r="F357" i="15"/>
  <c r="C492" i="15"/>
  <c r="E514" i="15"/>
  <c r="G376" i="15"/>
  <c r="C323" i="15"/>
  <c r="E293" i="15"/>
  <c r="F226" i="15"/>
  <c r="H89" i="15"/>
  <c r="B414" i="15"/>
  <c r="F371" i="15"/>
  <c r="E352" i="15"/>
  <c r="D332" i="15"/>
  <c r="H510" i="15"/>
  <c r="H365" i="15"/>
  <c r="F506" i="15"/>
  <c r="D409" i="15"/>
  <c r="H309" i="15"/>
  <c r="F497" i="15"/>
  <c r="C397" i="15"/>
  <c r="D217" i="15"/>
  <c r="H447" i="15"/>
  <c r="F353" i="15"/>
  <c r="E239" i="15"/>
  <c r="C459" i="15"/>
  <c r="B417" i="15"/>
  <c r="D40" i="15"/>
  <c r="C503" i="15"/>
  <c r="B465" i="15"/>
  <c r="E456" i="15"/>
  <c r="H499" i="15"/>
  <c r="H509" i="15"/>
  <c r="G198" i="15"/>
  <c r="C211" i="15"/>
  <c r="F211" i="15"/>
  <c r="G211" i="15"/>
  <c r="F150" i="15"/>
  <c r="H491" i="15"/>
  <c r="D481" i="15"/>
  <c r="E363" i="15"/>
  <c r="D492" i="15"/>
  <c r="G486" i="15"/>
  <c r="F382" i="15"/>
  <c r="C331" i="15"/>
  <c r="E300" i="15"/>
  <c r="C237" i="15"/>
  <c r="D131" i="15"/>
  <c r="E419" i="15"/>
  <c r="E377" i="15"/>
  <c r="G358" i="15"/>
  <c r="G338" i="15"/>
  <c r="E515" i="15"/>
  <c r="B372" i="15"/>
  <c r="G97" i="15"/>
  <c r="G414" i="15"/>
  <c r="B318" i="15"/>
  <c r="G506" i="15"/>
  <c r="F403" i="15"/>
  <c r="H227" i="15"/>
  <c r="D453" i="15"/>
  <c r="G360" i="15"/>
  <c r="H249" i="15"/>
  <c r="D464" i="15"/>
  <c r="G134" i="15"/>
  <c r="G31" i="15"/>
  <c r="D512" i="15"/>
  <c r="C517" i="15"/>
  <c r="C441" i="15"/>
  <c r="F476" i="15"/>
  <c r="B457" i="15"/>
  <c r="G210" i="15"/>
  <c r="H289" i="15"/>
  <c r="D222" i="15"/>
  <c r="E222" i="15"/>
  <c r="G182" i="15"/>
  <c r="B492" i="15"/>
  <c r="B389" i="15"/>
  <c r="C370" i="15"/>
  <c r="D516" i="15"/>
  <c r="H456" i="15"/>
  <c r="E389" i="15"/>
  <c r="G337" i="15"/>
  <c r="F308" i="15"/>
  <c r="D248" i="15"/>
  <c r="C157" i="15"/>
  <c r="H424" i="15"/>
  <c r="E383" i="15"/>
  <c r="F365" i="15"/>
  <c r="D346" i="15"/>
  <c r="B520" i="15"/>
  <c r="H377" i="15"/>
  <c r="E132" i="15"/>
  <c r="C420" i="15"/>
  <c r="G324" i="15"/>
  <c r="F502" i="15"/>
  <c r="F409" i="15"/>
  <c r="C239" i="15"/>
  <c r="G458" i="15"/>
  <c r="H366" i="15"/>
  <c r="G259" i="15"/>
  <c r="C469" i="15"/>
  <c r="F310" i="15"/>
  <c r="H33" i="15"/>
  <c r="C505" i="15"/>
  <c r="B419" i="15"/>
  <c r="F501" i="15"/>
  <c r="G476" i="15"/>
  <c r="B447" i="15"/>
  <c r="B222" i="15"/>
  <c r="H298" i="15"/>
  <c r="H232" i="15"/>
  <c r="B233" i="15"/>
  <c r="D199" i="15"/>
  <c r="G515" i="15"/>
  <c r="D496" i="15"/>
  <c r="E376" i="15"/>
  <c r="G81" i="15"/>
  <c r="G505" i="15"/>
  <c r="F395" i="15"/>
  <c r="C344" i="15"/>
  <c r="F316" i="15"/>
  <c r="C258" i="15"/>
  <c r="E171" i="15"/>
  <c r="C430" i="15"/>
  <c r="E390" i="15"/>
  <c r="G371" i="15"/>
  <c r="F352" i="15"/>
  <c r="D473" i="15"/>
  <c r="H384" i="15"/>
  <c r="B158" i="15"/>
  <c r="F425" i="15"/>
  <c r="G332" i="15"/>
  <c r="C98" i="15"/>
  <c r="B415" i="15"/>
  <c r="F249" i="15"/>
  <c r="B464" i="15"/>
  <c r="G372" i="15"/>
  <c r="D269" i="15"/>
  <c r="B474" i="15"/>
  <c r="F127" i="15"/>
  <c r="B386" i="15"/>
  <c r="F209" i="15"/>
  <c r="B425" i="15"/>
  <c r="C112" i="15"/>
  <c r="C472" i="15"/>
  <c r="F58" i="15"/>
  <c r="H243" i="15"/>
  <c r="H306" i="15"/>
  <c r="E307" i="15"/>
  <c r="D244" i="15"/>
  <c r="H211" i="15"/>
  <c r="G150" i="15"/>
  <c r="H514" i="15"/>
  <c r="D382" i="15"/>
  <c r="H125" i="15"/>
  <c r="H505" i="15"/>
  <c r="E401" i="15"/>
  <c r="F351" i="15"/>
  <c r="D323" i="15"/>
  <c r="C266" i="15"/>
  <c r="B188" i="15"/>
  <c r="B436" i="15"/>
  <c r="D396" i="15"/>
  <c r="F377" i="15"/>
  <c r="B359" i="15"/>
  <c r="H487" i="15"/>
  <c r="H390" i="15"/>
  <c r="C176" i="15"/>
  <c r="E431" i="15"/>
  <c r="D339" i="15"/>
  <c r="B139" i="15"/>
  <c r="E420" i="15"/>
  <c r="E259" i="15"/>
  <c r="H468" i="15"/>
  <c r="C379" i="15"/>
  <c r="G278" i="15"/>
  <c r="H478" i="15"/>
  <c r="H305" i="15"/>
  <c r="H391" i="15"/>
  <c r="H262" i="15"/>
  <c r="F511" i="15"/>
  <c r="H163" i="15"/>
  <c r="E58" i="15"/>
  <c r="E112" i="15"/>
  <c r="B254" i="15"/>
  <c r="G313" i="15"/>
  <c r="H313" i="15"/>
  <c r="E254" i="15"/>
  <c r="F222" i="15"/>
  <c r="H182" i="15"/>
  <c r="F419" i="15"/>
  <c r="D388" i="15"/>
  <c r="C152" i="15"/>
  <c r="C425" i="15"/>
  <c r="B407" i="15"/>
  <c r="B358" i="15"/>
  <c r="D331" i="15"/>
  <c r="C275" i="15"/>
  <c r="F200" i="15"/>
  <c r="G519" i="15"/>
  <c r="C402" i="15"/>
  <c r="B384" i="15"/>
  <c r="G365" i="15"/>
  <c r="B502" i="15"/>
  <c r="G396" i="15"/>
  <c r="D189" i="15"/>
  <c r="H436" i="15"/>
  <c r="G346" i="15"/>
  <c r="D158" i="15"/>
  <c r="B426" i="15"/>
  <c r="B269" i="15"/>
  <c r="G473" i="15"/>
  <c r="G385" i="15"/>
  <c r="B288" i="15"/>
  <c r="G483" i="15"/>
  <c r="AL25" i="32" l="1"/>
  <c r="AL306" i="32"/>
  <c r="AL223" i="32"/>
  <c r="AL426" i="32"/>
  <c r="AL431" i="32"/>
  <c r="AL438" i="32"/>
  <c r="AL7" i="32"/>
  <c r="AL111" i="32"/>
  <c r="AL334" i="32"/>
  <c r="AL74" i="32"/>
  <c r="AL82" i="32"/>
  <c r="AL10" i="32"/>
  <c r="AL115" i="32"/>
  <c r="AL375" i="32"/>
  <c r="AL236" i="32"/>
  <c r="AL189" i="32"/>
  <c r="AL29" i="32"/>
  <c r="AL314" i="32"/>
  <c r="AL411" i="32"/>
  <c r="AL19" i="32"/>
  <c r="AL338" i="32"/>
  <c r="AL52" i="32"/>
  <c r="AL232" i="32"/>
  <c r="AL257" i="32"/>
  <c r="AL391" i="32"/>
  <c r="AL482" i="32"/>
  <c r="AL501" i="32"/>
  <c r="AL114" i="32"/>
  <c r="AL116" i="32"/>
  <c r="AL231" i="32"/>
  <c r="AL479" i="32"/>
  <c r="AL369" i="32"/>
  <c r="AL148" i="32"/>
  <c r="AL17" i="32"/>
  <c r="AL462" i="32"/>
  <c r="AL203" i="32"/>
  <c r="AL174" i="32"/>
  <c r="AL98" i="32"/>
  <c r="AL202" i="32"/>
  <c r="AL293" i="32"/>
  <c r="AL59" i="32"/>
  <c r="AL316" i="32"/>
  <c r="AL207" i="32"/>
  <c r="AL246" i="32"/>
  <c r="AL266" i="32"/>
  <c r="AL142" i="32"/>
  <c r="AL138" i="32"/>
  <c r="AL6" i="32"/>
  <c r="AL247" i="32"/>
  <c r="AL230" i="32"/>
  <c r="AL412" i="32"/>
  <c r="AL94" i="32"/>
  <c r="AL275" i="32"/>
  <c r="AL220" i="32"/>
  <c r="AL396" i="32"/>
  <c r="AL393" i="32"/>
  <c r="AL290" i="32"/>
  <c r="AL26" i="32"/>
  <c r="AL153" i="32"/>
  <c r="AL155" i="32"/>
  <c r="AL305" i="32"/>
  <c r="AL91" i="32"/>
  <c r="AL315" i="32"/>
  <c r="AL140" i="32"/>
  <c r="AL12" i="32"/>
  <c r="AL267" i="32"/>
  <c r="AL124" i="32"/>
  <c r="AL329" i="32"/>
  <c r="AL48" i="32"/>
  <c r="AL474" i="32"/>
  <c r="AL423" i="32"/>
  <c r="AL53" i="32"/>
  <c r="AL348" i="32"/>
  <c r="AL455" i="32"/>
  <c r="AL272" i="32"/>
  <c r="AL217" i="32"/>
  <c r="AL271" i="32"/>
  <c r="AL461" i="32"/>
  <c r="AL321" i="32"/>
  <c r="AL409" i="32"/>
  <c r="AL146" i="32"/>
  <c r="AL312" i="32"/>
  <c r="AL402" i="32"/>
  <c r="AL490" i="32"/>
  <c r="AL302" i="32"/>
  <c r="AL119" i="32"/>
  <c r="AL90" i="32"/>
  <c r="AL328" i="32"/>
  <c r="AL295" i="32"/>
  <c r="AL5" i="32"/>
  <c r="AL147" i="32"/>
  <c r="AL47" i="32"/>
  <c r="AL133" i="32"/>
  <c r="AL399" i="32"/>
  <c r="AL503" i="32"/>
  <c r="AL385" i="32"/>
  <c r="AL234" i="32"/>
  <c r="AL278" i="32"/>
  <c r="AL469" i="32"/>
  <c r="AL123" i="32"/>
  <c r="AL414" i="32"/>
  <c r="AL54" i="32"/>
  <c r="AL182" i="32"/>
  <c r="AL176" i="32"/>
  <c r="AL76" i="32"/>
  <c r="AL336" i="32"/>
  <c r="AL422" i="32"/>
  <c r="AL109" i="32"/>
  <c r="AL467" i="32"/>
  <c r="AL322" i="32"/>
  <c r="AL341" i="32"/>
  <c r="AL261" i="32"/>
  <c r="AL488" i="32"/>
  <c r="AL451" i="32"/>
  <c r="AL388" i="32"/>
  <c r="AL40" i="32"/>
  <c r="AL134" i="32"/>
  <c r="AL167" i="32"/>
  <c r="AL432" i="32"/>
  <c r="AL486" i="32"/>
  <c r="AL372" i="32"/>
  <c r="AL289" i="32"/>
  <c r="AL349" i="32"/>
  <c r="AL332" i="32"/>
  <c r="AL226" i="32"/>
  <c r="AL354" i="32"/>
  <c r="AL15" i="32"/>
  <c r="AL358" i="32"/>
  <c r="AL200" i="32"/>
  <c r="AL251" i="32"/>
  <c r="AL407" i="32"/>
  <c r="AL42" i="32"/>
  <c r="AL75" i="32"/>
  <c r="AL172" i="32"/>
  <c r="AL16" i="32"/>
  <c r="AL383" i="32"/>
  <c r="AL215" i="32"/>
  <c r="AL97" i="32"/>
  <c r="AL378" i="32"/>
  <c r="AL122" i="32"/>
  <c r="AL218" i="32"/>
  <c r="AL214" i="32"/>
  <c r="AL27" i="32"/>
  <c r="AL441" i="32"/>
  <c r="AL359" i="32"/>
  <c r="AL136" i="32"/>
  <c r="AL368" i="32"/>
  <c r="AL11" i="32"/>
  <c r="AL268" i="32"/>
  <c r="AL139" i="32"/>
  <c r="AL390" i="32"/>
  <c r="AL353" i="32"/>
  <c r="AL43" i="32"/>
  <c r="AL240" i="32"/>
  <c r="AL460" i="32"/>
  <c r="AL400" i="32"/>
  <c r="AL410" i="32"/>
  <c r="AL135" i="32"/>
  <c r="AL31" i="32"/>
  <c r="AL156" i="32"/>
  <c r="AL89" i="32"/>
  <c r="AL105" i="32"/>
  <c r="AL450" i="32"/>
  <c r="AL340" i="32"/>
  <c r="AL113" i="32"/>
  <c r="AL179" i="32"/>
  <c r="AL307" i="32"/>
  <c r="AL352" i="32"/>
  <c r="AL46" i="32"/>
  <c r="AL20" i="32"/>
  <c r="AL216" i="32"/>
  <c r="AL335" i="32"/>
  <c r="AL481" i="32"/>
  <c r="AL83" i="32"/>
  <c r="AL181" i="32"/>
  <c r="AL227" i="32"/>
  <c r="AL468" i="32"/>
  <c r="AL298" i="32"/>
  <c r="AL141" i="32"/>
  <c r="AL206" i="32"/>
  <c r="AL128" i="32"/>
  <c r="AL72" i="32"/>
  <c r="AL401" i="32"/>
  <c r="AL177" i="32"/>
  <c r="AL342" i="32"/>
  <c r="AL77" i="32"/>
  <c r="AL498" i="32"/>
  <c r="AL129" i="32"/>
  <c r="AL213" i="32"/>
  <c r="AL71" i="32"/>
  <c r="AL87" i="32"/>
  <c r="AL326" i="32"/>
  <c r="AL171" i="32"/>
  <c r="AL112" i="32"/>
  <c r="AL327" i="32"/>
  <c r="AL430" i="32"/>
  <c r="AL294" i="32"/>
  <c r="AL384" i="32"/>
  <c r="AL229" i="32"/>
  <c r="AL428" i="32"/>
  <c r="AL250" i="32"/>
  <c r="AL363" i="32"/>
  <c r="AL299" i="32"/>
  <c r="AL41" i="32"/>
  <c r="AL183" i="32"/>
  <c r="AL364" i="32"/>
  <c r="AL304" i="32"/>
  <c r="AL464" i="32"/>
  <c r="AL67" i="32"/>
  <c r="AL152" i="32"/>
  <c r="AL224" i="32"/>
  <c r="AL253" i="32"/>
  <c r="AL151" i="32"/>
  <c r="AL392" i="32"/>
  <c r="AL404" i="32"/>
  <c r="AL165" i="32"/>
  <c r="AL244" i="32"/>
  <c r="AL255" i="32"/>
  <c r="AL420" i="32"/>
  <c r="AL108" i="32"/>
  <c r="AL434" i="32"/>
  <c r="AL178" i="32"/>
  <c r="AL313" i="32"/>
  <c r="AL100" i="32"/>
  <c r="AL487" i="32"/>
  <c r="AL32" i="32"/>
  <c r="AL470" i="32"/>
  <c r="AL260" i="32"/>
  <c r="AL427" i="32"/>
  <c r="AL49" i="32"/>
  <c r="AL436" i="32"/>
  <c r="AL259" i="32"/>
  <c r="AL57" i="32"/>
  <c r="AL18" i="32"/>
  <c r="AL264" i="32"/>
  <c r="AL194" i="32"/>
  <c r="AL145" i="32"/>
  <c r="AL84" i="32"/>
  <c r="AL127" i="32"/>
  <c r="AL491" i="32"/>
  <c r="AL36" i="32"/>
  <c r="AL243" i="32"/>
  <c r="AL110" i="32"/>
  <c r="AL403" i="32"/>
  <c r="AL39" i="32"/>
  <c r="AL277" i="32"/>
  <c r="AL233" i="32"/>
  <c r="AL320" i="32"/>
  <c r="AL309" i="32"/>
  <c r="AL256" i="32"/>
  <c r="AL456" i="32"/>
  <c r="AL454" i="32"/>
  <c r="AL476" i="32"/>
  <c r="X7" i="23"/>
  <c r="AC3" i="23"/>
  <c r="X7" i="24"/>
  <c r="AC3" i="24"/>
  <c r="AC3" i="26"/>
  <c r="X7" i="29"/>
  <c r="AC3" i="29"/>
  <c r="X7" i="27"/>
  <c r="AC3" i="27"/>
  <c r="X7" i="21"/>
  <c r="AC3" i="21"/>
  <c r="X7" i="28"/>
  <c r="AC3" i="28"/>
  <c r="X7" i="22"/>
  <c r="AC3" i="22"/>
  <c r="X7" i="26"/>
  <c r="X7" i="30"/>
  <c r="AC3" i="30"/>
  <c r="X7" i="25"/>
  <c r="AC3" i="25"/>
  <c r="X7" i="19"/>
  <c r="AC3" i="19"/>
  <c r="X7" i="18"/>
  <c r="AC2" i="18" s="1"/>
  <c r="AC3" i="18"/>
  <c r="BF5" i="7"/>
  <c r="BD5" i="7"/>
  <c r="BC5" i="7"/>
  <c r="BB7" i="7"/>
  <c r="BE5" i="7"/>
  <c r="BB5" i="7"/>
  <c r="BA5" i="7"/>
  <c r="BF4" i="7"/>
  <c r="BE4" i="7"/>
  <c r="BD4" i="7"/>
  <c r="BC4" i="7"/>
  <c r="BB4" i="7"/>
  <c r="BA4" i="7"/>
  <c r="BD8" i="7"/>
  <c r="BC8" i="7"/>
  <c r="BB8" i="7"/>
  <c r="BF8" i="7"/>
  <c r="BE8" i="7"/>
  <c r="BA8" i="7"/>
  <c r="BA7" i="7"/>
  <c r="BF3" i="7"/>
  <c r="BE3" i="7"/>
  <c r="BD3" i="7"/>
  <c r="BC3" i="7"/>
  <c r="BB3" i="7"/>
  <c r="BA3" i="7"/>
  <c r="BF6" i="7"/>
  <c r="BE6" i="7"/>
  <c r="BF7" i="7"/>
  <c r="BD6" i="7"/>
  <c r="BE7" i="7"/>
  <c r="BC6" i="7"/>
  <c r="BD7" i="7"/>
  <c r="BB6" i="7"/>
  <c r="BC7" i="7"/>
  <c r="BA6" i="7"/>
  <c r="AC2" i="25" l="1"/>
  <c r="Y16" i="25"/>
  <c r="Y16" i="30"/>
  <c r="AC2" i="30"/>
  <c r="Y16" i="26"/>
  <c r="AC2" i="26"/>
  <c r="Y16" i="22"/>
  <c r="AC2" i="22"/>
  <c r="Y16" i="28"/>
  <c r="AC2" i="28"/>
  <c r="AC2" i="21"/>
  <c r="Y16" i="21"/>
  <c r="Y16" i="27"/>
  <c r="AC2" i="27"/>
  <c r="Y16" i="29"/>
  <c r="AC2" i="29"/>
  <c r="Y16" i="24"/>
  <c r="AC2" i="24"/>
  <c r="Y16" i="23"/>
  <c r="AC2" i="23"/>
  <c r="Y16" i="19"/>
  <c r="AC2" i="19"/>
  <c r="B21" i="7"/>
  <c r="E21" i="7"/>
  <c r="F21" i="7"/>
  <c r="D21" i="7"/>
  <c r="C21" i="7"/>
  <c r="AC7" i="22"/>
  <c r="AC8" i="28"/>
  <c r="AC7" i="28"/>
  <c r="AC8" i="21"/>
  <c r="AC7" i="21"/>
  <c r="AC8" i="27"/>
  <c r="AC7" i="27"/>
  <c r="AC8" i="29"/>
  <c r="AC7" i="29"/>
  <c r="AC8" i="24"/>
  <c r="AC7" i="24"/>
  <c r="AC8" i="23"/>
  <c r="AC7" i="19"/>
  <c r="AC8" i="19"/>
  <c r="AC7" i="23"/>
  <c r="AC8" i="25"/>
  <c r="AC7" i="25"/>
  <c r="AC8" i="30"/>
  <c r="AC7" i="30"/>
  <c r="AC8" i="26"/>
  <c r="AC7" i="26"/>
  <c r="AC8" i="22"/>
  <c r="B24" i="7" l="1"/>
  <c r="D9" i="7" s="1"/>
  <c r="AA28" i="15" s="1"/>
  <c r="AH8" i="19"/>
  <c r="AH8" i="22"/>
  <c r="AF8" i="25"/>
  <c r="AF7" i="29"/>
  <c r="AH7" i="23"/>
  <c r="AH8" i="29"/>
  <c r="AH7" i="27"/>
  <c r="AH7" i="24"/>
  <c r="AH7" i="28"/>
  <c r="AH8" i="21"/>
  <c r="AF7" i="26"/>
  <c r="AF8" i="19"/>
  <c r="AF8" i="30"/>
  <c r="AH8" i="24"/>
  <c r="AF8" i="23"/>
  <c r="AH8" i="23"/>
  <c r="AF7" i="27"/>
  <c r="AF7" i="23"/>
  <c r="AF7" i="22"/>
  <c r="AH8" i="30"/>
  <c r="AF8" i="24"/>
  <c r="AH7" i="29"/>
  <c r="AF7" i="30"/>
  <c r="AH8" i="27"/>
  <c r="AF8" i="28"/>
  <c r="AF7" i="25"/>
  <c r="AF8" i="26"/>
  <c r="AF7" i="28"/>
  <c r="AF7" i="24"/>
  <c r="AH7" i="22"/>
  <c r="AF8" i="21"/>
  <c r="AH7" i="25"/>
  <c r="AH8" i="28"/>
  <c r="AH7" i="19"/>
  <c r="AF7" i="19"/>
  <c r="AH8" i="26"/>
  <c r="AH8" i="25"/>
  <c r="AF7" i="21"/>
  <c r="AF8" i="22"/>
  <c r="AH7" i="30"/>
  <c r="AH7" i="21"/>
  <c r="AH7" i="26"/>
  <c r="AF8" i="27"/>
  <c r="AF8" i="29"/>
  <c r="AH9" i="22" l="1"/>
  <c r="X9" i="22" s="1"/>
  <c r="X11" i="22" s="1"/>
  <c r="AH9" i="24"/>
  <c r="X9" i="24" s="1"/>
  <c r="X12" i="24" s="1"/>
  <c r="AH9" i="27"/>
  <c r="X9" i="27" s="1"/>
  <c r="Z16" i="27" s="1"/>
  <c r="AH9" i="28"/>
  <c r="X9" i="28" s="1"/>
  <c r="X11" i="28" s="1"/>
  <c r="AH9" i="23"/>
  <c r="X9" i="23" s="1"/>
  <c r="X11" i="23" s="1"/>
  <c r="AH9" i="21"/>
  <c r="X9" i="21" s="1"/>
  <c r="Z16" i="21" s="1"/>
  <c r="AH9" i="25"/>
  <c r="X9" i="25" s="1"/>
  <c r="X10" i="25" s="1"/>
  <c r="AH9" i="29"/>
  <c r="X9" i="29" s="1"/>
  <c r="Z16" i="29" s="1"/>
  <c r="AH9" i="30"/>
  <c r="X9" i="30" s="1"/>
  <c r="Z16" i="30" s="1"/>
  <c r="AH9" i="26"/>
  <c r="X9" i="26" s="1"/>
  <c r="Z16" i="26" s="1"/>
  <c r="AH9" i="19"/>
  <c r="X9" i="19" s="1"/>
  <c r="Z16" i="19" s="1"/>
  <c r="X12" i="27"/>
  <c r="X11" i="27"/>
  <c r="Z16" i="24"/>
  <c r="X10" i="24"/>
  <c r="X11" i="24"/>
  <c r="Z16" i="23"/>
  <c r="X12" i="23"/>
  <c r="X10" i="23"/>
  <c r="X10" i="22"/>
  <c r="Z16" i="22"/>
  <c r="X12" i="22"/>
  <c r="V14" i="15"/>
  <c r="V9" i="15"/>
  <c r="Z16" i="28" l="1"/>
  <c r="X12" i="30"/>
  <c r="X12" i="25"/>
  <c r="X11" i="25"/>
  <c r="Z16" i="25"/>
  <c r="X12" i="28"/>
  <c r="X10" i="28"/>
  <c r="X10" i="27"/>
  <c r="X13" i="27" s="1"/>
  <c r="X16" i="27" s="1"/>
  <c r="X11" i="29"/>
  <c r="X10" i="29"/>
  <c r="X10" i="21"/>
  <c r="X12" i="29"/>
  <c r="V15" i="15"/>
  <c r="V10" i="15"/>
  <c r="X11" i="21"/>
  <c r="V13" i="15"/>
  <c r="X12" i="21"/>
  <c r="X11" i="30"/>
  <c r="V17" i="15"/>
  <c r="X10" i="30"/>
  <c r="V16" i="15"/>
  <c r="V7" i="15"/>
  <c r="X10" i="19"/>
  <c r="X12" i="19"/>
  <c r="X11" i="19"/>
  <c r="X12" i="26"/>
  <c r="X11" i="26"/>
  <c r="X10" i="26"/>
  <c r="X13" i="24"/>
  <c r="X16" i="24" s="1"/>
  <c r="X13" i="23"/>
  <c r="U10" i="15" s="1"/>
  <c r="X13" i="22"/>
  <c r="X16" i="22" s="1"/>
  <c r="V11" i="15"/>
  <c r="V8" i="15"/>
  <c r="V12" i="15"/>
  <c r="X13" i="25" l="1"/>
  <c r="X16" i="25" s="1"/>
  <c r="X13" i="28"/>
  <c r="X16" i="28" s="1"/>
  <c r="X13" i="29"/>
  <c r="X16" i="29" s="1"/>
  <c r="X13" i="21"/>
  <c r="X16" i="21" s="1"/>
  <c r="X13" i="30"/>
  <c r="X16" i="30" s="1"/>
  <c r="X13" i="19"/>
  <c r="X16" i="19" s="1"/>
  <c r="X13" i="26"/>
  <c r="X16" i="26" s="1"/>
  <c r="U14" i="15"/>
  <c r="U9" i="15"/>
  <c r="U15" i="15"/>
  <c r="U16" i="15"/>
  <c r="U17" i="15"/>
  <c r="U11" i="15"/>
  <c r="X16" i="23"/>
  <c r="U13" i="15"/>
  <c r="U7" i="15"/>
  <c r="U12" i="15"/>
  <c r="U8" i="15"/>
  <c r="AI16" i="11"/>
  <c r="Y16" i="18"/>
  <c r="AN8" i="11"/>
  <c r="AC8" i="18"/>
  <c r="AC7" i="18"/>
  <c r="AN7" i="11"/>
  <c r="AS7" i="11"/>
  <c r="AQ7" i="11"/>
  <c r="AS8" i="11"/>
  <c r="AF7" i="18"/>
  <c r="AQ8" i="11"/>
  <c r="AH7" i="18"/>
  <c r="AH8" i="18"/>
  <c r="AF8" i="18"/>
  <c r="AH9" i="18" l="1"/>
  <c r="X9" i="18" s="1"/>
  <c r="AS9" i="11"/>
  <c r="AH9" i="11" s="1"/>
  <c r="AJ16" i="11" l="1"/>
  <c r="AH12" i="11"/>
  <c r="AH10" i="11"/>
  <c r="AH11" i="11"/>
  <c r="N3" i="31"/>
  <c r="X12" i="18"/>
  <c r="V19" i="15"/>
  <c r="Z16" i="18"/>
  <c r="X11" i="18"/>
  <c r="X10" i="18"/>
  <c r="AH13" i="11" l="1"/>
  <c r="AH16" i="11" s="1"/>
  <c r="X13" i="18"/>
  <c r="N2" i="31" l="1"/>
  <c r="U19" i="15"/>
  <c r="X1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Allan Paolo</author>
  </authors>
  <commentList>
    <comment ref="N7" authorId="0" shapeId="0" xr:uid="{0E0B7814-9A6D-4255-B84F-C22FE2D9B638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Input S1, S2, I, R, D, or V to plot variable.</t>
        </r>
      </text>
    </comment>
    <comment ref="O12" authorId="0" shapeId="0" xr:uid="{21F28F9A-4BC7-4D4C-B239-6E692EFEE5F8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13" authorId="0" shapeId="0" xr:uid="{F74A8429-0282-4DB0-84FF-71C688729140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14" authorId="0" shapeId="0" xr:uid="{C7125885-8C11-48B1-8912-ACB716DB04C6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15" authorId="0" shapeId="0" xr:uid="{CB836EF8-5E28-453F-B708-18B5585C435B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16" authorId="0" shapeId="0" xr:uid="{54054F4E-DA7C-4BF7-B067-2A3679CD25EC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17" authorId="0" shapeId="0" xr:uid="{F4D9252D-1D69-46DD-8872-B20D152EB681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18" authorId="0" shapeId="0" xr:uid="{EE76D7EF-0507-472F-82A6-AEC68279B793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19" authorId="0" shapeId="0" xr:uid="{1C36E8CD-DE6D-4204-86E4-39ABECD0D530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20" authorId="0" shapeId="0" xr:uid="{8B870D52-AC51-455B-93AE-42071ECA2908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21" authorId="0" shapeId="0" xr:uid="{3ABD2A74-A5B7-4F0E-973D-99F5FA5FEAD0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22" authorId="0" shapeId="0" xr:uid="{057B0FF1-DFEF-434A-A0DC-B3DE0ED57E66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  <comment ref="O23" authorId="0" shapeId="0" xr:uid="{0D023FC9-ECA6-4D40-B66C-B9B4167B5844}">
      <text>
        <r>
          <rPr>
            <b/>
            <sz val="9"/>
            <color indexed="81"/>
            <rFont val="Tahoma"/>
            <family val="2"/>
          </rPr>
          <t>Allan Paolo:</t>
        </r>
        <r>
          <rPr>
            <sz val="9"/>
            <color indexed="81"/>
            <rFont val="Tahoma"/>
            <family val="2"/>
          </rPr>
          <t xml:space="preserve">
Mark X here if you don't want to see this plot</t>
        </r>
      </text>
    </comment>
  </commentList>
</comments>
</file>

<file path=xl/sharedStrings.xml><?xml version="1.0" encoding="utf-8"?>
<sst xmlns="http://schemas.openxmlformats.org/spreadsheetml/2006/main" count="1209" uniqueCount="185">
  <si>
    <t>t</t>
  </si>
  <si>
    <t>k1</t>
  </si>
  <si>
    <t>k2</t>
  </si>
  <si>
    <t>k3</t>
  </si>
  <si>
    <t>k4</t>
  </si>
  <si>
    <t>N</t>
  </si>
  <si>
    <t>S</t>
  </si>
  <si>
    <t>I</t>
  </si>
  <si>
    <t>R</t>
  </si>
  <si>
    <t>D</t>
  </si>
  <si>
    <t>V</t>
  </si>
  <si>
    <t>MODEL</t>
  </si>
  <si>
    <t>DATA</t>
  </si>
  <si>
    <t>ERROR</t>
  </si>
  <si>
    <t>DATA (RATIO)</t>
  </si>
  <si>
    <t>order1_S</t>
  </si>
  <si>
    <t>order2_I</t>
  </si>
  <si>
    <t>order3_I</t>
  </si>
  <si>
    <t>order4_I</t>
  </si>
  <si>
    <t>order2_S</t>
  </si>
  <si>
    <t>S1</t>
  </si>
  <si>
    <t>S2</t>
  </si>
  <si>
    <t>k5</t>
  </si>
  <si>
    <t>k6</t>
  </si>
  <si>
    <t>S, PH</t>
  </si>
  <si>
    <t>I, PH</t>
  </si>
  <si>
    <t>R, PH</t>
  </si>
  <si>
    <t>D, PH</t>
  </si>
  <si>
    <t>V, PH</t>
  </si>
  <si>
    <t>N, PH</t>
  </si>
  <si>
    <t>order1_S1</t>
  </si>
  <si>
    <t>order3_S1</t>
  </si>
  <si>
    <t>order4_S2</t>
  </si>
  <si>
    <t>order5_I</t>
  </si>
  <si>
    <t>order6_I</t>
  </si>
  <si>
    <t>order2_S2</t>
  </si>
  <si>
    <t>POPULATIONS</t>
  </si>
  <si>
    <t>BULACAN</t>
  </si>
  <si>
    <t>LAGUNA</t>
  </si>
  <si>
    <t>RIZAL</t>
  </si>
  <si>
    <t>CAVITE</t>
  </si>
  <si>
    <t>NCR</t>
  </si>
  <si>
    <t>METRO CEBU</t>
  </si>
  <si>
    <t>METRO DAVAO</t>
  </si>
  <si>
    <t>PH</t>
  </si>
  <si>
    <t>S1, pred</t>
  </si>
  <si>
    <t>S2, pred</t>
  </si>
  <si>
    <t>I, pred</t>
  </si>
  <si>
    <t>R, pred</t>
  </si>
  <si>
    <t>D, pred</t>
  </si>
  <si>
    <t>V, pred</t>
  </si>
  <si>
    <t>K</t>
  </si>
  <si>
    <t>r</t>
  </si>
  <si>
    <t>OBJ</t>
  </si>
  <si>
    <t>M_CEBU</t>
  </si>
  <si>
    <t>M_DAVAO</t>
  </si>
  <si>
    <t>metro cebu jan 30 (econstor.eu)</t>
  </si>
  <si>
    <t>ERRORS</t>
  </si>
  <si>
    <t>TOTAL ERROR</t>
  </si>
  <si>
    <t>ANALYSIS</t>
  </si>
  <si>
    <t>MAX NUMBER OF CASES</t>
  </si>
  <si>
    <t>x1</t>
  </si>
  <si>
    <t>x2</t>
  </si>
  <si>
    <t>y1</t>
  </si>
  <si>
    <t>y2</t>
  </si>
  <si>
    <t>y</t>
  </si>
  <si>
    <t>PERCENT LENGTH OF PANDEMIC</t>
  </si>
  <si>
    <t>END OF PANDEMIC</t>
  </si>
  <si>
    <t>&lt;&lt; max data occurs at</t>
  </si>
  <si>
    <t>persons / week</t>
  </si>
  <si>
    <t>TOTAL NUMBER OF I IN END WKS</t>
  </si>
  <si>
    <t>TOTAL NUMBER OF R IN END WKS</t>
  </si>
  <si>
    <t>TOTAL NUMBER OF D IN END WKS</t>
  </si>
  <si>
    <t>TOTAL I + R + D IN END WKS</t>
  </si>
  <si>
    <t>S, S1</t>
  </si>
  <si>
    <t>S, NON-S1</t>
  </si>
  <si>
    <t>I, S1</t>
  </si>
  <si>
    <t>I, NON-S1</t>
  </si>
  <si>
    <t>R, S1</t>
  </si>
  <si>
    <t>R, NON-S1+</t>
  </si>
  <si>
    <t>D, S1</t>
  </si>
  <si>
    <t>D, NON-S1</t>
  </si>
  <si>
    <t>V, S1</t>
  </si>
  <si>
    <t>V, NON-S1</t>
  </si>
  <si>
    <t>N, S1</t>
  </si>
  <si>
    <t>N, NON-S1</t>
  </si>
  <si>
    <t>DAVAO</t>
  </si>
  <si>
    <t>CEBU</t>
  </si>
  <si>
    <t>NCR PLUS</t>
  </si>
  <si>
    <t>From</t>
  </si>
  <si>
    <t>To</t>
  </si>
  <si>
    <t>NEW CASES</t>
  </si>
  <si>
    <t>RECOVERIES</t>
  </si>
  <si>
    <t>DEATHS</t>
  </si>
  <si>
    <t>CUMULATIVE REC</t>
  </si>
  <si>
    <t>CUMULATIVE DEATH</t>
  </si>
  <si>
    <t>TOTAL CASES</t>
  </si>
  <si>
    <t>population ratio for rate</t>
  </si>
  <si>
    <t>multiplier for S1</t>
  </si>
  <si>
    <t>multiplier for S2</t>
  </si>
  <si>
    <t>S, pred</t>
  </si>
  <si>
    <t>DATA TYPE</t>
  </si>
  <si>
    <t>NCR + CEBU + DAVAO</t>
  </si>
  <si>
    <t>vaccinations per week</t>
  </si>
  <si>
    <t>Initial trial</t>
  </si>
  <si>
    <t>NEEDED DATA:</t>
  </si>
  <si>
    <t>Results (as solved by SOLVER)</t>
  </si>
  <si>
    <t>Coefficient results</t>
  </si>
  <si>
    <t>Number of vaccinations per week</t>
  </si>
  <si>
    <t>NO VACCINATION DATA</t>
  </si>
  <si>
    <t>WITH VACCINATION DATA</t>
  </si>
  <si>
    <t>TOTAL # OF INFECTIONS (IN PH POP %)</t>
  </si>
  <si>
    <t>PANDEMIC END (IN WEEKS STARTING FEBRUARY 18 2021)</t>
  </si>
  <si>
    <t>effective k1</t>
  </si>
  <si>
    <t>PERCENT VACCINATION</t>
  </si>
  <si>
    <t>effective k1 + k2</t>
  </si>
  <si>
    <t>m1</t>
  </si>
  <si>
    <t>m2</t>
  </si>
  <si>
    <t>Notes</t>
  </si>
  <si>
    <t>Pandemic is 'ended' when infection rates are reduced to 0.05% of total PH population infected</t>
  </si>
  <si>
    <t xml:space="preserve">RESULT FROM INPUT </t>
  </si>
  <si>
    <t>SUMMARY OF VARYING m1 AND m2</t>
  </si>
  <si>
    <r>
      <t xml:space="preserve">Press </t>
    </r>
    <r>
      <rPr>
        <b/>
        <sz val="10"/>
        <color theme="1"/>
        <rFont val="Arial Narrow"/>
        <family val="2"/>
      </rPr>
      <t>CALCULATE</t>
    </r>
    <r>
      <rPr>
        <sz val="10"/>
        <color theme="1"/>
        <rFont val="Arial Narrow"/>
        <family val="2"/>
      </rPr>
      <t xml:space="preserve"> whenever </t>
    </r>
    <r>
      <rPr>
        <b/>
        <sz val="10"/>
        <color theme="1"/>
        <rFont val="Arial Narrow"/>
        <family val="2"/>
      </rPr>
      <t>NEEDED DATA</t>
    </r>
    <r>
      <rPr>
        <sz val="10"/>
        <color theme="1"/>
        <rFont val="Arial Narrow"/>
        <family val="2"/>
      </rPr>
      <t xml:space="preserve"> value is changed!</t>
    </r>
  </si>
  <si>
    <t>Enter value for m1 (from 0 to 1)</t>
  </si>
  <si>
    <t>vaccinations per day for S1</t>
  </si>
  <si>
    <t>vaccinations per day for S2</t>
  </si>
  <si>
    <t>PANDEMIC END (IN WEEKS STARTING FEB 18 2021)</t>
  </si>
  <si>
    <t>FITTING INFORMATION</t>
  </si>
  <si>
    <t>I, MODEL</t>
  </si>
  <si>
    <t>I, DATA</t>
  </si>
  <si>
    <t>nSSE</t>
  </si>
  <si>
    <r>
      <t xml:space="preserve">COPY </t>
    </r>
    <r>
      <rPr>
        <b/>
        <sz val="9"/>
        <color theme="1"/>
        <rFont val="Arial Narrow"/>
        <family val="2"/>
      </rPr>
      <t>WITHOUT</t>
    </r>
    <r>
      <rPr>
        <sz val="9"/>
        <color theme="1"/>
        <rFont val="Arial Narrow"/>
        <family val="2"/>
      </rPr>
      <t xml:space="preserve"> VAX DATA</t>
    </r>
  </si>
  <si>
    <r>
      <t xml:space="preserve">COPY </t>
    </r>
    <r>
      <rPr>
        <b/>
        <sz val="9"/>
        <color theme="1"/>
        <rFont val="Arial Narrow"/>
        <family val="2"/>
      </rPr>
      <t>WITH</t>
    </r>
    <r>
      <rPr>
        <sz val="9"/>
        <color theme="1"/>
        <rFont val="Arial Narrow"/>
        <family val="2"/>
      </rPr>
      <t xml:space="preserve"> VAX DATA</t>
    </r>
  </si>
  <si>
    <t>S, MODEL</t>
  </si>
  <si>
    <t>R, MODEL</t>
  </si>
  <si>
    <t>D, MODEL</t>
  </si>
  <si>
    <t>V, MODEL</t>
  </si>
  <si>
    <t>S, DATA</t>
  </si>
  <si>
    <t>R, DATA</t>
  </si>
  <si>
    <t>D, DATA</t>
  </si>
  <si>
    <t>V, DATA</t>
  </si>
  <si>
    <t>S1, MODEL</t>
  </si>
  <si>
    <t>S1, DATA</t>
  </si>
  <si>
    <t>S2, MODEL</t>
  </si>
  <si>
    <t>S2, DATA</t>
  </si>
  <si>
    <r>
      <rPr>
        <b/>
        <sz val="8"/>
        <color theme="1"/>
        <rFont val="Arial Narrow"/>
        <family val="2"/>
      </rPr>
      <t>k = k1 + k2; k1 = k*m1; k2 = k*m2</t>
    </r>
    <r>
      <rPr>
        <sz val="8"/>
        <color theme="1"/>
        <rFont val="Arial Narrow"/>
        <family val="2"/>
      </rPr>
      <t>,  where k1 is vaccination for S1, k2 is vaccination for S2. m1 and m2 are distribution/weighing coefficients</t>
    </r>
  </si>
  <si>
    <t>S1(0)</t>
  </si>
  <si>
    <t>S2(0)</t>
  </si>
  <si>
    <t>I(0)</t>
  </si>
  <si>
    <t>R(0)</t>
  </si>
  <si>
    <t>D(0)</t>
  </si>
  <si>
    <t>V(0)</t>
  </si>
  <si>
    <t>MATCH</t>
  </si>
  <si>
    <t>MODEL INTERPOLATION</t>
  </si>
  <si>
    <t>S(0)</t>
  </si>
  <si>
    <t>S(5)</t>
  </si>
  <si>
    <t>I(5)</t>
  </si>
  <si>
    <t>R(5)</t>
  </si>
  <si>
    <t>D(5)</t>
  </si>
  <si>
    <t>V(5)</t>
  </si>
  <si>
    <t>S1(5)</t>
  </si>
  <si>
    <t>S2(5)</t>
  </si>
  <si>
    <t>effective k2</t>
  </si>
  <si>
    <t>BATANGAS</t>
  </si>
  <si>
    <t>NCR + MCEB + MDAV</t>
  </si>
  <si>
    <t>NCR + METRO CEBU + METRO DAVAO</t>
  </si>
  <si>
    <t>NCR + 8 / MCEB / MDAV</t>
  </si>
  <si>
    <t>NCR / MCEB / MDAV</t>
  </si>
  <si>
    <t>NCR PLUS 8</t>
  </si>
  <si>
    <t>NCR PLUS EIGHT</t>
  </si>
  <si>
    <t>PLOT VARIABLE</t>
  </si>
  <si>
    <t>SHOW PLOT</t>
  </si>
  <si>
    <t>m₁ = 0.0</t>
  </si>
  <si>
    <t>m₁ = 0.1</t>
  </si>
  <si>
    <t>m₁ = 0.2</t>
  </si>
  <si>
    <t>m₁ = 0.3</t>
  </si>
  <si>
    <t>m₁ = 0.4</t>
  </si>
  <si>
    <t>m₁ = 0.5</t>
  </si>
  <si>
    <t>m₁ = 0.6</t>
  </si>
  <si>
    <t>m₁ = 0.7</t>
  </si>
  <si>
    <t>m₁ = 0.8</t>
  </si>
  <si>
    <t>m₁ = 0.9</t>
  </si>
  <si>
    <t>NO VAX</t>
  </si>
  <si>
    <t>X</t>
  </si>
  <si>
    <t>m₁ =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</si>
</sst>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[$-F800]dddd\,\ mmmm\ dd\,\ yyyy"/>
    <numFmt numFmtId="165" formatCode="0.0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30"/>
      <color rgb="FFFF0000"/>
      <name val="Arial Narrow"/>
      <family val="2"/>
    </font>
    <font>
      <b/>
      <sz val="10"/>
      <name val="Arial Narrow"/>
      <family val="2"/>
    </font>
    <font>
      <b/>
      <sz val="8"/>
      <name val="Arial Narrow"/>
      <family val="2"/>
    </font>
    <font>
      <b/>
      <sz val="9"/>
      <color theme="1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6"/>
      <color theme="1"/>
      <name val="Arial Narrow"/>
      <family val="2"/>
    </font>
    <font>
      <b/>
      <sz val="11"/>
      <color rgb="FF000000"/>
      <name val="Arial Narrow"/>
      <family val="2"/>
    </font>
    <font>
      <sz val="10"/>
      <name val="Arial Narrow"/>
      <family val="2"/>
    </font>
    <font>
      <b/>
      <sz val="26"/>
      <color rgb="FFFF0000"/>
      <name val="Arial Narrow"/>
      <family val="2"/>
    </font>
    <font>
      <sz val="8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43" fontId="13" fillId="0" borderId="0" applyFon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41" fontId="18" fillId="0" borderId="0" xfId="0" applyNumberFormat="1" applyFont="1" applyBorder="1" applyAlignment="1">
      <alignment vertical="center"/>
    </xf>
    <xf numFmtId="41" fontId="18" fillId="0" borderId="8" xfId="0" applyNumberFormat="1" applyFont="1" applyBorder="1" applyAlignment="1">
      <alignment vertical="center"/>
    </xf>
    <xf numFmtId="0" fontId="18" fillId="0" borderId="5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1" fontId="3" fillId="2" borderId="0" xfId="0" applyNumberFormat="1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4" fontId="2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7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1" fontId="26" fillId="0" borderId="2" xfId="2" applyNumberFormat="1" applyFont="1" applyBorder="1" applyAlignment="1">
      <alignment horizontal="center" vertical="center"/>
    </xf>
    <xf numFmtId="41" fontId="26" fillId="0" borderId="3" xfId="2" applyNumberFormat="1" applyFont="1" applyBorder="1" applyAlignment="1">
      <alignment horizontal="center" vertical="center"/>
    </xf>
    <xf numFmtId="41" fontId="26" fillId="0" borderId="4" xfId="2" applyNumberFormat="1" applyFont="1" applyBorder="1" applyAlignment="1">
      <alignment horizontal="center" vertical="center"/>
    </xf>
    <xf numFmtId="41" fontId="26" fillId="0" borderId="5" xfId="2" applyNumberFormat="1" applyFont="1" applyBorder="1" applyAlignment="1">
      <alignment horizontal="center" vertical="center"/>
    </xf>
    <xf numFmtId="41" fontId="26" fillId="0" borderId="0" xfId="2" applyNumberFormat="1" applyFont="1" applyBorder="1" applyAlignment="1">
      <alignment horizontal="center" vertical="center"/>
    </xf>
    <xf numFmtId="41" fontId="26" fillId="0" borderId="6" xfId="2" applyNumberFormat="1" applyFont="1" applyBorder="1" applyAlignment="1">
      <alignment horizontal="center" vertical="center"/>
    </xf>
    <xf numFmtId="41" fontId="26" fillId="0" borderId="7" xfId="2" applyNumberFormat="1" applyFont="1" applyBorder="1" applyAlignment="1">
      <alignment horizontal="center" vertical="center"/>
    </xf>
    <xf numFmtId="41" fontId="26" fillId="0" borderId="8" xfId="2" applyNumberFormat="1" applyFont="1" applyBorder="1" applyAlignment="1">
      <alignment horizontal="center" vertical="center"/>
    </xf>
    <xf numFmtId="41" fontId="26" fillId="0" borderId="9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41" fontId="17" fillId="0" borderId="2" xfId="2" applyNumberFormat="1" applyFont="1" applyBorder="1" applyAlignment="1">
      <alignment horizontal="center" vertical="center"/>
    </xf>
    <xf numFmtId="41" fontId="17" fillId="0" borderId="3" xfId="2" applyNumberFormat="1" applyFont="1" applyBorder="1" applyAlignment="1">
      <alignment horizontal="center" vertical="center"/>
    </xf>
    <xf numFmtId="41" fontId="17" fillId="0" borderId="4" xfId="2" applyNumberFormat="1" applyFont="1" applyBorder="1" applyAlignment="1">
      <alignment horizontal="center" vertical="center"/>
    </xf>
    <xf numFmtId="41" fontId="17" fillId="0" borderId="5" xfId="2" applyNumberFormat="1" applyFont="1" applyBorder="1" applyAlignment="1">
      <alignment horizontal="center" vertical="center"/>
    </xf>
    <xf numFmtId="41" fontId="17" fillId="0" borderId="0" xfId="2" applyNumberFormat="1" applyFont="1" applyBorder="1" applyAlignment="1">
      <alignment horizontal="center" vertical="center"/>
    </xf>
    <xf numFmtId="41" fontId="17" fillId="0" borderId="6" xfId="2" applyNumberFormat="1" applyFont="1" applyBorder="1" applyAlignment="1">
      <alignment horizontal="center" vertical="center"/>
    </xf>
    <xf numFmtId="41" fontId="17" fillId="0" borderId="7" xfId="2" applyNumberFormat="1" applyFont="1" applyBorder="1" applyAlignment="1">
      <alignment horizontal="center" vertical="center"/>
    </xf>
    <xf numFmtId="41" fontId="17" fillId="0" borderId="8" xfId="2" applyNumberFormat="1" applyFont="1" applyBorder="1" applyAlignment="1">
      <alignment horizontal="center" vertical="center"/>
    </xf>
    <xf numFmtId="41" fontId="17" fillId="0" borderId="9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/>
    </xf>
    <xf numFmtId="0" fontId="12" fillId="0" borderId="0" xfId="0" applyFont="1"/>
    <xf numFmtId="0" fontId="28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ANALYSIS'!$I$10</c:f>
              <c:strCache>
                <c:ptCount val="1"/>
                <c:pt idx="0">
                  <c:v>LAGUNA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ANALYSIS'!$H$11:$H$15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ANALYSIS'!$I$11:$I$15</c:f>
              <c:numCache>
                <c:formatCode>General</c:formatCode>
                <c:ptCount val="5"/>
                <c:pt idx="0">
                  <c:v>1965872</c:v>
                </c:pt>
                <c:pt idx="1">
                  <c:v>2473530</c:v>
                </c:pt>
                <c:pt idx="2">
                  <c:v>2669847</c:v>
                </c:pt>
                <c:pt idx="3">
                  <c:v>3035081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AE-4DD1-871F-2CDD27E6B456}"/>
            </c:ext>
          </c:extLst>
        </c:ser>
        <c:ser>
          <c:idx val="1"/>
          <c:order val="1"/>
          <c:tx>
            <c:strRef>
              <c:f>'POPULATION ANALYSIS'!$J$10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ANALYSIS'!$H$11:$H$15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ANALYSIS'!$J$11:$J$15</c:f>
              <c:numCache>
                <c:formatCode>General</c:formatCode>
                <c:ptCount val="5"/>
                <c:pt idx="0">
                  <c:v>1965872</c:v>
                </c:pt>
                <c:pt idx="1">
                  <c:v>2463828</c:v>
                </c:pt>
                <c:pt idx="2">
                  <c:v>2680160</c:v>
                </c:pt>
                <c:pt idx="3">
                  <c:v>3032658</c:v>
                </c:pt>
                <c:pt idx="4">
                  <c:v>3425983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AE-4DD1-871F-2CDD27E6B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ANALYSIS'!$I$20</c:f>
              <c:strCache>
                <c:ptCount val="1"/>
                <c:pt idx="0">
                  <c:v>BULACAN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ANALYSIS'!$H$21:$H$24</c:f>
              <c:numCache>
                <c:formatCode>General</c:formatCode>
                <c:ptCount val="4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</c:numCache>
            </c:numRef>
          </c:xVal>
          <c:yVal>
            <c:numRef>
              <c:f>'POPULATION ANALYSIS'!$I$21:$I$24</c:f>
              <c:numCache>
                <c:formatCode>General</c:formatCode>
                <c:ptCount val="4"/>
                <c:pt idx="0">
                  <c:v>2234088</c:v>
                </c:pt>
                <c:pt idx="1">
                  <c:v>2822216</c:v>
                </c:pt>
                <c:pt idx="2">
                  <c:v>2924433</c:v>
                </c:pt>
                <c:pt idx="3">
                  <c:v>3292071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A4-4CE6-A2EF-2B6AD8F1E970}"/>
            </c:ext>
          </c:extLst>
        </c:ser>
        <c:ser>
          <c:idx val="1"/>
          <c:order val="1"/>
          <c:tx>
            <c:strRef>
              <c:f>'POPULATION ANALYSIS'!$J$20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ANALYSIS'!$H$21:$H$25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ANALYSIS'!$J$21:$J$25</c:f>
              <c:numCache>
                <c:formatCode>General</c:formatCode>
                <c:ptCount val="5"/>
                <c:pt idx="0">
                  <c:v>2234088</c:v>
                </c:pt>
                <c:pt idx="1">
                  <c:v>2773626</c:v>
                </c:pt>
                <c:pt idx="2">
                  <c:v>2979789</c:v>
                </c:pt>
                <c:pt idx="3">
                  <c:v>3277626</c:v>
                </c:pt>
                <c:pt idx="4">
                  <c:v>3555314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A4-4CE6-A2EF-2B6AD8F1E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ANALYSIS'!$I$30</c:f>
              <c:strCache>
                <c:ptCount val="1"/>
                <c:pt idx="0">
                  <c:v>RIZAL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ANALYSIS'!$H$31:$H$34</c:f>
              <c:numCache>
                <c:formatCode>General</c:formatCode>
                <c:ptCount val="4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</c:numCache>
            </c:numRef>
          </c:xVal>
          <c:yVal>
            <c:numRef>
              <c:f>'POPULATION ANALYSIS'!$I$31:$I$34</c:f>
              <c:numCache>
                <c:formatCode>General</c:formatCode>
                <c:ptCount val="4"/>
                <c:pt idx="0">
                  <c:v>1707218</c:v>
                </c:pt>
                <c:pt idx="1">
                  <c:v>2298691</c:v>
                </c:pt>
                <c:pt idx="2">
                  <c:v>2484840</c:v>
                </c:pt>
                <c:pt idx="3">
                  <c:v>2884227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E-491B-86CB-5C007418F483}"/>
            </c:ext>
          </c:extLst>
        </c:ser>
        <c:ser>
          <c:idx val="1"/>
          <c:order val="1"/>
          <c:tx>
            <c:strRef>
              <c:f>'POPULATION ANALYSIS'!$J$30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ANALYSIS'!$H$31:$H$35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ANALYSIS'!$J$31:$J$35</c:f>
              <c:numCache>
                <c:formatCode>General</c:formatCode>
                <c:ptCount val="5"/>
                <c:pt idx="0">
                  <c:v>1707218</c:v>
                </c:pt>
                <c:pt idx="1">
                  <c:v>2273864</c:v>
                </c:pt>
                <c:pt idx="2">
                  <c:v>2511496</c:v>
                </c:pt>
                <c:pt idx="3">
                  <c:v>2877820</c:v>
                </c:pt>
                <c:pt idx="4">
                  <c:v>3245892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E-491B-86CB-5C007418F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ANALYSIS'!$I$40</c:f>
              <c:strCache>
                <c:ptCount val="1"/>
                <c:pt idx="0">
                  <c:v>CAVITE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ANALYSIS'!$H$41:$H$44</c:f>
              <c:numCache>
                <c:formatCode>General</c:formatCode>
                <c:ptCount val="4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</c:numCache>
            </c:numRef>
          </c:xVal>
          <c:yVal>
            <c:numRef>
              <c:f>'POPULATION ANALYSIS'!$I$41:$I$44</c:f>
              <c:numCache>
                <c:formatCode>General</c:formatCode>
                <c:ptCount val="4"/>
                <c:pt idx="0">
                  <c:v>2063161</c:v>
                </c:pt>
                <c:pt idx="1">
                  <c:v>2856765</c:v>
                </c:pt>
                <c:pt idx="2">
                  <c:v>3090691</c:v>
                </c:pt>
                <c:pt idx="3">
                  <c:v>3678301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5E-4384-8C39-45BBACD2276B}"/>
            </c:ext>
          </c:extLst>
        </c:ser>
        <c:ser>
          <c:idx val="1"/>
          <c:order val="1"/>
          <c:tx>
            <c:strRef>
              <c:f>'POPULATION ANALYSIS'!$J$40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ANALYSIS'!$H$41:$H$45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ANALYSIS'!$J$41:$J$45</c:f>
              <c:numCache>
                <c:formatCode>General</c:formatCode>
                <c:ptCount val="5"/>
                <c:pt idx="0">
                  <c:v>2063161</c:v>
                </c:pt>
                <c:pt idx="1">
                  <c:v>2810455</c:v>
                </c:pt>
                <c:pt idx="2">
                  <c:v>3139159</c:v>
                </c:pt>
                <c:pt idx="3">
                  <c:v>3667004</c:v>
                </c:pt>
                <c:pt idx="4">
                  <c:v>4227720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5E-4384-8C39-45BBACD22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ANALYSIS'!$I$50</c:f>
              <c:strCache>
                <c:ptCount val="1"/>
                <c:pt idx="0">
                  <c:v>NCR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ANALYSIS'!$H$51:$H$55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ANALYSIS'!$I$51:$I$55</c:f>
              <c:numCache>
                <c:formatCode>General</c:formatCode>
                <c:ptCount val="5"/>
                <c:pt idx="0">
                  <c:v>9932560</c:v>
                </c:pt>
                <c:pt idx="1">
                  <c:v>11491464</c:v>
                </c:pt>
                <c:pt idx="2">
                  <c:v>11796873</c:v>
                </c:pt>
                <c:pt idx="3">
                  <c:v>12877253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9-4488-B33F-B32E6F12D1E3}"/>
            </c:ext>
          </c:extLst>
        </c:ser>
        <c:ser>
          <c:idx val="1"/>
          <c:order val="1"/>
          <c:tx>
            <c:strRef>
              <c:f>'POPULATION ANALYSIS'!$J$50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ANALYSIS'!$H$51:$H$55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ANALYSIS'!$J$51:$J$55</c:f>
              <c:numCache>
                <c:formatCode>General</c:formatCode>
                <c:ptCount val="5"/>
                <c:pt idx="0">
                  <c:v>9932560</c:v>
                </c:pt>
                <c:pt idx="1">
                  <c:v>11362672</c:v>
                </c:pt>
                <c:pt idx="2">
                  <c:v>11940602</c:v>
                </c:pt>
                <c:pt idx="3">
                  <c:v>12841015</c:v>
                </c:pt>
                <c:pt idx="4">
                  <c:v>13802153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F9-4488-B33F-B32E6F12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ANALYSIS'!$I$60</c:f>
              <c:strCache>
                <c:ptCount val="1"/>
                <c:pt idx="0">
                  <c:v>M_CEBU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ANALYSIS'!$H$61:$H$65</c:f>
              <c:numCache>
                <c:formatCode>General</c:formatCode>
                <c:ptCount val="5"/>
                <c:pt idx="0">
                  <c:v>1990</c:v>
                </c:pt>
                <c:pt idx="1">
                  <c:v>1995</c:v>
                </c:pt>
                <c:pt idx="2">
                  <c:v>2000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ANALYSIS'!$I$61:$I$65</c:f>
              <c:numCache>
                <c:formatCode>General</c:formatCode>
                <c:ptCount val="5"/>
                <c:pt idx="0">
                  <c:v>1266919</c:v>
                </c:pt>
                <c:pt idx="1">
                  <c:v>1422602</c:v>
                </c:pt>
                <c:pt idx="2">
                  <c:v>1693881</c:v>
                </c:pt>
                <c:pt idx="3">
                  <c:v>2849213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A5-4EDA-AC6B-14319A222D4D}"/>
            </c:ext>
          </c:extLst>
        </c:ser>
        <c:ser>
          <c:idx val="1"/>
          <c:order val="1"/>
          <c:tx>
            <c:strRef>
              <c:f>'POPULATION ANALYSIS'!$J$60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ANALYSIS'!$H$61:$H$65</c:f>
              <c:numCache>
                <c:formatCode>General</c:formatCode>
                <c:ptCount val="5"/>
                <c:pt idx="0">
                  <c:v>1990</c:v>
                </c:pt>
                <c:pt idx="1">
                  <c:v>1995</c:v>
                </c:pt>
                <c:pt idx="2">
                  <c:v>2000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ANALYSIS'!$J$61:$J$65</c:f>
              <c:numCache>
                <c:formatCode>General</c:formatCode>
                <c:ptCount val="5"/>
                <c:pt idx="0">
                  <c:v>1266919</c:v>
                </c:pt>
                <c:pt idx="1">
                  <c:v>1487781</c:v>
                </c:pt>
                <c:pt idx="2">
                  <c:v>1747129</c:v>
                </c:pt>
                <c:pt idx="3">
                  <c:v>2829098</c:v>
                </c:pt>
                <c:pt idx="4">
                  <c:v>3430503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A5-4EDA-AC6B-14319A222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ANALYSIS'!$I$70</c:f>
              <c:strCache>
                <c:ptCount val="1"/>
                <c:pt idx="0">
                  <c:v>M_DAVAO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ANALYSIS'!$H$71:$H$75</c:f>
              <c:numCache>
                <c:formatCode>General</c:formatCode>
                <c:ptCount val="5"/>
                <c:pt idx="0">
                  <c:v>2000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2021</c:v>
                </c:pt>
              </c:numCache>
            </c:numRef>
          </c:xVal>
          <c:yVal>
            <c:numRef>
              <c:f>'POPULATION ANALYSIS'!$I$71:$I$75</c:f>
              <c:numCache>
                <c:formatCode>General</c:formatCode>
                <c:ptCount val="5"/>
                <c:pt idx="0">
                  <c:v>1147116</c:v>
                </c:pt>
                <c:pt idx="1">
                  <c:v>1449296</c:v>
                </c:pt>
                <c:pt idx="2">
                  <c:v>1632991</c:v>
                </c:pt>
                <c:pt idx="3">
                  <c:v>1825000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D-449C-84EC-23B80545792C}"/>
            </c:ext>
          </c:extLst>
        </c:ser>
        <c:ser>
          <c:idx val="1"/>
          <c:order val="1"/>
          <c:tx>
            <c:strRef>
              <c:f>'POPULATION ANALYSIS'!$J$70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ANALYSIS'!$H$71:$H$75</c:f>
              <c:numCache>
                <c:formatCode>General</c:formatCode>
                <c:ptCount val="5"/>
                <c:pt idx="0">
                  <c:v>2000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2021</c:v>
                </c:pt>
              </c:numCache>
            </c:numRef>
          </c:xVal>
          <c:yVal>
            <c:numRef>
              <c:f>'POPULATION ANALYSIS'!$J$71:$J$75</c:f>
              <c:numCache>
                <c:formatCode>General</c:formatCode>
                <c:ptCount val="5"/>
                <c:pt idx="0">
                  <c:v>1147116</c:v>
                </c:pt>
                <c:pt idx="1">
                  <c:v>1448457</c:v>
                </c:pt>
                <c:pt idx="2">
                  <c:v>1627615</c:v>
                </c:pt>
                <c:pt idx="3">
                  <c:v>1828921</c:v>
                </c:pt>
                <c:pt idx="4">
                  <c:v>1872075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3D-449C-84EC-23B80545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ANALYSIS'!$I$80</c:f>
              <c:strCache>
                <c:ptCount val="1"/>
                <c:pt idx="0">
                  <c:v>PH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ANALYSIS'!$H$81:$H$85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ANALYSIS'!$I$81:$I$85</c:f>
              <c:numCache>
                <c:formatCode>General</c:formatCode>
                <c:ptCount val="5"/>
                <c:pt idx="0">
                  <c:v>76504077</c:v>
                </c:pt>
                <c:pt idx="1">
                  <c:v>88304615</c:v>
                </c:pt>
                <c:pt idx="2">
                  <c:v>92097978</c:v>
                </c:pt>
                <c:pt idx="3">
                  <c:v>100573715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A8-4562-844D-886AACF845FA}"/>
            </c:ext>
          </c:extLst>
        </c:ser>
        <c:ser>
          <c:idx val="1"/>
          <c:order val="1"/>
          <c:tx>
            <c:strRef>
              <c:f>'POPULATION ANALYSIS'!$J$80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ANALYSIS'!$H$81:$H$85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ANALYSIS'!$J$81:$J$85</c:f>
              <c:numCache>
                <c:formatCode>General</c:formatCode>
                <c:ptCount val="5"/>
                <c:pt idx="0">
                  <c:v>76504077</c:v>
                </c:pt>
                <c:pt idx="1">
                  <c:v>87128532</c:v>
                </c:pt>
                <c:pt idx="2">
                  <c:v>92111317</c:v>
                </c:pt>
                <c:pt idx="3">
                  <c:v>101039787</c:v>
                </c:pt>
                <c:pt idx="4">
                  <c:v>112868636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A8-4562-844D-886AACF84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ANALYSIS'!$I$90</c:f>
              <c:strCache>
                <c:ptCount val="1"/>
                <c:pt idx="0">
                  <c:v>BATANGAS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ANALYSIS'!$H$91:$H$95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ANALYSIS'!$I$91:$I$95</c:f>
              <c:numCache>
                <c:formatCode>General</c:formatCode>
                <c:ptCount val="5"/>
                <c:pt idx="0">
                  <c:v>1905348</c:v>
                </c:pt>
                <c:pt idx="1">
                  <c:v>2245869</c:v>
                </c:pt>
                <c:pt idx="2">
                  <c:v>2377395</c:v>
                </c:pt>
                <c:pt idx="3">
                  <c:v>2694335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46-4BBD-B086-FC43763BC20A}"/>
            </c:ext>
          </c:extLst>
        </c:ser>
        <c:ser>
          <c:idx val="1"/>
          <c:order val="1"/>
          <c:tx>
            <c:strRef>
              <c:f>'POPULATION ANALYSIS'!$J$90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ANALYSIS'!$H$91:$H$95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ANALYSIS'!$J$91:$J$95</c:f>
              <c:numCache>
                <c:formatCode>General</c:formatCode>
                <c:ptCount val="5"/>
                <c:pt idx="0">
                  <c:v>1905348</c:v>
                </c:pt>
                <c:pt idx="1">
                  <c:v>2236800</c:v>
                </c:pt>
                <c:pt idx="2">
                  <c:v>2395942</c:v>
                </c:pt>
                <c:pt idx="3">
                  <c:v>2686719</c:v>
                </c:pt>
                <c:pt idx="4">
                  <c:v>3082562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46-4BBD-B086-FC43763BC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SUSCEPTIBLE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S,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(1S)'!$AB$3:$AB$8</c:f>
              <c:numCache>
                <c:formatCode>General</c:formatCode>
                <c:ptCount val="6"/>
                <c:pt idx="0">
                  <c:v>0.99509946235196822</c:v>
                </c:pt>
                <c:pt idx="1">
                  <c:v>0.99498161739103497</c:v>
                </c:pt>
                <c:pt idx="2">
                  <c:v>0.99478476908323765</c:v>
                </c:pt>
                <c:pt idx="3">
                  <c:v>0.99453846505241716</c:v>
                </c:pt>
                <c:pt idx="4">
                  <c:v>0.99423555539379427</c:v>
                </c:pt>
                <c:pt idx="5">
                  <c:v>0.99384362188978703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A0-43CD-8CD7-71E56718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S,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(1S)'!$V$3:$V$8</c:f>
              <c:numCache>
                <c:formatCode>General</c:formatCode>
                <c:ptCount val="6"/>
                <c:pt idx="0">
                  <c:v>0.99509946235196822</c:v>
                </c:pt>
                <c:pt idx="1">
                  <c:v>0.9949824142445477</c:v>
                </c:pt>
                <c:pt idx="2">
                  <c:v>0.99481779827325678</c:v>
                </c:pt>
                <c:pt idx="3">
                  <c:v>0.99458625481872864</c:v>
                </c:pt>
                <c:pt idx="4">
                  <c:v>0.99426067429984566</c:v>
                </c:pt>
                <c:pt idx="5">
                  <c:v>0.99380306561309284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A0-43CD-8CD7-71E567184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INFECTED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I,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(1S)'!$AC$3:$AC$8</c:f>
              <c:numCache>
                <c:formatCode>General</c:formatCode>
                <c:ptCount val="6"/>
                <c:pt idx="0">
                  <c:v>1.0197695664542274E-4</c:v>
                </c:pt>
                <c:pt idx="1">
                  <c:v>1.2414431941925832E-4</c:v>
                </c:pt>
                <c:pt idx="2">
                  <c:v>2.1364659709363371E-4</c:v>
                </c:pt>
                <c:pt idx="3">
                  <c:v>3.1266436142632218E-4</c:v>
                </c:pt>
                <c:pt idx="4">
                  <c:v>4.2488331302240599E-4</c:v>
                </c:pt>
                <c:pt idx="5">
                  <c:v>5.3931722892442855E-4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BA-4A52-AD1A-2D2D2CFF6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I,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(1S)'!$W$3:$W$8</c:f>
              <c:numCache>
                <c:formatCode>General</c:formatCode>
                <c:ptCount val="6"/>
                <c:pt idx="0">
                  <c:v>1.0197695664542274E-4</c:v>
                </c:pt>
                <c:pt idx="1">
                  <c:v>1.4351906249533651E-4</c:v>
                </c:pt>
                <c:pt idx="2">
                  <c:v>2.019287313595414E-4</c:v>
                </c:pt>
                <c:pt idx="3">
                  <c:v>2.8405604656018667E-4</c:v>
                </c:pt>
                <c:pt idx="4">
                  <c:v>3.9947884853863854E-4</c:v>
                </c:pt>
                <c:pt idx="5">
                  <c:v>5.6159083620488338E-4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BA-4A52-AD1A-2D2D2CFF6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R,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(1S)'!$AD$3:$AD$8</c:f>
              <c:numCache>
                <c:formatCode>General</c:formatCode>
                <c:ptCount val="6"/>
                <c:pt idx="0">
                  <c:v>4.6804942340226384E-3</c:v>
                </c:pt>
                <c:pt idx="1">
                  <c:v>4.7740188868765987E-3</c:v>
                </c:pt>
                <c:pt idx="2">
                  <c:v>4.8791588125509022E-3</c:v>
                </c:pt>
                <c:pt idx="3">
                  <c:v>5.0230783332935822E-3</c:v>
                </c:pt>
                <c:pt idx="4">
                  <c:v>5.2090024371340858E-3</c:v>
                </c:pt>
                <c:pt idx="5">
                  <c:v>5.4807874173300013E-3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B-4F0E-B049-7BEEC2A01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R,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(1S)'!$X$3:$X$8</c:f>
              <c:numCache>
                <c:formatCode>General</c:formatCode>
                <c:ptCount val="6"/>
                <c:pt idx="0">
                  <c:v>4.6804942340226384E-3</c:v>
                </c:pt>
                <c:pt idx="1">
                  <c:v>4.7543104491416443E-3</c:v>
                </c:pt>
                <c:pt idx="2">
                  <c:v>4.8581399077786136E-3</c:v>
                </c:pt>
                <c:pt idx="3">
                  <c:v>5.0042121888342469E-3</c:v>
                </c:pt>
                <c:pt idx="4">
                  <c:v>5.2096666814208589E-3</c:v>
                </c:pt>
                <c:pt idx="5">
                  <c:v>5.498550312562283E-3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2B-4F0E-B049-7BEEC2A01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D,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(1S)'!$AE$3:$AE$8</c:f>
              <c:numCache>
                <c:formatCode>General</c:formatCode>
                <c:ptCount val="6"/>
                <c:pt idx="0">
                  <c:v>1.1806645736376224E-4</c:v>
                </c:pt>
                <c:pt idx="1">
                  <c:v>1.2021940266913477E-4</c:v>
                </c:pt>
                <c:pt idx="2">
                  <c:v>1.2242550711784981E-4</c:v>
                </c:pt>
                <c:pt idx="3">
                  <c:v>1.257922528628768E-4</c:v>
                </c:pt>
                <c:pt idx="4">
                  <c:v>1.3055885604925711E-4</c:v>
                </c:pt>
                <c:pt idx="5">
                  <c:v>1.3627346395857925E-4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8E-4B1D-AA68-5D9ED2020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D,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(1S)'!$N$3:$N$8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(1S)'!$Y$3:$Y$8</c:f>
              <c:numCache>
                <c:formatCode>General</c:formatCode>
                <c:ptCount val="6"/>
                <c:pt idx="0">
                  <c:v>1.1806645736376224E-4</c:v>
                </c:pt>
                <c:pt idx="1">
                  <c:v>1.1975624381549816E-4</c:v>
                </c:pt>
                <c:pt idx="2">
                  <c:v>1.2213308760534783E-4</c:v>
                </c:pt>
                <c:pt idx="3">
                  <c:v>1.2547694587692167E-4</c:v>
                </c:pt>
                <c:pt idx="4">
                  <c:v>1.3018017019506662E-4</c:v>
                </c:pt>
                <c:pt idx="5">
                  <c:v>1.3679323814015223E-4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8E-4B1D-AA68-5D9ED2020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INFECTED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'VACCINATION ANALYSIS (PH ONLY)'!$J$2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ONLY)'!$H$3:$H$1203</c:f>
              <c:numCache>
                <c:formatCode>General</c:formatCode>
                <c:ptCount val="1201"/>
                <c:pt idx="0">
                  <c:v>0</c:v>
                </c:pt>
                <c:pt idx="1">
                  <c:v>0.1</c:v>
                </c:pt>
                <c:pt idx="2">
                  <c:v>1.1000000000000001</c:v>
                </c:pt>
                <c:pt idx="3">
                  <c:v>2.1</c:v>
                </c:pt>
                <c:pt idx="4">
                  <c:v>3.1</c:v>
                </c:pt>
                <c:pt idx="5">
                  <c:v>4.0999999999999996</c:v>
                </c:pt>
                <c:pt idx="6">
                  <c:v>5.0999999999999996</c:v>
                </c:pt>
                <c:pt idx="7">
                  <c:v>6.1</c:v>
                </c:pt>
                <c:pt idx="8">
                  <c:v>7.0928439414266045</c:v>
                </c:pt>
                <c:pt idx="9">
                  <c:v>8.010115098116664</c:v>
                </c:pt>
                <c:pt idx="10">
                  <c:v>8.8728418190001435</c:v>
                </c:pt>
                <c:pt idx="11">
                  <c:v>9.6880099448892949</c:v>
                </c:pt>
                <c:pt idx="12">
                  <c:v>10.462936263891823</c:v>
                </c:pt>
                <c:pt idx="13">
                  <c:v>11.203767963568218</c:v>
                </c:pt>
                <c:pt idx="14">
                  <c:v>11.916071067597906</c:v>
                </c:pt>
                <c:pt idx="15">
                  <c:v>12.605055579476035</c:v>
                </c:pt>
                <c:pt idx="16">
                  <c:v>13.275852535388969</c:v>
                </c:pt>
                <c:pt idx="17">
                  <c:v>13.933838333522248</c:v>
                </c:pt>
                <c:pt idx="18">
                  <c:v>14.58511052361124</c:v>
                </c:pt>
                <c:pt idx="19">
                  <c:v>15.23732480294338</c:v>
                </c:pt>
                <c:pt idx="20">
                  <c:v>15.901477969527843</c:v>
                </c:pt>
                <c:pt idx="21">
                  <c:v>16.596734109453816</c:v>
                </c:pt>
                <c:pt idx="22">
                  <c:v>17.369971683719296</c:v>
                </c:pt>
                <c:pt idx="23">
                  <c:v>18.085801232671766</c:v>
                </c:pt>
                <c:pt idx="24">
                  <c:v>18.748168761329147</c:v>
                </c:pt>
                <c:pt idx="25">
                  <c:v>19.440166836328441</c:v>
                </c:pt>
                <c:pt idx="26">
                  <c:v>20.094910324487316</c:v>
                </c:pt>
                <c:pt idx="27">
                  <c:v>20.786178684096424</c:v>
                </c:pt>
                <c:pt idx="28">
                  <c:v>21.473033407870417</c:v>
                </c:pt>
                <c:pt idx="29">
                  <c:v>22.058014542950193</c:v>
                </c:pt>
                <c:pt idx="30">
                  <c:v>22.6879905598704</c:v>
                </c:pt>
                <c:pt idx="31">
                  <c:v>23.251835297760195</c:v>
                </c:pt>
                <c:pt idx="32">
                  <c:v>23.808558184461521</c:v>
                </c:pt>
                <c:pt idx="33">
                  <c:v>24.366106712329568</c:v>
                </c:pt>
                <c:pt idx="34">
                  <c:v>24.940548539000631</c:v>
                </c:pt>
                <c:pt idx="35">
                  <c:v>25.549923487631421</c:v>
                </c:pt>
                <c:pt idx="36">
                  <c:v>26.229788311210815</c:v>
                </c:pt>
                <c:pt idx="37">
                  <c:v>27.12084956807977</c:v>
                </c:pt>
                <c:pt idx="38">
                  <c:v>27.910478142767182</c:v>
                </c:pt>
                <c:pt idx="39">
                  <c:v>28.580521125960463</c:v>
                </c:pt>
                <c:pt idx="40">
                  <c:v>29.260010511107136</c:v>
                </c:pt>
                <c:pt idx="41">
                  <c:v>29.950552318497675</c:v>
                </c:pt>
                <c:pt idx="42">
                  <c:v>30.676957050796489</c:v>
                </c:pt>
                <c:pt idx="43">
                  <c:v>31.464640805680485</c:v>
                </c:pt>
                <c:pt idx="44">
                  <c:v>32.375632270539896</c:v>
                </c:pt>
                <c:pt idx="45">
                  <c:v>33.375632270539896</c:v>
                </c:pt>
                <c:pt idx="46">
                  <c:v>34.321317564016887</c:v>
                </c:pt>
                <c:pt idx="47">
                  <c:v>35.160954253305263</c:v>
                </c:pt>
                <c:pt idx="48">
                  <c:v>35.994473645999797</c:v>
                </c:pt>
                <c:pt idx="49">
                  <c:v>36.822875788165867</c:v>
                </c:pt>
                <c:pt idx="50">
                  <c:v>37.659533599223039</c:v>
                </c:pt>
                <c:pt idx="51">
                  <c:v>38.509758164613579</c:v>
                </c:pt>
                <c:pt idx="52">
                  <c:v>39.379113624041018</c:v>
                </c:pt>
                <c:pt idx="53">
                  <c:v>40.272065850882555</c:v>
                </c:pt>
                <c:pt idx="54">
                  <c:v>41.192945418381782</c:v>
                </c:pt>
                <c:pt idx="55">
                  <c:v>42.145988372041614</c:v>
                </c:pt>
                <c:pt idx="56">
                  <c:v>43.135557076382966</c:v>
                </c:pt>
                <c:pt idx="57">
                  <c:v>44.135557076382966</c:v>
                </c:pt>
                <c:pt idx="58">
                  <c:v>45.135557076382966</c:v>
                </c:pt>
                <c:pt idx="59">
                  <c:v>46.135557076382966</c:v>
                </c:pt>
                <c:pt idx="60">
                  <c:v>47.135557076382966</c:v>
                </c:pt>
                <c:pt idx="61">
                  <c:v>48.135557076382966</c:v>
                </c:pt>
                <c:pt idx="62">
                  <c:v>49.135557076382966</c:v>
                </c:pt>
                <c:pt idx="63">
                  <c:v>50.135557076382966</c:v>
                </c:pt>
                <c:pt idx="64">
                  <c:v>51.135557076382966</c:v>
                </c:pt>
                <c:pt idx="65">
                  <c:v>52.135557076382966</c:v>
                </c:pt>
                <c:pt idx="66">
                  <c:v>53.135557076382966</c:v>
                </c:pt>
                <c:pt idx="67">
                  <c:v>54.135557076382966</c:v>
                </c:pt>
                <c:pt idx="68">
                  <c:v>55.135557076382966</c:v>
                </c:pt>
                <c:pt idx="69">
                  <c:v>56.135557076382966</c:v>
                </c:pt>
                <c:pt idx="70">
                  <c:v>57.135557076382966</c:v>
                </c:pt>
                <c:pt idx="71">
                  <c:v>58.135557076382966</c:v>
                </c:pt>
                <c:pt idx="72">
                  <c:v>59.135557076382966</c:v>
                </c:pt>
                <c:pt idx="73">
                  <c:v>60.135557076382966</c:v>
                </c:pt>
                <c:pt idx="74">
                  <c:v>61.135557076382966</c:v>
                </c:pt>
                <c:pt idx="75">
                  <c:v>62.135557076382966</c:v>
                </c:pt>
                <c:pt idx="76">
                  <c:v>63.135557076382966</c:v>
                </c:pt>
                <c:pt idx="77">
                  <c:v>64.135557076382966</c:v>
                </c:pt>
                <c:pt idx="78">
                  <c:v>65.135557076382966</c:v>
                </c:pt>
                <c:pt idx="79">
                  <c:v>66.135557076382966</c:v>
                </c:pt>
                <c:pt idx="80">
                  <c:v>67.135557076382966</c:v>
                </c:pt>
                <c:pt idx="81">
                  <c:v>68.135557076382966</c:v>
                </c:pt>
                <c:pt idx="82">
                  <c:v>69.135557076382966</c:v>
                </c:pt>
                <c:pt idx="83">
                  <c:v>70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xVal>
          <c:yVal>
            <c:numRef>
              <c:f>'VACCINATION ANALYSIS (PH ONLY)'!$J$3:$J$1203</c:f>
              <c:numCache>
                <c:formatCode>General</c:formatCode>
                <c:ptCount val="1201"/>
                <c:pt idx="0">
                  <c:v>1.0197695664542274E-4</c:v>
                </c:pt>
                <c:pt idx="1">
                  <c:v>1.0552100238937763E-4</c:v>
                </c:pt>
                <c:pt idx="2">
                  <c:v>1.4848464048640336E-4</c:v>
                </c:pt>
                <c:pt idx="3">
                  <c:v>2.0891207713707752E-4</c:v>
                </c:pt>
                <c:pt idx="4">
                  <c:v>2.9387341861715293E-4</c:v>
                </c:pt>
                <c:pt idx="5">
                  <c:v>4.1327312582689201E-4</c:v>
                </c:pt>
                <c:pt idx="6">
                  <c:v>5.8095898960727765E-4</c:v>
                </c:pt>
                <c:pt idx="7">
                  <c:v>8.162383116794888E-4</c:v>
                </c:pt>
                <c:pt idx="8">
                  <c:v>1.1431496931185686E-3</c:v>
                </c:pt>
                <c:pt idx="9">
                  <c:v>1.5590159949750823E-3</c:v>
                </c:pt>
                <c:pt idx="10">
                  <c:v>2.0849847467480156E-3</c:v>
                </c:pt>
                <c:pt idx="11">
                  <c:v>2.7404479318550229E-3</c:v>
                </c:pt>
                <c:pt idx="12">
                  <c:v>3.5481441502476603E-3</c:v>
                </c:pt>
                <c:pt idx="13">
                  <c:v>4.5336385352401816E-3</c:v>
                </c:pt>
                <c:pt idx="14">
                  <c:v>5.7260564803496804E-3</c:v>
                </c:pt>
                <c:pt idx="15">
                  <c:v>7.1588541299910553E-3</c:v>
                </c:pt>
                <c:pt idx="16">
                  <c:v>8.8710695423877741E-3</c:v>
                </c:pt>
                <c:pt idx="17">
                  <c:v>1.0909353245498746E-2</c:v>
                </c:pt>
                <c:pt idx="18">
                  <c:v>1.3331547719283446E-2</c:v>
                </c:pt>
                <c:pt idx="19">
                  <c:v>1.6213636964212116E-2</c:v>
                </c:pt>
                <c:pt idx="20">
                  <c:v>1.9665216567200137E-2</c:v>
                </c:pt>
                <c:pt idx="21">
                  <c:v>2.3872017362654045E-2</c:v>
                </c:pt>
                <c:pt idx="22">
                  <c:v>2.9268345034981689E-2</c:v>
                </c:pt>
                <c:pt idx="23">
                  <c:v>3.4883478907656251E-2</c:v>
                </c:pt>
                <c:pt idx="24">
                  <c:v>4.0498794735553456E-2</c:v>
                </c:pt>
                <c:pt idx="25">
                  <c:v>4.6611455242257918E-2</c:v>
                </c:pt>
                <c:pt idx="26">
                  <c:v>5.2392372738155453E-2</c:v>
                </c:pt>
                <c:pt idx="27">
                  <c:v>5.8186285688095633E-2</c:v>
                </c:pt>
                <c:pt idx="28">
                  <c:v>6.3289054263695119E-2</c:v>
                </c:pt>
                <c:pt idx="29">
                  <c:v>6.6871985482424387E-2</c:v>
                </c:pt>
                <c:pt idx="30">
                  <c:v>6.9737315428671884E-2</c:v>
                </c:pt>
                <c:pt idx="31">
                  <c:v>7.1309028339745784E-2</c:v>
                </c:pt>
                <c:pt idx="32">
                  <c:v>7.1888002811337323E-2</c:v>
                </c:pt>
                <c:pt idx="33">
                  <c:v>7.150461758913268E-2</c:v>
                </c:pt>
                <c:pt idx="34">
                  <c:v>7.0160827209756305E-2</c:v>
                </c:pt>
                <c:pt idx="35">
                  <c:v>6.7801561054656637E-2</c:v>
                </c:pt>
                <c:pt idx="36">
                  <c:v>6.4236857317853863E-2</c:v>
                </c:pt>
                <c:pt idx="37">
                  <c:v>5.8498650639221522E-2</c:v>
                </c:pt>
                <c:pt idx="38">
                  <c:v>5.2830828087406835E-2</c:v>
                </c:pt>
                <c:pt idx="39">
                  <c:v>4.7869789826735079E-2</c:v>
                </c:pt>
                <c:pt idx="40">
                  <c:v>4.2887726339889347E-2</c:v>
                </c:pt>
                <c:pt idx="41">
                  <c:v>3.801638879611946E-2</c:v>
                </c:pt>
                <c:pt idx="42">
                  <c:v>3.3210386626533583E-2</c:v>
                </c:pt>
                <c:pt idx="43">
                  <c:v>2.8448646688266063E-2</c:v>
                </c:pt>
                <c:pt idx="44">
                  <c:v>2.357621046906986E-2</c:v>
                </c:pt>
                <c:pt idx="45">
                  <c:v>1.9012832208198084E-2</c:v>
                </c:pt>
                <c:pt idx="46">
                  <c:v>1.5406972804460439E-2</c:v>
                </c:pt>
                <c:pt idx="47">
                  <c:v>1.2725876816413852E-2</c:v>
                </c:pt>
                <c:pt idx="48">
                  <c:v>1.0490594518705175E-2</c:v>
                </c:pt>
                <c:pt idx="49">
                  <c:v>8.6347168990903358E-3</c:v>
                </c:pt>
                <c:pt idx="50">
                  <c:v>7.0774967207160693E-3</c:v>
                </c:pt>
                <c:pt idx="51">
                  <c:v>5.7715762304662663E-3</c:v>
                </c:pt>
                <c:pt idx="52">
                  <c:v>4.6776305892711522E-3</c:v>
                </c:pt>
                <c:pt idx="53">
                  <c:v>3.7643855641695217E-3</c:v>
                </c:pt>
                <c:pt idx="54">
                  <c:v>3.0054763414068316E-3</c:v>
                </c:pt>
                <c:pt idx="55">
                  <c:v>2.3784440021505297E-3</c:v>
                </c:pt>
                <c:pt idx="56">
                  <c:v>1.8638770958518841E-3</c:v>
                </c:pt>
                <c:pt idx="57">
                  <c:v>1.4559046647864508E-3</c:v>
                </c:pt>
                <c:pt idx="58">
                  <c:v>1.1366296804998857E-3</c:v>
                </c:pt>
                <c:pt idx="59">
                  <c:v>8.8700488376034468E-4</c:v>
                </c:pt>
                <c:pt idx="60">
                  <c:v>6.9197984924303192E-4</c:v>
                </c:pt>
                <c:pt idx="61">
                  <c:v>5.3969957315471329E-4</c:v>
                </c:pt>
                <c:pt idx="62">
                  <c:v>4.2084859973117095E-4</c:v>
                </c:pt>
                <c:pt idx="63">
                  <c:v>3.2812067141946451E-4</c:v>
                </c:pt>
                <c:pt idx="64">
                  <c:v>2.5579365872570032E-4</c:v>
                </c:pt>
                <c:pt idx="65">
                  <c:v>1.993911148710481E-4</c:v>
                </c:pt>
                <c:pt idx="66">
                  <c:v>1.5541414226265203E-4</c:v>
                </c:pt>
                <c:pt idx="67">
                  <c:v>1.2112976721284924E-4</c:v>
                </c:pt>
                <c:pt idx="68">
                  <c:v>9.4404397361295695E-5</c:v>
                </c:pt>
                <c:pt idx="69">
                  <c:v>7.3573049186906238E-5</c:v>
                </c:pt>
                <c:pt idx="70">
                  <c:v>5.7336838848000293E-5</c:v>
                </c:pt>
                <c:pt idx="71">
                  <c:v>4.4682734297326018E-5</c:v>
                </c:pt>
                <c:pt idx="72">
                  <c:v>3.4820798715400678E-5</c:v>
                </c:pt>
                <c:pt idx="73">
                  <c:v>2.7135151744022909E-5</c:v>
                </c:pt>
                <c:pt idx="74">
                  <c:v>2.1145673612880917E-5</c:v>
                </c:pt>
                <c:pt idx="75">
                  <c:v>1.6478113048135805E-5</c:v>
                </c:pt>
                <c:pt idx="76">
                  <c:v>1.2840763497210167E-5</c:v>
                </c:pt>
                <c:pt idx="77">
                  <c:v>1.000626965755532E-5</c:v>
                </c:pt>
                <c:pt idx="78">
                  <c:v>7.7974390451671519E-6</c:v>
                </c:pt>
                <c:pt idx="79">
                  <c:v>6.0761788903467217E-6</c:v>
                </c:pt>
                <c:pt idx="80">
                  <c:v>4.7348711140399319E-6</c:v>
                </c:pt>
                <c:pt idx="81">
                  <c:v>3.6896487971981495E-6</c:v>
                </c:pt>
                <c:pt idx="82">
                  <c:v>2.8751553697295069E-6</c:v>
                </c:pt>
                <c:pt idx="83">
                  <c:v>2.3178173510478006E-6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CF-4AC0-85DD-9B8E8B6DF104}"/>
            </c:ext>
          </c:extLst>
        </c:ser>
        <c:ser>
          <c:idx val="9"/>
          <c:order val="1"/>
          <c:tx>
            <c:strRef>
              <c:f>'VACCINATION ANALYSIS (PH ONLY)'!$Y$2</c:f>
              <c:strCache>
                <c:ptCount val="1"/>
                <c:pt idx="0">
                  <c:v>I, pred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ONLY)'!$W$3:$W$1203</c:f>
              <c:numCache>
                <c:formatCode>General</c:formatCode>
                <c:ptCount val="1201"/>
                <c:pt idx="0">
                  <c:v>5</c:v>
                </c:pt>
                <c:pt idx="1">
                  <c:v>5.0999999999999996</c:v>
                </c:pt>
                <c:pt idx="2">
                  <c:v>6.1</c:v>
                </c:pt>
                <c:pt idx="3">
                  <c:v>7.1</c:v>
                </c:pt>
                <c:pt idx="4">
                  <c:v>8.1</c:v>
                </c:pt>
                <c:pt idx="5">
                  <c:v>9.1</c:v>
                </c:pt>
                <c:pt idx="6">
                  <c:v>10.1</c:v>
                </c:pt>
                <c:pt idx="7">
                  <c:v>11.1</c:v>
                </c:pt>
                <c:pt idx="8">
                  <c:v>12.1</c:v>
                </c:pt>
                <c:pt idx="9">
                  <c:v>13.1</c:v>
                </c:pt>
                <c:pt idx="10">
                  <c:v>14.1</c:v>
                </c:pt>
                <c:pt idx="11">
                  <c:v>15.1</c:v>
                </c:pt>
                <c:pt idx="12">
                  <c:v>16.100000000000001</c:v>
                </c:pt>
                <c:pt idx="13">
                  <c:v>16.158795688531161</c:v>
                </c:pt>
                <c:pt idx="14">
                  <c:v>16.15999578118997</c:v>
                </c:pt>
                <c:pt idx="15">
                  <c:v>16.161003783964254</c:v>
                </c:pt>
                <c:pt idx="16">
                  <c:v>16.163481485450372</c:v>
                </c:pt>
                <c:pt idx="17">
                  <c:v>16.16388021986424</c:v>
                </c:pt>
                <c:pt idx="18">
                  <c:v>16.164298584545975</c:v>
                </c:pt>
                <c:pt idx="19">
                  <c:v>16.165028741282665</c:v>
                </c:pt>
                <c:pt idx="20">
                  <c:v>16.165194779084366</c:v>
                </c:pt>
                <c:pt idx="21">
                  <c:v>16.165282939867428</c:v>
                </c:pt>
                <c:pt idx="22">
                  <c:v>16.165466060658304</c:v>
                </c:pt>
                <c:pt idx="23">
                  <c:v>16.165552028740155</c:v>
                </c:pt>
                <c:pt idx="24">
                  <c:v>16.165625468252021</c:v>
                </c:pt>
                <c:pt idx="25">
                  <c:v>16.98660791695286</c:v>
                </c:pt>
                <c:pt idx="26">
                  <c:v>17.858006315781527</c:v>
                </c:pt>
                <c:pt idx="27">
                  <c:v>18.830350206717888</c:v>
                </c:pt>
                <c:pt idx="28">
                  <c:v>19.830350206717888</c:v>
                </c:pt>
                <c:pt idx="29">
                  <c:v>20.830350206717888</c:v>
                </c:pt>
                <c:pt idx="30">
                  <c:v>21.830350206717888</c:v>
                </c:pt>
                <c:pt idx="31">
                  <c:v>22.830350206717888</c:v>
                </c:pt>
                <c:pt idx="32">
                  <c:v>23.830350206717888</c:v>
                </c:pt>
                <c:pt idx="33">
                  <c:v>24.830350206717888</c:v>
                </c:pt>
                <c:pt idx="34">
                  <c:v>25.830350206717888</c:v>
                </c:pt>
                <c:pt idx="35">
                  <c:v>26.830350206717888</c:v>
                </c:pt>
                <c:pt idx="36">
                  <c:v>27.830350206717888</c:v>
                </c:pt>
                <c:pt idx="37">
                  <c:v>28.830350206717888</c:v>
                </c:pt>
                <c:pt idx="38">
                  <c:v>29.830350206717888</c:v>
                </c:pt>
                <c:pt idx="39">
                  <c:v>30.830350206717888</c:v>
                </c:pt>
                <c:pt idx="40">
                  <c:v>31.830350206717888</c:v>
                </c:pt>
                <c:pt idx="41">
                  <c:v>32.830350206717888</c:v>
                </c:pt>
                <c:pt idx="42">
                  <c:v>33.830350206717888</c:v>
                </c:pt>
                <c:pt idx="43">
                  <c:v>34.830350206717888</c:v>
                </c:pt>
                <c:pt idx="44">
                  <c:v>35.830350206717888</c:v>
                </c:pt>
                <c:pt idx="45">
                  <c:v>36.830350206717888</c:v>
                </c:pt>
                <c:pt idx="46">
                  <c:v>37.830350206717888</c:v>
                </c:pt>
                <c:pt idx="47">
                  <c:v>38.830350206717888</c:v>
                </c:pt>
                <c:pt idx="48">
                  <c:v>39.830350206717888</c:v>
                </c:pt>
                <c:pt idx="49">
                  <c:v>40.830350206717888</c:v>
                </c:pt>
                <c:pt idx="50">
                  <c:v>41.830350206717888</c:v>
                </c:pt>
                <c:pt idx="51">
                  <c:v>42.830350206717888</c:v>
                </c:pt>
                <c:pt idx="52">
                  <c:v>43.830350206717888</c:v>
                </c:pt>
                <c:pt idx="53">
                  <c:v>44.830350206717888</c:v>
                </c:pt>
                <c:pt idx="54">
                  <c:v>45.830350206717888</c:v>
                </c:pt>
                <c:pt idx="55">
                  <c:v>46.830350206717888</c:v>
                </c:pt>
                <c:pt idx="56">
                  <c:v>47.830350206717888</c:v>
                </c:pt>
                <c:pt idx="57">
                  <c:v>48.830350206717888</c:v>
                </c:pt>
                <c:pt idx="58">
                  <c:v>49.830350206717888</c:v>
                </c:pt>
                <c:pt idx="59">
                  <c:v>50.830350206717888</c:v>
                </c:pt>
                <c:pt idx="60">
                  <c:v>51.830350206717888</c:v>
                </c:pt>
                <c:pt idx="61">
                  <c:v>52.830350206717888</c:v>
                </c:pt>
                <c:pt idx="62">
                  <c:v>53.830350206717888</c:v>
                </c:pt>
                <c:pt idx="63">
                  <c:v>54.830350206717888</c:v>
                </c:pt>
                <c:pt idx="64">
                  <c:v>55.830350206717888</c:v>
                </c:pt>
                <c:pt idx="65">
                  <c:v>56.830350206717888</c:v>
                </c:pt>
                <c:pt idx="66">
                  <c:v>57.830350206717888</c:v>
                </c:pt>
                <c:pt idx="67">
                  <c:v>58.830350206717888</c:v>
                </c:pt>
                <c:pt idx="68">
                  <c:v>59.830350206717888</c:v>
                </c:pt>
                <c:pt idx="69">
                  <c:v>60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xVal>
          <c:yVal>
            <c:numRef>
              <c:f>'VACCINATION ANALYSIS (PH ONLY)'!$Y$3:$Y$1203</c:f>
              <c:numCache>
                <c:formatCode>General</c:formatCode>
                <c:ptCount val="1201"/>
                <c:pt idx="0">
                  <c:v>5.6159083620488338E-4</c:v>
                </c:pt>
                <c:pt idx="1">
                  <c:v>5.8078501150651916E-4</c:v>
                </c:pt>
                <c:pt idx="2">
                  <c:v>7.7511046563824809E-4</c:v>
                </c:pt>
                <c:pt idx="3">
                  <c:v>9.4888780951754299E-4</c:v>
                </c:pt>
                <c:pt idx="4">
                  <c:v>1.0654698046087959E-3</c:v>
                </c:pt>
                <c:pt idx="5">
                  <c:v>1.0973445104322417E-3</c:v>
                </c:pt>
                <c:pt idx="6">
                  <c:v>1.036693309153205E-3</c:v>
                </c:pt>
                <c:pt idx="7">
                  <c:v>8.9849356561747472E-4</c:v>
                </c:pt>
                <c:pt idx="8">
                  <c:v>7.144940779258513E-4</c:v>
                </c:pt>
                <c:pt idx="9">
                  <c:v>5.2138676694654749E-4</c:v>
                </c:pt>
                <c:pt idx="10">
                  <c:v>3.4917762921386904E-4</c:v>
                </c:pt>
                <c:pt idx="11">
                  <c:v>2.1463042762909692E-4</c:v>
                </c:pt>
                <c:pt idx="12">
                  <c:v>1.2109247834340663E-4</c:v>
                </c:pt>
                <c:pt idx="13">
                  <c:v>1.1677316626637567E-4</c:v>
                </c:pt>
                <c:pt idx="14">
                  <c:v>1.1668626726416969E-4</c:v>
                </c:pt>
                <c:pt idx="15">
                  <c:v>1.1661331638786403E-4</c:v>
                </c:pt>
                <c:pt idx="16">
                  <c:v>1.1643415160181783E-4</c:v>
                </c:pt>
                <c:pt idx="17">
                  <c:v>1.164053387681041E-4</c:v>
                </c:pt>
                <c:pt idx="18">
                  <c:v>1.1637511339782124E-4</c:v>
                </c:pt>
                <c:pt idx="19">
                  <c:v>1.163223767733752E-4</c:v>
                </c:pt>
                <c:pt idx="20">
                  <c:v>1.1631038704738007E-4</c:v>
                </c:pt>
                <c:pt idx="21">
                  <c:v>1.16304021275473E-4</c:v>
                </c:pt>
                <c:pt idx="22">
                  <c:v>1.1629079965005647E-4</c:v>
                </c:pt>
                <c:pt idx="23">
                  <c:v>1.1628459304498874E-4</c:v>
                </c:pt>
                <c:pt idx="24">
                  <c:v>1.1627929122733774E-4</c:v>
                </c:pt>
                <c:pt idx="25">
                  <c:v>6.9846749841638076E-5</c:v>
                </c:pt>
                <c:pt idx="26">
                  <c:v>4.0662938624182581E-5</c:v>
                </c:pt>
                <c:pt idx="27">
                  <c:v>2.2235215403339195E-5</c:v>
                </c:pt>
                <c:pt idx="28">
                  <c:v>1.1951714425165999E-5</c:v>
                </c:pt>
                <c:pt idx="29">
                  <c:v>6.4242003106149043E-6</c:v>
                </c:pt>
                <c:pt idx="30">
                  <c:v>3.4530903402447584E-6</c:v>
                </c:pt>
                <c:pt idx="31">
                  <c:v>1.8560804958384531E-6</c:v>
                </c:pt>
                <c:pt idx="32">
                  <c:v>9.9766715248687417E-7</c:v>
                </c:pt>
                <c:pt idx="33">
                  <c:v>5.3625893347995116E-7</c:v>
                </c:pt>
                <c:pt idx="34">
                  <c:v>2.8824607788301222E-7</c:v>
                </c:pt>
                <c:pt idx="35">
                  <c:v>1.5493597631235711E-7</c:v>
                </c:pt>
                <c:pt idx="36">
                  <c:v>8.3280081145131887E-8</c:v>
                </c:pt>
                <c:pt idx="37">
                  <c:v>4.4764115350184156E-8</c:v>
                </c:pt>
                <c:pt idx="38">
                  <c:v>2.4061288071904411E-8</c:v>
                </c:pt>
                <c:pt idx="39">
                  <c:v>1.2933251984321577E-8</c:v>
                </c:pt>
                <c:pt idx="40">
                  <c:v>6.9517893801069042E-9</c:v>
                </c:pt>
                <c:pt idx="41">
                  <c:v>3.7366762546614217E-9</c:v>
                </c:pt>
                <c:pt idx="42">
                  <c:v>2.0085115743158185E-9</c:v>
                </c:pt>
                <c:pt idx="43">
                  <c:v>1.0796008188100682E-9</c:v>
                </c:pt>
                <c:pt idx="44">
                  <c:v>5.8029933353627773E-10</c:v>
                </c:pt>
                <c:pt idx="45">
                  <c:v>3.1191835967094727E-10</c:v>
                </c:pt>
                <c:pt idx="46">
                  <c:v>1.676601324129078E-10</c:v>
                </c:pt>
                <c:pt idx="47">
                  <c:v>9.0119478796848692E-11</c:v>
                </c:pt>
                <c:pt idx="48">
                  <c:v>4.844037960446228E-11</c:v>
                </c:pt>
                <c:pt idx="49">
                  <c:v>2.6037327418569765E-11</c:v>
                </c:pt>
                <c:pt idx="50">
                  <c:v>1.3995398562883131E-11</c:v>
                </c:pt>
                <c:pt idx="51">
                  <c:v>7.5227068348902962E-12</c:v>
                </c:pt>
                <c:pt idx="52">
                  <c:v>4.0435517337669229E-12</c:v>
                </c:pt>
                <c:pt idx="53">
                  <c:v>2.1734610935277683E-12</c:v>
                </c:pt>
                <c:pt idx="54">
                  <c:v>1.1682633081284121E-12</c:v>
                </c:pt>
                <c:pt idx="55">
                  <c:v>6.2795656254598781E-13</c:v>
                </c:pt>
                <c:pt idx="56">
                  <c:v>3.3753473356644169E-13</c:v>
                </c:pt>
                <c:pt idx="57">
                  <c:v>1.8142926303987024E-13</c:v>
                </c:pt>
                <c:pt idx="58">
                  <c:v>9.75205637043306E-14</c:v>
                </c:pt>
                <c:pt idx="59">
                  <c:v>5.2418557987089761E-14</c:v>
                </c:pt>
                <c:pt idx="60">
                  <c:v>2.8175649494567838E-14</c:v>
                </c:pt>
                <c:pt idx="61">
                  <c:v>1.5144774196883922E-14</c:v>
                </c:pt>
                <c:pt idx="62">
                  <c:v>8.1405110295264579E-15</c:v>
                </c:pt>
                <c:pt idx="63">
                  <c:v>4.3756294389306049E-15</c:v>
                </c:pt>
                <c:pt idx="64">
                  <c:v>2.3519571335744402E-15</c:v>
                </c:pt>
                <c:pt idx="65">
                  <c:v>1.2642072267261363E-15</c:v>
                </c:pt>
                <c:pt idx="66">
                  <c:v>6.7952765349836841E-16</c:v>
                </c:pt>
                <c:pt idx="67">
                  <c:v>3.6525485862376641E-16</c:v>
                </c:pt>
                <c:pt idx="68">
                  <c:v>1.9632918698957389E-16</c:v>
                </c:pt>
                <c:pt idx="69">
                  <c:v>1.7726825371500856E-16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CF-4AC0-85DD-9B8E8B6DF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06520"/>
        <c:axId val="662404880"/>
      </c:scatterChart>
      <c:valAx>
        <c:axId val="662406520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4880"/>
        <c:crosses val="autoZero"/>
        <c:crossBetween val="midCat"/>
      </c:valAx>
      <c:valAx>
        <c:axId val="662404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6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SUSCEPTIBLE</a:t>
            </a:r>
            <a:r>
              <a:rPr lang="en-PH" baseline="0"/>
              <a:t> - (1)</a:t>
            </a: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S1,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(2S)'!$AT$3:$AT$8</c:f>
              <c:numCache>
                <c:formatCode>General</c:formatCode>
                <c:ptCount val="6"/>
                <c:pt idx="0">
                  <c:v>0.24754294895527931</c:v>
                </c:pt>
                <c:pt idx="1">
                  <c:v>0.24748244499029828</c:v>
                </c:pt>
                <c:pt idx="2">
                  <c:v>0.24737066017170617</c:v>
                </c:pt>
                <c:pt idx="3">
                  <c:v>0.24721370780098734</c:v>
                </c:pt>
                <c:pt idx="4">
                  <c:v>0.24700690101367045</c:v>
                </c:pt>
                <c:pt idx="5">
                  <c:v>0.24674207988125241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BF-4B58-BA9E-B99D7FB7F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S1,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(2S)'!$AM$3:$AM$8</c:f>
              <c:numCache>
                <c:formatCode>General</c:formatCode>
                <c:ptCount val="6"/>
                <c:pt idx="0">
                  <c:v>0.24754294895527931</c:v>
                </c:pt>
                <c:pt idx="1">
                  <c:v>0.24747000070363784</c:v>
                </c:pt>
                <c:pt idx="2">
                  <c:v>0.24736747422832778</c:v>
                </c:pt>
                <c:pt idx="3">
                  <c:v>0.24722338953318437</c:v>
                </c:pt>
                <c:pt idx="4">
                  <c:v>0.24702102347889082</c:v>
                </c:pt>
                <c:pt idx="5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F-4B58-BA9E-B99D7FB7F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SUSCEPTIBLE</a:t>
            </a:r>
            <a:r>
              <a:rPr lang="en-PH" baseline="0"/>
              <a:t> - (2)</a:t>
            </a: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S2,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(2S)'!$AU$3:$AU$8</c:f>
              <c:numCache>
                <c:formatCode>General</c:formatCode>
                <c:ptCount val="6"/>
                <c:pt idx="0">
                  <c:v>0.74755651339668883</c:v>
                </c:pt>
                <c:pt idx="1">
                  <c:v>0.74749917240073671</c:v>
                </c:pt>
                <c:pt idx="2">
                  <c:v>0.74741410891153148</c:v>
                </c:pt>
                <c:pt idx="3">
                  <c:v>0.74732475725142988</c:v>
                </c:pt>
                <c:pt idx="4">
                  <c:v>0.74722865438012376</c:v>
                </c:pt>
                <c:pt idx="5">
                  <c:v>0.74710154200853462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F-4E41-8DFD-CF743D9A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S2,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(2S)'!$AN$3:$AN$8</c:f>
              <c:numCache>
                <c:formatCode>General</c:formatCode>
                <c:ptCount val="6"/>
                <c:pt idx="0">
                  <c:v>0.74755651339668883</c:v>
                </c:pt>
                <c:pt idx="1">
                  <c:v>0.74751211276496421</c:v>
                </c:pt>
                <c:pt idx="2">
                  <c:v>0.74744969146937368</c:v>
                </c:pt>
                <c:pt idx="3">
                  <c:v>0.74736193323566569</c:v>
                </c:pt>
                <c:pt idx="4">
                  <c:v>0.74723860820246157</c:v>
                </c:pt>
                <c:pt idx="5">
                  <c:v>0.74706540920405606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AF-4E41-8DFD-CF743D9AE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INFECTED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I,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(2S)'!$AV$3:$AV$8</c:f>
              <c:numCache>
                <c:formatCode>General</c:formatCode>
                <c:ptCount val="6"/>
                <c:pt idx="0">
                  <c:v>1.0197695664542274E-4</c:v>
                </c:pt>
                <c:pt idx="1">
                  <c:v>1.2414431941925832E-4</c:v>
                </c:pt>
                <c:pt idx="2">
                  <c:v>2.1364659709363371E-4</c:v>
                </c:pt>
                <c:pt idx="3">
                  <c:v>3.1266436142632218E-4</c:v>
                </c:pt>
                <c:pt idx="4">
                  <c:v>4.2488331302240599E-4</c:v>
                </c:pt>
                <c:pt idx="5">
                  <c:v>5.3931722892442855E-4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22-427E-84E6-818F09BC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I,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(2S)'!$AO$3:$AO$8</c:f>
              <c:numCache>
                <c:formatCode>General</c:formatCode>
                <c:ptCount val="6"/>
                <c:pt idx="0">
                  <c:v>1.0197695664542274E-4</c:v>
                </c:pt>
                <c:pt idx="1">
                  <c:v>1.4346159464213135E-4</c:v>
                </c:pt>
                <c:pt idx="2">
                  <c:v>2.0174688320681683E-4</c:v>
                </c:pt>
                <c:pt idx="3">
                  <c:v>2.836176976339286E-4</c:v>
                </c:pt>
                <c:pt idx="4">
                  <c:v>3.9852589512149239E-4</c:v>
                </c:pt>
                <c:pt idx="5">
                  <c:v>5.5962149249321499E-4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22-427E-84E6-818F09BC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R,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(2S)'!$AW$3:$AW$8</c:f>
              <c:numCache>
                <c:formatCode>General</c:formatCode>
                <c:ptCount val="6"/>
                <c:pt idx="0">
                  <c:v>4.6804942340226384E-3</c:v>
                </c:pt>
                <c:pt idx="1">
                  <c:v>4.7740188868765987E-3</c:v>
                </c:pt>
                <c:pt idx="2">
                  <c:v>4.8791588125509022E-3</c:v>
                </c:pt>
                <c:pt idx="3">
                  <c:v>5.0230783332935822E-3</c:v>
                </c:pt>
                <c:pt idx="4">
                  <c:v>5.2090024371340858E-3</c:v>
                </c:pt>
                <c:pt idx="5">
                  <c:v>5.4807874173300013E-3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9A-4269-8DA7-0051CD6D0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R,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(2S)'!$AP$3:$AP$8</c:f>
              <c:numCache>
                <c:formatCode>General</c:formatCode>
                <c:ptCount val="6"/>
                <c:pt idx="0">
                  <c:v>4.6804942340226384E-3</c:v>
                </c:pt>
                <c:pt idx="1">
                  <c:v>4.7546663055259772E-3</c:v>
                </c:pt>
                <c:pt idx="2">
                  <c:v>4.8589496504406592E-3</c:v>
                </c:pt>
                <c:pt idx="3">
                  <c:v>5.0055765936131277E-3</c:v>
                </c:pt>
                <c:pt idx="4">
                  <c:v>5.2116579104888915E-3</c:v>
                </c:pt>
                <c:pt idx="5">
                  <c:v>5.5011382819860118E-3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9A-4269-8DA7-0051CD6D0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DECEASED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D, 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(2S)'!$AX$3:$AX$8</c:f>
              <c:numCache>
                <c:formatCode>General</c:formatCode>
                <c:ptCount val="6"/>
                <c:pt idx="0">
                  <c:v>1.1806645736376224E-4</c:v>
                </c:pt>
                <c:pt idx="1">
                  <c:v>1.2021940266913477E-4</c:v>
                </c:pt>
                <c:pt idx="2">
                  <c:v>1.2242550711784981E-4</c:v>
                </c:pt>
                <c:pt idx="3">
                  <c:v>1.257922528628768E-4</c:v>
                </c:pt>
                <c:pt idx="4">
                  <c:v>1.3055885604925711E-4</c:v>
                </c:pt>
                <c:pt idx="5">
                  <c:v>1.3627346395857925E-4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CF-4D1D-83C0-32F4C2C9A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scatterChart>
        <c:scatterStyle val="smoothMarker"/>
        <c:varyColors val="0"/>
        <c:ser>
          <c:idx val="0"/>
          <c:order val="0"/>
          <c:tx>
            <c:v>D,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 (2S)'!$U$3:$U$8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 (2S)'!$AQ$3:$AQ$8</c:f>
              <c:numCache>
                <c:formatCode>General</c:formatCode>
                <c:ptCount val="6"/>
                <c:pt idx="0">
                  <c:v>1.1806645736376224E-4</c:v>
                </c:pt>
                <c:pt idx="1">
                  <c:v>1.1975863122975166E-4</c:v>
                </c:pt>
                <c:pt idx="2">
                  <c:v>1.2213776865096601E-4</c:v>
                </c:pt>
                <c:pt idx="3">
                  <c:v>1.2548293990285954E-4</c:v>
                </c:pt>
                <c:pt idx="4">
                  <c:v>1.3018451303702965E-4</c:v>
                </c:pt>
                <c:pt idx="5">
                  <c:v>1.3678876595104282E-4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CF-4D1D-83C0-32F4C2C9A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M1_M2_COMPARISON_PLOTS!$R$3</c:f>
              <c:strCache>
                <c:ptCount val="1"/>
                <c:pt idx="0">
                  <c:v>S1, NO VAX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M1_M2_COMPARISON_PLOTS!$Q$4:$Q$503</c:f>
              <c:numCache>
                <c:formatCode>General</c:formatCode>
                <c:ptCount val="5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5.0999999999999996</c:v>
                </c:pt>
                <c:pt idx="7">
                  <c:v>6.1</c:v>
                </c:pt>
                <c:pt idx="8">
                  <c:v>7.1</c:v>
                </c:pt>
                <c:pt idx="9">
                  <c:v>8.1</c:v>
                </c:pt>
                <c:pt idx="10">
                  <c:v>9.0664271123343578</c:v>
                </c:pt>
                <c:pt idx="11">
                  <c:v>9.975462939491166</c:v>
                </c:pt>
                <c:pt idx="12">
                  <c:v>10.843243953156946</c:v>
                </c:pt>
                <c:pt idx="13">
                  <c:v>11.679312731792932</c:v>
                </c:pt>
                <c:pt idx="14">
                  <c:v>12.494311167764169</c:v>
                </c:pt>
                <c:pt idx="15">
                  <c:v>13.298050968484223</c:v>
                </c:pt>
                <c:pt idx="16">
                  <c:v>14.104630414981889</c:v>
                </c:pt>
                <c:pt idx="17">
                  <c:v>14.935728396640382</c:v>
                </c:pt>
                <c:pt idx="18">
                  <c:v>15.835952601835906</c:v>
                </c:pt>
                <c:pt idx="19">
                  <c:v>16.835952601835906</c:v>
                </c:pt>
                <c:pt idx="20">
                  <c:v>17.677622746913762</c:v>
                </c:pt>
                <c:pt idx="21">
                  <c:v>18.459032574530415</c:v>
                </c:pt>
                <c:pt idx="22">
                  <c:v>19.282117222828891</c:v>
                </c:pt>
                <c:pt idx="23">
                  <c:v>20.033606422045484</c:v>
                </c:pt>
                <c:pt idx="24">
                  <c:v>20.695733443812347</c:v>
                </c:pt>
                <c:pt idx="25">
                  <c:v>21.406255234971773</c:v>
                </c:pt>
                <c:pt idx="26">
                  <c:v>22.049936372462334</c:v>
                </c:pt>
                <c:pt idx="27">
                  <c:v>22.694130577217798</c:v>
                </c:pt>
                <c:pt idx="28">
                  <c:v>23.3507238649728</c:v>
                </c:pt>
                <c:pt idx="29">
                  <c:v>24.045519269296282</c:v>
                </c:pt>
                <c:pt idx="30">
                  <c:v>24.819653888311237</c:v>
                </c:pt>
                <c:pt idx="31">
                  <c:v>25.819653888311237</c:v>
                </c:pt>
                <c:pt idx="32">
                  <c:v>26.729183541573143</c:v>
                </c:pt>
                <c:pt idx="33">
                  <c:v>27.498231670201204</c:v>
                </c:pt>
                <c:pt idx="34">
                  <c:v>28.282770556895994</c:v>
                </c:pt>
                <c:pt idx="35">
                  <c:v>29.083107604417069</c:v>
                </c:pt>
                <c:pt idx="36">
                  <c:v>29.929343648588731</c:v>
                </c:pt>
                <c:pt idx="37">
                  <c:v>30.852258890587422</c:v>
                </c:pt>
                <c:pt idx="38">
                  <c:v>31.852258890587422</c:v>
                </c:pt>
                <c:pt idx="39">
                  <c:v>32.852258890587422</c:v>
                </c:pt>
                <c:pt idx="40">
                  <c:v>33.852258890587422</c:v>
                </c:pt>
                <c:pt idx="41">
                  <c:v>34.852258890587422</c:v>
                </c:pt>
                <c:pt idx="42">
                  <c:v>35.852258890587422</c:v>
                </c:pt>
                <c:pt idx="43">
                  <c:v>36.845922040351113</c:v>
                </c:pt>
                <c:pt idx="44">
                  <c:v>37.845922040351113</c:v>
                </c:pt>
                <c:pt idx="45">
                  <c:v>38.845922040351113</c:v>
                </c:pt>
                <c:pt idx="46">
                  <c:v>39.845922040351113</c:v>
                </c:pt>
                <c:pt idx="47">
                  <c:v>40.845922040351113</c:v>
                </c:pt>
                <c:pt idx="48">
                  <c:v>41.845922040351113</c:v>
                </c:pt>
                <c:pt idx="49">
                  <c:v>42.845922040351113</c:v>
                </c:pt>
                <c:pt idx="50">
                  <c:v>43.845922040351113</c:v>
                </c:pt>
                <c:pt idx="51">
                  <c:v>44.845922040351113</c:v>
                </c:pt>
                <c:pt idx="52">
                  <c:v>45.845922040351113</c:v>
                </c:pt>
                <c:pt idx="53">
                  <c:v>46.845922040351113</c:v>
                </c:pt>
                <c:pt idx="54">
                  <c:v>47.845922040351113</c:v>
                </c:pt>
                <c:pt idx="55">
                  <c:v>48.845922040351113</c:v>
                </c:pt>
                <c:pt idx="56">
                  <c:v>49.845922040351113</c:v>
                </c:pt>
                <c:pt idx="57">
                  <c:v>50.845922040351113</c:v>
                </c:pt>
                <c:pt idx="58">
                  <c:v>51.845922040351113</c:v>
                </c:pt>
                <c:pt idx="59">
                  <c:v>52.845922040351113</c:v>
                </c:pt>
                <c:pt idx="60">
                  <c:v>53.845922040351113</c:v>
                </c:pt>
                <c:pt idx="61">
                  <c:v>54.845922040351113</c:v>
                </c:pt>
                <c:pt idx="62">
                  <c:v>55.845922040351113</c:v>
                </c:pt>
                <c:pt idx="63">
                  <c:v>56.845922040351113</c:v>
                </c:pt>
                <c:pt idx="64">
                  <c:v>57.845922040351113</c:v>
                </c:pt>
                <c:pt idx="65">
                  <c:v>58.845922040351113</c:v>
                </c:pt>
                <c:pt idx="66">
                  <c:v>59.845922040351113</c:v>
                </c:pt>
                <c:pt idx="67">
                  <c:v>60.845922040351113</c:v>
                </c:pt>
                <c:pt idx="68">
                  <c:v>61.845922040351113</c:v>
                </c:pt>
                <c:pt idx="69">
                  <c:v>62.845922040351113</c:v>
                </c:pt>
                <c:pt idx="70">
                  <c:v>63.845922040351113</c:v>
                </c:pt>
                <c:pt idx="71">
                  <c:v>64.845922040351113</c:v>
                </c:pt>
                <c:pt idx="72">
                  <c:v>65.845922040351113</c:v>
                </c:pt>
                <c:pt idx="73">
                  <c:v>66.845922040351113</c:v>
                </c:pt>
                <c:pt idx="74">
                  <c:v>67.845922040351113</c:v>
                </c:pt>
                <c:pt idx="75">
                  <c:v>68.845922040351113</c:v>
                </c:pt>
                <c:pt idx="76">
                  <c:v>69.845922040351113</c:v>
                </c:pt>
                <c:pt idx="77">
                  <c:v>70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xVal>
          <c:yVal>
            <c:numRef>
              <c:f>M1_M2_COMPARISON_PLOTS!$R$4:$R$503</c:f>
              <c:numCache>
                <c:formatCode>General</c:formatCode>
                <c:ptCount val="500"/>
                <c:pt idx="0">
                  <c:v>0.24754294895527931</c:v>
                </c:pt>
                <c:pt idx="1">
                  <c:v>0.24747000070363784</c:v>
                </c:pt>
                <c:pt idx="2">
                  <c:v>0.24736747422832778</c:v>
                </c:pt>
                <c:pt idx="3">
                  <c:v>0.24722338953318437</c:v>
                </c:pt>
                <c:pt idx="4">
                  <c:v>0.24702102347889082</c:v>
                </c:pt>
                <c:pt idx="5">
                  <c:v>0.24673704225551346</c:v>
                </c:pt>
                <c:pt idx="6">
                  <c:v>0.24670300114983784</c:v>
                </c:pt>
                <c:pt idx="7">
                  <c:v>0.24629132063865969</c:v>
                </c:pt>
                <c:pt idx="8">
                  <c:v>0.24571535999584362</c:v>
                </c:pt>
                <c:pt idx="9">
                  <c:v>0.24491149561181932</c:v>
                </c:pt>
                <c:pt idx="10">
                  <c:v>0.24383707492282178</c:v>
                </c:pt>
                <c:pt idx="11">
                  <c:v>0.24246610151030082</c:v>
                </c:pt>
                <c:pt idx="12">
                  <c:v>0.2407274310628347</c:v>
                </c:pt>
                <c:pt idx="13">
                  <c:v>0.23854099134705631</c:v>
                </c:pt>
                <c:pt idx="14">
                  <c:v>0.23580207378224211</c:v>
                </c:pt>
                <c:pt idx="15">
                  <c:v>0.23237893209722019</c:v>
                </c:pt>
                <c:pt idx="16">
                  <c:v>0.2280790611131478</c:v>
                </c:pt>
                <c:pt idx="17">
                  <c:v>0.22259104274455374</c:v>
                </c:pt>
                <c:pt idx="18">
                  <c:v>0.21527995593482124</c:v>
                </c:pt>
                <c:pt idx="19">
                  <c:v>0.20537038628737292</c:v>
                </c:pt>
                <c:pt idx="20">
                  <c:v>0.19558471614615341</c:v>
                </c:pt>
                <c:pt idx="21">
                  <c:v>0.18544449398357304</c:v>
                </c:pt>
                <c:pt idx="22">
                  <c:v>0.17390850725173215</c:v>
                </c:pt>
                <c:pt idx="23">
                  <c:v>0.16290261421486826</c:v>
                </c:pt>
                <c:pt idx="24">
                  <c:v>0.15308634703632407</c:v>
                </c:pt>
                <c:pt idx="25">
                  <c:v>0.14268641220051223</c:v>
                </c:pt>
                <c:pt idx="26">
                  <c:v>0.13358479536889559</c:v>
                </c:pt>
                <c:pt idx="27">
                  <c:v>0.12493727488676666</c:v>
                </c:pt>
                <c:pt idx="28">
                  <c:v>0.11671436436581162</c:v>
                </c:pt>
                <c:pt idx="29">
                  <c:v>0.10874544368597716</c:v>
                </c:pt>
                <c:pt idx="30">
                  <c:v>0.10080013639395019</c:v>
                </c:pt>
                <c:pt idx="31">
                  <c:v>9.1979476667001028E-2</c:v>
                </c:pt>
                <c:pt idx="32">
                  <c:v>8.5277256117043454E-2</c:v>
                </c:pt>
                <c:pt idx="33">
                  <c:v>8.0490067508706409E-2</c:v>
                </c:pt>
                <c:pt idx="34">
                  <c:v>7.6337356843000193E-2</c:v>
                </c:pt>
                <c:pt idx="35">
                  <c:v>7.2762571774907303E-2</c:v>
                </c:pt>
                <c:pt idx="36">
                  <c:v>6.9604151401109607E-2</c:v>
                </c:pt>
                <c:pt idx="37">
                  <c:v>6.6770758231597199E-2</c:v>
                </c:pt>
                <c:pt idx="38">
                  <c:v>6.4292422796894289E-2</c:v>
                </c:pt>
                <c:pt idx="39">
                  <c:v>6.2311679225479574E-2</c:v>
                </c:pt>
                <c:pt idx="40">
                  <c:v>6.0729473486769547E-2</c:v>
                </c:pt>
                <c:pt idx="41">
                  <c:v>5.9465826261883091E-2</c:v>
                </c:pt>
                <c:pt idx="42">
                  <c:v>5.8456552773948886E-2</c:v>
                </c:pt>
                <c:pt idx="43">
                  <c:v>5.765488151828288E-2</c:v>
                </c:pt>
                <c:pt idx="44">
                  <c:v>5.7009797242816171E-2</c:v>
                </c:pt>
                <c:pt idx="45">
                  <c:v>5.6494273564683381E-2</c:v>
                </c:pt>
                <c:pt idx="46">
                  <c:v>5.6082204318683861E-2</c:v>
                </c:pt>
                <c:pt idx="47">
                  <c:v>5.5752766892632186E-2</c:v>
                </c:pt>
                <c:pt idx="48">
                  <c:v>5.5489348057792605E-2</c:v>
                </c:pt>
                <c:pt idx="49">
                  <c:v>5.5278688253462931E-2</c:v>
                </c:pt>
                <c:pt idx="50">
                  <c:v>5.5110200666419404E-2</c:v>
                </c:pt>
                <c:pt idx="51">
                  <c:v>5.4975429515698726E-2</c:v>
                </c:pt>
                <c:pt idx="52">
                  <c:v>5.4867618960367265E-2</c:v>
                </c:pt>
                <c:pt idx="53">
                  <c:v>5.4781369857328177E-2</c:v>
                </c:pt>
                <c:pt idx="54">
                  <c:v>5.4712366295402978E-2</c:v>
                </c:pt>
                <c:pt idx="55">
                  <c:v>5.4657157583179287E-2</c:v>
                </c:pt>
                <c:pt idx="56">
                  <c:v>5.4612984342539951E-2</c:v>
                </c:pt>
                <c:pt idx="57">
                  <c:v>5.4577639711246469E-2</c:v>
                </c:pt>
                <c:pt idx="58">
                  <c:v>5.45493585154459E-2</c:v>
                </c:pt>
                <c:pt idx="59">
                  <c:v>5.4526728740901739E-2</c:v>
                </c:pt>
                <c:pt idx="60">
                  <c:v>5.4508620793048912E-2</c:v>
                </c:pt>
                <c:pt idx="61">
                  <c:v>5.4494130955916861E-2</c:v>
                </c:pt>
                <c:pt idx="62">
                  <c:v>5.4482536189728051E-2</c:v>
                </c:pt>
                <c:pt idx="63">
                  <c:v>5.4473257986647365E-2</c:v>
                </c:pt>
                <c:pt idx="64">
                  <c:v>5.4465833465158431E-2</c:v>
                </c:pt>
                <c:pt idx="65">
                  <c:v>5.4459892250557869E-2</c:v>
                </c:pt>
                <c:pt idx="66">
                  <c:v>5.4455137981515203E-2</c:v>
                </c:pt>
                <c:pt idx="67">
                  <c:v>5.445133351587083E-2</c:v>
                </c:pt>
                <c:pt idx="68">
                  <c:v>5.4448289094952654E-2</c:v>
                </c:pt>
                <c:pt idx="69">
                  <c:v>5.4445852874281615E-2</c:v>
                </c:pt>
                <c:pt idx="70">
                  <c:v>5.4443903347222378E-2</c:v>
                </c:pt>
                <c:pt idx="71">
                  <c:v>5.4442343282970138E-2</c:v>
                </c:pt>
                <c:pt idx="72">
                  <c:v>5.4441094876062773E-2</c:v>
                </c:pt>
                <c:pt idx="73">
                  <c:v>5.4440095865205138E-2</c:v>
                </c:pt>
                <c:pt idx="74">
                  <c:v>5.4439296427646389E-2</c:v>
                </c:pt>
                <c:pt idx="75">
                  <c:v>5.4438656694101674E-2</c:v>
                </c:pt>
                <c:pt idx="76">
                  <c:v>5.4438144760203276E-2</c:v>
                </c:pt>
                <c:pt idx="77">
                  <c:v>5.4438075615157039E-2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58-4EDC-A0F1-FDDD59034751}"/>
            </c:ext>
          </c:extLst>
        </c:ser>
        <c:ser>
          <c:idx val="1"/>
          <c:order val="1"/>
          <c:tx>
            <c:strRef>
              <c:f>M1_M2_COMPARISON_PLOTS!$T$3</c:f>
              <c:strCache>
                <c:ptCount val="1"/>
                <c:pt idx="0">
                  <c:v>S1, m₁ = 0.0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M1_M2_COMPARISON_PLOTS!$S$4:$S$503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M1_M2_COMPARISON_PLOTS!$T$4:$T$503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58-4EDC-A0F1-FDDD59034751}"/>
            </c:ext>
          </c:extLst>
        </c:ser>
        <c:ser>
          <c:idx val="2"/>
          <c:order val="2"/>
          <c:tx>
            <c:strRef>
              <c:f>M1_M2_COMPARISON_PLOTS!$V$3</c:f>
              <c:strCache>
                <c:ptCount val="1"/>
                <c:pt idx="0">
                  <c:v>S1, m₁ = 0.1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M1_M2_COMPARISON_PLOTS!$U$4:$U$503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M1_M2_COMPARISON_PLOTS!$V$4:$V$503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58-4EDC-A0F1-FDDD59034751}"/>
            </c:ext>
          </c:extLst>
        </c:ser>
        <c:ser>
          <c:idx val="3"/>
          <c:order val="3"/>
          <c:tx>
            <c:strRef>
              <c:f>M1_M2_COMPARISON_PLOTS!$X$3</c:f>
              <c:strCache>
                <c:ptCount val="1"/>
                <c:pt idx="0">
                  <c:v>S1, m₁ = 0.2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M1_M2_COMPARISON_PLOTS!$W$4:$W$503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M1_M2_COMPARISON_PLOTS!$X$4:$X$503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58-4EDC-A0F1-FDDD59034751}"/>
            </c:ext>
          </c:extLst>
        </c:ser>
        <c:ser>
          <c:idx val="4"/>
          <c:order val="4"/>
          <c:tx>
            <c:strRef>
              <c:f>M1_M2_COMPARISON_PLOTS!$Z$3</c:f>
              <c:strCache>
                <c:ptCount val="1"/>
                <c:pt idx="0">
                  <c:v>S1, m₁ = 0.3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M1_M2_COMPARISON_PLOTS!$Y$4:$Y$503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M1_M2_COMPARISON_PLOTS!$Z$4:$Z$503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58-4EDC-A0F1-FDDD59034751}"/>
            </c:ext>
          </c:extLst>
        </c:ser>
        <c:ser>
          <c:idx val="5"/>
          <c:order val="5"/>
          <c:tx>
            <c:strRef>
              <c:f>M1_M2_COMPARISON_PLOTS!$AB$3</c:f>
              <c:strCache>
                <c:ptCount val="1"/>
                <c:pt idx="0">
                  <c:v>S1, m₁ = 0.4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M1_M2_COMPARISON_PLOTS!$AA$4:$AA$503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M1_M2_COMPARISON_PLOTS!$AB$4:$AB$503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58-4EDC-A0F1-FDDD59034751}"/>
            </c:ext>
          </c:extLst>
        </c:ser>
        <c:ser>
          <c:idx val="6"/>
          <c:order val="6"/>
          <c:tx>
            <c:strRef>
              <c:f>M1_M2_COMPARISON_PLOTS!$AD$3</c:f>
              <c:strCache>
                <c:ptCount val="1"/>
                <c:pt idx="0">
                  <c:v>S1, m₁ = 0.5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M1_M2_COMPARISON_PLOTS!$AC$4:$AC$503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M1_M2_COMPARISON_PLOTS!$AD$4:$AD$503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58-4EDC-A0F1-FDDD59034751}"/>
            </c:ext>
          </c:extLst>
        </c:ser>
        <c:ser>
          <c:idx val="7"/>
          <c:order val="7"/>
          <c:tx>
            <c:strRef>
              <c:f>M1_M2_COMPARISON_PLOTS!$AF$3</c:f>
              <c:strCache>
                <c:ptCount val="1"/>
                <c:pt idx="0">
                  <c:v>S1, m₁ = 0.6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M1_M2_COMPARISON_PLOTS!$AE$4:$AE$503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M1_M2_COMPARISON_PLOTS!$AF$4:$AF$503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58-4EDC-A0F1-FDDD59034751}"/>
            </c:ext>
          </c:extLst>
        </c:ser>
        <c:ser>
          <c:idx val="8"/>
          <c:order val="8"/>
          <c:tx>
            <c:strRef>
              <c:f>M1_M2_COMPARISON_PLOTS!$AH$3</c:f>
              <c:strCache>
                <c:ptCount val="1"/>
                <c:pt idx="0">
                  <c:v>S1, m₁ = 0.7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M1_M2_COMPARISON_PLOTS!$AG$4:$AG$503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M1_M2_COMPARISON_PLOTS!$AH$4:$AH$503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58-4EDC-A0F1-FDDD59034751}"/>
            </c:ext>
          </c:extLst>
        </c:ser>
        <c:ser>
          <c:idx val="9"/>
          <c:order val="9"/>
          <c:tx>
            <c:strRef>
              <c:f>M1_M2_COMPARISON_PLOTS!$AJ$3</c:f>
              <c:strCache>
                <c:ptCount val="1"/>
                <c:pt idx="0">
                  <c:v>S1, m₁ = 0.8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M1_M2_COMPARISON_PLOTS!$AI$4:$AI$503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M1_M2_COMPARISON_PLOTS!$AJ$4:$AJ$503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58-4EDC-A0F1-FDDD59034751}"/>
            </c:ext>
          </c:extLst>
        </c:ser>
        <c:ser>
          <c:idx val="10"/>
          <c:order val="10"/>
          <c:tx>
            <c:strRef>
              <c:f>M1_M2_COMPARISON_PLOTS!$AL$3</c:f>
              <c:strCache>
                <c:ptCount val="1"/>
                <c:pt idx="0">
                  <c:v>S1, m₁ = 0.9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M1_M2_COMPARISON_PLOTS!$AK$4:$AK$503</c:f>
              <c:numCache>
                <c:formatCode>General</c:formatCode>
                <c:ptCount val="500"/>
                <c:pt idx="0">
                  <c:v>5</c:v>
                </c:pt>
                <c:pt idx="1">
                  <c:v>5.0999999999999996</c:v>
                </c:pt>
                <c:pt idx="2">
                  <c:v>6.1</c:v>
                </c:pt>
                <c:pt idx="3">
                  <c:v>7.1</c:v>
                </c:pt>
                <c:pt idx="4">
                  <c:v>8.1</c:v>
                </c:pt>
                <c:pt idx="5">
                  <c:v>9.1</c:v>
                </c:pt>
                <c:pt idx="6">
                  <c:v>10.1</c:v>
                </c:pt>
                <c:pt idx="7">
                  <c:v>11.1</c:v>
                </c:pt>
                <c:pt idx="8">
                  <c:v>12.1</c:v>
                </c:pt>
                <c:pt idx="9">
                  <c:v>13.1</c:v>
                </c:pt>
                <c:pt idx="10">
                  <c:v>14.1</c:v>
                </c:pt>
                <c:pt idx="11">
                  <c:v>15.1</c:v>
                </c:pt>
                <c:pt idx="12">
                  <c:v>16.100000000000001</c:v>
                </c:pt>
                <c:pt idx="13">
                  <c:v>17.100000000000001</c:v>
                </c:pt>
                <c:pt idx="14">
                  <c:v>18.100000000000001</c:v>
                </c:pt>
                <c:pt idx="15">
                  <c:v>19.100000000000001</c:v>
                </c:pt>
                <c:pt idx="16">
                  <c:v>19.152297885467494</c:v>
                </c:pt>
                <c:pt idx="17">
                  <c:v>19.204597482291863</c:v>
                </c:pt>
                <c:pt idx="18">
                  <c:v>19.259721285247455</c:v>
                </c:pt>
                <c:pt idx="19">
                  <c:v>19.317558048998322</c:v>
                </c:pt>
                <c:pt idx="20">
                  <c:v>19.37539480557685</c:v>
                </c:pt>
                <c:pt idx="21">
                  <c:v>19.433231555050902</c:v>
                </c:pt>
                <c:pt idx="22">
                  <c:v>19.491068297489104</c:v>
                </c:pt>
                <c:pt idx="23">
                  <c:v>19.548905032960771</c:v>
                </c:pt>
                <c:pt idx="24">
                  <c:v>19.649852247661926</c:v>
                </c:pt>
                <c:pt idx="25">
                  <c:v>19.750799270132969</c:v>
                </c:pt>
                <c:pt idx="26">
                  <c:v>19.808013479520767</c:v>
                </c:pt>
                <c:pt idx="27">
                  <c:v>19.865227746649698</c:v>
                </c:pt>
                <c:pt idx="28">
                  <c:v>19.966002650776336</c:v>
                </c:pt>
                <c:pt idx="29">
                  <c:v>19.976347683033861</c:v>
                </c:pt>
                <c:pt idx="30">
                  <c:v>19.997750430698847</c:v>
                </c:pt>
                <c:pt idx="31">
                  <c:v>20.019153052279883</c:v>
                </c:pt>
                <c:pt idx="32">
                  <c:v>20.040555088490446</c:v>
                </c:pt>
                <c:pt idx="33">
                  <c:v>20.042914098914011</c:v>
                </c:pt>
                <c:pt idx="34">
                  <c:v>20.043387670183655</c:v>
                </c:pt>
                <c:pt idx="35">
                  <c:v>20.043793083290264</c:v>
                </c:pt>
                <c:pt idx="36">
                  <c:v>21.043793083290264</c:v>
                </c:pt>
                <c:pt idx="37">
                  <c:v>22.043793083290264</c:v>
                </c:pt>
                <c:pt idx="38">
                  <c:v>23.043793083290264</c:v>
                </c:pt>
                <c:pt idx="39">
                  <c:v>24.043793083290264</c:v>
                </c:pt>
                <c:pt idx="40">
                  <c:v>25.043793083290264</c:v>
                </c:pt>
                <c:pt idx="41">
                  <c:v>26.043793083290264</c:v>
                </c:pt>
                <c:pt idx="42">
                  <c:v>27.043793083290264</c:v>
                </c:pt>
                <c:pt idx="43">
                  <c:v>28.043793083290264</c:v>
                </c:pt>
                <c:pt idx="44">
                  <c:v>29.043793083290264</c:v>
                </c:pt>
                <c:pt idx="45">
                  <c:v>30.043793083290264</c:v>
                </c:pt>
                <c:pt idx="46">
                  <c:v>31.043793083290264</c:v>
                </c:pt>
                <c:pt idx="47">
                  <c:v>32.043793083290268</c:v>
                </c:pt>
                <c:pt idx="48">
                  <c:v>33.043793083290268</c:v>
                </c:pt>
                <c:pt idx="49">
                  <c:v>34.043793083290268</c:v>
                </c:pt>
                <c:pt idx="50">
                  <c:v>35.043793083290268</c:v>
                </c:pt>
                <c:pt idx="51">
                  <c:v>36.043793083290268</c:v>
                </c:pt>
                <c:pt idx="52">
                  <c:v>37.043793083290268</c:v>
                </c:pt>
                <c:pt idx="53">
                  <c:v>38.043793083290268</c:v>
                </c:pt>
                <c:pt idx="54">
                  <c:v>39.043793083290268</c:v>
                </c:pt>
                <c:pt idx="55">
                  <c:v>40.043793083290268</c:v>
                </c:pt>
                <c:pt idx="56">
                  <c:v>41.043793083290268</c:v>
                </c:pt>
                <c:pt idx="57">
                  <c:v>42.043793083290268</c:v>
                </c:pt>
                <c:pt idx="58">
                  <c:v>43.043793083290268</c:v>
                </c:pt>
                <c:pt idx="59">
                  <c:v>44.043793083290268</c:v>
                </c:pt>
                <c:pt idx="60">
                  <c:v>45.043793083290268</c:v>
                </c:pt>
                <c:pt idx="61">
                  <c:v>46.043793083290268</c:v>
                </c:pt>
                <c:pt idx="62">
                  <c:v>47.043793083290268</c:v>
                </c:pt>
                <c:pt idx="63">
                  <c:v>48.043793083290268</c:v>
                </c:pt>
                <c:pt idx="64">
                  <c:v>49.043793083290268</c:v>
                </c:pt>
                <c:pt idx="65">
                  <c:v>50.043793083290268</c:v>
                </c:pt>
                <c:pt idx="66">
                  <c:v>51.043793083290268</c:v>
                </c:pt>
                <c:pt idx="67">
                  <c:v>52.043793083290268</c:v>
                </c:pt>
                <c:pt idx="68">
                  <c:v>53.043793083290268</c:v>
                </c:pt>
                <c:pt idx="69">
                  <c:v>54.043793083290268</c:v>
                </c:pt>
                <c:pt idx="70">
                  <c:v>55.043793083290268</c:v>
                </c:pt>
                <c:pt idx="71">
                  <c:v>56.043793083290268</c:v>
                </c:pt>
                <c:pt idx="72">
                  <c:v>57.043793083290268</c:v>
                </c:pt>
                <c:pt idx="73">
                  <c:v>58.043793083290268</c:v>
                </c:pt>
                <c:pt idx="74">
                  <c:v>59.043793083290268</c:v>
                </c:pt>
                <c:pt idx="75">
                  <c:v>60.043793083290268</c:v>
                </c:pt>
                <c:pt idx="76">
                  <c:v>60.142108553720746</c:v>
                </c:pt>
                <c:pt idx="77">
                  <c:v>60.145151587777285</c:v>
                </c:pt>
                <c:pt idx="78">
                  <c:v>60.148194621833824</c:v>
                </c:pt>
                <c:pt idx="79">
                  <c:v>60.153505519032812</c:v>
                </c:pt>
                <c:pt idx="80">
                  <c:v>60.154762609522294</c:v>
                </c:pt>
                <c:pt idx="81">
                  <c:v>60.156956564054404</c:v>
                </c:pt>
                <c:pt idx="82">
                  <c:v>60.157597385634318</c:v>
                </c:pt>
                <c:pt idx="83">
                  <c:v>60.157684522014648</c:v>
                </c:pt>
                <c:pt idx="84">
                  <c:v>60.157776229848515</c:v>
                </c:pt>
                <c:pt idx="85">
                  <c:v>60.157868365283036</c:v>
                </c:pt>
                <c:pt idx="86">
                  <c:v>61.157868365283036</c:v>
                </c:pt>
                <c:pt idx="87">
                  <c:v>62.157868365283036</c:v>
                </c:pt>
                <c:pt idx="88">
                  <c:v>63.157868365283036</c:v>
                </c:pt>
                <c:pt idx="89">
                  <c:v>64.157868365283036</c:v>
                </c:pt>
                <c:pt idx="90">
                  <c:v>65.157868365283036</c:v>
                </c:pt>
                <c:pt idx="91">
                  <c:v>66.157868365283036</c:v>
                </c:pt>
                <c:pt idx="92">
                  <c:v>67.157868365283036</c:v>
                </c:pt>
                <c:pt idx="93">
                  <c:v>68.157868365283036</c:v>
                </c:pt>
                <c:pt idx="94">
                  <c:v>69.157868365283036</c:v>
                </c:pt>
                <c:pt idx="95">
                  <c:v>70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xVal>
          <c:yVal>
            <c:numRef>
              <c:f>M1_M2_COMPARISON_PLOTS!$AL$4:$AL$503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0.2451083397352935</c:v>
                </c:pt>
                <c:pt idx="2">
                  <c:v>0.22876927771376679</c:v>
                </c:pt>
                <c:pt idx="3">
                  <c:v>0.21233301062393381</c:v>
                </c:pt>
                <c:pt idx="4">
                  <c:v>0.19580323105202538</c:v>
                </c:pt>
                <c:pt idx="5">
                  <c:v>0.1791945282549276</c:v>
                </c:pt>
                <c:pt idx="6">
                  <c:v>0.16253240196479712</c:v>
                </c:pt>
                <c:pt idx="7">
                  <c:v>0.14585101830292688</c:v>
                </c:pt>
                <c:pt idx="8">
                  <c:v>0.12918888932244463</c:v>
                </c:pt>
                <c:pt idx="9">
                  <c:v>0.112583321518216</c:v>
                </c:pt>
                <c:pt idx="10">
                  <c:v>9.606492256103713E-2</c:v>
                </c:pt>
                <c:pt idx="11">
                  <c:v>7.9653478184325083E-2</c:v>
                </c:pt>
                <c:pt idx="12">
                  <c:v>6.3356095044470623E-2</c:v>
                </c:pt>
                <c:pt idx="13">
                  <c:v>4.7167826610502422E-2</c:v>
                </c:pt>
                <c:pt idx="14">
                  <c:v>3.1074327662456481E-2</c:v>
                </c:pt>
                <c:pt idx="15">
                  <c:v>1.5055645916289283E-2</c:v>
                </c:pt>
                <c:pt idx="16">
                  <c:v>1.421955200673828E-2</c:v>
                </c:pt>
                <c:pt idx="17">
                  <c:v>1.3383572751555481E-2</c:v>
                </c:pt>
                <c:pt idx="18">
                  <c:v>1.2502600528010832E-2</c:v>
                </c:pt>
                <c:pt idx="19">
                  <c:v>1.1578432634767885E-2</c:v>
                </c:pt>
                <c:pt idx="20">
                  <c:v>1.0654426785301079E-2</c:v>
                </c:pt>
                <c:pt idx="21">
                  <c:v>9.7305789147016514E-3</c:v>
                </c:pt>
                <c:pt idx="22">
                  <c:v>8.8068849859890552E-3</c:v>
                </c:pt>
                <c:pt idx="23">
                  <c:v>7.8833409916571878E-3</c:v>
                </c:pt>
                <c:pt idx="24">
                  <c:v>6.2717507295278838E-3</c:v>
                </c:pt>
                <c:pt idx="25">
                  <c:v>4.6605869597966757E-3</c:v>
                </c:pt>
                <c:pt idx="26">
                  <c:v>3.7476004130577202E-3</c:v>
                </c:pt>
                <c:pt idx="27">
                  <c:v>2.834738650295752E-3</c:v>
                </c:pt>
                <c:pt idx="28">
                  <c:v>1.2271552940325342E-3</c:v>
                </c:pt>
                <c:pt idx="29">
                  <c:v>1.0621497171661208E-3</c:v>
                </c:pt>
                <c:pt idx="30">
                  <c:v>7.2078302385833633E-4</c:v>
                </c:pt>
                <c:pt idx="31">
                  <c:v>3.7943425355296589E-4</c:v>
                </c:pt>
                <c:pt idx="32">
                  <c:v>3.8110545072132774E-5</c:v>
                </c:pt>
                <c:pt idx="33">
                  <c:v>4.8955632028578584E-7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58-4EDC-A0F1-FDDD59034751}"/>
            </c:ext>
          </c:extLst>
        </c:ser>
        <c:ser>
          <c:idx val="11"/>
          <c:order val="11"/>
          <c:tx>
            <c:strRef>
              <c:f>M1_M2_COMPARISON_PLOTS!$AN$3</c:f>
              <c:strCache>
                <c:ptCount val="1"/>
                <c:pt idx="0">
                  <c:v>S1, m₁ = 1.0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M1_M2_COMPARISON_PLOTS!$AM$4:$AM$503</c:f>
              <c:numCache>
                <c:formatCode>General</c:formatCode>
                <c:ptCount val="50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</c:numCache>
            </c:numRef>
          </c:xVal>
          <c:yVal>
            <c:numRef>
              <c:f>M1_M2_COMPARISON_PLOTS!$AN$4:$AN$503</c:f>
              <c:numCache>
                <c:formatCode>General</c:formatCode>
                <c:ptCount val="500"/>
                <c:pt idx="0">
                  <c:v>0.24673704225551346</c:v>
                </c:pt>
                <c:pt idx="1">
                  <c:v>0.24673704225551346</c:v>
                </c:pt>
                <c:pt idx="2">
                  <c:v>0.24673704225551346</c:v>
                </c:pt>
                <c:pt idx="3">
                  <c:v>0.24673704225551346</c:v>
                </c:pt>
                <c:pt idx="4">
                  <c:v>0.24673704225551346</c:v>
                </c:pt>
                <c:pt idx="5">
                  <c:v>0.24673704225551346</c:v>
                </c:pt>
                <c:pt idx="6">
                  <c:v>0.24673704225551346</c:v>
                </c:pt>
                <c:pt idx="7">
                  <c:v>0.24673704225551346</c:v>
                </c:pt>
                <c:pt idx="8">
                  <c:v>0.24673704225551346</c:v>
                </c:pt>
                <c:pt idx="9">
                  <c:v>0.24673704225551346</c:v>
                </c:pt>
                <c:pt idx="10">
                  <c:v>0.24673704225551346</c:v>
                </c:pt>
                <c:pt idx="11">
                  <c:v>0.24673704225551346</c:v>
                </c:pt>
                <c:pt idx="12">
                  <c:v>0.24673704225551346</c:v>
                </c:pt>
                <c:pt idx="13">
                  <c:v>0.24673704225551346</c:v>
                </c:pt>
                <c:pt idx="14">
                  <c:v>0.24673704225551346</c:v>
                </c:pt>
                <c:pt idx="15">
                  <c:v>0.24673704225551346</c:v>
                </c:pt>
                <c:pt idx="16">
                  <c:v>0.24673704225551346</c:v>
                </c:pt>
                <c:pt idx="17">
                  <c:v>0.24673704225551346</c:v>
                </c:pt>
                <c:pt idx="18">
                  <c:v>0.24673704225551346</c:v>
                </c:pt>
                <c:pt idx="19">
                  <c:v>0.24673704225551346</c:v>
                </c:pt>
                <c:pt idx="20">
                  <c:v>0.24673704225551346</c:v>
                </c:pt>
                <c:pt idx="21">
                  <c:v>0.24673704225551346</c:v>
                </c:pt>
                <c:pt idx="22">
                  <c:v>0.24673704225551346</c:v>
                </c:pt>
                <c:pt idx="23">
                  <c:v>0.24673704225551346</c:v>
                </c:pt>
                <c:pt idx="24">
                  <c:v>0.24673704225551346</c:v>
                </c:pt>
                <c:pt idx="25">
                  <c:v>0.24673704225551346</c:v>
                </c:pt>
                <c:pt idx="26">
                  <c:v>0.24673704225551346</c:v>
                </c:pt>
                <c:pt idx="27">
                  <c:v>0.24673704225551346</c:v>
                </c:pt>
                <c:pt idx="28">
                  <c:v>0.24673704225551346</c:v>
                </c:pt>
                <c:pt idx="29">
                  <c:v>0.24673704225551346</c:v>
                </c:pt>
                <c:pt idx="30">
                  <c:v>0.24673704225551346</c:v>
                </c:pt>
                <c:pt idx="31">
                  <c:v>0.24673704225551346</c:v>
                </c:pt>
                <c:pt idx="32">
                  <c:v>0.24673704225551346</c:v>
                </c:pt>
                <c:pt idx="33">
                  <c:v>0.24673704225551346</c:v>
                </c:pt>
                <c:pt idx="34">
                  <c:v>0.24673704225551346</c:v>
                </c:pt>
                <c:pt idx="35">
                  <c:v>0.24673704225551346</c:v>
                </c:pt>
                <c:pt idx="36">
                  <c:v>0.24673704225551346</c:v>
                </c:pt>
                <c:pt idx="37">
                  <c:v>0.24673704225551346</c:v>
                </c:pt>
                <c:pt idx="38">
                  <c:v>0.24673704225551346</c:v>
                </c:pt>
                <c:pt idx="39">
                  <c:v>0.24673704225551346</c:v>
                </c:pt>
                <c:pt idx="40">
                  <c:v>0.24673704225551346</c:v>
                </c:pt>
                <c:pt idx="41">
                  <c:v>0.24673704225551346</c:v>
                </c:pt>
                <c:pt idx="42">
                  <c:v>0.24673704225551346</c:v>
                </c:pt>
                <c:pt idx="43">
                  <c:v>0.24673704225551346</c:v>
                </c:pt>
                <c:pt idx="44">
                  <c:v>0.24673704225551346</c:v>
                </c:pt>
                <c:pt idx="45">
                  <c:v>0.24673704225551346</c:v>
                </c:pt>
                <c:pt idx="46">
                  <c:v>0.24673704225551346</c:v>
                </c:pt>
                <c:pt idx="47">
                  <c:v>0.24673704225551346</c:v>
                </c:pt>
                <c:pt idx="48">
                  <c:v>0.24673704225551346</c:v>
                </c:pt>
                <c:pt idx="49">
                  <c:v>0.24673704225551346</c:v>
                </c:pt>
                <c:pt idx="50">
                  <c:v>0.24673704225551346</c:v>
                </c:pt>
                <c:pt idx="51">
                  <c:v>0.24673704225551346</c:v>
                </c:pt>
                <c:pt idx="52">
                  <c:v>0.24673704225551346</c:v>
                </c:pt>
                <c:pt idx="53">
                  <c:v>0.24673704225551346</c:v>
                </c:pt>
                <c:pt idx="54">
                  <c:v>0.24673704225551346</c:v>
                </c:pt>
                <c:pt idx="55">
                  <c:v>0.24673704225551346</c:v>
                </c:pt>
                <c:pt idx="56">
                  <c:v>0.24673704225551346</c:v>
                </c:pt>
                <c:pt idx="57">
                  <c:v>0.24673704225551346</c:v>
                </c:pt>
                <c:pt idx="58">
                  <c:v>0.24673704225551346</c:v>
                </c:pt>
                <c:pt idx="59">
                  <c:v>0.24673704225551346</c:v>
                </c:pt>
                <c:pt idx="60">
                  <c:v>0.24673704225551346</c:v>
                </c:pt>
                <c:pt idx="61">
                  <c:v>0.24673704225551346</c:v>
                </c:pt>
                <c:pt idx="62">
                  <c:v>0.24673704225551346</c:v>
                </c:pt>
                <c:pt idx="63">
                  <c:v>0.24673704225551346</c:v>
                </c:pt>
                <c:pt idx="64">
                  <c:v>0.24673704225551346</c:v>
                </c:pt>
                <c:pt idx="65">
                  <c:v>0.24673704225551346</c:v>
                </c:pt>
                <c:pt idx="66">
                  <c:v>0.24673704225551346</c:v>
                </c:pt>
                <c:pt idx="67">
                  <c:v>0.24673704225551346</c:v>
                </c:pt>
                <c:pt idx="68">
                  <c:v>0.24673704225551346</c:v>
                </c:pt>
                <c:pt idx="69">
                  <c:v>0.24673704225551346</c:v>
                </c:pt>
                <c:pt idx="70">
                  <c:v>0.24673704225551346</c:v>
                </c:pt>
                <c:pt idx="71">
                  <c:v>0.24673704225551346</c:v>
                </c:pt>
                <c:pt idx="72">
                  <c:v>0.24673704225551346</c:v>
                </c:pt>
                <c:pt idx="73">
                  <c:v>0.24673704225551346</c:v>
                </c:pt>
                <c:pt idx="74">
                  <c:v>0.24673704225551346</c:v>
                </c:pt>
                <c:pt idx="75">
                  <c:v>0.24673704225551346</c:v>
                </c:pt>
                <c:pt idx="76">
                  <c:v>0.24673704225551346</c:v>
                </c:pt>
                <c:pt idx="77">
                  <c:v>0.24673704225551346</c:v>
                </c:pt>
                <c:pt idx="78">
                  <c:v>0.24673704225551346</c:v>
                </c:pt>
                <c:pt idx="79">
                  <c:v>0.24673704225551346</c:v>
                </c:pt>
                <c:pt idx="80">
                  <c:v>0.24673704225551346</c:v>
                </c:pt>
                <c:pt idx="81">
                  <c:v>0.24673704225551346</c:v>
                </c:pt>
                <c:pt idx="82">
                  <c:v>0.24673704225551346</c:v>
                </c:pt>
                <c:pt idx="83">
                  <c:v>0.24673704225551346</c:v>
                </c:pt>
                <c:pt idx="84">
                  <c:v>0.24673704225551346</c:v>
                </c:pt>
                <c:pt idx="85">
                  <c:v>0.24673704225551346</c:v>
                </c:pt>
                <c:pt idx="86">
                  <c:v>0.24673704225551346</c:v>
                </c:pt>
                <c:pt idx="87">
                  <c:v>0.24673704225551346</c:v>
                </c:pt>
                <c:pt idx="88">
                  <c:v>0.24673704225551346</c:v>
                </c:pt>
                <c:pt idx="89">
                  <c:v>0.24673704225551346</c:v>
                </c:pt>
                <c:pt idx="90">
                  <c:v>0.24673704225551346</c:v>
                </c:pt>
                <c:pt idx="91">
                  <c:v>0.24673704225551346</c:v>
                </c:pt>
                <c:pt idx="92">
                  <c:v>0.24673704225551346</c:v>
                </c:pt>
                <c:pt idx="93">
                  <c:v>0.24673704225551346</c:v>
                </c:pt>
                <c:pt idx="94">
                  <c:v>0.24673704225551346</c:v>
                </c:pt>
                <c:pt idx="95">
                  <c:v>0.24673704225551346</c:v>
                </c:pt>
                <c:pt idx="96">
                  <c:v>0.24673704225551346</c:v>
                </c:pt>
                <c:pt idx="97">
                  <c:v>0.24673704225551346</c:v>
                </c:pt>
                <c:pt idx="98">
                  <c:v>0.24673704225551346</c:v>
                </c:pt>
                <c:pt idx="99">
                  <c:v>0.24673704225551346</c:v>
                </c:pt>
                <c:pt idx="100">
                  <c:v>0.24673704225551346</c:v>
                </c:pt>
                <c:pt idx="101">
                  <c:v>0.24673704225551346</c:v>
                </c:pt>
                <c:pt idx="102">
                  <c:v>0.24673704225551346</c:v>
                </c:pt>
                <c:pt idx="103">
                  <c:v>0.24673704225551346</c:v>
                </c:pt>
                <c:pt idx="104">
                  <c:v>0.24673704225551346</c:v>
                </c:pt>
                <c:pt idx="105">
                  <c:v>0.24673704225551346</c:v>
                </c:pt>
                <c:pt idx="106">
                  <c:v>0.24673704225551346</c:v>
                </c:pt>
                <c:pt idx="107">
                  <c:v>0.24673704225551346</c:v>
                </c:pt>
                <c:pt idx="108">
                  <c:v>0.24673704225551346</c:v>
                </c:pt>
                <c:pt idx="109">
                  <c:v>0.24673704225551346</c:v>
                </c:pt>
                <c:pt idx="110">
                  <c:v>0.24673704225551346</c:v>
                </c:pt>
                <c:pt idx="111">
                  <c:v>0.24673704225551346</c:v>
                </c:pt>
                <c:pt idx="112">
                  <c:v>0.24673704225551346</c:v>
                </c:pt>
                <c:pt idx="113">
                  <c:v>0.24673704225551346</c:v>
                </c:pt>
                <c:pt idx="114">
                  <c:v>0.24673704225551346</c:v>
                </c:pt>
                <c:pt idx="115">
                  <c:v>0.24673704225551346</c:v>
                </c:pt>
                <c:pt idx="116">
                  <c:v>0.24673704225551346</c:v>
                </c:pt>
                <c:pt idx="117">
                  <c:v>0.24673704225551346</c:v>
                </c:pt>
                <c:pt idx="118">
                  <c:v>0.24673704225551346</c:v>
                </c:pt>
                <c:pt idx="119">
                  <c:v>0.24673704225551346</c:v>
                </c:pt>
                <c:pt idx="120">
                  <c:v>0.24673704225551346</c:v>
                </c:pt>
                <c:pt idx="121">
                  <c:v>0.24673704225551346</c:v>
                </c:pt>
                <c:pt idx="122">
                  <c:v>0.24673704225551346</c:v>
                </c:pt>
                <c:pt idx="123">
                  <c:v>0.24673704225551346</c:v>
                </c:pt>
                <c:pt idx="124">
                  <c:v>0.24673704225551346</c:v>
                </c:pt>
                <c:pt idx="125">
                  <c:v>0.24673704225551346</c:v>
                </c:pt>
                <c:pt idx="126">
                  <c:v>0.24673704225551346</c:v>
                </c:pt>
                <c:pt idx="127">
                  <c:v>0.24673704225551346</c:v>
                </c:pt>
                <c:pt idx="128">
                  <c:v>0.24673704225551346</c:v>
                </c:pt>
                <c:pt idx="129">
                  <c:v>0.24673704225551346</c:v>
                </c:pt>
                <c:pt idx="130">
                  <c:v>0.24673704225551346</c:v>
                </c:pt>
                <c:pt idx="131">
                  <c:v>0.24673704225551346</c:v>
                </c:pt>
                <c:pt idx="132">
                  <c:v>0.24673704225551346</c:v>
                </c:pt>
                <c:pt idx="133">
                  <c:v>0.24673704225551346</c:v>
                </c:pt>
                <c:pt idx="134">
                  <c:v>0.24673704225551346</c:v>
                </c:pt>
                <c:pt idx="135">
                  <c:v>0.24673704225551346</c:v>
                </c:pt>
                <c:pt idx="136">
                  <c:v>0.24673704225551346</c:v>
                </c:pt>
                <c:pt idx="137">
                  <c:v>0.24673704225551346</c:v>
                </c:pt>
                <c:pt idx="138">
                  <c:v>0.24673704225551346</c:v>
                </c:pt>
                <c:pt idx="139">
                  <c:v>0.24673704225551346</c:v>
                </c:pt>
                <c:pt idx="140">
                  <c:v>0.24673704225551346</c:v>
                </c:pt>
                <c:pt idx="141">
                  <c:v>0.24673704225551346</c:v>
                </c:pt>
                <c:pt idx="142">
                  <c:v>0.24673704225551346</c:v>
                </c:pt>
                <c:pt idx="143">
                  <c:v>0.24673704225551346</c:v>
                </c:pt>
                <c:pt idx="144">
                  <c:v>0.24673704225551346</c:v>
                </c:pt>
                <c:pt idx="145">
                  <c:v>0.24673704225551346</c:v>
                </c:pt>
                <c:pt idx="146">
                  <c:v>0.24673704225551346</c:v>
                </c:pt>
                <c:pt idx="147">
                  <c:v>0.24673704225551346</c:v>
                </c:pt>
                <c:pt idx="148">
                  <c:v>0.24673704225551346</c:v>
                </c:pt>
                <c:pt idx="149">
                  <c:v>0.24673704225551346</c:v>
                </c:pt>
                <c:pt idx="150">
                  <c:v>0.24673704225551346</c:v>
                </c:pt>
                <c:pt idx="151">
                  <c:v>0.24673704225551346</c:v>
                </c:pt>
                <c:pt idx="152">
                  <c:v>0.24673704225551346</c:v>
                </c:pt>
                <c:pt idx="153">
                  <c:v>0.24673704225551346</c:v>
                </c:pt>
                <c:pt idx="154">
                  <c:v>0.24673704225551346</c:v>
                </c:pt>
                <c:pt idx="155">
                  <c:v>0.24673704225551346</c:v>
                </c:pt>
                <c:pt idx="156">
                  <c:v>0.24673704225551346</c:v>
                </c:pt>
                <c:pt idx="157">
                  <c:v>0.24673704225551346</c:v>
                </c:pt>
                <c:pt idx="158">
                  <c:v>0.24673704225551346</c:v>
                </c:pt>
                <c:pt idx="159">
                  <c:v>0.24673704225551346</c:v>
                </c:pt>
                <c:pt idx="160">
                  <c:v>0.24673704225551346</c:v>
                </c:pt>
                <c:pt idx="161">
                  <c:v>0.24673704225551346</c:v>
                </c:pt>
                <c:pt idx="162">
                  <c:v>0.24673704225551346</c:v>
                </c:pt>
                <c:pt idx="163">
                  <c:v>0.24673704225551346</c:v>
                </c:pt>
                <c:pt idx="164">
                  <c:v>0.24673704225551346</c:v>
                </c:pt>
                <c:pt idx="165">
                  <c:v>0.24673704225551346</c:v>
                </c:pt>
                <c:pt idx="166">
                  <c:v>0.24673704225551346</c:v>
                </c:pt>
                <c:pt idx="167">
                  <c:v>0.24673704225551346</c:v>
                </c:pt>
                <c:pt idx="168">
                  <c:v>0.24673704225551346</c:v>
                </c:pt>
                <c:pt idx="169">
                  <c:v>0.24673704225551346</c:v>
                </c:pt>
                <c:pt idx="170">
                  <c:v>0.24673704225551346</c:v>
                </c:pt>
                <c:pt idx="171">
                  <c:v>0.24673704225551346</c:v>
                </c:pt>
                <c:pt idx="172">
                  <c:v>0.24673704225551346</c:v>
                </c:pt>
                <c:pt idx="173">
                  <c:v>0.24673704225551346</c:v>
                </c:pt>
                <c:pt idx="174">
                  <c:v>0.24673704225551346</c:v>
                </c:pt>
                <c:pt idx="175">
                  <c:v>0.24673704225551346</c:v>
                </c:pt>
                <c:pt idx="176">
                  <c:v>0.24673704225551346</c:v>
                </c:pt>
                <c:pt idx="177">
                  <c:v>0.24673704225551346</c:v>
                </c:pt>
                <c:pt idx="178">
                  <c:v>0.24673704225551346</c:v>
                </c:pt>
                <c:pt idx="179">
                  <c:v>0.24673704225551346</c:v>
                </c:pt>
                <c:pt idx="180">
                  <c:v>0.24673704225551346</c:v>
                </c:pt>
                <c:pt idx="181">
                  <c:v>0.24673704225551346</c:v>
                </c:pt>
                <c:pt idx="182">
                  <c:v>0.24673704225551346</c:v>
                </c:pt>
                <c:pt idx="183">
                  <c:v>0.24673704225551346</c:v>
                </c:pt>
                <c:pt idx="184">
                  <c:v>0.24673704225551346</c:v>
                </c:pt>
                <c:pt idx="185">
                  <c:v>0.24673704225551346</c:v>
                </c:pt>
                <c:pt idx="186">
                  <c:v>0.24673704225551346</c:v>
                </c:pt>
                <c:pt idx="187">
                  <c:v>0.24673704225551346</c:v>
                </c:pt>
                <c:pt idx="188">
                  <c:v>0.24673704225551346</c:v>
                </c:pt>
                <c:pt idx="189">
                  <c:v>0.24673704225551346</c:v>
                </c:pt>
                <c:pt idx="190">
                  <c:v>0.24673704225551346</c:v>
                </c:pt>
                <c:pt idx="191">
                  <c:v>0.24673704225551346</c:v>
                </c:pt>
                <c:pt idx="192">
                  <c:v>0.24673704225551346</c:v>
                </c:pt>
                <c:pt idx="193">
                  <c:v>0.24673704225551346</c:v>
                </c:pt>
                <c:pt idx="194">
                  <c:v>0.24673704225551346</c:v>
                </c:pt>
                <c:pt idx="195">
                  <c:v>0.24673704225551346</c:v>
                </c:pt>
                <c:pt idx="196">
                  <c:v>0.24673704225551346</c:v>
                </c:pt>
                <c:pt idx="197">
                  <c:v>0.24673704225551346</c:v>
                </c:pt>
                <c:pt idx="198">
                  <c:v>0.24673704225551346</c:v>
                </c:pt>
                <c:pt idx="199">
                  <c:v>0.24673704225551346</c:v>
                </c:pt>
                <c:pt idx="200">
                  <c:v>0.24673704225551346</c:v>
                </c:pt>
                <c:pt idx="201">
                  <c:v>0.24673704225551346</c:v>
                </c:pt>
                <c:pt idx="202">
                  <c:v>0.24673704225551346</c:v>
                </c:pt>
                <c:pt idx="203">
                  <c:v>0.24673704225551346</c:v>
                </c:pt>
                <c:pt idx="204">
                  <c:v>0.24673704225551346</c:v>
                </c:pt>
                <c:pt idx="205">
                  <c:v>0.24673704225551346</c:v>
                </c:pt>
                <c:pt idx="206">
                  <c:v>0.24673704225551346</c:v>
                </c:pt>
                <c:pt idx="207">
                  <c:v>0.24673704225551346</c:v>
                </c:pt>
                <c:pt idx="208">
                  <c:v>0.24673704225551346</c:v>
                </c:pt>
                <c:pt idx="209">
                  <c:v>0.24673704225551346</c:v>
                </c:pt>
                <c:pt idx="210">
                  <c:v>0.24673704225551346</c:v>
                </c:pt>
                <c:pt idx="211">
                  <c:v>0.24673704225551346</c:v>
                </c:pt>
                <c:pt idx="212">
                  <c:v>0.24673704225551346</c:v>
                </c:pt>
                <c:pt idx="213">
                  <c:v>0.24673704225551346</c:v>
                </c:pt>
                <c:pt idx="214">
                  <c:v>0.24673704225551346</c:v>
                </c:pt>
                <c:pt idx="215">
                  <c:v>0.24673704225551346</c:v>
                </c:pt>
                <c:pt idx="216">
                  <c:v>0.24673704225551346</c:v>
                </c:pt>
                <c:pt idx="217">
                  <c:v>0.24673704225551346</c:v>
                </c:pt>
                <c:pt idx="218">
                  <c:v>0.24673704225551346</c:v>
                </c:pt>
                <c:pt idx="219">
                  <c:v>0.24673704225551346</c:v>
                </c:pt>
                <c:pt idx="220">
                  <c:v>0.24673704225551346</c:v>
                </c:pt>
                <c:pt idx="221">
                  <c:v>0.24673704225551346</c:v>
                </c:pt>
                <c:pt idx="222">
                  <c:v>0.24673704225551346</c:v>
                </c:pt>
                <c:pt idx="223">
                  <c:v>0.24673704225551346</c:v>
                </c:pt>
                <c:pt idx="224">
                  <c:v>0.24673704225551346</c:v>
                </c:pt>
                <c:pt idx="225">
                  <c:v>0.24673704225551346</c:v>
                </c:pt>
                <c:pt idx="226">
                  <c:v>0.24673704225551346</c:v>
                </c:pt>
                <c:pt idx="227">
                  <c:v>0.24673704225551346</c:v>
                </c:pt>
                <c:pt idx="228">
                  <c:v>0.24673704225551346</c:v>
                </c:pt>
                <c:pt idx="229">
                  <c:v>0.24673704225551346</c:v>
                </c:pt>
                <c:pt idx="230">
                  <c:v>0.24673704225551346</c:v>
                </c:pt>
                <c:pt idx="231">
                  <c:v>0.24673704225551346</c:v>
                </c:pt>
                <c:pt idx="232">
                  <c:v>0.24673704225551346</c:v>
                </c:pt>
                <c:pt idx="233">
                  <c:v>0.24673704225551346</c:v>
                </c:pt>
                <c:pt idx="234">
                  <c:v>0.24673704225551346</c:v>
                </c:pt>
                <c:pt idx="235">
                  <c:v>0.24673704225551346</c:v>
                </c:pt>
                <c:pt idx="236">
                  <c:v>0.24673704225551346</c:v>
                </c:pt>
                <c:pt idx="237">
                  <c:v>0.24673704225551346</c:v>
                </c:pt>
                <c:pt idx="238">
                  <c:v>0.24673704225551346</c:v>
                </c:pt>
                <c:pt idx="239">
                  <c:v>0.24673704225551346</c:v>
                </c:pt>
                <c:pt idx="240">
                  <c:v>0.24673704225551346</c:v>
                </c:pt>
                <c:pt idx="241">
                  <c:v>0.24673704225551346</c:v>
                </c:pt>
                <c:pt idx="242">
                  <c:v>0.24673704225551346</c:v>
                </c:pt>
                <c:pt idx="243">
                  <c:v>0.24673704225551346</c:v>
                </c:pt>
                <c:pt idx="244">
                  <c:v>0.24673704225551346</c:v>
                </c:pt>
                <c:pt idx="245">
                  <c:v>0.24673704225551346</c:v>
                </c:pt>
                <c:pt idx="246">
                  <c:v>0.24673704225551346</c:v>
                </c:pt>
                <c:pt idx="247">
                  <c:v>0.24673704225551346</c:v>
                </c:pt>
                <c:pt idx="248">
                  <c:v>0.24673704225551346</c:v>
                </c:pt>
                <c:pt idx="249">
                  <c:v>0.24673704225551346</c:v>
                </c:pt>
                <c:pt idx="250">
                  <c:v>0.24673704225551346</c:v>
                </c:pt>
                <c:pt idx="251">
                  <c:v>0.24673704225551346</c:v>
                </c:pt>
                <c:pt idx="252">
                  <c:v>0.24673704225551346</c:v>
                </c:pt>
                <c:pt idx="253">
                  <c:v>0.24673704225551346</c:v>
                </c:pt>
                <c:pt idx="254">
                  <c:v>0.24673704225551346</c:v>
                </c:pt>
                <c:pt idx="255">
                  <c:v>0.24673704225551346</c:v>
                </c:pt>
                <c:pt idx="256">
                  <c:v>0.24673704225551346</c:v>
                </c:pt>
                <c:pt idx="257">
                  <c:v>0.24673704225551346</c:v>
                </c:pt>
                <c:pt idx="258">
                  <c:v>0.24673704225551346</c:v>
                </c:pt>
                <c:pt idx="259">
                  <c:v>0.24673704225551346</c:v>
                </c:pt>
                <c:pt idx="260">
                  <c:v>0.24673704225551346</c:v>
                </c:pt>
                <c:pt idx="261">
                  <c:v>0.24673704225551346</c:v>
                </c:pt>
                <c:pt idx="262">
                  <c:v>0.24673704225551346</c:v>
                </c:pt>
                <c:pt idx="263">
                  <c:v>0.24673704225551346</c:v>
                </c:pt>
                <c:pt idx="264">
                  <c:v>0.24673704225551346</c:v>
                </c:pt>
                <c:pt idx="265">
                  <c:v>0.24673704225551346</c:v>
                </c:pt>
                <c:pt idx="266">
                  <c:v>0.24673704225551346</c:v>
                </c:pt>
                <c:pt idx="267">
                  <c:v>0.24673704225551346</c:v>
                </c:pt>
                <c:pt idx="268">
                  <c:v>0.24673704225551346</c:v>
                </c:pt>
                <c:pt idx="269">
                  <c:v>0.24673704225551346</c:v>
                </c:pt>
                <c:pt idx="270">
                  <c:v>0.24673704225551346</c:v>
                </c:pt>
                <c:pt idx="271">
                  <c:v>0.24673704225551346</c:v>
                </c:pt>
                <c:pt idx="272">
                  <c:v>0.24673704225551346</c:v>
                </c:pt>
                <c:pt idx="273">
                  <c:v>0.24673704225551346</c:v>
                </c:pt>
                <c:pt idx="274">
                  <c:v>0.24673704225551346</c:v>
                </c:pt>
                <c:pt idx="275">
                  <c:v>0.24673704225551346</c:v>
                </c:pt>
                <c:pt idx="276">
                  <c:v>0.24673704225551346</c:v>
                </c:pt>
                <c:pt idx="277">
                  <c:v>0.24673704225551346</c:v>
                </c:pt>
                <c:pt idx="278">
                  <c:v>0.24673704225551346</c:v>
                </c:pt>
                <c:pt idx="279">
                  <c:v>0.24673704225551346</c:v>
                </c:pt>
                <c:pt idx="280">
                  <c:v>0.24673704225551346</c:v>
                </c:pt>
                <c:pt idx="281">
                  <c:v>0.24673704225551346</c:v>
                </c:pt>
                <c:pt idx="282">
                  <c:v>0.24673704225551346</c:v>
                </c:pt>
                <c:pt idx="283">
                  <c:v>0.24673704225551346</c:v>
                </c:pt>
                <c:pt idx="284">
                  <c:v>0.24673704225551346</c:v>
                </c:pt>
                <c:pt idx="285">
                  <c:v>0.24673704225551346</c:v>
                </c:pt>
                <c:pt idx="286">
                  <c:v>0.24673704225551346</c:v>
                </c:pt>
                <c:pt idx="287">
                  <c:v>0.24673704225551346</c:v>
                </c:pt>
                <c:pt idx="288">
                  <c:v>0.24673704225551346</c:v>
                </c:pt>
                <c:pt idx="289">
                  <c:v>0.24673704225551346</c:v>
                </c:pt>
                <c:pt idx="290">
                  <c:v>0.24673704225551346</c:v>
                </c:pt>
                <c:pt idx="291">
                  <c:v>0.24673704225551346</c:v>
                </c:pt>
                <c:pt idx="292">
                  <c:v>0.24673704225551346</c:v>
                </c:pt>
                <c:pt idx="293">
                  <c:v>0.24673704225551346</c:v>
                </c:pt>
                <c:pt idx="294">
                  <c:v>0.24673704225551346</c:v>
                </c:pt>
                <c:pt idx="295">
                  <c:v>0.24673704225551346</c:v>
                </c:pt>
                <c:pt idx="296">
                  <c:v>0.24673704225551346</c:v>
                </c:pt>
                <c:pt idx="297">
                  <c:v>0.24673704225551346</c:v>
                </c:pt>
                <c:pt idx="298">
                  <c:v>0.24673704225551346</c:v>
                </c:pt>
                <c:pt idx="299">
                  <c:v>0.24673704225551346</c:v>
                </c:pt>
                <c:pt idx="300">
                  <c:v>0.24673704225551346</c:v>
                </c:pt>
                <c:pt idx="301">
                  <c:v>0.24673704225551346</c:v>
                </c:pt>
                <c:pt idx="302">
                  <c:v>0.24673704225551346</c:v>
                </c:pt>
                <c:pt idx="303">
                  <c:v>0.24673704225551346</c:v>
                </c:pt>
                <c:pt idx="304">
                  <c:v>0.24673704225551346</c:v>
                </c:pt>
                <c:pt idx="305">
                  <c:v>0.24673704225551346</c:v>
                </c:pt>
                <c:pt idx="306">
                  <c:v>0.24673704225551346</c:v>
                </c:pt>
                <c:pt idx="307">
                  <c:v>0.24673704225551346</c:v>
                </c:pt>
                <c:pt idx="308">
                  <c:v>0.24673704225551346</c:v>
                </c:pt>
                <c:pt idx="309">
                  <c:v>0.24673704225551346</c:v>
                </c:pt>
                <c:pt idx="310">
                  <c:v>0.24673704225551346</c:v>
                </c:pt>
                <c:pt idx="311">
                  <c:v>0.24673704225551346</c:v>
                </c:pt>
                <c:pt idx="312">
                  <c:v>0.24673704225551346</c:v>
                </c:pt>
                <c:pt idx="313">
                  <c:v>0.24673704225551346</c:v>
                </c:pt>
                <c:pt idx="314">
                  <c:v>0.24673704225551346</c:v>
                </c:pt>
                <c:pt idx="315">
                  <c:v>0.24673704225551346</c:v>
                </c:pt>
                <c:pt idx="316">
                  <c:v>0.24673704225551346</c:v>
                </c:pt>
                <c:pt idx="317">
                  <c:v>0.24673704225551346</c:v>
                </c:pt>
                <c:pt idx="318">
                  <c:v>0.24673704225551346</c:v>
                </c:pt>
                <c:pt idx="319">
                  <c:v>0.24673704225551346</c:v>
                </c:pt>
                <c:pt idx="320">
                  <c:v>0.24673704225551346</c:v>
                </c:pt>
                <c:pt idx="321">
                  <c:v>0.24673704225551346</c:v>
                </c:pt>
                <c:pt idx="322">
                  <c:v>0.24673704225551346</c:v>
                </c:pt>
                <c:pt idx="323">
                  <c:v>0.24673704225551346</c:v>
                </c:pt>
                <c:pt idx="324">
                  <c:v>0.24673704225551346</c:v>
                </c:pt>
                <c:pt idx="325">
                  <c:v>0.24673704225551346</c:v>
                </c:pt>
                <c:pt idx="326">
                  <c:v>0.24673704225551346</c:v>
                </c:pt>
                <c:pt idx="327">
                  <c:v>0.24673704225551346</c:v>
                </c:pt>
                <c:pt idx="328">
                  <c:v>0.24673704225551346</c:v>
                </c:pt>
                <c:pt idx="329">
                  <c:v>0.24673704225551346</c:v>
                </c:pt>
                <c:pt idx="330">
                  <c:v>0.24673704225551346</c:v>
                </c:pt>
                <c:pt idx="331">
                  <c:v>0.24673704225551346</c:v>
                </c:pt>
                <c:pt idx="332">
                  <c:v>0.24673704225551346</c:v>
                </c:pt>
                <c:pt idx="333">
                  <c:v>0.24673704225551346</c:v>
                </c:pt>
                <c:pt idx="334">
                  <c:v>0.24673704225551346</c:v>
                </c:pt>
                <c:pt idx="335">
                  <c:v>0.24673704225551346</c:v>
                </c:pt>
                <c:pt idx="336">
                  <c:v>0.24673704225551346</c:v>
                </c:pt>
                <c:pt idx="337">
                  <c:v>0.24673704225551346</c:v>
                </c:pt>
                <c:pt idx="338">
                  <c:v>0.24673704225551346</c:v>
                </c:pt>
                <c:pt idx="339">
                  <c:v>0.24673704225551346</c:v>
                </c:pt>
                <c:pt idx="340">
                  <c:v>0.24673704225551346</c:v>
                </c:pt>
                <c:pt idx="341">
                  <c:v>0.24673704225551346</c:v>
                </c:pt>
                <c:pt idx="342">
                  <c:v>0.24673704225551346</c:v>
                </c:pt>
                <c:pt idx="343">
                  <c:v>0.24673704225551346</c:v>
                </c:pt>
                <c:pt idx="344">
                  <c:v>0.24673704225551346</c:v>
                </c:pt>
                <c:pt idx="345">
                  <c:v>0.24673704225551346</c:v>
                </c:pt>
                <c:pt idx="346">
                  <c:v>0.24673704225551346</c:v>
                </c:pt>
                <c:pt idx="347">
                  <c:v>0.24673704225551346</c:v>
                </c:pt>
                <c:pt idx="348">
                  <c:v>0.24673704225551346</c:v>
                </c:pt>
                <c:pt idx="349">
                  <c:v>0.24673704225551346</c:v>
                </c:pt>
                <c:pt idx="350">
                  <c:v>0.24673704225551346</c:v>
                </c:pt>
                <c:pt idx="351">
                  <c:v>0.24673704225551346</c:v>
                </c:pt>
                <c:pt idx="352">
                  <c:v>0.24673704225551346</c:v>
                </c:pt>
                <c:pt idx="353">
                  <c:v>0.24673704225551346</c:v>
                </c:pt>
                <c:pt idx="354">
                  <c:v>0.24673704225551346</c:v>
                </c:pt>
                <c:pt idx="355">
                  <c:v>0.24673704225551346</c:v>
                </c:pt>
                <c:pt idx="356">
                  <c:v>0.24673704225551346</c:v>
                </c:pt>
                <c:pt idx="357">
                  <c:v>0.24673704225551346</c:v>
                </c:pt>
                <c:pt idx="358">
                  <c:v>0.24673704225551346</c:v>
                </c:pt>
                <c:pt idx="359">
                  <c:v>0.24673704225551346</c:v>
                </c:pt>
                <c:pt idx="360">
                  <c:v>0.24673704225551346</c:v>
                </c:pt>
                <c:pt idx="361">
                  <c:v>0.24673704225551346</c:v>
                </c:pt>
                <c:pt idx="362">
                  <c:v>0.24673704225551346</c:v>
                </c:pt>
                <c:pt idx="363">
                  <c:v>0.24673704225551346</c:v>
                </c:pt>
                <c:pt idx="364">
                  <c:v>0.24673704225551346</c:v>
                </c:pt>
                <c:pt idx="365">
                  <c:v>0.24673704225551346</c:v>
                </c:pt>
                <c:pt idx="366">
                  <c:v>0.24673704225551346</c:v>
                </c:pt>
                <c:pt idx="367">
                  <c:v>0.24673704225551346</c:v>
                </c:pt>
                <c:pt idx="368">
                  <c:v>0.24673704225551346</c:v>
                </c:pt>
                <c:pt idx="369">
                  <c:v>0.24673704225551346</c:v>
                </c:pt>
                <c:pt idx="370">
                  <c:v>0.24673704225551346</c:v>
                </c:pt>
                <c:pt idx="371">
                  <c:v>0.24673704225551346</c:v>
                </c:pt>
                <c:pt idx="372">
                  <c:v>0.24673704225551346</c:v>
                </c:pt>
                <c:pt idx="373">
                  <c:v>0.24673704225551346</c:v>
                </c:pt>
                <c:pt idx="374">
                  <c:v>0.24673704225551346</c:v>
                </c:pt>
                <c:pt idx="375">
                  <c:v>0.24673704225551346</c:v>
                </c:pt>
                <c:pt idx="376">
                  <c:v>0.24673704225551346</c:v>
                </c:pt>
                <c:pt idx="377">
                  <c:v>0.24673704225551346</c:v>
                </c:pt>
                <c:pt idx="378">
                  <c:v>0.24673704225551346</c:v>
                </c:pt>
                <c:pt idx="379">
                  <c:v>0.24673704225551346</c:v>
                </c:pt>
                <c:pt idx="380">
                  <c:v>0.24673704225551346</c:v>
                </c:pt>
                <c:pt idx="381">
                  <c:v>0.24673704225551346</c:v>
                </c:pt>
                <c:pt idx="382">
                  <c:v>0.24673704225551346</c:v>
                </c:pt>
                <c:pt idx="383">
                  <c:v>0.24673704225551346</c:v>
                </c:pt>
                <c:pt idx="384">
                  <c:v>0.24673704225551346</c:v>
                </c:pt>
                <c:pt idx="385">
                  <c:v>0.24673704225551346</c:v>
                </c:pt>
                <c:pt idx="386">
                  <c:v>0.24673704225551346</c:v>
                </c:pt>
                <c:pt idx="387">
                  <c:v>0.24673704225551346</c:v>
                </c:pt>
                <c:pt idx="388">
                  <c:v>0.24673704225551346</c:v>
                </c:pt>
                <c:pt idx="389">
                  <c:v>0.24673704225551346</c:v>
                </c:pt>
                <c:pt idx="390">
                  <c:v>0.24673704225551346</c:v>
                </c:pt>
                <c:pt idx="391">
                  <c:v>0.24673704225551346</c:v>
                </c:pt>
                <c:pt idx="392">
                  <c:v>0.24673704225551346</c:v>
                </c:pt>
                <c:pt idx="393">
                  <c:v>0.24673704225551346</c:v>
                </c:pt>
                <c:pt idx="394">
                  <c:v>0.24673704225551346</c:v>
                </c:pt>
                <c:pt idx="395">
                  <c:v>0.24673704225551346</c:v>
                </c:pt>
                <c:pt idx="396">
                  <c:v>0.24673704225551346</c:v>
                </c:pt>
                <c:pt idx="397">
                  <c:v>0.24673704225551346</c:v>
                </c:pt>
                <c:pt idx="398">
                  <c:v>0.24673704225551346</c:v>
                </c:pt>
                <c:pt idx="399">
                  <c:v>0.24673704225551346</c:v>
                </c:pt>
                <c:pt idx="400">
                  <c:v>0.24673704225551346</c:v>
                </c:pt>
                <c:pt idx="401">
                  <c:v>0.24673704225551346</c:v>
                </c:pt>
                <c:pt idx="402">
                  <c:v>0.24673704225551346</c:v>
                </c:pt>
                <c:pt idx="403">
                  <c:v>0.24673704225551346</c:v>
                </c:pt>
                <c:pt idx="404">
                  <c:v>0.24673704225551346</c:v>
                </c:pt>
                <c:pt idx="405">
                  <c:v>0.24673704225551346</c:v>
                </c:pt>
                <c:pt idx="406">
                  <c:v>0.24673704225551346</c:v>
                </c:pt>
                <c:pt idx="407">
                  <c:v>0.24673704225551346</c:v>
                </c:pt>
                <c:pt idx="408">
                  <c:v>0.24673704225551346</c:v>
                </c:pt>
                <c:pt idx="409">
                  <c:v>0.24673704225551346</c:v>
                </c:pt>
                <c:pt idx="410">
                  <c:v>0.24673704225551346</c:v>
                </c:pt>
                <c:pt idx="411">
                  <c:v>0.24673704225551346</c:v>
                </c:pt>
                <c:pt idx="412">
                  <c:v>0.24673704225551346</c:v>
                </c:pt>
                <c:pt idx="413">
                  <c:v>0.24673704225551346</c:v>
                </c:pt>
                <c:pt idx="414">
                  <c:v>0.24673704225551346</c:v>
                </c:pt>
                <c:pt idx="415">
                  <c:v>0.24673704225551346</c:v>
                </c:pt>
                <c:pt idx="416">
                  <c:v>0.24673704225551346</c:v>
                </c:pt>
                <c:pt idx="417">
                  <c:v>0.24673704225551346</c:v>
                </c:pt>
                <c:pt idx="418">
                  <c:v>0.24673704225551346</c:v>
                </c:pt>
                <c:pt idx="419">
                  <c:v>0.24673704225551346</c:v>
                </c:pt>
                <c:pt idx="420">
                  <c:v>0.24673704225551346</c:v>
                </c:pt>
                <c:pt idx="421">
                  <c:v>0.24673704225551346</c:v>
                </c:pt>
                <c:pt idx="422">
                  <c:v>0.24673704225551346</c:v>
                </c:pt>
                <c:pt idx="423">
                  <c:v>0.24673704225551346</c:v>
                </c:pt>
                <c:pt idx="424">
                  <c:v>0.24673704225551346</c:v>
                </c:pt>
                <c:pt idx="425">
                  <c:v>0.24673704225551346</c:v>
                </c:pt>
                <c:pt idx="426">
                  <c:v>0.24673704225551346</c:v>
                </c:pt>
                <c:pt idx="427">
                  <c:v>0.24673704225551346</c:v>
                </c:pt>
                <c:pt idx="428">
                  <c:v>0.24673704225551346</c:v>
                </c:pt>
                <c:pt idx="429">
                  <c:v>0.24673704225551346</c:v>
                </c:pt>
                <c:pt idx="430">
                  <c:v>0.24673704225551346</c:v>
                </c:pt>
                <c:pt idx="431">
                  <c:v>0.24673704225551346</c:v>
                </c:pt>
                <c:pt idx="432">
                  <c:v>0.24673704225551346</c:v>
                </c:pt>
                <c:pt idx="433">
                  <c:v>0.24673704225551346</c:v>
                </c:pt>
                <c:pt idx="434">
                  <c:v>0.24673704225551346</c:v>
                </c:pt>
                <c:pt idx="435">
                  <c:v>0.24673704225551346</c:v>
                </c:pt>
                <c:pt idx="436">
                  <c:v>0.24673704225551346</c:v>
                </c:pt>
                <c:pt idx="437">
                  <c:v>0.24673704225551346</c:v>
                </c:pt>
                <c:pt idx="438">
                  <c:v>0.24673704225551346</c:v>
                </c:pt>
                <c:pt idx="439">
                  <c:v>0.24673704225551346</c:v>
                </c:pt>
                <c:pt idx="440">
                  <c:v>0.24673704225551346</c:v>
                </c:pt>
                <c:pt idx="441">
                  <c:v>0.24673704225551346</c:v>
                </c:pt>
                <c:pt idx="442">
                  <c:v>0.24673704225551346</c:v>
                </c:pt>
                <c:pt idx="443">
                  <c:v>0.24673704225551346</c:v>
                </c:pt>
                <c:pt idx="444">
                  <c:v>0.24673704225551346</c:v>
                </c:pt>
                <c:pt idx="445">
                  <c:v>0.24673704225551346</c:v>
                </c:pt>
                <c:pt idx="446">
                  <c:v>0.24673704225551346</c:v>
                </c:pt>
                <c:pt idx="447">
                  <c:v>0.24673704225551346</c:v>
                </c:pt>
                <c:pt idx="448">
                  <c:v>0.24673704225551346</c:v>
                </c:pt>
                <c:pt idx="449">
                  <c:v>0.24673704225551346</c:v>
                </c:pt>
                <c:pt idx="450">
                  <c:v>0.24673704225551346</c:v>
                </c:pt>
                <c:pt idx="451">
                  <c:v>0.24673704225551346</c:v>
                </c:pt>
                <c:pt idx="452">
                  <c:v>0.24673704225551346</c:v>
                </c:pt>
                <c:pt idx="453">
                  <c:v>0.24673704225551346</c:v>
                </c:pt>
                <c:pt idx="454">
                  <c:v>0.24673704225551346</c:v>
                </c:pt>
                <c:pt idx="455">
                  <c:v>0.24673704225551346</c:v>
                </c:pt>
                <c:pt idx="456">
                  <c:v>0.24673704225551346</c:v>
                </c:pt>
                <c:pt idx="457">
                  <c:v>0.24673704225551346</c:v>
                </c:pt>
                <c:pt idx="458">
                  <c:v>0.24673704225551346</c:v>
                </c:pt>
                <c:pt idx="459">
                  <c:v>0.24673704225551346</c:v>
                </c:pt>
                <c:pt idx="460">
                  <c:v>0.24673704225551346</c:v>
                </c:pt>
                <c:pt idx="461">
                  <c:v>0.24673704225551346</c:v>
                </c:pt>
                <c:pt idx="462">
                  <c:v>0.24673704225551346</c:v>
                </c:pt>
                <c:pt idx="463">
                  <c:v>0.24673704225551346</c:v>
                </c:pt>
                <c:pt idx="464">
                  <c:v>0.24673704225551346</c:v>
                </c:pt>
                <c:pt idx="465">
                  <c:v>0.24673704225551346</c:v>
                </c:pt>
                <c:pt idx="466">
                  <c:v>0.24673704225551346</c:v>
                </c:pt>
                <c:pt idx="467">
                  <c:v>0.24673704225551346</c:v>
                </c:pt>
                <c:pt idx="468">
                  <c:v>0.24673704225551346</c:v>
                </c:pt>
                <c:pt idx="469">
                  <c:v>0.24673704225551346</c:v>
                </c:pt>
                <c:pt idx="470">
                  <c:v>0.24673704225551346</c:v>
                </c:pt>
                <c:pt idx="471">
                  <c:v>0.24673704225551346</c:v>
                </c:pt>
                <c:pt idx="472">
                  <c:v>0.24673704225551346</c:v>
                </c:pt>
                <c:pt idx="473">
                  <c:v>0.24673704225551346</c:v>
                </c:pt>
                <c:pt idx="474">
                  <c:v>0.24673704225551346</c:v>
                </c:pt>
                <c:pt idx="475">
                  <c:v>0.24673704225551346</c:v>
                </c:pt>
                <c:pt idx="476">
                  <c:v>0.24673704225551346</c:v>
                </c:pt>
                <c:pt idx="477">
                  <c:v>0.24673704225551346</c:v>
                </c:pt>
                <c:pt idx="478">
                  <c:v>0.24673704225551346</c:v>
                </c:pt>
                <c:pt idx="479">
                  <c:v>0.24673704225551346</c:v>
                </c:pt>
                <c:pt idx="480">
                  <c:v>0.24673704225551346</c:v>
                </c:pt>
                <c:pt idx="481">
                  <c:v>0.24673704225551346</c:v>
                </c:pt>
                <c:pt idx="482">
                  <c:v>0.24673704225551346</c:v>
                </c:pt>
                <c:pt idx="483">
                  <c:v>0.24673704225551346</c:v>
                </c:pt>
                <c:pt idx="484">
                  <c:v>0.24673704225551346</c:v>
                </c:pt>
                <c:pt idx="485">
                  <c:v>0.24673704225551346</c:v>
                </c:pt>
                <c:pt idx="486">
                  <c:v>0.24673704225551346</c:v>
                </c:pt>
                <c:pt idx="487">
                  <c:v>0.24673704225551346</c:v>
                </c:pt>
                <c:pt idx="488">
                  <c:v>0.24673704225551346</c:v>
                </c:pt>
                <c:pt idx="489">
                  <c:v>0.24673704225551346</c:v>
                </c:pt>
                <c:pt idx="490">
                  <c:v>0.24673704225551346</c:v>
                </c:pt>
                <c:pt idx="491">
                  <c:v>0.24673704225551346</c:v>
                </c:pt>
                <c:pt idx="492">
                  <c:v>0.24673704225551346</c:v>
                </c:pt>
                <c:pt idx="493">
                  <c:v>0.24673704225551346</c:v>
                </c:pt>
                <c:pt idx="494">
                  <c:v>0.24673704225551346</c:v>
                </c:pt>
                <c:pt idx="495">
                  <c:v>0.24673704225551346</c:v>
                </c:pt>
                <c:pt idx="496">
                  <c:v>0.24673704225551346</c:v>
                </c:pt>
                <c:pt idx="497">
                  <c:v>0.24673704225551346</c:v>
                </c:pt>
                <c:pt idx="498">
                  <c:v>0.24673704225551346</c:v>
                </c:pt>
                <c:pt idx="499">
                  <c:v>0.24673704225551346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58-4EDC-A0F1-FDDD59034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146432"/>
        <c:axId val="773151680"/>
      </c:scatterChart>
      <c:valAx>
        <c:axId val="77314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PH"/>
                  <a:t>Time [Weeks]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3151680"/>
        <c:crosses val="autoZero"/>
        <c:crossBetween val="midCat"/>
      </c:valAx>
      <c:valAx>
        <c:axId val="773151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PH"/>
                  <a:t>Percent PH population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7314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18</xdr:col>
      <xdr:colOff>332865</xdr:colOff>
      <xdr:row>14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14</xdr:row>
      <xdr:rowOff>0</xdr:rowOff>
    </xdr:from>
    <xdr:to>
      <xdr:col>18</xdr:col>
      <xdr:colOff>332865</xdr:colOff>
      <xdr:row>24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18</xdr:col>
      <xdr:colOff>332865</xdr:colOff>
      <xdr:row>34</xdr:row>
      <xdr:rowOff>19050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34</xdr:row>
      <xdr:rowOff>0</xdr:rowOff>
    </xdr:from>
    <xdr:to>
      <xdr:col>18</xdr:col>
      <xdr:colOff>332865</xdr:colOff>
      <xdr:row>44</xdr:row>
      <xdr:rowOff>19050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18</xdr:col>
      <xdr:colOff>332865</xdr:colOff>
      <xdr:row>54</xdr:row>
      <xdr:rowOff>19050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54</xdr:row>
      <xdr:rowOff>0</xdr:rowOff>
    </xdr:from>
    <xdr:to>
      <xdr:col>18</xdr:col>
      <xdr:colOff>332865</xdr:colOff>
      <xdr:row>64</xdr:row>
      <xdr:rowOff>19050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64</xdr:row>
      <xdr:rowOff>0</xdr:rowOff>
    </xdr:from>
    <xdr:to>
      <xdr:col>18</xdr:col>
      <xdr:colOff>332865</xdr:colOff>
      <xdr:row>74</xdr:row>
      <xdr:rowOff>19050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74</xdr:row>
      <xdr:rowOff>0</xdr:rowOff>
    </xdr:from>
    <xdr:to>
      <xdr:col>18</xdr:col>
      <xdr:colOff>332865</xdr:colOff>
      <xdr:row>84</xdr:row>
      <xdr:rowOff>19050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8283</xdr:colOff>
      <xdr:row>84</xdr:row>
      <xdr:rowOff>24847</xdr:rowOff>
    </xdr:from>
    <xdr:to>
      <xdr:col>18</xdr:col>
      <xdr:colOff>341148</xdr:colOff>
      <xdr:row>94</xdr:row>
      <xdr:rowOff>43897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9</xdr:row>
      <xdr:rowOff>0</xdr:rowOff>
    </xdr:from>
    <xdr:to>
      <xdr:col>21</xdr:col>
      <xdr:colOff>429025</xdr:colOff>
      <xdr:row>28</xdr:row>
      <xdr:rowOff>78441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308961</xdr:colOff>
      <xdr:row>9</xdr:row>
      <xdr:rowOff>0</xdr:rowOff>
    </xdr:from>
    <xdr:to>
      <xdr:col>31</xdr:col>
      <xdr:colOff>144076</xdr:colOff>
      <xdr:row>28</xdr:row>
      <xdr:rowOff>78441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21</xdr:col>
      <xdr:colOff>429025</xdr:colOff>
      <xdr:row>49</xdr:row>
      <xdr:rowOff>78441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308961</xdr:colOff>
      <xdr:row>30</xdr:row>
      <xdr:rowOff>0</xdr:rowOff>
    </xdr:from>
    <xdr:to>
      <xdr:col>31</xdr:col>
      <xdr:colOff>144076</xdr:colOff>
      <xdr:row>49</xdr:row>
      <xdr:rowOff>78441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0</xdr:colOff>
      <xdr:row>19</xdr:row>
      <xdr:rowOff>0</xdr:rowOff>
    </xdr:from>
    <xdr:to>
      <xdr:col>36</xdr:col>
      <xdr:colOff>470648</xdr:colOff>
      <xdr:row>37</xdr:row>
      <xdr:rowOff>37397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9</xdr:row>
      <xdr:rowOff>0</xdr:rowOff>
    </xdr:from>
    <xdr:to>
      <xdr:col>28</xdr:col>
      <xdr:colOff>156882</xdr:colOff>
      <xdr:row>28</xdr:row>
      <xdr:rowOff>78441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624567</xdr:colOff>
      <xdr:row>9</xdr:row>
      <xdr:rowOff>0</xdr:rowOff>
    </xdr:from>
    <xdr:to>
      <xdr:col>37</xdr:col>
      <xdr:colOff>156882</xdr:colOff>
      <xdr:row>28</xdr:row>
      <xdr:rowOff>78441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28</xdr:col>
      <xdr:colOff>156882</xdr:colOff>
      <xdr:row>49</xdr:row>
      <xdr:rowOff>78441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624567</xdr:colOff>
      <xdr:row>30</xdr:row>
      <xdr:rowOff>0</xdr:rowOff>
    </xdr:from>
    <xdr:to>
      <xdr:col>37</xdr:col>
      <xdr:colOff>156882</xdr:colOff>
      <xdr:row>49</xdr:row>
      <xdr:rowOff>78441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0</xdr:colOff>
      <xdr:row>30</xdr:row>
      <xdr:rowOff>0</xdr:rowOff>
    </xdr:from>
    <xdr:to>
      <xdr:col>46</xdr:col>
      <xdr:colOff>156882</xdr:colOff>
      <xdr:row>49</xdr:row>
      <xdr:rowOff>78441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5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 A L C U L A T 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8</xdr:row>
          <xdr:rowOff>19050</xdr:rowOff>
        </xdr:from>
        <xdr:to>
          <xdr:col>3</xdr:col>
          <xdr:colOff>685800</xdr:colOff>
          <xdr:row>9</xdr:row>
          <xdr:rowOff>142875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5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8</xdr:row>
          <xdr:rowOff>19050</xdr:rowOff>
        </xdr:from>
        <xdr:to>
          <xdr:col>5</xdr:col>
          <xdr:colOff>685800</xdr:colOff>
          <xdr:row>9</xdr:row>
          <xdr:rowOff>142875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5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19050</xdr:rowOff>
        </xdr:from>
        <xdr:to>
          <xdr:col>7</xdr:col>
          <xdr:colOff>685800</xdr:colOff>
          <xdr:row>9</xdr:row>
          <xdr:rowOff>142875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5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19050</xdr:rowOff>
        </xdr:from>
        <xdr:to>
          <xdr:col>3</xdr:col>
          <xdr:colOff>685800</xdr:colOff>
          <xdr:row>11</xdr:row>
          <xdr:rowOff>142875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5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19050</xdr:rowOff>
        </xdr:from>
        <xdr:to>
          <xdr:col>5</xdr:col>
          <xdr:colOff>685800</xdr:colOff>
          <xdr:row>11</xdr:row>
          <xdr:rowOff>142875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5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0</xdr:rowOff>
        </xdr:from>
        <xdr:to>
          <xdr:col>1</xdr:col>
          <xdr:colOff>685800</xdr:colOff>
          <xdr:row>11</xdr:row>
          <xdr:rowOff>133350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5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19050</xdr:rowOff>
        </xdr:from>
        <xdr:to>
          <xdr:col>11</xdr:col>
          <xdr:colOff>685800</xdr:colOff>
          <xdr:row>9</xdr:row>
          <xdr:rowOff>142875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5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19050</xdr:rowOff>
        </xdr:from>
        <xdr:to>
          <xdr:col>13</xdr:col>
          <xdr:colOff>685800</xdr:colOff>
          <xdr:row>9</xdr:row>
          <xdr:rowOff>142875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5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8</xdr:row>
          <xdr:rowOff>19050</xdr:rowOff>
        </xdr:from>
        <xdr:to>
          <xdr:col>15</xdr:col>
          <xdr:colOff>685800</xdr:colOff>
          <xdr:row>9</xdr:row>
          <xdr:rowOff>142875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5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19050</xdr:rowOff>
        </xdr:from>
        <xdr:to>
          <xdr:col>11</xdr:col>
          <xdr:colOff>685800</xdr:colOff>
          <xdr:row>11</xdr:row>
          <xdr:rowOff>142875</xdr:rowOff>
        </xdr:to>
        <xdr:sp macro="" textlink="">
          <xdr:nvSpPr>
            <xdr:cNvPr id="22559" name="Button 31" hidden="1">
              <a:extLst>
                <a:ext uri="{63B3BB69-23CF-44E3-9099-C40C66FF867C}">
                  <a14:compatExt spid="_x0000_s22559"/>
                </a:ext>
                <a:ext uri="{FF2B5EF4-FFF2-40B4-BE49-F238E27FC236}">
                  <a16:creationId xmlns:a16="http://schemas.microsoft.com/office/drawing/2014/main" id="{00000000-0008-0000-0500-00001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10</xdr:row>
          <xdr:rowOff>19050</xdr:rowOff>
        </xdr:from>
        <xdr:to>
          <xdr:col>13</xdr:col>
          <xdr:colOff>685800</xdr:colOff>
          <xdr:row>11</xdr:row>
          <xdr:rowOff>142875</xdr:rowOff>
        </xdr:to>
        <xdr:sp macro="" textlink="">
          <xdr:nvSpPr>
            <xdr:cNvPr id="22560" name="Button 32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5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685800</xdr:colOff>
          <xdr:row>11</xdr:row>
          <xdr:rowOff>133350</xdr:rowOff>
        </xdr:to>
        <xdr:sp macro="" textlink="">
          <xdr:nvSpPr>
            <xdr:cNvPr id="22561" name="Button 33" hidden="1">
              <a:extLst>
                <a:ext uri="{63B3BB69-23CF-44E3-9099-C40C66FF867C}">
                  <a14:compatExt spid="_x0000_s22561"/>
                </a:ext>
                <a:ext uri="{FF2B5EF4-FFF2-40B4-BE49-F238E27FC236}">
                  <a16:creationId xmlns:a16="http://schemas.microsoft.com/office/drawing/2014/main" id="{00000000-0008-0000-0500-00002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0</xdr:rowOff>
        </xdr:from>
        <xdr:to>
          <xdr:col>7</xdr:col>
          <xdr:colOff>695325</xdr:colOff>
          <xdr:row>13</xdr:row>
          <xdr:rowOff>152400</xdr:rowOff>
        </xdr:to>
        <xdr:sp macro="" textlink="">
          <xdr:nvSpPr>
            <xdr:cNvPr id="22562" name="Button 34" hidden="1">
              <a:extLst>
                <a:ext uri="{63B3BB69-23CF-44E3-9099-C40C66FF867C}">
                  <a14:compatExt spid="_x0000_s22562"/>
                </a:ext>
                <a:ext uri="{FF2B5EF4-FFF2-40B4-BE49-F238E27FC236}">
                  <a16:creationId xmlns:a16="http://schemas.microsoft.com/office/drawing/2014/main" id="{00000000-0008-0000-0500-00002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12</xdr:row>
          <xdr:rowOff>0</xdr:rowOff>
        </xdr:from>
        <xdr:to>
          <xdr:col>15</xdr:col>
          <xdr:colOff>695325</xdr:colOff>
          <xdr:row>13</xdr:row>
          <xdr:rowOff>152400</xdr:rowOff>
        </xdr:to>
        <xdr:sp macro="" textlink="">
          <xdr:nvSpPr>
            <xdr:cNvPr id="22563" name="Button 35" hidden="1">
              <a:extLst>
                <a:ext uri="{63B3BB69-23CF-44E3-9099-C40C66FF867C}">
                  <a14:compatExt spid="_x0000_s22563"/>
                </a:ext>
                <a:ext uri="{FF2B5EF4-FFF2-40B4-BE49-F238E27FC236}">
                  <a16:creationId xmlns:a16="http://schemas.microsoft.com/office/drawing/2014/main" id="{00000000-0008-0000-0500-00002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9525</xdr:rowOff>
        </xdr:from>
        <xdr:to>
          <xdr:col>3</xdr:col>
          <xdr:colOff>685800</xdr:colOff>
          <xdr:row>6</xdr:row>
          <xdr:rowOff>142875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8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 A L C U L A T 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8</xdr:row>
          <xdr:rowOff>19050</xdr:rowOff>
        </xdr:from>
        <xdr:to>
          <xdr:col>3</xdr:col>
          <xdr:colOff>685800</xdr:colOff>
          <xdr:row>9</xdr:row>
          <xdr:rowOff>142875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8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8</xdr:row>
          <xdr:rowOff>19050</xdr:rowOff>
        </xdr:from>
        <xdr:to>
          <xdr:col>5</xdr:col>
          <xdr:colOff>685800</xdr:colOff>
          <xdr:row>9</xdr:row>
          <xdr:rowOff>142875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8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19050</xdr:rowOff>
        </xdr:from>
        <xdr:to>
          <xdr:col>7</xdr:col>
          <xdr:colOff>685800</xdr:colOff>
          <xdr:row>9</xdr:row>
          <xdr:rowOff>142875</xdr:rowOff>
        </xdr:to>
        <xdr:sp macro="" textlink="">
          <xdr:nvSpPr>
            <xdr:cNvPr id="9251" name="Button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8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19050</xdr:rowOff>
        </xdr:from>
        <xdr:to>
          <xdr:col>3</xdr:col>
          <xdr:colOff>685800</xdr:colOff>
          <xdr:row>11</xdr:row>
          <xdr:rowOff>142875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8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19050</xdr:rowOff>
        </xdr:from>
        <xdr:to>
          <xdr:col>5</xdr:col>
          <xdr:colOff>685800</xdr:colOff>
          <xdr:row>11</xdr:row>
          <xdr:rowOff>142875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8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7</xdr:col>
          <xdr:colOff>685800</xdr:colOff>
          <xdr:row>11</xdr:row>
          <xdr:rowOff>142875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8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0</xdr:rowOff>
        </xdr:from>
        <xdr:to>
          <xdr:col>1</xdr:col>
          <xdr:colOff>685800</xdr:colOff>
          <xdr:row>11</xdr:row>
          <xdr:rowOff>133350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8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19050</xdr:rowOff>
        </xdr:from>
        <xdr:to>
          <xdr:col>11</xdr:col>
          <xdr:colOff>685800</xdr:colOff>
          <xdr:row>9</xdr:row>
          <xdr:rowOff>142875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8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19050</xdr:rowOff>
        </xdr:from>
        <xdr:to>
          <xdr:col>13</xdr:col>
          <xdr:colOff>685800</xdr:colOff>
          <xdr:row>9</xdr:row>
          <xdr:rowOff>142875</xdr:rowOff>
        </xdr:to>
        <xdr:sp macro="" textlink="">
          <xdr:nvSpPr>
            <xdr:cNvPr id="9257" name="Button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8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8</xdr:row>
          <xdr:rowOff>19050</xdr:rowOff>
        </xdr:from>
        <xdr:to>
          <xdr:col>15</xdr:col>
          <xdr:colOff>685800</xdr:colOff>
          <xdr:row>9</xdr:row>
          <xdr:rowOff>142875</xdr:rowOff>
        </xdr:to>
        <xdr:sp macro="" textlink="">
          <xdr:nvSpPr>
            <xdr:cNvPr id="9258" name="Button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8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19050</xdr:rowOff>
        </xdr:from>
        <xdr:to>
          <xdr:col>11</xdr:col>
          <xdr:colOff>685800</xdr:colOff>
          <xdr:row>11</xdr:row>
          <xdr:rowOff>142875</xdr:rowOff>
        </xdr:to>
        <xdr:sp macro="" textlink="">
          <xdr:nvSpPr>
            <xdr:cNvPr id="9259" name="Button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8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10</xdr:row>
          <xdr:rowOff>19050</xdr:rowOff>
        </xdr:from>
        <xdr:to>
          <xdr:col>13</xdr:col>
          <xdr:colOff>685800</xdr:colOff>
          <xdr:row>11</xdr:row>
          <xdr:rowOff>142875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8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10</xdr:row>
          <xdr:rowOff>19050</xdr:rowOff>
        </xdr:from>
        <xdr:to>
          <xdr:col>15</xdr:col>
          <xdr:colOff>685800</xdr:colOff>
          <xdr:row>11</xdr:row>
          <xdr:rowOff>142875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8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685800</xdr:colOff>
          <xdr:row>11</xdr:row>
          <xdr:rowOff>133350</xdr:rowOff>
        </xdr:to>
        <xdr:sp macro="" textlink="">
          <xdr:nvSpPr>
            <xdr:cNvPr id="9262" name="Button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8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0</xdr:rowOff>
        </xdr:from>
        <xdr:to>
          <xdr:col>7</xdr:col>
          <xdr:colOff>695325</xdr:colOff>
          <xdr:row>13</xdr:row>
          <xdr:rowOff>152400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8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12</xdr:row>
          <xdr:rowOff>0</xdr:rowOff>
        </xdr:from>
        <xdr:to>
          <xdr:col>15</xdr:col>
          <xdr:colOff>695325</xdr:colOff>
          <xdr:row>13</xdr:row>
          <xdr:rowOff>152400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8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</xdr:rowOff>
    </xdr:from>
    <xdr:to>
      <xdr:col>12</xdr:col>
      <xdr:colOff>0</xdr:colOff>
      <xdr:row>28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econstor.eu/bitstream/10419/127869/1/pids-dps2004-49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9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2571C-86C9-48A1-BB12-9236140775BE}">
  <sheetPr codeName="Sheet2"/>
  <dimension ref="A1:CH106"/>
  <sheetViews>
    <sheetView zoomScaleNormal="100" workbookViewId="0">
      <pane xSplit="3" ySplit="2" topLeftCell="AQ30" activePane="bottomRight" state="frozen"/>
      <selection pane="topRight" activeCell="D1" sqref="D1"/>
      <selection pane="bottomLeft" activeCell="A3" sqref="A3"/>
      <selection pane="bottomRight" activeCell="AR51" sqref="AR51"/>
    </sheetView>
  </sheetViews>
  <sheetFormatPr defaultRowHeight="12.75" x14ac:dyDescent="0.2"/>
  <cols>
    <col min="1" max="1" width="9.140625" style="3"/>
    <col min="2" max="3" width="26.7109375" style="51" customWidth="1"/>
    <col min="4" max="4" width="15.85546875" style="24" customWidth="1"/>
    <col min="5" max="6" width="15.85546875" style="51" customWidth="1"/>
    <col min="7" max="8" width="15.85546875" style="24" customWidth="1"/>
    <col min="9" max="10" width="15.85546875" style="51" customWidth="1"/>
    <col min="11" max="11" width="15.85546875" style="24" customWidth="1"/>
    <col min="12" max="13" width="15.85546875" style="51" customWidth="1"/>
    <col min="14" max="15" width="15.85546875" style="24" customWidth="1"/>
    <col min="16" max="17" width="15.85546875" style="51" customWidth="1"/>
    <col min="18" max="18" width="15.85546875" style="24" customWidth="1"/>
    <col min="19" max="20" width="15.85546875" style="51" customWidth="1"/>
    <col min="21" max="22" width="15.85546875" style="24" customWidth="1"/>
    <col min="23" max="24" width="15.85546875" style="51" customWidth="1"/>
    <col min="25" max="25" width="15.85546875" style="24" customWidth="1"/>
    <col min="26" max="27" width="15.85546875" style="51" customWidth="1"/>
    <col min="28" max="29" width="15.85546875" style="24" customWidth="1"/>
    <col min="30" max="31" width="15.85546875" style="51" customWidth="1"/>
    <col min="32" max="32" width="15.85546875" style="24" customWidth="1"/>
    <col min="33" max="34" width="15.85546875" style="51" customWidth="1"/>
    <col min="35" max="36" width="15.85546875" style="24" customWidth="1"/>
    <col min="37" max="38" width="15.85546875" style="51" customWidth="1"/>
    <col min="39" max="39" width="15.85546875" style="24" customWidth="1"/>
    <col min="40" max="41" width="15.85546875" style="51" customWidth="1"/>
    <col min="42" max="43" width="15.85546875" style="24" customWidth="1"/>
    <col min="44" max="45" width="15.85546875" style="51" customWidth="1"/>
    <col min="46" max="46" width="15.85546875" style="24" hidden="1" customWidth="1"/>
    <col min="47" max="48" width="15.85546875" style="51" hidden="1" customWidth="1"/>
    <col min="49" max="50" width="15.85546875" style="24" hidden="1" customWidth="1"/>
    <col min="51" max="52" width="15.85546875" style="51" hidden="1" customWidth="1"/>
    <col min="53" max="53" width="15.85546875" style="24" hidden="1" customWidth="1"/>
    <col min="54" max="55" width="15.85546875" style="51" hidden="1" customWidth="1"/>
    <col min="56" max="57" width="15.85546875" style="24" hidden="1" customWidth="1"/>
    <col min="58" max="59" width="15.85546875" style="51" hidden="1" customWidth="1"/>
    <col min="60" max="60" width="15.85546875" style="24" customWidth="1"/>
    <col min="61" max="62" width="15.85546875" style="51" customWidth="1"/>
    <col min="63" max="64" width="15.85546875" style="24" customWidth="1"/>
    <col min="65" max="66" width="15.85546875" style="51" customWidth="1"/>
    <col min="67" max="67" width="15.85546875" style="24" customWidth="1"/>
    <col min="68" max="69" width="15.85546875" style="51" customWidth="1"/>
    <col min="70" max="71" width="15.85546875" style="24" customWidth="1"/>
    <col min="72" max="73" width="15.85546875" style="51" customWidth="1"/>
    <col min="74" max="74" width="15.85546875" style="24" customWidth="1"/>
    <col min="75" max="76" width="15.85546875" style="51" customWidth="1"/>
    <col min="77" max="78" width="15.85546875" style="24" customWidth="1"/>
    <col min="79" max="80" width="15.85546875" style="51" customWidth="1"/>
    <col min="81" max="81" width="15.85546875" style="24" customWidth="1"/>
    <col min="82" max="83" width="15.85546875" style="51" customWidth="1"/>
    <col min="84" max="85" width="15.85546875" style="24" customWidth="1"/>
    <col min="86" max="86" width="15.85546875" style="51" customWidth="1"/>
    <col min="87" max="16384" width="9.140625" style="51"/>
  </cols>
  <sheetData>
    <row r="1" spans="2:86" x14ac:dyDescent="0.2">
      <c r="D1" s="78" t="s">
        <v>163</v>
      </c>
      <c r="E1" s="78"/>
      <c r="F1" s="78"/>
      <c r="G1" s="78"/>
      <c r="H1" s="78"/>
      <c r="I1" s="78"/>
      <c r="K1" s="78" t="s">
        <v>40</v>
      </c>
      <c r="L1" s="78"/>
      <c r="M1" s="78"/>
      <c r="N1" s="78"/>
      <c r="O1" s="78"/>
      <c r="P1" s="78"/>
      <c r="R1" s="78" t="s">
        <v>38</v>
      </c>
      <c r="S1" s="78"/>
      <c r="T1" s="78"/>
      <c r="U1" s="78"/>
      <c r="V1" s="78"/>
      <c r="W1" s="78"/>
      <c r="Y1" s="78" t="s">
        <v>39</v>
      </c>
      <c r="Z1" s="78"/>
      <c r="AA1" s="78"/>
      <c r="AB1" s="78"/>
      <c r="AC1" s="78"/>
      <c r="AD1" s="78"/>
      <c r="AF1" s="78" t="s">
        <v>37</v>
      </c>
      <c r="AG1" s="78"/>
      <c r="AH1" s="78"/>
      <c r="AI1" s="78"/>
      <c r="AJ1" s="78"/>
      <c r="AK1" s="78"/>
      <c r="AM1" s="78" t="s">
        <v>41</v>
      </c>
      <c r="AN1" s="78"/>
      <c r="AO1" s="78"/>
      <c r="AP1" s="78"/>
      <c r="AQ1" s="78"/>
      <c r="AR1" s="78"/>
      <c r="AT1" s="78" t="s">
        <v>86</v>
      </c>
      <c r="AU1" s="78"/>
      <c r="AV1" s="78"/>
      <c r="AW1" s="78"/>
      <c r="AX1" s="78"/>
      <c r="AY1" s="78"/>
      <c r="BA1" s="78" t="s">
        <v>87</v>
      </c>
      <c r="BB1" s="78"/>
      <c r="BC1" s="78"/>
      <c r="BD1" s="78"/>
      <c r="BE1" s="78"/>
      <c r="BF1" s="78"/>
      <c r="BH1" s="78" t="s">
        <v>88</v>
      </c>
      <c r="BI1" s="78"/>
      <c r="BJ1" s="78"/>
      <c r="BK1" s="78"/>
      <c r="BL1" s="78"/>
      <c r="BM1" s="78"/>
      <c r="BO1" s="78" t="s">
        <v>167</v>
      </c>
      <c r="BP1" s="78"/>
      <c r="BQ1" s="78"/>
      <c r="BR1" s="78"/>
      <c r="BS1" s="78"/>
      <c r="BT1" s="78"/>
      <c r="BV1" s="78" t="s">
        <v>166</v>
      </c>
      <c r="BW1" s="78"/>
      <c r="BX1" s="78"/>
      <c r="BY1" s="78"/>
      <c r="BZ1" s="78"/>
      <c r="CA1" s="78"/>
      <c r="CC1" s="78" t="s">
        <v>44</v>
      </c>
      <c r="CD1" s="78"/>
      <c r="CE1" s="78"/>
      <c r="CF1" s="78"/>
      <c r="CG1" s="78"/>
      <c r="CH1" s="78"/>
    </row>
    <row r="2" spans="2:86" x14ac:dyDescent="0.2">
      <c r="B2" s="51" t="s">
        <v>89</v>
      </c>
      <c r="C2" s="51" t="s">
        <v>90</v>
      </c>
      <c r="D2" s="4" t="s">
        <v>91</v>
      </c>
      <c r="E2" s="3" t="s">
        <v>92</v>
      </c>
      <c r="F2" s="3" t="s">
        <v>93</v>
      </c>
      <c r="G2" s="4" t="s">
        <v>94</v>
      </c>
      <c r="H2" s="4" t="s">
        <v>95</v>
      </c>
      <c r="I2" s="3" t="s">
        <v>96</v>
      </c>
      <c r="J2" s="3"/>
      <c r="K2" s="4" t="s">
        <v>91</v>
      </c>
      <c r="L2" s="3" t="s">
        <v>92</v>
      </c>
      <c r="M2" s="3" t="s">
        <v>93</v>
      </c>
      <c r="N2" s="4" t="s">
        <v>94</v>
      </c>
      <c r="O2" s="4" t="s">
        <v>95</v>
      </c>
      <c r="P2" s="3" t="s">
        <v>96</v>
      </c>
      <c r="Q2" s="3"/>
      <c r="R2" s="4" t="s">
        <v>91</v>
      </c>
      <c r="S2" s="3" t="s">
        <v>92</v>
      </c>
      <c r="T2" s="3" t="s">
        <v>93</v>
      </c>
      <c r="U2" s="4" t="s">
        <v>94</v>
      </c>
      <c r="V2" s="4" t="s">
        <v>95</v>
      </c>
      <c r="W2" s="3" t="s">
        <v>96</v>
      </c>
      <c r="X2" s="3"/>
      <c r="Y2" s="4" t="s">
        <v>91</v>
      </c>
      <c r="Z2" s="3" t="s">
        <v>92</v>
      </c>
      <c r="AA2" s="3" t="s">
        <v>93</v>
      </c>
      <c r="AB2" s="4" t="s">
        <v>94</v>
      </c>
      <c r="AC2" s="4" t="s">
        <v>95</v>
      </c>
      <c r="AD2" s="3" t="s">
        <v>96</v>
      </c>
      <c r="AE2" s="3"/>
      <c r="AF2" s="4" t="s">
        <v>91</v>
      </c>
      <c r="AG2" s="3" t="s">
        <v>92</v>
      </c>
      <c r="AH2" s="3" t="s">
        <v>93</v>
      </c>
      <c r="AI2" s="4" t="s">
        <v>94</v>
      </c>
      <c r="AJ2" s="4" t="s">
        <v>95</v>
      </c>
      <c r="AK2" s="3" t="s">
        <v>96</v>
      </c>
      <c r="AL2" s="3"/>
      <c r="AM2" s="4" t="s">
        <v>91</v>
      </c>
      <c r="AN2" s="3" t="s">
        <v>92</v>
      </c>
      <c r="AO2" s="3" t="s">
        <v>93</v>
      </c>
      <c r="AP2" s="4" t="s">
        <v>94</v>
      </c>
      <c r="AQ2" s="4" t="s">
        <v>95</v>
      </c>
      <c r="AR2" s="3" t="s">
        <v>96</v>
      </c>
      <c r="AS2" s="3"/>
      <c r="AT2" s="4" t="s">
        <v>91</v>
      </c>
      <c r="AU2" s="3" t="s">
        <v>92</v>
      </c>
      <c r="AV2" s="3" t="s">
        <v>93</v>
      </c>
      <c r="AW2" s="4" t="s">
        <v>94</v>
      </c>
      <c r="AX2" s="4" t="s">
        <v>95</v>
      </c>
      <c r="AY2" s="3" t="s">
        <v>96</v>
      </c>
      <c r="AZ2" s="3"/>
      <c r="BA2" s="4" t="s">
        <v>91</v>
      </c>
      <c r="BB2" s="3" t="s">
        <v>92</v>
      </c>
      <c r="BC2" s="3" t="s">
        <v>93</v>
      </c>
      <c r="BD2" s="4" t="s">
        <v>94</v>
      </c>
      <c r="BE2" s="4" t="s">
        <v>95</v>
      </c>
      <c r="BF2" s="3" t="s">
        <v>96</v>
      </c>
      <c r="BG2" s="3"/>
      <c r="BH2" s="4" t="s">
        <v>91</v>
      </c>
      <c r="BI2" s="3" t="s">
        <v>92</v>
      </c>
      <c r="BJ2" s="3" t="s">
        <v>93</v>
      </c>
      <c r="BK2" s="4" t="s">
        <v>94</v>
      </c>
      <c r="BL2" s="4" t="s">
        <v>95</v>
      </c>
      <c r="BM2" s="3" t="s">
        <v>96</v>
      </c>
      <c r="BN2" s="3"/>
      <c r="BO2" s="4" t="s">
        <v>91</v>
      </c>
      <c r="BP2" s="3" t="s">
        <v>92</v>
      </c>
      <c r="BQ2" s="3" t="s">
        <v>93</v>
      </c>
      <c r="BR2" s="4" t="s">
        <v>94</v>
      </c>
      <c r="BS2" s="4" t="s">
        <v>95</v>
      </c>
      <c r="BT2" s="3" t="s">
        <v>96</v>
      </c>
      <c r="BU2" s="3"/>
      <c r="BV2" s="4" t="s">
        <v>91</v>
      </c>
      <c r="BW2" s="3" t="s">
        <v>92</v>
      </c>
      <c r="BX2" s="3" t="s">
        <v>93</v>
      </c>
      <c r="BY2" s="4" t="s">
        <v>94</v>
      </c>
      <c r="BZ2" s="4" t="s">
        <v>95</v>
      </c>
      <c r="CA2" s="3" t="s">
        <v>96</v>
      </c>
      <c r="CB2" s="3"/>
      <c r="CC2" s="4" t="s">
        <v>91</v>
      </c>
      <c r="CD2" s="3" t="s">
        <v>92</v>
      </c>
      <c r="CE2" s="3" t="s">
        <v>93</v>
      </c>
      <c r="CF2" s="4" t="s">
        <v>94</v>
      </c>
      <c r="CG2" s="4" t="s">
        <v>95</v>
      </c>
      <c r="CH2" s="3" t="s">
        <v>96</v>
      </c>
    </row>
    <row r="3" spans="2:86" x14ac:dyDescent="0.2">
      <c r="B3" s="23">
        <v>43888</v>
      </c>
      <c r="C3" s="23">
        <v>43894</v>
      </c>
      <c r="D3" s="24">
        <v>3</v>
      </c>
      <c r="E3" s="51">
        <v>0</v>
      </c>
      <c r="F3" s="51">
        <v>0</v>
      </c>
      <c r="G3" s="4">
        <f>SUM(E$3:E3)</f>
        <v>0</v>
      </c>
      <c r="H3" s="4">
        <f>SUM(F$3:F3)</f>
        <v>0</v>
      </c>
      <c r="I3" s="3">
        <f t="shared" ref="I3:I66" si="0">D3+G3+H3</f>
        <v>3</v>
      </c>
      <c r="J3" s="3"/>
      <c r="K3" s="24">
        <v>2</v>
      </c>
      <c r="L3" s="51">
        <v>0</v>
      </c>
      <c r="M3" s="51">
        <v>0</v>
      </c>
      <c r="N3" s="4">
        <f>SUM(L$3:L3)</f>
        <v>0</v>
      </c>
      <c r="O3" s="4">
        <f>SUM(M$3:M3)</f>
        <v>0</v>
      </c>
      <c r="P3" s="3">
        <f t="shared" ref="P3:P66" si="1">K3+N3+O3</f>
        <v>2</v>
      </c>
      <c r="Q3" s="3"/>
      <c r="R3" s="24">
        <v>6</v>
      </c>
      <c r="S3" s="51">
        <v>0</v>
      </c>
      <c r="T3" s="51">
        <v>0</v>
      </c>
      <c r="U3" s="4">
        <f>SUM(S$3:S3)</f>
        <v>0</v>
      </c>
      <c r="V3" s="4">
        <f>SUM(T$3:T3)</f>
        <v>0</v>
      </c>
      <c r="W3" s="3">
        <f t="shared" ref="W3:W66" si="2">R3+U3+V3</f>
        <v>6</v>
      </c>
      <c r="X3" s="3"/>
      <c r="Y3" s="24">
        <v>12</v>
      </c>
      <c r="Z3" s="51">
        <v>0</v>
      </c>
      <c r="AA3" s="51">
        <v>0</v>
      </c>
      <c r="AB3" s="4">
        <f>SUM(Z$3:Z3)</f>
        <v>0</v>
      </c>
      <c r="AC3" s="4">
        <f>SUM(AA$3:AA3)</f>
        <v>0</v>
      </c>
      <c r="AD3" s="3">
        <f t="shared" ref="AD3:AD66" si="3">Y3+AB3+AC3</f>
        <v>12</v>
      </c>
      <c r="AE3" s="3"/>
      <c r="AF3" s="24">
        <v>1</v>
      </c>
      <c r="AG3" s="51">
        <v>0</v>
      </c>
      <c r="AH3" s="51">
        <v>0</v>
      </c>
      <c r="AI3" s="4">
        <f>SUM(AG$3:AG3)</f>
        <v>0</v>
      </c>
      <c r="AJ3" s="4">
        <f>SUM(AH$3:AH3)</f>
        <v>0</v>
      </c>
      <c r="AK3" s="3">
        <f t="shared" ref="AK3:AK66" si="4">AF3+AI3+AJ3</f>
        <v>1</v>
      </c>
      <c r="AL3" s="3"/>
      <c r="AM3" s="24">
        <v>101</v>
      </c>
      <c r="AN3" s="51">
        <v>0</v>
      </c>
      <c r="AO3" s="51">
        <v>0</v>
      </c>
      <c r="AP3" s="4">
        <f>SUM(AN$3:AN3)</f>
        <v>0</v>
      </c>
      <c r="AQ3" s="4">
        <f>SUM(AO$3:AO3)</f>
        <v>0</v>
      </c>
      <c r="AR3" s="3">
        <f t="shared" ref="AR3:AR66" si="5">AM3+AP3+AQ3</f>
        <v>101</v>
      </c>
      <c r="AS3" s="3"/>
      <c r="AT3" s="24">
        <v>0</v>
      </c>
      <c r="AU3" s="51">
        <v>0</v>
      </c>
      <c r="AV3" s="51">
        <v>0</v>
      </c>
      <c r="AW3" s="4">
        <f>SUM(AU$3:AU3)</f>
        <v>0</v>
      </c>
      <c r="AX3" s="4">
        <f>SUM(AV$3:AV3)</f>
        <v>0</v>
      </c>
      <c r="AY3" s="3">
        <f t="shared" ref="AY3:AY66" si="6">AT3+AW3+AX3</f>
        <v>0</v>
      </c>
      <c r="AZ3" s="3"/>
      <c r="BA3" s="24">
        <v>2</v>
      </c>
      <c r="BB3" s="51">
        <v>1</v>
      </c>
      <c r="BC3" s="51">
        <v>0</v>
      </c>
      <c r="BD3" s="4">
        <f>SUM(BB$3:BB3)</f>
        <v>1</v>
      </c>
      <c r="BE3" s="4">
        <f>SUM(BC$3:BC3)</f>
        <v>0</v>
      </c>
      <c r="BF3" s="3">
        <f t="shared" ref="BF3:BF66" si="7">BA3+BD3+BE3</f>
        <v>3</v>
      </c>
      <c r="BG3" s="3"/>
      <c r="BH3" s="24">
        <f t="shared" ref="BH3:BM3" si="8">K3 + R3 + Y3 + AF3 + AM3</f>
        <v>122</v>
      </c>
      <c r="BI3" s="51">
        <f t="shared" si="8"/>
        <v>0</v>
      </c>
      <c r="BJ3" s="51">
        <f t="shared" si="8"/>
        <v>0</v>
      </c>
      <c r="BK3" s="24">
        <f t="shared" si="8"/>
        <v>0</v>
      </c>
      <c r="BL3" s="24">
        <f t="shared" si="8"/>
        <v>0</v>
      </c>
      <c r="BM3" s="51">
        <f t="shared" si="8"/>
        <v>122</v>
      </c>
      <c r="BN3" s="3"/>
      <c r="BO3" s="24">
        <f t="shared" ref="BO3:BO34" si="9">AM3 + AT3 + BA3</f>
        <v>103</v>
      </c>
      <c r="BP3" s="51">
        <f t="shared" ref="BP3:BP34" si="10">AN3 + AU3 + BB3</f>
        <v>1</v>
      </c>
      <c r="BQ3" s="51">
        <f t="shared" ref="BQ3:BQ34" si="11">AO3 + AV3 + BC3</f>
        <v>0</v>
      </c>
      <c r="BR3" s="24">
        <f t="shared" ref="BR3:BR34" si="12">AP3 + AW3 + BD3</f>
        <v>1</v>
      </c>
      <c r="BS3" s="24">
        <f t="shared" ref="BS3:BS34" si="13">AQ3 + AX3 + BE3</f>
        <v>0</v>
      </c>
      <c r="BT3" s="51">
        <f t="shared" ref="BT3:BT34" si="14">AR3 + AY3 + BF3</f>
        <v>104</v>
      </c>
      <c r="BU3" s="3"/>
      <c r="BV3" s="24">
        <f t="shared" ref="BV3:BV34" si="15">D3 + K3 + R3 + Y3 + AF3 + AM3 + AT3 + BA3</f>
        <v>127</v>
      </c>
      <c r="BW3" s="51">
        <f t="shared" ref="BW3:BW34" si="16">E3 + L3 + S3 + Z3 + AG3 + AN3 + AU3 + BB3</f>
        <v>1</v>
      </c>
      <c r="BX3" s="51">
        <f t="shared" ref="BX3:BX34" si="17">F3 + M3 + T3 + AA3 + AH3 + AO3 + AV3 + BC3</f>
        <v>0</v>
      </c>
      <c r="BY3" s="24">
        <f t="shared" ref="BY3:BY34" si="18">G3 + N3 + U3 + AB3 + AI3 + AP3 + AW3 + BD3</f>
        <v>1</v>
      </c>
      <c r="BZ3" s="24">
        <f t="shared" ref="BZ3:BZ34" si="19">H3 + O3 + V3 + AC3 + AJ3 + AQ3 + AX3 + BE3</f>
        <v>0</v>
      </c>
      <c r="CA3" s="51">
        <f t="shared" ref="CA3:CA34" si="20">I3 + P3 + W3 + AD3 + AK3 + AR3 + AY3 + BF3</f>
        <v>128</v>
      </c>
      <c r="CB3" s="3"/>
      <c r="CC3" s="4">
        <v>141</v>
      </c>
      <c r="CD3" s="3">
        <v>3</v>
      </c>
      <c r="CE3" s="3">
        <v>0</v>
      </c>
      <c r="CF3" s="4">
        <f>SUM(CD$3:CD3)</f>
        <v>3</v>
      </c>
      <c r="CG3" s="4">
        <f>SUM(CE$3:CE3)</f>
        <v>0</v>
      </c>
      <c r="CH3" s="3">
        <f t="shared" ref="CH3:CH66" si="21">CC3+CF3+CG3</f>
        <v>144</v>
      </c>
    </row>
    <row r="4" spans="2:86" x14ac:dyDescent="0.2">
      <c r="B4" s="23">
        <v>43895</v>
      </c>
      <c r="C4" s="23">
        <v>43901</v>
      </c>
      <c r="D4" s="24">
        <v>53</v>
      </c>
      <c r="E4" s="51">
        <v>21</v>
      </c>
      <c r="F4" s="51">
        <v>0</v>
      </c>
      <c r="G4" s="4">
        <f>SUM(E$3:E4)</f>
        <v>21</v>
      </c>
      <c r="H4" s="4">
        <f>SUM(F$3:F4)</f>
        <v>0</v>
      </c>
      <c r="I4" s="3">
        <f t="shared" si="0"/>
        <v>74</v>
      </c>
      <c r="J4" s="3"/>
      <c r="K4" s="24">
        <v>103</v>
      </c>
      <c r="L4" s="51">
        <v>42</v>
      </c>
      <c r="M4" s="51">
        <v>0</v>
      </c>
      <c r="N4" s="4">
        <f>SUM(L$3:L4)</f>
        <v>42</v>
      </c>
      <c r="O4" s="4">
        <f>SUM(M$3:M4)</f>
        <v>0</v>
      </c>
      <c r="P4" s="3">
        <f t="shared" si="1"/>
        <v>145</v>
      </c>
      <c r="Q4" s="3"/>
      <c r="R4" s="24">
        <v>97</v>
      </c>
      <c r="S4" s="51">
        <v>17</v>
      </c>
      <c r="T4" s="51">
        <v>0</v>
      </c>
      <c r="U4" s="4">
        <f>SUM(S$3:S4)</f>
        <v>17</v>
      </c>
      <c r="V4" s="4">
        <f>SUM(T$3:T4)</f>
        <v>0</v>
      </c>
      <c r="W4" s="3">
        <f t="shared" si="2"/>
        <v>114</v>
      </c>
      <c r="X4" s="3"/>
      <c r="Y4" s="24">
        <v>87</v>
      </c>
      <c r="Z4" s="51">
        <v>186</v>
      </c>
      <c r="AA4" s="51">
        <v>1</v>
      </c>
      <c r="AB4" s="4">
        <f>SUM(Z$3:Z4)</f>
        <v>186</v>
      </c>
      <c r="AC4" s="4">
        <f>SUM(AA$3:AA4)</f>
        <v>1</v>
      </c>
      <c r="AD4" s="3">
        <f t="shared" si="3"/>
        <v>274</v>
      </c>
      <c r="AE4" s="3"/>
      <c r="AF4" s="24">
        <v>48</v>
      </c>
      <c r="AG4" s="51">
        <v>1</v>
      </c>
      <c r="AH4" s="51">
        <v>0</v>
      </c>
      <c r="AI4" s="4">
        <f>SUM(AG$3:AG4)</f>
        <v>1</v>
      </c>
      <c r="AJ4" s="4">
        <f>SUM(AH$3:AH4)</f>
        <v>0</v>
      </c>
      <c r="AK4" s="3">
        <f t="shared" si="4"/>
        <v>49</v>
      </c>
      <c r="AL4" s="3"/>
      <c r="AM4" s="24">
        <v>1254</v>
      </c>
      <c r="AN4" s="51">
        <v>248</v>
      </c>
      <c r="AO4" s="51">
        <v>2</v>
      </c>
      <c r="AP4" s="4">
        <f>SUM(AN$3:AN4)</f>
        <v>248</v>
      </c>
      <c r="AQ4" s="4">
        <f>SUM(AO$3:AO4)</f>
        <v>2</v>
      </c>
      <c r="AR4" s="3">
        <f t="shared" si="5"/>
        <v>1504</v>
      </c>
      <c r="AS4" s="3"/>
      <c r="AT4" s="24">
        <v>8</v>
      </c>
      <c r="AU4" s="51">
        <v>3</v>
      </c>
      <c r="AV4" s="51">
        <v>0</v>
      </c>
      <c r="AW4" s="4">
        <f>SUM(AU$3:AU4)</f>
        <v>3</v>
      </c>
      <c r="AX4" s="4">
        <f>SUM(AV$3:AV4)</f>
        <v>0</v>
      </c>
      <c r="AY4" s="3">
        <f t="shared" si="6"/>
        <v>11</v>
      </c>
      <c r="AZ4" s="3"/>
      <c r="BA4" s="24">
        <v>61</v>
      </c>
      <c r="BB4" s="51">
        <v>16</v>
      </c>
      <c r="BC4" s="51">
        <v>0</v>
      </c>
      <c r="BD4" s="4">
        <f>SUM(BB$3:BB4)</f>
        <v>17</v>
      </c>
      <c r="BE4" s="4">
        <f>SUM(BC$3:BC4)</f>
        <v>0</v>
      </c>
      <c r="BF4" s="3">
        <f t="shared" si="7"/>
        <v>78</v>
      </c>
      <c r="BG4" s="3"/>
      <c r="BH4" s="24">
        <f t="shared" ref="BH4:BH59" si="22">K4 + R4 + Y4 + AF4 + AM4</f>
        <v>1589</v>
      </c>
      <c r="BI4" s="74">
        <f t="shared" ref="BI4:BI59" si="23">L4 + S4 + Z4 + AG4 + AN4</f>
        <v>494</v>
      </c>
      <c r="BJ4" s="74">
        <f t="shared" ref="BJ4:BJ59" si="24">M4 + T4 + AA4 + AH4 + AO4</f>
        <v>3</v>
      </c>
      <c r="BK4" s="24">
        <f t="shared" ref="BK4:BK59" si="25">N4 + U4 + AB4 + AI4 + AP4</f>
        <v>494</v>
      </c>
      <c r="BL4" s="24">
        <f t="shared" ref="BL4:BL59" si="26">O4 + V4 + AC4 + AJ4 + AQ4</f>
        <v>3</v>
      </c>
      <c r="BM4" s="74">
        <f t="shared" ref="BM4:BM59" si="27">P4 + W4 + AD4 + AK4 + AR4</f>
        <v>2086</v>
      </c>
      <c r="BN4" s="3"/>
      <c r="BO4" s="24">
        <f t="shared" si="9"/>
        <v>1323</v>
      </c>
      <c r="BP4" s="51">
        <f t="shared" si="10"/>
        <v>267</v>
      </c>
      <c r="BQ4" s="51">
        <f t="shared" si="11"/>
        <v>2</v>
      </c>
      <c r="BR4" s="24">
        <f t="shared" si="12"/>
        <v>268</v>
      </c>
      <c r="BS4" s="24">
        <f t="shared" si="13"/>
        <v>2</v>
      </c>
      <c r="BT4" s="51">
        <f t="shared" si="14"/>
        <v>1593</v>
      </c>
      <c r="BU4" s="3"/>
      <c r="BV4" s="24">
        <f t="shared" si="15"/>
        <v>1711</v>
      </c>
      <c r="BW4" s="51">
        <f t="shared" si="16"/>
        <v>534</v>
      </c>
      <c r="BX4" s="51">
        <f t="shared" si="17"/>
        <v>3</v>
      </c>
      <c r="BY4" s="24">
        <f t="shared" si="18"/>
        <v>535</v>
      </c>
      <c r="BZ4" s="24">
        <f t="shared" si="19"/>
        <v>3</v>
      </c>
      <c r="CA4" s="51">
        <f t="shared" si="20"/>
        <v>2249</v>
      </c>
      <c r="CB4" s="3"/>
      <c r="CC4" s="24">
        <v>1254</v>
      </c>
      <c r="CD4" s="51">
        <v>870</v>
      </c>
      <c r="CE4" s="51">
        <v>4</v>
      </c>
      <c r="CF4" s="4">
        <f>SUM(CD$3:CD4)</f>
        <v>873</v>
      </c>
      <c r="CG4" s="4">
        <f>SUM(CE$3:CE4)</f>
        <v>4</v>
      </c>
      <c r="CH4" s="3">
        <f t="shared" si="21"/>
        <v>2131</v>
      </c>
    </row>
    <row r="5" spans="2:86" x14ac:dyDescent="0.2">
      <c r="B5" s="23">
        <v>43902</v>
      </c>
      <c r="C5" s="23">
        <v>43908</v>
      </c>
      <c r="D5" s="24">
        <v>33</v>
      </c>
      <c r="E5" s="51">
        <v>1</v>
      </c>
      <c r="F5" s="51">
        <v>0</v>
      </c>
      <c r="G5" s="4">
        <f>SUM(E$3:E5)</f>
        <v>22</v>
      </c>
      <c r="H5" s="4">
        <f>SUM(F$3:F5)</f>
        <v>0</v>
      </c>
      <c r="I5" s="3">
        <f t="shared" si="0"/>
        <v>55</v>
      </c>
      <c r="J5" s="3"/>
      <c r="K5" s="24">
        <v>70</v>
      </c>
      <c r="L5" s="51">
        <v>4</v>
      </c>
      <c r="M5" s="51">
        <v>2</v>
      </c>
      <c r="N5" s="4">
        <f>SUM(L$3:L5)</f>
        <v>46</v>
      </c>
      <c r="O5" s="4">
        <f>SUM(M$3:M5)</f>
        <v>2</v>
      </c>
      <c r="P5" s="3">
        <f t="shared" si="1"/>
        <v>118</v>
      </c>
      <c r="Q5" s="3"/>
      <c r="R5" s="24">
        <v>61</v>
      </c>
      <c r="S5" s="51">
        <v>1</v>
      </c>
      <c r="T5" s="51">
        <v>1</v>
      </c>
      <c r="U5" s="4">
        <f>SUM(S$3:S5)</f>
        <v>18</v>
      </c>
      <c r="V5" s="4">
        <f>SUM(T$3:T5)</f>
        <v>1</v>
      </c>
      <c r="W5" s="3">
        <f t="shared" si="2"/>
        <v>80</v>
      </c>
      <c r="X5" s="3"/>
      <c r="Y5" s="24">
        <v>85</v>
      </c>
      <c r="Z5" s="51">
        <v>31</v>
      </c>
      <c r="AA5" s="51">
        <v>3</v>
      </c>
      <c r="AB5" s="4">
        <f>SUM(Z$3:Z5)</f>
        <v>217</v>
      </c>
      <c r="AC5" s="4">
        <f>SUM(AA$3:AA5)</f>
        <v>4</v>
      </c>
      <c r="AD5" s="3">
        <f t="shared" si="3"/>
        <v>306</v>
      </c>
      <c r="AE5" s="3"/>
      <c r="AF5" s="24">
        <v>37</v>
      </c>
      <c r="AG5" s="51">
        <v>0</v>
      </c>
      <c r="AH5" s="51">
        <v>1</v>
      </c>
      <c r="AI5" s="4">
        <f>SUM(AG$3:AG5)</f>
        <v>1</v>
      </c>
      <c r="AJ5" s="4">
        <f>SUM(AH$3:AH5)</f>
        <v>1</v>
      </c>
      <c r="AK5" s="3">
        <f t="shared" si="4"/>
        <v>39</v>
      </c>
      <c r="AL5" s="3"/>
      <c r="AM5" s="24">
        <v>1048</v>
      </c>
      <c r="AN5" s="51">
        <v>56</v>
      </c>
      <c r="AO5" s="51">
        <v>32</v>
      </c>
      <c r="AP5" s="4">
        <f>SUM(AN$3:AN5)</f>
        <v>304</v>
      </c>
      <c r="AQ5" s="4">
        <f>SUM(AO$3:AO5)</f>
        <v>34</v>
      </c>
      <c r="AR5" s="3">
        <f t="shared" si="5"/>
        <v>1386</v>
      </c>
      <c r="AS5" s="3"/>
      <c r="AT5" s="24">
        <v>21</v>
      </c>
      <c r="AU5" s="51">
        <v>0</v>
      </c>
      <c r="AV5" s="51">
        <v>0</v>
      </c>
      <c r="AW5" s="4">
        <f>SUM(AU$3:AU5)</f>
        <v>3</v>
      </c>
      <c r="AX5" s="4">
        <f>SUM(AV$3:AV5)</f>
        <v>0</v>
      </c>
      <c r="AY5" s="3">
        <f t="shared" si="6"/>
        <v>24</v>
      </c>
      <c r="AZ5" s="3"/>
      <c r="BA5" s="24">
        <v>26</v>
      </c>
      <c r="BB5" s="51">
        <v>0</v>
      </c>
      <c r="BC5" s="51">
        <v>0</v>
      </c>
      <c r="BD5" s="4">
        <f>SUM(BB$3:BB5)</f>
        <v>17</v>
      </c>
      <c r="BE5" s="4">
        <f>SUM(BC$3:BC5)</f>
        <v>0</v>
      </c>
      <c r="BF5" s="3">
        <f t="shared" si="7"/>
        <v>43</v>
      </c>
      <c r="BG5" s="3"/>
      <c r="BH5" s="24">
        <f t="shared" si="22"/>
        <v>1301</v>
      </c>
      <c r="BI5" s="74">
        <f t="shared" si="23"/>
        <v>92</v>
      </c>
      <c r="BJ5" s="74">
        <f t="shared" si="24"/>
        <v>39</v>
      </c>
      <c r="BK5" s="24">
        <f t="shared" si="25"/>
        <v>586</v>
      </c>
      <c r="BL5" s="24">
        <f t="shared" si="26"/>
        <v>42</v>
      </c>
      <c r="BM5" s="74">
        <f t="shared" si="27"/>
        <v>1929</v>
      </c>
      <c r="BN5" s="3"/>
      <c r="BO5" s="24">
        <f t="shared" si="9"/>
        <v>1095</v>
      </c>
      <c r="BP5" s="51">
        <f t="shared" si="10"/>
        <v>56</v>
      </c>
      <c r="BQ5" s="51">
        <f t="shared" si="11"/>
        <v>32</v>
      </c>
      <c r="BR5" s="24">
        <f t="shared" si="12"/>
        <v>324</v>
      </c>
      <c r="BS5" s="24">
        <f t="shared" si="13"/>
        <v>34</v>
      </c>
      <c r="BT5" s="51">
        <f t="shared" si="14"/>
        <v>1453</v>
      </c>
      <c r="BU5" s="3"/>
      <c r="BV5" s="24">
        <f t="shared" si="15"/>
        <v>1381</v>
      </c>
      <c r="BW5" s="51">
        <f t="shared" si="16"/>
        <v>93</v>
      </c>
      <c r="BX5" s="51">
        <f t="shared" si="17"/>
        <v>39</v>
      </c>
      <c r="BY5" s="24">
        <f t="shared" si="18"/>
        <v>628</v>
      </c>
      <c r="BZ5" s="24">
        <f t="shared" si="19"/>
        <v>42</v>
      </c>
      <c r="CA5" s="51">
        <f t="shared" si="20"/>
        <v>2051</v>
      </c>
      <c r="CB5" s="3"/>
      <c r="CC5" s="24">
        <v>1635</v>
      </c>
      <c r="CD5" s="51">
        <v>119</v>
      </c>
      <c r="CE5" s="51">
        <v>44</v>
      </c>
      <c r="CF5" s="4">
        <f>SUM(CD$3:CD5)</f>
        <v>992</v>
      </c>
      <c r="CG5" s="4">
        <f>SUM(CE$3:CE5)</f>
        <v>48</v>
      </c>
      <c r="CH5" s="3">
        <f t="shared" si="21"/>
        <v>2675</v>
      </c>
    </row>
    <row r="6" spans="2:86" x14ac:dyDescent="0.2">
      <c r="B6" s="23">
        <v>43909</v>
      </c>
      <c r="C6" s="23">
        <v>43915</v>
      </c>
      <c r="D6" s="24">
        <v>17</v>
      </c>
      <c r="E6" s="51">
        <v>1</v>
      </c>
      <c r="F6" s="51">
        <v>4</v>
      </c>
      <c r="G6" s="4">
        <f>SUM(E$3:E6)</f>
        <v>23</v>
      </c>
      <c r="H6" s="4">
        <f>SUM(F$3:F6)</f>
        <v>4</v>
      </c>
      <c r="I6" s="3">
        <f t="shared" si="0"/>
        <v>44</v>
      </c>
      <c r="J6" s="3"/>
      <c r="K6" s="24">
        <v>41</v>
      </c>
      <c r="L6" s="51">
        <v>0</v>
      </c>
      <c r="M6" s="51">
        <v>9</v>
      </c>
      <c r="N6" s="4">
        <f>SUM(L$3:L6)</f>
        <v>46</v>
      </c>
      <c r="O6" s="4">
        <f>SUM(M$3:M6)</f>
        <v>11</v>
      </c>
      <c r="P6" s="3">
        <f t="shared" si="1"/>
        <v>98</v>
      </c>
      <c r="Q6" s="3"/>
      <c r="R6" s="24">
        <v>40</v>
      </c>
      <c r="S6" s="51">
        <v>1</v>
      </c>
      <c r="T6" s="51">
        <v>2</v>
      </c>
      <c r="U6" s="4">
        <f>SUM(S$3:S6)</f>
        <v>19</v>
      </c>
      <c r="V6" s="4">
        <f>SUM(T$3:T6)</f>
        <v>3</v>
      </c>
      <c r="W6" s="3">
        <f t="shared" si="2"/>
        <v>62</v>
      </c>
      <c r="X6" s="3"/>
      <c r="Y6" s="24">
        <v>59</v>
      </c>
      <c r="Z6" s="51">
        <v>2</v>
      </c>
      <c r="AA6" s="51">
        <v>5</v>
      </c>
      <c r="AB6" s="4">
        <f>SUM(Z$3:Z6)</f>
        <v>219</v>
      </c>
      <c r="AC6" s="4">
        <f>SUM(AA$3:AA6)</f>
        <v>9</v>
      </c>
      <c r="AD6" s="3">
        <f t="shared" si="3"/>
        <v>287</v>
      </c>
      <c r="AE6" s="3"/>
      <c r="AF6" s="24">
        <v>23</v>
      </c>
      <c r="AG6" s="51">
        <v>1</v>
      </c>
      <c r="AH6" s="51">
        <v>8</v>
      </c>
      <c r="AI6" s="4">
        <f>SUM(AG$3:AG6)</f>
        <v>2</v>
      </c>
      <c r="AJ6" s="4">
        <f>SUM(AH$3:AH6)</f>
        <v>9</v>
      </c>
      <c r="AK6" s="3">
        <f t="shared" si="4"/>
        <v>34</v>
      </c>
      <c r="AL6" s="3"/>
      <c r="AM6" s="24">
        <v>807</v>
      </c>
      <c r="AN6" s="51">
        <v>56</v>
      </c>
      <c r="AO6" s="51">
        <v>109</v>
      </c>
      <c r="AP6" s="4">
        <f>SUM(AN$3:AN6)</f>
        <v>360</v>
      </c>
      <c r="AQ6" s="4">
        <f>SUM(AO$3:AO6)</f>
        <v>143</v>
      </c>
      <c r="AR6" s="3">
        <f t="shared" si="5"/>
        <v>1310</v>
      </c>
      <c r="AS6" s="3"/>
      <c r="AT6" s="24">
        <v>22</v>
      </c>
      <c r="AU6" s="51">
        <v>0</v>
      </c>
      <c r="AV6" s="51">
        <v>3</v>
      </c>
      <c r="AW6" s="4">
        <f>SUM(AU$3:AU6)</f>
        <v>3</v>
      </c>
      <c r="AX6" s="4">
        <f>SUM(AV$3:AV6)</f>
        <v>3</v>
      </c>
      <c r="AY6" s="3">
        <f t="shared" si="6"/>
        <v>28</v>
      </c>
      <c r="AZ6" s="3"/>
      <c r="BA6" s="24">
        <v>12</v>
      </c>
      <c r="BB6" s="51">
        <v>2</v>
      </c>
      <c r="BC6" s="51">
        <v>1</v>
      </c>
      <c r="BD6" s="4">
        <f>SUM(BB$3:BB6)</f>
        <v>19</v>
      </c>
      <c r="BE6" s="4">
        <f>SUM(BC$3:BC6)</f>
        <v>1</v>
      </c>
      <c r="BF6" s="3">
        <f t="shared" si="7"/>
        <v>32</v>
      </c>
      <c r="BG6" s="3"/>
      <c r="BH6" s="24">
        <f t="shared" si="22"/>
        <v>970</v>
      </c>
      <c r="BI6" s="74">
        <f t="shared" si="23"/>
        <v>60</v>
      </c>
      <c r="BJ6" s="74">
        <f t="shared" si="24"/>
        <v>133</v>
      </c>
      <c r="BK6" s="24">
        <f t="shared" si="25"/>
        <v>646</v>
      </c>
      <c r="BL6" s="24">
        <f t="shared" si="26"/>
        <v>175</v>
      </c>
      <c r="BM6" s="74">
        <f t="shared" si="27"/>
        <v>1791</v>
      </c>
      <c r="BN6" s="3"/>
      <c r="BO6" s="24">
        <f t="shared" si="9"/>
        <v>841</v>
      </c>
      <c r="BP6" s="51">
        <f t="shared" si="10"/>
        <v>58</v>
      </c>
      <c r="BQ6" s="51">
        <f t="shared" si="11"/>
        <v>113</v>
      </c>
      <c r="BR6" s="24">
        <f t="shared" si="12"/>
        <v>382</v>
      </c>
      <c r="BS6" s="24">
        <f t="shared" si="13"/>
        <v>147</v>
      </c>
      <c r="BT6" s="51">
        <f t="shared" si="14"/>
        <v>1370</v>
      </c>
      <c r="BU6" s="3"/>
      <c r="BV6" s="24">
        <f t="shared" si="15"/>
        <v>1021</v>
      </c>
      <c r="BW6" s="51">
        <f t="shared" si="16"/>
        <v>63</v>
      </c>
      <c r="BX6" s="51">
        <f t="shared" si="17"/>
        <v>141</v>
      </c>
      <c r="BY6" s="24">
        <f t="shared" si="18"/>
        <v>691</v>
      </c>
      <c r="BZ6" s="24">
        <f t="shared" si="19"/>
        <v>183</v>
      </c>
      <c r="CA6" s="51">
        <f t="shared" si="20"/>
        <v>1895</v>
      </c>
      <c r="CB6" s="3"/>
      <c r="CC6" s="24">
        <v>1141</v>
      </c>
      <c r="CD6" s="51">
        <v>71</v>
      </c>
      <c r="CE6" s="51">
        <v>153</v>
      </c>
      <c r="CF6" s="4">
        <f>SUM(CD$3:CD6)</f>
        <v>1063</v>
      </c>
      <c r="CG6" s="4">
        <f>SUM(CE$3:CE6)</f>
        <v>201</v>
      </c>
      <c r="CH6" s="3">
        <f t="shared" si="21"/>
        <v>2405</v>
      </c>
    </row>
    <row r="7" spans="2:86" x14ac:dyDescent="0.2">
      <c r="B7" s="23">
        <v>43916</v>
      </c>
      <c r="C7" s="23">
        <v>43922</v>
      </c>
      <c r="D7" s="24">
        <v>14</v>
      </c>
      <c r="E7" s="51">
        <v>6</v>
      </c>
      <c r="F7" s="51">
        <v>4</v>
      </c>
      <c r="G7" s="4">
        <f>SUM(E$3:E7)</f>
        <v>29</v>
      </c>
      <c r="H7" s="4">
        <f>SUM(F$3:F7)</f>
        <v>8</v>
      </c>
      <c r="I7" s="3">
        <f t="shared" si="0"/>
        <v>51</v>
      </c>
      <c r="J7" s="3"/>
      <c r="K7" s="24">
        <v>40</v>
      </c>
      <c r="L7" s="51">
        <v>3</v>
      </c>
      <c r="M7" s="51">
        <v>12</v>
      </c>
      <c r="N7" s="4">
        <f>SUM(L$3:L7)</f>
        <v>49</v>
      </c>
      <c r="O7" s="4">
        <f>SUM(M$3:M7)</f>
        <v>23</v>
      </c>
      <c r="P7" s="3">
        <f t="shared" si="1"/>
        <v>112</v>
      </c>
      <c r="Q7" s="3"/>
      <c r="R7" s="24">
        <v>63</v>
      </c>
      <c r="S7" s="51">
        <v>6</v>
      </c>
      <c r="T7" s="51">
        <v>4</v>
      </c>
      <c r="U7" s="4">
        <f>SUM(S$3:S7)</f>
        <v>25</v>
      </c>
      <c r="V7" s="4">
        <f>SUM(T$3:T7)</f>
        <v>7</v>
      </c>
      <c r="W7" s="3">
        <f t="shared" si="2"/>
        <v>95</v>
      </c>
      <c r="X7" s="3"/>
      <c r="Y7" s="24">
        <v>72</v>
      </c>
      <c r="Z7" s="51">
        <v>7</v>
      </c>
      <c r="AA7" s="51">
        <v>12</v>
      </c>
      <c r="AB7" s="4">
        <f>SUM(Z$3:Z7)</f>
        <v>226</v>
      </c>
      <c r="AC7" s="4">
        <f>SUM(AA$3:AA7)</f>
        <v>21</v>
      </c>
      <c r="AD7" s="3">
        <f t="shared" si="3"/>
        <v>319</v>
      </c>
      <c r="AE7" s="3"/>
      <c r="AF7" s="24">
        <v>21</v>
      </c>
      <c r="AG7" s="51">
        <v>3</v>
      </c>
      <c r="AH7" s="51">
        <v>5</v>
      </c>
      <c r="AI7" s="4">
        <f>SUM(AG$3:AG7)</f>
        <v>5</v>
      </c>
      <c r="AJ7" s="4">
        <f>SUM(AH$3:AH7)</f>
        <v>14</v>
      </c>
      <c r="AK7" s="3">
        <f t="shared" si="4"/>
        <v>40</v>
      </c>
      <c r="AL7" s="3"/>
      <c r="AM7" s="24">
        <v>851</v>
      </c>
      <c r="AN7" s="51">
        <v>124</v>
      </c>
      <c r="AO7" s="51">
        <v>183</v>
      </c>
      <c r="AP7" s="4">
        <f>SUM(AN$3:AN7)</f>
        <v>484</v>
      </c>
      <c r="AQ7" s="4">
        <f>SUM(AO$3:AO7)</f>
        <v>326</v>
      </c>
      <c r="AR7" s="3">
        <f t="shared" si="5"/>
        <v>1661</v>
      </c>
      <c r="AS7" s="3"/>
      <c r="AT7" s="24">
        <v>13</v>
      </c>
      <c r="AU7" s="51">
        <v>13</v>
      </c>
      <c r="AV7" s="51">
        <v>6</v>
      </c>
      <c r="AW7" s="4">
        <f>SUM(AU$3:AU7)</f>
        <v>16</v>
      </c>
      <c r="AX7" s="4">
        <f>SUM(AV$3:AV7)</f>
        <v>9</v>
      </c>
      <c r="AY7" s="3">
        <f t="shared" si="6"/>
        <v>38</v>
      </c>
      <c r="AZ7" s="3"/>
      <c r="BA7" s="24">
        <v>7</v>
      </c>
      <c r="BB7" s="51">
        <v>2</v>
      </c>
      <c r="BC7" s="51">
        <v>1</v>
      </c>
      <c r="BD7" s="4">
        <f>SUM(BB$3:BB7)</f>
        <v>21</v>
      </c>
      <c r="BE7" s="4">
        <f>SUM(BC$3:BC7)</f>
        <v>2</v>
      </c>
      <c r="BF7" s="3">
        <f t="shared" si="7"/>
        <v>30</v>
      </c>
      <c r="BG7" s="3"/>
      <c r="BH7" s="24">
        <f t="shared" si="22"/>
        <v>1047</v>
      </c>
      <c r="BI7" s="74">
        <f t="shared" si="23"/>
        <v>143</v>
      </c>
      <c r="BJ7" s="74">
        <f t="shared" si="24"/>
        <v>216</v>
      </c>
      <c r="BK7" s="24">
        <f t="shared" si="25"/>
        <v>789</v>
      </c>
      <c r="BL7" s="24">
        <f t="shared" si="26"/>
        <v>391</v>
      </c>
      <c r="BM7" s="74">
        <f t="shared" si="27"/>
        <v>2227</v>
      </c>
      <c r="BN7" s="3"/>
      <c r="BO7" s="24">
        <f t="shared" si="9"/>
        <v>871</v>
      </c>
      <c r="BP7" s="51">
        <f t="shared" si="10"/>
        <v>139</v>
      </c>
      <c r="BQ7" s="51">
        <f t="shared" si="11"/>
        <v>190</v>
      </c>
      <c r="BR7" s="24">
        <f t="shared" si="12"/>
        <v>521</v>
      </c>
      <c r="BS7" s="24">
        <f t="shared" si="13"/>
        <v>337</v>
      </c>
      <c r="BT7" s="51">
        <f t="shared" si="14"/>
        <v>1729</v>
      </c>
      <c r="BU7" s="3"/>
      <c r="BV7" s="24">
        <f t="shared" si="15"/>
        <v>1081</v>
      </c>
      <c r="BW7" s="51">
        <f t="shared" si="16"/>
        <v>164</v>
      </c>
      <c r="BX7" s="51">
        <f t="shared" si="17"/>
        <v>227</v>
      </c>
      <c r="BY7" s="24">
        <f t="shared" si="18"/>
        <v>855</v>
      </c>
      <c r="BZ7" s="24">
        <f t="shared" si="19"/>
        <v>410</v>
      </c>
      <c r="CA7" s="51">
        <f t="shared" si="20"/>
        <v>2346</v>
      </c>
      <c r="CB7" s="3"/>
      <c r="CC7" s="24">
        <v>1180</v>
      </c>
      <c r="CD7" s="51">
        <v>191</v>
      </c>
      <c r="CE7" s="51">
        <v>251</v>
      </c>
      <c r="CF7" s="4">
        <f>SUM(CD$3:CD7)</f>
        <v>1254</v>
      </c>
      <c r="CG7" s="4">
        <f>SUM(CE$3:CE7)</f>
        <v>452</v>
      </c>
      <c r="CH7" s="3">
        <f t="shared" si="21"/>
        <v>2886</v>
      </c>
    </row>
    <row r="8" spans="2:86" x14ac:dyDescent="0.2">
      <c r="B8" s="23">
        <v>43923</v>
      </c>
      <c r="C8" s="23">
        <v>43929</v>
      </c>
      <c r="D8" s="24">
        <v>29</v>
      </c>
      <c r="E8" s="51">
        <v>5</v>
      </c>
      <c r="F8" s="51">
        <v>4</v>
      </c>
      <c r="G8" s="4">
        <f>SUM(E$3:E8)</f>
        <v>34</v>
      </c>
      <c r="H8" s="4">
        <f>SUM(F$3:F8)</f>
        <v>12</v>
      </c>
      <c r="I8" s="3">
        <f t="shared" si="0"/>
        <v>75</v>
      </c>
      <c r="J8" s="3"/>
      <c r="K8" s="24">
        <v>57</v>
      </c>
      <c r="L8" s="51">
        <v>19</v>
      </c>
      <c r="M8" s="51">
        <v>5</v>
      </c>
      <c r="N8" s="4">
        <f>SUM(L$3:L8)</f>
        <v>68</v>
      </c>
      <c r="O8" s="4">
        <f>SUM(M$3:M8)</f>
        <v>28</v>
      </c>
      <c r="P8" s="3">
        <f t="shared" si="1"/>
        <v>153</v>
      </c>
      <c r="Q8" s="3"/>
      <c r="R8" s="24">
        <v>88</v>
      </c>
      <c r="S8" s="51">
        <v>11</v>
      </c>
      <c r="T8" s="51">
        <v>6</v>
      </c>
      <c r="U8" s="4">
        <f>SUM(S$3:S8)</f>
        <v>36</v>
      </c>
      <c r="V8" s="4">
        <f>SUM(T$3:T8)</f>
        <v>13</v>
      </c>
      <c r="W8" s="3">
        <f t="shared" si="2"/>
        <v>137</v>
      </c>
      <c r="X8" s="3"/>
      <c r="Y8" s="24">
        <v>73</v>
      </c>
      <c r="Z8" s="51">
        <v>29</v>
      </c>
      <c r="AA8" s="51">
        <v>15</v>
      </c>
      <c r="AB8" s="4">
        <f>SUM(Z$3:Z8)</f>
        <v>255</v>
      </c>
      <c r="AC8" s="4">
        <f>SUM(AA$3:AA8)</f>
        <v>36</v>
      </c>
      <c r="AD8" s="3">
        <f t="shared" si="3"/>
        <v>364</v>
      </c>
      <c r="AE8" s="3"/>
      <c r="AF8" s="24">
        <v>26</v>
      </c>
      <c r="AG8" s="51">
        <v>1</v>
      </c>
      <c r="AH8" s="51">
        <v>5</v>
      </c>
      <c r="AI8" s="4">
        <f>SUM(AG$3:AG8)</f>
        <v>6</v>
      </c>
      <c r="AJ8" s="4">
        <f>SUM(AH$3:AH8)</f>
        <v>19</v>
      </c>
      <c r="AK8" s="3">
        <f t="shared" si="4"/>
        <v>51</v>
      </c>
      <c r="AL8" s="3"/>
      <c r="AM8" s="24">
        <v>953</v>
      </c>
      <c r="AN8" s="51">
        <v>368</v>
      </c>
      <c r="AO8" s="51">
        <v>134</v>
      </c>
      <c r="AP8" s="4">
        <f>SUM(AN$3:AN8)</f>
        <v>852</v>
      </c>
      <c r="AQ8" s="4">
        <f>SUM(AO$3:AO8)</f>
        <v>460</v>
      </c>
      <c r="AR8" s="3">
        <f t="shared" si="5"/>
        <v>2265</v>
      </c>
      <c r="AS8" s="3"/>
      <c r="AT8" s="24">
        <v>13</v>
      </c>
      <c r="AU8" s="51">
        <v>19</v>
      </c>
      <c r="AV8" s="51">
        <v>2</v>
      </c>
      <c r="AW8" s="4">
        <f>SUM(AU$3:AU8)</f>
        <v>35</v>
      </c>
      <c r="AX8" s="4">
        <f>SUM(AV$3:AV8)</f>
        <v>11</v>
      </c>
      <c r="AY8" s="3">
        <f t="shared" si="6"/>
        <v>59</v>
      </c>
      <c r="AZ8" s="3"/>
      <c r="BA8" s="24">
        <v>24</v>
      </c>
      <c r="BB8" s="51">
        <v>14</v>
      </c>
      <c r="BC8" s="51">
        <v>3</v>
      </c>
      <c r="BD8" s="4">
        <f>SUM(BB$3:BB8)</f>
        <v>35</v>
      </c>
      <c r="BE8" s="4">
        <f>SUM(BC$3:BC8)</f>
        <v>5</v>
      </c>
      <c r="BF8" s="3">
        <f t="shared" si="7"/>
        <v>64</v>
      </c>
      <c r="BG8" s="3"/>
      <c r="BH8" s="24">
        <f t="shared" si="22"/>
        <v>1197</v>
      </c>
      <c r="BI8" s="74">
        <f t="shared" si="23"/>
        <v>428</v>
      </c>
      <c r="BJ8" s="74">
        <f t="shared" si="24"/>
        <v>165</v>
      </c>
      <c r="BK8" s="24">
        <f t="shared" si="25"/>
        <v>1217</v>
      </c>
      <c r="BL8" s="24">
        <f t="shared" si="26"/>
        <v>556</v>
      </c>
      <c r="BM8" s="74">
        <f t="shared" si="27"/>
        <v>2970</v>
      </c>
      <c r="BN8" s="3"/>
      <c r="BO8" s="24">
        <f t="shared" si="9"/>
        <v>990</v>
      </c>
      <c r="BP8" s="51">
        <f t="shared" si="10"/>
        <v>401</v>
      </c>
      <c r="BQ8" s="51">
        <f t="shared" si="11"/>
        <v>139</v>
      </c>
      <c r="BR8" s="24">
        <f t="shared" si="12"/>
        <v>922</v>
      </c>
      <c r="BS8" s="24">
        <f t="shared" si="13"/>
        <v>476</v>
      </c>
      <c r="BT8" s="51">
        <f t="shared" si="14"/>
        <v>2388</v>
      </c>
      <c r="BU8" s="3"/>
      <c r="BV8" s="24">
        <f t="shared" si="15"/>
        <v>1263</v>
      </c>
      <c r="BW8" s="51">
        <f t="shared" si="16"/>
        <v>466</v>
      </c>
      <c r="BX8" s="51">
        <f t="shared" si="17"/>
        <v>174</v>
      </c>
      <c r="BY8" s="24">
        <f t="shared" si="18"/>
        <v>1321</v>
      </c>
      <c r="BZ8" s="24">
        <f t="shared" si="19"/>
        <v>584</v>
      </c>
      <c r="CA8" s="51">
        <f t="shared" si="20"/>
        <v>3168</v>
      </c>
      <c r="CB8" s="3"/>
      <c r="CC8" s="24">
        <v>1390</v>
      </c>
      <c r="CD8" s="51">
        <v>537</v>
      </c>
      <c r="CE8" s="51">
        <v>189</v>
      </c>
      <c r="CF8" s="4">
        <f>SUM(CD$3:CD8)</f>
        <v>1791</v>
      </c>
      <c r="CG8" s="4">
        <f>SUM(CE$3:CE8)</f>
        <v>641</v>
      </c>
      <c r="CH8" s="3">
        <f t="shared" si="21"/>
        <v>3822</v>
      </c>
    </row>
    <row r="9" spans="2:86" x14ac:dyDescent="0.2">
      <c r="B9" s="23">
        <v>43930</v>
      </c>
      <c r="C9" s="23">
        <v>43936</v>
      </c>
      <c r="D9" s="24">
        <v>74</v>
      </c>
      <c r="E9" s="51">
        <v>55</v>
      </c>
      <c r="F9" s="51">
        <v>2</v>
      </c>
      <c r="G9" s="4">
        <f>SUM(E$3:E9)</f>
        <v>89</v>
      </c>
      <c r="H9" s="4">
        <f>SUM(F$3:F9)</f>
        <v>14</v>
      </c>
      <c r="I9" s="3">
        <f t="shared" si="0"/>
        <v>177</v>
      </c>
      <c r="J9" s="3"/>
      <c r="K9" s="24">
        <v>156</v>
      </c>
      <c r="L9" s="51">
        <v>69</v>
      </c>
      <c r="M9" s="51">
        <v>4</v>
      </c>
      <c r="N9" s="4">
        <f>SUM(L$3:L9)</f>
        <v>137</v>
      </c>
      <c r="O9" s="4">
        <f>SUM(M$3:M9)</f>
        <v>32</v>
      </c>
      <c r="P9" s="3">
        <f t="shared" si="1"/>
        <v>325</v>
      </c>
      <c r="Q9" s="3"/>
      <c r="R9" s="24">
        <v>150</v>
      </c>
      <c r="S9" s="51">
        <v>80</v>
      </c>
      <c r="T9" s="51">
        <v>4</v>
      </c>
      <c r="U9" s="4">
        <f>SUM(S$3:S9)</f>
        <v>116</v>
      </c>
      <c r="V9" s="4">
        <f>SUM(T$3:T9)</f>
        <v>17</v>
      </c>
      <c r="W9" s="3">
        <f t="shared" si="2"/>
        <v>283</v>
      </c>
      <c r="X9" s="3"/>
      <c r="Y9" s="24">
        <v>114</v>
      </c>
      <c r="Z9" s="51">
        <v>85</v>
      </c>
      <c r="AA9" s="51">
        <v>11</v>
      </c>
      <c r="AB9" s="4">
        <f>SUM(Z$3:Z9)</f>
        <v>340</v>
      </c>
      <c r="AC9" s="4">
        <f>SUM(AA$3:AA9)</f>
        <v>47</v>
      </c>
      <c r="AD9" s="3">
        <f t="shared" si="3"/>
        <v>501</v>
      </c>
      <c r="AE9" s="3"/>
      <c r="AF9" s="24">
        <v>74</v>
      </c>
      <c r="AG9" s="51">
        <v>9</v>
      </c>
      <c r="AH9" s="51">
        <v>3</v>
      </c>
      <c r="AI9" s="4">
        <f>SUM(AG$3:AG9)</f>
        <v>15</v>
      </c>
      <c r="AJ9" s="4">
        <f>SUM(AH$3:AH9)</f>
        <v>22</v>
      </c>
      <c r="AK9" s="3">
        <f t="shared" si="4"/>
        <v>111</v>
      </c>
      <c r="AL9" s="3"/>
      <c r="AM9" s="24">
        <v>1542</v>
      </c>
      <c r="AN9" s="51">
        <v>498</v>
      </c>
      <c r="AO9" s="51">
        <v>132</v>
      </c>
      <c r="AP9" s="4">
        <f>SUM(AN$3:AN9)</f>
        <v>1350</v>
      </c>
      <c r="AQ9" s="4">
        <f>SUM(AO$3:AO9)</f>
        <v>592</v>
      </c>
      <c r="AR9" s="3">
        <f t="shared" si="5"/>
        <v>3484</v>
      </c>
      <c r="AS9" s="3"/>
      <c r="AT9" s="24">
        <v>25</v>
      </c>
      <c r="AU9" s="51">
        <v>35</v>
      </c>
      <c r="AV9" s="51">
        <v>3</v>
      </c>
      <c r="AW9" s="4">
        <f>SUM(AU$3:AU9)</f>
        <v>70</v>
      </c>
      <c r="AX9" s="4">
        <f>SUM(AV$3:AV9)</f>
        <v>14</v>
      </c>
      <c r="AY9" s="3">
        <f t="shared" si="6"/>
        <v>109</v>
      </c>
      <c r="AZ9" s="3"/>
      <c r="BA9" s="24">
        <v>156</v>
      </c>
      <c r="BB9" s="51">
        <v>41</v>
      </c>
      <c r="BC9" s="51">
        <v>0</v>
      </c>
      <c r="BD9" s="4">
        <f>SUM(BB$3:BB9)</f>
        <v>76</v>
      </c>
      <c r="BE9" s="4">
        <f>SUM(BC$3:BC9)</f>
        <v>5</v>
      </c>
      <c r="BF9" s="3">
        <f t="shared" si="7"/>
        <v>237</v>
      </c>
      <c r="BG9" s="3"/>
      <c r="BH9" s="24">
        <f t="shared" si="22"/>
        <v>2036</v>
      </c>
      <c r="BI9" s="74">
        <f t="shared" si="23"/>
        <v>741</v>
      </c>
      <c r="BJ9" s="74">
        <f t="shared" si="24"/>
        <v>154</v>
      </c>
      <c r="BK9" s="24">
        <f t="shared" si="25"/>
        <v>1958</v>
      </c>
      <c r="BL9" s="24">
        <f t="shared" si="26"/>
        <v>710</v>
      </c>
      <c r="BM9" s="74">
        <f t="shared" si="27"/>
        <v>4704</v>
      </c>
      <c r="BN9" s="3"/>
      <c r="BO9" s="24">
        <f t="shared" si="9"/>
        <v>1723</v>
      </c>
      <c r="BP9" s="51">
        <f t="shared" si="10"/>
        <v>574</v>
      </c>
      <c r="BQ9" s="51">
        <f t="shared" si="11"/>
        <v>135</v>
      </c>
      <c r="BR9" s="24">
        <f t="shared" si="12"/>
        <v>1496</v>
      </c>
      <c r="BS9" s="24">
        <f t="shared" si="13"/>
        <v>611</v>
      </c>
      <c r="BT9" s="51">
        <f t="shared" si="14"/>
        <v>3830</v>
      </c>
      <c r="BU9" s="3"/>
      <c r="BV9" s="24">
        <f t="shared" si="15"/>
        <v>2291</v>
      </c>
      <c r="BW9" s="51">
        <f t="shared" si="16"/>
        <v>872</v>
      </c>
      <c r="BX9" s="51">
        <f t="shared" si="17"/>
        <v>159</v>
      </c>
      <c r="BY9" s="24">
        <f t="shared" si="18"/>
        <v>2193</v>
      </c>
      <c r="BZ9" s="24">
        <f t="shared" si="19"/>
        <v>743</v>
      </c>
      <c r="CA9" s="51">
        <f t="shared" si="20"/>
        <v>5227</v>
      </c>
      <c r="CB9" s="3"/>
      <c r="CC9" s="24">
        <v>2750</v>
      </c>
      <c r="CD9" s="51">
        <v>1173</v>
      </c>
      <c r="CE9" s="51">
        <v>168</v>
      </c>
      <c r="CF9" s="4">
        <f>SUM(CD$3:CD9)</f>
        <v>2964</v>
      </c>
      <c r="CG9" s="4">
        <f>SUM(CE$3:CE9)</f>
        <v>809</v>
      </c>
      <c r="CH9" s="3">
        <f t="shared" si="21"/>
        <v>6523</v>
      </c>
    </row>
    <row r="10" spans="2:86" x14ac:dyDescent="0.2">
      <c r="B10" s="23">
        <v>43937</v>
      </c>
      <c r="C10" s="23">
        <v>43943</v>
      </c>
      <c r="D10" s="24">
        <v>7</v>
      </c>
      <c r="E10" s="51">
        <v>12</v>
      </c>
      <c r="F10" s="51">
        <v>2</v>
      </c>
      <c r="G10" s="4">
        <f>SUM(E$3:E10)</f>
        <v>101</v>
      </c>
      <c r="H10" s="4">
        <f>SUM(F$3:F10)</f>
        <v>16</v>
      </c>
      <c r="I10" s="3">
        <f t="shared" si="0"/>
        <v>124</v>
      </c>
      <c r="J10" s="3"/>
      <c r="K10" s="24">
        <v>21</v>
      </c>
      <c r="L10" s="51">
        <v>27</v>
      </c>
      <c r="M10" s="51">
        <v>3</v>
      </c>
      <c r="N10" s="4">
        <f>SUM(L$3:L10)</f>
        <v>164</v>
      </c>
      <c r="O10" s="4">
        <f>SUM(M$3:M10)</f>
        <v>35</v>
      </c>
      <c r="P10" s="3">
        <f t="shared" si="1"/>
        <v>220</v>
      </c>
      <c r="Q10" s="3"/>
      <c r="R10" s="24">
        <v>28</v>
      </c>
      <c r="S10" s="51">
        <v>13</v>
      </c>
      <c r="T10" s="51">
        <v>9</v>
      </c>
      <c r="U10" s="4">
        <f>SUM(S$3:S10)</f>
        <v>129</v>
      </c>
      <c r="V10" s="4">
        <f>SUM(T$3:T10)</f>
        <v>26</v>
      </c>
      <c r="W10" s="3">
        <f t="shared" si="2"/>
        <v>183</v>
      </c>
      <c r="X10" s="3"/>
      <c r="Y10" s="24">
        <v>38</v>
      </c>
      <c r="Z10" s="51">
        <v>20</v>
      </c>
      <c r="AA10" s="51">
        <v>3</v>
      </c>
      <c r="AB10" s="4">
        <f>SUM(Z$3:Z10)</f>
        <v>360</v>
      </c>
      <c r="AC10" s="4">
        <f>SUM(AA$3:AA10)</f>
        <v>50</v>
      </c>
      <c r="AD10" s="3">
        <f t="shared" si="3"/>
        <v>448</v>
      </c>
      <c r="AE10" s="3"/>
      <c r="AF10" s="24">
        <v>22</v>
      </c>
      <c r="AG10" s="51">
        <v>3</v>
      </c>
      <c r="AH10" s="51">
        <v>4</v>
      </c>
      <c r="AI10" s="4">
        <f>SUM(AG$3:AG10)</f>
        <v>18</v>
      </c>
      <c r="AJ10" s="4">
        <f>SUM(AH$3:AH10)</f>
        <v>26</v>
      </c>
      <c r="AK10" s="3">
        <f t="shared" si="4"/>
        <v>66</v>
      </c>
      <c r="AL10" s="3"/>
      <c r="AM10" s="24">
        <v>657</v>
      </c>
      <c r="AN10" s="51">
        <v>354</v>
      </c>
      <c r="AO10" s="51">
        <v>73</v>
      </c>
      <c r="AP10" s="4">
        <f>SUM(AN$3:AN10)</f>
        <v>1704</v>
      </c>
      <c r="AQ10" s="4">
        <f>SUM(AO$3:AO10)</f>
        <v>665</v>
      </c>
      <c r="AR10" s="3">
        <f t="shared" si="5"/>
        <v>3026</v>
      </c>
      <c r="AS10" s="3"/>
      <c r="AT10" s="24">
        <v>13</v>
      </c>
      <c r="AU10" s="51">
        <v>6</v>
      </c>
      <c r="AV10" s="51">
        <v>1</v>
      </c>
      <c r="AW10" s="4">
        <f>SUM(AU$3:AU10)</f>
        <v>76</v>
      </c>
      <c r="AX10" s="4">
        <f>SUM(AV$3:AV10)</f>
        <v>15</v>
      </c>
      <c r="AY10" s="3">
        <f t="shared" si="6"/>
        <v>104</v>
      </c>
      <c r="AZ10" s="3"/>
      <c r="BA10" s="24">
        <v>251</v>
      </c>
      <c r="BB10" s="51">
        <v>32</v>
      </c>
      <c r="BC10" s="51">
        <v>2</v>
      </c>
      <c r="BD10" s="4">
        <f>SUM(BB$3:BB10)</f>
        <v>108</v>
      </c>
      <c r="BE10" s="4">
        <f>SUM(BC$3:BC10)</f>
        <v>7</v>
      </c>
      <c r="BF10" s="3">
        <f t="shared" si="7"/>
        <v>366</v>
      </c>
      <c r="BG10" s="3"/>
      <c r="BH10" s="24">
        <f t="shared" si="22"/>
        <v>766</v>
      </c>
      <c r="BI10" s="74">
        <f t="shared" si="23"/>
        <v>417</v>
      </c>
      <c r="BJ10" s="74">
        <f t="shared" si="24"/>
        <v>92</v>
      </c>
      <c r="BK10" s="24">
        <f t="shared" si="25"/>
        <v>2375</v>
      </c>
      <c r="BL10" s="24">
        <f t="shared" si="26"/>
        <v>802</v>
      </c>
      <c r="BM10" s="74">
        <f t="shared" si="27"/>
        <v>3943</v>
      </c>
      <c r="BN10" s="3"/>
      <c r="BO10" s="24">
        <f t="shared" si="9"/>
        <v>921</v>
      </c>
      <c r="BP10" s="51">
        <f t="shared" si="10"/>
        <v>392</v>
      </c>
      <c r="BQ10" s="51">
        <f t="shared" si="11"/>
        <v>76</v>
      </c>
      <c r="BR10" s="24">
        <f t="shared" si="12"/>
        <v>1888</v>
      </c>
      <c r="BS10" s="24">
        <f t="shared" si="13"/>
        <v>687</v>
      </c>
      <c r="BT10" s="51">
        <f t="shared" si="14"/>
        <v>3496</v>
      </c>
      <c r="BU10" s="3"/>
      <c r="BV10" s="24">
        <f t="shared" si="15"/>
        <v>1037</v>
      </c>
      <c r="BW10" s="51">
        <f t="shared" si="16"/>
        <v>467</v>
      </c>
      <c r="BX10" s="51">
        <f t="shared" si="17"/>
        <v>97</v>
      </c>
      <c r="BY10" s="24">
        <f t="shared" si="18"/>
        <v>2660</v>
      </c>
      <c r="BZ10" s="24">
        <f t="shared" si="19"/>
        <v>840</v>
      </c>
      <c r="CA10" s="51">
        <f t="shared" si="20"/>
        <v>4537</v>
      </c>
      <c r="CB10" s="3"/>
      <c r="CC10" s="24">
        <v>1167</v>
      </c>
      <c r="CD10" s="51">
        <v>533</v>
      </c>
      <c r="CE10" s="51">
        <v>110</v>
      </c>
      <c r="CF10" s="4">
        <f>SUM(CD$3:CD10)</f>
        <v>3497</v>
      </c>
      <c r="CG10" s="4">
        <f>SUM(CE$3:CE10)</f>
        <v>919</v>
      </c>
      <c r="CH10" s="3">
        <f t="shared" si="21"/>
        <v>5583</v>
      </c>
    </row>
    <row r="11" spans="2:86" x14ac:dyDescent="0.2">
      <c r="B11" s="23">
        <v>43944</v>
      </c>
      <c r="C11" s="23">
        <v>43950</v>
      </c>
      <c r="D11" s="24">
        <v>19</v>
      </c>
      <c r="E11" s="51">
        <v>20</v>
      </c>
      <c r="F11" s="51">
        <v>3</v>
      </c>
      <c r="G11" s="4">
        <f>SUM(E$3:E11)</f>
        <v>121</v>
      </c>
      <c r="H11" s="4">
        <f>SUM(F$3:F11)</f>
        <v>19</v>
      </c>
      <c r="I11" s="3">
        <f t="shared" si="0"/>
        <v>159</v>
      </c>
      <c r="J11" s="3"/>
      <c r="K11" s="24">
        <v>17</v>
      </c>
      <c r="L11" s="51">
        <v>29</v>
      </c>
      <c r="M11" s="51">
        <v>1</v>
      </c>
      <c r="N11" s="4">
        <f>SUM(L$3:L11)</f>
        <v>193</v>
      </c>
      <c r="O11" s="4">
        <f>SUM(M$3:M11)</f>
        <v>36</v>
      </c>
      <c r="P11" s="3">
        <f t="shared" si="1"/>
        <v>246</v>
      </c>
      <c r="Q11" s="3"/>
      <c r="R11" s="24">
        <v>26</v>
      </c>
      <c r="S11" s="51">
        <v>30</v>
      </c>
      <c r="T11" s="51">
        <v>2</v>
      </c>
      <c r="U11" s="4">
        <f>SUM(S$3:S11)</f>
        <v>159</v>
      </c>
      <c r="V11" s="4">
        <f>SUM(T$3:T11)</f>
        <v>28</v>
      </c>
      <c r="W11" s="3">
        <f t="shared" si="2"/>
        <v>213</v>
      </c>
      <c r="X11" s="3"/>
      <c r="Y11" s="24">
        <v>30</v>
      </c>
      <c r="Z11" s="51">
        <v>48</v>
      </c>
      <c r="AA11" s="51">
        <v>5</v>
      </c>
      <c r="AB11" s="4">
        <f>SUM(Z$3:Z11)</f>
        <v>408</v>
      </c>
      <c r="AC11" s="4">
        <f>SUM(AA$3:AA11)</f>
        <v>55</v>
      </c>
      <c r="AD11" s="3">
        <f t="shared" si="3"/>
        <v>493</v>
      </c>
      <c r="AE11" s="3"/>
      <c r="AF11" s="24">
        <v>28</v>
      </c>
      <c r="AG11" s="51">
        <v>8</v>
      </c>
      <c r="AH11" s="51">
        <v>1</v>
      </c>
      <c r="AI11" s="4">
        <f>SUM(AG$3:AG11)</f>
        <v>26</v>
      </c>
      <c r="AJ11" s="4">
        <f>SUM(AH$3:AH11)</f>
        <v>27</v>
      </c>
      <c r="AK11" s="3">
        <f t="shared" si="4"/>
        <v>81</v>
      </c>
      <c r="AL11" s="3"/>
      <c r="AM11" s="24">
        <v>732</v>
      </c>
      <c r="AN11" s="51">
        <v>403</v>
      </c>
      <c r="AO11" s="51">
        <v>67</v>
      </c>
      <c r="AP11" s="4">
        <f>SUM(AN$3:AN11)</f>
        <v>2107</v>
      </c>
      <c r="AQ11" s="4">
        <f>SUM(AO$3:AO11)</f>
        <v>732</v>
      </c>
      <c r="AR11" s="3">
        <f t="shared" si="5"/>
        <v>3571</v>
      </c>
      <c r="AS11" s="3"/>
      <c r="AT11" s="24">
        <v>14</v>
      </c>
      <c r="AU11" s="51">
        <v>14</v>
      </c>
      <c r="AV11" s="51">
        <v>2</v>
      </c>
      <c r="AW11" s="4">
        <f>SUM(AU$3:AU11)</f>
        <v>90</v>
      </c>
      <c r="AX11" s="4">
        <f>SUM(AV$3:AV11)</f>
        <v>17</v>
      </c>
      <c r="AY11" s="3">
        <f t="shared" si="6"/>
        <v>121</v>
      </c>
      <c r="AZ11" s="3"/>
      <c r="BA11" s="24">
        <v>501</v>
      </c>
      <c r="BB11" s="51">
        <v>59</v>
      </c>
      <c r="BC11" s="51">
        <v>5</v>
      </c>
      <c r="BD11" s="4">
        <f>SUM(BB$3:BB11)</f>
        <v>167</v>
      </c>
      <c r="BE11" s="4">
        <f>SUM(BC$3:BC11)</f>
        <v>12</v>
      </c>
      <c r="BF11" s="3">
        <f t="shared" si="7"/>
        <v>680</v>
      </c>
      <c r="BG11" s="3"/>
      <c r="BH11" s="24">
        <f t="shared" si="22"/>
        <v>833</v>
      </c>
      <c r="BI11" s="74">
        <f t="shared" si="23"/>
        <v>518</v>
      </c>
      <c r="BJ11" s="74">
        <f t="shared" si="24"/>
        <v>76</v>
      </c>
      <c r="BK11" s="24">
        <f t="shared" si="25"/>
        <v>2893</v>
      </c>
      <c r="BL11" s="24">
        <f t="shared" si="26"/>
        <v>878</v>
      </c>
      <c r="BM11" s="74">
        <f t="shared" si="27"/>
        <v>4604</v>
      </c>
      <c r="BN11" s="3"/>
      <c r="BO11" s="24">
        <f t="shared" si="9"/>
        <v>1247</v>
      </c>
      <c r="BP11" s="51">
        <f t="shared" si="10"/>
        <v>476</v>
      </c>
      <c r="BQ11" s="51">
        <f t="shared" si="11"/>
        <v>74</v>
      </c>
      <c r="BR11" s="24">
        <f t="shared" si="12"/>
        <v>2364</v>
      </c>
      <c r="BS11" s="24">
        <f t="shared" si="13"/>
        <v>761</v>
      </c>
      <c r="BT11" s="51">
        <f t="shared" si="14"/>
        <v>4372</v>
      </c>
      <c r="BU11" s="3"/>
      <c r="BV11" s="24">
        <f t="shared" si="15"/>
        <v>1367</v>
      </c>
      <c r="BW11" s="51">
        <f t="shared" si="16"/>
        <v>611</v>
      </c>
      <c r="BX11" s="51">
        <f t="shared" si="17"/>
        <v>86</v>
      </c>
      <c r="BY11" s="24">
        <f t="shared" si="18"/>
        <v>3271</v>
      </c>
      <c r="BZ11" s="24">
        <f t="shared" si="19"/>
        <v>926</v>
      </c>
      <c r="CA11" s="51">
        <f t="shared" si="20"/>
        <v>5564</v>
      </c>
      <c r="CB11" s="3"/>
      <c r="CC11" s="24">
        <v>1508</v>
      </c>
      <c r="CD11" s="51">
        <v>662</v>
      </c>
      <c r="CE11" s="51">
        <v>94</v>
      </c>
      <c r="CF11" s="4">
        <f>SUM(CD$3:CD11)</f>
        <v>4159</v>
      </c>
      <c r="CG11" s="4">
        <f>SUM(CE$3:CE11)</f>
        <v>1013</v>
      </c>
      <c r="CH11" s="3">
        <f t="shared" si="21"/>
        <v>6680</v>
      </c>
    </row>
    <row r="12" spans="2:86" x14ac:dyDescent="0.2">
      <c r="B12" s="23">
        <v>43951</v>
      </c>
      <c r="C12" s="23">
        <v>43957</v>
      </c>
      <c r="D12" s="24">
        <v>21</v>
      </c>
      <c r="E12" s="51">
        <v>6</v>
      </c>
      <c r="F12" s="51">
        <v>0</v>
      </c>
      <c r="G12" s="4">
        <f>SUM(E$3:E12)</f>
        <v>127</v>
      </c>
      <c r="H12" s="4">
        <f>SUM(F$3:F12)</f>
        <v>19</v>
      </c>
      <c r="I12" s="3">
        <f t="shared" si="0"/>
        <v>167</v>
      </c>
      <c r="J12" s="3"/>
      <c r="K12" s="24">
        <v>19</v>
      </c>
      <c r="L12" s="51">
        <v>36</v>
      </c>
      <c r="M12" s="51">
        <v>1</v>
      </c>
      <c r="N12" s="4">
        <f>SUM(L$3:L12)</f>
        <v>229</v>
      </c>
      <c r="O12" s="4">
        <f>SUM(M$3:M12)</f>
        <v>37</v>
      </c>
      <c r="P12" s="3">
        <f t="shared" si="1"/>
        <v>285</v>
      </c>
      <c r="Q12" s="3"/>
      <c r="R12" s="24">
        <v>36</v>
      </c>
      <c r="S12" s="51">
        <v>43</v>
      </c>
      <c r="T12" s="51">
        <v>3</v>
      </c>
      <c r="U12" s="4">
        <f>SUM(S$3:S12)</f>
        <v>202</v>
      </c>
      <c r="V12" s="4">
        <f>SUM(T$3:T12)</f>
        <v>31</v>
      </c>
      <c r="W12" s="3">
        <f t="shared" si="2"/>
        <v>269</v>
      </c>
      <c r="X12" s="3"/>
      <c r="Y12" s="24">
        <v>24</v>
      </c>
      <c r="Z12" s="51">
        <v>31</v>
      </c>
      <c r="AA12" s="51">
        <v>5</v>
      </c>
      <c r="AB12" s="4">
        <f>SUM(Z$3:Z12)</f>
        <v>439</v>
      </c>
      <c r="AC12" s="4">
        <f>SUM(AA$3:AA12)</f>
        <v>60</v>
      </c>
      <c r="AD12" s="3">
        <f t="shared" si="3"/>
        <v>523</v>
      </c>
      <c r="AE12" s="3"/>
      <c r="AF12" s="24">
        <v>14</v>
      </c>
      <c r="AG12" s="51">
        <v>10</v>
      </c>
      <c r="AH12" s="51">
        <v>0</v>
      </c>
      <c r="AI12" s="4">
        <f>SUM(AG$3:AG12)</f>
        <v>36</v>
      </c>
      <c r="AJ12" s="4">
        <f>SUM(AH$3:AH12)</f>
        <v>27</v>
      </c>
      <c r="AK12" s="3">
        <f t="shared" si="4"/>
        <v>77</v>
      </c>
      <c r="AL12" s="3"/>
      <c r="AM12" s="24">
        <v>897</v>
      </c>
      <c r="AN12" s="51">
        <v>602</v>
      </c>
      <c r="AO12" s="51">
        <v>62</v>
      </c>
      <c r="AP12" s="4">
        <f>SUM(AN$3:AN12)</f>
        <v>2709</v>
      </c>
      <c r="AQ12" s="4">
        <f>SUM(AO$3:AO12)</f>
        <v>794</v>
      </c>
      <c r="AR12" s="3">
        <f t="shared" si="5"/>
        <v>4400</v>
      </c>
      <c r="AS12" s="3"/>
      <c r="AT12" s="24">
        <v>36</v>
      </c>
      <c r="AU12" s="51">
        <v>8</v>
      </c>
      <c r="AV12" s="51">
        <v>0</v>
      </c>
      <c r="AW12" s="4">
        <f>SUM(AU$3:AU12)</f>
        <v>98</v>
      </c>
      <c r="AX12" s="4">
        <f>SUM(AV$3:AV12)</f>
        <v>17</v>
      </c>
      <c r="AY12" s="3">
        <f t="shared" si="6"/>
        <v>151</v>
      </c>
      <c r="AZ12" s="3"/>
      <c r="BA12" s="24">
        <v>757</v>
      </c>
      <c r="BB12" s="51">
        <v>58</v>
      </c>
      <c r="BC12" s="51">
        <v>11</v>
      </c>
      <c r="BD12" s="4">
        <f>SUM(BB$3:BB12)</f>
        <v>225</v>
      </c>
      <c r="BE12" s="4">
        <f>SUM(BC$3:BC12)</f>
        <v>23</v>
      </c>
      <c r="BF12" s="3">
        <f t="shared" si="7"/>
        <v>1005</v>
      </c>
      <c r="BG12" s="3"/>
      <c r="BH12" s="24">
        <f t="shared" si="22"/>
        <v>990</v>
      </c>
      <c r="BI12" s="74">
        <f t="shared" si="23"/>
        <v>722</v>
      </c>
      <c r="BJ12" s="74">
        <f t="shared" si="24"/>
        <v>71</v>
      </c>
      <c r="BK12" s="24">
        <f t="shared" si="25"/>
        <v>3615</v>
      </c>
      <c r="BL12" s="24">
        <f t="shared" si="26"/>
        <v>949</v>
      </c>
      <c r="BM12" s="74">
        <f t="shared" si="27"/>
        <v>5554</v>
      </c>
      <c r="BN12" s="3"/>
      <c r="BO12" s="24">
        <f t="shared" si="9"/>
        <v>1690</v>
      </c>
      <c r="BP12" s="51">
        <f t="shared" si="10"/>
        <v>668</v>
      </c>
      <c r="BQ12" s="51">
        <f t="shared" si="11"/>
        <v>73</v>
      </c>
      <c r="BR12" s="24">
        <f t="shared" si="12"/>
        <v>3032</v>
      </c>
      <c r="BS12" s="24">
        <f t="shared" si="13"/>
        <v>834</v>
      </c>
      <c r="BT12" s="51">
        <f t="shared" si="14"/>
        <v>5556</v>
      </c>
      <c r="BU12" s="3"/>
      <c r="BV12" s="24">
        <f t="shared" si="15"/>
        <v>1804</v>
      </c>
      <c r="BW12" s="51">
        <f t="shared" si="16"/>
        <v>794</v>
      </c>
      <c r="BX12" s="51">
        <f t="shared" si="17"/>
        <v>82</v>
      </c>
      <c r="BY12" s="24">
        <f t="shared" si="18"/>
        <v>4065</v>
      </c>
      <c r="BZ12" s="24">
        <f t="shared" si="19"/>
        <v>1008</v>
      </c>
      <c r="CA12" s="51">
        <f t="shared" si="20"/>
        <v>6877</v>
      </c>
      <c r="CB12" s="3"/>
      <c r="CC12" s="24">
        <v>2102</v>
      </c>
      <c r="CD12" s="51">
        <v>928</v>
      </c>
      <c r="CE12" s="51">
        <v>93</v>
      </c>
      <c r="CF12" s="4">
        <f>SUM(CD$3:CD12)</f>
        <v>5087</v>
      </c>
      <c r="CG12" s="4">
        <f>SUM(CE$3:CE12)</f>
        <v>1106</v>
      </c>
      <c r="CH12" s="3">
        <f t="shared" si="21"/>
        <v>8295</v>
      </c>
    </row>
    <row r="13" spans="2:86" x14ac:dyDescent="0.2">
      <c r="B13" s="23">
        <v>43958</v>
      </c>
      <c r="C13" s="23">
        <v>43964</v>
      </c>
      <c r="D13" s="24">
        <v>72</v>
      </c>
      <c r="E13" s="51">
        <v>51</v>
      </c>
      <c r="F13" s="51">
        <v>0</v>
      </c>
      <c r="G13" s="4">
        <f>SUM(E$3:E13)</f>
        <v>178</v>
      </c>
      <c r="H13" s="4">
        <f>SUM(F$3:F13)</f>
        <v>19</v>
      </c>
      <c r="I13" s="3">
        <f t="shared" si="0"/>
        <v>269</v>
      </c>
      <c r="J13" s="3"/>
      <c r="K13" s="24">
        <v>124</v>
      </c>
      <c r="L13" s="51">
        <v>84</v>
      </c>
      <c r="M13" s="51">
        <v>5</v>
      </c>
      <c r="N13" s="4">
        <f>SUM(L$3:L13)</f>
        <v>313</v>
      </c>
      <c r="O13" s="4">
        <f>SUM(M$3:M13)</f>
        <v>42</v>
      </c>
      <c r="P13" s="3">
        <f t="shared" si="1"/>
        <v>479</v>
      </c>
      <c r="Q13" s="3"/>
      <c r="R13" s="24">
        <v>143</v>
      </c>
      <c r="S13" s="51">
        <v>83</v>
      </c>
      <c r="T13" s="51">
        <v>1</v>
      </c>
      <c r="U13" s="4">
        <f>SUM(S$3:S13)</f>
        <v>285</v>
      </c>
      <c r="V13" s="4">
        <f>SUM(T$3:T13)</f>
        <v>32</v>
      </c>
      <c r="W13" s="3">
        <f t="shared" si="2"/>
        <v>460</v>
      </c>
      <c r="X13" s="3"/>
      <c r="Y13" s="24">
        <v>96</v>
      </c>
      <c r="Z13" s="51">
        <v>98</v>
      </c>
      <c r="AA13" s="51">
        <v>4</v>
      </c>
      <c r="AB13" s="4">
        <f>SUM(Z$3:Z13)</f>
        <v>537</v>
      </c>
      <c r="AC13" s="4">
        <f>SUM(AA$3:AA13)</f>
        <v>64</v>
      </c>
      <c r="AD13" s="3">
        <f t="shared" si="3"/>
        <v>697</v>
      </c>
      <c r="AE13" s="3"/>
      <c r="AF13" s="24">
        <v>51</v>
      </c>
      <c r="AG13" s="51">
        <v>9</v>
      </c>
      <c r="AH13" s="51">
        <v>2</v>
      </c>
      <c r="AI13" s="4">
        <f>SUM(AG$3:AG13)</f>
        <v>45</v>
      </c>
      <c r="AJ13" s="4">
        <f>SUM(AH$3:AH13)</f>
        <v>29</v>
      </c>
      <c r="AK13" s="3">
        <f t="shared" si="4"/>
        <v>125</v>
      </c>
      <c r="AL13" s="3"/>
      <c r="AM13" s="24">
        <v>1796</v>
      </c>
      <c r="AN13" s="51">
        <v>1049</v>
      </c>
      <c r="AO13" s="51">
        <v>62</v>
      </c>
      <c r="AP13" s="4">
        <f>SUM(AN$3:AN13)</f>
        <v>3758</v>
      </c>
      <c r="AQ13" s="4">
        <f>SUM(AO$3:AO13)</f>
        <v>856</v>
      </c>
      <c r="AR13" s="3">
        <f t="shared" si="5"/>
        <v>6410</v>
      </c>
      <c r="AS13" s="3"/>
      <c r="AT13" s="24">
        <v>25</v>
      </c>
      <c r="AU13" s="51">
        <v>20</v>
      </c>
      <c r="AV13" s="51">
        <v>3</v>
      </c>
      <c r="AW13" s="4">
        <f>SUM(AU$3:AU13)</f>
        <v>118</v>
      </c>
      <c r="AX13" s="4">
        <f>SUM(AV$3:AV13)</f>
        <v>20</v>
      </c>
      <c r="AY13" s="3">
        <f t="shared" si="6"/>
        <v>163</v>
      </c>
      <c r="AZ13" s="3"/>
      <c r="BA13" s="24">
        <v>449</v>
      </c>
      <c r="BB13" s="51">
        <v>151</v>
      </c>
      <c r="BC13" s="51">
        <v>13</v>
      </c>
      <c r="BD13" s="4">
        <f>SUM(BB$3:BB13)</f>
        <v>376</v>
      </c>
      <c r="BE13" s="4">
        <f>SUM(BC$3:BC13)</f>
        <v>36</v>
      </c>
      <c r="BF13" s="3">
        <f t="shared" si="7"/>
        <v>861</v>
      </c>
      <c r="BG13" s="3"/>
      <c r="BH13" s="24">
        <f t="shared" si="22"/>
        <v>2210</v>
      </c>
      <c r="BI13" s="74">
        <f t="shared" si="23"/>
        <v>1323</v>
      </c>
      <c r="BJ13" s="74">
        <f t="shared" si="24"/>
        <v>74</v>
      </c>
      <c r="BK13" s="24">
        <f t="shared" si="25"/>
        <v>4938</v>
      </c>
      <c r="BL13" s="24">
        <f t="shared" si="26"/>
        <v>1023</v>
      </c>
      <c r="BM13" s="74">
        <f t="shared" si="27"/>
        <v>8171</v>
      </c>
      <c r="BN13" s="3"/>
      <c r="BO13" s="24">
        <f t="shared" si="9"/>
        <v>2270</v>
      </c>
      <c r="BP13" s="51">
        <f t="shared" si="10"/>
        <v>1220</v>
      </c>
      <c r="BQ13" s="51">
        <f t="shared" si="11"/>
        <v>78</v>
      </c>
      <c r="BR13" s="24">
        <f t="shared" si="12"/>
        <v>4252</v>
      </c>
      <c r="BS13" s="24">
        <f t="shared" si="13"/>
        <v>912</v>
      </c>
      <c r="BT13" s="51">
        <f t="shared" si="14"/>
        <v>7434</v>
      </c>
      <c r="BU13" s="3"/>
      <c r="BV13" s="24">
        <f t="shared" si="15"/>
        <v>2756</v>
      </c>
      <c r="BW13" s="51">
        <f t="shared" si="16"/>
        <v>1545</v>
      </c>
      <c r="BX13" s="51">
        <f t="shared" si="17"/>
        <v>90</v>
      </c>
      <c r="BY13" s="24">
        <f t="shared" si="18"/>
        <v>5610</v>
      </c>
      <c r="BZ13" s="24">
        <f t="shared" si="19"/>
        <v>1098</v>
      </c>
      <c r="CA13" s="51">
        <f t="shared" si="20"/>
        <v>9464</v>
      </c>
      <c r="CB13" s="3"/>
      <c r="CC13" s="24">
        <v>3485</v>
      </c>
      <c r="CD13" s="51">
        <v>1809</v>
      </c>
      <c r="CE13" s="51">
        <v>92</v>
      </c>
      <c r="CF13" s="4">
        <f>SUM(CD$3:CD13)</f>
        <v>6896</v>
      </c>
      <c r="CG13" s="4">
        <f>SUM(CE$3:CE13)</f>
        <v>1198</v>
      </c>
      <c r="CH13" s="3">
        <f t="shared" si="21"/>
        <v>11579</v>
      </c>
    </row>
    <row r="14" spans="2:86" x14ac:dyDescent="0.2">
      <c r="B14" s="23">
        <v>43965</v>
      </c>
      <c r="C14" s="23">
        <v>43971</v>
      </c>
      <c r="D14" s="24">
        <v>18</v>
      </c>
      <c r="E14" s="51">
        <v>15</v>
      </c>
      <c r="F14" s="51">
        <v>2</v>
      </c>
      <c r="G14" s="4">
        <f>SUM(E$3:E14)</f>
        <v>193</v>
      </c>
      <c r="H14" s="4">
        <f>SUM(F$3:F14)</f>
        <v>21</v>
      </c>
      <c r="I14" s="3">
        <f t="shared" si="0"/>
        <v>232</v>
      </c>
      <c r="J14" s="3"/>
      <c r="K14" s="24">
        <v>27</v>
      </c>
      <c r="L14" s="51">
        <v>36</v>
      </c>
      <c r="M14" s="51">
        <v>1</v>
      </c>
      <c r="N14" s="4">
        <f>SUM(L$3:L14)</f>
        <v>349</v>
      </c>
      <c r="O14" s="4">
        <f>SUM(M$3:M14)</f>
        <v>43</v>
      </c>
      <c r="P14" s="3">
        <f t="shared" si="1"/>
        <v>419</v>
      </c>
      <c r="Q14" s="3"/>
      <c r="R14" s="24">
        <v>25</v>
      </c>
      <c r="S14" s="51">
        <v>31</v>
      </c>
      <c r="T14" s="51">
        <v>3</v>
      </c>
      <c r="U14" s="4">
        <f>SUM(S$3:S14)</f>
        <v>316</v>
      </c>
      <c r="V14" s="4">
        <f>SUM(T$3:T14)</f>
        <v>35</v>
      </c>
      <c r="W14" s="3">
        <f t="shared" si="2"/>
        <v>376</v>
      </c>
      <c r="X14" s="3"/>
      <c r="Y14" s="24">
        <v>43</v>
      </c>
      <c r="Z14" s="51">
        <v>65</v>
      </c>
      <c r="AA14" s="51">
        <v>4</v>
      </c>
      <c r="AB14" s="4">
        <f>SUM(Z$3:Z14)</f>
        <v>602</v>
      </c>
      <c r="AC14" s="4">
        <f>SUM(AA$3:AA14)</f>
        <v>68</v>
      </c>
      <c r="AD14" s="3">
        <f t="shared" si="3"/>
        <v>713</v>
      </c>
      <c r="AE14" s="3"/>
      <c r="AF14" s="24">
        <v>33</v>
      </c>
      <c r="AG14" s="51">
        <v>10</v>
      </c>
      <c r="AH14" s="51">
        <v>2</v>
      </c>
      <c r="AI14" s="4">
        <f>SUM(AG$3:AG14)</f>
        <v>55</v>
      </c>
      <c r="AJ14" s="4">
        <f>SUM(AH$3:AH14)</f>
        <v>31</v>
      </c>
      <c r="AK14" s="3">
        <f t="shared" si="4"/>
        <v>119</v>
      </c>
      <c r="AL14" s="3"/>
      <c r="AM14" s="24">
        <v>1184</v>
      </c>
      <c r="AN14" s="51">
        <v>671</v>
      </c>
      <c r="AO14" s="51">
        <v>52</v>
      </c>
      <c r="AP14" s="4">
        <f>SUM(AN$3:AN14)</f>
        <v>4429</v>
      </c>
      <c r="AQ14" s="4">
        <f>SUM(AO$3:AO14)</f>
        <v>908</v>
      </c>
      <c r="AR14" s="3">
        <f t="shared" si="5"/>
        <v>6521</v>
      </c>
      <c r="AS14" s="3"/>
      <c r="AT14" s="24">
        <v>43</v>
      </c>
      <c r="AU14" s="51">
        <v>19</v>
      </c>
      <c r="AV14" s="51">
        <v>0</v>
      </c>
      <c r="AW14" s="4">
        <f>SUM(AU$3:AU14)</f>
        <v>137</v>
      </c>
      <c r="AX14" s="4">
        <f>SUM(AV$3:AV14)</f>
        <v>20</v>
      </c>
      <c r="AY14" s="3">
        <f t="shared" si="6"/>
        <v>200</v>
      </c>
      <c r="AZ14" s="3"/>
      <c r="BA14" s="24">
        <v>366</v>
      </c>
      <c r="BB14" s="51">
        <v>38</v>
      </c>
      <c r="BC14" s="51">
        <v>22</v>
      </c>
      <c r="BD14" s="4">
        <f>SUM(BB$3:BB14)</f>
        <v>414</v>
      </c>
      <c r="BE14" s="4">
        <f>SUM(BC$3:BC14)</f>
        <v>58</v>
      </c>
      <c r="BF14" s="3">
        <f t="shared" si="7"/>
        <v>838</v>
      </c>
      <c r="BG14" s="3"/>
      <c r="BH14" s="24">
        <f t="shared" si="22"/>
        <v>1312</v>
      </c>
      <c r="BI14" s="74">
        <f t="shared" si="23"/>
        <v>813</v>
      </c>
      <c r="BJ14" s="74">
        <f t="shared" si="24"/>
        <v>62</v>
      </c>
      <c r="BK14" s="24">
        <f t="shared" si="25"/>
        <v>5751</v>
      </c>
      <c r="BL14" s="24">
        <f t="shared" si="26"/>
        <v>1085</v>
      </c>
      <c r="BM14" s="74">
        <f t="shared" si="27"/>
        <v>8148</v>
      </c>
      <c r="BN14" s="3"/>
      <c r="BO14" s="24">
        <f t="shared" si="9"/>
        <v>1593</v>
      </c>
      <c r="BP14" s="51">
        <f t="shared" si="10"/>
        <v>728</v>
      </c>
      <c r="BQ14" s="51">
        <f t="shared" si="11"/>
        <v>74</v>
      </c>
      <c r="BR14" s="24">
        <f t="shared" si="12"/>
        <v>4980</v>
      </c>
      <c r="BS14" s="24">
        <f t="shared" si="13"/>
        <v>986</v>
      </c>
      <c r="BT14" s="51">
        <f t="shared" si="14"/>
        <v>7559</v>
      </c>
      <c r="BU14" s="3"/>
      <c r="BV14" s="24">
        <f t="shared" si="15"/>
        <v>1739</v>
      </c>
      <c r="BW14" s="51">
        <f t="shared" si="16"/>
        <v>885</v>
      </c>
      <c r="BX14" s="51">
        <f t="shared" si="17"/>
        <v>86</v>
      </c>
      <c r="BY14" s="24">
        <f t="shared" si="18"/>
        <v>6495</v>
      </c>
      <c r="BZ14" s="24">
        <f t="shared" si="19"/>
        <v>1184</v>
      </c>
      <c r="CA14" s="51">
        <f t="shared" si="20"/>
        <v>9418</v>
      </c>
      <c r="CB14" s="3"/>
      <c r="CC14" s="24">
        <v>2096</v>
      </c>
      <c r="CD14" s="51">
        <v>1007</v>
      </c>
      <c r="CE14" s="51">
        <v>89</v>
      </c>
      <c r="CF14" s="4">
        <f>SUM(CD$3:CD14)</f>
        <v>7903</v>
      </c>
      <c r="CG14" s="4">
        <f>SUM(CE$3:CE14)</f>
        <v>1287</v>
      </c>
      <c r="CH14" s="3">
        <f t="shared" si="21"/>
        <v>11286</v>
      </c>
    </row>
    <row r="15" spans="2:86" x14ac:dyDescent="0.2">
      <c r="B15" s="23">
        <v>43972</v>
      </c>
      <c r="C15" s="23">
        <v>43978</v>
      </c>
      <c r="D15" s="24">
        <v>29</v>
      </c>
      <c r="E15" s="51">
        <v>7</v>
      </c>
      <c r="F15" s="51">
        <v>2</v>
      </c>
      <c r="G15" s="4">
        <f>SUM(E$3:E15)</f>
        <v>200</v>
      </c>
      <c r="H15" s="4">
        <f>SUM(F$3:F15)</f>
        <v>23</v>
      </c>
      <c r="I15" s="3">
        <f t="shared" si="0"/>
        <v>252</v>
      </c>
      <c r="J15" s="3"/>
      <c r="K15" s="24">
        <v>37</v>
      </c>
      <c r="L15" s="51">
        <v>19</v>
      </c>
      <c r="M15" s="51">
        <v>2</v>
      </c>
      <c r="N15" s="4">
        <f>SUM(L$3:L15)</f>
        <v>368</v>
      </c>
      <c r="O15" s="4">
        <f>SUM(M$3:M15)</f>
        <v>45</v>
      </c>
      <c r="P15" s="3">
        <f t="shared" si="1"/>
        <v>450</v>
      </c>
      <c r="Q15" s="3"/>
      <c r="R15" s="24">
        <v>33</v>
      </c>
      <c r="S15" s="51">
        <v>10</v>
      </c>
      <c r="T15" s="51">
        <v>1</v>
      </c>
      <c r="U15" s="4">
        <f>SUM(S$3:S15)</f>
        <v>326</v>
      </c>
      <c r="V15" s="4">
        <f>SUM(T$3:T15)</f>
        <v>36</v>
      </c>
      <c r="W15" s="3">
        <f t="shared" si="2"/>
        <v>395</v>
      </c>
      <c r="X15" s="3"/>
      <c r="Y15" s="24">
        <v>30</v>
      </c>
      <c r="Z15" s="51">
        <v>31</v>
      </c>
      <c r="AA15" s="51">
        <v>4</v>
      </c>
      <c r="AB15" s="4">
        <f>SUM(Z$3:Z15)</f>
        <v>633</v>
      </c>
      <c r="AC15" s="4">
        <f>SUM(AA$3:AA15)</f>
        <v>72</v>
      </c>
      <c r="AD15" s="3">
        <f t="shared" si="3"/>
        <v>735</v>
      </c>
      <c r="AE15" s="3"/>
      <c r="AF15" s="24">
        <v>24</v>
      </c>
      <c r="AG15" s="51">
        <v>3</v>
      </c>
      <c r="AH15" s="51">
        <v>1</v>
      </c>
      <c r="AI15" s="4">
        <f>SUM(AG$3:AG15)</f>
        <v>58</v>
      </c>
      <c r="AJ15" s="4">
        <f>SUM(AH$3:AH15)</f>
        <v>32</v>
      </c>
      <c r="AK15" s="3">
        <f t="shared" si="4"/>
        <v>114</v>
      </c>
      <c r="AL15" s="3"/>
      <c r="AM15" s="24">
        <v>1157</v>
      </c>
      <c r="AN15" s="51">
        <v>576</v>
      </c>
      <c r="AO15" s="51">
        <v>50</v>
      </c>
      <c r="AP15" s="4">
        <f>SUM(AN$3:AN15)</f>
        <v>5005</v>
      </c>
      <c r="AQ15" s="4">
        <f>SUM(AO$3:AO15)</f>
        <v>958</v>
      </c>
      <c r="AR15" s="3">
        <f t="shared" si="5"/>
        <v>7120</v>
      </c>
      <c r="AS15" s="3"/>
      <c r="AT15" s="24">
        <v>44</v>
      </c>
      <c r="AU15" s="51">
        <v>7</v>
      </c>
      <c r="AV15" s="51">
        <v>2</v>
      </c>
      <c r="AW15" s="4">
        <f>SUM(AU$3:AU15)</f>
        <v>144</v>
      </c>
      <c r="AX15" s="4">
        <f>SUM(AV$3:AV15)</f>
        <v>22</v>
      </c>
      <c r="AY15" s="3">
        <f t="shared" si="6"/>
        <v>210</v>
      </c>
      <c r="AZ15" s="3"/>
      <c r="BA15" s="24">
        <v>420</v>
      </c>
      <c r="BB15" s="51">
        <v>188</v>
      </c>
      <c r="BC15" s="51">
        <v>32</v>
      </c>
      <c r="BD15" s="4">
        <f>SUM(BB$3:BB15)</f>
        <v>602</v>
      </c>
      <c r="BE15" s="4">
        <f>SUM(BC$3:BC15)</f>
        <v>90</v>
      </c>
      <c r="BF15" s="3">
        <f t="shared" si="7"/>
        <v>1112</v>
      </c>
      <c r="BG15" s="3"/>
      <c r="BH15" s="24">
        <f t="shared" si="22"/>
        <v>1281</v>
      </c>
      <c r="BI15" s="74">
        <f t="shared" si="23"/>
        <v>639</v>
      </c>
      <c r="BJ15" s="74">
        <f t="shared" si="24"/>
        <v>58</v>
      </c>
      <c r="BK15" s="24">
        <f t="shared" si="25"/>
        <v>6390</v>
      </c>
      <c r="BL15" s="24">
        <f t="shared" si="26"/>
        <v>1143</v>
      </c>
      <c r="BM15" s="74">
        <f t="shared" si="27"/>
        <v>8814</v>
      </c>
      <c r="BN15" s="3"/>
      <c r="BO15" s="24">
        <f t="shared" si="9"/>
        <v>1621</v>
      </c>
      <c r="BP15" s="51">
        <f t="shared" si="10"/>
        <v>771</v>
      </c>
      <c r="BQ15" s="51">
        <f t="shared" si="11"/>
        <v>84</v>
      </c>
      <c r="BR15" s="24">
        <f t="shared" si="12"/>
        <v>5751</v>
      </c>
      <c r="BS15" s="24">
        <f t="shared" si="13"/>
        <v>1070</v>
      </c>
      <c r="BT15" s="51">
        <f t="shared" si="14"/>
        <v>8442</v>
      </c>
      <c r="BU15" s="3"/>
      <c r="BV15" s="24">
        <f t="shared" si="15"/>
        <v>1774</v>
      </c>
      <c r="BW15" s="51">
        <f t="shared" si="16"/>
        <v>841</v>
      </c>
      <c r="BX15" s="51">
        <f t="shared" si="17"/>
        <v>94</v>
      </c>
      <c r="BY15" s="24">
        <f t="shared" si="18"/>
        <v>7336</v>
      </c>
      <c r="BZ15" s="24">
        <f t="shared" si="19"/>
        <v>1278</v>
      </c>
      <c r="CA15" s="51">
        <f t="shared" si="20"/>
        <v>10388</v>
      </c>
      <c r="CB15" s="3"/>
      <c r="CC15" s="24">
        <v>2524</v>
      </c>
      <c r="CD15" s="51">
        <v>986</v>
      </c>
      <c r="CE15" s="51">
        <v>103</v>
      </c>
      <c r="CF15" s="4">
        <f>SUM(CD$3:CD15)</f>
        <v>8889</v>
      </c>
      <c r="CG15" s="4">
        <f>SUM(CE$3:CE15)</f>
        <v>1390</v>
      </c>
      <c r="CH15" s="3">
        <f t="shared" si="21"/>
        <v>12803</v>
      </c>
    </row>
    <row r="16" spans="2:86" x14ac:dyDescent="0.2">
      <c r="B16" s="23">
        <v>43979</v>
      </c>
      <c r="C16" s="23">
        <v>43985</v>
      </c>
      <c r="D16" s="24">
        <v>16</v>
      </c>
      <c r="E16" s="51">
        <v>12</v>
      </c>
      <c r="F16" s="51">
        <v>0</v>
      </c>
      <c r="G16" s="4">
        <f>SUM(E$3:E16)</f>
        <v>212</v>
      </c>
      <c r="H16" s="4">
        <f>SUM(F$3:F16)</f>
        <v>23</v>
      </c>
      <c r="I16" s="3">
        <f t="shared" si="0"/>
        <v>251</v>
      </c>
      <c r="J16" s="3"/>
      <c r="K16" s="24">
        <v>33</v>
      </c>
      <c r="L16" s="51">
        <v>25</v>
      </c>
      <c r="M16" s="51">
        <v>2</v>
      </c>
      <c r="N16" s="4">
        <f>SUM(L$3:L16)</f>
        <v>393</v>
      </c>
      <c r="O16" s="4">
        <f>SUM(M$3:M16)</f>
        <v>47</v>
      </c>
      <c r="P16" s="3">
        <f t="shared" si="1"/>
        <v>473</v>
      </c>
      <c r="Q16" s="3"/>
      <c r="R16" s="24">
        <v>47</v>
      </c>
      <c r="S16" s="51">
        <v>13</v>
      </c>
      <c r="T16" s="51">
        <v>1</v>
      </c>
      <c r="U16" s="4">
        <f>SUM(S$3:S16)</f>
        <v>339</v>
      </c>
      <c r="V16" s="4">
        <f>SUM(T$3:T16)</f>
        <v>37</v>
      </c>
      <c r="W16" s="3">
        <f t="shared" si="2"/>
        <v>423</v>
      </c>
      <c r="X16" s="3"/>
      <c r="Y16" s="24">
        <v>31</v>
      </c>
      <c r="Z16" s="51">
        <v>30</v>
      </c>
      <c r="AA16" s="51">
        <v>2</v>
      </c>
      <c r="AB16" s="4">
        <f>SUM(Z$3:Z16)</f>
        <v>663</v>
      </c>
      <c r="AC16" s="4">
        <f>SUM(AA$3:AA16)</f>
        <v>74</v>
      </c>
      <c r="AD16" s="3">
        <f t="shared" si="3"/>
        <v>768</v>
      </c>
      <c r="AE16" s="3"/>
      <c r="AF16" s="24">
        <v>32</v>
      </c>
      <c r="AG16" s="51">
        <v>15</v>
      </c>
      <c r="AH16" s="51">
        <v>0</v>
      </c>
      <c r="AI16" s="4">
        <f>SUM(AG$3:AG16)</f>
        <v>73</v>
      </c>
      <c r="AJ16" s="4">
        <f>SUM(AH$3:AH16)</f>
        <v>32</v>
      </c>
      <c r="AK16" s="3">
        <f t="shared" si="4"/>
        <v>137</v>
      </c>
      <c r="AL16" s="3"/>
      <c r="AM16" s="24">
        <v>1169</v>
      </c>
      <c r="AN16" s="51">
        <v>842</v>
      </c>
      <c r="AO16" s="51">
        <v>37</v>
      </c>
      <c r="AP16" s="4">
        <f>SUM(AN$3:AN16)</f>
        <v>5847</v>
      </c>
      <c r="AQ16" s="4">
        <f>SUM(AO$3:AO16)</f>
        <v>995</v>
      </c>
      <c r="AR16" s="3">
        <f t="shared" si="5"/>
        <v>8011</v>
      </c>
      <c r="AS16" s="3"/>
      <c r="AT16" s="24">
        <v>26</v>
      </c>
      <c r="AU16" s="51">
        <v>27</v>
      </c>
      <c r="AV16" s="51">
        <v>1</v>
      </c>
      <c r="AW16" s="4">
        <f>SUM(AU$3:AU16)</f>
        <v>171</v>
      </c>
      <c r="AX16" s="4">
        <f>SUM(AV$3:AV16)</f>
        <v>23</v>
      </c>
      <c r="AY16" s="3">
        <f t="shared" si="6"/>
        <v>220</v>
      </c>
      <c r="AZ16" s="3"/>
      <c r="BA16" s="24">
        <v>567</v>
      </c>
      <c r="BB16" s="51">
        <v>632</v>
      </c>
      <c r="BC16" s="51">
        <v>54</v>
      </c>
      <c r="BD16" s="4">
        <f>SUM(BB$3:BB16)</f>
        <v>1234</v>
      </c>
      <c r="BE16" s="4">
        <f>SUM(BC$3:BC16)</f>
        <v>144</v>
      </c>
      <c r="BF16" s="3">
        <f t="shared" si="7"/>
        <v>1945</v>
      </c>
      <c r="BG16" s="3"/>
      <c r="BH16" s="24">
        <f t="shared" si="22"/>
        <v>1312</v>
      </c>
      <c r="BI16" s="74">
        <f t="shared" si="23"/>
        <v>925</v>
      </c>
      <c r="BJ16" s="74">
        <f t="shared" si="24"/>
        <v>42</v>
      </c>
      <c r="BK16" s="24">
        <f t="shared" si="25"/>
        <v>7315</v>
      </c>
      <c r="BL16" s="24">
        <f t="shared" si="26"/>
        <v>1185</v>
      </c>
      <c r="BM16" s="74">
        <f t="shared" si="27"/>
        <v>9812</v>
      </c>
      <c r="BN16" s="3"/>
      <c r="BO16" s="24">
        <f t="shared" si="9"/>
        <v>1762</v>
      </c>
      <c r="BP16" s="51">
        <f t="shared" si="10"/>
        <v>1501</v>
      </c>
      <c r="BQ16" s="51">
        <f t="shared" si="11"/>
        <v>92</v>
      </c>
      <c r="BR16" s="24">
        <f t="shared" si="12"/>
        <v>7252</v>
      </c>
      <c r="BS16" s="24">
        <f t="shared" si="13"/>
        <v>1162</v>
      </c>
      <c r="BT16" s="51">
        <f t="shared" si="14"/>
        <v>10176</v>
      </c>
      <c r="BU16" s="3"/>
      <c r="BV16" s="24">
        <f t="shared" si="15"/>
        <v>1921</v>
      </c>
      <c r="BW16" s="51">
        <f t="shared" si="16"/>
        <v>1596</v>
      </c>
      <c r="BX16" s="51">
        <f t="shared" si="17"/>
        <v>97</v>
      </c>
      <c r="BY16" s="24">
        <f t="shared" si="18"/>
        <v>8932</v>
      </c>
      <c r="BZ16" s="24">
        <f t="shared" si="19"/>
        <v>1375</v>
      </c>
      <c r="CA16" s="51">
        <f t="shared" si="20"/>
        <v>12228</v>
      </c>
      <c r="CB16" s="3"/>
      <c r="CC16" s="24">
        <v>2405</v>
      </c>
      <c r="CD16" s="51">
        <v>1741</v>
      </c>
      <c r="CE16" s="51">
        <v>101</v>
      </c>
      <c r="CF16" s="4">
        <f>SUM(CD$3:CD16)</f>
        <v>10630</v>
      </c>
      <c r="CG16" s="4">
        <f>SUM(CE$3:CE16)</f>
        <v>1491</v>
      </c>
      <c r="CH16" s="3">
        <f t="shared" si="21"/>
        <v>14526</v>
      </c>
    </row>
    <row r="17" spans="2:86" x14ac:dyDescent="0.2">
      <c r="B17" s="23">
        <v>43986</v>
      </c>
      <c r="C17" s="23">
        <v>43992</v>
      </c>
      <c r="D17" s="24">
        <v>80</v>
      </c>
      <c r="E17" s="51">
        <v>27</v>
      </c>
      <c r="F17" s="51">
        <v>3</v>
      </c>
      <c r="G17" s="4">
        <f>SUM(E$3:E17)</f>
        <v>239</v>
      </c>
      <c r="H17" s="4">
        <f>SUM(F$3:F17)</f>
        <v>26</v>
      </c>
      <c r="I17" s="3">
        <f t="shared" si="0"/>
        <v>345</v>
      </c>
      <c r="J17" s="3"/>
      <c r="K17" s="24">
        <v>136</v>
      </c>
      <c r="L17" s="51">
        <v>57</v>
      </c>
      <c r="M17" s="51">
        <v>2</v>
      </c>
      <c r="N17" s="4">
        <f>SUM(L$3:L17)</f>
        <v>450</v>
      </c>
      <c r="O17" s="4">
        <f>SUM(M$3:M17)</f>
        <v>49</v>
      </c>
      <c r="P17" s="3">
        <f t="shared" si="1"/>
        <v>635</v>
      </c>
      <c r="Q17" s="3"/>
      <c r="R17" s="24">
        <v>132</v>
      </c>
      <c r="S17" s="51">
        <v>30</v>
      </c>
      <c r="T17" s="51">
        <v>2</v>
      </c>
      <c r="U17" s="4">
        <f>SUM(S$3:S17)</f>
        <v>369</v>
      </c>
      <c r="V17" s="4">
        <f>SUM(T$3:T17)</f>
        <v>39</v>
      </c>
      <c r="W17" s="3">
        <f t="shared" si="2"/>
        <v>540</v>
      </c>
      <c r="X17" s="3"/>
      <c r="Y17" s="24">
        <v>86</v>
      </c>
      <c r="Z17" s="51">
        <v>106</v>
      </c>
      <c r="AA17" s="51">
        <v>1</v>
      </c>
      <c r="AB17" s="4">
        <f>SUM(Z$3:Z17)</f>
        <v>769</v>
      </c>
      <c r="AC17" s="4">
        <f>SUM(AA$3:AA17)</f>
        <v>75</v>
      </c>
      <c r="AD17" s="3">
        <f t="shared" si="3"/>
        <v>930</v>
      </c>
      <c r="AE17" s="3"/>
      <c r="AF17" s="24">
        <v>80</v>
      </c>
      <c r="AG17" s="51">
        <v>21</v>
      </c>
      <c r="AH17" s="51">
        <v>2</v>
      </c>
      <c r="AI17" s="4">
        <f>SUM(AG$3:AG17)</f>
        <v>94</v>
      </c>
      <c r="AJ17" s="4">
        <f>SUM(AH$3:AH17)</f>
        <v>34</v>
      </c>
      <c r="AK17" s="3">
        <f t="shared" si="4"/>
        <v>208</v>
      </c>
      <c r="AL17" s="3"/>
      <c r="AM17" s="24">
        <v>1908</v>
      </c>
      <c r="AN17" s="51">
        <v>968</v>
      </c>
      <c r="AO17" s="51">
        <v>50</v>
      </c>
      <c r="AP17" s="4">
        <f>SUM(AN$3:AN17)</f>
        <v>6815</v>
      </c>
      <c r="AQ17" s="4">
        <f>SUM(AO$3:AO17)</f>
        <v>1045</v>
      </c>
      <c r="AR17" s="3">
        <f t="shared" si="5"/>
        <v>9768</v>
      </c>
      <c r="AS17" s="3"/>
      <c r="AT17" s="24">
        <v>30</v>
      </c>
      <c r="AU17" s="51">
        <v>60</v>
      </c>
      <c r="AV17" s="51">
        <v>1</v>
      </c>
      <c r="AW17" s="4">
        <f>SUM(AU$3:AU17)</f>
        <v>231</v>
      </c>
      <c r="AX17" s="4">
        <f>SUM(AV$3:AV17)</f>
        <v>24</v>
      </c>
      <c r="AY17" s="3">
        <f t="shared" si="6"/>
        <v>285</v>
      </c>
      <c r="AZ17" s="3"/>
      <c r="BA17" s="24">
        <v>1256</v>
      </c>
      <c r="BB17" s="51">
        <v>330</v>
      </c>
      <c r="BC17" s="51">
        <v>89</v>
      </c>
      <c r="BD17" s="4">
        <f>SUM(BB$3:BB17)</f>
        <v>1564</v>
      </c>
      <c r="BE17" s="4">
        <f>SUM(BC$3:BC17)</f>
        <v>233</v>
      </c>
      <c r="BF17" s="3">
        <f t="shared" si="7"/>
        <v>3053</v>
      </c>
      <c r="BG17" s="3"/>
      <c r="BH17" s="24">
        <f t="shared" si="22"/>
        <v>2342</v>
      </c>
      <c r="BI17" s="74">
        <f t="shared" si="23"/>
        <v>1182</v>
      </c>
      <c r="BJ17" s="74">
        <f t="shared" si="24"/>
        <v>57</v>
      </c>
      <c r="BK17" s="24">
        <f t="shared" si="25"/>
        <v>8497</v>
      </c>
      <c r="BL17" s="24">
        <f t="shared" si="26"/>
        <v>1242</v>
      </c>
      <c r="BM17" s="74">
        <f t="shared" si="27"/>
        <v>12081</v>
      </c>
      <c r="BN17" s="3"/>
      <c r="BO17" s="24">
        <f t="shared" si="9"/>
        <v>3194</v>
      </c>
      <c r="BP17" s="51">
        <f t="shared" si="10"/>
        <v>1358</v>
      </c>
      <c r="BQ17" s="51">
        <f t="shared" si="11"/>
        <v>140</v>
      </c>
      <c r="BR17" s="24">
        <f t="shared" si="12"/>
        <v>8610</v>
      </c>
      <c r="BS17" s="24">
        <f t="shared" si="13"/>
        <v>1302</v>
      </c>
      <c r="BT17" s="51">
        <f t="shared" si="14"/>
        <v>13106</v>
      </c>
      <c r="BU17" s="3"/>
      <c r="BV17" s="24">
        <f t="shared" si="15"/>
        <v>3708</v>
      </c>
      <c r="BW17" s="51">
        <f t="shared" si="16"/>
        <v>1599</v>
      </c>
      <c r="BX17" s="51">
        <f t="shared" si="17"/>
        <v>150</v>
      </c>
      <c r="BY17" s="24">
        <f t="shared" si="18"/>
        <v>10531</v>
      </c>
      <c r="BZ17" s="24">
        <f t="shared" si="19"/>
        <v>1525</v>
      </c>
      <c r="CA17" s="51">
        <f t="shared" si="20"/>
        <v>15764</v>
      </c>
      <c r="CB17" s="3"/>
      <c r="CC17" s="24">
        <v>4900</v>
      </c>
      <c r="CD17" s="51">
        <v>1959</v>
      </c>
      <c r="CE17" s="51">
        <v>152</v>
      </c>
      <c r="CF17" s="4">
        <f>SUM(CD$3:CD17)</f>
        <v>12589</v>
      </c>
      <c r="CG17" s="4">
        <f>SUM(CE$3:CE17)</f>
        <v>1643</v>
      </c>
      <c r="CH17" s="3">
        <f t="shared" si="21"/>
        <v>19132</v>
      </c>
    </row>
    <row r="18" spans="2:86" x14ac:dyDescent="0.2">
      <c r="B18" s="23">
        <v>43993</v>
      </c>
      <c r="C18" s="23">
        <v>43999</v>
      </c>
      <c r="D18" s="24">
        <v>61</v>
      </c>
      <c r="E18" s="51">
        <v>31</v>
      </c>
      <c r="F18" s="51">
        <v>1</v>
      </c>
      <c r="G18" s="4">
        <f>SUM(E$3:E18)</f>
        <v>270</v>
      </c>
      <c r="H18" s="4">
        <f>SUM(F$3:F18)</f>
        <v>27</v>
      </c>
      <c r="I18" s="3">
        <f t="shared" si="0"/>
        <v>358</v>
      </c>
      <c r="J18" s="3"/>
      <c r="K18" s="24">
        <v>98</v>
      </c>
      <c r="L18" s="51">
        <v>38</v>
      </c>
      <c r="M18" s="51">
        <v>1</v>
      </c>
      <c r="N18" s="4">
        <f>SUM(L$3:L18)</f>
        <v>488</v>
      </c>
      <c r="O18" s="4">
        <f>SUM(M$3:M18)</f>
        <v>50</v>
      </c>
      <c r="P18" s="3">
        <f t="shared" si="1"/>
        <v>636</v>
      </c>
      <c r="Q18" s="3"/>
      <c r="R18" s="24">
        <v>126</v>
      </c>
      <c r="S18" s="51">
        <v>80</v>
      </c>
      <c r="T18" s="51">
        <v>2</v>
      </c>
      <c r="U18" s="4">
        <f>SUM(S$3:S18)</f>
        <v>449</v>
      </c>
      <c r="V18" s="4">
        <f>SUM(T$3:T18)</f>
        <v>41</v>
      </c>
      <c r="W18" s="3">
        <f t="shared" si="2"/>
        <v>616</v>
      </c>
      <c r="X18" s="3"/>
      <c r="Y18" s="24">
        <v>133</v>
      </c>
      <c r="Z18" s="51">
        <v>133</v>
      </c>
      <c r="AA18" s="51">
        <v>1</v>
      </c>
      <c r="AB18" s="4">
        <f>SUM(Z$3:Z18)</f>
        <v>902</v>
      </c>
      <c r="AC18" s="4">
        <f>SUM(AA$3:AA18)</f>
        <v>76</v>
      </c>
      <c r="AD18" s="3">
        <f t="shared" si="3"/>
        <v>1111</v>
      </c>
      <c r="AE18" s="3"/>
      <c r="AF18" s="24">
        <v>64</v>
      </c>
      <c r="AG18" s="51">
        <v>36</v>
      </c>
      <c r="AH18" s="51">
        <v>3</v>
      </c>
      <c r="AI18" s="4">
        <f>SUM(AG$3:AG18)</f>
        <v>130</v>
      </c>
      <c r="AJ18" s="4">
        <f>SUM(AH$3:AH18)</f>
        <v>37</v>
      </c>
      <c r="AK18" s="3">
        <f t="shared" si="4"/>
        <v>231</v>
      </c>
      <c r="AL18" s="3"/>
      <c r="AM18" s="24">
        <v>2016</v>
      </c>
      <c r="AN18" s="51">
        <v>1440</v>
      </c>
      <c r="AO18" s="51">
        <v>70</v>
      </c>
      <c r="AP18" s="4">
        <f>SUM(AN$3:AN18)</f>
        <v>8255</v>
      </c>
      <c r="AQ18" s="4">
        <f>SUM(AO$3:AO18)</f>
        <v>1115</v>
      </c>
      <c r="AR18" s="3">
        <f t="shared" si="5"/>
        <v>11386</v>
      </c>
      <c r="AS18" s="3"/>
      <c r="AT18" s="24">
        <v>31</v>
      </c>
      <c r="AU18" s="51">
        <v>59</v>
      </c>
      <c r="AV18" s="51">
        <v>0</v>
      </c>
      <c r="AW18" s="4">
        <f>SUM(AU$3:AU18)</f>
        <v>290</v>
      </c>
      <c r="AX18" s="4">
        <f>SUM(AV$3:AV18)</f>
        <v>24</v>
      </c>
      <c r="AY18" s="3">
        <f t="shared" si="6"/>
        <v>345</v>
      </c>
      <c r="AZ18" s="3"/>
      <c r="BA18" s="24">
        <v>1039</v>
      </c>
      <c r="BB18" s="51">
        <v>314</v>
      </c>
      <c r="BC18" s="51">
        <v>130</v>
      </c>
      <c r="BD18" s="4">
        <f>SUM(BB$3:BB18)</f>
        <v>1878</v>
      </c>
      <c r="BE18" s="4">
        <f>SUM(BC$3:BC18)</f>
        <v>363</v>
      </c>
      <c r="BF18" s="3">
        <f t="shared" si="7"/>
        <v>3280</v>
      </c>
      <c r="BG18" s="3"/>
      <c r="BH18" s="24">
        <f t="shared" si="22"/>
        <v>2437</v>
      </c>
      <c r="BI18" s="74">
        <f t="shared" si="23"/>
        <v>1727</v>
      </c>
      <c r="BJ18" s="74">
        <f t="shared" si="24"/>
        <v>77</v>
      </c>
      <c r="BK18" s="24">
        <f t="shared" si="25"/>
        <v>10224</v>
      </c>
      <c r="BL18" s="24">
        <f t="shared" si="26"/>
        <v>1319</v>
      </c>
      <c r="BM18" s="74">
        <f t="shared" si="27"/>
        <v>13980</v>
      </c>
      <c r="BN18" s="3"/>
      <c r="BO18" s="24">
        <f t="shared" si="9"/>
        <v>3086</v>
      </c>
      <c r="BP18" s="51">
        <f t="shared" si="10"/>
        <v>1813</v>
      </c>
      <c r="BQ18" s="51">
        <f t="shared" si="11"/>
        <v>200</v>
      </c>
      <c r="BR18" s="24">
        <f t="shared" si="12"/>
        <v>10423</v>
      </c>
      <c r="BS18" s="24">
        <f t="shared" si="13"/>
        <v>1502</v>
      </c>
      <c r="BT18" s="51">
        <f t="shared" si="14"/>
        <v>15011</v>
      </c>
      <c r="BU18" s="3"/>
      <c r="BV18" s="24">
        <f t="shared" si="15"/>
        <v>3568</v>
      </c>
      <c r="BW18" s="51">
        <f t="shared" si="16"/>
        <v>2131</v>
      </c>
      <c r="BX18" s="51">
        <f t="shared" si="17"/>
        <v>208</v>
      </c>
      <c r="BY18" s="24">
        <f t="shared" si="18"/>
        <v>12662</v>
      </c>
      <c r="BZ18" s="24">
        <f t="shared" si="19"/>
        <v>1733</v>
      </c>
      <c r="CA18" s="51">
        <f t="shared" si="20"/>
        <v>17963</v>
      </c>
      <c r="CB18" s="3"/>
      <c r="CC18" s="24">
        <v>4701</v>
      </c>
      <c r="CD18" s="51">
        <v>2479</v>
      </c>
      <c r="CE18" s="51">
        <v>215</v>
      </c>
      <c r="CF18" s="4">
        <f>SUM(CD$3:CD18)</f>
        <v>15068</v>
      </c>
      <c r="CG18" s="4">
        <f>SUM(CE$3:CE18)</f>
        <v>1858</v>
      </c>
      <c r="CH18" s="3">
        <f t="shared" si="21"/>
        <v>21627</v>
      </c>
    </row>
    <row r="19" spans="2:86" x14ac:dyDescent="0.2">
      <c r="B19" s="23">
        <v>44000</v>
      </c>
      <c r="C19" s="23">
        <v>44006</v>
      </c>
      <c r="D19" s="24">
        <v>42</v>
      </c>
      <c r="E19" s="51">
        <v>21</v>
      </c>
      <c r="F19" s="51">
        <v>2</v>
      </c>
      <c r="G19" s="4">
        <f>SUM(E$3:E19)</f>
        <v>291</v>
      </c>
      <c r="H19" s="4">
        <f>SUM(F$3:F19)</f>
        <v>29</v>
      </c>
      <c r="I19" s="3">
        <f t="shared" si="0"/>
        <v>362</v>
      </c>
      <c r="J19" s="3"/>
      <c r="K19" s="24">
        <v>143</v>
      </c>
      <c r="L19" s="51">
        <v>52</v>
      </c>
      <c r="M19" s="51">
        <v>0</v>
      </c>
      <c r="N19" s="4">
        <f>SUM(L$3:L19)</f>
        <v>540</v>
      </c>
      <c r="O19" s="4">
        <f>SUM(M$3:M19)</f>
        <v>50</v>
      </c>
      <c r="P19" s="3">
        <f t="shared" si="1"/>
        <v>733</v>
      </c>
      <c r="Q19" s="3"/>
      <c r="R19" s="24">
        <v>144</v>
      </c>
      <c r="S19" s="51">
        <v>82</v>
      </c>
      <c r="T19" s="51">
        <v>4</v>
      </c>
      <c r="U19" s="4">
        <f>SUM(S$3:S19)</f>
        <v>531</v>
      </c>
      <c r="V19" s="4">
        <f>SUM(T$3:T19)</f>
        <v>45</v>
      </c>
      <c r="W19" s="3">
        <f t="shared" si="2"/>
        <v>720</v>
      </c>
      <c r="X19" s="3"/>
      <c r="Y19" s="24">
        <v>171</v>
      </c>
      <c r="Z19" s="51">
        <v>54</v>
      </c>
      <c r="AA19" s="51">
        <v>0</v>
      </c>
      <c r="AB19" s="4">
        <f>SUM(Z$3:Z19)</f>
        <v>956</v>
      </c>
      <c r="AC19" s="4">
        <f>SUM(AA$3:AA19)</f>
        <v>76</v>
      </c>
      <c r="AD19" s="3">
        <f t="shared" si="3"/>
        <v>1203</v>
      </c>
      <c r="AE19" s="3"/>
      <c r="AF19" s="24">
        <v>91</v>
      </c>
      <c r="AG19" s="51">
        <v>15</v>
      </c>
      <c r="AH19" s="51">
        <v>1</v>
      </c>
      <c r="AI19" s="4">
        <f>SUM(AG$3:AG19)</f>
        <v>145</v>
      </c>
      <c r="AJ19" s="4">
        <f>SUM(AH$3:AH19)</f>
        <v>38</v>
      </c>
      <c r="AK19" s="3">
        <f t="shared" si="4"/>
        <v>274</v>
      </c>
      <c r="AL19" s="3"/>
      <c r="AM19" s="24">
        <v>2706</v>
      </c>
      <c r="AN19" s="51">
        <v>1333</v>
      </c>
      <c r="AO19" s="51">
        <v>65</v>
      </c>
      <c r="AP19" s="4">
        <f>SUM(AN$3:AN19)</f>
        <v>9588</v>
      </c>
      <c r="AQ19" s="4">
        <f>SUM(AO$3:AO19)</f>
        <v>1180</v>
      </c>
      <c r="AR19" s="3">
        <f t="shared" si="5"/>
        <v>13474</v>
      </c>
      <c r="AS19" s="3"/>
      <c r="AT19" s="24">
        <v>24</v>
      </c>
      <c r="AU19" s="51">
        <v>15</v>
      </c>
      <c r="AV19" s="51">
        <v>0</v>
      </c>
      <c r="AW19" s="4">
        <f>SUM(AU$3:AU19)</f>
        <v>305</v>
      </c>
      <c r="AX19" s="4">
        <f>SUM(AV$3:AV19)</f>
        <v>24</v>
      </c>
      <c r="AY19" s="3">
        <f t="shared" si="6"/>
        <v>353</v>
      </c>
      <c r="AZ19" s="3"/>
      <c r="BA19" s="24">
        <v>1134</v>
      </c>
      <c r="BB19" s="51">
        <v>392</v>
      </c>
      <c r="BC19" s="51">
        <v>135</v>
      </c>
      <c r="BD19" s="4">
        <f>SUM(BB$3:BB19)</f>
        <v>2270</v>
      </c>
      <c r="BE19" s="4">
        <f>SUM(BC$3:BC19)</f>
        <v>498</v>
      </c>
      <c r="BF19" s="3">
        <f t="shared" si="7"/>
        <v>3902</v>
      </c>
      <c r="BG19" s="3"/>
      <c r="BH19" s="24">
        <f t="shared" si="22"/>
        <v>3255</v>
      </c>
      <c r="BI19" s="74">
        <f t="shared" si="23"/>
        <v>1536</v>
      </c>
      <c r="BJ19" s="74">
        <f t="shared" si="24"/>
        <v>70</v>
      </c>
      <c r="BK19" s="24">
        <f t="shared" si="25"/>
        <v>11760</v>
      </c>
      <c r="BL19" s="24">
        <f t="shared" si="26"/>
        <v>1389</v>
      </c>
      <c r="BM19" s="74">
        <f t="shared" si="27"/>
        <v>16404</v>
      </c>
      <c r="BN19" s="3"/>
      <c r="BO19" s="24">
        <f t="shared" si="9"/>
        <v>3864</v>
      </c>
      <c r="BP19" s="51">
        <f t="shared" si="10"/>
        <v>1740</v>
      </c>
      <c r="BQ19" s="51">
        <f t="shared" si="11"/>
        <v>200</v>
      </c>
      <c r="BR19" s="24">
        <f t="shared" si="12"/>
        <v>12163</v>
      </c>
      <c r="BS19" s="24">
        <f t="shared" si="13"/>
        <v>1702</v>
      </c>
      <c r="BT19" s="51">
        <f t="shared" si="14"/>
        <v>17729</v>
      </c>
      <c r="BU19" s="3"/>
      <c r="BV19" s="24">
        <f t="shared" si="15"/>
        <v>4455</v>
      </c>
      <c r="BW19" s="51">
        <f t="shared" si="16"/>
        <v>1964</v>
      </c>
      <c r="BX19" s="51">
        <f t="shared" si="17"/>
        <v>207</v>
      </c>
      <c r="BY19" s="24">
        <f t="shared" si="18"/>
        <v>14626</v>
      </c>
      <c r="BZ19" s="24">
        <f t="shared" si="19"/>
        <v>1940</v>
      </c>
      <c r="CA19" s="51">
        <f t="shared" si="20"/>
        <v>21021</v>
      </c>
      <c r="CB19" s="3"/>
      <c r="CC19" s="24">
        <v>5584</v>
      </c>
      <c r="CD19" s="51">
        <v>2334</v>
      </c>
      <c r="CE19" s="51">
        <v>214</v>
      </c>
      <c r="CF19" s="4">
        <f>SUM(CD$3:CD19)</f>
        <v>17402</v>
      </c>
      <c r="CG19" s="4">
        <f>SUM(CE$3:CE19)</f>
        <v>2072</v>
      </c>
      <c r="CH19" s="3">
        <f t="shared" si="21"/>
        <v>25058</v>
      </c>
    </row>
    <row r="20" spans="2:86" x14ac:dyDescent="0.2">
      <c r="B20" s="23">
        <v>44007</v>
      </c>
      <c r="C20" s="23">
        <v>44013</v>
      </c>
      <c r="D20" s="24">
        <v>60</v>
      </c>
      <c r="E20" s="51">
        <v>24</v>
      </c>
      <c r="F20" s="51">
        <v>1</v>
      </c>
      <c r="G20" s="4">
        <f>SUM(E$3:E20)</f>
        <v>315</v>
      </c>
      <c r="H20" s="4">
        <f>SUM(F$3:F20)</f>
        <v>30</v>
      </c>
      <c r="I20" s="3">
        <f t="shared" si="0"/>
        <v>405</v>
      </c>
      <c r="J20" s="3"/>
      <c r="K20" s="24">
        <v>222</v>
      </c>
      <c r="L20" s="51">
        <v>43</v>
      </c>
      <c r="M20" s="51">
        <v>2</v>
      </c>
      <c r="N20" s="4">
        <f>SUM(L$3:L20)</f>
        <v>583</v>
      </c>
      <c r="O20" s="4">
        <f>SUM(M$3:M20)</f>
        <v>52</v>
      </c>
      <c r="P20" s="3">
        <f t="shared" si="1"/>
        <v>857</v>
      </c>
      <c r="Q20" s="3"/>
      <c r="R20" s="24">
        <v>296</v>
      </c>
      <c r="S20" s="51">
        <v>40</v>
      </c>
      <c r="T20" s="51">
        <v>6</v>
      </c>
      <c r="U20" s="4">
        <f>SUM(S$3:S20)</f>
        <v>571</v>
      </c>
      <c r="V20" s="4">
        <f>SUM(T$3:T20)</f>
        <v>51</v>
      </c>
      <c r="W20" s="3">
        <f t="shared" si="2"/>
        <v>918</v>
      </c>
      <c r="X20" s="3"/>
      <c r="Y20" s="24">
        <v>250</v>
      </c>
      <c r="Z20" s="51">
        <v>74</v>
      </c>
      <c r="AA20" s="51">
        <v>9</v>
      </c>
      <c r="AB20" s="4">
        <f>SUM(Z$3:Z20)</f>
        <v>1030</v>
      </c>
      <c r="AC20" s="4">
        <f>SUM(AA$3:AA20)</f>
        <v>85</v>
      </c>
      <c r="AD20" s="3">
        <f t="shared" si="3"/>
        <v>1365</v>
      </c>
      <c r="AE20" s="3"/>
      <c r="AF20" s="24">
        <v>137</v>
      </c>
      <c r="AG20" s="51">
        <v>24</v>
      </c>
      <c r="AH20" s="51">
        <v>3</v>
      </c>
      <c r="AI20" s="4">
        <f>SUM(AG$3:AG20)</f>
        <v>169</v>
      </c>
      <c r="AJ20" s="4">
        <f>SUM(AH$3:AH20)</f>
        <v>41</v>
      </c>
      <c r="AK20" s="3">
        <f t="shared" si="4"/>
        <v>347</v>
      </c>
      <c r="AL20" s="3"/>
      <c r="AM20" s="24">
        <v>4819</v>
      </c>
      <c r="AN20" s="51">
        <v>1296</v>
      </c>
      <c r="AO20" s="51">
        <v>79</v>
      </c>
      <c r="AP20" s="4">
        <f>SUM(AN$3:AN20)</f>
        <v>10884</v>
      </c>
      <c r="AQ20" s="4">
        <f>SUM(AO$3:AO20)</f>
        <v>1259</v>
      </c>
      <c r="AR20" s="3">
        <f t="shared" si="5"/>
        <v>16962</v>
      </c>
      <c r="AS20" s="3"/>
      <c r="AT20" s="24">
        <v>42</v>
      </c>
      <c r="AU20" s="51">
        <v>38</v>
      </c>
      <c r="AV20" s="51">
        <v>2</v>
      </c>
      <c r="AW20" s="4">
        <f>SUM(AU$3:AU20)</f>
        <v>343</v>
      </c>
      <c r="AX20" s="4">
        <f>SUM(AV$3:AV20)</f>
        <v>26</v>
      </c>
      <c r="AY20" s="3">
        <f t="shared" si="6"/>
        <v>411</v>
      </c>
      <c r="AZ20" s="3"/>
      <c r="BA20" s="24">
        <v>1811</v>
      </c>
      <c r="BB20" s="51">
        <v>591</v>
      </c>
      <c r="BC20" s="51">
        <v>174</v>
      </c>
      <c r="BD20" s="4">
        <f>SUM(BB$3:BB20)</f>
        <v>2861</v>
      </c>
      <c r="BE20" s="4">
        <f>SUM(BC$3:BC20)</f>
        <v>672</v>
      </c>
      <c r="BF20" s="3">
        <f t="shared" si="7"/>
        <v>5344</v>
      </c>
      <c r="BG20" s="3"/>
      <c r="BH20" s="24">
        <f t="shared" si="22"/>
        <v>5724</v>
      </c>
      <c r="BI20" s="74">
        <f t="shared" si="23"/>
        <v>1477</v>
      </c>
      <c r="BJ20" s="74">
        <f t="shared" si="24"/>
        <v>99</v>
      </c>
      <c r="BK20" s="24">
        <f t="shared" si="25"/>
        <v>13237</v>
      </c>
      <c r="BL20" s="24">
        <f t="shared" si="26"/>
        <v>1488</v>
      </c>
      <c r="BM20" s="74">
        <f t="shared" si="27"/>
        <v>20449</v>
      </c>
      <c r="BN20" s="3"/>
      <c r="BO20" s="24">
        <f t="shared" si="9"/>
        <v>6672</v>
      </c>
      <c r="BP20" s="51">
        <f t="shared" si="10"/>
        <v>1925</v>
      </c>
      <c r="BQ20" s="51">
        <f t="shared" si="11"/>
        <v>255</v>
      </c>
      <c r="BR20" s="24">
        <f t="shared" si="12"/>
        <v>14088</v>
      </c>
      <c r="BS20" s="24">
        <f t="shared" si="13"/>
        <v>1957</v>
      </c>
      <c r="BT20" s="51">
        <f t="shared" si="14"/>
        <v>22717</v>
      </c>
      <c r="BU20" s="3"/>
      <c r="BV20" s="24">
        <f t="shared" si="15"/>
        <v>7637</v>
      </c>
      <c r="BW20" s="51">
        <f t="shared" si="16"/>
        <v>2130</v>
      </c>
      <c r="BX20" s="51">
        <f t="shared" si="17"/>
        <v>276</v>
      </c>
      <c r="BY20" s="24">
        <f t="shared" si="18"/>
        <v>16756</v>
      </c>
      <c r="BZ20" s="24">
        <f t="shared" si="19"/>
        <v>2216</v>
      </c>
      <c r="CA20" s="51">
        <f t="shared" si="20"/>
        <v>26609</v>
      </c>
      <c r="CB20" s="3"/>
      <c r="CC20" s="24">
        <v>9633</v>
      </c>
      <c r="CD20" s="51">
        <v>2673</v>
      </c>
      <c r="CE20" s="51">
        <v>287</v>
      </c>
      <c r="CF20" s="4">
        <f>SUM(CD$3:CD20)</f>
        <v>20075</v>
      </c>
      <c r="CG20" s="4">
        <f>SUM(CE$3:CE20)</f>
        <v>2359</v>
      </c>
      <c r="CH20" s="3">
        <f t="shared" si="21"/>
        <v>32067</v>
      </c>
    </row>
    <row r="21" spans="2:86" x14ac:dyDescent="0.2">
      <c r="B21" s="23">
        <v>44014</v>
      </c>
      <c r="C21" s="23">
        <v>44020</v>
      </c>
      <c r="D21" s="24">
        <v>142</v>
      </c>
      <c r="E21" s="51">
        <v>24</v>
      </c>
      <c r="F21" s="51">
        <v>3</v>
      </c>
      <c r="G21" s="4">
        <f>SUM(E$3:E21)</f>
        <v>339</v>
      </c>
      <c r="H21" s="4">
        <f>SUM(F$3:F21)</f>
        <v>33</v>
      </c>
      <c r="I21" s="3">
        <f t="shared" si="0"/>
        <v>514</v>
      </c>
      <c r="J21" s="3"/>
      <c r="K21" s="24">
        <v>388</v>
      </c>
      <c r="L21" s="51">
        <v>62</v>
      </c>
      <c r="M21" s="51">
        <v>6</v>
      </c>
      <c r="N21" s="4">
        <f>SUM(L$3:L21)</f>
        <v>645</v>
      </c>
      <c r="O21" s="4">
        <f>SUM(M$3:M21)</f>
        <v>58</v>
      </c>
      <c r="P21" s="3">
        <f t="shared" si="1"/>
        <v>1091</v>
      </c>
      <c r="Q21" s="3"/>
      <c r="R21" s="24">
        <v>474</v>
      </c>
      <c r="S21" s="51">
        <v>55</v>
      </c>
      <c r="T21" s="51">
        <v>6</v>
      </c>
      <c r="U21" s="4">
        <f>SUM(S$3:S21)</f>
        <v>626</v>
      </c>
      <c r="V21" s="4">
        <f>SUM(T$3:T21)</f>
        <v>57</v>
      </c>
      <c r="W21" s="3">
        <f t="shared" si="2"/>
        <v>1157</v>
      </c>
      <c r="X21" s="3"/>
      <c r="Y21" s="24">
        <v>318</v>
      </c>
      <c r="Z21" s="51">
        <v>104</v>
      </c>
      <c r="AA21" s="51">
        <v>6</v>
      </c>
      <c r="AB21" s="4">
        <f>SUM(Z$3:Z21)</f>
        <v>1134</v>
      </c>
      <c r="AC21" s="4">
        <f>SUM(AA$3:AA21)</f>
        <v>91</v>
      </c>
      <c r="AD21" s="3">
        <f t="shared" si="3"/>
        <v>1543</v>
      </c>
      <c r="AE21" s="3"/>
      <c r="AF21" s="24">
        <v>231</v>
      </c>
      <c r="AG21" s="51">
        <v>39</v>
      </c>
      <c r="AH21" s="51">
        <v>1</v>
      </c>
      <c r="AI21" s="4">
        <f>SUM(AG$3:AG21)</f>
        <v>208</v>
      </c>
      <c r="AJ21" s="4">
        <f>SUM(AH$3:AH21)</f>
        <v>42</v>
      </c>
      <c r="AK21" s="3">
        <f t="shared" si="4"/>
        <v>481</v>
      </c>
      <c r="AL21" s="3"/>
      <c r="AM21" s="24">
        <v>6784</v>
      </c>
      <c r="AN21" s="51">
        <v>1479</v>
      </c>
      <c r="AO21" s="51">
        <v>145</v>
      </c>
      <c r="AP21" s="4">
        <f>SUM(AN$3:AN21)</f>
        <v>12363</v>
      </c>
      <c r="AQ21" s="4">
        <f>SUM(AO$3:AO21)</f>
        <v>1404</v>
      </c>
      <c r="AR21" s="3">
        <f t="shared" si="5"/>
        <v>20551</v>
      </c>
      <c r="AS21" s="3"/>
      <c r="AT21" s="24">
        <v>86</v>
      </c>
      <c r="AU21" s="51">
        <v>29</v>
      </c>
      <c r="AV21" s="51">
        <v>0</v>
      </c>
      <c r="AW21" s="4">
        <f>SUM(AU$3:AU21)</f>
        <v>372</v>
      </c>
      <c r="AX21" s="4">
        <f>SUM(AV$3:AV21)</f>
        <v>26</v>
      </c>
      <c r="AY21" s="3">
        <f t="shared" si="6"/>
        <v>484</v>
      </c>
      <c r="AZ21" s="3"/>
      <c r="BA21" s="24">
        <v>1714</v>
      </c>
      <c r="BB21" s="51">
        <v>1179</v>
      </c>
      <c r="BC21" s="51">
        <v>129</v>
      </c>
      <c r="BD21" s="4">
        <f>SUM(BB$3:BB21)</f>
        <v>4040</v>
      </c>
      <c r="BE21" s="4">
        <f>SUM(BC$3:BC21)</f>
        <v>801</v>
      </c>
      <c r="BF21" s="3">
        <f t="shared" si="7"/>
        <v>6555</v>
      </c>
      <c r="BG21" s="3"/>
      <c r="BH21" s="24">
        <f t="shared" si="22"/>
        <v>8195</v>
      </c>
      <c r="BI21" s="74">
        <f t="shared" si="23"/>
        <v>1739</v>
      </c>
      <c r="BJ21" s="74">
        <f t="shared" si="24"/>
        <v>164</v>
      </c>
      <c r="BK21" s="24">
        <f t="shared" si="25"/>
        <v>14976</v>
      </c>
      <c r="BL21" s="24">
        <f t="shared" si="26"/>
        <v>1652</v>
      </c>
      <c r="BM21" s="74">
        <f t="shared" si="27"/>
        <v>24823</v>
      </c>
      <c r="BN21" s="3"/>
      <c r="BO21" s="24">
        <f t="shared" si="9"/>
        <v>8584</v>
      </c>
      <c r="BP21" s="51">
        <f t="shared" si="10"/>
        <v>2687</v>
      </c>
      <c r="BQ21" s="51">
        <f t="shared" si="11"/>
        <v>274</v>
      </c>
      <c r="BR21" s="24">
        <f t="shared" si="12"/>
        <v>16775</v>
      </c>
      <c r="BS21" s="24">
        <f t="shared" si="13"/>
        <v>2231</v>
      </c>
      <c r="BT21" s="51">
        <f t="shared" si="14"/>
        <v>27590</v>
      </c>
      <c r="BU21" s="3"/>
      <c r="BV21" s="24">
        <f t="shared" si="15"/>
        <v>10137</v>
      </c>
      <c r="BW21" s="51">
        <f t="shared" si="16"/>
        <v>2971</v>
      </c>
      <c r="BX21" s="51">
        <f t="shared" si="17"/>
        <v>296</v>
      </c>
      <c r="BY21" s="24">
        <f t="shared" si="18"/>
        <v>19727</v>
      </c>
      <c r="BZ21" s="24">
        <f t="shared" si="19"/>
        <v>2512</v>
      </c>
      <c r="CA21" s="51">
        <f t="shared" si="20"/>
        <v>32376</v>
      </c>
      <c r="CB21" s="3"/>
      <c r="CC21" s="24">
        <v>12055</v>
      </c>
      <c r="CD21" s="51">
        <v>3590</v>
      </c>
      <c r="CE21" s="51">
        <v>310</v>
      </c>
      <c r="CF21" s="4">
        <f>SUM(CD$3:CD21)</f>
        <v>23665</v>
      </c>
      <c r="CG21" s="4">
        <f>SUM(CE$3:CE21)</f>
        <v>2669</v>
      </c>
      <c r="CH21" s="3">
        <f t="shared" si="21"/>
        <v>38389</v>
      </c>
    </row>
    <row r="22" spans="2:86" x14ac:dyDescent="0.2">
      <c r="B22" s="23">
        <v>44021</v>
      </c>
      <c r="C22" s="23">
        <v>44027</v>
      </c>
      <c r="D22" s="24">
        <v>236</v>
      </c>
      <c r="E22" s="51">
        <v>46</v>
      </c>
      <c r="F22" s="51">
        <v>2</v>
      </c>
      <c r="G22" s="4">
        <f>SUM(E$3:E22)</f>
        <v>385</v>
      </c>
      <c r="H22" s="4">
        <f>SUM(F$3:F22)</f>
        <v>35</v>
      </c>
      <c r="I22" s="3">
        <f t="shared" si="0"/>
        <v>656</v>
      </c>
      <c r="J22" s="3"/>
      <c r="K22" s="24">
        <v>616</v>
      </c>
      <c r="L22" s="51">
        <v>156</v>
      </c>
      <c r="M22" s="51">
        <v>6</v>
      </c>
      <c r="N22" s="4">
        <f>SUM(L$3:L22)</f>
        <v>801</v>
      </c>
      <c r="O22" s="4">
        <f>SUM(M$3:M22)</f>
        <v>64</v>
      </c>
      <c r="P22" s="3">
        <f t="shared" si="1"/>
        <v>1481</v>
      </c>
      <c r="Q22" s="3"/>
      <c r="R22" s="24">
        <v>743</v>
      </c>
      <c r="S22" s="51">
        <v>195</v>
      </c>
      <c r="T22" s="51">
        <v>10</v>
      </c>
      <c r="U22" s="4">
        <f>SUM(S$3:S22)</f>
        <v>821</v>
      </c>
      <c r="V22" s="4">
        <f>SUM(T$3:T22)</f>
        <v>67</v>
      </c>
      <c r="W22" s="3">
        <f t="shared" si="2"/>
        <v>1631</v>
      </c>
      <c r="X22" s="3"/>
      <c r="Y22" s="24">
        <v>508</v>
      </c>
      <c r="Z22" s="51">
        <v>203</v>
      </c>
      <c r="AA22" s="51">
        <v>7</v>
      </c>
      <c r="AB22" s="4">
        <f>SUM(Z$3:Z22)</f>
        <v>1337</v>
      </c>
      <c r="AC22" s="4">
        <f>SUM(AA$3:AA22)</f>
        <v>98</v>
      </c>
      <c r="AD22" s="3">
        <f t="shared" si="3"/>
        <v>1943</v>
      </c>
      <c r="AE22" s="3"/>
      <c r="AF22" s="24">
        <v>354</v>
      </c>
      <c r="AG22" s="51">
        <v>85</v>
      </c>
      <c r="AH22" s="51">
        <v>7</v>
      </c>
      <c r="AI22" s="4">
        <f>SUM(AG$3:AG22)</f>
        <v>293</v>
      </c>
      <c r="AJ22" s="4">
        <f>SUM(AH$3:AH22)</f>
        <v>49</v>
      </c>
      <c r="AK22" s="3">
        <f t="shared" si="4"/>
        <v>696</v>
      </c>
      <c r="AL22" s="3"/>
      <c r="AM22" s="24">
        <v>9465</v>
      </c>
      <c r="AN22" s="51">
        <v>4056</v>
      </c>
      <c r="AO22" s="51">
        <v>180</v>
      </c>
      <c r="AP22" s="4">
        <f>SUM(AN$3:AN22)</f>
        <v>16419</v>
      </c>
      <c r="AQ22" s="4">
        <f>SUM(AO$3:AO22)</f>
        <v>1584</v>
      </c>
      <c r="AR22" s="3">
        <f t="shared" si="5"/>
        <v>27468</v>
      </c>
      <c r="AS22" s="3"/>
      <c r="AT22" s="24">
        <v>102</v>
      </c>
      <c r="AU22" s="51">
        <v>40</v>
      </c>
      <c r="AV22" s="51">
        <v>7</v>
      </c>
      <c r="AW22" s="4">
        <f>SUM(AU$3:AU22)</f>
        <v>412</v>
      </c>
      <c r="AX22" s="4">
        <f>SUM(AV$3:AV22)</f>
        <v>33</v>
      </c>
      <c r="AY22" s="3">
        <f t="shared" si="6"/>
        <v>547</v>
      </c>
      <c r="AZ22" s="3"/>
      <c r="BA22" s="24">
        <v>1516</v>
      </c>
      <c r="BB22" s="51">
        <v>1528</v>
      </c>
      <c r="BC22" s="51">
        <v>128</v>
      </c>
      <c r="BD22" s="4">
        <f>SUM(BB$3:BB22)</f>
        <v>5568</v>
      </c>
      <c r="BE22" s="4">
        <f>SUM(BC$3:BC22)</f>
        <v>929</v>
      </c>
      <c r="BF22" s="3">
        <f t="shared" si="7"/>
        <v>8013</v>
      </c>
      <c r="BG22" s="3"/>
      <c r="BH22" s="24">
        <f t="shared" si="22"/>
        <v>11686</v>
      </c>
      <c r="BI22" s="74">
        <f t="shared" si="23"/>
        <v>4695</v>
      </c>
      <c r="BJ22" s="74">
        <f t="shared" si="24"/>
        <v>210</v>
      </c>
      <c r="BK22" s="24">
        <f t="shared" si="25"/>
        <v>19671</v>
      </c>
      <c r="BL22" s="24">
        <f t="shared" si="26"/>
        <v>1862</v>
      </c>
      <c r="BM22" s="74">
        <f t="shared" si="27"/>
        <v>33219</v>
      </c>
      <c r="BN22" s="3"/>
      <c r="BO22" s="24">
        <f t="shared" si="9"/>
        <v>11083</v>
      </c>
      <c r="BP22" s="51">
        <f t="shared" si="10"/>
        <v>5624</v>
      </c>
      <c r="BQ22" s="51">
        <f t="shared" si="11"/>
        <v>315</v>
      </c>
      <c r="BR22" s="24">
        <f t="shared" si="12"/>
        <v>22399</v>
      </c>
      <c r="BS22" s="24">
        <f t="shared" si="13"/>
        <v>2546</v>
      </c>
      <c r="BT22" s="51">
        <f t="shared" si="14"/>
        <v>36028</v>
      </c>
      <c r="BU22" s="3"/>
      <c r="BV22" s="24">
        <f t="shared" si="15"/>
        <v>13540</v>
      </c>
      <c r="BW22" s="51">
        <f t="shared" si="16"/>
        <v>6309</v>
      </c>
      <c r="BX22" s="51">
        <f t="shared" si="17"/>
        <v>347</v>
      </c>
      <c r="BY22" s="24">
        <f t="shared" si="18"/>
        <v>26036</v>
      </c>
      <c r="BZ22" s="24">
        <f t="shared" si="19"/>
        <v>2859</v>
      </c>
      <c r="CA22" s="51">
        <f t="shared" si="20"/>
        <v>42435</v>
      </c>
      <c r="CB22" s="3"/>
      <c r="CC22" s="24">
        <v>16005</v>
      </c>
      <c r="CD22" s="51">
        <v>8120</v>
      </c>
      <c r="CE22" s="51">
        <v>373</v>
      </c>
      <c r="CF22" s="4">
        <f>SUM(CD$3:CD22)</f>
        <v>31785</v>
      </c>
      <c r="CG22" s="4">
        <f>SUM(CE$3:CE22)</f>
        <v>3042</v>
      </c>
      <c r="CH22" s="3">
        <f t="shared" si="21"/>
        <v>50832</v>
      </c>
    </row>
    <row r="23" spans="2:86" x14ac:dyDescent="0.2">
      <c r="B23" s="23">
        <v>44028</v>
      </c>
      <c r="C23" s="23">
        <v>44034</v>
      </c>
      <c r="D23" s="24">
        <v>262</v>
      </c>
      <c r="E23" s="51">
        <v>42</v>
      </c>
      <c r="F23" s="51">
        <v>3</v>
      </c>
      <c r="G23" s="4">
        <f>SUM(E$3:E23)</f>
        <v>427</v>
      </c>
      <c r="H23" s="4">
        <f>SUM(F$3:F23)</f>
        <v>38</v>
      </c>
      <c r="I23" s="3">
        <f t="shared" si="0"/>
        <v>727</v>
      </c>
      <c r="J23" s="3"/>
      <c r="K23" s="24">
        <v>872</v>
      </c>
      <c r="L23" s="51">
        <v>91</v>
      </c>
      <c r="M23" s="51">
        <v>10</v>
      </c>
      <c r="N23" s="4">
        <f>SUM(L$3:L23)</f>
        <v>892</v>
      </c>
      <c r="O23" s="4">
        <f>SUM(M$3:M23)</f>
        <v>74</v>
      </c>
      <c r="P23" s="3">
        <f t="shared" si="1"/>
        <v>1838</v>
      </c>
      <c r="Q23" s="3"/>
      <c r="R23" s="24">
        <v>1599</v>
      </c>
      <c r="S23" s="51">
        <v>44</v>
      </c>
      <c r="T23" s="51">
        <v>7</v>
      </c>
      <c r="U23" s="4">
        <f>SUM(S$3:S23)</f>
        <v>865</v>
      </c>
      <c r="V23" s="4">
        <f>SUM(T$3:T23)</f>
        <v>74</v>
      </c>
      <c r="W23" s="3">
        <f t="shared" si="2"/>
        <v>2538</v>
      </c>
      <c r="X23" s="3"/>
      <c r="Y23" s="24">
        <v>714</v>
      </c>
      <c r="Z23" s="51">
        <v>102</v>
      </c>
      <c r="AA23" s="51">
        <v>13</v>
      </c>
      <c r="AB23" s="4">
        <f>SUM(Z$3:Z23)</f>
        <v>1439</v>
      </c>
      <c r="AC23" s="4">
        <f>SUM(AA$3:AA23)</f>
        <v>111</v>
      </c>
      <c r="AD23" s="3">
        <f t="shared" si="3"/>
        <v>2264</v>
      </c>
      <c r="AE23" s="3"/>
      <c r="AF23" s="24">
        <v>359</v>
      </c>
      <c r="AG23" s="51">
        <v>38</v>
      </c>
      <c r="AH23" s="51">
        <v>8</v>
      </c>
      <c r="AI23" s="4">
        <f>SUM(AG$3:AG23)</f>
        <v>331</v>
      </c>
      <c r="AJ23" s="4">
        <f>SUM(AH$3:AH23)</f>
        <v>57</v>
      </c>
      <c r="AK23" s="3">
        <f t="shared" si="4"/>
        <v>747</v>
      </c>
      <c r="AL23" s="3"/>
      <c r="AM23" s="24">
        <v>10689</v>
      </c>
      <c r="AN23" s="51">
        <v>2049</v>
      </c>
      <c r="AO23" s="51">
        <v>259</v>
      </c>
      <c r="AP23" s="4">
        <f>SUM(AN$3:AN23)</f>
        <v>18468</v>
      </c>
      <c r="AQ23" s="4">
        <f>SUM(AO$3:AO23)</f>
        <v>1843</v>
      </c>
      <c r="AR23" s="3">
        <f t="shared" si="5"/>
        <v>31000</v>
      </c>
      <c r="AS23" s="3"/>
      <c r="AT23" s="24">
        <v>72</v>
      </c>
      <c r="AU23" s="51">
        <v>55</v>
      </c>
      <c r="AV23" s="51">
        <v>1</v>
      </c>
      <c r="AW23" s="4">
        <f>SUM(AU$3:AU23)</f>
        <v>467</v>
      </c>
      <c r="AX23" s="4">
        <f>SUM(AV$3:AV23)</f>
        <v>34</v>
      </c>
      <c r="AY23" s="3">
        <f t="shared" si="6"/>
        <v>573</v>
      </c>
      <c r="AZ23" s="3"/>
      <c r="BA23" s="24">
        <v>1079</v>
      </c>
      <c r="BB23" s="51">
        <v>1120</v>
      </c>
      <c r="BC23" s="51">
        <v>90</v>
      </c>
      <c r="BD23" s="4">
        <f>SUM(BB$3:BB23)</f>
        <v>6688</v>
      </c>
      <c r="BE23" s="4">
        <f>SUM(BC$3:BC23)</f>
        <v>1019</v>
      </c>
      <c r="BF23" s="3">
        <f t="shared" si="7"/>
        <v>8786</v>
      </c>
      <c r="BG23" s="3"/>
      <c r="BH23" s="24">
        <f t="shared" si="22"/>
        <v>14233</v>
      </c>
      <c r="BI23" s="74">
        <f t="shared" si="23"/>
        <v>2324</v>
      </c>
      <c r="BJ23" s="74">
        <f t="shared" si="24"/>
        <v>297</v>
      </c>
      <c r="BK23" s="24">
        <f t="shared" si="25"/>
        <v>21995</v>
      </c>
      <c r="BL23" s="24">
        <f t="shared" si="26"/>
        <v>2159</v>
      </c>
      <c r="BM23" s="74">
        <f t="shared" si="27"/>
        <v>38387</v>
      </c>
      <c r="BN23" s="3"/>
      <c r="BO23" s="24">
        <f t="shared" si="9"/>
        <v>11840</v>
      </c>
      <c r="BP23" s="51">
        <f t="shared" si="10"/>
        <v>3224</v>
      </c>
      <c r="BQ23" s="51">
        <f t="shared" si="11"/>
        <v>350</v>
      </c>
      <c r="BR23" s="24">
        <f t="shared" si="12"/>
        <v>25623</v>
      </c>
      <c r="BS23" s="24">
        <f t="shared" si="13"/>
        <v>2896</v>
      </c>
      <c r="BT23" s="51">
        <f t="shared" si="14"/>
        <v>40359</v>
      </c>
      <c r="BU23" s="3"/>
      <c r="BV23" s="24">
        <f t="shared" si="15"/>
        <v>15646</v>
      </c>
      <c r="BW23" s="51">
        <f t="shared" si="16"/>
        <v>3541</v>
      </c>
      <c r="BX23" s="51">
        <f t="shared" si="17"/>
        <v>391</v>
      </c>
      <c r="BY23" s="24">
        <f t="shared" si="18"/>
        <v>29577</v>
      </c>
      <c r="BZ23" s="24">
        <f t="shared" si="19"/>
        <v>3250</v>
      </c>
      <c r="CA23" s="51">
        <f t="shared" si="20"/>
        <v>48473</v>
      </c>
      <c r="CB23" s="3"/>
      <c r="CC23" s="24">
        <v>18222</v>
      </c>
      <c r="CD23" s="51">
        <v>4590</v>
      </c>
      <c r="CE23" s="51">
        <v>414</v>
      </c>
      <c r="CF23" s="4">
        <f>SUM(CD$3:CD23)</f>
        <v>36375</v>
      </c>
      <c r="CG23" s="4">
        <f>SUM(CE$3:CE23)</f>
        <v>3456</v>
      </c>
      <c r="CH23" s="3">
        <f t="shared" si="21"/>
        <v>58053</v>
      </c>
    </row>
    <row r="24" spans="2:86" x14ac:dyDescent="0.2">
      <c r="B24" s="23">
        <v>44035</v>
      </c>
      <c r="C24" s="23">
        <v>44041</v>
      </c>
      <c r="D24" s="24">
        <v>302</v>
      </c>
      <c r="E24" s="51">
        <v>19</v>
      </c>
      <c r="F24" s="51">
        <v>8</v>
      </c>
      <c r="G24" s="4">
        <f>SUM(E$3:E24)</f>
        <v>446</v>
      </c>
      <c r="H24" s="4">
        <f>SUM(F$3:F24)</f>
        <v>46</v>
      </c>
      <c r="I24" s="3">
        <f t="shared" si="0"/>
        <v>794</v>
      </c>
      <c r="J24" s="3"/>
      <c r="K24" s="24">
        <v>1963</v>
      </c>
      <c r="L24" s="51">
        <v>99</v>
      </c>
      <c r="M24" s="51">
        <v>12</v>
      </c>
      <c r="N24" s="4">
        <f>SUM(L$3:L24)</f>
        <v>991</v>
      </c>
      <c r="O24" s="4">
        <f>SUM(M$3:M24)</f>
        <v>86</v>
      </c>
      <c r="P24" s="3">
        <f t="shared" si="1"/>
        <v>3040</v>
      </c>
      <c r="Q24" s="3"/>
      <c r="R24" s="24">
        <v>1275</v>
      </c>
      <c r="S24" s="51">
        <v>40</v>
      </c>
      <c r="T24" s="51">
        <v>12</v>
      </c>
      <c r="U24" s="4">
        <f>SUM(S$3:S24)</f>
        <v>905</v>
      </c>
      <c r="V24" s="4">
        <f>SUM(T$3:T24)</f>
        <v>86</v>
      </c>
      <c r="W24" s="3">
        <f t="shared" si="2"/>
        <v>2266</v>
      </c>
      <c r="X24" s="3"/>
      <c r="Y24" s="24">
        <v>890</v>
      </c>
      <c r="Z24" s="51">
        <v>163</v>
      </c>
      <c r="AA24" s="51">
        <v>26</v>
      </c>
      <c r="AB24" s="4">
        <f>SUM(Z$3:Z24)</f>
        <v>1602</v>
      </c>
      <c r="AC24" s="4">
        <f>SUM(AA$3:AA24)</f>
        <v>137</v>
      </c>
      <c r="AD24" s="3">
        <f t="shared" si="3"/>
        <v>2629</v>
      </c>
      <c r="AE24" s="3"/>
      <c r="AF24" s="24">
        <v>442</v>
      </c>
      <c r="AG24" s="51">
        <v>10</v>
      </c>
      <c r="AH24" s="51">
        <v>15</v>
      </c>
      <c r="AI24" s="4">
        <f>SUM(AG$3:AG24)</f>
        <v>341</v>
      </c>
      <c r="AJ24" s="4">
        <f>SUM(AH$3:AH24)</f>
        <v>72</v>
      </c>
      <c r="AK24" s="3">
        <f t="shared" si="4"/>
        <v>855</v>
      </c>
      <c r="AL24" s="3"/>
      <c r="AM24" s="24">
        <v>11048</v>
      </c>
      <c r="AN24" s="51">
        <v>2185</v>
      </c>
      <c r="AO24" s="51">
        <v>282</v>
      </c>
      <c r="AP24" s="4">
        <f>SUM(AN$3:AN24)</f>
        <v>20653</v>
      </c>
      <c r="AQ24" s="4">
        <f>SUM(AO$3:AO24)</f>
        <v>2125</v>
      </c>
      <c r="AR24" s="3">
        <f t="shared" si="5"/>
        <v>33826</v>
      </c>
      <c r="AS24" s="3"/>
      <c r="AT24" s="24">
        <v>107</v>
      </c>
      <c r="AU24" s="51">
        <v>88</v>
      </c>
      <c r="AV24" s="51">
        <v>3</v>
      </c>
      <c r="AW24" s="4">
        <f>SUM(AU$3:AU24)</f>
        <v>555</v>
      </c>
      <c r="AX24" s="4">
        <f>SUM(AV$3:AV24)</f>
        <v>37</v>
      </c>
      <c r="AY24" s="3">
        <f t="shared" si="6"/>
        <v>699</v>
      </c>
      <c r="AZ24" s="3"/>
      <c r="BA24" s="24">
        <v>896</v>
      </c>
      <c r="BB24" s="51">
        <v>1735</v>
      </c>
      <c r="BC24" s="51">
        <v>58</v>
      </c>
      <c r="BD24" s="4">
        <f>SUM(BB$3:BB24)</f>
        <v>8423</v>
      </c>
      <c r="BE24" s="4">
        <f>SUM(BC$3:BC24)</f>
        <v>1077</v>
      </c>
      <c r="BF24" s="3">
        <f t="shared" si="7"/>
        <v>10396</v>
      </c>
      <c r="BG24" s="3"/>
      <c r="BH24" s="24">
        <f t="shared" si="22"/>
        <v>15618</v>
      </c>
      <c r="BI24" s="74">
        <f t="shared" si="23"/>
        <v>2497</v>
      </c>
      <c r="BJ24" s="74">
        <f t="shared" si="24"/>
        <v>347</v>
      </c>
      <c r="BK24" s="24">
        <f t="shared" si="25"/>
        <v>24492</v>
      </c>
      <c r="BL24" s="24">
        <f t="shared" si="26"/>
        <v>2506</v>
      </c>
      <c r="BM24" s="74">
        <f t="shared" si="27"/>
        <v>42616</v>
      </c>
      <c r="BN24" s="3"/>
      <c r="BO24" s="24">
        <f t="shared" si="9"/>
        <v>12051</v>
      </c>
      <c r="BP24" s="51">
        <f t="shared" si="10"/>
        <v>4008</v>
      </c>
      <c r="BQ24" s="51">
        <f t="shared" si="11"/>
        <v>343</v>
      </c>
      <c r="BR24" s="24">
        <f t="shared" si="12"/>
        <v>29631</v>
      </c>
      <c r="BS24" s="24">
        <f t="shared" si="13"/>
        <v>3239</v>
      </c>
      <c r="BT24" s="51">
        <f t="shared" si="14"/>
        <v>44921</v>
      </c>
      <c r="BU24" s="3"/>
      <c r="BV24" s="24">
        <f t="shared" si="15"/>
        <v>16923</v>
      </c>
      <c r="BW24" s="51">
        <f t="shared" si="16"/>
        <v>4339</v>
      </c>
      <c r="BX24" s="51">
        <f t="shared" si="17"/>
        <v>416</v>
      </c>
      <c r="BY24" s="24">
        <f t="shared" si="18"/>
        <v>33916</v>
      </c>
      <c r="BZ24" s="24">
        <f t="shared" si="19"/>
        <v>3666</v>
      </c>
      <c r="CA24" s="51">
        <f t="shared" si="20"/>
        <v>54505</v>
      </c>
      <c r="CB24" s="3"/>
      <c r="CC24" s="24">
        <v>19859</v>
      </c>
      <c r="CD24" s="51">
        <v>5301</v>
      </c>
      <c r="CE24" s="51">
        <v>441</v>
      </c>
      <c r="CF24" s="4">
        <f>SUM(CD$3:CD24)</f>
        <v>41676</v>
      </c>
      <c r="CG24" s="4">
        <f>SUM(CE$3:CE24)</f>
        <v>3897</v>
      </c>
      <c r="CH24" s="3">
        <f t="shared" si="21"/>
        <v>65432</v>
      </c>
    </row>
    <row r="25" spans="2:86" x14ac:dyDescent="0.2">
      <c r="B25" s="23">
        <v>44042</v>
      </c>
      <c r="C25" s="23">
        <v>44048</v>
      </c>
      <c r="D25" s="24">
        <v>397</v>
      </c>
      <c r="E25" s="51">
        <v>263</v>
      </c>
      <c r="F25" s="51">
        <v>5</v>
      </c>
      <c r="G25" s="4">
        <f>SUM(E$3:E25)</f>
        <v>709</v>
      </c>
      <c r="H25" s="4">
        <f>SUM(F$3:F25)</f>
        <v>51</v>
      </c>
      <c r="I25" s="3">
        <f t="shared" si="0"/>
        <v>1157</v>
      </c>
      <c r="J25" s="3"/>
      <c r="K25" s="24">
        <v>930</v>
      </c>
      <c r="L25" s="51">
        <v>884</v>
      </c>
      <c r="M25" s="51">
        <v>20</v>
      </c>
      <c r="N25" s="4">
        <f>SUM(L$3:L25)</f>
        <v>1875</v>
      </c>
      <c r="O25" s="4">
        <f>SUM(M$3:M25)</f>
        <v>106</v>
      </c>
      <c r="P25" s="3">
        <f t="shared" si="1"/>
        <v>2911</v>
      </c>
      <c r="Q25" s="3"/>
      <c r="R25" s="24">
        <v>1225</v>
      </c>
      <c r="S25" s="51">
        <v>1140</v>
      </c>
      <c r="T25" s="51">
        <v>14</v>
      </c>
      <c r="U25" s="4">
        <f>SUM(S$3:S25)</f>
        <v>2045</v>
      </c>
      <c r="V25" s="4">
        <f>SUM(T$3:T25)</f>
        <v>100</v>
      </c>
      <c r="W25" s="3">
        <f t="shared" si="2"/>
        <v>3370</v>
      </c>
      <c r="X25" s="3"/>
      <c r="Y25" s="24">
        <v>756</v>
      </c>
      <c r="Z25" s="51">
        <v>624</v>
      </c>
      <c r="AA25" s="51">
        <v>15</v>
      </c>
      <c r="AB25" s="4">
        <f>SUM(Z$3:Z25)</f>
        <v>2226</v>
      </c>
      <c r="AC25" s="4">
        <f>SUM(AA$3:AA25)</f>
        <v>152</v>
      </c>
      <c r="AD25" s="3">
        <f t="shared" si="3"/>
        <v>3134</v>
      </c>
      <c r="AE25" s="3"/>
      <c r="AF25" s="24">
        <v>409</v>
      </c>
      <c r="AG25" s="51">
        <v>607</v>
      </c>
      <c r="AH25" s="51">
        <v>9</v>
      </c>
      <c r="AI25" s="4">
        <f>SUM(AG$3:AG25)</f>
        <v>948</v>
      </c>
      <c r="AJ25" s="4">
        <f>SUM(AH$3:AH25)</f>
        <v>81</v>
      </c>
      <c r="AK25" s="3">
        <f t="shared" si="4"/>
        <v>1438</v>
      </c>
      <c r="AL25" s="3"/>
      <c r="AM25" s="24">
        <v>9193</v>
      </c>
      <c r="AN25" s="51">
        <v>17997</v>
      </c>
      <c r="AO25" s="51">
        <v>250</v>
      </c>
      <c r="AP25" s="4">
        <f>SUM(AN$3:AN25)</f>
        <v>38650</v>
      </c>
      <c r="AQ25" s="4">
        <f>SUM(AO$3:AO25)</f>
        <v>2375</v>
      </c>
      <c r="AR25" s="3">
        <f t="shared" si="5"/>
        <v>50218</v>
      </c>
      <c r="AS25" s="3"/>
      <c r="AT25" s="24">
        <v>74</v>
      </c>
      <c r="AU25" s="51">
        <v>132</v>
      </c>
      <c r="AV25" s="51">
        <v>6</v>
      </c>
      <c r="AW25" s="4">
        <f>SUM(AU$3:AU25)</f>
        <v>687</v>
      </c>
      <c r="AX25" s="4">
        <f>SUM(AV$3:AV25)</f>
        <v>43</v>
      </c>
      <c r="AY25" s="3">
        <f t="shared" si="6"/>
        <v>804</v>
      </c>
      <c r="AZ25" s="3"/>
      <c r="BA25" s="24">
        <v>752</v>
      </c>
      <c r="BB25" s="51">
        <v>3810</v>
      </c>
      <c r="BC25" s="51">
        <v>33</v>
      </c>
      <c r="BD25" s="4">
        <f>SUM(BB$3:BB25)</f>
        <v>12233</v>
      </c>
      <c r="BE25" s="4">
        <f>SUM(BC$3:BC25)</f>
        <v>1110</v>
      </c>
      <c r="BF25" s="3">
        <f t="shared" si="7"/>
        <v>14095</v>
      </c>
      <c r="BG25" s="3"/>
      <c r="BH25" s="24">
        <f t="shared" si="22"/>
        <v>12513</v>
      </c>
      <c r="BI25" s="74">
        <f t="shared" si="23"/>
        <v>21252</v>
      </c>
      <c r="BJ25" s="74">
        <f t="shared" si="24"/>
        <v>308</v>
      </c>
      <c r="BK25" s="24">
        <f t="shared" si="25"/>
        <v>45744</v>
      </c>
      <c r="BL25" s="24">
        <f t="shared" si="26"/>
        <v>2814</v>
      </c>
      <c r="BM25" s="74">
        <f t="shared" si="27"/>
        <v>61071</v>
      </c>
      <c r="BN25" s="3"/>
      <c r="BO25" s="24">
        <f t="shared" si="9"/>
        <v>10019</v>
      </c>
      <c r="BP25" s="51">
        <f t="shared" si="10"/>
        <v>21939</v>
      </c>
      <c r="BQ25" s="51">
        <f t="shared" si="11"/>
        <v>289</v>
      </c>
      <c r="BR25" s="24">
        <f t="shared" si="12"/>
        <v>51570</v>
      </c>
      <c r="BS25" s="24">
        <f t="shared" si="13"/>
        <v>3528</v>
      </c>
      <c r="BT25" s="51">
        <f t="shared" si="14"/>
        <v>65117</v>
      </c>
      <c r="BU25" s="3"/>
      <c r="BV25" s="24">
        <f t="shared" si="15"/>
        <v>13736</v>
      </c>
      <c r="BW25" s="51">
        <f t="shared" si="16"/>
        <v>25457</v>
      </c>
      <c r="BX25" s="51">
        <f t="shared" si="17"/>
        <v>352</v>
      </c>
      <c r="BY25" s="24">
        <f t="shared" si="18"/>
        <v>59373</v>
      </c>
      <c r="BZ25" s="24">
        <f t="shared" si="19"/>
        <v>4018</v>
      </c>
      <c r="CA25" s="51">
        <f t="shared" si="20"/>
        <v>77127</v>
      </c>
      <c r="CB25" s="3"/>
      <c r="CC25" s="24">
        <v>17045</v>
      </c>
      <c r="CD25" s="51">
        <v>31350</v>
      </c>
      <c r="CE25" s="51">
        <v>395</v>
      </c>
      <c r="CF25" s="4">
        <f>SUM(CD$3:CD25)</f>
        <v>73026</v>
      </c>
      <c r="CG25" s="4">
        <f>SUM(CE$3:CE25)</f>
        <v>4292</v>
      </c>
      <c r="CH25" s="3">
        <f t="shared" si="21"/>
        <v>94363</v>
      </c>
    </row>
    <row r="26" spans="2:86" x14ac:dyDescent="0.2">
      <c r="B26" s="23">
        <v>44049</v>
      </c>
      <c r="C26" s="23">
        <v>44055</v>
      </c>
      <c r="D26" s="24">
        <v>527</v>
      </c>
      <c r="E26" s="51">
        <v>45</v>
      </c>
      <c r="F26" s="51">
        <v>11</v>
      </c>
      <c r="G26" s="4">
        <f>SUM(E$3:E26)</f>
        <v>754</v>
      </c>
      <c r="H26" s="4">
        <f>SUM(F$3:F26)</f>
        <v>62</v>
      </c>
      <c r="I26" s="3">
        <f t="shared" si="0"/>
        <v>1343</v>
      </c>
      <c r="J26" s="3"/>
      <c r="K26" s="24">
        <v>1120</v>
      </c>
      <c r="L26" s="51">
        <v>534</v>
      </c>
      <c r="M26" s="51">
        <v>20</v>
      </c>
      <c r="N26" s="4">
        <f>SUM(L$3:L26)</f>
        <v>2409</v>
      </c>
      <c r="O26" s="4">
        <f>SUM(M$3:M26)</f>
        <v>126</v>
      </c>
      <c r="P26" s="3">
        <f t="shared" si="1"/>
        <v>3655</v>
      </c>
      <c r="Q26" s="3"/>
      <c r="R26" s="24">
        <v>1268</v>
      </c>
      <c r="S26" s="51">
        <v>148</v>
      </c>
      <c r="T26" s="51">
        <v>23</v>
      </c>
      <c r="U26" s="4">
        <f>SUM(S$3:S26)</f>
        <v>2193</v>
      </c>
      <c r="V26" s="4">
        <f>SUM(T$3:T26)</f>
        <v>123</v>
      </c>
      <c r="W26" s="3">
        <f t="shared" si="2"/>
        <v>3584</v>
      </c>
      <c r="X26" s="3"/>
      <c r="Y26" s="24">
        <v>835</v>
      </c>
      <c r="Z26" s="51">
        <v>242</v>
      </c>
      <c r="AA26" s="51">
        <v>23</v>
      </c>
      <c r="AB26" s="4">
        <f>SUM(Z$3:Z26)</f>
        <v>2468</v>
      </c>
      <c r="AC26" s="4">
        <f>SUM(AA$3:AA26)</f>
        <v>175</v>
      </c>
      <c r="AD26" s="3">
        <f t="shared" si="3"/>
        <v>3478</v>
      </c>
      <c r="AE26" s="3"/>
      <c r="AF26" s="24">
        <v>563</v>
      </c>
      <c r="AG26" s="51">
        <v>12</v>
      </c>
      <c r="AH26" s="51">
        <v>16</v>
      </c>
      <c r="AI26" s="4">
        <f>SUM(AG$3:AG26)</f>
        <v>960</v>
      </c>
      <c r="AJ26" s="4">
        <f>SUM(AH$3:AH26)</f>
        <v>97</v>
      </c>
      <c r="AK26" s="3">
        <f t="shared" si="4"/>
        <v>1620</v>
      </c>
      <c r="AL26" s="3"/>
      <c r="AM26" s="24">
        <v>11560</v>
      </c>
      <c r="AN26" s="51">
        <v>3831</v>
      </c>
      <c r="AO26" s="51">
        <v>323</v>
      </c>
      <c r="AP26" s="4">
        <f>SUM(AN$3:AN26)</f>
        <v>42481</v>
      </c>
      <c r="AQ26" s="4">
        <f>SUM(AO$3:AO26)</f>
        <v>2698</v>
      </c>
      <c r="AR26" s="3">
        <f t="shared" si="5"/>
        <v>56739</v>
      </c>
      <c r="AS26" s="3"/>
      <c r="AT26" s="24">
        <v>122</v>
      </c>
      <c r="AU26" s="51">
        <v>87</v>
      </c>
      <c r="AV26" s="51">
        <v>0</v>
      </c>
      <c r="AW26" s="4">
        <f>SUM(AU$3:AU26)</f>
        <v>774</v>
      </c>
      <c r="AX26" s="4">
        <f>SUM(AV$3:AV26)</f>
        <v>43</v>
      </c>
      <c r="AY26" s="3">
        <f t="shared" si="6"/>
        <v>939</v>
      </c>
      <c r="AZ26" s="3"/>
      <c r="BA26" s="24">
        <v>494</v>
      </c>
      <c r="BB26" s="51">
        <v>1000</v>
      </c>
      <c r="BC26" s="51">
        <v>28</v>
      </c>
      <c r="BD26" s="4">
        <f>SUM(BB$3:BB26)</f>
        <v>13233</v>
      </c>
      <c r="BE26" s="4">
        <f>SUM(BC$3:BC26)</f>
        <v>1138</v>
      </c>
      <c r="BF26" s="3">
        <f t="shared" si="7"/>
        <v>14865</v>
      </c>
      <c r="BG26" s="3"/>
      <c r="BH26" s="24">
        <f t="shared" si="22"/>
        <v>15346</v>
      </c>
      <c r="BI26" s="74">
        <f t="shared" si="23"/>
        <v>4767</v>
      </c>
      <c r="BJ26" s="74">
        <f t="shared" si="24"/>
        <v>405</v>
      </c>
      <c r="BK26" s="24">
        <f t="shared" si="25"/>
        <v>50511</v>
      </c>
      <c r="BL26" s="24">
        <f t="shared" si="26"/>
        <v>3219</v>
      </c>
      <c r="BM26" s="74">
        <f t="shared" si="27"/>
        <v>69076</v>
      </c>
      <c r="BN26" s="3"/>
      <c r="BO26" s="24">
        <f t="shared" si="9"/>
        <v>12176</v>
      </c>
      <c r="BP26" s="51">
        <f t="shared" si="10"/>
        <v>4918</v>
      </c>
      <c r="BQ26" s="51">
        <f t="shared" si="11"/>
        <v>351</v>
      </c>
      <c r="BR26" s="24">
        <f t="shared" si="12"/>
        <v>56488</v>
      </c>
      <c r="BS26" s="24">
        <f t="shared" si="13"/>
        <v>3879</v>
      </c>
      <c r="BT26" s="51">
        <f t="shared" si="14"/>
        <v>72543</v>
      </c>
      <c r="BU26" s="3"/>
      <c r="BV26" s="24">
        <f t="shared" si="15"/>
        <v>16489</v>
      </c>
      <c r="BW26" s="51">
        <f t="shared" si="16"/>
        <v>5899</v>
      </c>
      <c r="BX26" s="51">
        <f t="shared" si="17"/>
        <v>444</v>
      </c>
      <c r="BY26" s="24">
        <f t="shared" si="18"/>
        <v>65272</v>
      </c>
      <c r="BZ26" s="24">
        <f t="shared" si="19"/>
        <v>4462</v>
      </c>
      <c r="CA26" s="51">
        <f t="shared" si="20"/>
        <v>86223</v>
      </c>
      <c r="CB26" s="3"/>
      <c r="CC26" s="24">
        <v>20447</v>
      </c>
      <c r="CD26" s="51">
        <v>7716</v>
      </c>
      <c r="CE26" s="51">
        <v>505</v>
      </c>
      <c r="CF26" s="4">
        <f>SUM(CD$3:CD26)</f>
        <v>80742</v>
      </c>
      <c r="CG26" s="4">
        <f>SUM(CE$3:CE26)</f>
        <v>4797</v>
      </c>
      <c r="CH26" s="3">
        <f t="shared" si="21"/>
        <v>105986</v>
      </c>
    </row>
    <row r="27" spans="2:86" x14ac:dyDescent="0.2">
      <c r="B27" s="23">
        <v>44056</v>
      </c>
      <c r="C27" s="23">
        <v>44062</v>
      </c>
      <c r="D27" s="24">
        <v>450</v>
      </c>
      <c r="E27" s="51">
        <v>550</v>
      </c>
      <c r="F27" s="51">
        <v>18</v>
      </c>
      <c r="G27" s="4">
        <f>SUM(E$3:E27)</f>
        <v>1304</v>
      </c>
      <c r="H27" s="4">
        <f>SUM(F$3:F27)</f>
        <v>80</v>
      </c>
      <c r="I27" s="3">
        <f t="shared" si="0"/>
        <v>1834</v>
      </c>
      <c r="J27" s="3"/>
      <c r="K27" s="24">
        <v>996</v>
      </c>
      <c r="L27" s="51">
        <v>2509</v>
      </c>
      <c r="M27" s="51">
        <v>13</v>
      </c>
      <c r="N27" s="4">
        <f>SUM(L$3:L27)</f>
        <v>4918</v>
      </c>
      <c r="O27" s="4">
        <f>SUM(M$3:M27)</f>
        <v>139</v>
      </c>
      <c r="P27" s="3">
        <f t="shared" si="1"/>
        <v>6053</v>
      </c>
      <c r="Q27" s="3"/>
      <c r="R27" s="24">
        <v>1079</v>
      </c>
      <c r="S27" s="51">
        <v>2994</v>
      </c>
      <c r="T27" s="51">
        <v>21</v>
      </c>
      <c r="U27" s="4">
        <f>SUM(S$3:S27)</f>
        <v>5187</v>
      </c>
      <c r="V27" s="4">
        <f>SUM(T$3:T27)</f>
        <v>144</v>
      </c>
      <c r="W27" s="3">
        <f t="shared" si="2"/>
        <v>6410</v>
      </c>
      <c r="X27" s="3"/>
      <c r="Y27" s="24">
        <v>692</v>
      </c>
      <c r="Z27" s="51">
        <v>1483</v>
      </c>
      <c r="AA27" s="51">
        <v>32</v>
      </c>
      <c r="AB27" s="4">
        <f>SUM(Z$3:Z27)</f>
        <v>3951</v>
      </c>
      <c r="AC27" s="4">
        <f>SUM(AA$3:AA27)</f>
        <v>207</v>
      </c>
      <c r="AD27" s="3">
        <f t="shared" si="3"/>
        <v>4850</v>
      </c>
      <c r="AE27" s="3"/>
      <c r="AF27" s="24">
        <v>491</v>
      </c>
      <c r="AG27" s="51">
        <v>810</v>
      </c>
      <c r="AH27" s="51">
        <v>23</v>
      </c>
      <c r="AI27" s="4">
        <f>SUM(AG$3:AG27)</f>
        <v>1770</v>
      </c>
      <c r="AJ27" s="4">
        <f>SUM(AH$3:AH27)</f>
        <v>120</v>
      </c>
      <c r="AK27" s="3">
        <f t="shared" si="4"/>
        <v>2381</v>
      </c>
      <c r="AL27" s="3"/>
      <c r="AM27" s="24">
        <v>8956</v>
      </c>
      <c r="AN27" s="51">
        <v>24759</v>
      </c>
      <c r="AO27" s="51">
        <v>279</v>
      </c>
      <c r="AP27" s="4">
        <f>SUM(AN$3:AN27)</f>
        <v>67240</v>
      </c>
      <c r="AQ27" s="4">
        <f>SUM(AO$3:AO27)</f>
        <v>2977</v>
      </c>
      <c r="AR27" s="3">
        <f t="shared" si="5"/>
        <v>79173</v>
      </c>
      <c r="AS27" s="3"/>
      <c r="AT27" s="24">
        <v>108</v>
      </c>
      <c r="AU27" s="51">
        <v>156</v>
      </c>
      <c r="AV27" s="51">
        <v>2</v>
      </c>
      <c r="AW27" s="4">
        <f>SUM(AU$3:AU27)</f>
        <v>930</v>
      </c>
      <c r="AX27" s="4">
        <f>SUM(AV$3:AV27)</f>
        <v>45</v>
      </c>
      <c r="AY27" s="3">
        <f t="shared" si="6"/>
        <v>1083</v>
      </c>
      <c r="AZ27" s="3"/>
      <c r="BA27" s="24">
        <v>444</v>
      </c>
      <c r="BB27" s="51">
        <v>2240</v>
      </c>
      <c r="BC27" s="51">
        <v>25</v>
      </c>
      <c r="BD27" s="4">
        <f>SUM(BB$3:BB27)</f>
        <v>15473</v>
      </c>
      <c r="BE27" s="4">
        <f>SUM(BC$3:BC27)</f>
        <v>1163</v>
      </c>
      <c r="BF27" s="3">
        <f t="shared" si="7"/>
        <v>17080</v>
      </c>
      <c r="BG27" s="3"/>
      <c r="BH27" s="24">
        <f t="shared" si="22"/>
        <v>12214</v>
      </c>
      <c r="BI27" s="74">
        <f t="shared" si="23"/>
        <v>32555</v>
      </c>
      <c r="BJ27" s="74">
        <f t="shared" si="24"/>
        <v>368</v>
      </c>
      <c r="BK27" s="24">
        <f t="shared" si="25"/>
        <v>83066</v>
      </c>
      <c r="BL27" s="24">
        <f t="shared" si="26"/>
        <v>3587</v>
      </c>
      <c r="BM27" s="74">
        <f t="shared" si="27"/>
        <v>98867</v>
      </c>
      <c r="BN27" s="3"/>
      <c r="BO27" s="24">
        <f t="shared" si="9"/>
        <v>9508</v>
      </c>
      <c r="BP27" s="51">
        <f t="shared" si="10"/>
        <v>27155</v>
      </c>
      <c r="BQ27" s="51">
        <f t="shared" si="11"/>
        <v>306</v>
      </c>
      <c r="BR27" s="24">
        <f t="shared" si="12"/>
        <v>83643</v>
      </c>
      <c r="BS27" s="24">
        <f t="shared" si="13"/>
        <v>4185</v>
      </c>
      <c r="BT27" s="51">
        <f t="shared" si="14"/>
        <v>97336</v>
      </c>
      <c r="BU27" s="3"/>
      <c r="BV27" s="24">
        <f t="shared" si="15"/>
        <v>13216</v>
      </c>
      <c r="BW27" s="51">
        <f t="shared" si="16"/>
        <v>35501</v>
      </c>
      <c r="BX27" s="51">
        <f t="shared" si="17"/>
        <v>413</v>
      </c>
      <c r="BY27" s="24">
        <f t="shared" si="18"/>
        <v>100773</v>
      </c>
      <c r="BZ27" s="24">
        <f t="shared" si="19"/>
        <v>4875</v>
      </c>
      <c r="CA27" s="51">
        <f t="shared" si="20"/>
        <v>118864</v>
      </c>
      <c r="CB27" s="3"/>
      <c r="CC27" s="24">
        <v>17081</v>
      </c>
      <c r="CD27" s="51">
        <v>40773</v>
      </c>
      <c r="CE27" s="51">
        <v>506</v>
      </c>
      <c r="CF27" s="4">
        <f>SUM(CD$3:CD27)</f>
        <v>121515</v>
      </c>
      <c r="CG27" s="4">
        <f>SUM(CE$3:CE27)</f>
        <v>5303</v>
      </c>
      <c r="CH27" s="3">
        <f t="shared" si="21"/>
        <v>143899</v>
      </c>
    </row>
    <row r="28" spans="2:86" x14ac:dyDescent="0.2">
      <c r="B28" s="23">
        <v>44063</v>
      </c>
      <c r="C28" s="23">
        <v>44069</v>
      </c>
      <c r="D28" s="24">
        <v>417</v>
      </c>
      <c r="E28" s="51">
        <v>371</v>
      </c>
      <c r="F28" s="51">
        <v>15</v>
      </c>
      <c r="G28" s="4">
        <f>SUM(E$3:E28)</f>
        <v>1675</v>
      </c>
      <c r="H28" s="4">
        <f>SUM(F$3:F28)</f>
        <v>95</v>
      </c>
      <c r="I28" s="3">
        <f t="shared" si="0"/>
        <v>2187</v>
      </c>
      <c r="J28" s="3"/>
      <c r="K28" s="24">
        <v>935</v>
      </c>
      <c r="L28" s="51">
        <v>990</v>
      </c>
      <c r="M28" s="51">
        <v>22</v>
      </c>
      <c r="N28" s="4">
        <f>SUM(L$3:L28)</f>
        <v>5908</v>
      </c>
      <c r="O28" s="4">
        <f>SUM(M$3:M28)</f>
        <v>161</v>
      </c>
      <c r="P28" s="3">
        <f t="shared" si="1"/>
        <v>7004</v>
      </c>
      <c r="Q28" s="3"/>
      <c r="R28" s="24">
        <v>1021</v>
      </c>
      <c r="S28" s="51">
        <v>1129</v>
      </c>
      <c r="T28" s="51">
        <v>19</v>
      </c>
      <c r="U28" s="4">
        <f>SUM(S$3:S28)</f>
        <v>6316</v>
      </c>
      <c r="V28" s="4">
        <f>SUM(T$3:T28)</f>
        <v>163</v>
      </c>
      <c r="W28" s="3">
        <f t="shared" si="2"/>
        <v>7500</v>
      </c>
      <c r="X28" s="3"/>
      <c r="Y28" s="24">
        <v>658</v>
      </c>
      <c r="Z28" s="51">
        <v>742</v>
      </c>
      <c r="AA28" s="51">
        <v>19</v>
      </c>
      <c r="AB28" s="4">
        <f>SUM(Z$3:Z28)</f>
        <v>4693</v>
      </c>
      <c r="AC28" s="4">
        <f>SUM(AA$3:AA28)</f>
        <v>226</v>
      </c>
      <c r="AD28" s="3">
        <f t="shared" si="3"/>
        <v>5577</v>
      </c>
      <c r="AE28" s="3"/>
      <c r="AF28" s="24">
        <v>626</v>
      </c>
      <c r="AG28" s="51">
        <v>437</v>
      </c>
      <c r="AH28" s="51">
        <v>27</v>
      </c>
      <c r="AI28" s="4">
        <f>SUM(AG$3:AG28)</f>
        <v>2207</v>
      </c>
      <c r="AJ28" s="4">
        <f>SUM(AH$3:AH28)</f>
        <v>147</v>
      </c>
      <c r="AK28" s="3">
        <f t="shared" si="4"/>
        <v>2980</v>
      </c>
      <c r="AL28" s="3"/>
      <c r="AM28" s="24">
        <v>7761</v>
      </c>
      <c r="AN28" s="51">
        <v>11350</v>
      </c>
      <c r="AO28" s="51">
        <v>250</v>
      </c>
      <c r="AP28" s="4">
        <f>SUM(AN$3:AN28)</f>
        <v>78590</v>
      </c>
      <c r="AQ28" s="4">
        <f>SUM(AO$3:AO28)</f>
        <v>3227</v>
      </c>
      <c r="AR28" s="3">
        <f t="shared" si="5"/>
        <v>89578</v>
      </c>
      <c r="AS28" s="3"/>
      <c r="AT28" s="24">
        <v>106</v>
      </c>
      <c r="AU28" s="51">
        <v>103</v>
      </c>
      <c r="AV28" s="51">
        <v>5</v>
      </c>
      <c r="AW28" s="4">
        <f>SUM(AU$3:AU28)</f>
        <v>1033</v>
      </c>
      <c r="AX28" s="4">
        <f>SUM(AV$3:AV28)</f>
        <v>50</v>
      </c>
      <c r="AY28" s="3">
        <f t="shared" si="6"/>
        <v>1189</v>
      </c>
      <c r="AZ28" s="3"/>
      <c r="BA28" s="24">
        <v>372</v>
      </c>
      <c r="BB28" s="51">
        <v>688</v>
      </c>
      <c r="BC28" s="51">
        <v>19</v>
      </c>
      <c r="BD28" s="4">
        <f>SUM(BB$3:BB28)</f>
        <v>16161</v>
      </c>
      <c r="BE28" s="4">
        <f>SUM(BC$3:BC28)</f>
        <v>1182</v>
      </c>
      <c r="BF28" s="3">
        <f t="shared" si="7"/>
        <v>17715</v>
      </c>
      <c r="BG28" s="3"/>
      <c r="BH28" s="24">
        <f t="shared" si="22"/>
        <v>11001</v>
      </c>
      <c r="BI28" s="74">
        <f t="shared" si="23"/>
        <v>14648</v>
      </c>
      <c r="BJ28" s="74">
        <f t="shared" si="24"/>
        <v>337</v>
      </c>
      <c r="BK28" s="24">
        <f t="shared" si="25"/>
        <v>97714</v>
      </c>
      <c r="BL28" s="24">
        <f t="shared" si="26"/>
        <v>3924</v>
      </c>
      <c r="BM28" s="74">
        <f t="shared" si="27"/>
        <v>112639</v>
      </c>
      <c r="BN28" s="3"/>
      <c r="BO28" s="24">
        <f t="shared" si="9"/>
        <v>8239</v>
      </c>
      <c r="BP28" s="51">
        <f t="shared" si="10"/>
        <v>12141</v>
      </c>
      <c r="BQ28" s="51">
        <f t="shared" si="11"/>
        <v>274</v>
      </c>
      <c r="BR28" s="24">
        <f t="shared" si="12"/>
        <v>95784</v>
      </c>
      <c r="BS28" s="24">
        <f t="shared" si="13"/>
        <v>4459</v>
      </c>
      <c r="BT28" s="51">
        <f t="shared" si="14"/>
        <v>108482</v>
      </c>
      <c r="BU28" s="3"/>
      <c r="BV28" s="24">
        <f t="shared" si="15"/>
        <v>11896</v>
      </c>
      <c r="BW28" s="51">
        <f t="shared" si="16"/>
        <v>15810</v>
      </c>
      <c r="BX28" s="51">
        <f t="shared" si="17"/>
        <v>376</v>
      </c>
      <c r="BY28" s="24">
        <f t="shared" si="18"/>
        <v>116583</v>
      </c>
      <c r="BZ28" s="24">
        <f t="shared" si="19"/>
        <v>5251</v>
      </c>
      <c r="CA28" s="51">
        <f t="shared" si="20"/>
        <v>133730</v>
      </c>
      <c r="CB28" s="3"/>
      <c r="CC28" s="24">
        <v>16702</v>
      </c>
      <c r="CD28" s="51">
        <v>19632</v>
      </c>
      <c r="CE28" s="51">
        <v>484</v>
      </c>
      <c r="CF28" s="4">
        <f>SUM(CD$3:CD28)</f>
        <v>141147</v>
      </c>
      <c r="CG28" s="4">
        <f>SUM(CE$3:CE28)</f>
        <v>5787</v>
      </c>
      <c r="CH28" s="3">
        <f t="shared" si="21"/>
        <v>163636</v>
      </c>
    </row>
    <row r="29" spans="2:86" x14ac:dyDescent="0.2">
      <c r="B29" s="23">
        <v>44070</v>
      </c>
      <c r="C29" s="23">
        <v>44076</v>
      </c>
      <c r="D29" s="24">
        <v>508</v>
      </c>
      <c r="E29" s="51">
        <v>577</v>
      </c>
      <c r="F29" s="51">
        <v>10</v>
      </c>
      <c r="G29" s="4">
        <f>SUM(E$3:E29)</f>
        <v>2252</v>
      </c>
      <c r="H29" s="4">
        <f>SUM(F$3:F29)</f>
        <v>105</v>
      </c>
      <c r="I29" s="3">
        <f t="shared" si="0"/>
        <v>2865</v>
      </c>
      <c r="J29" s="3"/>
      <c r="K29" s="24">
        <v>998</v>
      </c>
      <c r="L29" s="51">
        <v>1376</v>
      </c>
      <c r="M29" s="51">
        <v>23</v>
      </c>
      <c r="N29" s="4">
        <f>SUM(L$3:L29)</f>
        <v>7284</v>
      </c>
      <c r="O29" s="4">
        <f>SUM(M$3:M29)</f>
        <v>184</v>
      </c>
      <c r="P29" s="3">
        <f t="shared" si="1"/>
        <v>8466</v>
      </c>
      <c r="Q29" s="3"/>
      <c r="R29" s="24">
        <v>934</v>
      </c>
      <c r="S29" s="51">
        <v>1572</v>
      </c>
      <c r="T29" s="51">
        <v>14</v>
      </c>
      <c r="U29" s="4">
        <f>SUM(S$3:S29)</f>
        <v>7888</v>
      </c>
      <c r="V29" s="4">
        <f>SUM(T$3:T29)</f>
        <v>177</v>
      </c>
      <c r="W29" s="3">
        <f t="shared" si="2"/>
        <v>8999</v>
      </c>
      <c r="X29" s="3"/>
      <c r="Y29" s="24">
        <v>733</v>
      </c>
      <c r="Z29" s="51">
        <v>992</v>
      </c>
      <c r="AA29" s="51">
        <v>20</v>
      </c>
      <c r="AB29" s="4">
        <f>SUM(Z$3:Z29)</f>
        <v>5685</v>
      </c>
      <c r="AC29" s="4">
        <f>SUM(AA$3:AA29)</f>
        <v>246</v>
      </c>
      <c r="AD29" s="3">
        <f t="shared" si="3"/>
        <v>6664</v>
      </c>
      <c r="AE29" s="3"/>
      <c r="AF29" s="24">
        <v>667</v>
      </c>
      <c r="AG29" s="51">
        <v>698</v>
      </c>
      <c r="AH29" s="51">
        <v>32</v>
      </c>
      <c r="AI29" s="4">
        <f>SUM(AG$3:AG29)</f>
        <v>2905</v>
      </c>
      <c r="AJ29" s="4">
        <f>SUM(AH$3:AH29)</f>
        <v>179</v>
      </c>
      <c r="AK29" s="3">
        <f t="shared" si="4"/>
        <v>3751</v>
      </c>
      <c r="AL29" s="3"/>
      <c r="AM29" s="24">
        <v>7112</v>
      </c>
      <c r="AN29" s="51">
        <v>14135</v>
      </c>
      <c r="AO29" s="51">
        <v>226</v>
      </c>
      <c r="AP29" s="4">
        <f>SUM(AN$3:AN29)</f>
        <v>92725</v>
      </c>
      <c r="AQ29" s="4">
        <f>SUM(AO$3:AO29)</f>
        <v>3453</v>
      </c>
      <c r="AR29" s="3">
        <f t="shared" si="5"/>
        <v>103290</v>
      </c>
      <c r="AS29" s="3"/>
      <c r="AT29" s="24">
        <v>69</v>
      </c>
      <c r="AU29" s="51">
        <v>147</v>
      </c>
      <c r="AV29" s="51">
        <v>0</v>
      </c>
      <c r="AW29" s="4">
        <f>SUM(AU$3:AU29)</f>
        <v>1180</v>
      </c>
      <c r="AX29" s="4">
        <f>SUM(AV$3:AV29)</f>
        <v>50</v>
      </c>
      <c r="AY29" s="3">
        <f t="shared" si="6"/>
        <v>1299</v>
      </c>
      <c r="AZ29" s="3"/>
      <c r="BA29" s="24">
        <v>347</v>
      </c>
      <c r="BB29" s="51">
        <v>668</v>
      </c>
      <c r="BC29" s="51">
        <v>17</v>
      </c>
      <c r="BD29" s="4">
        <f>SUM(BB$3:BB29)</f>
        <v>16829</v>
      </c>
      <c r="BE29" s="4">
        <f>SUM(BC$3:BC29)</f>
        <v>1199</v>
      </c>
      <c r="BF29" s="3">
        <f t="shared" si="7"/>
        <v>18375</v>
      </c>
      <c r="BG29" s="3"/>
      <c r="BH29" s="24">
        <f t="shared" si="22"/>
        <v>10444</v>
      </c>
      <c r="BI29" s="74">
        <f t="shared" si="23"/>
        <v>18773</v>
      </c>
      <c r="BJ29" s="74">
        <f t="shared" si="24"/>
        <v>315</v>
      </c>
      <c r="BK29" s="24">
        <f t="shared" si="25"/>
        <v>116487</v>
      </c>
      <c r="BL29" s="24">
        <f t="shared" si="26"/>
        <v>4239</v>
      </c>
      <c r="BM29" s="74">
        <f t="shared" si="27"/>
        <v>131170</v>
      </c>
      <c r="BN29" s="3"/>
      <c r="BO29" s="24">
        <f t="shared" si="9"/>
        <v>7528</v>
      </c>
      <c r="BP29" s="51">
        <f t="shared" si="10"/>
        <v>14950</v>
      </c>
      <c r="BQ29" s="51">
        <f t="shared" si="11"/>
        <v>243</v>
      </c>
      <c r="BR29" s="24">
        <f t="shared" si="12"/>
        <v>110734</v>
      </c>
      <c r="BS29" s="24">
        <f t="shared" si="13"/>
        <v>4702</v>
      </c>
      <c r="BT29" s="51">
        <f t="shared" si="14"/>
        <v>122964</v>
      </c>
      <c r="BU29" s="3"/>
      <c r="BV29" s="24">
        <f t="shared" si="15"/>
        <v>11368</v>
      </c>
      <c r="BW29" s="51">
        <f t="shared" si="16"/>
        <v>20165</v>
      </c>
      <c r="BX29" s="51">
        <f t="shared" si="17"/>
        <v>342</v>
      </c>
      <c r="BY29" s="24">
        <f t="shared" si="18"/>
        <v>136748</v>
      </c>
      <c r="BZ29" s="24">
        <f t="shared" si="19"/>
        <v>5593</v>
      </c>
      <c r="CA29" s="51">
        <f t="shared" si="20"/>
        <v>153709</v>
      </c>
      <c r="CB29" s="3"/>
      <c r="CC29" s="24">
        <v>16013</v>
      </c>
      <c r="CD29" s="51">
        <v>24752</v>
      </c>
      <c r="CE29" s="51">
        <v>465</v>
      </c>
      <c r="CF29" s="4">
        <f>SUM(CD$3:CD29)</f>
        <v>165899</v>
      </c>
      <c r="CG29" s="4">
        <f>SUM(CE$3:CE29)</f>
        <v>6252</v>
      </c>
      <c r="CH29" s="3">
        <f t="shared" si="21"/>
        <v>188164</v>
      </c>
    </row>
    <row r="30" spans="2:86" x14ac:dyDescent="0.2">
      <c r="B30" s="23">
        <v>44077</v>
      </c>
      <c r="C30" s="23">
        <v>44083</v>
      </c>
      <c r="D30" s="24">
        <v>506</v>
      </c>
      <c r="E30" s="51">
        <v>664</v>
      </c>
      <c r="F30" s="51">
        <v>12</v>
      </c>
      <c r="G30" s="4">
        <f>SUM(E$3:E30)</f>
        <v>2916</v>
      </c>
      <c r="H30" s="4">
        <f>SUM(F$3:F30)</f>
        <v>117</v>
      </c>
      <c r="I30" s="3">
        <f t="shared" si="0"/>
        <v>3539</v>
      </c>
      <c r="J30" s="3"/>
      <c r="K30" s="24">
        <v>1113</v>
      </c>
      <c r="L30" s="51">
        <v>1354</v>
      </c>
      <c r="M30" s="51">
        <v>24</v>
      </c>
      <c r="N30" s="4">
        <f>SUM(L$3:L30)</f>
        <v>8638</v>
      </c>
      <c r="O30" s="4">
        <f>SUM(M$3:M30)</f>
        <v>208</v>
      </c>
      <c r="P30" s="3">
        <f t="shared" si="1"/>
        <v>9959</v>
      </c>
      <c r="Q30" s="3"/>
      <c r="R30" s="24">
        <v>901</v>
      </c>
      <c r="S30" s="51">
        <v>1628</v>
      </c>
      <c r="T30" s="51">
        <v>20</v>
      </c>
      <c r="U30" s="4">
        <f>SUM(S$3:S30)</f>
        <v>9516</v>
      </c>
      <c r="V30" s="4">
        <f>SUM(T$3:T30)</f>
        <v>197</v>
      </c>
      <c r="W30" s="3">
        <f t="shared" si="2"/>
        <v>10614</v>
      </c>
      <c r="X30" s="3"/>
      <c r="Y30" s="24">
        <v>828</v>
      </c>
      <c r="Z30" s="51">
        <v>932</v>
      </c>
      <c r="AA30" s="51">
        <v>18</v>
      </c>
      <c r="AB30" s="4">
        <f>SUM(Z$3:Z30)</f>
        <v>6617</v>
      </c>
      <c r="AC30" s="4">
        <f>SUM(AA$3:AA30)</f>
        <v>264</v>
      </c>
      <c r="AD30" s="3">
        <f t="shared" si="3"/>
        <v>7709</v>
      </c>
      <c r="AE30" s="3"/>
      <c r="AF30" s="24">
        <v>716</v>
      </c>
      <c r="AG30" s="51">
        <v>737</v>
      </c>
      <c r="AH30" s="51">
        <v>28</v>
      </c>
      <c r="AI30" s="4">
        <f>SUM(AG$3:AG30)</f>
        <v>3642</v>
      </c>
      <c r="AJ30" s="4">
        <f>SUM(AH$3:AH30)</f>
        <v>207</v>
      </c>
      <c r="AK30" s="3">
        <f t="shared" si="4"/>
        <v>4565</v>
      </c>
      <c r="AL30" s="3"/>
      <c r="AM30" s="24">
        <v>6482</v>
      </c>
      <c r="AN30" s="51">
        <v>14530</v>
      </c>
      <c r="AO30" s="51">
        <v>197</v>
      </c>
      <c r="AP30" s="4">
        <f>SUM(AN$3:AN30)</f>
        <v>107255</v>
      </c>
      <c r="AQ30" s="4">
        <f>SUM(AO$3:AO30)</f>
        <v>3650</v>
      </c>
      <c r="AR30" s="3">
        <f t="shared" si="5"/>
        <v>117387</v>
      </c>
      <c r="AS30" s="3"/>
      <c r="AT30" s="24">
        <v>90</v>
      </c>
      <c r="AU30" s="51">
        <v>143</v>
      </c>
      <c r="AV30" s="51">
        <v>6</v>
      </c>
      <c r="AW30" s="4">
        <f>SUM(AU$3:AU30)</f>
        <v>1323</v>
      </c>
      <c r="AX30" s="4">
        <f>SUM(AV$3:AV30)</f>
        <v>56</v>
      </c>
      <c r="AY30" s="3">
        <f t="shared" si="6"/>
        <v>1469</v>
      </c>
      <c r="AZ30" s="3"/>
      <c r="BA30" s="24">
        <v>288</v>
      </c>
      <c r="BB30" s="51">
        <v>531</v>
      </c>
      <c r="BC30" s="51">
        <v>26</v>
      </c>
      <c r="BD30" s="4">
        <f>SUM(BB$3:BB30)</f>
        <v>17360</v>
      </c>
      <c r="BE30" s="4">
        <f>SUM(BC$3:BC30)</f>
        <v>1225</v>
      </c>
      <c r="BF30" s="3">
        <f t="shared" si="7"/>
        <v>18873</v>
      </c>
      <c r="BG30" s="3"/>
      <c r="BH30" s="24">
        <f t="shared" si="22"/>
        <v>10040</v>
      </c>
      <c r="BI30" s="74">
        <f t="shared" si="23"/>
        <v>19181</v>
      </c>
      <c r="BJ30" s="74">
        <f t="shared" si="24"/>
        <v>287</v>
      </c>
      <c r="BK30" s="24">
        <f t="shared" si="25"/>
        <v>135668</v>
      </c>
      <c r="BL30" s="24">
        <f t="shared" si="26"/>
        <v>4526</v>
      </c>
      <c r="BM30" s="74">
        <f t="shared" si="27"/>
        <v>150234</v>
      </c>
      <c r="BN30" s="3"/>
      <c r="BO30" s="24">
        <f t="shared" si="9"/>
        <v>6860</v>
      </c>
      <c r="BP30" s="51">
        <f t="shared" si="10"/>
        <v>15204</v>
      </c>
      <c r="BQ30" s="51">
        <f t="shared" si="11"/>
        <v>229</v>
      </c>
      <c r="BR30" s="24">
        <f t="shared" si="12"/>
        <v>125938</v>
      </c>
      <c r="BS30" s="24">
        <f t="shared" si="13"/>
        <v>4931</v>
      </c>
      <c r="BT30" s="51">
        <f t="shared" si="14"/>
        <v>137729</v>
      </c>
      <c r="BU30" s="3"/>
      <c r="BV30" s="24">
        <f t="shared" si="15"/>
        <v>10924</v>
      </c>
      <c r="BW30" s="51">
        <f t="shared" si="16"/>
        <v>20519</v>
      </c>
      <c r="BX30" s="51">
        <f t="shared" si="17"/>
        <v>331</v>
      </c>
      <c r="BY30" s="24">
        <f t="shared" si="18"/>
        <v>157267</v>
      </c>
      <c r="BZ30" s="24">
        <f t="shared" si="19"/>
        <v>5924</v>
      </c>
      <c r="CA30" s="51">
        <f t="shared" si="20"/>
        <v>174115</v>
      </c>
      <c r="CB30" s="3"/>
      <c r="CC30" s="24">
        <v>15306</v>
      </c>
      <c r="CD30" s="51">
        <v>25907</v>
      </c>
      <c r="CE30" s="51">
        <v>489</v>
      </c>
      <c r="CF30" s="4">
        <f>SUM(CD$3:CD30)</f>
        <v>191806</v>
      </c>
      <c r="CG30" s="4">
        <f>SUM(CE$3:CE30)</f>
        <v>6741</v>
      </c>
      <c r="CH30" s="3">
        <f t="shared" si="21"/>
        <v>213853</v>
      </c>
    </row>
    <row r="31" spans="2:86" x14ac:dyDescent="0.2">
      <c r="B31" s="23">
        <v>44084</v>
      </c>
      <c r="C31" s="23">
        <v>44090</v>
      </c>
      <c r="D31" s="24">
        <v>613</v>
      </c>
      <c r="E31" s="51">
        <v>604</v>
      </c>
      <c r="F31" s="51">
        <v>17</v>
      </c>
      <c r="G31" s="4">
        <f>SUM(E$3:E31)</f>
        <v>3520</v>
      </c>
      <c r="H31" s="4">
        <f>SUM(F$3:F31)</f>
        <v>134</v>
      </c>
      <c r="I31" s="3">
        <f t="shared" si="0"/>
        <v>4267</v>
      </c>
      <c r="J31" s="3"/>
      <c r="K31" s="24">
        <v>1089</v>
      </c>
      <c r="L31" s="51">
        <v>1296</v>
      </c>
      <c r="M31" s="51">
        <v>19</v>
      </c>
      <c r="N31" s="4">
        <f>SUM(L$3:L31)</f>
        <v>9934</v>
      </c>
      <c r="O31" s="4">
        <f>SUM(M$3:M31)</f>
        <v>227</v>
      </c>
      <c r="P31" s="3">
        <f t="shared" si="1"/>
        <v>11250</v>
      </c>
      <c r="Q31" s="3"/>
      <c r="R31" s="24">
        <v>831</v>
      </c>
      <c r="S31" s="51">
        <v>1589</v>
      </c>
      <c r="T31" s="51">
        <v>15</v>
      </c>
      <c r="U31" s="4">
        <f>SUM(S$3:S31)</f>
        <v>11105</v>
      </c>
      <c r="V31" s="4">
        <f>SUM(T$3:T31)</f>
        <v>212</v>
      </c>
      <c r="W31" s="3">
        <f t="shared" si="2"/>
        <v>12148</v>
      </c>
      <c r="X31" s="3"/>
      <c r="Y31" s="24">
        <v>718</v>
      </c>
      <c r="Z31" s="51">
        <v>941</v>
      </c>
      <c r="AA31" s="51">
        <v>24</v>
      </c>
      <c r="AB31" s="4">
        <f>SUM(Z$3:Z31)</f>
        <v>7558</v>
      </c>
      <c r="AC31" s="4">
        <f>SUM(AA$3:AA31)</f>
        <v>288</v>
      </c>
      <c r="AD31" s="3">
        <f t="shared" si="3"/>
        <v>8564</v>
      </c>
      <c r="AE31" s="3"/>
      <c r="AF31" s="24">
        <v>628</v>
      </c>
      <c r="AG31" s="51">
        <v>564</v>
      </c>
      <c r="AH31" s="51">
        <v>19</v>
      </c>
      <c r="AI31" s="4">
        <f>SUM(AG$3:AG31)</f>
        <v>4206</v>
      </c>
      <c r="AJ31" s="4">
        <f>SUM(AH$3:AH31)</f>
        <v>226</v>
      </c>
      <c r="AK31" s="3">
        <f t="shared" si="4"/>
        <v>5060</v>
      </c>
      <c r="AL31" s="3"/>
      <c r="AM31" s="24">
        <v>6093</v>
      </c>
      <c r="AN31" s="51">
        <v>12798</v>
      </c>
      <c r="AO31" s="51">
        <v>163</v>
      </c>
      <c r="AP31" s="4">
        <f>SUM(AN$3:AN31)</f>
        <v>120053</v>
      </c>
      <c r="AQ31" s="4">
        <f>SUM(AO$3:AO31)</f>
        <v>3813</v>
      </c>
      <c r="AR31" s="3">
        <f t="shared" si="5"/>
        <v>129959</v>
      </c>
      <c r="AS31" s="3"/>
      <c r="AT31" s="24">
        <v>127</v>
      </c>
      <c r="AU31" s="51">
        <v>127</v>
      </c>
      <c r="AV31" s="51">
        <v>1</v>
      </c>
      <c r="AW31" s="4">
        <f>SUM(AU$3:AU31)</f>
        <v>1450</v>
      </c>
      <c r="AX31" s="4">
        <f>SUM(AV$3:AV31)</f>
        <v>57</v>
      </c>
      <c r="AY31" s="3">
        <f t="shared" si="6"/>
        <v>1634</v>
      </c>
      <c r="AZ31" s="3"/>
      <c r="BA31" s="24">
        <v>508</v>
      </c>
      <c r="BB31" s="51">
        <v>567</v>
      </c>
      <c r="BC31" s="51">
        <v>20</v>
      </c>
      <c r="BD31" s="4">
        <f>SUM(BB$3:BB31)</f>
        <v>17927</v>
      </c>
      <c r="BE31" s="4">
        <f>SUM(BC$3:BC31)</f>
        <v>1245</v>
      </c>
      <c r="BF31" s="3">
        <f t="shared" si="7"/>
        <v>19680</v>
      </c>
      <c r="BG31" s="3"/>
      <c r="BH31" s="24">
        <f t="shared" si="22"/>
        <v>9359</v>
      </c>
      <c r="BI31" s="74">
        <f t="shared" si="23"/>
        <v>17188</v>
      </c>
      <c r="BJ31" s="74">
        <f t="shared" si="24"/>
        <v>240</v>
      </c>
      <c r="BK31" s="24">
        <f t="shared" si="25"/>
        <v>152856</v>
      </c>
      <c r="BL31" s="24">
        <f t="shared" si="26"/>
        <v>4766</v>
      </c>
      <c r="BM31" s="74">
        <f t="shared" si="27"/>
        <v>166981</v>
      </c>
      <c r="BN31" s="3"/>
      <c r="BO31" s="24">
        <f t="shared" si="9"/>
        <v>6728</v>
      </c>
      <c r="BP31" s="51">
        <f t="shared" si="10"/>
        <v>13492</v>
      </c>
      <c r="BQ31" s="51">
        <f t="shared" si="11"/>
        <v>184</v>
      </c>
      <c r="BR31" s="24">
        <f t="shared" si="12"/>
        <v>139430</v>
      </c>
      <c r="BS31" s="24">
        <f t="shared" si="13"/>
        <v>5115</v>
      </c>
      <c r="BT31" s="51">
        <f t="shared" si="14"/>
        <v>151273</v>
      </c>
      <c r="BU31" s="3"/>
      <c r="BV31" s="24">
        <f t="shared" si="15"/>
        <v>10607</v>
      </c>
      <c r="BW31" s="51">
        <f t="shared" si="16"/>
        <v>18486</v>
      </c>
      <c r="BX31" s="51">
        <f t="shared" si="17"/>
        <v>278</v>
      </c>
      <c r="BY31" s="24">
        <f t="shared" si="18"/>
        <v>175753</v>
      </c>
      <c r="BZ31" s="24">
        <f t="shared" si="19"/>
        <v>6202</v>
      </c>
      <c r="CA31" s="51">
        <f t="shared" si="20"/>
        <v>192562</v>
      </c>
      <c r="CB31" s="3"/>
      <c r="CC31" s="24">
        <v>15584</v>
      </c>
      <c r="CD31" s="51">
        <v>24034</v>
      </c>
      <c r="CE31" s="51">
        <v>439</v>
      </c>
      <c r="CF31" s="4">
        <f>SUM(CD$3:CD31)</f>
        <v>215840</v>
      </c>
      <c r="CG31" s="4">
        <f>SUM(CE$3:CE31)</f>
        <v>7180</v>
      </c>
      <c r="CH31" s="3">
        <f t="shared" si="21"/>
        <v>238604</v>
      </c>
    </row>
    <row r="32" spans="2:86" x14ac:dyDescent="0.2">
      <c r="B32" s="23">
        <v>44091</v>
      </c>
      <c r="C32" s="23">
        <v>44097</v>
      </c>
      <c r="D32" s="24">
        <v>570</v>
      </c>
      <c r="E32" s="51">
        <v>767</v>
      </c>
      <c r="F32" s="51">
        <v>21</v>
      </c>
      <c r="G32" s="4">
        <f>SUM(E$3:E32)</f>
        <v>4287</v>
      </c>
      <c r="H32" s="4">
        <f>SUM(F$3:F32)</f>
        <v>155</v>
      </c>
      <c r="I32" s="3">
        <f t="shared" si="0"/>
        <v>5012</v>
      </c>
      <c r="J32" s="3"/>
      <c r="K32" s="24">
        <v>925</v>
      </c>
      <c r="L32" s="51">
        <v>1445</v>
      </c>
      <c r="M32" s="51">
        <v>23</v>
      </c>
      <c r="N32" s="4">
        <f>SUM(L$3:L32)</f>
        <v>11379</v>
      </c>
      <c r="O32" s="4">
        <f>SUM(M$3:M32)</f>
        <v>250</v>
      </c>
      <c r="P32" s="3">
        <f t="shared" si="1"/>
        <v>12554</v>
      </c>
      <c r="Q32" s="3"/>
      <c r="R32" s="24">
        <v>746</v>
      </c>
      <c r="S32" s="51">
        <v>1323</v>
      </c>
      <c r="T32" s="51">
        <v>18</v>
      </c>
      <c r="U32" s="4">
        <f>SUM(S$3:S32)</f>
        <v>12428</v>
      </c>
      <c r="V32" s="4">
        <f>SUM(T$3:T32)</f>
        <v>230</v>
      </c>
      <c r="W32" s="3">
        <f t="shared" si="2"/>
        <v>13404</v>
      </c>
      <c r="X32" s="3"/>
      <c r="Y32" s="24">
        <v>714</v>
      </c>
      <c r="Z32" s="51">
        <v>1025</v>
      </c>
      <c r="AA32" s="51">
        <v>14</v>
      </c>
      <c r="AB32" s="4">
        <f>SUM(Z$3:Z32)</f>
        <v>8583</v>
      </c>
      <c r="AC32" s="4">
        <f>SUM(AA$3:AA32)</f>
        <v>302</v>
      </c>
      <c r="AD32" s="3">
        <f t="shared" si="3"/>
        <v>9599</v>
      </c>
      <c r="AE32" s="3"/>
      <c r="AF32" s="24">
        <v>522</v>
      </c>
      <c r="AG32" s="51">
        <v>495</v>
      </c>
      <c r="AH32" s="51">
        <v>27</v>
      </c>
      <c r="AI32" s="4">
        <f>SUM(AG$3:AG32)</f>
        <v>4701</v>
      </c>
      <c r="AJ32" s="4">
        <f>SUM(AH$3:AH32)</f>
        <v>253</v>
      </c>
      <c r="AK32" s="3">
        <f t="shared" si="4"/>
        <v>5476</v>
      </c>
      <c r="AL32" s="3"/>
      <c r="AM32" s="24">
        <v>4756</v>
      </c>
      <c r="AN32" s="51">
        <v>11346</v>
      </c>
      <c r="AO32" s="51">
        <v>154</v>
      </c>
      <c r="AP32" s="4">
        <f>SUM(AN$3:AN32)</f>
        <v>131399</v>
      </c>
      <c r="AQ32" s="4">
        <f>SUM(AO$3:AO32)</f>
        <v>3967</v>
      </c>
      <c r="AR32" s="3">
        <f t="shared" si="5"/>
        <v>140122</v>
      </c>
      <c r="AS32" s="3"/>
      <c r="AT32" s="24">
        <v>152</v>
      </c>
      <c r="AU32" s="51">
        <v>111</v>
      </c>
      <c r="AV32" s="51">
        <v>8</v>
      </c>
      <c r="AW32" s="4">
        <f>SUM(AU$3:AU32)</f>
        <v>1561</v>
      </c>
      <c r="AX32" s="4">
        <f>SUM(AV$3:AV32)</f>
        <v>65</v>
      </c>
      <c r="AY32" s="3">
        <f t="shared" si="6"/>
        <v>1778</v>
      </c>
      <c r="AZ32" s="3"/>
      <c r="BA32" s="24">
        <v>326</v>
      </c>
      <c r="BB32" s="51">
        <v>415</v>
      </c>
      <c r="BC32" s="51">
        <v>24</v>
      </c>
      <c r="BD32" s="4">
        <f>SUM(BB$3:BB32)</f>
        <v>18342</v>
      </c>
      <c r="BE32" s="4">
        <f>SUM(BC$3:BC32)</f>
        <v>1269</v>
      </c>
      <c r="BF32" s="3">
        <f t="shared" si="7"/>
        <v>19937</v>
      </c>
      <c r="BG32" s="3"/>
      <c r="BH32" s="24">
        <f t="shared" si="22"/>
        <v>7663</v>
      </c>
      <c r="BI32" s="74">
        <f t="shared" si="23"/>
        <v>15634</v>
      </c>
      <c r="BJ32" s="74">
        <f t="shared" si="24"/>
        <v>236</v>
      </c>
      <c r="BK32" s="24">
        <f t="shared" si="25"/>
        <v>168490</v>
      </c>
      <c r="BL32" s="24">
        <f t="shared" si="26"/>
        <v>5002</v>
      </c>
      <c r="BM32" s="74">
        <f t="shared" si="27"/>
        <v>181155</v>
      </c>
      <c r="BN32" s="3"/>
      <c r="BO32" s="24">
        <f t="shared" si="9"/>
        <v>5234</v>
      </c>
      <c r="BP32" s="51">
        <f t="shared" si="10"/>
        <v>11872</v>
      </c>
      <c r="BQ32" s="51">
        <f t="shared" si="11"/>
        <v>186</v>
      </c>
      <c r="BR32" s="24">
        <f t="shared" si="12"/>
        <v>151302</v>
      </c>
      <c r="BS32" s="24">
        <f t="shared" si="13"/>
        <v>5301</v>
      </c>
      <c r="BT32" s="51">
        <f t="shared" si="14"/>
        <v>161837</v>
      </c>
      <c r="BU32" s="3"/>
      <c r="BV32" s="24">
        <f t="shared" si="15"/>
        <v>8711</v>
      </c>
      <c r="BW32" s="51">
        <f t="shared" si="16"/>
        <v>16927</v>
      </c>
      <c r="BX32" s="51">
        <f t="shared" si="17"/>
        <v>289</v>
      </c>
      <c r="BY32" s="24">
        <f t="shared" si="18"/>
        <v>192680</v>
      </c>
      <c r="BZ32" s="24">
        <f t="shared" si="19"/>
        <v>6491</v>
      </c>
      <c r="CA32" s="51">
        <f t="shared" si="20"/>
        <v>207882</v>
      </c>
      <c r="CB32" s="3"/>
      <c r="CC32" s="24">
        <v>13535</v>
      </c>
      <c r="CD32" s="51">
        <v>23193</v>
      </c>
      <c r="CE32" s="51">
        <v>456</v>
      </c>
      <c r="CF32" s="4">
        <f>SUM(CD$3:CD32)</f>
        <v>239033</v>
      </c>
      <c r="CG32" s="4">
        <f>SUM(CE$3:CE32)</f>
        <v>7636</v>
      </c>
      <c r="CH32" s="3">
        <f t="shared" si="21"/>
        <v>260204</v>
      </c>
    </row>
    <row r="33" spans="2:86" x14ac:dyDescent="0.2">
      <c r="B33" s="23">
        <v>44098</v>
      </c>
      <c r="C33" s="23">
        <v>44104</v>
      </c>
      <c r="D33" s="24">
        <v>469</v>
      </c>
      <c r="E33" s="51">
        <v>895</v>
      </c>
      <c r="F33" s="51">
        <v>6</v>
      </c>
      <c r="G33" s="4">
        <f>SUM(E$3:E33)</f>
        <v>5182</v>
      </c>
      <c r="H33" s="4">
        <f>SUM(F$3:F33)</f>
        <v>161</v>
      </c>
      <c r="I33" s="3">
        <f t="shared" si="0"/>
        <v>5812</v>
      </c>
      <c r="J33" s="3"/>
      <c r="K33" s="24">
        <v>847</v>
      </c>
      <c r="L33" s="51">
        <v>1503</v>
      </c>
      <c r="M33" s="51">
        <v>11</v>
      </c>
      <c r="N33" s="4">
        <f>SUM(L$3:L33)</f>
        <v>12882</v>
      </c>
      <c r="O33" s="4">
        <f>SUM(M$3:M33)</f>
        <v>261</v>
      </c>
      <c r="P33" s="3">
        <f t="shared" si="1"/>
        <v>13990</v>
      </c>
      <c r="Q33" s="3"/>
      <c r="R33" s="24">
        <v>598</v>
      </c>
      <c r="S33" s="51">
        <v>1272</v>
      </c>
      <c r="T33" s="51">
        <v>11</v>
      </c>
      <c r="U33" s="4">
        <f>SUM(S$3:S33)</f>
        <v>13700</v>
      </c>
      <c r="V33" s="4">
        <f>SUM(T$3:T33)</f>
        <v>241</v>
      </c>
      <c r="W33" s="3">
        <f t="shared" si="2"/>
        <v>14539</v>
      </c>
      <c r="X33" s="3"/>
      <c r="Y33" s="24">
        <v>673</v>
      </c>
      <c r="Z33" s="51">
        <v>958</v>
      </c>
      <c r="AA33" s="51">
        <v>19</v>
      </c>
      <c r="AB33" s="4">
        <f>SUM(Z$3:Z33)</f>
        <v>9541</v>
      </c>
      <c r="AC33" s="4">
        <f>SUM(AA$3:AA33)</f>
        <v>321</v>
      </c>
      <c r="AD33" s="3">
        <f t="shared" si="3"/>
        <v>10535</v>
      </c>
      <c r="AE33" s="3"/>
      <c r="AF33" s="24">
        <v>504</v>
      </c>
      <c r="AG33" s="51">
        <v>1215</v>
      </c>
      <c r="AH33" s="51">
        <v>18</v>
      </c>
      <c r="AI33" s="4">
        <f>SUM(AG$3:AG33)</f>
        <v>5916</v>
      </c>
      <c r="AJ33" s="4">
        <f>SUM(AH$3:AH33)</f>
        <v>271</v>
      </c>
      <c r="AK33" s="3">
        <f t="shared" si="4"/>
        <v>6691</v>
      </c>
      <c r="AL33" s="3"/>
      <c r="AM33" s="24">
        <v>3884</v>
      </c>
      <c r="AN33" s="51">
        <v>9971</v>
      </c>
      <c r="AO33" s="51">
        <v>119</v>
      </c>
      <c r="AP33" s="4">
        <f>SUM(AN$3:AN33)</f>
        <v>141370</v>
      </c>
      <c r="AQ33" s="4">
        <f>SUM(AO$3:AO33)</f>
        <v>4086</v>
      </c>
      <c r="AR33" s="3">
        <f t="shared" si="5"/>
        <v>149340</v>
      </c>
      <c r="AS33" s="3"/>
      <c r="AT33" s="24">
        <v>183</v>
      </c>
      <c r="AU33" s="51">
        <v>133</v>
      </c>
      <c r="AV33" s="51">
        <v>8</v>
      </c>
      <c r="AW33" s="4">
        <f>SUM(AU$3:AU33)</f>
        <v>1694</v>
      </c>
      <c r="AX33" s="4">
        <f>SUM(AV$3:AV33)</f>
        <v>73</v>
      </c>
      <c r="AY33" s="3">
        <f t="shared" si="6"/>
        <v>1950</v>
      </c>
      <c r="AZ33" s="3"/>
      <c r="BA33" s="24">
        <v>292</v>
      </c>
      <c r="BB33" s="51">
        <v>358</v>
      </c>
      <c r="BC33" s="51">
        <v>12</v>
      </c>
      <c r="BD33" s="4">
        <f>SUM(BB$3:BB33)</f>
        <v>18700</v>
      </c>
      <c r="BE33" s="4">
        <f>SUM(BC$3:BC33)</f>
        <v>1281</v>
      </c>
      <c r="BF33" s="3">
        <f t="shared" si="7"/>
        <v>20273</v>
      </c>
      <c r="BG33" s="3"/>
      <c r="BH33" s="24">
        <f t="shared" si="22"/>
        <v>6506</v>
      </c>
      <c r="BI33" s="74">
        <f t="shared" si="23"/>
        <v>14919</v>
      </c>
      <c r="BJ33" s="74">
        <f t="shared" si="24"/>
        <v>178</v>
      </c>
      <c r="BK33" s="24">
        <f t="shared" si="25"/>
        <v>183409</v>
      </c>
      <c r="BL33" s="24">
        <f t="shared" si="26"/>
        <v>5180</v>
      </c>
      <c r="BM33" s="74">
        <f t="shared" si="27"/>
        <v>195095</v>
      </c>
      <c r="BN33" s="3"/>
      <c r="BO33" s="24">
        <f t="shared" si="9"/>
        <v>4359</v>
      </c>
      <c r="BP33" s="51">
        <f t="shared" si="10"/>
        <v>10462</v>
      </c>
      <c r="BQ33" s="51">
        <f t="shared" si="11"/>
        <v>139</v>
      </c>
      <c r="BR33" s="24">
        <f t="shared" si="12"/>
        <v>161764</v>
      </c>
      <c r="BS33" s="24">
        <f t="shared" si="13"/>
        <v>5440</v>
      </c>
      <c r="BT33" s="51">
        <f t="shared" si="14"/>
        <v>171563</v>
      </c>
      <c r="BU33" s="3"/>
      <c r="BV33" s="24">
        <f t="shared" si="15"/>
        <v>7450</v>
      </c>
      <c r="BW33" s="51">
        <f t="shared" si="16"/>
        <v>16305</v>
      </c>
      <c r="BX33" s="51">
        <f t="shared" si="17"/>
        <v>204</v>
      </c>
      <c r="BY33" s="24">
        <f t="shared" si="18"/>
        <v>208985</v>
      </c>
      <c r="BZ33" s="24">
        <f t="shared" si="19"/>
        <v>6695</v>
      </c>
      <c r="CA33" s="51">
        <f t="shared" si="20"/>
        <v>223130</v>
      </c>
      <c r="CB33" s="3"/>
      <c r="CC33" s="24">
        <v>12466</v>
      </c>
      <c r="CD33" s="51">
        <v>21326</v>
      </c>
      <c r="CE33" s="51">
        <v>357</v>
      </c>
      <c r="CF33" s="4">
        <f>SUM(CD$3:CD33)</f>
        <v>260359</v>
      </c>
      <c r="CG33" s="4">
        <f>SUM(CE$3:CE33)</f>
        <v>7993</v>
      </c>
      <c r="CH33" s="3">
        <f t="shared" si="21"/>
        <v>280818</v>
      </c>
    </row>
    <row r="34" spans="2:86" x14ac:dyDescent="0.2">
      <c r="B34" s="23">
        <v>44105</v>
      </c>
      <c r="C34" s="23">
        <v>44111</v>
      </c>
      <c r="D34" s="24">
        <v>677</v>
      </c>
      <c r="E34" s="51">
        <v>826</v>
      </c>
      <c r="F34" s="51">
        <v>15</v>
      </c>
      <c r="G34" s="4">
        <f>SUM(E$3:E34)</f>
        <v>6008</v>
      </c>
      <c r="H34" s="4">
        <f>SUM(F$3:F34)</f>
        <v>176</v>
      </c>
      <c r="I34" s="3">
        <f t="shared" si="0"/>
        <v>6861</v>
      </c>
      <c r="J34" s="3"/>
      <c r="K34" s="24">
        <v>663</v>
      </c>
      <c r="L34" s="51">
        <v>1436</v>
      </c>
      <c r="M34" s="51">
        <v>8</v>
      </c>
      <c r="N34" s="4">
        <f>SUM(L$3:L34)</f>
        <v>14318</v>
      </c>
      <c r="O34" s="4">
        <f>SUM(M$3:M34)</f>
        <v>269</v>
      </c>
      <c r="P34" s="3">
        <f t="shared" si="1"/>
        <v>15250</v>
      </c>
      <c r="Q34" s="3"/>
      <c r="R34" s="24">
        <v>534</v>
      </c>
      <c r="S34" s="51">
        <v>1194</v>
      </c>
      <c r="T34" s="51">
        <v>14</v>
      </c>
      <c r="U34" s="4">
        <f>SUM(S$3:S34)</f>
        <v>14894</v>
      </c>
      <c r="V34" s="4">
        <f>SUM(T$3:T34)</f>
        <v>255</v>
      </c>
      <c r="W34" s="3">
        <f t="shared" si="2"/>
        <v>15683</v>
      </c>
      <c r="X34" s="3"/>
      <c r="Y34" s="24">
        <v>589</v>
      </c>
      <c r="Z34" s="51">
        <v>1007</v>
      </c>
      <c r="AA34" s="51">
        <v>19</v>
      </c>
      <c r="AB34" s="4">
        <f>SUM(Z$3:Z34)</f>
        <v>10548</v>
      </c>
      <c r="AC34" s="4">
        <f>SUM(AA$3:AA34)</f>
        <v>340</v>
      </c>
      <c r="AD34" s="3">
        <f t="shared" si="3"/>
        <v>11477</v>
      </c>
      <c r="AE34" s="3"/>
      <c r="AF34" s="24">
        <v>447</v>
      </c>
      <c r="AG34" s="51">
        <v>899</v>
      </c>
      <c r="AH34" s="51">
        <v>17</v>
      </c>
      <c r="AI34" s="4">
        <f>SUM(AG$3:AG34)</f>
        <v>6815</v>
      </c>
      <c r="AJ34" s="4">
        <f>SUM(AH$3:AH34)</f>
        <v>288</v>
      </c>
      <c r="AK34" s="3">
        <f t="shared" si="4"/>
        <v>7550</v>
      </c>
      <c r="AL34" s="3"/>
      <c r="AM34" s="24">
        <v>3434</v>
      </c>
      <c r="AN34" s="51">
        <v>8651</v>
      </c>
      <c r="AO34" s="51">
        <v>107</v>
      </c>
      <c r="AP34" s="4">
        <f>SUM(AN$3:AN34)</f>
        <v>150021</v>
      </c>
      <c r="AQ34" s="4">
        <f>SUM(AO$3:AO34)</f>
        <v>4193</v>
      </c>
      <c r="AR34" s="3">
        <f t="shared" si="5"/>
        <v>157648</v>
      </c>
      <c r="AS34" s="3"/>
      <c r="AT34" s="24">
        <v>228</v>
      </c>
      <c r="AU34" s="51">
        <v>145</v>
      </c>
      <c r="AV34" s="51">
        <v>11</v>
      </c>
      <c r="AW34" s="4">
        <f>SUM(AU$3:AU34)</f>
        <v>1839</v>
      </c>
      <c r="AX34" s="4">
        <f>SUM(AV$3:AV34)</f>
        <v>84</v>
      </c>
      <c r="AY34" s="3">
        <f t="shared" si="6"/>
        <v>2151</v>
      </c>
      <c r="AZ34" s="3"/>
      <c r="BA34" s="24">
        <v>243</v>
      </c>
      <c r="BB34" s="51">
        <v>568</v>
      </c>
      <c r="BC34" s="51">
        <v>10</v>
      </c>
      <c r="BD34" s="4">
        <f>SUM(BB$3:BB34)</f>
        <v>19268</v>
      </c>
      <c r="BE34" s="4">
        <f>SUM(BC$3:BC34)</f>
        <v>1291</v>
      </c>
      <c r="BF34" s="3">
        <f t="shared" si="7"/>
        <v>20802</v>
      </c>
      <c r="BG34" s="3"/>
      <c r="BH34" s="24">
        <f t="shared" si="22"/>
        <v>5667</v>
      </c>
      <c r="BI34" s="74">
        <f t="shared" si="23"/>
        <v>13187</v>
      </c>
      <c r="BJ34" s="74">
        <f t="shared" si="24"/>
        <v>165</v>
      </c>
      <c r="BK34" s="24">
        <f t="shared" si="25"/>
        <v>196596</v>
      </c>
      <c r="BL34" s="24">
        <f t="shared" si="26"/>
        <v>5345</v>
      </c>
      <c r="BM34" s="74">
        <f t="shared" si="27"/>
        <v>207608</v>
      </c>
      <c r="BN34" s="3"/>
      <c r="BO34" s="24">
        <f t="shared" si="9"/>
        <v>3905</v>
      </c>
      <c r="BP34" s="51">
        <f t="shared" si="10"/>
        <v>9364</v>
      </c>
      <c r="BQ34" s="51">
        <f t="shared" si="11"/>
        <v>128</v>
      </c>
      <c r="BR34" s="24">
        <f t="shared" si="12"/>
        <v>171128</v>
      </c>
      <c r="BS34" s="24">
        <f t="shared" si="13"/>
        <v>5568</v>
      </c>
      <c r="BT34" s="51">
        <f t="shared" si="14"/>
        <v>180601</v>
      </c>
      <c r="BU34" s="3"/>
      <c r="BV34" s="24">
        <f t="shared" si="15"/>
        <v>6815</v>
      </c>
      <c r="BW34" s="51">
        <f t="shared" si="16"/>
        <v>14726</v>
      </c>
      <c r="BX34" s="51">
        <f t="shared" si="17"/>
        <v>201</v>
      </c>
      <c r="BY34" s="24">
        <f t="shared" si="18"/>
        <v>223711</v>
      </c>
      <c r="BZ34" s="24">
        <f t="shared" si="19"/>
        <v>6896</v>
      </c>
      <c r="CA34" s="51">
        <f t="shared" si="20"/>
        <v>237422</v>
      </c>
      <c r="CB34" s="3"/>
      <c r="CC34" s="24">
        <v>11940</v>
      </c>
      <c r="CD34" s="51">
        <v>20200</v>
      </c>
      <c r="CE34" s="51">
        <v>366</v>
      </c>
      <c r="CF34" s="4">
        <f>SUM(CD$3:CD34)</f>
        <v>280559</v>
      </c>
      <c r="CG34" s="4">
        <f>SUM(CE$3:CE34)</f>
        <v>8359</v>
      </c>
      <c r="CH34" s="3">
        <f t="shared" si="21"/>
        <v>300858</v>
      </c>
    </row>
    <row r="35" spans="2:86" x14ac:dyDescent="0.2">
      <c r="B35" s="23">
        <v>44112</v>
      </c>
      <c r="C35" s="23">
        <v>44118</v>
      </c>
      <c r="D35" s="24">
        <v>392</v>
      </c>
      <c r="E35" s="51">
        <v>762</v>
      </c>
      <c r="F35" s="51">
        <v>8</v>
      </c>
      <c r="G35" s="4">
        <f>SUM(E$3:E35)</f>
        <v>6770</v>
      </c>
      <c r="H35" s="4">
        <f>SUM(F$3:F35)</f>
        <v>184</v>
      </c>
      <c r="I35" s="3">
        <f t="shared" si="0"/>
        <v>7346</v>
      </c>
      <c r="J35" s="3"/>
      <c r="K35" s="24">
        <v>508</v>
      </c>
      <c r="L35" s="51">
        <v>1462</v>
      </c>
      <c r="M35" s="51">
        <v>8</v>
      </c>
      <c r="N35" s="4">
        <f>SUM(L$3:L35)</f>
        <v>15780</v>
      </c>
      <c r="O35" s="4">
        <f>SUM(M$3:M35)</f>
        <v>277</v>
      </c>
      <c r="P35" s="3">
        <f t="shared" si="1"/>
        <v>16565</v>
      </c>
      <c r="Q35" s="3"/>
      <c r="R35" s="24">
        <v>453</v>
      </c>
      <c r="S35" s="51">
        <v>1073</v>
      </c>
      <c r="T35" s="51">
        <v>7</v>
      </c>
      <c r="U35" s="4">
        <f>SUM(S$3:S35)</f>
        <v>15967</v>
      </c>
      <c r="V35" s="4">
        <f>SUM(T$3:T35)</f>
        <v>262</v>
      </c>
      <c r="W35" s="3">
        <f t="shared" si="2"/>
        <v>16682</v>
      </c>
      <c r="X35" s="3"/>
      <c r="Y35" s="24">
        <v>562</v>
      </c>
      <c r="Z35" s="51">
        <v>937</v>
      </c>
      <c r="AA35" s="51">
        <v>13</v>
      </c>
      <c r="AB35" s="4">
        <f>SUM(Z$3:Z35)</f>
        <v>11485</v>
      </c>
      <c r="AC35" s="4">
        <f>SUM(AA$3:AA35)</f>
        <v>353</v>
      </c>
      <c r="AD35" s="3">
        <f t="shared" si="3"/>
        <v>12400</v>
      </c>
      <c r="AE35" s="3"/>
      <c r="AF35" s="24">
        <v>333</v>
      </c>
      <c r="AG35" s="51">
        <v>791</v>
      </c>
      <c r="AH35" s="51">
        <v>15</v>
      </c>
      <c r="AI35" s="4">
        <f>SUM(AG$3:AG35)</f>
        <v>7606</v>
      </c>
      <c r="AJ35" s="4">
        <f>SUM(AH$3:AH35)</f>
        <v>303</v>
      </c>
      <c r="AK35" s="3">
        <f t="shared" si="4"/>
        <v>8242</v>
      </c>
      <c r="AL35" s="3"/>
      <c r="AM35" s="24">
        <v>2967</v>
      </c>
      <c r="AN35" s="51">
        <v>7963</v>
      </c>
      <c r="AO35" s="51">
        <v>87</v>
      </c>
      <c r="AP35" s="4">
        <f>SUM(AN$3:AN35)</f>
        <v>157984</v>
      </c>
      <c r="AQ35" s="4">
        <f>SUM(AO$3:AO35)</f>
        <v>4280</v>
      </c>
      <c r="AR35" s="3">
        <f t="shared" si="5"/>
        <v>165231</v>
      </c>
      <c r="AS35" s="3"/>
      <c r="AT35" s="24">
        <v>315</v>
      </c>
      <c r="AU35" s="51">
        <v>151</v>
      </c>
      <c r="AV35" s="51">
        <v>17</v>
      </c>
      <c r="AW35" s="4">
        <f>SUM(AU$3:AU35)</f>
        <v>1990</v>
      </c>
      <c r="AX35" s="4">
        <f>SUM(AV$3:AV35)</f>
        <v>101</v>
      </c>
      <c r="AY35" s="3">
        <f t="shared" si="6"/>
        <v>2406</v>
      </c>
      <c r="AZ35" s="3"/>
      <c r="BA35" s="24">
        <v>258</v>
      </c>
      <c r="BB35" s="51">
        <v>430</v>
      </c>
      <c r="BC35" s="51">
        <v>17</v>
      </c>
      <c r="BD35" s="4">
        <f>SUM(BB$3:BB35)</f>
        <v>19698</v>
      </c>
      <c r="BE35" s="4">
        <f>SUM(BC$3:BC35)</f>
        <v>1308</v>
      </c>
      <c r="BF35" s="3">
        <f t="shared" si="7"/>
        <v>21264</v>
      </c>
      <c r="BG35" s="3"/>
      <c r="BH35" s="24">
        <f t="shared" si="22"/>
        <v>4823</v>
      </c>
      <c r="BI35" s="74">
        <f t="shared" si="23"/>
        <v>12226</v>
      </c>
      <c r="BJ35" s="74">
        <f t="shared" si="24"/>
        <v>130</v>
      </c>
      <c r="BK35" s="24">
        <f t="shared" si="25"/>
        <v>208822</v>
      </c>
      <c r="BL35" s="24">
        <f t="shared" si="26"/>
        <v>5475</v>
      </c>
      <c r="BM35" s="74">
        <f t="shared" si="27"/>
        <v>219120</v>
      </c>
      <c r="BN35" s="3"/>
      <c r="BO35" s="24">
        <f t="shared" ref="BO35:BO67" si="28">AM35 + AT35 + BA35</f>
        <v>3540</v>
      </c>
      <c r="BP35" s="51">
        <f t="shared" ref="BP35:BP67" si="29">AN35 + AU35 + BB35</f>
        <v>8544</v>
      </c>
      <c r="BQ35" s="51">
        <f t="shared" ref="BQ35:BQ67" si="30">AO35 + AV35 + BC35</f>
        <v>121</v>
      </c>
      <c r="BR35" s="24">
        <f t="shared" ref="BR35:BR67" si="31">AP35 + AW35 + BD35</f>
        <v>179672</v>
      </c>
      <c r="BS35" s="24">
        <f t="shared" ref="BS35:BS67" si="32">AQ35 + AX35 + BE35</f>
        <v>5689</v>
      </c>
      <c r="BT35" s="51">
        <f t="shared" ref="BT35:BT67" si="33">AR35 + AY35 + BF35</f>
        <v>188901</v>
      </c>
      <c r="BU35" s="3"/>
      <c r="BV35" s="24">
        <f t="shared" ref="BV35:BV67" si="34">D35 + K35 + R35 + Y35 + AF35 + AM35 + AT35 + BA35</f>
        <v>5788</v>
      </c>
      <c r="BW35" s="51">
        <f t="shared" ref="BW35:BW67" si="35">E35 + L35 + S35 + Z35 + AG35 + AN35 + AU35 + BB35</f>
        <v>13569</v>
      </c>
      <c r="BX35" s="51">
        <f t="shared" ref="BX35:BX67" si="36">F35 + M35 + T35 + AA35 + AH35 + AO35 + AV35 + BC35</f>
        <v>172</v>
      </c>
      <c r="BY35" s="24">
        <f t="shared" ref="BY35:BY67" si="37">G35 + N35 + U35 + AB35 + AI35 + AP35 + AW35 + BD35</f>
        <v>237280</v>
      </c>
      <c r="BZ35" s="24">
        <f t="shared" ref="BZ35:BZ67" si="38">H35 + O35 + V35 + AC35 + AJ35 + AQ35 + AX35 + BE35</f>
        <v>7068</v>
      </c>
      <c r="CA35" s="51">
        <f t="shared" ref="CA35:CA67" si="39">I35 + P35 + W35 + AD35 + AK35 + AR35 + AY35 + BF35</f>
        <v>250136</v>
      </c>
      <c r="CB35" s="3"/>
      <c r="CC35" s="24">
        <v>10897</v>
      </c>
      <c r="CD35" s="51">
        <v>20500</v>
      </c>
      <c r="CE35" s="51">
        <v>340</v>
      </c>
      <c r="CF35" s="4">
        <f>SUM(CD$3:CD35)</f>
        <v>301059</v>
      </c>
      <c r="CG35" s="4">
        <f>SUM(CE$3:CE35)</f>
        <v>8699</v>
      </c>
      <c r="CH35" s="3">
        <f t="shared" si="21"/>
        <v>320655</v>
      </c>
    </row>
    <row r="36" spans="2:86" x14ac:dyDescent="0.2">
      <c r="B36" s="23">
        <v>44119</v>
      </c>
      <c r="C36" s="23">
        <v>44125</v>
      </c>
      <c r="D36" s="24">
        <v>395</v>
      </c>
      <c r="E36" s="51">
        <v>757</v>
      </c>
      <c r="F36" s="51">
        <v>12</v>
      </c>
      <c r="G36" s="4">
        <f>SUM(E$3:E36)</f>
        <v>7527</v>
      </c>
      <c r="H36" s="4">
        <f>SUM(F$3:F36)</f>
        <v>196</v>
      </c>
      <c r="I36" s="3">
        <f t="shared" si="0"/>
        <v>8118</v>
      </c>
      <c r="J36" s="3"/>
      <c r="K36" s="24">
        <v>365</v>
      </c>
      <c r="L36" s="51">
        <v>1477</v>
      </c>
      <c r="M36" s="51">
        <v>7</v>
      </c>
      <c r="N36" s="4">
        <f>SUM(L$3:L36)</f>
        <v>17257</v>
      </c>
      <c r="O36" s="4">
        <f>SUM(M$3:M36)</f>
        <v>284</v>
      </c>
      <c r="P36" s="3">
        <f t="shared" si="1"/>
        <v>17906</v>
      </c>
      <c r="Q36" s="3"/>
      <c r="R36" s="24">
        <v>350</v>
      </c>
      <c r="S36" s="51">
        <v>883</v>
      </c>
      <c r="T36" s="51">
        <v>6</v>
      </c>
      <c r="U36" s="4">
        <f>SUM(S$3:S36)</f>
        <v>16850</v>
      </c>
      <c r="V36" s="4">
        <f>SUM(T$3:T36)</f>
        <v>268</v>
      </c>
      <c r="W36" s="3">
        <f t="shared" si="2"/>
        <v>17468</v>
      </c>
      <c r="X36" s="3"/>
      <c r="Y36" s="24">
        <v>450</v>
      </c>
      <c r="Z36" s="51">
        <v>844</v>
      </c>
      <c r="AA36" s="51">
        <v>13</v>
      </c>
      <c r="AB36" s="4">
        <f>SUM(Z$3:Z36)</f>
        <v>12329</v>
      </c>
      <c r="AC36" s="4">
        <f>SUM(AA$3:AA36)</f>
        <v>366</v>
      </c>
      <c r="AD36" s="3">
        <f t="shared" si="3"/>
        <v>13145</v>
      </c>
      <c r="AE36" s="3"/>
      <c r="AF36" s="24">
        <v>241</v>
      </c>
      <c r="AG36" s="51">
        <v>671</v>
      </c>
      <c r="AH36" s="51">
        <v>11</v>
      </c>
      <c r="AI36" s="4">
        <f>SUM(AG$3:AG36)</f>
        <v>8277</v>
      </c>
      <c r="AJ36" s="4">
        <f>SUM(AH$3:AH36)</f>
        <v>314</v>
      </c>
      <c r="AK36" s="3">
        <f t="shared" si="4"/>
        <v>8832</v>
      </c>
      <c r="AL36" s="3"/>
      <c r="AM36" s="24">
        <v>2313</v>
      </c>
      <c r="AN36" s="51">
        <v>6965</v>
      </c>
      <c r="AO36" s="51">
        <v>71</v>
      </c>
      <c r="AP36" s="4">
        <f>SUM(AN$3:AN36)</f>
        <v>164949</v>
      </c>
      <c r="AQ36" s="4">
        <f>SUM(AO$3:AO36)</f>
        <v>4351</v>
      </c>
      <c r="AR36" s="3">
        <f t="shared" si="5"/>
        <v>171613</v>
      </c>
      <c r="AS36" s="3"/>
      <c r="AT36" s="24">
        <v>433</v>
      </c>
      <c r="AU36" s="51">
        <v>234</v>
      </c>
      <c r="AV36" s="51">
        <v>16</v>
      </c>
      <c r="AW36" s="4">
        <f>SUM(AU$3:AU36)</f>
        <v>2224</v>
      </c>
      <c r="AX36" s="4">
        <f>SUM(AV$3:AV36)</f>
        <v>117</v>
      </c>
      <c r="AY36" s="3">
        <f t="shared" si="6"/>
        <v>2774</v>
      </c>
      <c r="AZ36" s="3"/>
      <c r="BA36" s="24">
        <v>225</v>
      </c>
      <c r="BB36" s="51">
        <v>331</v>
      </c>
      <c r="BC36" s="51">
        <v>10</v>
      </c>
      <c r="BD36" s="4">
        <f>SUM(BB$3:BB36)</f>
        <v>20029</v>
      </c>
      <c r="BE36" s="4">
        <f>SUM(BC$3:BC36)</f>
        <v>1318</v>
      </c>
      <c r="BF36" s="3">
        <f t="shared" si="7"/>
        <v>21572</v>
      </c>
      <c r="BG36" s="3"/>
      <c r="BH36" s="24">
        <f t="shared" si="22"/>
        <v>3719</v>
      </c>
      <c r="BI36" s="74">
        <f t="shared" si="23"/>
        <v>10840</v>
      </c>
      <c r="BJ36" s="74">
        <f t="shared" si="24"/>
        <v>108</v>
      </c>
      <c r="BK36" s="24">
        <f t="shared" si="25"/>
        <v>219662</v>
      </c>
      <c r="BL36" s="24">
        <f t="shared" si="26"/>
        <v>5583</v>
      </c>
      <c r="BM36" s="74">
        <f t="shared" si="27"/>
        <v>228964</v>
      </c>
      <c r="BN36" s="3"/>
      <c r="BO36" s="24">
        <f t="shared" si="28"/>
        <v>2971</v>
      </c>
      <c r="BP36" s="51">
        <f t="shared" si="29"/>
        <v>7530</v>
      </c>
      <c r="BQ36" s="51">
        <f t="shared" si="30"/>
        <v>97</v>
      </c>
      <c r="BR36" s="24">
        <f t="shared" si="31"/>
        <v>187202</v>
      </c>
      <c r="BS36" s="24">
        <f t="shared" si="32"/>
        <v>5786</v>
      </c>
      <c r="BT36" s="51">
        <f t="shared" si="33"/>
        <v>195959</v>
      </c>
      <c r="BU36" s="3"/>
      <c r="BV36" s="24">
        <f t="shared" si="34"/>
        <v>4772</v>
      </c>
      <c r="BW36" s="51">
        <f t="shared" si="35"/>
        <v>12162</v>
      </c>
      <c r="BX36" s="51">
        <f t="shared" si="36"/>
        <v>146</v>
      </c>
      <c r="BY36" s="24">
        <f t="shared" si="37"/>
        <v>249442</v>
      </c>
      <c r="BZ36" s="24">
        <f t="shared" si="38"/>
        <v>7214</v>
      </c>
      <c r="CA36" s="51">
        <f t="shared" si="39"/>
        <v>261428</v>
      </c>
      <c r="CB36" s="3"/>
      <c r="CC36" s="24">
        <v>9889</v>
      </c>
      <c r="CD36" s="51">
        <v>17346</v>
      </c>
      <c r="CE36" s="51">
        <v>292</v>
      </c>
      <c r="CF36" s="4">
        <f>SUM(CD$3:CD36)</f>
        <v>318405</v>
      </c>
      <c r="CG36" s="4">
        <f>SUM(CE$3:CE36)</f>
        <v>8991</v>
      </c>
      <c r="CH36" s="3">
        <f t="shared" si="21"/>
        <v>337285</v>
      </c>
    </row>
    <row r="37" spans="2:86" x14ac:dyDescent="0.2">
      <c r="B37" s="23">
        <v>44126</v>
      </c>
      <c r="C37" s="23">
        <v>44132</v>
      </c>
      <c r="D37" s="24">
        <v>236</v>
      </c>
      <c r="E37" s="51">
        <v>595</v>
      </c>
      <c r="F37" s="51">
        <v>6</v>
      </c>
      <c r="G37" s="4">
        <f>SUM(E$3:E37)</f>
        <v>8122</v>
      </c>
      <c r="H37" s="4">
        <f>SUM(F$3:F37)</f>
        <v>202</v>
      </c>
      <c r="I37" s="3">
        <f t="shared" si="0"/>
        <v>8560</v>
      </c>
      <c r="J37" s="3"/>
      <c r="K37" s="24">
        <v>401</v>
      </c>
      <c r="L37" s="51">
        <v>1195</v>
      </c>
      <c r="M37" s="51">
        <v>4</v>
      </c>
      <c r="N37" s="4">
        <f>SUM(L$3:L37)</f>
        <v>18452</v>
      </c>
      <c r="O37" s="4">
        <f>SUM(M$3:M37)</f>
        <v>288</v>
      </c>
      <c r="P37" s="3">
        <f t="shared" si="1"/>
        <v>19141</v>
      </c>
      <c r="Q37" s="3"/>
      <c r="R37" s="24">
        <v>366</v>
      </c>
      <c r="S37" s="51">
        <v>784</v>
      </c>
      <c r="T37" s="51">
        <v>2</v>
      </c>
      <c r="U37" s="4">
        <f>SUM(S$3:S37)</f>
        <v>17634</v>
      </c>
      <c r="V37" s="4">
        <f>SUM(T$3:T37)</f>
        <v>270</v>
      </c>
      <c r="W37" s="3">
        <f t="shared" si="2"/>
        <v>18270</v>
      </c>
      <c r="X37" s="3"/>
      <c r="Y37" s="24">
        <v>447</v>
      </c>
      <c r="Z37" s="51">
        <v>821</v>
      </c>
      <c r="AA37" s="51">
        <v>12</v>
      </c>
      <c r="AB37" s="4">
        <f>SUM(Z$3:Z37)</f>
        <v>13150</v>
      </c>
      <c r="AC37" s="4">
        <f>SUM(AA$3:AA37)</f>
        <v>378</v>
      </c>
      <c r="AD37" s="3">
        <f t="shared" si="3"/>
        <v>13975</v>
      </c>
      <c r="AE37" s="3"/>
      <c r="AF37" s="24">
        <v>235</v>
      </c>
      <c r="AG37" s="51">
        <v>697</v>
      </c>
      <c r="AH37" s="51">
        <v>17</v>
      </c>
      <c r="AI37" s="4">
        <f>SUM(AG$3:AG37)</f>
        <v>8974</v>
      </c>
      <c r="AJ37" s="4">
        <f>SUM(AH$3:AH37)</f>
        <v>331</v>
      </c>
      <c r="AK37" s="3">
        <f t="shared" si="4"/>
        <v>9540</v>
      </c>
      <c r="AL37" s="3"/>
      <c r="AM37" s="24">
        <v>1881</v>
      </c>
      <c r="AN37" s="51">
        <v>6070</v>
      </c>
      <c r="AO37" s="51">
        <v>62</v>
      </c>
      <c r="AP37" s="4">
        <f>SUM(AN$3:AN37)</f>
        <v>171019</v>
      </c>
      <c r="AQ37" s="4">
        <f>SUM(AO$3:AO37)</f>
        <v>4413</v>
      </c>
      <c r="AR37" s="3">
        <f t="shared" si="5"/>
        <v>177313</v>
      </c>
      <c r="AS37" s="3"/>
      <c r="AT37" s="24">
        <v>554</v>
      </c>
      <c r="AU37" s="51">
        <v>383</v>
      </c>
      <c r="AV37" s="51">
        <v>27</v>
      </c>
      <c r="AW37" s="4">
        <f>SUM(AU$3:AU37)</f>
        <v>2607</v>
      </c>
      <c r="AX37" s="4">
        <f>SUM(AV$3:AV37)</f>
        <v>144</v>
      </c>
      <c r="AY37" s="3">
        <f t="shared" si="6"/>
        <v>3305</v>
      </c>
      <c r="AZ37" s="3"/>
      <c r="BA37" s="24">
        <v>164</v>
      </c>
      <c r="BB37" s="51">
        <v>335</v>
      </c>
      <c r="BC37" s="51">
        <v>10</v>
      </c>
      <c r="BD37" s="4">
        <f>SUM(BB$3:BB37)</f>
        <v>20364</v>
      </c>
      <c r="BE37" s="4">
        <f>SUM(BC$3:BC37)</f>
        <v>1328</v>
      </c>
      <c r="BF37" s="3">
        <f t="shared" si="7"/>
        <v>21856</v>
      </c>
      <c r="BG37" s="3"/>
      <c r="BH37" s="24">
        <f t="shared" si="22"/>
        <v>3330</v>
      </c>
      <c r="BI37" s="74">
        <f t="shared" si="23"/>
        <v>9567</v>
      </c>
      <c r="BJ37" s="74">
        <f t="shared" si="24"/>
        <v>97</v>
      </c>
      <c r="BK37" s="24">
        <f t="shared" si="25"/>
        <v>229229</v>
      </c>
      <c r="BL37" s="24">
        <f t="shared" si="26"/>
        <v>5680</v>
      </c>
      <c r="BM37" s="74">
        <f t="shared" si="27"/>
        <v>238239</v>
      </c>
      <c r="BN37" s="3"/>
      <c r="BO37" s="24">
        <f t="shared" si="28"/>
        <v>2599</v>
      </c>
      <c r="BP37" s="51">
        <f t="shared" si="29"/>
        <v>6788</v>
      </c>
      <c r="BQ37" s="51">
        <f t="shared" si="30"/>
        <v>99</v>
      </c>
      <c r="BR37" s="24">
        <f t="shared" si="31"/>
        <v>193990</v>
      </c>
      <c r="BS37" s="24">
        <f t="shared" si="32"/>
        <v>5885</v>
      </c>
      <c r="BT37" s="51">
        <f t="shared" si="33"/>
        <v>202474</v>
      </c>
      <c r="BU37" s="3"/>
      <c r="BV37" s="24">
        <f t="shared" si="34"/>
        <v>4284</v>
      </c>
      <c r="BW37" s="51">
        <f t="shared" si="35"/>
        <v>10880</v>
      </c>
      <c r="BX37" s="51">
        <f t="shared" si="36"/>
        <v>140</v>
      </c>
      <c r="BY37" s="24">
        <f t="shared" si="37"/>
        <v>260322</v>
      </c>
      <c r="BZ37" s="24">
        <f t="shared" si="38"/>
        <v>7354</v>
      </c>
      <c r="CA37" s="51">
        <f t="shared" si="39"/>
        <v>271960</v>
      </c>
      <c r="CB37" s="3"/>
      <c r="CC37" s="24">
        <v>9209</v>
      </c>
      <c r="CD37" s="51">
        <v>17231</v>
      </c>
      <c r="CE37" s="51">
        <v>304</v>
      </c>
      <c r="CF37" s="4">
        <f>SUM(CD$3:CD37)</f>
        <v>335636</v>
      </c>
      <c r="CG37" s="4">
        <f>SUM(CE$3:CE37)</f>
        <v>9295</v>
      </c>
      <c r="CH37" s="3">
        <f t="shared" si="21"/>
        <v>354140</v>
      </c>
    </row>
    <row r="38" spans="2:86" x14ac:dyDescent="0.2">
      <c r="B38" s="23">
        <v>44133</v>
      </c>
      <c r="C38" s="23">
        <v>44139</v>
      </c>
      <c r="D38" s="24">
        <v>297</v>
      </c>
      <c r="E38" s="51">
        <v>958</v>
      </c>
      <c r="F38" s="51">
        <v>6</v>
      </c>
      <c r="G38" s="4">
        <f>SUM(E$3:E38)</f>
        <v>9080</v>
      </c>
      <c r="H38" s="4">
        <f>SUM(F$3:F38)</f>
        <v>208</v>
      </c>
      <c r="I38" s="3">
        <f t="shared" si="0"/>
        <v>9585</v>
      </c>
      <c r="J38" s="3"/>
      <c r="K38" s="24">
        <v>333</v>
      </c>
      <c r="L38" s="51">
        <v>892</v>
      </c>
      <c r="M38" s="51">
        <v>6</v>
      </c>
      <c r="N38" s="4">
        <f>SUM(L$3:L38)</f>
        <v>19344</v>
      </c>
      <c r="O38" s="4">
        <f>SUM(M$3:M38)</f>
        <v>294</v>
      </c>
      <c r="P38" s="3">
        <f t="shared" si="1"/>
        <v>19971</v>
      </c>
      <c r="Q38" s="3"/>
      <c r="R38" s="24">
        <v>335</v>
      </c>
      <c r="S38" s="51">
        <v>702</v>
      </c>
      <c r="T38" s="51">
        <v>4</v>
      </c>
      <c r="U38" s="4">
        <f>SUM(S$3:S38)</f>
        <v>18336</v>
      </c>
      <c r="V38" s="4">
        <f>SUM(T$3:T38)</f>
        <v>274</v>
      </c>
      <c r="W38" s="3">
        <f t="shared" si="2"/>
        <v>18945</v>
      </c>
      <c r="X38" s="3"/>
      <c r="Y38" s="24">
        <v>408</v>
      </c>
      <c r="Z38" s="51">
        <v>730</v>
      </c>
      <c r="AA38" s="51">
        <v>13</v>
      </c>
      <c r="AB38" s="4">
        <f>SUM(Z$3:Z38)</f>
        <v>13880</v>
      </c>
      <c r="AC38" s="4">
        <f>SUM(AA$3:AA38)</f>
        <v>391</v>
      </c>
      <c r="AD38" s="3">
        <f t="shared" si="3"/>
        <v>14679</v>
      </c>
      <c r="AE38" s="3"/>
      <c r="AF38" s="24">
        <v>254</v>
      </c>
      <c r="AG38" s="51">
        <v>730</v>
      </c>
      <c r="AH38" s="51">
        <v>15</v>
      </c>
      <c r="AI38" s="4">
        <f>SUM(AG$3:AG38)</f>
        <v>9704</v>
      </c>
      <c r="AJ38" s="4">
        <f>SUM(AH$3:AH38)</f>
        <v>346</v>
      </c>
      <c r="AK38" s="3">
        <f t="shared" si="4"/>
        <v>10304</v>
      </c>
      <c r="AL38" s="3"/>
      <c r="AM38" s="24">
        <v>1814</v>
      </c>
      <c r="AN38" s="51">
        <v>5078</v>
      </c>
      <c r="AO38" s="51">
        <v>54</v>
      </c>
      <c r="AP38" s="4">
        <f>SUM(AN$3:AN38)</f>
        <v>176097</v>
      </c>
      <c r="AQ38" s="4">
        <f>SUM(AO$3:AO38)</f>
        <v>4467</v>
      </c>
      <c r="AR38" s="3">
        <f t="shared" si="5"/>
        <v>182378</v>
      </c>
      <c r="AS38" s="3"/>
      <c r="AT38" s="24">
        <v>618</v>
      </c>
      <c r="AU38" s="51">
        <v>302</v>
      </c>
      <c r="AV38" s="51">
        <v>23</v>
      </c>
      <c r="AW38" s="4">
        <f>SUM(AU$3:AU38)</f>
        <v>2909</v>
      </c>
      <c r="AX38" s="4">
        <f>SUM(AV$3:AV38)</f>
        <v>167</v>
      </c>
      <c r="AY38" s="3">
        <f t="shared" si="6"/>
        <v>3694</v>
      </c>
      <c r="AZ38" s="3"/>
      <c r="BA38" s="24">
        <v>118</v>
      </c>
      <c r="BB38" s="51">
        <v>303</v>
      </c>
      <c r="BC38" s="51">
        <v>10</v>
      </c>
      <c r="BD38" s="4">
        <f>SUM(BB$3:BB38)</f>
        <v>20667</v>
      </c>
      <c r="BE38" s="4">
        <f>SUM(BC$3:BC38)</f>
        <v>1338</v>
      </c>
      <c r="BF38" s="3">
        <f t="shared" si="7"/>
        <v>22123</v>
      </c>
      <c r="BG38" s="3"/>
      <c r="BH38" s="24">
        <f t="shared" si="22"/>
        <v>3144</v>
      </c>
      <c r="BI38" s="74">
        <f t="shared" si="23"/>
        <v>8132</v>
      </c>
      <c r="BJ38" s="74">
        <f t="shared" si="24"/>
        <v>92</v>
      </c>
      <c r="BK38" s="24">
        <f t="shared" si="25"/>
        <v>237361</v>
      </c>
      <c r="BL38" s="24">
        <f t="shared" si="26"/>
        <v>5772</v>
      </c>
      <c r="BM38" s="74">
        <f t="shared" si="27"/>
        <v>246277</v>
      </c>
      <c r="BN38" s="3"/>
      <c r="BO38" s="24">
        <f t="shared" si="28"/>
        <v>2550</v>
      </c>
      <c r="BP38" s="51">
        <f t="shared" si="29"/>
        <v>5683</v>
      </c>
      <c r="BQ38" s="51">
        <f t="shared" si="30"/>
        <v>87</v>
      </c>
      <c r="BR38" s="24">
        <f t="shared" si="31"/>
        <v>199673</v>
      </c>
      <c r="BS38" s="24">
        <f t="shared" si="32"/>
        <v>5972</v>
      </c>
      <c r="BT38" s="51">
        <f t="shared" si="33"/>
        <v>208195</v>
      </c>
      <c r="BU38" s="3"/>
      <c r="BV38" s="24">
        <f t="shared" si="34"/>
        <v>4177</v>
      </c>
      <c r="BW38" s="51">
        <f t="shared" si="35"/>
        <v>9695</v>
      </c>
      <c r="BX38" s="51">
        <f t="shared" si="36"/>
        <v>131</v>
      </c>
      <c r="BY38" s="24">
        <f t="shared" si="37"/>
        <v>270017</v>
      </c>
      <c r="BZ38" s="24">
        <f t="shared" si="38"/>
        <v>7485</v>
      </c>
      <c r="CA38" s="51">
        <f t="shared" si="39"/>
        <v>281679</v>
      </c>
      <c r="CB38" s="3"/>
      <c r="CC38" s="24">
        <v>9211</v>
      </c>
      <c r="CD38" s="51">
        <v>17631</v>
      </c>
      <c r="CE38" s="51">
        <v>306</v>
      </c>
      <c r="CF38" s="4">
        <f>SUM(CD$3:CD38)</f>
        <v>353267</v>
      </c>
      <c r="CG38" s="4">
        <f>SUM(CE$3:CE38)</f>
        <v>9601</v>
      </c>
      <c r="CH38" s="3">
        <f t="shared" si="21"/>
        <v>372079</v>
      </c>
    </row>
    <row r="39" spans="2:86" x14ac:dyDescent="0.2">
      <c r="B39" s="23">
        <v>44140</v>
      </c>
      <c r="C39" s="23">
        <v>44146</v>
      </c>
      <c r="D39" s="24">
        <v>265</v>
      </c>
      <c r="E39" s="51">
        <v>533</v>
      </c>
      <c r="F39" s="51">
        <v>10</v>
      </c>
      <c r="G39" s="4">
        <f>SUM(E$3:E39)</f>
        <v>9613</v>
      </c>
      <c r="H39" s="4">
        <f>SUM(F$3:F39)</f>
        <v>218</v>
      </c>
      <c r="I39" s="3">
        <f t="shared" si="0"/>
        <v>10096</v>
      </c>
      <c r="J39" s="3"/>
      <c r="K39" s="24">
        <v>384</v>
      </c>
      <c r="L39" s="51">
        <v>516</v>
      </c>
      <c r="M39" s="51">
        <v>10</v>
      </c>
      <c r="N39" s="4">
        <f>SUM(L$3:L39)</f>
        <v>19860</v>
      </c>
      <c r="O39" s="4">
        <f>SUM(M$3:M39)</f>
        <v>304</v>
      </c>
      <c r="P39" s="3">
        <f t="shared" si="1"/>
        <v>20548</v>
      </c>
      <c r="Q39" s="3"/>
      <c r="R39" s="24">
        <v>288</v>
      </c>
      <c r="S39" s="51">
        <v>470</v>
      </c>
      <c r="T39" s="51">
        <v>5</v>
      </c>
      <c r="U39" s="4">
        <f>SUM(S$3:S39)</f>
        <v>18806</v>
      </c>
      <c r="V39" s="4">
        <f>SUM(T$3:T39)</f>
        <v>279</v>
      </c>
      <c r="W39" s="3">
        <f t="shared" si="2"/>
        <v>19373</v>
      </c>
      <c r="X39" s="3"/>
      <c r="Y39" s="24">
        <v>403</v>
      </c>
      <c r="Z39" s="51">
        <v>569</v>
      </c>
      <c r="AA39" s="51">
        <v>14</v>
      </c>
      <c r="AB39" s="4">
        <f>SUM(Z$3:Z39)</f>
        <v>14449</v>
      </c>
      <c r="AC39" s="4">
        <f>SUM(AA$3:AA39)</f>
        <v>405</v>
      </c>
      <c r="AD39" s="3">
        <f t="shared" si="3"/>
        <v>15257</v>
      </c>
      <c r="AE39" s="3"/>
      <c r="AF39" s="24">
        <v>213</v>
      </c>
      <c r="AG39" s="51">
        <v>323</v>
      </c>
      <c r="AH39" s="51">
        <v>12</v>
      </c>
      <c r="AI39" s="4">
        <f>SUM(AG$3:AG39)</f>
        <v>10027</v>
      </c>
      <c r="AJ39" s="4">
        <f>SUM(AH$3:AH39)</f>
        <v>358</v>
      </c>
      <c r="AK39" s="3">
        <f t="shared" si="4"/>
        <v>10598</v>
      </c>
      <c r="AL39" s="3"/>
      <c r="AM39" s="24">
        <v>1832</v>
      </c>
      <c r="AN39" s="51">
        <v>3482</v>
      </c>
      <c r="AO39" s="51">
        <v>30</v>
      </c>
      <c r="AP39" s="4">
        <f>SUM(AN$3:AN39)</f>
        <v>179579</v>
      </c>
      <c r="AQ39" s="4">
        <f>SUM(AO$3:AO39)</f>
        <v>4497</v>
      </c>
      <c r="AR39" s="3">
        <f t="shared" si="5"/>
        <v>185908</v>
      </c>
      <c r="AS39" s="3"/>
      <c r="AT39" s="24">
        <v>638</v>
      </c>
      <c r="AU39" s="51">
        <v>423</v>
      </c>
      <c r="AV39" s="51">
        <v>22</v>
      </c>
      <c r="AW39" s="4">
        <f>SUM(AU$3:AU39)</f>
        <v>3332</v>
      </c>
      <c r="AX39" s="4">
        <f>SUM(AV$3:AV39)</f>
        <v>189</v>
      </c>
      <c r="AY39" s="3">
        <f t="shared" si="6"/>
        <v>4159</v>
      </c>
      <c r="AZ39" s="3"/>
      <c r="BA39" s="24">
        <v>378</v>
      </c>
      <c r="BB39" s="51">
        <v>240</v>
      </c>
      <c r="BC39" s="51">
        <v>10</v>
      </c>
      <c r="BD39" s="4">
        <f>SUM(BB$3:BB39)</f>
        <v>20907</v>
      </c>
      <c r="BE39" s="4">
        <f>SUM(BC$3:BC39)</f>
        <v>1348</v>
      </c>
      <c r="BF39" s="3">
        <f t="shared" si="7"/>
        <v>22633</v>
      </c>
      <c r="BG39" s="3"/>
      <c r="BH39" s="24">
        <f t="shared" si="22"/>
        <v>3120</v>
      </c>
      <c r="BI39" s="74">
        <f t="shared" si="23"/>
        <v>5360</v>
      </c>
      <c r="BJ39" s="74">
        <f t="shared" si="24"/>
        <v>71</v>
      </c>
      <c r="BK39" s="24">
        <f t="shared" si="25"/>
        <v>242721</v>
      </c>
      <c r="BL39" s="24">
        <f t="shared" si="26"/>
        <v>5843</v>
      </c>
      <c r="BM39" s="74">
        <f t="shared" si="27"/>
        <v>251684</v>
      </c>
      <c r="BN39" s="3"/>
      <c r="BO39" s="24">
        <f t="shared" si="28"/>
        <v>2848</v>
      </c>
      <c r="BP39" s="51">
        <f t="shared" si="29"/>
        <v>4145</v>
      </c>
      <c r="BQ39" s="51">
        <f t="shared" si="30"/>
        <v>62</v>
      </c>
      <c r="BR39" s="24">
        <f t="shared" si="31"/>
        <v>203818</v>
      </c>
      <c r="BS39" s="24">
        <f t="shared" si="32"/>
        <v>6034</v>
      </c>
      <c r="BT39" s="51">
        <f t="shared" si="33"/>
        <v>212700</v>
      </c>
      <c r="BU39" s="3"/>
      <c r="BV39" s="24">
        <f t="shared" si="34"/>
        <v>4401</v>
      </c>
      <c r="BW39" s="51">
        <f t="shared" si="35"/>
        <v>6556</v>
      </c>
      <c r="BX39" s="51">
        <f t="shared" si="36"/>
        <v>113</v>
      </c>
      <c r="BY39" s="24">
        <f t="shared" si="37"/>
        <v>276573</v>
      </c>
      <c r="BZ39" s="24">
        <f t="shared" si="38"/>
        <v>7598</v>
      </c>
      <c r="CA39" s="51">
        <f t="shared" si="39"/>
        <v>288572</v>
      </c>
      <c r="CB39" s="3"/>
      <c r="CC39" s="24">
        <v>9026</v>
      </c>
      <c r="CD39" s="51">
        <v>12749</v>
      </c>
      <c r="CE39" s="51">
        <v>266</v>
      </c>
      <c r="CF39" s="4">
        <f>SUM(CD$3:CD39)</f>
        <v>366016</v>
      </c>
      <c r="CG39" s="4">
        <f>SUM(CE$3:CE39)</f>
        <v>9867</v>
      </c>
      <c r="CH39" s="3">
        <f t="shared" si="21"/>
        <v>384909</v>
      </c>
    </row>
    <row r="40" spans="2:86" x14ac:dyDescent="0.2">
      <c r="B40" s="23">
        <v>44147</v>
      </c>
      <c r="C40" s="23">
        <v>44153</v>
      </c>
      <c r="D40" s="24">
        <v>298</v>
      </c>
      <c r="E40" s="51">
        <v>313</v>
      </c>
      <c r="F40" s="51">
        <v>4</v>
      </c>
      <c r="G40" s="4">
        <f>SUM(E$3:E40)</f>
        <v>9926</v>
      </c>
      <c r="H40" s="4">
        <f>SUM(F$3:F40)</f>
        <v>222</v>
      </c>
      <c r="I40" s="3">
        <f t="shared" si="0"/>
        <v>10446</v>
      </c>
      <c r="J40" s="3"/>
      <c r="K40" s="24">
        <v>463</v>
      </c>
      <c r="L40" s="51">
        <v>555</v>
      </c>
      <c r="M40" s="51">
        <v>7</v>
      </c>
      <c r="N40" s="4">
        <f>SUM(L$3:L40)</f>
        <v>20415</v>
      </c>
      <c r="O40" s="4">
        <f>SUM(M$3:M40)</f>
        <v>311</v>
      </c>
      <c r="P40" s="3">
        <f t="shared" si="1"/>
        <v>21189</v>
      </c>
      <c r="Q40" s="3"/>
      <c r="R40" s="24">
        <v>368</v>
      </c>
      <c r="S40" s="51">
        <v>470</v>
      </c>
      <c r="T40" s="51">
        <v>5</v>
      </c>
      <c r="U40" s="4">
        <f>SUM(S$3:S40)</f>
        <v>19276</v>
      </c>
      <c r="V40" s="4">
        <f>SUM(T$3:T40)</f>
        <v>284</v>
      </c>
      <c r="W40" s="3">
        <f t="shared" si="2"/>
        <v>19928</v>
      </c>
      <c r="X40" s="3"/>
      <c r="Y40" s="24">
        <v>301</v>
      </c>
      <c r="Z40" s="51">
        <v>553</v>
      </c>
      <c r="AA40" s="51">
        <v>10</v>
      </c>
      <c r="AB40" s="4">
        <f>SUM(Z$3:Z40)</f>
        <v>15002</v>
      </c>
      <c r="AC40" s="4">
        <f>SUM(AA$3:AA40)</f>
        <v>415</v>
      </c>
      <c r="AD40" s="3">
        <f t="shared" si="3"/>
        <v>15718</v>
      </c>
      <c r="AE40" s="3"/>
      <c r="AF40" s="24">
        <v>202</v>
      </c>
      <c r="AG40" s="51">
        <v>393</v>
      </c>
      <c r="AH40" s="51">
        <v>17</v>
      </c>
      <c r="AI40" s="4">
        <f>SUM(AG$3:AG40)</f>
        <v>10420</v>
      </c>
      <c r="AJ40" s="4">
        <f>SUM(AH$3:AH40)</f>
        <v>375</v>
      </c>
      <c r="AK40" s="3">
        <f t="shared" si="4"/>
        <v>10997</v>
      </c>
      <c r="AL40" s="3"/>
      <c r="AM40" s="24">
        <v>1459</v>
      </c>
      <c r="AN40" s="51">
        <v>3230</v>
      </c>
      <c r="AO40" s="51">
        <v>41</v>
      </c>
      <c r="AP40" s="4">
        <f>SUM(AN$3:AN40)</f>
        <v>182809</v>
      </c>
      <c r="AQ40" s="4">
        <f>SUM(AO$3:AO40)</f>
        <v>4538</v>
      </c>
      <c r="AR40" s="3">
        <f t="shared" si="5"/>
        <v>188806</v>
      </c>
      <c r="AS40" s="3"/>
      <c r="AT40" s="24">
        <v>544</v>
      </c>
      <c r="AU40" s="51">
        <v>797</v>
      </c>
      <c r="AV40" s="51">
        <v>28</v>
      </c>
      <c r="AW40" s="4">
        <f>SUM(AU$3:AU40)</f>
        <v>4129</v>
      </c>
      <c r="AX40" s="4">
        <f>SUM(AV$3:AV40)</f>
        <v>217</v>
      </c>
      <c r="AY40" s="3">
        <f t="shared" si="6"/>
        <v>4890</v>
      </c>
      <c r="AZ40" s="3"/>
      <c r="BA40" s="24">
        <v>331</v>
      </c>
      <c r="BB40" s="51">
        <v>199</v>
      </c>
      <c r="BC40" s="51">
        <v>9</v>
      </c>
      <c r="BD40" s="4">
        <f>SUM(BB$3:BB40)</f>
        <v>21106</v>
      </c>
      <c r="BE40" s="4">
        <f>SUM(BC$3:BC40)</f>
        <v>1357</v>
      </c>
      <c r="BF40" s="3">
        <f t="shared" si="7"/>
        <v>22794</v>
      </c>
      <c r="BG40" s="3"/>
      <c r="BH40" s="24">
        <f t="shared" si="22"/>
        <v>2793</v>
      </c>
      <c r="BI40" s="74">
        <f t="shared" si="23"/>
        <v>5201</v>
      </c>
      <c r="BJ40" s="74">
        <f t="shared" si="24"/>
        <v>80</v>
      </c>
      <c r="BK40" s="24">
        <f t="shared" si="25"/>
        <v>247922</v>
      </c>
      <c r="BL40" s="24">
        <f t="shared" si="26"/>
        <v>5923</v>
      </c>
      <c r="BM40" s="74">
        <f t="shared" si="27"/>
        <v>256638</v>
      </c>
      <c r="BN40" s="3"/>
      <c r="BO40" s="24">
        <f t="shared" si="28"/>
        <v>2334</v>
      </c>
      <c r="BP40" s="51">
        <f t="shared" si="29"/>
        <v>4226</v>
      </c>
      <c r="BQ40" s="51">
        <f t="shared" si="30"/>
        <v>78</v>
      </c>
      <c r="BR40" s="24">
        <f t="shared" si="31"/>
        <v>208044</v>
      </c>
      <c r="BS40" s="24">
        <f t="shared" si="32"/>
        <v>6112</v>
      </c>
      <c r="BT40" s="51">
        <f t="shared" si="33"/>
        <v>216490</v>
      </c>
      <c r="BU40" s="3"/>
      <c r="BV40" s="24">
        <f t="shared" si="34"/>
        <v>3966</v>
      </c>
      <c r="BW40" s="51">
        <f t="shared" si="35"/>
        <v>6510</v>
      </c>
      <c r="BX40" s="51">
        <f t="shared" si="36"/>
        <v>121</v>
      </c>
      <c r="BY40" s="24">
        <f t="shared" si="37"/>
        <v>283083</v>
      </c>
      <c r="BZ40" s="24">
        <f t="shared" si="38"/>
        <v>7719</v>
      </c>
      <c r="CA40" s="51">
        <f t="shared" si="39"/>
        <v>294768</v>
      </c>
      <c r="CB40" s="3"/>
      <c r="CC40" s="24">
        <v>7888</v>
      </c>
      <c r="CD40" s="51">
        <v>12607</v>
      </c>
      <c r="CE40" s="51">
        <v>273</v>
      </c>
      <c r="CF40" s="4">
        <f>SUM(CD$3:CD40)</f>
        <v>378623</v>
      </c>
      <c r="CG40" s="4">
        <f>SUM(CE$3:CE40)</f>
        <v>10140</v>
      </c>
      <c r="CH40" s="3">
        <f t="shared" si="21"/>
        <v>396651</v>
      </c>
    </row>
    <row r="41" spans="2:86" x14ac:dyDescent="0.2">
      <c r="B41" s="23">
        <v>44154</v>
      </c>
      <c r="C41" s="23">
        <v>44160</v>
      </c>
      <c r="D41" s="24">
        <v>240</v>
      </c>
      <c r="E41" s="51">
        <v>371</v>
      </c>
      <c r="F41" s="51">
        <v>7</v>
      </c>
      <c r="G41" s="4">
        <f>SUM(E$3:E41)</f>
        <v>10297</v>
      </c>
      <c r="H41" s="4">
        <f>SUM(F$3:F41)</f>
        <v>229</v>
      </c>
      <c r="I41" s="3">
        <f t="shared" si="0"/>
        <v>10766</v>
      </c>
      <c r="J41" s="3"/>
      <c r="K41" s="24">
        <v>254</v>
      </c>
      <c r="L41" s="51">
        <v>484</v>
      </c>
      <c r="M41" s="51">
        <v>4</v>
      </c>
      <c r="N41" s="4">
        <f>SUM(L$3:L41)</f>
        <v>20899</v>
      </c>
      <c r="O41" s="4">
        <f>SUM(M$3:M41)</f>
        <v>315</v>
      </c>
      <c r="P41" s="3">
        <f t="shared" si="1"/>
        <v>21468</v>
      </c>
      <c r="Q41" s="3"/>
      <c r="R41" s="24">
        <v>366</v>
      </c>
      <c r="S41" s="51">
        <v>438</v>
      </c>
      <c r="T41" s="51">
        <v>4</v>
      </c>
      <c r="U41" s="4">
        <f>SUM(S$3:S41)</f>
        <v>19714</v>
      </c>
      <c r="V41" s="4">
        <f>SUM(T$3:T41)</f>
        <v>288</v>
      </c>
      <c r="W41" s="3">
        <f t="shared" si="2"/>
        <v>20368</v>
      </c>
      <c r="X41" s="3"/>
      <c r="Y41" s="24">
        <v>289</v>
      </c>
      <c r="Z41" s="51">
        <v>507</v>
      </c>
      <c r="AA41" s="51">
        <v>9</v>
      </c>
      <c r="AB41" s="4">
        <f>SUM(Z$3:Z41)</f>
        <v>15509</v>
      </c>
      <c r="AC41" s="4">
        <f>SUM(AA$3:AA41)</f>
        <v>424</v>
      </c>
      <c r="AD41" s="3">
        <f t="shared" si="3"/>
        <v>16222</v>
      </c>
      <c r="AE41" s="3"/>
      <c r="AF41" s="24">
        <v>230</v>
      </c>
      <c r="AG41" s="51">
        <v>325</v>
      </c>
      <c r="AH41" s="51">
        <v>10</v>
      </c>
      <c r="AI41" s="4">
        <f>SUM(AG$3:AG41)</f>
        <v>10745</v>
      </c>
      <c r="AJ41" s="4">
        <f>SUM(AH$3:AH41)</f>
        <v>385</v>
      </c>
      <c r="AK41" s="3">
        <f t="shared" si="4"/>
        <v>11360</v>
      </c>
      <c r="AL41" s="3"/>
      <c r="AM41" s="24">
        <v>1632</v>
      </c>
      <c r="AN41" s="51">
        <v>2834</v>
      </c>
      <c r="AO41" s="51">
        <v>36</v>
      </c>
      <c r="AP41" s="4">
        <f>SUM(AN$3:AN41)</f>
        <v>185643</v>
      </c>
      <c r="AQ41" s="4">
        <f>SUM(AO$3:AO41)</f>
        <v>4574</v>
      </c>
      <c r="AR41" s="3">
        <f t="shared" si="5"/>
        <v>191849</v>
      </c>
      <c r="AS41" s="3"/>
      <c r="AT41" s="24">
        <v>595</v>
      </c>
      <c r="AU41" s="51">
        <v>598</v>
      </c>
      <c r="AV41" s="51">
        <v>30</v>
      </c>
      <c r="AW41" s="4">
        <f>SUM(AU$3:AU41)</f>
        <v>4727</v>
      </c>
      <c r="AX41" s="4">
        <f>SUM(AV$3:AV41)</f>
        <v>247</v>
      </c>
      <c r="AY41" s="3">
        <f t="shared" si="6"/>
        <v>5569</v>
      </c>
      <c r="AZ41" s="3"/>
      <c r="BA41" s="24">
        <v>176</v>
      </c>
      <c r="BB41" s="51">
        <v>200</v>
      </c>
      <c r="BC41" s="51">
        <v>2</v>
      </c>
      <c r="BD41" s="4">
        <f>SUM(BB$3:BB41)</f>
        <v>21306</v>
      </c>
      <c r="BE41" s="4">
        <f>SUM(BC$3:BC41)</f>
        <v>1359</v>
      </c>
      <c r="BF41" s="3">
        <f t="shared" si="7"/>
        <v>22841</v>
      </c>
      <c r="BG41" s="3"/>
      <c r="BH41" s="24">
        <f t="shared" si="22"/>
        <v>2771</v>
      </c>
      <c r="BI41" s="74">
        <f t="shared" si="23"/>
        <v>4588</v>
      </c>
      <c r="BJ41" s="74">
        <f t="shared" si="24"/>
        <v>63</v>
      </c>
      <c r="BK41" s="24">
        <f t="shared" si="25"/>
        <v>252510</v>
      </c>
      <c r="BL41" s="24">
        <f t="shared" si="26"/>
        <v>5986</v>
      </c>
      <c r="BM41" s="74">
        <f t="shared" si="27"/>
        <v>261267</v>
      </c>
      <c r="BN41" s="3"/>
      <c r="BO41" s="24">
        <f t="shared" si="28"/>
        <v>2403</v>
      </c>
      <c r="BP41" s="51">
        <f t="shared" si="29"/>
        <v>3632</v>
      </c>
      <c r="BQ41" s="51">
        <f t="shared" si="30"/>
        <v>68</v>
      </c>
      <c r="BR41" s="24">
        <f t="shared" si="31"/>
        <v>211676</v>
      </c>
      <c r="BS41" s="24">
        <f t="shared" si="32"/>
        <v>6180</v>
      </c>
      <c r="BT41" s="51">
        <f t="shared" si="33"/>
        <v>220259</v>
      </c>
      <c r="BU41" s="3"/>
      <c r="BV41" s="24">
        <f t="shared" si="34"/>
        <v>3782</v>
      </c>
      <c r="BW41" s="51">
        <f t="shared" si="35"/>
        <v>5757</v>
      </c>
      <c r="BX41" s="51">
        <f t="shared" si="36"/>
        <v>102</v>
      </c>
      <c r="BY41" s="24">
        <f t="shared" si="37"/>
        <v>288840</v>
      </c>
      <c r="BZ41" s="24">
        <f t="shared" si="38"/>
        <v>7821</v>
      </c>
      <c r="CA41" s="51">
        <f t="shared" si="39"/>
        <v>300443</v>
      </c>
      <c r="CB41" s="3"/>
      <c r="CC41" s="24">
        <v>7799</v>
      </c>
      <c r="CD41" s="51">
        <v>11468</v>
      </c>
      <c r="CE41" s="51">
        <v>244</v>
      </c>
      <c r="CF41" s="4">
        <f>SUM(CD$3:CD41)</f>
        <v>390091</v>
      </c>
      <c r="CG41" s="4">
        <f>SUM(CE$3:CE41)</f>
        <v>10384</v>
      </c>
      <c r="CH41" s="3">
        <f t="shared" si="21"/>
        <v>408274</v>
      </c>
    </row>
    <row r="42" spans="2:86" x14ac:dyDescent="0.2">
      <c r="B42" s="23">
        <v>44161</v>
      </c>
      <c r="C42" s="23">
        <v>44167</v>
      </c>
      <c r="D42" s="24">
        <v>153</v>
      </c>
      <c r="E42" s="51">
        <v>341</v>
      </c>
      <c r="F42" s="51">
        <v>7</v>
      </c>
      <c r="G42" s="4">
        <f>SUM(E$3:E42)</f>
        <v>10638</v>
      </c>
      <c r="H42" s="4">
        <f>SUM(F$3:F42)</f>
        <v>236</v>
      </c>
      <c r="I42" s="3">
        <f t="shared" si="0"/>
        <v>11027</v>
      </c>
      <c r="J42" s="3"/>
      <c r="K42" s="24">
        <v>180</v>
      </c>
      <c r="L42" s="51">
        <v>658</v>
      </c>
      <c r="M42" s="51">
        <v>5</v>
      </c>
      <c r="N42" s="4">
        <f>SUM(L$3:L42)</f>
        <v>21557</v>
      </c>
      <c r="O42" s="4">
        <f>SUM(M$3:M42)</f>
        <v>320</v>
      </c>
      <c r="P42" s="3">
        <f t="shared" si="1"/>
        <v>22057</v>
      </c>
      <c r="Q42" s="3"/>
      <c r="R42" s="24">
        <v>338</v>
      </c>
      <c r="S42" s="51">
        <v>401</v>
      </c>
      <c r="T42" s="51">
        <v>4</v>
      </c>
      <c r="U42" s="4">
        <f>SUM(S$3:S42)</f>
        <v>20115</v>
      </c>
      <c r="V42" s="4">
        <f>SUM(T$3:T42)</f>
        <v>292</v>
      </c>
      <c r="W42" s="3">
        <f t="shared" si="2"/>
        <v>20745</v>
      </c>
      <c r="X42" s="3"/>
      <c r="Y42" s="24">
        <v>356</v>
      </c>
      <c r="Z42" s="51">
        <v>451</v>
      </c>
      <c r="AA42" s="51">
        <v>6</v>
      </c>
      <c r="AB42" s="4">
        <f>SUM(Z$3:Z42)</f>
        <v>15960</v>
      </c>
      <c r="AC42" s="4">
        <f>SUM(AA$3:AA42)</f>
        <v>430</v>
      </c>
      <c r="AD42" s="3">
        <f t="shared" si="3"/>
        <v>16746</v>
      </c>
      <c r="AE42" s="3"/>
      <c r="AF42" s="24">
        <v>186</v>
      </c>
      <c r="AG42" s="51">
        <v>322</v>
      </c>
      <c r="AH42" s="51">
        <v>11</v>
      </c>
      <c r="AI42" s="4">
        <f>SUM(AG$3:AG42)</f>
        <v>11067</v>
      </c>
      <c r="AJ42" s="4">
        <f>SUM(AH$3:AH42)</f>
        <v>396</v>
      </c>
      <c r="AK42" s="3">
        <f t="shared" si="4"/>
        <v>11649</v>
      </c>
      <c r="AL42" s="3"/>
      <c r="AM42" s="24">
        <v>1609</v>
      </c>
      <c r="AN42" s="51">
        <v>2553</v>
      </c>
      <c r="AO42" s="51">
        <v>34</v>
      </c>
      <c r="AP42" s="4">
        <f>SUM(AN$3:AN42)</f>
        <v>188196</v>
      </c>
      <c r="AQ42" s="4">
        <f>SUM(AO$3:AO42)</f>
        <v>4608</v>
      </c>
      <c r="AR42" s="3">
        <f t="shared" si="5"/>
        <v>194413</v>
      </c>
      <c r="AS42" s="3"/>
      <c r="AT42" s="24">
        <v>529</v>
      </c>
      <c r="AU42" s="51">
        <v>553</v>
      </c>
      <c r="AV42" s="51">
        <v>21</v>
      </c>
      <c r="AW42" s="4">
        <f>SUM(AU$3:AU42)</f>
        <v>5280</v>
      </c>
      <c r="AX42" s="4">
        <f>SUM(AV$3:AV42)</f>
        <v>268</v>
      </c>
      <c r="AY42" s="3">
        <f t="shared" si="6"/>
        <v>6077</v>
      </c>
      <c r="AZ42" s="3"/>
      <c r="BA42" s="24">
        <v>99</v>
      </c>
      <c r="BB42" s="51">
        <v>420</v>
      </c>
      <c r="BC42" s="51">
        <v>3</v>
      </c>
      <c r="BD42" s="4">
        <f>SUM(BB$3:BB42)</f>
        <v>21726</v>
      </c>
      <c r="BE42" s="4">
        <f>SUM(BC$3:BC42)</f>
        <v>1362</v>
      </c>
      <c r="BF42" s="3">
        <f t="shared" si="7"/>
        <v>23187</v>
      </c>
      <c r="BG42" s="3"/>
      <c r="BH42" s="24">
        <f t="shared" si="22"/>
        <v>2669</v>
      </c>
      <c r="BI42" s="74">
        <f t="shared" si="23"/>
        <v>4385</v>
      </c>
      <c r="BJ42" s="74">
        <f t="shared" si="24"/>
        <v>60</v>
      </c>
      <c r="BK42" s="24">
        <f t="shared" si="25"/>
        <v>256895</v>
      </c>
      <c r="BL42" s="24">
        <f t="shared" si="26"/>
        <v>6046</v>
      </c>
      <c r="BM42" s="74">
        <f t="shared" si="27"/>
        <v>265610</v>
      </c>
      <c r="BN42" s="3"/>
      <c r="BO42" s="24">
        <f t="shared" si="28"/>
        <v>2237</v>
      </c>
      <c r="BP42" s="51">
        <f t="shared" si="29"/>
        <v>3526</v>
      </c>
      <c r="BQ42" s="51">
        <f t="shared" si="30"/>
        <v>58</v>
      </c>
      <c r="BR42" s="24">
        <f t="shared" si="31"/>
        <v>215202</v>
      </c>
      <c r="BS42" s="24">
        <f t="shared" si="32"/>
        <v>6238</v>
      </c>
      <c r="BT42" s="51">
        <f t="shared" si="33"/>
        <v>223677</v>
      </c>
      <c r="BU42" s="3"/>
      <c r="BV42" s="24">
        <f t="shared" si="34"/>
        <v>3450</v>
      </c>
      <c r="BW42" s="51">
        <f t="shared" si="35"/>
        <v>5699</v>
      </c>
      <c r="BX42" s="51">
        <f t="shared" si="36"/>
        <v>91</v>
      </c>
      <c r="BY42" s="24">
        <f t="shared" si="37"/>
        <v>294539</v>
      </c>
      <c r="BZ42" s="24">
        <f t="shared" si="38"/>
        <v>7912</v>
      </c>
      <c r="CA42" s="51">
        <f t="shared" si="39"/>
        <v>305901</v>
      </c>
      <c r="CB42" s="3"/>
      <c r="CC42" s="24">
        <v>7548</v>
      </c>
      <c r="CD42" s="51">
        <v>10854</v>
      </c>
      <c r="CE42" s="51">
        <v>213</v>
      </c>
      <c r="CF42" s="4">
        <f>SUM(CD$3:CD42)</f>
        <v>400945</v>
      </c>
      <c r="CG42" s="4">
        <f>SUM(CE$3:CE42)</f>
        <v>10597</v>
      </c>
      <c r="CH42" s="3">
        <f t="shared" si="21"/>
        <v>419090</v>
      </c>
    </row>
    <row r="43" spans="2:86" x14ac:dyDescent="0.2">
      <c r="B43" s="23">
        <v>44168</v>
      </c>
      <c r="C43" s="23">
        <v>44174</v>
      </c>
      <c r="D43" s="24">
        <v>172</v>
      </c>
      <c r="E43" s="51">
        <v>375</v>
      </c>
      <c r="F43" s="51">
        <v>4</v>
      </c>
      <c r="G43" s="4">
        <f>SUM(E$3:E43)</f>
        <v>11013</v>
      </c>
      <c r="H43" s="4">
        <f>SUM(F$3:F43)</f>
        <v>240</v>
      </c>
      <c r="I43" s="3">
        <f t="shared" si="0"/>
        <v>11425</v>
      </c>
      <c r="J43" s="3"/>
      <c r="K43" s="24">
        <v>155</v>
      </c>
      <c r="L43" s="51">
        <v>487</v>
      </c>
      <c r="M43" s="51">
        <v>2</v>
      </c>
      <c r="N43" s="4">
        <f>SUM(L$3:L43)</f>
        <v>22044</v>
      </c>
      <c r="O43" s="4">
        <f>SUM(M$3:M43)</f>
        <v>322</v>
      </c>
      <c r="P43" s="3">
        <f t="shared" si="1"/>
        <v>22521</v>
      </c>
      <c r="Q43" s="3"/>
      <c r="R43" s="24">
        <v>285</v>
      </c>
      <c r="S43" s="51">
        <v>432</v>
      </c>
      <c r="T43" s="51">
        <v>3</v>
      </c>
      <c r="U43" s="4">
        <f>SUM(S$3:S43)</f>
        <v>20547</v>
      </c>
      <c r="V43" s="4">
        <f>SUM(T$3:T43)</f>
        <v>295</v>
      </c>
      <c r="W43" s="3">
        <f t="shared" si="2"/>
        <v>21127</v>
      </c>
      <c r="X43" s="3"/>
      <c r="Y43" s="24">
        <v>434</v>
      </c>
      <c r="Z43" s="51">
        <v>326</v>
      </c>
      <c r="AA43" s="51">
        <v>3</v>
      </c>
      <c r="AB43" s="4">
        <f>SUM(Z$3:Z43)</f>
        <v>16286</v>
      </c>
      <c r="AC43" s="4">
        <f>SUM(AA$3:AA43)</f>
        <v>433</v>
      </c>
      <c r="AD43" s="3">
        <f t="shared" si="3"/>
        <v>17153</v>
      </c>
      <c r="AE43" s="3"/>
      <c r="AF43" s="24">
        <v>223</v>
      </c>
      <c r="AG43" s="51">
        <v>236</v>
      </c>
      <c r="AH43" s="51">
        <v>14</v>
      </c>
      <c r="AI43" s="4">
        <f>SUM(AG$3:AG43)</f>
        <v>11303</v>
      </c>
      <c r="AJ43" s="4">
        <f>SUM(AH$3:AH43)</f>
        <v>410</v>
      </c>
      <c r="AK43" s="3">
        <f t="shared" si="4"/>
        <v>11936</v>
      </c>
      <c r="AL43" s="3"/>
      <c r="AM43" s="24">
        <v>1724</v>
      </c>
      <c r="AN43" s="51">
        <v>2379</v>
      </c>
      <c r="AO43" s="51">
        <v>25</v>
      </c>
      <c r="AP43" s="4">
        <f>SUM(AN$3:AN43)</f>
        <v>190575</v>
      </c>
      <c r="AQ43" s="4">
        <f>SUM(AO$3:AO43)</f>
        <v>4633</v>
      </c>
      <c r="AR43" s="3">
        <f t="shared" si="5"/>
        <v>196932</v>
      </c>
      <c r="AS43" s="3"/>
      <c r="AT43" s="24">
        <v>514</v>
      </c>
      <c r="AU43" s="51">
        <v>541</v>
      </c>
      <c r="AV43" s="51">
        <v>22</v>
      </c>
      <c r="AW43" s="4">
        <f>SUM(AU$3:AU43)</f>
        <v>5821</v>
      </c>
      <c r="AX43" s="4">
        <f>SUM(AV$3:AV43)</f>
        <v>290</v>
      </c>
      <c r="AY43" s="3">
        <f t="shared" si="6"/>
        <v>6625</v>
      </c>
      <c r="AZ43" s="3"/>
      <c r="BA43" s="24">
        <v>76</v>
      </c>
      <c r="BB43" s="51">
        <v>327</v>
      </c>
      <c r="BC43" s="51">
        <v>1</v>
      </c>
      <c r="BD43" s="4">
        <f>SUM(BB$3:BB43)</f>
        <v>22053</v>
      </c>
      <c r="BE43" s="4">
        <f>SUM(BC$3:BC43)</f>
        <v>1363</v>
      </c>
      <c r="BF43" s="3">
        <f t="shared" si="7"/>
        <v>23492</v>
      </c>
      <c r="BG43" s="3"/>
      <c r="BH43" s="24">
        <f t="shared" si="22"/>
        <v>2821</v>
      </c>
      <c r="BI43" s="74">
        <f t="shared" si="23"/>
        <v>3860</v>
      </c>
      <c r="BJ43" s="74">
        <f t="shared" si="24"/>
        <v>47</v>
      </c>
      <c r="BK43" s="24">
        <f t="shared" si="25"/>
        <v>260755</v>
      </c>
      <c r="BL43" s="24">
        <f t="shared" si="26"/>
        <v>6093</v>
      </c>
      <c r="BM43" s="74">
        <f t="shared" si="27"/>
        <v>269669</v>
      </c>
      <c r="BN43" s="3"/>
      <c r="BO43" s="24">
        <f t="shared" si="28"/>
        <v>2314</v>
      </c>
      <c r="BP43" s="51">
        <f t="shared" si="29"/>
        <v>3247</v>
      </c>
      <c r="BQ43" s="51">
        <f t="shared" si="30"/>
        <v>48</v>
      </c>
      <c r="BR43" s="24">
        <f t="shared" si="31"/>
        <v>218449</v>
      </c>
      <c r="BS43" s="24">
        <f t="shared" si="32"/>
        <v>6286</v>
      </c>
      <c r="BT43" s="51">
        <f t="shared" si="33"/>
        <v>227049</v>
      </c>
      <c r="BU43" s="3"/>
      <c r="BV43" s="24">
        <f t="shared" si="34"/>
        <v>3583</v>
      </c>
      <c r="BW43" s="51">
        <f t="shared" si="35"/>
        <v>5103</v>
      </c>
      <c r="BX43" s="51">
        <f t="shared" si="36"/>
        <v>74</v>
      </c>
      <c r="BY43" s="24">
        <f t="shared" si="37"/>
        <v>299642</v>
      </c>
      <c r="BZ43" s="24">
        <f t="shared" si="38"/>
        <v>7986</v>
      </c>
      <c r="CA43" s="51">
        <f t="shared" si="39"/>
        <v>311211</v>
      </c>
      <c r="CB43" s="3"/>
      <c r="CC43" s="24">
        <v>7578</v>
      </c>
      <c r="CD43" s="51">
        <v>9921</v>
      </c>
      <c r="CE43" s="51">
        <v>195</v>
      </c>
      <c r="CF43" s="4">
        <f>SUM(CD$3:CD43)</f>
        <v>410866</v>
      </c>
      <c r="CG43" s="4">
        <f>SUM(CE$3:CE43)</f>
        <v>10792</v>
      </c>
      <c r="CH43" s="3">
        <f t="shared" si="21"/>
        <v>429236</v>
      </c>
    </row>
    <row r="44" spans="2:86" x14ac:dyDescent="0.2">
      <c r="B44" s="23">
        <v>44175</v>
      </c>
      <c r="C44" s="23">
        <v>44181</v>
      </c>
      <c r="D44" s="24">
        <v>173</v>
      </c>
      <c r="E44" s="51">
        <v>250</v>
      </c>
      <c r="F44" s="51">
        <v>2</v>
      </c>
      <c r="G44" s="4">
        <f>SUM(E$3:E44)</f>
        <v>11263</v>
      </c>
      <c r="H44" s="4">
        <f>SUM(F$3:F44)</f>
        <v>242</v>
      </c>
      <c r="I44" s="3">
        <f t="shared" si="0"/>
        <v>11678</v>
      </c>
      <c r="J44" s="3"/>
      <c r="K44" s="24">
        <v>182</v>
      </c>
      <c r="L44" s="51">
        <v>322</v>
      </c>
      <c r="M44" s="51">
        <v>3</v>
      </c>
      <c r="N44" s="4">
        <f>SUM(L$3:L44)</f>
        <v>22366</v>
      </c>
      <c r="O44" s="4">
        <f>SUM(M$3:M44)</f>
        <v>325</v>
      </c>
      <c r="P44" s="3">
        <f t="shared" si="1"/>
        <v>22873</v>
      </c>
      <c r="Q44" s="3"/>
      <c r="R44" s="24">
        <v>298</v>
      </c>
      <c r="S44" s="51">
        <v>461</v>
      </c>
      <c r="T44" s="51">
        <v>2</v>
      </c>
      <c r="U44" s="4">
        <f>SUM(S$3:S44)</f>
        <v>21008</v>
      </c>
      <c r="V44" s="4">
        <f>SUM(T$3:T44)</f>
        <v>297</v>
      </c>
      <c r="W44" s="3">
        <f t="shared" si="2"/>
        <v>21603</v>
      </c>
      <c r="X44" s="3"/>
      <c r="Y44" s="24">
        <v>487</v>
      </c>
      <c r="Z44" s="51">
        <v>479</v>
      </c>
      <c r="AA44" s="51">
        <v>6</v>
      </c>
      <c r="AB44" s="4">
        <f>SUM(Z$3:Z44)</f>
        <v>16765</v>
      </c>
      <c r="AC44" s="4">
        <f>SUM(AA$3:AA44)</f>
        <v>439</v>
      </c>
      <c r="AD44" s="3">
        <f t="shared" si="3"/>
        <v>17691</v>
      </c>
      <c r="AE44" s="3"/>
      <c r="AF44" s="24">
        <v>275</v>
      </c>
      <c r="AG44" s="51">
        <v>322</v>
      </c>
      <c r="AH44" s="51">
        <v>8</v>
      </c>
      <c r="AI44" s="4">
        <f>SUM(AG$3:AG44)</f>
        <v>11625</v>
      </c>
      <c r="AJ44" s="4">
        <f>SUM(AH$3:AH44)</f>
        <v>418</v>
      </c>
      <c r="AK44" s="3">
        <f t="shared" si="4"/>
        <v>12318</v>
      </c>
      <c r="AL44" s="3"/>
      <c r="AM44" s="24">
        <v>1874</v>
      </c>
      <c r="AN44" s="51">
        <v>2568</v>
      </c>
      <c r="AO44" s="51">
        <v>36</v>
      </c>
      <c r="AP44" s="4">
        <f>SUM(AN$3:AN44)</f>
        <v>193143</v>
      </c>
      <c r="AQ44" s="4">
        <f>SUM(AO$3:AO44)</f>
        <v>4669</v>
      </c>
      <c r="AR44" s="3">
        <f t="shared" si="5"/>
        <v>199686</v>
      </c>
      <c r="AS44" s="3"/>
      <c r="AT44" s="24">
        <v>395</v>
      </c>
      <c r="AU44" s="51">
        <v>820</v>
      </c>
      <c r="AV44" s="51">
        <v>26</v>
      </c>
      <c r="AW44" s="4">
        <f>SUM(AU$3:AU44)</f>
        <v>6641</v>
      </c>
      <c r="AX44" s="4">
        <f>SUM(AV$3:AV44)</f>
        <v>316</v>
      </c>
      <c r="AY44" s="3">
        <f t="shared" si="6"/>
        <v>7352</v>
      </c>
      <c r="AZ44" s="3"/>
      <c r="BA44" s="24">
        <v>92</v>
      </c>
      <c r="BB44" s="51">
        <v>246</v>
      </c>
      <c r="BC44" s="51">
        <v>1</v>
      </c>
      <c r="BD44" s="4">
        <f>SUM(BB$3:BB44)</f>
        <v>22299</v>
      </c>
      <c r="BE44" s="4">
        <f>SUM(BC$3:BC44)</f>
        <v>1364</v>
      </c>
      <c r="BF44" s="3">
        <f t="shared" si="7"/>
        <v>23755</v>
      </c>
      <c r="BG44" s="3"/>
      <c r="BH44" s="24">
        <f t="shared" si="22"/>
        <v>3116</v>
      </c>
      <c r="BI44" s="74">
        <f t="shared" si="23"/>
        <v>4152</v>
      </c>
      <c r="BJ44" s="74">
        <f t="shared" si="24"/>
        <v>55</v>
      </c>
      <c r="BK44" s="24">
        <f t="shared" si="25"/>
        <v>264907</v>
      </c>
      <c r="BL44" s="24">
        <f t="shared" si="26"/>
        <v>6148</v>
      </c>
      <c r="BM44" s="74">
        <f t="shared" si="27"/>
        <v>274171</v>
      </c>
      <c r="BN44" s="3"/>
      <c r="BO44" s="24">
        <f t="shared" si="28"/>
        <v>2361</v>
      </c>
      <c r="BP44" s="51">
        <f t="shared" si="29"/>
        <v>3634</v>
      </c>
      <c r="BQ44" s="51">
        <f t="shared" si="30"/>
        <v>63</v>
      </c>
      <c r="BR44" s="24">
        <f t="shared" si="31"/>
        <v>222083</v>
      </c>
      <c r="BS44" s="24">
        <f t="shared" si="32"/>
        <v>6349</v>
      </c>
      <c r="BT44" s="51">
        <f t="shared" si="33"/>
        <v>230793</v>
      </c>
      <c r="BU44" s="3"/>
      <c r="BV44" s="24">
        <f t="shared" si="34"/>
        <v>3776</v>
      </c>
      <c r="BW44" s="51">
        <f t="shared" si="35"/>
        <v>5468</v>
      </c>
      <c r="BX44" s="51">
        <f t="shared" si="36"/>
        <v>84</v>
      </c>
      <c r="BY44" s="24">
        <f t="shared" si="37"/>
        <v>305110</v>
      </c>
      <c r="BZ44" s="24">
        <f t="shared" si="38"/>
        <v>8070</v>
      </c>
      <c r="CA44" s="51">
        <f t="shared" si="39"/>
        <v>316956</v>
      </c>
      <c r="CB44" s="3"/>
      <c r="CC44" s="24">
        <v>7570</v>
      </c>
      <c r="CD44" s="51">
        <v>10902</v>
      </c>
      <c r="CE44" s="51">
        <v>197</v>
      </c>
      <c r="CF44" s="4">
        <f>SUM(CD$3:CD44)</f>
        <v>421768</v>
      </c>
      <c r="CG44" s="4">
        <f>SUM(CE$3:CE44)</f>
        <v>10989</v>
      </c>
      <c r="CH44" s="3">
        <f t="shared" si="21"/>
        <v>440327</v>
      </c>
    </row>
    <row r="45" spans="2:86" x14ac:dyDescent="0.2">
      <c r="B45" s="23">
        <v>44182</v>
      </c>
      <c r="C45" s="23">
        <v>44188</v>
      </c>
      <c r="D45" s="24">
        <v>201</v>
      </c>
      <c r="E45" s="51">
        <v>244</v>
      </c>
      <c r="F45" s="51">
        <v>6</v>
      </c>
      <c r="G45" s="4">
        <f>SUM(E$3:E45)</f>
        <v>11507</v>
      </c>
      <c r="H45" s="4">
        <f>SUM(F$3:F45)</f>
        <v>248</v>
      </c>
      <c r="I45" s="3">
        <f t="shared" si="0"/>
        <v>11956</v>
      </c>
      <c r="J45" s="3"/>
      <c r="K45" s="24">
        <v>218</v>
      </c>
      <c r="L45" s="51">
        <v>310</v>
      </c>
      <c r="M45" s="51">
        <v>10</v>
      </c>
      <c r="N45" s="4">
        <f>SUM(L$3:L45)</f>
        <v>22676</v>
      </c>
      <c r="O45" s="4">
        <f>SUM(M$3:M45)</f>
        <v>335</v>
      </c>
      <c r="P45" s="3">
        <f t="shared" si="1"/>
        <v>23229</v>
      </c>
      <c r="Q45" s="3"/>
      <c r="R45" s="24">
        <v>240</v>
      </c>
      <c r="S45" s="51">
        <v>416</v>
      </c>
      <c r="T45" s="51">
        <v>6</v>
      </c>
      <c r="U45" s="4">
        <f>SUM(S$3:S45)</f>
        <v>21424</v>
      </c>
      <c r="V45" s="4">
        <f>SUM(T$3:T45)</f>
        <v>303</v>
      </c>
      <c r="W45" s="3">
        <f t="shared" si="2"/>
        <v>21967</v>
      </c>
      <c r="X45" s="3"/>
      <c r="Y45" s="24">
        <v>326</v>
      </c>
      <c r="Z45" s="51">
        <v>507</v>
      </c>
      <c r="AA45" s="51">
        <v>7</v>
      </c>
      <c r="AB45" s="4">
        <f>SUM(Z$3:Z45)</f>
        <v>17272</v>
      </c>
      <c r="AC45" s="4">
        <f>SUM(AA$3:AA45)</f>
        <v>446</v>
      </c>
      <c r="AD45" s="3">
        <f t="shared" si="3"/>
        <v>18044</v>
      </c>
      <c r="AE45" s="3"/>
      <c r="AF45" s="24">
        <v>311</v>
      </c>
      <c r="AG45" s="51">
        <v>235</v>
      </c>
      <c r="AH45" s="51">
        <v>9</v>
      </c>
      <c r="AI45" s="4">
        <f>SUM(AG$3:AG45)</f>
        <v>11860</v>
      </c>
      <c r="AJ45" s="4">
        <f>SUM(AH$3:AH45)</f>
        <v>427</v>
      </c>
      <c r="AK45" s="3">
        <f t="shared" si="4"/>
        <v>12598</v>
      </c>
      <c r="AL45" s="3"/>
      <c r="AM45" s="24">
        <v>1894</v>
      </c>
      <c r="AN45" s="51">
        <v>2575</v>
      </c>
      <c r="AO45" s="51">
        <v>35</v>
      </c>
      <c r="AP45" s="4">
        <f>SUM(AN$3:AN45)</f>
        <v>195718</v>
      </c>
      <c r="AQ45" s="4">
        <f>SUM(AO$3:AO45)</f>
        <v>4704</v>
      </c>
      <c r="AR45" s="3">
        <f t="shared" si="5"/>
        <v>202316</v>
      </c>
      <c r="AS45" s="3"/>
      <c r="AT45" s="24">
        <v>495</v>
      </c>
      <c r="AU45" s="51">
        <v>629</v>
      </c>
      <c r="AV45" s="51">
        <v>21</v>
      </c>
      <c r="AW45" s="4">
        <f>SUM(AU$3:AU45)</f>
        <v>7270</v>
      </c>
      <c r="AX45" s="4">
        <f>SUM(AV$3:AV45)</f>
        <v>337</v>
      </c>
      <c r="AY45" s="3">
        <f t="shared" si="6"/>
        <v>8102</v>
      </c>
      <c r="AZ45" s="3"/>
      <c r="BA45" s="24">
        <v>62</v>
      </c>
      <c r="BB45" s="51">
        <v>112</v>
      </c>
      <c r="BC45" s="51">
        <v>4</v>
      </c>
      <c r="BD45" s="4">
        <f>SUM(BB$3:BB45)</f>
        <v>22411</v>
      </c>
      <c r="BE45" s="4">
        <f>SUM(BC$3:BC45)</f>
        <v>1368</v>
      </c>
      <c r="BF45" s="3">
        <f t="shared" si="7"/>
        <v>23841</v>
      </c>
      <c r="BG45" s="3"/>
      <c r="BH45" s="24">
        <f t="shared" si="22"/>
        <v>2989</v>
      </c>
      <c r="BI45" s="74">
        <f t="shared" si="23"/>
        <v>4043</v>
      </c>
      <c r="BJ45" s="74">
        <f t="shared" si="24"/>
        <v>67</v>
      </c>
      <c r="BK45" s="24">
        <f t="shared" si="25"/>
        <v>268950</v>
      </c>
      <c r="BL45" s="24">
        <f t="shared" si="26"/>
        <v>6215</v>
      </c>
      <c r="BM45" s="74">
        <f t="shared" si="27"/>
        <v>278154</v>
      </c>
      <c r="BN45" s="3"/>
      <c r="BO45" s="24">
        <f t="shared" si="28"/>
        <v>2451</v>
      </c>
      <c r="BP45" s="51">
        <f t="shared" si="29"/>
        <v>3316</v>
      </c>
      <c r="BQ45" s="51">
        <f t="shared" si="30"/>
        <v>60</v>
      </c>
      <c r="BR45" s="24">
        <f t="shared" si="31"/>
        <v>225399</v>
      </c>
      <c r="BS45" s="24">
        <f t="shared" si="32"/>
        <v>6409</v>
      </c>
      <c r="BT45" s="51">
        <f t="shared" si="33"/>
        <v>234259</v>
      </c>
      <c r="BU45" s="3"/>
      <c r="BV45" s="24">
        <f t="shared" si="34"/>
        <v>3747</v>
      </c>
      <c r="BW45" s="51">
        <f t="shared" si="35"/>
        <v>5028</v>
      </c>
      <c r="BX45" s="51">
        <f t="shared" si="36"/>
        <v>98</v>
      </c>
      <c r="BY45" s="24">
        <f t="shared" si="37"/>
        <v>310138</v>
      </c>
      <c r="BZ45" s="24">
        <f t="shared" si="38"/>
        <v>8168</v>
      </c>
      <c r="CA45" s="51">
        <f t="shared" si="39"/>
        <v>322053</v>
      </c>
      <c r="CB45" s="3"/>
      <c r="CC45" s="24">
        <v>7486</v>
      </c>
      <c r="CD45" s="51">
        <v>10012</v>
      </c>
      <c r="CE45" s="51">
        <v>209</v>
      </c>
      <c r="CF45" s="4">
        <f>SUM(CD$3:CD45)</f>
        <v>431780</v>
      </c>
      <c r="CG45" s="4">
        <f>SUM(CE$3:CE45)</f>
        <v>11198</v>
      </c>
      <c r="CH45" s="3">
        <f t="shared" si="21"/>
        <v>450464</v>
      </c>
    </row>
    <row r="46" spans="2:86" x14ac:dyDescent="0.2">
      <c r="B46" s="23">
        <v>44189</v>
      </c>
      <c r="C46" s="23">
        <v>44195</v>
      </c>
      <c r="D46" s="24">
        <v>129</v>
      </c>
      <c r="E46" s="51">
        <v>215</v>
      </c>
      <c r="F46" s="51">
        <v>1</v>
      </c>
      <c r="G46" s="4">
        <f>SUM(E$3:E46)</f>
        <v>11722</v>
      </c>
      <c r="H46" s="4">
        <f>SUM(F$3:F46)</f>
        <v>249</v>
      </c>
      <c r="I46" s="3">
        <f t="shared" si="0"/>
        <v>12100</v>
      </c>
      <c r="J46" s="3"/>
      <c r="K46" s="24">
        <v>160</v>
      </c>
      <c r="L46" s="51">
        <v>191</v>
      </c>
      <c r="M46" s="51">
        <v>7</v>
      </c>
      <c r="N46" s="4">
        <f>SUM(L$3:L46)</f>
        <v>22867</v>
      </c>
      <c r="O46" s="4">
        <f>SUM(M$3:M46)</f>
        <v>342</v>
      </c>
      <c r="P46" s="3">
        <f t="shared" si="1"/>
        <v>23369</v>
      </c>
      <c r="Q46" s="3"/>
      <c r="R46" s="24">
        <v>226</v>
      </c>
      <c r="S46" s="51">
        <v>331</v>
      </c>
      <c r="T46" s="51">
        <v>4</v>
      </c>
      <c r="U46" s="4">
        <f>SUM(S$3:S46)</f>
        <v>21755</v>
      </c>
      <c r="V46" s="4">
        <f>SUM(T$3:T46)</f>
        <v>307</v>
      </c>
      <c r="W46" s="3">
        <f t="shared" si="2"/>
        <v>22288</v>
      </c>
      <c r="X46" s="3"/>
      <c r="Y46" s="24">
        <v>289</v>
      </c>
      <c r="Z46" s="51">
        <v>431</v>
      </c>
      <c r="AA46" s="51">
        <v>6</v>
      </c>
      <c r="AB46" s="4">
        <f>SUM(Z$3:Z46)</f>
        <v>17703</v>
      </c>
      <c r="AC46" s="4">
        <f>SUM(AA$3:AA46)</f>
        <v>452</v>
      </c>
      <c r="AD46" s="3">
        <f t="shared" si="3"/>
        <v>18444</v>
      </c>
      <c r="AE46" s="3"/>
      <c r="AF46" s="24">
        <v>177</v>
      </c>
      <c r="AG46" s="51">
        <v>276</v>
      </c>
      <c r="AH46" s="51">
        <v>4</v>
      </c>
      <c r="AI46" s="4">
        <f>SUM(AG$3:AG46)</f>
        <v>12136</v>
      </c>
      <c r="AJ46" s="4">
        <f>SUM(AH$3:AH46)</f>
        <v>431</v>
      </c>
      <c r="AK46" s="3">
        <f t="shared" si="4"/>
        <v>12744</v>
      </c>
      <c r="AL46" s="3"/>
      <c r="AM46" s="24">
        <v>1294</v>
      </c>
      <c r="AN46" s="51">
        <v>2585</v>
      </c>
      <c r="AO46" s="51">
        <v>35</v>
      </c>
      <c r="AP46" s="4">
        <f>SUM(AN$3:AN46)</f>
        <v>198303</v>
      </c>
      <c r="AQ46" s="4">
        <f>SUM(AO$3:AO46)</f>
        <v>4739</v>
      </c>
      <c r="AR46" s="3">
        <f t="shared" si="5"/>
        <v>204336</v>
      </c>
      <c r="AS46" s="3"/>
      <c r="AT46" s="24">
        <v>378</v>
      </c>
      <c r="AU46" s="51">
        <v>442</v>
      </c>
      <c r="AV46" s="51">
        <v>23</v>
      </c>
      <c r="AW46" s="4">
        <f>SUM(AU$3:AU46)</f>
        <v>7712</v>
      </c>
      <c r="AX46" s="4">
        <f>SUM(AV$3:AV46)</f>
        <v>360</v>
      </c>
      <c r="AY46" s="3">
        <f t="shared" si="6"/>
        <v>8450</v>
      </c>
      <c r="AZ46" s="3"/>
      <c r="BA46" s="24">
        <v>109</v>
      </c>
      <c r="BB46" s="51">
        <v>125</v>
      </c>
      <c r="BC46" s="51">
        <v>2</v>
      </c>
      <c r="BD46" s="4">
        <f>SUM(BB$3:BB46)</f>
        <v>22536</v>
      </c>
      <c r="BE46" s="4">
        <f>SUM(BC$3:BC46)</f>
        <v>1370</v>
      </c>
      <c r="BF46" s="3">
        <f t="shared" si="7"/>
        <v>24015</v>
      </c>
      <c r="BG46" s="3"/>
      <c r="BH46" s="24">
        <f t="shared" si="22"/>
        <v>2146</v>
      </c>
      <c r="BI46" s="74">
        <f t="shared" si="23"/>
        <v>3814</v>
      </c>
      <c r="BJ46" s="74">
        <f t="shared" si="24"/>
        <v>56</v>
      </c>
      <c r="BK46" s="24">
        <f t="shared" si="25"/>
        <v>272764</v>
      </c>
      <c r="BL46" s="24">
        <f t="shared" si="26"/>
        <v>6271</v>
      </c>
      <c r="BM46" s="74">
        <f t="shared" si="27"/>
        <v>281181</v>
      </c>
      <c r="BN46" s="3"/>
      <c r="BO46" s="24">
        <f t="shared" si="28"/>
        <v>1781</v>
      </c>
      <c r="BP46" s="51">
        <f t="shared" si="29"/>
        <v>3152</v>
      </c>
      <c r="BQ46" s="51">
        <f t="shared" si="30"/>
        <v>60</v>
      </c>
      <c r="BR46" s="24">
        <f t="shared" si="31"/>
        <v>228551</v>
      </c>
      <c r="BS46" s="24">
        <f t="shared" si="32"/>
        <v>6469</v>
      </c>
      <c r="BT46" s="51">
        <f t="shared" si="33"/>
        <v>236801</v>
      </c>
      <c r="BU46" s="3"/>
      <c r="BV46" s="24">
        <f t="shared" si="34"/>
        <v>2762</v>
      </c>
      <c r="BW46" s="51">
        <f t="shared" si="35"/>
        <v>4596</v>
      </c>
      <c r="BX46" s="51">
        <f t="shared" si="36"/>
        <v>82</v>
      </c>
      <c r="BY46" s="24">
        <f t="shared" si="37"/>
        <v>314734</v>
      </c>
      <c r="BZ46" s="24">
        <f t="shared" si="38"/>
        <v>8250</v>
      </c>
      <c r="CA46" s="51">
        <f t="shared" si="39"/>
        <v>325746</v>
      </c>
      <c r="CB46" s="3"/>
      <c r="CC46" s="24">
        <v>6019</v>
      </c>
      <c r="CD46" s="51">
        <v>9294</v>
      </c>
      <c r="CE46" s="51">
        <v>203</v>
      </c>
      <c r="CF46" s="4">
        <f>SUM(CD$3:CD46)</f>
        <v>441074</v>
      </c>
      <c r="CG46" s="4">
        <f>SUM(CE$3:CE46)</f>
        <v>11401</v>
      </c>
      <c r="CH46" s="3">
        <f t="shared" si="21"/>
        <v>458494</v>
      </c>
    </row>
    <row r="47" spans="2:86" x14ac:dyDescent="0.2">
      <c r="B47" s="23">
        <v>44196</v>
      </c>
      <c r="C47" s="23">
        <v>44202</v>
      </c>
      <c r="D47" s="24">
        <v>297</v>
      </c>
      <c r="E47" s="51">
        <v>255</v>
      </c>
      <c r="F47" s="51">
        <v>2</v>
      </c>
      <c r="G47" s="4">
        <f>SUM(E$3:E47)</f>
        <v>11977</v>
      </c>
      <c r="H47" s="4">
        <f>SUM(F$3:F47)</f>
        <v>251</v>
      </c>
      <c r="I47" s="3">
        <f t="shared" si="0"/>
        <v>12525</v>
      </c>
      <c r="J47" s="3"/>
      <c r="K47" s="24">
        <v>1088</v>
      </c>
      <c r="L47" s="51">
        <v>259</v>
      </c>
      <c r="M47" s="51">
        <v>3</v>
      </c>
      <c r="N47" s="4">
        <f>SUM(L$3:L47)</f>
        <v>23126</v>
      </c>
      <c r="O47" s="4">
        <f>SUM(M$3:M47)</f>
        <v>345</v>
      </c>
      <c r="P47" s="3">
        <f t="shared" si="1"/>
        <v>24559</v>
      </c>
      <c r="Q47" s="3"/>
      <c r="R47" s="24">
        <v>546</v>
      </c>
      <c r="S47" s="51">
        <v>393</v>
      </c>
      <c r="T47" s="51">
        <v>5</v>
      </c>
      <c r="U47" s="4">
        <f>SUM(S$3:S47)</f>
        <v>22148</v>
      </c>
      <c r="V47" s="4">
        <f>SUM(T$3:T47)</f>
        <v>312</v>
      </c>
      <c r="W47" s="3">
        <f t="shared" si="2"/>
        <v>23006</v>
      </c>
      <c r="X47" s="3"/>
      <c r="Y47" s="24">
        <v>481</v>
      </c>
      <c r="Z47" s="51">
        <v>502</v>
      </c>
      <c r="AA47" s="51">
        <v>12</v>
      </c>
      <c r="AB47" s="4">
        <f>SUM(Z$3:Z47)</f>
        <v>18205</v>
      </c>
      <c r="AC47" s="4">
        <f>SUM(AA$3:AA47)</f>
        <v>464</v>
      </c>
      <c r="AD47" s="3">
        <f t="shared" si="3"/>
        <v>19150</v>
      </c>
      <c r="AE47" s="3"/>
      <c r="AF47" s="24">
        <v>846</v>
      </c>
      <c r="AG47" s="51">
        <v>392</v>
      </c>
      <c r="AH47" s="51">
        <v>10</v>
      </c>
      <c r="AI47" s="4">
        <f>SUM(AG$3:AG47)</f>
        <v>12528</v>
      </c>
      <c r="AJ47" s="4">
        <f>SUM(AH$3:AH47)</f>
        <v>441</v>
      </c>
      <c r="AK47" s="3">
        <f t="shared" si="4"/>
        <v>13815</v>
      </c>
      <c r="AL47" s="3"/>
      <c r="AM47" s="24">
        <v>4566</v>
      </c>
      <c r="AN47" s="51">
        <v>2611</v>
      </c>
      <c r="AO47" s="51">
        <v>34</v>
      </c>
      <c r="AP47" s="4">
        <f>SUM(AN$3:AN47)</f>
        <v>200914</v>
      </c>
      <c r="AQ47" s="4">
        <f>SUM(AO$3:AO47)</f>
        <v>4773</v>
      </c>
      <c r="AR47" s="3">
        <f t="shared" si="5"/>
        <v>210253</v>
      </c>
      <c r="AS47" s="3"/>
      <c r="AT47" s="24">
        <v>593</v>
      </c>
      <c r="AU47" s="51">
        <v>604</v>
      </c>
      <c r="AV47" s="51">
        <v>31</v>
      </c>
      <c r="AW47" s="4">
        <f>SUM(AU$3:AU47)</f>
        <v>8316</v>
      </c>
      <c r="AX47" s="4">
        <f>SUM(AV$3:AV47)</f>
        <v>391</v>
      </c>
      <c r="AY47" s="3">
        <f t="shared" si="6"/>
        <v>9300</v>
      </c>
      <c r="AZ47" s="3"/>
      <c r="BA47" s="24">
        <v>432</v>
      </c>
      <c r="BB47" s="51">
        <v>93</v>
      </c>
      <c r="BC47" s="51">
        <v>11</v>
      </c>
      <c r="BD47" s="4">
        <f>SUM(BB$3:BB47)</f>
        <v>22629</v>
      </c>
      <c r="BE47" s="4">
        <f>SUM(BC$3:BC47)</f>
        <v>1381</v>
      </c>
      <c r="BF47" s="3">
        <f t="shared" si="7"/>
        <v>24442</v>
      </c>
      <c r="BG47" s="3"/>
      <c r="BH47" s="24">
        <f t="shared" si="22"/>
        <v>7527</v>
      </c>
      <c r="BI47" s="74">
        <f t="shared" si="23"/>
        <v>4157</v>
      </c>
      <c r="BJ47" s="74">
        <f t="shared" si="24"/>
        <v>64</v>
      </c>
      <c r="BK47" s="24">
        <f t="shared" si="25"/>
        <v>276921</v>
      </c>
      <c r="BL47" s="24">
        <f t="shared" si="26"/>
        <v>6335</v>
      </c>
      <c r="BM47" s="74">
        <f t="shared" si="27"/>
        <v>290783</v>
      </c>
      <c r="BN47" s="3"/>
      <c r="BO47" s="24">
        <f t="shared" si="28"/>
        <v>5591</v>
      </c>
      <c r="BP47" s="51">
        <f t="shared" si="29"/>
        <v>3308</v>
      </c>
      <c r="BQ47" s="51">
        <f t="shared" si="30"/>
        <v>76</v>
      </c>
      <c r="BR47" s="24">
        <f t="shared" si="31"/>
        <v>231859</v>
      </c>
      <c r="BS47" s="24">
        <f t="shared" si="32"/>
        <v>6545</v>
      </c>
      <c r="BT47" s="51">
        <f t="shared" si="33"/>
        <v>243995</v>
      </c>
      <c r="BU47" s="3"/>
      <c r="BV47" s="24">
        <f t="shared" si="34"/>
        <v>8849</v>
      </c>
      <c r="BW47" s="51">
        <f t="shared" si="35"/>
        <v>5109</v>
      </c>
      <c r="BX47" s="51">
        <f t="shared" si="36"/>
        <v>108</v>
      </c>
      <c r="BY47" s="24">
        <f t="shared" si="37"/>
        <v>319843</v>
      </c>
      <c r="BZ47" s="24">
        <f t="shared" si="38"/>
        <v>8358</v>
      </c>
      <c r="CA47" s="51">
        <f t="shared" si="39"/>
        <v>337050</v>
      </c>
      <c r="CB47" s="3"/>
      <c r="CC47" s="24">
        <v>16880</v>
      </c>
      <c r="CD47" s="51">
        <v>10145</v>
      </c>
      <c r="CE47" s="51">
        <v>258</v>
      </c>
      <c r="CF47" s="4">
        <f>SUM(CD$3:CD47)</f>
        <v>451219</v>
      </c>
      <c r="CG47" s="4">
        <f>SUM(CE$3:CE47)</f>
        <v>11659</v>
      </c>
      <c r="CH47" s="3">
        <f t="shared" si="21"/>
        <v>479758</v>
      </c>
    </row>
    <row r="48" spans="2:86" x14ac:dyDescent="0.2">
      <c r="B48" s="23">
        <v>44203</v>
      </c>
      <c r="C48" s="23">
        <v>44209</v>
      </c>
      <c r="D48" s="24">
        <v>152</v>
      </c>
      <c r="E48" s="51">
        <v>227</v>
      </c>
      <c r="F48" s="51">
        <v>4</v>
      </c>
      <c r="G48" s="4">
        <f>SUM(E$3:E48)</f>
        <v>12204</v>
      </c>
      <c r="H48" s="4">
        <f>SUM(F$3:F48)</f>
        <v>255</v>
      </c>
      <c r="I48" s="3">
        <f t="shared" si="0"/>
        <v>12611</v>
      </c>
      <c r="J48" s="3"/>
      <c r="K48" s="24">
        <v>283</v>
      </c>
      <c r="L48" s="51">
        <v>357</v>
      </c>
      <c r="M48" s="51">
        <v>2</v>
      </c>
      <c r="N48" s="4">
        <f>SUM(L$3:L48)</f>
        <v>23483</v>
      </c>
      <c r="O48" s="4">
        <f>SUM(M$3:M48)</f>
        <v>347</v>
      </c>
      <c r="P48" s="3">
        <f t="shared" si="1"/>
        <v>24113</v>
      </c>
      <c r="Q48" s="3"/>
      <c r="R48" s="24">
        <v>221</v>
      </c>
      <c r="S48" s="51">
        <v>282</v>
      </c>
      <c r="T48" s="51">
        <v>5</v>
      </c>
      <c r="U48" s="4">
        <f>SUM(S$3:S48)</f>
        <v>22430</v>
      </c>
      <c r="V48" s="4">
        <f>SUM(T$3:T48)</f>
        <v>317</v>
      </c>
      <c r="W48" s="3">
        <f t="shared" si="2"/>
        <v>22968</v>
      </c>
      <c r="X48" s="3"/>
      <c r="Y48" s="24">
        <v>286</v>
      </c>
      <c r="Z48" s="51">
        <v>459</v>
      </c>
      <c r="AA48" s="51">
        <v>8</v>
      </c>
      <c r="AB48" s="4">
        <f>SUM(Z$3:Z48)</f>
        <v>18664</v>
      </c>
      <c r="AC48" s="4">
        <f>SUM(AA$3:AA48)</f>
        <v>472</v>
      </c>
      <c r="AD48" s="3">
        <f t="shared" si="3"/>
        <v>19422</v>
      </c>
      <c r="AE48" s="3"/>
      <c r="AF48" s="24">
        <v>255</v>
      </c>
      <c r="AG48" s="51">
        <v>437</v>
      </c>
      <c r="AH48" s="51">
        <v>9</v>
      </c>
      <c r="AI48" s="4">
        <f>SUM(AG$3:AG48)</f>
        <v>12965</v>
      </c>
      <c r="AJ48" s="4">
        <f>SUM(AH$3:AH48)</f>
        <v>450</v>
      </c>
      <c r="AK48" s="3">
        <f t="shared" si="4"/>
        <v>13670</v>
      </c>
      <c r="AL48" s="3"/>
      <c r="AM48" s="24">
        <v>1911</v>
      </c>
      <c r="AN48" s="51">
        <v>2617</v>
      </c>
      <c r="AO48" s="51">
        <v>32</v>
      </c>
      <c r="AP48" s="4">
        <f>SUM(AN$3:AN48)</f>
        <v>203531</v>
      </c>
      <c r="AQ48" s="4">
        <f>SUM(AO$3:AO48)</f>
        <v>4805</v>
      </c>
      <c r="AR48" s="3">
        <f t="shared" si="5"/>
        <v>210247</v>
      </c>
      <c r="AS48" s="3"/>
      <c r="AT48" s="24">
        <v>615</v>
      </c>
      <c r="AU48" s="51">
        <v>457</v>
      </c>
      <c r="AV48" s="51">
        <v>35</v>
      </c>
      <c r="AW48" s="4">
        <f>SUM(AU$3:AU48)</f>
        <v>8773</v>
      </c>
      <c r="AX48" s="4">
        <f>SUM(AV$3:AV48)</f>
        <v>426</v>
      </c>
      <c r="AY48" s="3">
        <f t="shared" si="6"/>
        <v>9814</v>
      </c>
      <c r="AZ48" s="3"/>
      <c r="BA48" s="24">
        <v>480</v>
      </c>
      <c r="BB48" s="51">
        <v>107</v>
      </c>
      <c r="BC48" s="51">
        <v>7</v>
      </c>
      <c r="BD48" s="4">
        <f>SUM(BB$3:BB48)</f>
        <v>22736</v>
      </c>
      <c r="BE48" s="4">
        <f>SUM(BC$3:BC48)</f>
        <v>1388</v>
      </c>
      <c r="BF48" s="3">
        <f t="shared" si="7"/>
        <v>24604</v>
      </c>
      <c r="BG48" s="3"/>
      <c r="BH48" s="24">
        <f t="shared" si="22"/>
        <v>2956</v>
      </c>
      <c r="BI48" s="74">
        <f t="shared" si="23"/>
        <v>4152</v>
      </c>
      <c r="BJ48" s="74">
        <f t="shared" si="24"/>
        <v>56</v>
      </c>
      <c r="BK48" s="24">
        <f t="shared" si="25"/>
        <v>281073</v>
      </c>
      <c r="BL48" s="24">
        <f t="shared" si="26"/>
        <v>6391</v>
      </c>
      <c r="BM48" s="74">
        <f t="shared" si="27"/>
        <v>290420</v>
      </c>
      <c r="BN48" s="3"/>
      <c r="BO48" s="24">
        <f t="shared" si="28"/>
        <v>3006</v>
      </c>
      <c r="BP48" s="51">
        <f t="shared" si="29"/>
        <v>3181</v>
      </c>
      <c r="BQ48" s="51">
        <f t="shared" si="30"/>
        <v>74</v>
      </c>
      <c r="BR48" s="24">
        <f t="shared" si="31"/>
        <v>235040</v>
      </c>
      <c r="BS48" s="24">
        <f t="shared" si="32"/>
        <v>6619</v>
      </c>
      <c r="BT48" s="51">
        <f t="shared" si="33"/>
        <v>244665</v>
      </c>
      <c r="BU48" s="3"/>
      <c r="BV48" s="24">
        <f t="shared" si="34"/>
        <v>4203</v>
      </c>
      <c r="BW48" s="51">
        <f t="shared" si="35"/>
        <v>4943</v>
      </c>
      <c r="BX48" s="51">
        <f t="shared" si="36"/>
        <v>102</v>
      </c>
      <c r="BY48" s="24">
        <f t="shared" si="37"/>
        <v>324786</v>
      </c>
      <c r="BZ48" s="24">
        <f t="shared" si="38"/>
        <v>8460</v>
      </c>
      <c r="CA48" s="51">
        <f t="shared" si="39"/>
        <v>337449</v>
      </c>
      <c r="CB48" s="3"/>
      <c r="CC48" s="24">
        <v>9335</v>
      </c>
      <c r="CD48" s="51">
        <v>8674</v>
      </c>
      <c r="CE48" s="51">
        <v>255</v>
      </c>
      <c r="CF48" s="4">
        <f>SUM(CD$3:CD48)</f>
        <v>459893</v>
      </c>
      <c r="CG48" s="4">
        <f>SUM(CE$3:CE48)</f>
        <v>11914</v>
      </c>
      <c r="CH48" s="3">
        <f t="shared" si="21"/>
        <v>481142</v>
      </c>
    </row>
    <row r="49" spans="1:86" x14ac:dyDescent="0.2">
      <c r="B49" s="23">
        <v>44210</v>
      </c>
      <c r="C49" s="23">
        <v>44216</v>
      </c>
      <c r="D49" s="24">
        <v>141</v>
      </c>
      <c r="E49" s="51">
        <v>160</v>
      </c>
      <c r="F49" s="51">
        <v>2</v>
      </c>
      <c r="G49" s="4">
        <f>SUM(E$3:E49)</f>
        <v>12364</v>
      </c>
      <c r="H49" s="4">
        <f>SUM(F$3:F49)</f>
        <v>257</v>
      </c>
      <c r="I49" s="3">
        <f t="shared" si="0"/>
        <v>12762</v>
      </c>
      <c r="J49" s="3"/>
      <c r="K49" s="24">
        <v>262</v>
      </c>
      <c r="L49" s="51">
        <v>268</v>
      </c>
      <c r="M49" s="51">
        <v>3</v>
      </c>
      <c r="N49" s="4">
        <f>SUM(L$3:L49)</f>
        <v>23751</v>
      </c>
      <c r="O49" s="4">
        <f>SUM(M$3:M49)</f>
        <v>350</v>
      </c>
      <c r="P49" s="3">
        <f t="shared" si="1"/>
        <v>24363</v>
      </c>
      <c r="Q49" s="3"/>
      <c r="R49" s="24">
        <v>214</v>
      </c>
      <c r="S49" s="51">
        <v>268</v>
      </c>
      <c r="T49" s="51">
        <v>3</v>
      </c>
      <c r="U49" s="4">
        <f>SUM(S$3:S49)</f>
        <v>22698</v>
      </c>
      <c r="V49" s="4">
        <f>SUM(T$3:T49)</f>
        <v>320</v>
      </c>
      <c r="W49" s="3">
        <f t="shared" si="2"/>
        <v>23232</v>
      </c>
      <c r="X49" s="3"/>
      <c r="Y49" s="24">
        <v>329</v>
      </c>
      <c r="Z49" s="51">
        <v>336</v>
      </c>
      <c r="AA49" s="51">
        <v>7</v>
      </c>
      <c r="AB49" s="4">
        <f>SUM(Z$3:Z49)</f>
        <v>19000</v>
      </c>
      <c r="AC49" s="4">
        <f>SUM(AA$3:AA49)</f>
        <v>479</v>
      </c>
      <c r="AD49" s="3">
        <f t="shared" si="3"/>
        <v>19808</v>
      </c>
      <c r="AE49" s="3"/>
      <c r="AF49" s="24">
        <v>248</v>
      </c>
      <c r="AG49" s="51">
        <v>273</v>
      </c>
      <c r="AH49" s="51">
        <v>10</v>
      </c>
      <c r="AI49" s="4">
        <f>SUM(AG$3:AG49)</f>
        <v>13238</v>
      </c>
      <c r="AJ49" s="4">
        <f>SUM(AH$3:AH49)</f>
        <v>460</v>
      </c>
      <c r="AK49" s="3">
        <f t="shared" si="4"/>
        <v>13946</v>
      </c>
      <c r="AL49" s="3"/>
      <c r="AM49" s="24">
        <v>1872</v>
      </c>
      <c r="AN49" s="51">
        <v>2585</v>
      </c>
      <c r="AO49" s="51">
        <v>38</v>
      </c>
      <c r="AP49" s="4">
        <f>SUM(AN$3:AN49)</f>
        <v>206116</v>
      </c>
      <c r="AQ49" s="4">
        <f>SUM(AO$3:AO49)</f>
        <v>4843</v>
      </c>
      <c r="AR49" s="3">
        <f t="shared" si="5"/>
        <v>212831</v>
      </c>
      <c r="AS49" s="3"/>
      <c r="AT49" s="24">
        <v>553</v>
      </c>
      <c r="AU49" s="51">
        <v>560</v>
      </c>
      <c r="AV49" s="51">
        <v>14</v>
      </c>
      <c r="AW49" s="4">
        <f>SUM(AU$3:AU49)</f>
        <v>9333</v>
      </c>
      <c r="AX49" s="4">
        <f>SUM(AV$3:AV49)</f>
        <v>440</v>
      </c>
      <c r="AY49" s="3">
        <f t="shared" si="6"/>
        <v>10326</v>
      </c>
      <c r="AZ49" s="3"/>
      <c r="BA49" s="24">
        <v>666</v>
      </c>
      <c r="BB49" s="51">
        <v>232</v>
      </c>
      <c r="BC49" s="51">
        <v>9</v>
      </c>
      <c r="BD49" s="4">
        <f>SUM(BB$3:BB49)</f>
        <v>22968</v>
      </c>
      <c r="BE49" s="4">
        <f>SUM(BC$3:BC49)</f>
        <v>1397</v>
      </c>
      <c r="BF49" s="3">
        <f t="shared" si="7"/>
        <v>25031</v>
      </c>
      <c r="BG49" s="3"/>
      <c r="BH49" s="24">
        <f t="shared" si="22"/>
        <v>2925</v>
      </c>
      <c r="BI49" s="74">
        <f t="shared" si="23"/>
        <v>3730</v>
      </c>
      <c r="BJ49" s="74">
        <f t="shared" si="24"/>
        <v>61</v>
      </c>
      <c r="BK49" s="24">
        <f t="shared" si="25"/>
        <v>284803</v>
      </c>
      <c r="BL49" s="24">
        <f t="shared" si="26"/>
        <v>6452</v>
      </c>
      <c r="BM49" s="74">
        <f t="shared" si="27"/>
        <v>294180</v>
      </c>
      <c r="BN49" s="3"/>
      <c r="BO49" s="24">
        <f t="shared" si="28"/>
        <v>3091</v>
      </c>
      <c r="BP49" s="51">
        <f t="shared" si="29"/>
        <v>3377</v>
      </c>
      <c r="BQ49" s="51">
        <f t="shared" si="30"/>
        <v>61</v>
      </c>
      <c r="BR49" s="24">
        <f t="shared" si="31"/>
        <v>238417</v>
      </c>
      <c r="BS49" s="24">
        <f t="shared" si="32"/>
        <v>6680</v>
      </c>
      <c r="BT49" s="51">
        <f t="shared" si="33"/>
        <v>248188</v>
      </c>
      <c r="BU49" s="3"/>
      <c r="BV49" s="24">
        <f t="shared" si="34"/>
        <v>4285</v>
      </c>
      <c r="BW49" s="51">
        <f t="shared" si="35"/>
        <v>4682</v>
      </c>
      <c r="BX49" s="51">
        <f t="shared" si="36"/>
        <v>86</v>
      </c>
      <c r="BY49" s="24">
        <f t="shared" si="37"/>
        <v>329468</v>
      </c>
      <c r="BZ49" s="24">
        <f t="shared" si="38"/>
        <v>8546</v>
      </c>
      <c r="CA49" s="51">
        <f t="shared" si="39"/>
        <v>342299</v>
      </c>
      <c r="CB49" s="3"/>
      <c r="CC49" s="24">
        <v>9328</v>
      </c>
      <c r="CD49" s="51">
        <v>9371</v>
      </c>
      <c r="CE49" s="51">
        <v>229</v>
      </c>
      <c r="CF49" s="4">
        <f>SUM(CD$3:CD49)</f>
        <v>469264</v>
      </c>
      <c r="CG49" s="4">
        <f>SUM(CE$3:CE49)</f>
        <v>12143</v>
      </c>
      <c r="CH49" s="3">
        <f t="shared" si="21"/>
        <v>490735</v>
      </c>
    </row>
    <row r="50" spans="1:86" x14ac:dyDescent="0.2">
      <c r="B50" s="23">
        <v>44217</v>
      </c>
      <c r="C50" s="23">
        <v>44223</v>
      </c>
      <c r="D50" s="24">
        <v>155</v>
      </c>
      <c r="E50" s="51">
        <v>215</v>
      </c>
      <c r="F50" s="51">
        <v>8</v>
      </c>
      <c r="G50" s="4">
        <f>SUM(E$3:E50)</f>
        <v>12579</v>
      </c>
      <c r="H50" s="4">
        <f>SUM(F$3:F50)</f>
        <v>265</v>
      </c>
      <c r="I50" s="3">
        <f t="shared" si="0"/>
        <v>12999</v>
      </c>
      <c r="J50" s="3"/>
      <c r="K50" s="24">
        <v>236</v>
      </c>
      <c r="L50" s="51">
        <v>365</v>
      </c>
      <c r="M50" s="51">
        <v>4</v>
      </c>
      <c r="N50" s="4">
        <f>SUM(L$3:L50)</f>
        <v>24116</v>
      </c>
      <c r="O50" s="4">
        <f>SUM(M$3:M50)</f>
        <v>354</v>
      </c>
      <c r="P50" s="3">
        <f t="shared" si="1"/>
        <v>24706</v>
      </c>
      <c r="Q50" s="3"/>
      <c r="R50" s="24">
        <v>198</v>
      </c>
      <c r="S50" s="51">
        <v>335</v>
      </c>
      <c r="T50" s="51">
        <v>5</v>
      </c>
      <c r="U50" s="4">
        <f>SUM(S$3:S50)</f>
        <v>23033</v>
      </c>
      <c r="V50" s="4">
        <f>SUM(T$3:T50)</f>
        <v>325</v>
      </c>
      <c r="W50" s="3">
        <f t="shared" si="2"/>
        <v>23556</v>
      </c>
      <c r="X50" s="3"/>
      <c r="Y50" s="24">
        <v>381</v>
      </c>
      <c r="Z50" s="51">
        <v>360</v>
      </c>
      <c r="AA50" s="51">
        <v>7</v>
      </c>
      <c r="AB50" s="4">
        <f>SUM(Z$3:Z50)</f>
        <v>19360</v>
      </c>
      <c r="AC50" s="4">
        <f>SUM(AA$3:AA50)</f>
        <v>486</v>
      </c>
      <c r="AD50" s="3">
        <f t="shared" si="3"/>
        <v>20227</v>
      </c>
      <c r="AE50" s="3"/>
      <c r="AF50" s="24">
        <v>174</v>
      </c>
      <c r="AG50" s="51">
        <v>317</v>
      </c>
      <c r="AH50" s="51">
        <v>5</v>
      </c>
      <c r="AI50" s="4">
        <f>SUM(AG$3:AG50)</f>
        <v>13555</v>
      </c>
      <c r="AJ50" s="4">
        <f>SUM(AH$3:AH50)</f>
        <v>465</v>
      </c>
      <c r="AK50" s="3">
        <f t="shared" si="4"/>
        <v>14194</v>
      </c>
      <c r="AL50" s="3"/>
      <c r="AM50" s="24">
        <v>1772</v>
      </c>
      <c r="AN50" s="51">
        <v>2477</v>
      </c>
      <c r="AO50" s="51">
        <v>43</v>
      </c>
      <c r="AP50" s="4">
        <f>SUM(AN$3:AN50)</f>
        <v>208593</v>
      </c>
      <c r="AQ50" s="4">
        <f>SUM(AO$3:AO50)</f>
        <v>4886</v>
      </c>
      <c r="AR50" s="3">
        <f t="shared" si="5"/>
        <v>215251</v>
      </c>
      <c r="AS50" s="3"/>
      <c r="AT50" s="24">
        <v>570</v>
      </c>
      <c r="AU50" s="51">
        <v>640</v>
      </c>
      <c r="AV50" s="51">
        <v>31</v>
      </c>
      <c r="AW50" s="4">
        <f>SUM(AU$3:AU50)</f>
        <v>9973</v>
      </c>
      <c r="AX50" s="4">
        <f>SUM(AV$3:AV50)</f>
        <v>471</v>
      </c>
      <c r="AY50" s="3">
        <f t="shared" si="6"/>
        <v>11014</v>
      </c>
      <c r="AZ50" s="3"/>
      <c r="BA50" s="24">
        <v>975</v>
      </c>
      <c r="BB50" s="51">
        <v>357</v>
      </c>
      <c r="BC50" s="51">
        <v>10</v>
      </c>
      <c r="BD50" s="4">
        <f>SUM(BB$3:BB50)</f>
        <v>23325</v>
      </c>
      <c r="BE50" s="4">
        <f>SUM(BC$3:BC50)</f>
        <v>1407</v>
      </c>
      <c r="BF50" s="3">
        <f t="shared" si="7"/>
        <v>25707</v>
      </c>
      <c r="BG50" s="3"/>
      <c r="BH50" s="24">
        <f t="shared" si="22"/>
        <v>2761</v>
      </c>
      <c r="BI50" s="74">
        <f t="shared" si="23"/>
        <v>3854</v>
      </c>
      <c r="BJ50" s="74">
        <f t="shared" si="24"/>
        <v>64</v>
      </c>
      <c r="BK50" s="24">
        <f t="shared" si="25"/>
        <v>288657</v>
      </c>
      <c r="BL50" s="24">
        <f t="shared" si="26"/>
        <v>6516</v>
      </c>
      <c r="BM50" s="74">
        <f t="shared" si="27"/>
        <v>297934</v>
      </c>
      <c r="BN50" s="3"/>
      <c r="BO50" s="24">
        <f t="shared" si="28"/>
        <v>3317</v>
      </c>
      <c r="BP50" s="51">
        <f t="shared" si="29"/>
        <v>3474</v>
      </c>
      <c r="BQ50" s="51">
        <f t="shared" si="30"/>
        <v>84</v>
      </c>
      <c r="BR50" s="24">
        <f t="shared" si="31"/>
        <v>241891</v>
      </c>
      <c r="BS50" s="24">
        <f t="shared" si="32"/>
        <v>6764</v>
      </c>
      <c r="BT50" s="51">
        <f t="shared" si="33"/>
        <v>251972</v>
      </c>
      <c r="BU50" s="3"/>
      <c r="BV50" s="24">
        <f t="shared" si="34"/>
        <v>4461</v>
      </c>
      <c r="BW50" s="51">
        <f t="shared" si="35"/>
        <v>5066</v>
      </c>
      <c r="BX50" s="51">
        <f t="shared" si="36"/>
        <v>113</v>
      </c>
      <c r="BY50" s="24">
        <f t="shared" si="37"/>
        <v>334534</v>
      </c>
      <c r="BZ50" s="24">
        <f t="shared" si="38"/>
        <v>8659</v>
      </c>
      <c r="CA50" s="51">
        <f t="shared" si="39"/>
        <v>347654</v>
      </c>
      <c r="CB50" s="3"/>
      <c r="CC50" s="24">
        <v>9162</v>
      </c>
      <c r="CD50" s="51">
        <v>10284</v>
      </c>
      <c r="CE50" s="51">
        <v>255</v>
      </c>
      <c r="CF50" s="4">
        <f>SUM(CD$3:CD50)</f>
        <v>479548</v>
      </c>
      <c r="CG50" s="4">
        <f>SUM(CE$3:CE50)</f>
        <v>12398</v>
      </c>
      <c r="CH50" s="3">
        <f t="shared" si="21"/>
        <v>501108</v>
      </c>
    </row>
    <row r="51" spans="1:86" x14ac:dyDescent="0.2">
      <c r="B51" s="23">
        <v>44224</v>
      </c>
      <c r="C51" s="23">
        <v>44230</v>
      </c>
      <c r="D51" s="24">
        <v>129</v>
      </c>
      <c r="E51" s="51">
        <v>202</v>
      </c>
      <c r="F51" s="51">
        <v>8</v>
      </c>
      <c r="G51" s="4">
        <f>SUM(E$3:E51)</f>
        <v>12781</v>
      </c>
      <c r="H51" s="4">
        <f>SUM(F$3:F51)</f>
        <v>273</v>
      </c>
      <c r="I51" s="3">
        <f t="shared" si="0"/>
        <v>13183</v>
      </c>
      <c r="J51" s="3"/>
      <c r="K51" s="24">
        <v>227</v>
      </c>
      <c r="L51" s="51">
        <v>378</v>
      </c>
      <c r="M51" s="51">
        <v>4</v>
      </c>
      <c r="N51" s="4">
        <f>SUM(L$3:L51)</f>
        <v>24494</v>
      </c>
      <c r="O51" s="4">
        <f>SUM(M$3:M51)</f>
        <v>358</v>
      </c>
      <c r="P51" s="3">
        <f t="shared" si="1"/>
        <v>25079</v>
      </c>
      <c r="Q51" s="3"/>
      <c r="R51" s="24">
        <v>169</v>
      </c>
      <c r="S51" s="51">
        <v>325</v>
      </c>
      <c r="T51" s="51">
        <v>6</v>
      </c>
      <c r="U51" s="4">
        <f>SUM(S$3:S51)</f>
        <v>23358</v>
      </c>
      <c r="V51" s="4">
        <f>SUM(T$3:T51)</f>
        <v>331</v>
      </c>
      <c r="W51" s="3">
        <f t="shared" si="2"/>
        <v>23858</v>
      </c>
      <c r="X51" s="3"/>
      <c r="Y51" s="24">
        <v>309</v>
      </c>
      <c r="Z51" s="51">
        <v>480</v>
      </c>
      <c r="AA51" s="51">
        <v>5</v>
      </c>
      <c r="AB51" s="4">
        <f>SUM(Z$3:Z51)</f>
        <v>19840</v>
      </c>
      <c r="AC51" s="4">
        <f>SUM(AA$3:AA51)</f>
        <v>491</v>
      </c>
      <c r="AD51" s="3">
        <f t="shared" si="3"/>
        <v>20640</v>
      </c>
      <c r="AE51" s="3"/>
      <c r="AF51" s="24">
        <v>230</v>
      </c>
      <c r="AG51" s="51">
        <v>383</v>
      </c>
      <c r="AH51" s="51">
        <v>6</v>
      </c>
      <c r="AI51" s="4">
        <f>SUM(AG$3:AG51)</f>
        <v>13938</v>
      </c>
      <c r="AJ51" s="4">
        <f>SUM(AH$3:AH51)</f>
        <v>471</v>
      </c>
      <c r="AK51" s="3">
        <f t="shared" si="4"/>
        <v>14639</v>
      </c>
      <c r="AL51" s="3"/>
      <c r="AM51" s="24">
        <v>1724</v>
      </c>
      <c r="AN51" s="51">
        <v>2916</v>
      </c>
      <c r="AO51" s="51">
        <v>31</v>
      </c>
      <c r="AP51" s="4">
        <f>SUM(AN$3:AN51)</f>
        <v>211509</v>
      </c>
      <c r="AQ51" s="4">
        <f>SUM(AO$3:AO51)</f>
        <v>4917</v>
      </c>
      <c r="AR51" s="3">
        <f t="shared" si="5"/>
        <v>218150</v>
      </c>
      <c r="AS51" s="3"/>
      <c r="AT51" s="24">
        <v>424</v>
      </c>
      <c r="AU51" s="51">
        <v>703</v>
      </c>
      <c r="AV51" s="51">
        <v>24</v>
      </c>
      <c r="AW51" s="4">
        <f>SUM(AU$3:AU51)</f>
        <v>10676</v>
      </c>
      <c r="AX51" s="4">
        <f>SUM(AV$3:AV51)</f>
        <v>495</v>
      </c>
      <c r="AY51" s="3">
        <f t="shared" si="6"/>
        <v>11595</v>
      </c>
      <c r="AZ51" s="3"/>
      <c r="BA51" s="24">
        <v>1439</v>
      </c>
      <c r="BB51" s="51">
        <v>587</v>
      </c>
      <c r="BC51" s="51">
        <v>17</v>
      </c>
      <c r="BD51" s="4">
        <f>SUM(BB$3:BB51)</f>
        <v>23912</v>
      </c>
      <c r="BE51" s="4">
        <f>SUM(BC$3:BC51)</f>
        <v>1424</v>
      </c>
      <c r="BF51" s="3">
        <f t="shared" si="7"/>
        <v>26775</v>
      </c>
      <c r="BG51" s="3"/>
      <c r="BH51" s="24">
        <f t="shared" si="22"/>
        <v>2659</v>
      </c>
      <c r="BI51" s="74">
        <f t="shared" si="23"/>
        <v>4482</v>
      </c>
      <c r="BJ51" s="74">
        <f t="shared" si="24"/>
        <v>52</v>
      </c>
      <c r="BK51" s="24">
        <f t="shared" si="25"/>
        <v>293139</v>
      </c>
      <c r="BL51" s="24">
        <f t="shared" si="26"/>
        <v>6568</v>
      </c>
      <c r="BM51" s="74">
        <f t="shared" si="27"/>
        <v>302366</v>
      </c>
      <c r="BN51" s="3"/>
      <c r="BO51" s="24">
        <f t="shared" si="28"/>
        <v>3587</v>
      </c>
      <c r="BP51" s="51">
        <f t="shared" si="29"/>
        <v>4206</v>
      </c>
      <c r="BQ51" s="51">
        <f t="shared" si="30"/>
        <v>72</v>
      </c>
      <c r="BR51" s="24">
        <f t="shared" si="31"/>
        <v>246097</v>
      </c>
      <c r="BS51" s="24">
        <f t="shared" si="32"/>
        <v>6836</v>
      </c>
      <c r="BT51" s="51">
        <f t="shared" si="33"/>
        <v>256520</v>
      </c>
      <c r="BU51" s="3"/>
      <c r="BV51" s="24">
        <f t="shared" si="34"/>
        <v>4651</v>
      </c>
      <c r="BW51" s="51">
        <f t="shared" si="35"/>
        <v>5974</v>
      </c>
      <c r="BX51" s="51">
        <f t="shared" si="36"/>
        <v>101</v>
      </c>
      <c r="BY51" s="24">
        <f t="shared" si="37"/>
        <v>340508</v>
      </c>
      <c r="BZ51" s="24">
        <f t="shared" si="38"/>
        <v>8760</v>
      </c>
      <c r="CA51" s="51">
        <f t="shared" si="39"/>
        <v>353919</v>
      </c>
      <c r="CB51" s="3"/>
      <c r="CC51" s="24">
        <v>9088</v>
      </c>
      <c r="CD51" s="51">
        <v>12014</v>
      </c>
      <c r="CE51" s="51">
        <v>240</v>
      </c>
      <c r="CF51" s="4">
        <f>SUM(CD$3:CD51)</f>
        <v>491562</v>
      </c>
      <c r="CG51" s="4">
        <f>SUM(CE$3:CE51)</f>
        <v>12638</v>
      </c>
      <c r="CH51" s="3">
        <f t="shared" si="21"/>
        <v>513288</v>
      </c>
    </row>
    <row r="52" spans="1:86" x14ac:dyDescent="0.2">
      <c r="B52" s="23">
        <v>44231</v>
      </c>
      <c r="C52" s="23">
        <v>44237</v>
      </c>
      <c r="D52" s="24">
        <v>125</v>
      </c>
      <c r="E52" s="51">
        <v>233</v>
      </c>
      <c r="F52" s="51">
        <v>4</v>
      </c>
      <c r="G52" s="4">
        <f>SUM(E$3:E52)</f>
        <v>13014</v>
      </c>
      <c r="H52" s="4">
        <f>SUM(F$3:F52)</f>
        <v>277</v>
      </c>
      <c r="I52" s="3">
        <f t="shared" si="0"/>
        <v>13416</v>
      </c>
      <c r="J52" s="3"/>
      <c r="K52" s="24">
        <v>279</v>
      </c>
      <c r="L52" s="51">
        <v>372</v>
      </c>
      <c r="M52" s="51">
        <v>2</v>
      </c>
      <c r="N52" s="4">
        <f>SUM(L$3:L52)</f>
        <v>24866</v>
      </c>
      <c r="O52" s="4">
        <f>SUM(M$3:M52)</f>
        <v>360</v>
      </c>
      <c r="P52" s="3">
        <f t="shared" si="1"/>
        <v>25505</v>
      </c>
      <c r="Q52" s="3"/>
      <c r="R52" s="24">
        <v>185</v>
      </c>
      <c r="S52" s="51">
        <v>247</v>
      </c>
      <c r="T52" s="51">
        <v>3</v>
      </c>
      <c r="U52" s="4">
        <f>SUM(S$3:S52)</f>
        <v>23605</v>
      </c>
      <c r="V52" s="4">
        <f>SUM(T$3:T52)</f>
        <v>334</v>
      </c>
      <c r="W52" s="3">
        <f t="shared" si="2"/>
        <v>24124</v>
      </c>
      <c r="X52" s="3"/>
      <c r="Y52" s="24">
        <v>333</v>
      </c>
      <c r="Z52" s="51">
        <v>428</v>
      </c>
      <c r="AA52" s="51">
        <v>7</v>
      </c>
      <c r="AB52" s="4">
        <f>SUM(Z$3:Z52)</f>
        <v>20268</v>
      </c>
      <c r="AC52" s="4">
        <f>SUM(AA$3:AA52)</f>
        <v>498</v>
      </c>
      <c r="AD52" s="3">
        <f t="shared" si="3"/>
        <v>21099</v>
      </c>
      <c r="AE52" s="3"/>
      <c r="AF52" s="24">
        <v>239</v>
      </c>
      <c r="AG52" s="51">
        <v>371</v>
      </c>
      <c r="AH52" s="51">
        <v>8</v>
      </c>
      <c r="AI52" s="4">
        <f>SUM(AG$3:AG52)</f>
        <v>14309</v>
      </c>
      <c r="AJ52" s="4">
        <f>SUM(AH$3:AH52)</f>
        <v>479</v>
      </c>
      <c r="AK52" s="3">
        <f t="shared" si="4"/>
        <v>15027</v>
      </c>
      <c r="AL52" s="3"/>
      <c r="AM52" s="24">
        <v>2421</v>
      </c>
      <c r="AN52" s="51">
        <v>2860</v>
      </c>
      <c r="AO52" s="51">
        <v>32</v>
      </c>
      <c r="AP52" s="4">
        <f>SUM(AN$3:AN52)</f>
        <v>214369</v>
      </c>
      <c r="AQ52" s="4">
        <f>SUM(AO$3:AO52)</f>
        <v>4949</v>
      </c>
      <c r="AR52" s="3">
        <f t="shared" si="5"/>
        <v>221739</v>
      </c>
      <c r="AS52" s="3"/>
      <c r="AT52" s="24">
        <v>381</v>
      </c>
      <c r="AU52" s="51">
        <v>639</v>
      </c>
      <c r="AV52" s="51">
        <v>12</v>
      </c>
      <c r="AW52" s="4">
        <f>SUM(AU$3:AU52)</f>
        <v>11315</v>
      </c>
      <c r="AX52" s="4">
        <f>SUM(AV$3:AV52)</f>
        <v>507</v>
      </c>
      <c r="AY52" s="3">
        <f t="shared" si="6"/>
        <v>12203</v>
      </c>
      <c r="AZ52" s="3"/>
      <c r="BA52" s="24">
        <v>1875</v>
      </c>
      <c r="BB52" s="51">
        <v>994</v>
      </c>
      <c r="BC52" s="51">
        <v>27</v>
      </c>
      <c r="BD52" s="4">
        <f>SUM(BB$3:BB52)</f>
        <v>24906</v>
      </c>
      <c r="BE52" s="4">
        <f>SUM(BC$3:BC52)</f>
        <v>1451</v>
      </c>
      <c r="BF52" s="3">
        <f t="shared" si="7"/>
        <v>28232</v>
      </c>
      <c r="BG52" s="3"/>
      <c r="BH52" s="24">
        <f t="shared" si="22"/>
        <v>3457</v>
      </c>
      <c r="BI52" s="74">
        <f t="shared" si="23"/>
        <v>4278</v>
      </c>
      <c r="BJ52" s="74">
        <f t="shared" si="24"/>
        <v>52</v>
      </c>
      <c r="BK52" s="24">
        <f t="shared" si="25"/>
        <v>297417</v>
      </c>
      <c r="BL52" s="24">
        <f t="shared" si="26"/>
        <v>6620</v>
      </c>
      <c r="BM52" s="74">
        <f t="shared" si="27"/>
        <v>307494</v>
      </c>
      <c r="BN52" s="3"/>
      <c r="BO52" s="24">
        <f t="shared" si="28"/>
        <v>4677</v>
      </c>
      <c r="BP52" s="51">
        <f t="shared" si="29"/>
        <v>4493</v>
      </c>
      <c r="BQ52" s="51">
        <f t="shared" si="30"/>
        <v>71</v>
      </c>
      <c r="BR52" s="24">
        <f t="shared" si="31"/>
        <v>250590</v>
      </c>
      <c r="BS52" s="24">
        <f t="shared" si="32"/>
        <v>6907</v>
      </c>
      <c r="BT52" s="51">
        <f t="shared" si="33"/>
        <v>262174</v>
      </c>
      <c r="BU52" s="3"/>
      <c r="BV52" s="24">
        <f t="shared" si="34"/>
        <v>5838</v>
      </c>
      <c r="BW52" s="51">
        <f t="shared" si="35"/>
        <v>6144</v>
      </c>
      <c r="BX52" s="51">
        <f t="shared" si="36"/>
        <v>95</v>
      </c>
      <c r="BY52" s="24">
        <f t="shared" si="37"/>
        <v>346652</v>
      </c>
      <c r="BZ52" s="24">
        <f t="shared" si="38"/>
        <v>8855</v>
      </c>
      <c r="CA52" s="51">
        <f t="shared" si="39"/>
        <v>361345</v>
      </c>
      <c r="CB52" s="3"/>
      <c r="CC52" s="24">
        <v>9675</v>
      </c>
      <c r="CD52" s="51">
        <v>12714</v>
      </c>
      <c r="CE52" s="51">
        <v>244</v>
      </c>
      <c r="CF52" s="4">
        <f>SUM(CD$3:CD52)</f>
        <v>504276</v>
      </c>
      <c r="CG52" s="4">
        <f>SUM(CE$3:CE52)</f>
        <v>12882</v>
      </c>
      <c r="CH52" s="3">
        <f t="shared" si="21"/>
        <v>526833</v>
      </c>
    </row>
    <row r="53" spans="1:86" x14ac:dyDescent="0.2">
      <c r="B53" s="23">
        <v>44238</v>
      </c>
      <c r="C53" s="23">
        <v>44244</v>
      </c>
      <c r="D53" s="24">
        <v>106</v>
      </c>
      <c r="E53" s="51">
        <v>203</v>
      </c>
      <c r="F53" s="51">
        <v>5</v>
      </c>
      <c r="G53" s="4">
        <f>SUM(E$3:E53)</f>
        <v>13217</v>
      </c>
      <c r="H53" s="4">
        <f>SUM(F$3:F53)</f>
        <v>282</v>
      </c>
      <c r="I53" s="3">
        <f t="shared" si="0"/>
        <v>13605</v>
      </c>
      <c r="J53" s="3"/>
      <c r="K53" s="24">
        <v>252</v>
      </c>
      <c r="L53" s="51">
        <v>450</v>
      </c>
      <c r="M53" s="51">
        <v>3</v>
      </c>
      <c r="N53" s="4">
        <f>SUM(L$3:L53)</f>
        <v>25316</v>
      </c>
      <c r="O53" s="4">
        <f>SUM(M$3:M53)</f>
        <v>363</v>
      </c>
      <c r="P53" s="3">
        <f t="shared" si="1"/>
        <v>25931</v>
      </c>
      <c r="Q53" s="3"/>
      <c r="R53" s="24">
        <v>205</v>
      </c>
      <c r="S53" s="51">
        <v>229</v>
      </c>
      <c r="T53" s="51">
        <v>4</v>
      </c>
      <c r="U53" s="4">
        <f>SUM(S$3:S53)</f>
        <v>23834</v>
      </c>
      <c r="V53" s="4">
        <f>SUM(T$3:T53)</f>
        <v>338</v>
      </c>
      <c r="W53" s="3">
        <f t="shared" si="2"/>
        <v>24377</v>
      </c>
      <c r="X53" s="3"/>
      <c r="Y53" s="24">
        <v>257</v>
      </c>
      <c r="Z53" s="51">
        <v>355</v>
      </c>
      <c r="AA53" s="51">
        <v>2</v>
      </c>
      <c r="AB53" s="4">
        <f>SUM(Z$3:Z53)</f>
        <v>20623</v>
      </c>
      <c r="AC53" s="4">
        <f>SUM(AA$3:AA53)</f>
        <v>500</v>
      </c>
      <c r="AD53" s="3">
        <f t="shared" si="3"/>
        <v>21380</v>
      </c>
      <c r="AE53" s="3"/>
      <c r="AF53" s="24">
        <v>216</v>
      </c>
      <c r="AG53" s="51">
        <v>265</v>
      </c>
      <c r="AH53" s="51">
        <v>11</v>
      </c>
      <c r="AI53" s="4">
        <f>SUM(AG$3:AG53)</f>
        <v>14574</v>
      </c>
      <c r="AJ53" s="4">
        <f>SUM(AH$3:AH53)</f>
        <v>490</v>
      </c>
      <c r="AK53" s="3">
        <f t="shared" si="4"/>
        <v>15280</v>
      </c>
      <c r="AL53" s="3"/>
      <c r="AM53" s="24">
        <v>2216</v>
      </c>
      <c r="AN53" s="51">
        <v>2497</v>
      </c>
      <c r="AO53" s="51">
        <v>35</v>
      </c>
      <c r="AP53" s="4">
        <f>SUM(AN$3:AN53)</f>
        <v>216866</v>
      </c>
      <c r="AQ53" s="4">
        <f>SUM(AO$3:AO53)</f>
        <v>4984</v>
      </c>
      <c r="AR53" s="3">
        <f t="shared" si="5"/>
        <v>224066</v>
      </c>
      <c r="AS53" s="3"/>
      <c r="AT53" s="24">
        <v>219</v>
      </c>
      <c r="AU53" s="51">
        <v>490</v>
      </c>
      <c r="AV53" s="51">
        <v>19</v>
      </c>
      <c r="AW53" s="4">
        <f>SUM(AU$3:AU53)</f>
        <v>11805</v>
      </c>
      <c r="AX53" s="4">
        <f>SUM(AV$3:AV53)</f>
        <v>526</v>
      </c>
      <c r="AY53" s="3">
        <f t="shared" si="6"/>
        <v>12550</v>
      </c>
      <c r="AZ53" s="3"/>
      <c r="BA53" s="24">
        <v>2317</v>
      </c>
      <c r="BB53" s="51">
        <v>9691</v>
      </c>
      <c r="BC53" s="51">
        <v>33</v>
      </c>
      <c r="BD53" s="4">
        <f>SUM(BB$3:BB53)</f>
        <v>34597</v>
      </c>
      <c r="BE53" s="4">
        <f>SUM(BC$3:BC53)</f>
        <v>1484</v>
      </c>
      <c r="BF53" s="3">
        <f t="shared" si="7"/>
        <v>38398</v>
      </c>
      <c r="BG53" s="3"/>
      <c r="BH53" s="24">
        <f t="shared" si="22"/>
        <v>3146</v>
      </c>
      <c r="BI53" s="74">
        <f t="shared" si="23"/>
        <v>3796</v>
      </c>
      <c r="BJ53" s="74">
        <f t="shared" si="24"/>
        <v>55</v>
      </c>
      <c r="BK53" s="24">
        <f t="shared" si="25"/>
        <v>301213</v>
      </c>
      <c r="BL53" s="24">
        <f t="shared" si="26"/>
        <v>6675</v>
      </c>
      <c r="BM53" s="74">
        <f t="shared" si="27"/>
        <v>311034</v>
      </c>
      <c r="BN53" s="3"/>
      <c r="BO53" s="24">
        <f t="shared" si="28"/>
        <v>4752</v>
      </c>
      <c r="BP53" s="51">
        <f t="shared" si="29"/>
        <v>12678</v>
      </c>
      <c r="BQ53" s="51">
        <f t="shared" si="30"/>
        <v>87</v>
      </c>
      <c r="BR53" s="24">
        <f t="shared" si="31"/>
        <v>263268</v>
      </c>
      <c r="BS53" s="24">
        <f t="shared" si="32"/>
        <v>6994</v>
      </c>
      <c r="BT53" s="51">
        <f t="shared" si="33"/>
        <v>275014</v>
      </c>
      <c r="BU53" s="3"/>
      <c r="BV53" s="24">
        <f t="shared" si="34"/>
        <v>5788</v>
      </c>
      <c r="BW53" s="51">
        <f t="shared" si="35"/>
        <v>14180</v>
      </c>
      <c r="BX53" s="51">
        <f t="shared" si="36"/>
        <v>112</v>
      </c>
      <c r="BY53" s="24">
        <f t="shared" si="37"/>
        <v>360832</v>
      </c>
      <c r="BZ53" s="24">
        <f t="shared" si="38"/>
        <v>8967</v>
      </c>
      <c r="CA53" s="51">
        <f t="shared" si="39"/>
        <v>375587</v>
      </c>
      <c r="CB53" s="3"/>
      <c r="CC53" s="24">
        <v>8890</v>
      </c>
      <c r="CD53" s="51">
        <v>12142</v>
      </c>
      <c r="CE53" s="51">
        <v>232</v>
      </c>
      <c r="CF53" s="4">
        <f>SUM(CD$3:CD53)</f>
        <v>516418</v>
      </c>
      <c r="CG53" s="4">
        <f>SUM(CE$3:CE53)</f>
        <v>13114</v>
      </c>
      <c r="CH53" s="3">
        <f t="shared" si="21"/>
        <v>538422</v>
      </c>
    </row>
    <row r="54" spans="1:86" s="66" customFormat="1" x14ac:dyDescent="0.2">
      <c r="A54" s="63"/>
      <c r="B54" s="64">
        <v>44245</v>
      </c>
      <c r="C54" s="64">
        <v>44251</v>
      </c>
      <c r="D54" s="65">
        <v>127</v>
      </c>
      <c r="E54" s="66">
        <v>153</v>
      </c>
      <c r="F54" s="66">
        <v>6</v>
      </c>
      <c r="G54" s="67">
        <f>SUM(E$3:E54)</f>
        <v>13370</v>
      </c>
      <c r="H54" s="67">
        <f>SUM(F$3:F54)</f>
        <v>288</v>
      </c>
      <c r="I54" s="63">
        <f t="shared" si="0"/>
        <v>13785</v>
      </c>
      <c r="J54" s="63"/>
      <c r="K54" s="65">
        <v>353</v>
      </c>
      <c r="L54" s="66">
        <v>346</v>
      </c>
      <c r="M54" s="66">
        <v>4</v>
      </c>
      <c r="N54" s="67">
        <f>SUM(L$3:L54)</f>
        <v>25662</v>
      </c>
      <c r="O54" s="67">
        <f>SUM(M$3:M54)</f>
        <v>367</v>
      </c>
      <c r="P54" s="63">
        <f t="shared" si="1"/>
        <v>26382</v>
      </c>
      <c r="Q54" s="63"/>
      <c r="R54" s="65">
        <v>183</v>
      </c>
      <c r="S54" s="66">
        <v>223</v>
      </c>
      <c r="T54" s="66">
        <v>6</v>
      </c>
      <c r="U54" s="67">
        <f>SUM(S$3:S54)</f>
        <v>24057</v>
      </c>
      <c r="V54" s="67">
        <f>SUM(T$3:T54)</f>
        <v>344</v>
      </c>
      <c r="W54" s="63">
        <f t="shared" si="2"/>
        <v>24584</v>
      </c>
      <c r="X54" s="63"/>
      <c r="Y54" s="65">
        <v>314</v>
      </c>
      <c r="Z54" s="66">
        <v>390</v>
      </c>
      <c r="AA54" s="66">
        <v>4</v>
      </c>
      <c r="AB54" s="67">
        <f>SUM(Z$3:Z54)</f>
        <v>21013</v>
      </c>
      <c r="AC54" s="67">
        <f>SUM(AA$3:AA54)</f>
        <v>504</v>
      </c>
      <c r="AD54" s="63">
        <f t="shared" si="3"/>
        <v>21831</v>
      </c>
      <c r="AE54" s="63"/>
      <c r="AF54" s="65">
        <v>333</v>
      </c>
      <c r="AG54" s="66">
        <v>274</v>
      </c>
      <c r="AH54" s="66">
        <v>10</v>
      </c>
      <c r="AI54" s="67">
        <f>SUM(AG$3:AG54)</f>
        <v>14848</v>
      </c>
      <c r="AJ54" s="67">
        <f>SUM(AH$3:AH54)</f>
        <v>500</v>
      </c>
      <c r="AK54" s="63">
        <f t="shared" si="4"/>
        <v>15681</v>
      </c>
      <c r="AL54" s="63"/>
      <c r="AM54" s="65">
        <v>3956</v>
      </c>
      <c r="AN54" s="66">
        <v>2901</v>
      </c>
      <c r="AO54" s="66">
        <v>42</v>
      </c>
      <c r="AP54" s="67">
        <f>SUM(AN$3:AN54)</f>
        <v>219767</v>
      </c>
      <c r="AQ54" s="67">
        <f>SUM(AO$3:AO54)</f>
        <v>5026</v>
      </c>
      <c r="AR54" s="63">
        <f t="shared" si="5"/>
        <v>228749</v>
      </c>
      <c r="AS54" s="63"/>
      <c r="AT54" s="65">
        <v>315</v>
      </c>
      <c r="AU54" s="66">
        <v>273</v>
      </c>
      <c r="AV54" s="66">
        <v>7</v>
      </c>
      <c r="AW54" s="67">
        <f>SUM(AU$3:AU54)</f>
        <v>12078</v>
      </c>
      <c r="AX54" s="67">
        <f>SUM(AV$3:AV54)</f>
        <v>533</v>
      </c>
      <c r="AY54" s="63">
        <f t="shared" si="6"/>
        <v>12926</v>
      </c>
      <c r="AZ54" s="63"/>
      <c r="BA54" s="65">
        <v>2322</v>
      </c>
      <c r="BB54" s="66">
        <v>1791</v>
      </c>
      <c r="BC54" s="66">
        <v>46</v>
      </c>
      <c r="BD54" s="67">
        <f>SUM(BB$3:BB54)</f>
        <v>36388</v>
      </c>
      <c r="BE54" s="67">
        <f>SUM(BC$3:BC54)</f>
        <v>1530</v>
      </c>
      <c r="BF54" s="63">
        <f t="shared" si="7"/>
        <v>40240</v>
      </c>
      <c r="BG54" s="63"/>
      <c r="BH54" s="65">
        <f t="shared" si="22"/>
        <v>5139</v>
      </c>
      <c r="BI54" s="66">
        <f t="shared" si="23"/>
        <v>4134</v>
      </c>
      <c r="BJ54" s="66">
        <f t="shared" si="24"/>
        <v>66</v>
      </c>
      <c r="BK54" s="65">
        <f t="shared" si="25"/>
        <v>305347</v>
      </c>
      <c r="BL54" s="65">
        <f t="shared" si="26"/>
        <v>6741</v>
      </c>
      <c r="BM54" s="66">
        <f t="shared" si="27"/>
        <v>317227</v>
      </c>
      <c r="BN54" s="63"/>
      <c r="BO54" s="65">
        <f t="shared" si="28"/>
        <v>6593</v>
      </c>
      <c r="BP54" s="66">
        <f t="shared" si="29"/>
        <v>4965</v>
      </c>
      <c r="BQ54" s="66">
        <f t="shared" si="30"/>
        <v>95</v>
      </c>
      <c r="BR54" s="65">
        <f t="shared" si="31"/>
        <v>268233</v>
      </c>
      <c r="BS54" s="65">
        <f t="shared" si="32"/>
        <v>7089</v>
      </c>
      <c r="BT54" s="66">
        <f t="shared" si="33"/>
        <v>281915</v>
      </c>
      <c r="BU54" s="63"/>
      <c r="BV54" s="65">
        <f t="shared" si="34"/>
        <v>7903</v>
      </c>
      <c r="BW54" s="66">
        <f t="shared" si="35"/>
        <v>6351</v>
      </c>
      <c r="BX54" s="66">
        <f t="shared" si="36"/>
        <v>125</v>
      </c>
      <c r="BY54" s="65">
        <f t="shared" si="37"/>
        <v>367183</v>
      </c>
      <c r="BZ54" s="65">
        <f t="shared" si="38"/>
        <v>9092</v>
      </c>
      <c r="CA54" s="66">
        <f t="shared" si="39"/>
        <v>384178</v>
      </c>
      <c r="CB54" s="63"/>
      <c r="CC54" s="65">
        <v>11510</v>
      </c>
      <c r="CD54" s="66">
        <v>11863</v>
      </c>
      <c r="CE54" s="66">
        <v>212</v>
      </c>
      <c r="CF54" s="67">
        <f>SUM(CD$3:CD54)</f>
        <v>528281</v>
      </c>
      <c r="CG54" s="67">
        <f>SUM(CE$3:CE54)</f>
        <v>13326</v>
      </c>
      <c r="CH54" s="63">
        <f t="shared" si="21"/>
        <v>553117</v>
      </c>
    </row>
    <row r="55" spans="1:86" s="66" customFormat="1" x14ac:dyDescent="0.2">
      <c r="A55" s="63"/>
      <c r="B55" s="64">
        <v>44252</v>
      </c>
      <c r="C55" s="64">
        <v>44258</v>
      </c>
      <c r="D55" s="65">
        <v>172</v>
      </c>
      <c r="E55" s="66">
        <v>134</v>
      </c>
      <c r="F55" s="66">
        <v>8</v>
      </c>
      <c r="G55" s="67">
        <f>SUM(E$3:E55)</f>
        <v>13504</v>
      </c>
      <c r="H55" s="67">
        <f>SUM(F$3:F55)</f>
        <v>296</v>
      </c>
      <c r="I55" s="63">
        <f t="shared" si="0"/>
        <v>13972</v>
      </c>
      <c r="J55" s="63"/>
      <c r="K55" s="65">
        <v>580</v>
      </c>
      <c r="L55" s="66">
        <v>258</v>
      </c>
      <c r="M55" s="66">
        <v>7</v>
      </c>
      <c r="N55" s="67">
        <f>SUM(L$3:L55)</f>
        <v>25920</v>
      </c>
      <c r="O55" s="67">
        <f>SUM(M$3:M55)</f>
        <v>374</v>
      </c>
      <c r="P55" s="63">
        <f t="shared" si="1"/>
        <v>26874</v>
      </c>
      <c r="Q55" s="63"/>
      <c r="R55" s="65">
        <v>358</v>
      </c>
      <c r="S55" s="66">
        <v>239</v>
      </c>
      <c r="T55" s="66">
        <v>4</v>
      </c>
      <c r="U55" s="67">
        <f>SUM(S$3:S55)</f>
        <v>24296</v>
      </c>
      <c r="V55" s="67">
        <f>SUM(T$3:T55)</f>
        <v>348</v>
      </c>
      <c r="W55" s="63">
        <f t="shared" si="2"/>
        <v>25002</v>
      </c>
      <c r="X55" s="63"/>
      <c r="Y55" s="65">
        <v>575</v>
      </c>
      <c r="Z55" s="66">
        <v>373</v>
      </c>
      <c r="AA55" s="66">
        <v>9</v>
      </c>
      <c r="AB55" s="67">
        <f>SUM(Z$3:Z55)</f>
        <v>21386</v>
      </c>
      <c r="AC55" s="67">
        <f>SUM(AA$3:AA55)</f>
        <v>513</v>
      </c>
      <c r="AD55" s="63">
        <f t="shared" si="3"/>
        <v>22474</v>
      </c>
      <c r="AE55" s="63"/>
      <c r="AF55" s="65">
        <v>540</v>
      </c>
      <c r="AG55" s="66">
        <v>284</v>
      </c>
      <c r="AH55" s="66">
        <v>9</v>
      </c>
      <c r="AI55" s="67">
        <f>SUM(AG$3:AG55)</f>
        <v>15132</v>
      </c>
      <c r="AJ55" s="67">
        <f>SUM(AH$3:AH55)</f>
        <v>509</v>
      </c>
      <c r="AK55" s="63">
        <f t="shared" si="4"/>
        <v>16181</v>
      </c>
      <c r="AL55" s="63"/>
      <c r="AM55" s="65">
        <v>5556</v>
      </c>
      <c r="AN55" s="66">
        <v>3118</v>
      </c>
      <c r="AO55" s="66">
        <v>58</v>
      </c>
      <c r="AP55" s="67">
        <f>SUM(AN$3:AN55)</f>
        <v>222885</v>
      </c>
      <c r="AQ55" s="67">
        <f>SUM(AO$3:AO55)</f>
        <v>5084</v>
      </c>
      <c r="AR55" s="63">
        <f t="shared" si="5"/>
        <v>233525</v>
      </c>
      <c r="AS55" s="63"/>
      <c r="AT55" s="65">
        <v>157</v>
      </c>
      <c r="AU55" s="66">
        <v>309</v>
      </c>
      <c r="AV55" s="66">
        <v>8</v>
      </c>
      <c r="AW55" s="67">
        <f>SUM(AU$3:AU55)</f>
        <v>12387</v>
      </c>
      <c r="AX55" s="67">
        <f>SUM(AV$3:AV55)</f>
        <v>541</v>
      </c>
      <c r="AY55" s="63">
        <f t="shared" si="6"/>
        <v>13085</v>
      </c>
      <c r="AZ55" s="63"/>
      <c r="BA55" s="65">
        <v>2209</v>
      </c>
      <c r="BB55" s="66">
        <v>1660</v>
      </c>
      <c r="BC55" s="66">
        <v>55</v>
      </c>
      <c r="BD55" s="67">
        <f>SUM(BB$3:BB55)</f>
        <v>38048</v>
      </c>
      <c r="BE55" s="67">
        <f>SUM(BC$3:BC55)</f>
        <v>1585</v>
      </c>
      <c r="BF55" s="63">
        <f t="shared" si="7"/>
        <v>41842</v>
      </c>
      <c r="BG55" s="63"/>
      <c r="BH55" s="65">
        <f t="shared" si="22"/>
        <v>7609</v>
      </c>
      <c r="BI55" s="66">
        <f t="shared" si="23"/>
        <v>4272</v>
      </c>
      <c r="BJ55" s="66">
        <f t="shared" si="24"/>
        <v>87</v>
      </c>
      <c r="BK55" s="65">
        <f t="shared" si="25"/>
        <v>309619</v>
      </c>
      <c r="BL55" s="65">
        <f t="shared" si="26"/>
        <v>6828</v>
      </c>
      <c r="BM55" s="66">
        <f t="shared" si="27"/>
        <v>324056</v>
      </c>
      <c r="BN55" s="63"/>
      <c r="BO55" s="65">
        <f t="shared" si="28"/>
        <v>7922</v>
      </c>
      <c r="BP55" s="66">
        <f t="shared" si="29"/>
        <v>5087</v>
      </c>
      <c r="BQ55" s="66">
        <f t="shared" si="30"/>
        <v>121</v>
      </c>
      <c r="BR55" s="65">
        <f t="shared" si="31"/>
        <v>273320</v>
      </c>
      <c r="BS55" s="65">
        <f t="shared" si="32"/>
        <v>7210</v>
      </c>
      <c r="BT55" s="66">
        <f t="shared" si="33"/>
        <v>288452</v>
      </c>
      <c r="BU55" s="63"/>
      <c r="BV55" s="65">
        <f t="shared" si="34"/>
        <v>10147</v>
      </c>
      <c r="BW55" s="66">
        <f t="shared" si="35"/>
        <v>6375</v>
      </c>
      <c r="BX55" s="66">
        <f t="shared" si="36"/>
        <v>158</v>
      </c>
      <c r="BY55" s="65">
        <f t="shared" si="37"/>
        <v>373558</v>
      </c>
      <c r="BZ55" s="65">
        <f t="shared" si="38"/>
        <v>9250</v>
      </c>
      <c r="CA55" s="66">
        <f t="shared" si="39"/>
        <v>392955</v>
      </c>
      <c r="CB55" s="63"/>
      <c r="CC55" s="65">
        <v>14012</v>
      </c>
      <c r="CD55" s="66">
        <v>10556</v>
      </c>
      <c r="CE55" s="66">
        <v>243</v>
      </c>
      <c r="CF55" s="67">
        <f>SUM(CD$3:CD55)</f>
        <v>538837</v>
      </c>
      <c r="CG55" s="67">
        <f>SUM(CE$3:CE55)</f>
        <v>13569</v>
      </c>
      <c r="CH55" s="63">
        <f t="shared" si="21"/>
        <v>566418</v>
      </c>
    </row>
    <row r="56" spans="1:86" s="66" customFormat="1" x14ac:dyDescent="0.2">
      <c r="A56" s="63"/>
      <c r="B56" s="64">
        <v>44259</v>
      </c>
      <c r="C56" s="64">
        <v>44265</v>
      </c>
      <c r="D56" s="65">
        <v>428</v>
      </c>
      <c r="E56" s="66">
        <v>251</v>
      </c>
      <c r="F56" s="66">
        <v>1</v>
      </c>
      <c r="G56" s="67">
        <f>SUM(E$3:E56)</f>
        <v>13755</v>
      </c>
      <c r="H56" s="67">
        <f>SUM(F$3:F56)</f>
        <v>297</v>
      </c>
      <c r="I56" s="63">
        <f t="shared" si="0"/>
        <v>14480</v>
      </c>
      <c r="J56" s="63"/>
      <c r="K56" s="65">
        <v>1120</v>
      </c>
      <c r="L56" s="66">
        <v>378</v>
      </c>
      <c r="M56" s="66">
        <v>4</v>
      </c>
      <c r="N56" s="67">
        <f>SUM(L$3:L56)</f>
        <v>26298</v>
      </c>
      <c r="O56" s="67">
        <f>SUM(M$3:M56)</f>
        <v>378</v>
      </c>
      <c r="P56" s="63">
        <f t="shared" si="1"/>
        <v>27796</v>
      </c>
      <c r="Q56" s="63"/>
      <c r="R56" s="65">
        <v>814</v>
      </c>
      <c r="S56" s="66">
        <v>220</v>
      </c>
      <c r="T56" s="66">
        <v>6</v>
      </c>
      <c r="U56" s="67">
        <f>SUM(S$3:S56)</f>
        <v>24516</v>
      </c>
      <c r="V56" s="67">
        <f>SUM(T$3:T56)</f>
        <v>354</v>
      </c>
      <c r="W56" s="63">
        <f t="shared" si="2"/>
        <v>25684</v>
      </c>
      <c r="X56" s="63"/>
      <c r="Y56" s="65">
        <v>1146</v>
      </c>
      <c r="Z56" s="66">
        <v>297</v>
      </c>
      <c r="AA56" s="66">
        <v>6</v>
      </c>
      <c r="AB56" s="67">
        <f>SUM(Z$3:Z56)</f>
        <v>21683</v>
      </c>
      <c r="AC56" s="67">
        <f>SUM(AA$3:AA56)</f>
        <v>519</v>
      </c>
      <c r="AD56" s="63">
        <f t="shared" si="3"/>
        <v>23348</v>
      </c>
      <c r="AE56" s="63"/>
      <c r="AF56" s="65">
        <v>997</v>
      </c>
      <c r="AG56" s="66">
        <v>282</v>
      </c>
      <c r="AH56" s="66">
        <v>12</v>
      </c>
      <c r="AI56" s="67">
        <f>SUM(AG$3:AG56)</f>
        <v>15414</v>
      </c>
      <c r="AJ56" s="67">
        <f>SUM(AH$3:AH56)</f>
        <v>521</v>
      </c>
      <c r="AK56" s="63">
        <f t="shared" si="4"/>
        <v>16932</v>
      </c>
      <c r="AL56" s="63"/>
      <c r="AM56" s="65">
        <v>11610</v>
      </c>
      <c r="AN56" s="66">
        <v>3260</v>
      </c>
      <c r="AO56" s="66">
        <v>74</v>
      </c>
      <c r="AP56" s="67">
        <f>SUM(AN$3:AN56)</f>
        <v>226145</v>
      </c>
      <c r="AQ56" s="67">
        <f>SUM(AO$3:AO56)</f>
        <v>5158</v>
      </c>
      <c r="AR56" s="63">
        <f t="shared" si="5"/>
        <v>242913</v>
      </c>
      <c r="AS56" s="63"/>
      <c r="AT56" s="65">
        <v>135</v>
      </c>
      <c r="AU56" s="66">
        <v>465</v>
      </c>
      <c r="AV56" s="66">
        <v>10</v>
      </c>
      <c r="AW56" s="67">
        <f>SUM(AU$3:AU56)</f>
        <v>12852</v>
      </c>
      <c r="AX56" s="67">
        <f>SUM(AV$3:AV56)</f>
        <v>551</v>
      </c>
      <c r="AY56" s="63">
        <f t="shared" si="6"/>
        <v>13538</v>
      </c>
      <c r="AZ56" s="63"/>
      <c r="BA56" s="65">
        <v>2260</v>
      </c>
      <c r="BB56" s="66">
        <v>2191</v>
      </c>
      <c r="BC56" s="66">
        <v>55</v>
      </c>
      <c r="BD56" s="67">
        <f>SUM(BB$3:BB56)</f>
        <v>40239</v>
      </c>
      <c r="BE56" s="67">
        <f>SUM(BC$3:BC56)</f>
        <v>1640</v>
      </c>
      <c r="BF56" s="63">
        <f t="shared" si="7"/>
        <v>44139</v>
      </c>
      <c r="BG56" s="63"/>
      <c r="BH56" s="65">
        <f t="shared" si="22"/>
        <v>15687</v>
      </c>
      <c r="BI56" s="66">
        <f t="shared" si="23"/>
        <v>4437</v>
      </c>
      <c r="BJ56" s="66">
        <f t="shared" si="24"/>
        <v>102</v>
      </c>
      <c r="BK56" s="65">
        <f t="shared" si="25"/>
        <v>314056</v>
      </c>
      <c r="BL56" s="65">
        <f t="shared" si="26"/>
        <v>6930</v>
      </c>
      <c r="BM56" s="66">
        <f t="shared" si="27"/>
        <v>336673</v>
      </c>
      <c r="BN56" s="63"/>
      <c r="BO56" s="65">
        <f t="shared" si="28"/>
        <v>14005</v>
      </c>
      <c r="BP56" s="66">
        <f t="shared" si="29"/>
        <v>5916</v>
      </c>
      <c r="BQ56" s="66">
        <f t="shared" si="30"/>
        <v>139</v>
      </c>
      <c r="BR56" s="65">
        <f t="shared" si="31"/>
        <v>279236</v>
      </c>
      <c r="BS56" s="65">
        <f t="shared" si="32"/>
        <v>7349</v>
      </c>
      <c r="BT56" s="66">
        <f t="shared" si="33"/>
        <v>300590</v>
      </c>
      <c r="BU56" s="63"/>
      <c r="BV56" s="65">
        <f t="shared" si="34"/>
        <v>18510</v>
      </c>
      <c r="BW56" s="66">
        <f t="shared" si="35"/>
        <v>7344</v>
      </c>
      <c r="BX56" s="66">
        <f t="shared" si="36"/>
        <v>168</v>
      </c>
      <c r="BY56" s="65">
        <f t="shared" si="37"/>
        <v>380902</v>
      </c>
      <c r="BZ56" s="65">
        <f t="shared" si="38"/>
        <v>9418</v>
      </c>
      <c r="CA56" s="66">
        <f t="shared" si="39"/>
        <v>408830</v>
      </c>
      <c r="CB56" s="63"/>
      <c r="CC56" s="65">
        <v>24114</v>
      </c>
      <c r="CD56" s="66">
        <v>11867</v>
      </c>
      <c r="CE56" s="66">
        <v>249</v>
      </c>
      <c r="CF56" s="67">
        <f>SUM(CD$3:CD56)</f>
        <v>550704</v>
      </c>
      <c r="CG56" s="67">
        <f>SUM(CE$3:CE56)</f>
        <v>13818</v>
      </c>
      <c r="CH56" s="63">
        <f t="shared" si="21"/>
        <v>588636</v>
      </c>
    </row>
    <row r="57" spans="1:86" s="66" customFormat="1" x14ac:dyDescent="0.2">
      <c r="A57" s="63"/>
      <c r="B57" s="64">
        <v>44266</v>
      </c>
      <c r="C57" s="64">
        <v>44272</v>
      </c>
      <c r="D57" s="65">
        <v>774</v>
      </c>
      <c r="E57" s="66">
        <v>177</v>
      </c>
      <c r="F57" s="66">
        <v>7</v>
      </c>
      <c r="G57" s="67">
        <f>SUM(E$3:E57)</f>
        <v>13932</v>
      </c>
      <c r="H57" s="67">
        <f>SUM(F$3:F57)</f>
        <v>304</v>
      </c>
      <c r="I57" s="63">
        <f t="shared" si="0"/>
        <v>15010</v>
      </c>
      <c r="J57" s="63"/>
      <c r="K57" s="65">
        <v>1858</v>
      </c>
      <c r="L57" s="66">
        <v>486</v>
      </c>
      <c r="M57" s="66">
        <v>11</v>
      </c>
      <c r="N57" s="67">
        <f>SUM(L$3:L57)</f>
        <v>26784</v>
      </c>
      <c r="O57" s="67">
        <f>SUM(M$3:M57)</f>
        <v>389</v>
      </c>
      <c r="P57" s="63">
        <f t="shared" si="1"/>
        <v>29031</v>
      </c>
      <c r="Q57" s="63"/>
      <c r="R57" s="65">
        <v>1161</v>
      </c>
      <c r="S57" s="66">
        <v>251</v>
      </c>
      <c r="T57" s="66">
        <v>10</v>
      </c>
      <c r="U57" s="67">
        <f>SUM(S$3:S57)</f>
        <v>24767</v>
      </c>
      <c r="V57" s="67">
        <f>SUM(T$3:T57)</f>
        <v>364</v>
      </c>
      <c r="W57" s="63">
        <f t="shared" si="2"/>
        <v>26292</v>
      </c>
      <c r="X57" s="63"/>
      <c r="Y57" s="65">
        <v>1890</v>
      </c>
      <c r="Z57" s="66">
        <v>374</v>
      </c>
      <c r="AA57" s="66">
        <v>16</v>
      </c>
      <c r="AB57" s="67">
        <f>SUM(Z$3:Z57)</f>
        <v>22057</v>
      </c>
      <c r="AC57" s="67">
        <f>SUM(AA$3:AA57)</f>
        <v>535</v>
      </c>
      <c r="AD57" s="63">
        <f t="shared" si="3"/>
        <v>24482</v>
      </c>
      <c r="AE57" s="63"/>
      <c r="AF57" s="65">
        <v>1697</v>
      </c>
      <c r="AG57" s="66">
        <v>422</v>
      </c>
      <c r="AH57" s="66">
        <v>28</v>
      </c>
      <c r="AI57" s="67">
        <f>SUM(AG$3:AG57)</f>
        <v>15836</v>
      </c>
      <c r="AJ57" s="67">
        <f>SUM(AH$3:AH57)</f>
        <v>549</v>
      </c>
      <c r="AK57" s="63">
        <f t="shared" si="4"/>
        <v>18082</v>
      </c>
      <c r="AL57" s="63"/>
      <c r="AM57" s="65">
        <v>18214</v>
      </c>
      <c r="AN57" s="66">
        <v>6854</v>
      </c>
      <c r="AO57" s="66">
        <v>130</v>
      </c>
      <c r="AP57" s="67">
        <f>SUM(AN$3:AN57)</f>
        <v>232999</v>
      </c>
      <c r="AQ57" s="67">
        <f>SUM(AO$3:AO57)</f>
        <v>5288</v>
      </c>
      <c r="AR57" s="63">
        <f t="shared" si="5"/>
        <v>256501</v>
      </c>
      <c r="AS57" s="63"/>
      <c r="AT57" s="65">
        <v>143</v>
      </c>
      <c r="AU57" s="66">
        <v>248</v>
      </c>
      <c r="AV57" s="66">
        <v>4</v>
      </c>
      <c r="AW57" s="67">
        <f>SUM(AU$3:AU57)</f>
        <v>13100</v>
      </c>
      <c r="AX57" s="67">
        <f>SUM(AV$3:AV57)</f>
        <v>555</v>
      </c>
      <c r="AY57" s="63">
        <f t="shared" si="6"/>
        <v>13798</v>
      </c>
      <c r="AZ57" s="63"/>
      <c r="BA57" s="65">
        <v>2173</v>
      </c>
      <c r="BB57" s="66">
        <v>2919</v>
      </c>
      <c r="BC57" s="66">
        <v>45</v>
      </c>
      <c r="BD57" s="67">
        <f>SUM(BB$3:BB57)</f>
        <v>43158</v>
      </c>
      <c r="BE57" s="67">
        <f>SUM(BC$3:BC57)</f>
        <v>1685</v>
      </c>
      <c r="BF57" s="63">
        <f t="shared" si="7"/>
        <v>47016</v>
      </c>
      <c r="BG57" s="63"/>
      <c r="BH57" s="65">
        <f t="shared" si="22"/>
        <v>24820</v>
      </c>
      <c r="BI57" s="66">
        <f t="shared" si="23"/>
        <v>8387</v>
      </c>
      <c r="BJ57" s="66">
        <f t="shared" si="24"/>
        <v>195</v>
      </c>
      <c r="BK57" s="65">
        <f t="shared" si="25"/>
        <v>322443</v>
      </c>
      <c r="BL57" s="65">
        <f t="shared" si="26"/>
        <v>7125</v>
      </c>
      <c r="BM57" s="66">
        <f t="shared" si="27"/>
        <v>354388</v>
      </c>
      <c r="BN57" s="63"/>
      <c r="BO57" s="65">
        <f t="shared" si="28"/>
        <v>20530</v>
      </c>
      <c r="BP57" s="66">
        <f t="shared" si="29"/>
        <v>10021</v>
      </c>
      <c r="BQ57" s="66">
        <f t="shared" si="30"/>
        <v>179</v>
      </c>
      <c r="BR57" s="65">
        <f t="shared" si="31"/>
        <v>289257</v>
      </c>
      <c r="BS57" s="65">
        <f t="shared" si="32"/>
        <v>7528</v>
      </c>
      <c r="BT57" s="66">
        <f t="shared" si="33"/>
        <v>317315</v>
      </c>
      <c r="BU57" s="63"/>
      <c r="BV57" s="65">
        <f t="shared" si="34"/>
        <v>27910</v>
      </c>
      <c r="BW57" s="66">
        <f t="shared" si="35"/>
        <v>11731</v>
      </c>
      <c r="BX57" s="66">
        <f t="shared" si="36"/>
        <v>251</v>
      </c>
      <c r="BY57" s="65">
        <f t="shared" si="37"/>
        <v>392633</v>
      </c>
      <c r="BZ57" s="65">
        <f t="shared" si="38"/>
        <v>9669</v>
      </c>
      <c r="CA57" s="66">
        <f t="shared" si="39"/>
        <v>430212</v>
      </c>
      <c r="CB57" s="63"/>
      <c r="CC57" s="65">
        <v>35290</v>
      </c>
      <c r="CD57" s="66">
        <v>16244</v>
      </c>
      <c r="CE57" s="66">
        <v>380</v>
      </c>
      <c r="CF57" s="67">
        <f>SUM(CD$3:CD57)</f>
        <v>566948</v>
      </c>
      <c r="CG57" s="67">
        <f>SUM(CE$3:CE57)</f>
        <v>14198</v>
      </c>
      <c r="CH57" s="63">
        <f t="shared" si="21"/>
        <v>616436</v>
      </c>
    </row>
    <row r="58" spans="1:86" s="66" customFormat="1" x14ac:dyDescent="0.2">
      <c r="A58" s="63"/>
      <c r="B58" s="64">
        <v>44273</v>
      </c>
      <c r="C58" s="64">
        <v>44279</v>
      </c>
      <c r="D58" s="65">
        <v>1244</v>
      </c>
      <c r="E58" s="66">
        <v>171</v>
      </c>
      <c r="F58" s="66">
        <v>14</v>
      </c>
      <c r="G58" s="67">
        <f>SUM(E$3:E58)</f>
        <v>14103</v>
      </c>
      <c r="H58" s="67">
        <f>SUM(F$3:F58)</f>
        <v>318</v>
      </c>
      <c r="I58" s="63">
        <f t="shared" si="0"/>
        <v>15665</v>
      </c>
      <c r="J58" s="63"/>
      <c r="K58" s="65">
        <v>3151</v>
      </c>
      <c r="L58" s="66">
        <v>672</v>
      </c>
      <c r="M58" s="66">
        <v>18</v>
      </c>
      <c r="N58" s="67">
        <f>SUM(L$3:L58)</f>
        <v>27456</v>
      </c>
      <c r="O58" s="67">
        <f>SUM(M$3:M58)</f>
        <v>407</v>
      </c>
      <c r="P58" s="63">
        <f t="shared" si="1"/>
        <v>31014</v>
      </c>
      <c r="Q58" s="63"/>
      <c r="R58" s="65">
        <v>1680</v>
      </c>
      <c r="S58" s="66">
        <v>352</v>
      </c>
      <c r="T58" s="66">
        <v>12</v>
      </c>
      <c r="U58" s="67">
        <f>SUM(S$3:S58)</f>
        <v>25119</v>
      </c>
      <c r="V58" s="67">
        <f>SUM(T$3:T58)</f>
        <v>376</v>
      </c>
      <c r="W58" s="63">
        <f t="shared" si="2"/>
        <v>27175</v>
      </c>
      <c r="X58" s="63"/>
      <c r="Y58" s="65">
        <v>2496</v>
      </c>
      <c r="Z58" s="66">
        <v>622</v>
      </c>
      <c r="AA58" s="66">
        <v>21</v>
      </c>
      <c r="AB58" s="67">
        <f>SUM(Z$3:Z58)</f>
        <v>22679</v>
      </c>
      <c r="AC58" s="67">
        <f>SUM(AA$3:AA58)</f>
        <v>556</v>
      </c>
      <c r="AD58" s="63">
        <f t="shared" si="3"/>
        <v>25731</v>
      </c>
      <c r="AE58" s="63"/>
      <c r="AF58" s="65">
        <v>2363</v>
      </c>
      <c r="AG58" s="66">
        <v>612</v>
      </c>
      <c r="AH58" s="66">
        <v>34</v>
      </c>
      <c r="AI58" s="67">
        <f>SUM(AG$3:AG58)</f>
        <v>16448</v>
      </c>
      <c r="AJ58" s="67">
        <f>SUM(AH$3:AH58)</f>
        <v>583</v>
      </c>
      <c r="AK58" s="63">
        <f t="shared" si="4"/>
        <v>19394</v>
      </c>
      <c r="AL58" s="63"/>
      <c r="AM58" s="65">
        <v>25075</v>
      </c>
      <c r="AN58" s="66">
        <v>10813</v>
      </c>
      <c r="AO58" s="66">
        <v>241</v>
      </c>
      <c r="AP58" s="67">
        <f>SUM(AN$3:AN58)</f>
        <v>243812</v>
      </c>
      <c r="AQ58" s="67">
        <f>SUM(AO$3:AO58)</f>
        <v>5529</v>
      </c>
      <c r="AR58" s="63">
        <f t="shared" si="5"/>
        <v>274416</v>
      </c>
      <c r="AS58" s="63"/>
      <c r="AT58" s="65">
        <v>132</v>
      </c>
      <c r="AU58" s="66">
        <v>185</v>
      </c>
      <c r="AV58" s="66">
        <v>2</v>
      </c>
      <c r="AW58" s="67">
        <f>SUM(AU$3:AU58)</f>
        <v>13285</v>
      </c>
      <c r="AX58" s="67">
        <f>SUM(AV$3:AV58)</f>
        <v>557</v>
      </c>
      <c r="AY58" s="63">
        <f t="shared" si="6"/>
        <v>13974</v>
      </c>
      <c r="AZ58" s="63"/>
      <c r="BA58" s="65">
        <v>1692</v>
      </c>
      <c r="BB58" s="66">
        <v>2480</v>
      </c>
      <c r="BC58" s="66">
        <v>41</v>
      </c>
      <c r="BD58" s="67">
        <f>SUM(BB$3:BB58)</f>
        <v>45638</v>
      </c>
      <c r="BE58" s="67">
        <f>SUM(BC$3:BC58)</f>
        <v>1726</v>
      </c>
      <c r="BF58" s="63">
        <f t="shared" si="7"/>
        <v>49056</v>
      </c>
      <c r="BG58" s="63"/>
      <c r="BH58" s="65">
        <f t="shared" si="22"/>
        <v>34765</v>
      </c>
      <c r="BI58" s="66">
        <f t="shared" si="23"/>
        <v>13071</v>
      </c>
      <c r="BJ58" s="66">
        <f t="shared" si="24"/>
        <v>326</v>
      </c>
      <c r="BK58" s="65">
        <f t="shared" si="25"/>
        <v>335514</v>
      </c>
      <c r="BL58" s="65">
        <f t="shared" si="26"/>
        <v>7451</v>
      </c>
      <c r="BM58" s="66">
        <f t="shared" si="27"/>
        <v>377730</v>
      </c>
      <c r="BN58" s="63"/>
      <c r="BO58" s="65">
        <f t="shared" si="28"/>
        <v>26899</v>
      </c>
      <c r="BP58" s="66">
        <f t="shared" si="29"/>
        <v>13478</v>
      </c>
      <c r="BQ58" s="66">
        <f t="shared" si="30"/>
        <v>284</v>
      </c>
      <c r="BR58" s="65">
        <f t="shared" si="31"/>
        <v>302735</v>
      </c>
      <c r="BS58" s="65">
        <f t="shared" si="32"/>
        <v>7812</v>
      </c>
      <c r="BT58" s="66">
        <f t="shared" si="33"/>
        <v>337446</v>
      </c>
      <c r="BU58" s="63"/>
      <c r="BV58" s="65">
        <f t="shared" si="34"/>
        <v>37833</v>
      </c>
      <c r="BW58" s="66">
        <f t="shared" si="35"/>
        <v>15907</v>
      </c>
      <c r="BX58" s="66">
        <f t="shared" si="36"/>
        <v>383</v>
      </c>
      <c r="BY58" s="65">
        <f t="shared" si="37"/>
        <v>408540</v>
      </c>
      <c r="BZ58" s="65">
        <f t="shared" si="38"/>
        <v>10052</v>
      </c>
      <c r="CA58" s="66">
        <f t="shared" si="39"/>
        <v>456425</v>
      </c>
      <c r="CB58" s="63"/>
      <c r="CC58" s="65">
        <v>47956</v>
      </c>
      <c r="CD58" s="66">
        <v>20985</v>
      </c>
      <c r="CE58" s="66">
        <v>538</v>
      </c>
      <c r="CF58" s="67">
        <f>SUM(CD$3:CD58)</f>
        <v>587933</v>
      </c>
      <c r="CG58" s="67">
        <f>SUM(CE$3:CE58)</f>
        <v>14736</v>
      </c>
      <c r="CH58" s="63">
        <f t="shared" si="21"/>
        <v>650625</v>
      </c>
    </row>
    <row r="59" spans="1:86" s="66" customFormat="1" x14ac:dyDescent="0.2">
      <c r="A59" s="63"/>
      <c r="B59" s="64">
        <v>44280</v>
      </c>
      <c r="C59" s="64">
        <v>44286</v>
      </c>
      <c r="D59" s="65">
        <v>1719</v>
      </c>
      <c r="E59" s="66">
        <v>352</v>
      </c>
      <c r="F59" s="66">
        <v>15</v>
      </c>
      <c r="G59" s="67">
        <f>SUM(E$3:E59)</f>
        <v>14455</v>
      </c>
      <c r="H59" s="67">
        <f>SUM(F$3:F59)</f>
        <v>333</v>
      </c>
      <c r="I59" s="63">
        <f t="shared" si="0"/>
        <v>16507</v>
      </c>
      <c r="J59" s="63"/>
      <c r="K59" s="65">
        <v>3843</v>
      </c>
      <c r="L59" s="66">
        <v>1590</v>
      </c>
      <c r="M59" s="66">
        <v>20</v>
      </c>
      <c r="N59" s="67">
        <f>SUM(L$3:L59)</f>
        <v>29046</v>
      </c>
      <c r="O59" s="67">
        <f>SUM(M$3:M59)</f>
        <v>427</v>
      </c>
      <c r="P59" s="63">
        <f t="shared" si="1"/>
        <v>33316</v>
      </c>
      <c r="Q59" s="63"/>
      <c r="R59" s="65">
        <v>2124</v>
      </c>
      <c r="S59" s="66">
        <v>711</v>
      </c>
      <c r="T59" s="66">
        <v>12</v>
      </c>
      <c r="U59" s="67">
        <f>SUM(S$3:S59)</f>
        <v>25830</v>
      </c>
      <c r="V59" s="67">
        <f>SUM(T$3:T59)</f>
        <v>388</v>
      </c>
      <c r="W59" s="63">
        <f t="shared" si="2"/>
        <v>28342</v>
      </c>
      <c r="X59" s="63"/>
      <c r="Y59" s="65">
        <v>3194</v>
      </c>
      <c r="Z59" s="66">
        <v>1359</v>
      </c>
      <c r="AA59" s="66">
        <v>29</v>
      </c>
      <c r="AB59" s="67">
        <f>SUM(Z$3:Z59)</f>
        <v>24038</v>
      </c>
      <c r="AC59" s="67">
        <f>SUM(AA$3:AA59)</f>
        <v>585</v>
      </c>
      <c r="AD59" s="63">
        <f t="shared" si="3"/>
        <v>27817</v>
      </c>
      <c r="AE59" s="63"/>
      <c r="AF59" s="65">
        <v>3113</v>
      </c>
      <c r="AG59" s="66">
        <v>1167</v>
      </c>
      <c r="AH59" s="66">
        <v>41</v>
      </c>
      <c r="AI59" s="67">
        <f>SUM(AG$3:AG59)</f>
        <v>17615</v>
      </c>
      <c r="AJ59" s="67">
        <f>SUM(AH$3:AH59)</f>
        <v>624</v>
      </c>
      <c r="AK59" s="63">
        <f t="shared" si="4"/>
        <v>21352</v>
      </c>
      <c r="AL59" s="63"/>
      <c r="AM59" s="65">
        <v>30690</v>
      </c>
      <c r="AN59" s="66">
        <v>16500</v>
      </c>
      <c r="AO59" s="66">
        <v>262</v>
      </c>
      <c r="AP59" s="67">
        <f>SUM(AN$3:AN59)</f>
        <v>260312</v>
      </c>
      <c r="AQ59" s="67">
        <f>SUM(AO$3:AO59)</f>
        <v>5791</v>
      </c>
      <c r="AR59" s="63">
        <f t="shared" si="5"/>
        <v>296793</v>
      </c>
      <c r="AS59" s="63"/>
      <c r="AT59" s="65">
        <v>161</v>
      </c>
      <c r="AU59" s="66">
        <v>146</v>
      </c>
      <c r="AV59" s="66">
        <v>7</v>
      </c>
      <c r="AW59" s="67">
        <f>SUM(AU$3:AU59)</f>
        <v>13431</v>
      </c>
      <c r="AX59" s="67">
        <f>SUM(AV$3:AV59)</f>
        <v>564</v>
      </c>
      <c r="AY59" s="63">
        <f t="shared" si="6"/>
        <v>14156</v>
      </c>
      <c r="AZ59" s="63"/>
      <c r="BA59" s="65">
        <v>1526</v>
      </c>
      <c r="BB59" s="66">
        <v>2575</v>
      </c>
      <c r="BC59" s="66">
        <v>39</v>
      </c>
      <c r="BD59" s="67">
        <f>SUM(BB$3:BB59)</f>
        <v>48213</v>
      </c>
      <c r="BE59" s="67">
        <f>SUM(BC$3:BC59)</f>
        <v>1765</v>
      </c>
      <c r="BF59" s="63">
        <f t="shared" si="7"/>
        <v>51504</v>
      </c>
      <c r="BG59" s="63"/>
      <c r="BH59" s="65">
        <f t="shared" si="22"/>
        <v>42964</v>
      </c>
      <c r="BI59" s="66">
        <f t="shared" si="23"/>
        <v>21327</v>
      </c>
      <c r="BJ59" s="66">
        <f t="shared" si="24"/>
        <v>364</v>
      </c>
      <c r="BK59" s="65">
        <f t="shared" si="25"/>
        <v>356841</v>
      </c>
      <c r="BL59" s="65">
        <f t="shared" si="26"/>
        <v>7815</v>
      </c>
      <c r="BM59" s="66">
        <f t="shared" si="27"/>
        <v>407620</v>
      </c>
      <c r="BN59" s="63"/>
      <c r="BO59" s="65">
        <f t="shared" si="28"/>
        <v>32377</v>
      </c>
      <c r="BP59" s="66">
        <f t="shared" si="29"/>
        <v>19221</v>
      </c>
      <c r="BQ59" s="66">
        <f t="shared" si="30"/>
        <v>308</v>
      </c>
      <c r="BR59" s="65">
        <f t="shared" si="31"/>
        <v>321956</v>
      </c>
      <c r="BS59" s="65">
        <f t="shared" si="32"/>
        <v>8120</v>
      </c>
      <c r="BT59" s="66">
        <f t="shared" si="33"/>
        <v>362453</v>
      </c>
      <c r="BU59" s="63"/>
      <c r="BV59" s="65">
        <f t="shared" si="34"/>
        <v>46370</v>
      </c>
      <c r="BW59" s="66">
        <f t="shared" si="35"/>
        <v>24400</v>
      </c>
      <c r="BX59" s="66">
        <f t="shared" si="36"/>
        <v>425</v>
      </c>
      <c r="BY59" s="65">
        <f t="shared" si="37"/>
        <v>432940</v>
      </c>
      <c r="BZ59" s="65">
        <f t="shared" si="38"/>
        <v>10477</v>
      </c>
      <c r="CA59" s="66">
        <f t="shared" si="39"/>
        <v>489787</v>
      </c>
      <c r="CB59" s="63"/>
      <c r="CC59" s="65">
        <v>60872</v>
      </c>
      <c r="CD59" s="66">
        <v>30676</v>
      </c>
      <c r="CE59" s="66">
        <v>645</v>
      </c>
      <c r="CF59" s="67">
        <f>SUM(CD$3:CD59)</f>
        <v>618609</v>
      </c>
      <c r="CG59" s="67">
        <f>SUM(CE$3:CE59)</f>
        <v>15381</v>
      </c>
      <c r="CH59" s="63">
        <f t="shared" si="21"/>
        <v>694862</v>
      </c>
    </row>
    <row r="60" spans="1:86" s="71" customFormat="1" x14ac:dyDescent="0.2">
      <c r="A60" s="68"/>
      <c r="B60" s="69">
        <v>44287</v>
      </c>
      <c r="C60" s="69">
        <v>44293</v>
      </c>
      <c r="D60" s="70">
        <v>1644</v>
      </c>
      <c r="E60" s="68">
        <v>842</v>
      </c>
      <c r="F60" s="68">
        <v>25</v>
      </c>
      <c r="G60" s="70">
        <f>SUM(E$3:E60)</f>
        <v>15297</v>
      </c>
      <c r="H60" s="70">
        <f>SUM(F$3:F60)</f>
        <v>358</v>
      </c>
      <c r="I60" s="68">
        <f t="shared" si="0"/>
        <v>17299</v>
      </c>
      <c r="K60" s="72">
        <v>3780</v>
      </c>
      <c r="L60" s="71">
        <v>2638</v>
      </c>
      <c r="M60" s="71">
        <v>38</v>
      </c>
      <c r="N60" s="70">
        <f>SUM(L$3:L60)</f>
        <v>31684</v>
      </c>
      <c r="O60" s="70">
        <f>SUM(M$3:M60)</f>
        <v>465</v>
      </c>
      <c r="P60" s="68">
        <f t="shared" si="1"/>
        <v>35929</v>
      </c>
      <c r="R60" s="70">
        <v>2362</v>
      </c>
      <c r="S60" s="68">
        <v>1258</v>
      </c>
      <c r="T60" s="68">
        <v>23</v>
      </c>
      <c r="U60" s="70">
        <f>SUM(S$3:S60)</f>
        <v>27088</v>
      </c>
      <c r="V60" s="70">
        <f>SUM(T$3:T60)</f>
        <v>411</v>
      </c>
      <c r="W60" s="68">
        <f t="shared" si="2"/>
        <v>29861</v>
      </c>
      <c r="Y60" s="72">
        <v>2904</v>
      </c>
      <c r="Z60" s="71">
        <v>1889</v>
      </c>
      <c r="AA60" s="71">
        <v>42</v>
      </c>
      <c r="AB60" s="70">
        <f>SUM(Z$3:Z60)</f>
        <v>25927</v>
      </c>
      <c r="AC60" s="70">
        <f>SUM(AA$3:AA60)</f>
        <v>627</v>
      </c>
      <c r="AD60" s="68">
        <f t="shared" si="3"/>
        <v>29458</v>
      </c>
      <c r="AF60" s="72">
        <v>2631</v>
      </c>
      <c r="AG60" s="71">
        <v>2212</v>
      </c>
      <c r="AH60" s="71">
        <v>51</v>
      </c>
      <c r="AI60" s="70">
        <f>SUM(AG$3:AG60)</f>
        <v>19827</v>
      </c>
      <c r="AJ60" s="70">
        <f>SUM(AH$3:AH60)</f>
        <v>675</v>
      </c>
      <c r="AK60" s="68">
        <f t="shared" si="4"/>
        <v>23133</v>
      </c>
      <c r="AM60" s="72">
        <v>25122</v>
      </c>
      <c r="AN60" s="71">
        <v>23201</v>
      </c>
      <c r="AO60" s="71">
        <v>317</v>
      </c>
      <c r="AP60" s="70">
        <f>SUM(AN$3:AN60)</f>
        <v>283513</v>
      </c>
      <c r="AQ60" s="70">
        <f>SUM(AO$3:AO60)</f>
        <v>6108</v>
      </c>
      <c r="AR60" s="68">
        <f t="shared" si="5"/>
        <v>314743</v>
      </c>
      <c r="AT60" s="72">
        <v>194</v>
      </c>
      <c r="AU60" s="71">
        <v>157</v>
      </c>
      <c r="AV60" s="71">
        <v>5</v>
      </c>
      <c r="AW60" s="70">
        <f>SUM(AU$3:AU60)</f>
        <v>13588</v>
      </c>
      <c r="AX60" s="70">
        <f>SUM(AV$3:AV60)</f>
        <v>569</v>
      </c>
      <c r="AY60" s="68">
        <f t="shared" si="6"/>
        <v>14351</v>
      </c>
      <c r="BA60" s="70">
        <v>1096</v>
      </c>
      <c r="BB60" s="68">
        <v>2689</v>
      </c>
      <c r="BC60" s="68">
        <v>31</v>
      </c>
      <c r="BD60" s="70">
        <f>SUM(BB$3:BB60)</f>
        <v>50902</v>
      </c>
      <c r="BE60" s="70">
        <f>SUM(BC$3:BC60)</f>
        <v>1796</v>
      </c>
      <c r="BF60" s="68">
        <f t="shared" si="7"/>
        <v>53794</v>
      </c>
      <c r="BH60" s="72">
        <f t="shared" ref="BH60:BH67" si="40">K60 + R60 + Y60 + AF60 + AM60</f>
        <v>36799</v>
      </c>
      <c r="BI60" s="71">
        <f t="shared" ref="BI60:BI67" si="41">L60 + S60 + Z60 + AG60 + AN60</f>
        <v>31198</v>
      </c>
      <c r="BJ60" s="71">
        <f t="shared" ref="BJ60:BJ67" si="42">M60 + T60 + AA60 + AH60 + AO60</f>
        <v>471</v>
      </c>
      <c r="BK60" s="72">
        <f t="shared" ref="BK60:BK67" si="43">N60 + U60 + AB60 + AI60 + AP60</f>
        <v>388039</v>
      </c>
      <c r="BL60" s="72">
        <f t="shared" ref="BL60:BL67" si="44">O60 + V60 + AC60 + AJ60 + AQ60</f>
        <v>8286</v>
      </c>
      <c r="BM60" s="71">
        <f t="shared" ref="BM60:BM67" si="45">P60 + W60 + AD60 + AK60 + AR60</f>
        <v>433124</v>
      </c>
      <c r="BO60" s="72">
        <f t="shared" si="28"/>
        <v>26412</v>
      </c>
      <c r="BP60" s="71">
        <f t="shared" si="29"/>
        <v>26047</v>
      </c>
      <c r="BQ60" s="71">
        <f t="shared" si="30"/>
        <v>353</v>
      </c>
      <c r="BR60" s="72">
        <f t="shared" si="31"/>
        <v>348003</v>
      </c>
      <c r="BS60" s="72">
        <f t="shared" si="32"/>
        <v>8473</v>
      </c>
      <c r="BT60" s="71">
        <f t="shared" si="33"/>
        <v>382888</v>
      </c>
      <c r="BV60" s="72">
        <f t="shared" si="34"/>
        <v>39733</v>
      </c>
      <c r="BW60" s="71">
        <f t="shared" si="35"/>
        <v>34886</v>
      </c>
      <c r="BX60" s="71">
        <f t="shared" si="36"/>
        <v>532</v>
      </c>
      <c r="BY60" s="72">
        <f t="shared" si="37"/>
        <v>467826</v>
      </c>
      <c r="BZ60" s="72">
        <f t="shared" si="38"/>
        <v>11009</v>
      </c>
      <c r="CA60" s="71">
        <f t="shared" si="39"/>
        <v>518568</v>
      </c>
      <c r="CC60" s="70">
        <v>56671</v>
      </c>
      <c r="CD60" s="68">
        <v>42966</v>
      </c>
      <c r="CE60" s="68">
        <v>845</v>
      </c>
      <c r="CF60" s="70">
        <f>SUM(CD$3:CD60)</f>
        <v>661575</v>
      </c>
      <c r="CG60" s="70">
        <f>SUM(CE$3:CE60)</f>
        <v>16226</v>
      </c>
      <c r="CH60" s="68">
        <f t="shared" si="21"/>
        <v>734472</v>
      </c>
    </row>
    <row r="61" spans="1:86" s="71" customFormat="1" x14ac:dyDescent="0.2">
      <c r="A61" s="68"/>
      <c r="B61" s="69">
        <v>44294</v>
      </c>
      <c r="C61" s="69">
        <v>44300</v>
      </c>
      <c r="D61" s="72">
        <v>1617</v>
      </c>
      <c r="E61" s="71">
        <v>1380</v>
      </c>
      <c r="F61" s="71">
        <v>25</v>
      </c>
      <c r="G61" s="70">
        <f>SUM(E$3:E61)</f>
        <v>16677</v>
      </c>
      <c r="H61" s="70">
        <f>SUM(F$3:F61)</f>
        <v>383</v>
      </c>
      <c r="I61" s="68">
        <f t="shared" si="0"/>
        <v>18677</v>
      </c>
      <c r="K61" s="72">
        <v>3734</v>
      </c>
      <c r="L61" s="71">
        <v>3273</v>
      </c>
      <c r="M61" s="71">
        <v>28</v>
      </c>
      <c r="N61" s="70">
        <f>SUM(L$3:L61)</f>
        <v>34957</v>
      </c>
      <c r="O61" s="70">
        <f>SUM(M$3:M61)</f>
        <v>493</v>
      </c>
      <c r="P61" s="68">
        <f t="shared" si="1"/>
        <v>39184</v>
      </c>
      <c r="R61" s="72">
        <v>2399</v>
      </c>
      <c r="S61" s="71">
        <v>1793</v>
      </c>
      <c r="T61" s="71">
        <v>32</v>
      </c>
      <c r="U61" s="70">
        <f>SUM(S$3:S61)</f>
        <v>28881</v>
      </c>
      <c r="V61" s="70">
        <f>SUM(T$3:T61)</f>
        <v>443</v>
      </c>
      <c r="W61" s="68">
        <f t="shared" si="2"/>
        <v>31723</v>
      </c>
      <c r="Y61" s="72">
        <v>3077</v>
      </c>
      <c r="Z61" s="71">
        <v>1355</v>
      </c>
      <c r="AA61" s="71">
        <v>34</v>
      </c>
      <c r="AB61" s="70">
        <f>SUM(Z$3:Z61)</f>
        <v>27282</v>
      </c>
      <c r="AC61" s="70">
        <f>SUM(AA$3:AA61)</f>
        <v>661</v>
      </c>
      <c r="AD61" s="68">
        <f t="shared" si="3"/>
        <v>31020</v>
      </c>
      <c r="AF61" s="72">
        <v>2726</v>
      </c>
      <c r="AG61" s="71">
        <v>2964</v>
      </c>
      <c r="AH61" s="71">
        <v>45</v>
      </c>
      <c r="AI61" s="70">
        <f>SUM(AG$3:AG61)</f>
        <v>22791</v>
      </c>
      <c r="AJ61" s="70">
        <f>SUM(AH$3:AH61)</f>
        <v>720</v>
      </c>
      <c r="AK61" s="68">
        <f t="shared" si="4"/>
        <v>26237</v>
      </c>
      <c r="AM61" s="72">
        <v>25920</v>
      </c>
      <c r="AN61" s="71">
        <v>31661</v>
      </c>
      <c r="AO61" s="71">
        <v>288</v>
      </c>
      <c r="AP61" s="70">
        <f>SUM(AN$3:AN61)</f>
        <v>315174</v>
      </c>
      <c r="AQ61" s="70">
        <f>SUM(AO$3:AO61)</f>
        <v>6396</v>
      </c>
      <c r="AR61" s="68">
        <f t="shared" si="5"/>
        <v>347490</v>
      </c>
      <c r="AT61" s="72">
        <v>226</v>
      </c>
      <c r="AU61" s="71">
        <v>134</v>
      </c>
      <c r="AV61" s="71">
        <v>3</v>
      </c>
      <c r="AW61" s="70">
        <f>SUM(AU$3:AU61)</f>
        <v>13722</v>
      </c>
      <c r="AX61" s="70">
        <f>SUM(AV$3:AV61)</f>
        <v>572</v>
      </c>
      <c r="AY61" s="68">
        <f t="shared" si="6"/>
        <v>14520</v>
      </c>
      <c r="BA61" s="72">
        <v>1024</v>
      </c>
      <c r="BB61" s="71">
        <v>1621</v>
      </c>
      <c r="BC61" s="71">
        <v>31</v>
      </c>
      <c r="BD61" s="70">
        <f>SUM(BB$3:BB61)</f>
        <v>52523</v>
      </c>
      <c r="BE61" s="70">
        <f>SUM(BC$3:BC61)</f>
        <v>1827</v>
      </c>
      <c r="BF61" s="68">
        <f t="shared" si="7"/>
        <v>55374</v>
      </c>
      <c r="BH61" s="72">
        <f t="shared" si="40"/>
        <v>37856</v>
      </c>
      <c r="BI61" s="71">
        <f t="shared" si="41"/>
        <v>41046</v>
      </c>
      <c r="BJ61" s="71">
        <f t="shared" si="42"/>
        <v>427</v>
      </c>
      <c r="BK61" s="72">
        <f t="shared" si="43"/>
        <v>429085</v>
      </c>
      <c r="BL61" s="72">
        <f t="shared" si="44"/>
        <v>8713</v>
      </c>
      <c r="BM61" s="71">
        <f t="shared" si="45"/>
        <v>475654</v>
      </c>
      <c r="BO61" s="72">
        <f t="shared" si="28"/>
        <v>27170</v>
      </c>
      <c r="BP61" s="71">
        <f t="shared" si="29"/>
        <v>33416</v>
      </c>
      <c r="BQ61" s="71">
        <f t="shared" si="30"/>
        <v>322</v>
      </c>
      <c r="BR61" s="72">
        <f t="shared" si="31"/>
        <v>381419</v>
      </c>
      <c r="BS61" s="72">
        <f t="shared" si="32"/>
        <v>8795</v>
      </c>
      <c r="BT61" s="71">
        <f t="shared" si="33"/>
        <v>417384</v>
      </c>
      <c r="BV61" s="72">
        <f t="shared" si="34"/>
        <v>40723</v>
      </c>
      <c r="BW61" s="71">
        <f t="shared" si="35"/>
        <v>44181</v>
      </c>
      <c r="BX61" s="71">
        <f t="shared" si="36"/>
        <v>486</v>
      </c>
      <c r="BY61" s="72">
        <f t="shared" si="37"/>
        <v>512007</v>
      </c>
      <c r="BZ61" s="72">
        <f t="shared" si="38"/>
        <v>11495</v>
      </c>
      <c r="CA61" s="71">
        <f t="shared" si="39"/>
        <v>564225</v>
      </c>
      <c r="CC61" s="72">
        <v>58007</v>
      </c>
      <c r="CD61" s="71">
        <v>56646</v>
      </c>
      <c r="CE61" s="71">
        <v>822</v>
      </c>
      <c r="CF61" s="70">
        <f>SUM(CD$3:CD61)</f>
        <v>718221</v>
      </c>
      <c r="CG61" s="70">
        <f>SUM(CE$3:CE61)</f>
        <v>17048</v>
      </c>
      <c r="CH61" s="68">
        <f t="shared" si="21"/>
        <v>793276</v>
      </c>
    </row>
    <row r="62" spans="1:86" s="71" customFormat="1" x14ac:dyDescent="0.2">
      <c r="A62" s="68"/>
      <c r="B62" s="69">
        <v>44301</v>
      </c>
      <c r="C62" s="69">
        <v>44307</v>
      </c>
      <c r="D62" s="72">
        <v>1693</v>
      </c>
      <c r="E62" s="71">
        <v>3412</v>
      </c>
      <c r="F62" s="71">
        <v>23</v>
      </c>
      <c r="G62" s="70">
        <f>SUM(E$3:E62)</f>
        <v>20089</v>
      </c>
      <c r="H62" s="70">
        <f>SUM(F$3:F62)</f>
        <v>406</v>
      </c>
      <c r="I62" s="68">
        <f t="shared" si="0"/>
        <v>22188</v>
      </c>
      <c r="K62" s="72">
        <v>2987</v>
      </c>
      <c r="L62" s="71">
        <v>7935</v>
      </c>
      <c r="M62" s="71">
        <v>26</v>
      </c>
      <c r="N62" s="70">
        <f>SUM(L$3:L62)</f>
        <v>42892</v>
      </c>
      <c r="O62" s="70">
        <f>SUM(M$3:M62)</f>
        <v>519</v>
      </c>
      <c r="P62" s="68">
        <f t="shared" si="1"/>
        <v>46398</v>
      </c>
      <c r="R62" s="72">
        <v>2179</v>
      </c>
      <c r="S62" s="71">
        <v>4639</v>
      </c>
      <c r="T62" s="71">
        <v>27</v>
      </c>
      <c r="U62" s="70">
        <f>SUM(S$3:S62)</f>
        <v>33520</v>
      </c>
      <c r="V62" s="70">
        <f>SUM(T$3:T62)</f>
        <v>470</v>
      </c>
      <c r="W62" s="68">
        <f t="shared" si="2"/>
        <v>36169</v>
      </c>
      <c r="Y62" s="72">
        <v>2674</v>
      </c>
      <c r="Z62" s="71">
        <v>5708</v>
      </c>
      <c r="AA62" s="71">
        <v>34</v>
      </c>
      <c r="AB62" s="70">
        <f>SUM(Z$3:Z62)</f>
        <v>32990</v>
      </c>
      <c r="AC62" s="70">
        <f>SUM(AA$3:AA62)</f>
        <v>695</v>
      </c>
      <c r="AD62" s="68">
        <f t="shared" si="3"/>
        <v>36359</v>
      </c>
      <c r="AF62" s="72">
        <v>2521</v>
      </c>
      <c r="AG62" s="71">
        <v>6347</v>
      </c>
      <c r="AH62" s="71">
        <v>38</v>
      </c>
      <c r="AI62" s="70">
        <f>SUM(AG$3:AG62)</f>
        <v>29138</v>
      </c>
      <c r="AJ62" s="70">
        <f>SUM(AH$3:AH62)</f>
        <v>758</v>
      </c>
      <c r="AK62" s="68">
        <f t="shared" si="4"/>
        <v>32417</v>
      </c>
      <c r="AM62" s="72">
        <v>19776</v>
      </c>
      <c r="AN62" s="71">
        <v>57159</v>
      </c>
      <c r="AO62" s="71">
        <v>255</v>
      </c>
      <c r="AP62" s="70">
        <f>SUM(AN$3:AN62)</f>
        <v>372333</v>
      </c>
      <c r="AQ62" s="70">
        <f>SUM(AO$3:AO62)</f>
        <v>6651</v>
      </c>
      <c r="AR62" s="68">
        <f t="shared" si="5"/>
        <v>398760</v>
      </c>
      <c r="AT62" s="72">
        <v>146</v>
      </c>
      <c r="AU62" s="71">
        <v>326</v>
      </c>
      <c r="AV62" s="71">
        <v>2</v>
      </c>
      <c r="AW62" s="70">
        <f>SUM(AU$3:AU62)</f>
        <v>14048</v>
      </c>
      <c r="AX62" s="70">
        <f>SUM(AV$3:AV62)</f>
        <v>574</v>
      </c>
      <c r="AY62" s="68">
        <f t="shared" si="6"/>
        <v>14768</v>
      </c>
      <c r="BA62" s="72">
        <v>978</v>
      </c>
      <c r="BB62" s="71">
        <v>2972</v>
      </c>
      <c r="BC62" s="71">
        <v>27</v>
      </c>
      <c r="BD62" s="70">
        <f>SUM(BB$3:BB62)</f>
        <v>55495</v>
      </c>
      <c r="BE62" s="70">
        <f>SUM(BC$3:BC62)</f>
        <v>1854</v>
      </c>
      <c r="BF62" s="68">
        <f t="shared" si="7"/>
        <v>58327</v>
      </c>
      <c r="BH62" s="72">
        <f t="shared" si="40"/>
        <v>30137</v>
      </c>
      <c r="BI62" s="71">
        <f t="shared" si="41"/>
        <v>81788</v>
      </c>
      <c r="BJ62" s="71">
        <f t="shared" si="42"/>
        <v>380</v>
      </c>
      <c r="BK62" s="72">
        <f t="shared" si="43"/>
        <v>510873</v>
      </c>
      <c r="BL62" s="72">
        <f t="shared" si="44"/>
        <v>9093</v>
      </c>
      <c r="BM62" s="71">
        <f t="shared" si="45"/>
        <v>550103</v>
      </c>
      <c r="BO62" s="72">
        <f t="shared" si="28"/>
        <v>20900</v>
      </c>
      <c r="BP62" s="71">
        <f t="shared" si="29"/>
        <v>60457</v>
      </c>
      <c r="BQ62" s="71">
        <f t="shared" si="30"/>
        <v>284</v>
      </c>
      <c r="BR62" s="72">
        <f t="shared" si="31"/>
        <v>441876</v>
      </c>
      <c r="BS62" s="72">
        <f t="shared" si="32"/>
        <v>9079</v>
      </c>
      <c r="BT62" s="71">
        <f t="shared" si="33"/>
        <v>471855</v>
      </c>
      <c r="BV62" s="72">
        <f t="shared" si="34"/>
        <v>32954</v>
      </c>
      <c r="BW62" s="71">
        <f t="shared" si="35"/>
        <v>88498</v>
      </c>
      <c r="BX62" s="71">
        <f t="shared" si="36"/>
        <v>432</v>
      </c>
      <c r="BY62" s="72">
        <f t="shared" si="37"/>
        <v>600505</v>
      </c>
      <c r="BZ62" s="72">
        <f t="shared" si="38"/>
        <v>11927</v>
      </c>
      <c r="CA62" s="71">
        <f t="shared" si="39"/>
        <v>645386</v>
      </c>
      <c r="CC62" s="72">
        <v>50548</v>
      </c>
      <c r="CD62" s="71">
        <v>117266</v>
      </c>
      <c r="CE62" s="71">
        <v>784</v>
      </c>
      <c r="CF62" s="70">
        <f>SUM(CD$3:CD62)</f>
        <v>835487</v>
      </c>
      <c r="CG62" s="70">
        <f>SUM(CE$3:CE62)</f>
        <v>17832</v>
      </c>
      <c r="CH62" s="68">
        <f t="shared" si="21"/>
        <v>903867</v>
      </c>
    </row>
    <row r="63" spans="1:86" s="71" customFormat="1" x14ac:dyDescent="0.2">
      <c r="A63" s="68"/>
      <c r="B63" s="69">
        <v>44308</v>
      </c>
      <c r="C63" s="69">
        <v>44314</v>
      </c>
      <c r="D63" s="72">
        <v>1473</v>
      </c>
      <c r="E63" s="71">
        <v>2879</v>
      </c>
      <c r="F63" s="71">
        <v>19</v>
      </c>
      <c r="G63" s="70">
        <f>SUM(E$3:E63)</f>
        <v>22968</v>
      </c>
      <c r="H63" s="70">
        <f>SUM(F$3:F63)</f>
        <v>425</v>
      </c>
      <c r="I63" s="68">
        <f t="shared" si="0"/>
        <v>24866</v>
      </c>
      <c r="K63" s="72">
        <v>2472</v>
      </c>
      <c r="L63" s="71">
        <v>7430</v>
      </c>
      <c r="M63" s="71">
        <v>24</v>
      </c>
      <c r="N63" s="70">
        <f>SUM(L$3:L63)</f>
        <v>50322</v>
      </c>
      <c r="O63" s="70">
        <f>SUM(M$3:M63)</f>
        <v>543</v>
      </c>
      <c r="P63" s="68">
        <f t="shared" si="1"/>
        <v>53337</v>
      </c>
      <c r="R63" s="72">
        <v>2156</v>
      </c>
      <c r="S63" s="71">
        <v>4022</v>
      </c>
      <c r="T63" s="71">
        <v>18</v>
      </c>
      <c r="U63" s="70">
        <f>SUM(S$3:S63)</f>
        <v>37542</v>
      </c>
      <c r="V63" s="70">
        <f>SUM(T$3:T63)</f>
        <v>488</v>
      </c>
      <c r="W63" s="68">
        <f t="shared" si="2"/>
        <v>40186</v>
      </c>
      <c r="Y63" s="72">
        <v>2228</v>
      </c>
      <c r="Z63" s="71">
        <v>5732</v>
      </c>
      <c r="AA63" s="71">
        <v>39</v>
      </c>
      <c r="AB63" s="70">
        <f>SUM(Z$3:Z63)</f>
        <v>38722</v>
      </c>
      <c r="AC63" s="70">
        <f>SUM(AA$3:AA63)</f>
        <v>734</v>
      </c>
      <c r="AD63" s="68">
        <f t="shared" si="3"/>
        <v>41684</v>
      </c>
      <c r="AF63" s="72">
        <v>2083</v>
      </c>
      <c r="AG63" s="71">
        <v>4922</v>
      </c>
      <c r="AH63" s="71">
        <v>33</v>
      </c>
      <c r="AI63" s="70">
        <f>SUM(AG$3:AG63)</f>
        <v>34060</v>
      </c>
      <c r="AJ63" s="70">
        <f>SUM(AH$3:AH63)</f>
        <v>791</v>
      </c>
      <c r="AK63" s="68">
        <f t="shared" si="4"/>
        <v>36934</v>
      </c>
      <c r="AM63" s="72">
        <v>16874</v>
      </c>
      <c r="AN63" s="71">
        <v>43784</v>
      </c>
      <c r="AO63" s="71">
        <v>214</v>
      </c>
      <c r="AP63" s="70">
        <f>SUM(AN$3:AN63)</f>
        <v>416117</v>
      </c>
      <c r="AQ63" s="70">
        <f>SUM(AO$3:AO63)</f>
        <v>6865</v>
      </c>
      <c r="AR63" s="68">
        <f t="shared" si="5"/>
        <v>439856</v>
      </c>
      <c r="AT63" s="72">
        <v>163</v>
      </c>
      <c r="AU63" s="71">
        <v>318</v>
      </c>
      <c r="AV63" s="71">
        <v>2</v>
      </c>
      <c r="AW63" s="70">
        <f>SUM(AU$3:AU63)</f>
        <v>14366</v>
      </c>
      <c r="AX63" s="70">
        <f>SUM(AV$3:AV63)</f>
        <v>576</v>
      </c>
      <c r="AY63" s="68">
        <f t="shared" si="6"/>
        <v>15105</v>
      </c>
      <c r="BA63" s="72">
        <v>774</v>
      </c>
      <c r="BB63" s="71">
        <v>1539</v>
      </c>
      <c r="BC63" s="71">
        <v>21</v>
      </c>
      <c r="BD63" s="70">
        <f>SUM(BB$3:BB63)</f>
        <v>57034</v>
      </c>
      <c r="BE63" s="70">
        <f>SUM(BC$3:BC63)</f>
        <v>1875</v>
      </c>
      <c r="BF63" s="68">
        <f t="shared" si="7"/>
        <v>59683</v>
      </c>
      <c r="BH63" s="72">
        <f t="shared" si="40"/>
        <v>25813</v>
      </c>
      <c r="BI63" s="71">
        <f t="shared" si="41"/>
        <v>65890</v>
      </c>
      <c r="BJ63" s="71">
        <f t="shared" si="42"/>
        <v>328</v>
      </c>
      <c r="BK63" s="72">
        <f t="shared" si="43"/>
        <v>576763</v>
      </c>
      <c r="BL63" s="72">
        <f t="shared" si="44"/>
        <v>9421</v>
      </c>
      <c r="BM63" s="71">
        <f t="shared" si="45"/>
        <v>611997</v>
      </c>
      <c r="BO63" s="72">
        <f t="shared" si="28"/>
        <v>17811</v>
      </c>
      <c r="BP63" s="71">
        <f t="shared" si="29"/>
        <v>45641</v>
      </c>
      <c r="BQ63" s="71">
        <f t="shared" si="30"/>
        <v>237</v>
      </c>
      <c r="BR63" s="72">
        <f t="shared" si="31"/>
        <v>487517</v>
      </c>
      <c r="BS63" s="72">
        <f t="shared" si="32"/>
        <v>9316</v>
      </c>
      <c r="BT63" s="71">
        <f t="shared" si="33"/>
        <v>514644</v>
      </c>
      <c r="BV63" s="72">
        <f t="shared" si="34"/>
        <v>28223</v>
      </c>
      <c r="BW63" s="71">
        <f t="shared" si="35"/>
        <v>70626</v>
      </c>
      <c r="BX63" s="71">
        <f t="shared" si="36"/>
        <v>370</v>
      </c>
      <c r="BY63" s="72">
        <f t="shared" si="37"/>
        <v>671131</v>
      </c>
      <c r="BZ63" s="72">
        <f t="shared" si="38"/>
        <v>12297</v>
      </c>
      <c r="CA63" s="71">
        <f t="shared" si="39"/>
        <v>711651</v>
      </c>
      <c r="CC63" s="72">
        <v>46433</v>
      </c>
      <c r="CD63" s="71">
        <v>98891</v>
      </c>
      <c r="CE63" s="71">
        <v>686</v>
      </c>
      <c r="CF63" s="70">
        <f>SUM(CD$3:CD63)</f>
        <v>934378</v>
      </c>
      <c r="CG63" s="70">
        <f>SUM(CE$3:CE63)</f>
        <v>18518</v>
      </c>
      <c r="CH63" s="68">
        <f t="shared" si="21"/>
        <v>999329</v>
      </c>
    </row>
    <row r="64" spans="1:86" s="71" customFormat="1" x14ac:dyDescent="0.2">
      <c r="A64" s="68"/>
      <c r="B64" s="69">
        <v>44315</v>
      </c>
      <c r="C64" s="69">
        <v>44321</v>
      </c>
      <c r="D64" s="72">
        <v>1446</v>
      </c>
      <c r="E64" s="71">
        <v>1847</v>
      </c>
      <c r="F64" s="71">
        <v>16</v>
      </c>
      <c r="G64" s="70">
        <f>SUM(E$3:E64)</f>
        <v>24815</v>
      </c>
      <c r="H64" s="70">
        <f>SUM(F$3:F64)</f>
        <v>441</v>
      </c>
      <c r="I64" s="68">
        <f t="shared" si="0"/>
        <v>26702</v>
      </c>
      <c r="K64" s="72">
        <v>2303</v>
      </c>
      <c r="L64" s="71">
        <v>3441</v>
      </c>
      <c r="M64" s="71">
        <v>28</v>
      </c>
      <c r="N64" s="70">
        <f>SUM(L$3:L64)</f>
        <v>53763</v>
      </c>
      <c r="O64" s="70">
        <f>SUM(M$3:M64)</f>
        <v>571</v>
      </c>
      <c r="P64" s="68">
        <f t="shared" si="1"/>
        <v>56637</v>
      </c>
      <c r="R64" s="72">
        <v>1781</v>
      </c>
      <c r="S64" s="71">
        <v>2430</v>
      </c>
      <c r="T64" s="71">
        <v>20</v>
      </c>
      <c r="U64" s="70">
        <f>SUM(S$3:S64)</f>
        <v>39972</v>
      </c>
      <c r="V64" s="70">
        <f>SUM(T$3:T64)</f>
        <v>508</v>
      </c>
      <c r="W64" s="68">
        <f t="shared" si="2"/>
        <v>42261</v>
      </c>
      <c r="Y64" s="72">
        <v>1598</v>
      </c>
      <c r="Z64" s="71">
        <v>3106</v>
      </c>
      <c r="AA64" s="71">
        <v>16</v>
      </c>
      <c r="AB64" s="70">
        <f>SUM(Z$3:Z64)</f>
        <v>41828</v>
      </c>
      <c r="AC64" s="70">
        <f>SUM(AA$3:AA64)</f>
        <v>750</v>
      </c>
      <c r="AD64" s="68">
        <f t="shared" si="3"/>
        <v>44176</v>
      </c>
      <c r="AF64" s="72">
        <v>1538</v>
      </c>
      <c r="AG64" s="71">
        <v>2736</v>
      </c>
      <c r="AH64" s="71">
        <v>26</v>
      </c>
      <c r="AI64" s="70">
        <f>SUM(AG$3:AG64)</f>
        <v>36796</v>
      </c>
      <c r="AJ64" s="70">
        <f>SUM(AH$3:AH64)</f>
        <v>817</v>
      </c>
      <c r="AK64" s="68">
        <f t="shared" si="4"/>
        <v>39151</v>
      </c>
      <c r="AM64" s="72">
        <v>11622</v>
      </c>
      <c r="AN64" s="71">
        <v>23039</v>
      </c>
      <c r="AO64" s="71">
        <v>172</v>
      </c>
      <c r="AP64" s="70">
        <f>SUM(AN$3:AN64)</f>
        <v>439156</v>
      </c>
      <c r="AQ64" s="70">
        <f>SUM(AO$3:AO64)</f>
        <v>7037</v>
      </c>
      <c r="AR64" s="68">
        <f t="shared" si="5"/>
        <v>457815</v>
      </c>
      <c r="AT64" s="72">
        <v>268</v>
      </c>
      <c r="AU64" s="71">
        <v>144</v>
      </c>
      <c r="AV64" s="71">
        <v>8</v>
      </c>
      <c r="AW64" s="70">
        <f>SUM(AU$3:AU64)</f>
        <v>14510</v>
      </c>
      <c r="AX64" s="70">
        <f>SUM(AV$3:AV64)</f>
        <v>584</v>
      </c>
      <c r="AY64" s="68">
        <f t="shared" si="6"/>
        <v>15362</v>
      </c>
      <c r="BA64" s="72">
        <v>531</v>
      </c>
      <c r="BB64" s="71">
        <v>1017</v>
      </c>
      <c r="BC64" s="71">
        <v>13</v>
      </c>
      <c r="BD64" s="70">
        <f>SUM(BB$3:BB64)</f>
        <v>58051</v>
      </c>
      <c r="BE64" s="70">
        <f>SUM(BC$3:BC64)</f>
        <v>1888</v>
      </c>
      <c r="BF64" s="68">
        <f t="shared" si="7"/>
        <v>60470</v>
      </c>
      <c r="BH64" s="72">
        <f t="shared" si="40"/>
        <v>18842</v>
      </c>
      <c r="BI64" s="71">
        <f t="shared" si="41"/>
        <v>34752</v>
      </c>
      <c r="BJ64" s="71">
        <f t="shared" si="42"/>
        <v>262</v>
      </c>
      <c r="BK64" s="72">
        <f t="shared" si="43"/>
        <v>611515</v>
      </c>
      <c r="BL64" s="72">
        <f t="shared" si="44"/>
        <v>9683</v>
      </c>
      <c r="BM64" s="71">
        <f t="shared" si="45"/>
        <v>640040</v>
      </c>
      <c r="BO64" s="72">
        <f t="shared" si="28"/>
        <v>12421</v>
      </c>
      <c r="BP64" s="71">
        <f t="shared" si="29"/>
        <v>24200</v>
      </c>
      <c r="BQ64" s="71">
        <f t="shared" si="30"/>
        <v>193</v>
      </c>
      <c r="BR64" s="72">
        <f t="shared" si="31"/>
        <v>511717</v>
      </c>
      <c r="BS64" s="72">
        <f t="shared" si="32"/>
        <v>9509</v>
      </c>
      <c r="BT64" s="71">
        <f t="shared" si="33"/>
        <v>533647</v>
      </c>
      <c r="BV64" s="72">
        <f t="shared" si="34"/>
        <v>21087</v>
      </c>
      <c r="BW64" s="71">
        <f t="shared" si="35"/>
        <v>37760</v>
      </c>
      <c r="BX64" s="71">
        <f t="shared" si="36"/>
        <v>299</v>
      </c>
      <c r="BY64" s="72">
        <f t="shared" si="37"/>
        <v>708891</v>
      </c>
      <c r="BZ64" s="72">
        <f t="shared" si="38"/>
        <v>12596</v>
      </c>
      <c r="CA64" s="71">
        <f t="shared" si="39"/>
        <v>742574</v>
      </c>
      <c r="CC64" s="72">
        <v>40023</v>
      </c>
      <c r="CD64" s="71">
        <v>57011</v>
      </c>
      <c r="CE64" s="71">
        <v>701</v>
      </c>
      <c r="CF64" s="70">
        <f>SUM(CD$3:CD64)</f>
        <v>991389</v>
      </c>
      <c r="CG64" s="70">
        <f>SUM(CE$3:CE64)</f>
        <v>19219</v>
      </c>
      <c r="CH64" s="68">
        <f t="shared" si="21"/>
        <v>1050631</v>
      </c>
    </row>
    <row r="65" spans="1:86" s="71" customFormat="1" x14ac:dyDescent="0.2">
      <c r="A65" s="68"/>
      <c r="B65" s="69">
        <v>44322</v>
      </c>
      <c r="C65" s="69">
        <v>44328</v>
      </c>
      <c r="D65" s="72">
        <v>1323</v>
      </c>
      <c r="E65" s="71">
        <v>1948</v>
      </c>
      <c r="F65" s="71">
        <v>17</v>
      </c>
      <c r="G65" s="70">
        <f>SUM(E$3:E65)</f>
        <v>26763</v>
      </c>
      <c r="H65" s="70">
        <f>SUM(F$3:F65)</f>
        <v>458</v>
      </c>
      <c r="I65" s="68">
        <f t="shared" si="0"/>
        <v>28544</v>
      </c>
      <c r="K65" s="72">
        <v>1988</v>
      </c>
      <c r="L65" s="71">
        <v>2995</v>
      </c>
      <c r="M65" s="71">
        <v>16</v>
      </c>
      <c r="N65" s="70">
        <f>SUM(L$3:L65)</f>
        <v>56758</v>
      </c>
      <c r="O65" s="70">
        <f>SUM(M$3:M65)</f>
        <v>587</v>
      </c>
      <c r="P65" s="68">
        <f t="shared" si="1"/>
        <v>59333</v>
      </c>
      <c r="R65" s="72">
        <v>1833</v>
      </c>
      <c r="S65" s="71">
        <v>2524</v>
      </c>
      <c r="T65" s="71">
        <v>22</v>
      </c>
      <c r="U65" s="70">
        <f>SUM(S$3:S65)</f>
        <v>42496</v>
      </c>
      <c r="V65" s="70">
        <f>SUM(T$3:T65)</f>
        <v>530</v>
      </c>
      <c r="W65" s="68">
        <f t="shared" si="2"/>
        <v>44859</v>
      </c>
      <c r="Y65" s="72">
        <v>1302</v>
      </c>
      <c r="Z65" s="71">
        <v>2586</v>
      </c>
      <c r="AA65" s="71">
        <v>13</v>
      </c>
      <c r="AB65" s="70">
        <f>SUM(Z$3:Z65)</f>
        <v>44414</v>
      </c>
      <c r="AC65" s="70">
        <f>SUM(AA$3:AA65)</f>
        <v>763</v>
      </c>
      <c r="AD65" s="68">
        <f t="shared" si="3"/>
        <v>46479</v>
      </c>
      <c r="AF65" s="72">
        <v>1550</v>
      </c>
      <c r="AG65" s="71">
        <v>2031</v>
      </c>
      <c r="AH65" s="71">
        <v>18</v>
      </c>
      <c r="AI65" s="70">
        <f>SUM(AG$3:AG65)</f>
        <v>38827</v>
      </c>
      <c r="AJ65" s="70">
        <f>SUM(AH$3:AH65)</f>
        <v>835</v>
      </c>
      <c r="AK65" s="68">
        <f t="shared" si="4"/>
        <v>41212</v>
      </c>
      <c r="AM65" s="72">
        <v>8645</v>
      </c>
      <c r="AN65" s="71">
        <v>18752</v>
      </c>
      <c r="AO65" s="71">
        <v>153</v>
      </c>
      <c r="AP65" s="70">
        <f>SUM(AN$3:AN65)</f>
        <v>457908</v>
      </c>
      <c r="AQ65" s="70">
        <f>SUM(AO$3:AO65)</f>
        <v>7190</v>
      </c>
      <c r="AR65" s="68">
        <f t="shared" si="5"/>
        <v>473743</v>
      </c>
      <c r="AT65" s="72">
        <v>368</v>
      </c>
      <c r="AU65" s="71">
        <v>231</v>
      </c>
      <c r="AV65" s="71">
        <v>6</v>
      </c>
      <c r="AW65" s="70">
        <f>SUM(AU$3:AU65)</f>
        <v>14741</v>
      </c>
      <c r="AX65" s="70">
        <f>SUM(AV$3:AV65)</f>
        <v>590</v>
      </c>
      <c r="AY65" s="68">
        <f t="shared" si="6"/>
        <v>15699</v>
      </c>
      <c r="BA65" s="72">
        <v>485</v>
      </c>
      <c r="BB65" s="71">
        <v>834</v>
      </c>
      <c r="BC65" s="71">
        <v>20</v>
      </c>
      <c r="BD65" s="70">
        <f>SUM(BB$3:BB65)</f>
        <v>58885</v>
      </c>
      <c r="BE65" s="70">
        <f>SUM(BC$3:BC65)</f>
        <v>1908</v>
      </c>
      <c r="BF65" s="68">
        <f t="shared" si="7"/>
        <v>61278</v>
      </c>
      <c r="BH65" s="72">
        <f t="shared" si="40"/>
        <v>15318</v>
      </c>
      <c r="BI65" s="71">
        <f t="shared" si="41"/>
        <v>28888</v>
      </c>
      <c r="BJ65" s="71">
        <f t="shared" si="42"/>
        <v>222</v>
      </c>
      <c r="BK65" s="72">
        <f t="shared" si="43"/>
        <v>640403</v>
      </c>
      <c r="BL65" s="72">
        <f t="shared" si="44"/>
        <v>9905</v>
      </c>
      <c r="BM65" s="71">
        <f t="shared" si="45"/>
        <v>665626</v>
      </c>
      <c r="BO65" s="72">
        <f t="shared" si="28"/>
        <v>9498</v>
      </c>
      <c r="BP65" s="71">
        <f t="shared" si="29"/>
        <v>19817</v>
      </c>
      <c r="BQ65" s="71">
        <f t="shared" si="30"/>
        <v>179</v>
      </c>
      <c r="BR65" s="72">
        <f t="shared" si="31"/>
        <v>531534</v>
      </c>
      <c r="BS65" s="72">
        <f t="shared" si="32"/>
        <v>9688</v>
      </c>
      <c r="BT65" s="71">
        <f t="shared" si="33"/>
        <v>550720</v>
      </c>
      <c r="BV65" s="72">
        <f t="shared" si="34"/>
        <v>17494</v>
      </c>
      <c r="BW65" s="71">
        <f t="shared" si="35"/>
        <v>31901</v>
      </c>
      <c r="BX65" s="71">
        <f t="shared" si="36"/>
        <v>265</v>
      </c>
      <c r="BY65" s="72">
        <f t="shared" si="37"/>
        <v>740792</v>
      </c>
      <c r="BZ65" s="72">
        <f t="shared" si="38"/>
        <v>12861</v>
      </c>
      <c r="CA65" s="71">
        <f t="shared" si="39"/>
        <v>771147</v>
      </c>
      <c r="CC65" s="72">
        <v>36879</v>
      </c>
      <c r="CD65" s="71">
        <v>53336</v>
      </c>
      <c r="CE65" s="71">
        <v>701</v>
      </c>
      <c r="CF65" s="70">
        <f>SUM(CD$3:CD65)</f>
        <v>1044725</v>
      </c>
      <c r="CG65" s="70">
        <f>SUM(CE$3:CE65)</f>
        <v>19920</v>
      </c>
      <c r="CH65" s="68">
        <f t="shared" si="21"/>
        <v>1101524</v>
      </c>
    </row>
    <row r="66" spans="1:86" s="71" customFormat="1" x14ac:dyDescent="0.2">
      <c r="A66" s="68"/>
      <c r="B66" s="69">
        <v>44329</v>
      </c>
      <c r="C66" s="69">
        <v>44335</v>
      </c>
      <c r="D66" s="72">
        <v>1227</v>
      </c>
      <c r="E66" s="71">
        <v>1635</v>
      </c>
      <c r="F66" s="71">
        <v>14</v>
      </c>
      <c r="G66" s="70">
        <f>SUM(E$3:E66)</f>
        <v>28398</v>
      </c>
      <c r="H66" s="70">
        <f>SUM(F$3:F66)</f>
        <v>472</v>
      </c>
      <c r="I66" s="68">
        <f t="shared" si="0"/>
        <v>30097</v>
      </c>
      <c r="K66" s="72">
        <v>2071</v>
      </c>
      <c r="L66" s="71">
        <v>2582</v>
      </c>
      <c r="M66" s="71">
        <v>21</v>
      </c>
      <c r="N66" s="70">
        <f>SUM(L$3:L66)</f>
        <v>59340</v>
      </c>
      <c r="O66" s="70">
        <f>SUM(M$3:M66)</f>
        <v>608</v>
      </c>
      <c r="P66" s="68">
        <f t="shared" si="1"/>
        <v>62019</v>
      </c>
      <c r="R66" s="72">
        <v>1899</v>
      </c>
      <c r="S66" s="71">
        <v>2197</v>
      </c>
      <c r="T66" s="71">
        <v>24</v>
      </c>
      <c r="U66" s="70">
        <f>SUM(S$3:S66)</f>
        <v>44693</v>
      </c>
      <c r="V66" s="70">
        <f>SUM(T$3:T66)</f>
        <v>554</v>
      </c>
      <c r="W66" s="68">
        <f t="shared" si="2"/>
        <v>47146</v>
      </c>
      <c r="Y66" s="72">
        <v>1193</v>
      </c>
      <c r="Z66" s="71">
        <v>1724</v>
      </c>
      <c r="AA66" s="71">
        <v>23</v>
      </c>
      <c r="AB66" s="70">
        <f>SUM(Z$3:Z66)</f>
        <v>46138</v>
      </c>
      <c r="AC66" s="70">
        <f>SUM(AA$3:AA66)</f>
        <v>786</v>
      </c>
      <c r="AD66" s="68">
        <f t="shared" si="3"/>
        <v>48117</v>
      </c>
      <c r="AF66" s="72">
        <v>1317</v>
      </c>
      <c r="AG66" s="71">
        <v>1839</v>
      </c>
      <c r="AH66" s="71">
        <v>26</v>
      </c>
      <c r="AI66" s="70">
        <f>SUM(AG$3:AG66)</f>
        <v>40666</v>
      </c>
      <c r="AJ66" s="70">
        <f>SUM(AH$3:AH66)</f>
        <v>861</v>
      </c>
      <c r="AK66" s="68">
        <f t="shared" si="4"/>
        <v>42844</v>
      </c>
      <c r="AM66" s="72">
        <v>7739</v>
      </c>
      <c r="AN66" s="71">
        <v>12493</v>
      </c>
      <c r="AO66" s="71">
        <v>101</v>
      </c>
      <c r="AP66" s="70">
        <f>SUM(AN$3:AN66)</f>
        <v>470401</v>
      </c>
      <c r="AQ66" s="70">
        <f>SUM(AO$3:AO66)</f>
        <v>7291</v>
      </c>
      <c r="AR66" s="68">
        <f t="shared" si="5"/>
        <v>485431</v>
      </c>
      <c r="AT66" s="72">
        <v>518</v>
      </c>
      <c r="AU66" s="71">
        <v>315</v>
      </c>
      <c r="AV66" s="71">
        <v>14</v>
      </c>
      <c r="AW66" s="70">
        <f>SUM(AU$3:AU66)</f>
        <v>15056</v>
      </c>
      <c r="AX66" s="70">
        <f>SUM(AV$3:AV66)</f>
        <v>604</v>
      </c>
      <c r="AY66" s="68">
        <f t="shared" si="6"/>
        <v>16178</v>
      </c>
      <c r="BA66" s="72">
        <v>513</v>
      </c>
      <c r="BB66" s="71">
        <v>553</v>
      </c>
      <c r="BC66" s="71">
        <v>10</v>
      </c>
      <c r="BD66" s="70">
        <f>SUM(BB$3:BB66)</f>
        <v>59438</v>
      </c>
      <c r="BE66" s="70">
        <f>SUM(BC$3:BC66)</f>
        <v>1918</v>
      </c>
      <c r="BF66" s="68">
        <f t="shared" si="7"/>
        <v>61869</v>
      </c>
      <c r="BH66" s="72">
        <f t="shared" si="40"/>
        <v>14219</v>
      </c>
      <c r="BI66" s="71">
        <f t="shared" si="41"/>
        <v>20835</v>
      </c>
      <c r="BJ66" s="71">
        <f t="shared" si="42"/>
        <v>195</v>
      </c>
      <c r="BK66" s="72">
        <f t="shared" si="43"/>
        <v>661238</v>
      </c>
      <c r="BL66" s="72">
        <f t="shared" si="44"/>
        <v>10100</v>
      </c>
      <c r="BM66" s="71">
        <f t="shared" si="45"/>
        <v>685557</v>
      </c>
      <c r="BO66" s="72">
        <f t="shared" si="28"/>
        <v>8770</v>
      </c>
      <c r="BP66" s="71">
        <f t="shared" si="29"/>
        <v>13361</v>
      </c>
      <c r="BQ66" s="71">
        <f t="shared" si="30"/>
        <v>125</v>
      </c>
      <c r="BR66" s="72">
        <f t="shared" si="31"/>
        <v>544895</v>
      </c>
      <c r="BS66" s="72">
        <f t="shared" si="32"/>
        <v>9813</v>
      </c>
      <c r="BT66" s="71">
        <f t="shared" si="33"/>
        <v>563478</v>
      </c>
      <c r="BV66" s="72">
        <f t="shared" si="34"/>
        <v>16477</v>
      </c>
      <c r="BW66" s="71">
        <f t="shared" si="35"/>
        <v>23338</v>
      </c>
      <c r="BX66" s="71">
        <f t="shared" si="36"/>
        <v>233</v>
      </c>
      <c r="BY66" s="72">
        <f t="shared" si="37"/>
        <v>764130</v>
      </c>
      <c r="BZ66" s="72">
        <f t="shared" si="38"/>
        <v>13094</v>
      </c>
      <c r="CA66" s="71">
        <f t="shared" si="39"/>
        <v>793701</v>
      </c>
      <c r="CC66" s="72">
        <v>37026</v>
      </c>
      <c r="CD66" s="71">
        <v>43151</v>
      </c>
      <c r="CE66" s="71">
        <v>537</v>
      </c>
      <c r="CF66" s="70">
        <f>SUM(CD$3:CD66)</f>
        <v>1087876</v>
      </c>
      <c r="CG66" s="70">
        <f>SUM(CE$3:CE66)</f>
        <v>20457</v>
      </c>
      <c r="CH66" s="68">
        <f t="shared" si="21"/>
        <v>1145359</v>
      </c>
    </row>
    <row r="67" spans="1:86" s="71" customFormat="1" x14ac:dyDescent="0.2">
      <c r="A67" s="68"/>
      <c r="B67" s="69">
        <v>44336</v>
      </c>
      <c r="C67" s="69">
        <v>44342</v>
      </c>
      <c r="D67" s="72">
        <v>1078</v>
      </c>
      <c r="E67" s="71">
        <v>1414</v>
      </c>
      <c r="F67" s="71">
        <v>8</v>
      </c>
      <c r="G67" s="70">
        <f>SUM(E$3:E67)</f>
        <v>29812</v>
      </c>
      <c r="H67" s="70">
        <f>SUM(F$3:F67)</f>
        <v>480</v>
      </c>
      <c r="I67" s="68">
        <f t="shared" ref="I67" si="46">D67+G67+H67</f>
        <v>31370</v>
      </c>
      <c r="K67" s="72">
        <v>1811</v>
      </c>
      <c r="L67" s="71">
        <v>2210</v>
      </c>
      <c r="M67" s="71">
        <v>19</v>
      </c>
      <c r="N67" s="70">
        <f>SUM(L$3:L67)</f>
        <v>61550</v>
      </c>
      <c r="O67" s="70">
        <f>SUM(M$3:M67)</f>
        <v>627</v>
      </c>
      <c r="P67" s="68">
        <f t="shared" ref="P67" si="47">K67+N67+O67</f>
        <v>63988</v>
      </c>
      <c r="R67" s="72">
        <v>1539</v>
      </c>
      <c r="S67" s="71">
        <v>1984</v>
      </c>
      <c r="T67" s="71">
        <v>20</v>
      </c>
      <c r="U67" s="70">
        <f>SUM(S$3:S67)</f>
        <v>46677</v>
      </c>
      <c r="V67" s="70">
        <f>SUM(T$3:T67)</f>
        <v>574</v>
      </c>
      <c r="W67" s="68">
        <f t="shared" ref="W67" si="48">R67+U67+V67</f>
        <v>48790</v>
      </c>
      <c r="Y67" s="72">
        <v>995</v>
      </c>
      <c r="Z67" s="71">
        <v>1443</v>
      </c>
      <c r="AA67" s="71">
        <v>10</v>
      </c>
      <c r="AB67" s="70">
        <f>SUM(Z$3:Z67)</f>
        <v>47581</v>
      </c>
      <c r="AC67" s="70">
        <f>SUM(AA$3:AA67)</f>
        <v>796</v>
      </c>
      <c r="AD67" s="68">
        <f t="shared" ref="AD67" si="49">Y67+AB67+AC67</f>
        <v>49372</v>
      </c>
      <c r="AF67" s="72">
        <v>1317</v>
      </c>
      <c r="AG67" s="71">
        <v>1648</v>
      </c>
      <c r="AH67" s="71">
        <v>20</v>
      </c>
      <c r="AI67" s="70">
        <f>SUM(AG$3:AG67)</f>
        <v>42314</v>
      </c>
      <c r="AJ67" s="70">
        <f>SUM(AH$3:AH67)</f>
        <v>881</v>
      </c>
      <c r="AK67" s="68">
        <f t="shared" ref="AK67" si="50">AF67+AI67+AJ67</f>
        <v>44512</v>
      </c>
      <c r="AM67" s="72">
        <v>7120</v>
      </c>
      <c r="AN67" s="71">
        <v>9493</v>
      </c>
      <c r="AO67" s="71">
        <v>61</v>
      </c>
      <c r="AP67" s="70">
        <f>SUM(AN$3:AN67)</f>
        <v>479894</v>
      </c>
      <c r="AQ67" s="70">
        <f>SUM(AO$3:AO67)</f>
        <v>7352</v>
      </c>
      <c r="AR67" s="68">
        <f t="shared" ref="AR67" si="51">AM67+AP67+AQ67</f>
        <v>494366</v>
      </c>
      <c r="AT67" s="72">
        <v>922</v>
      </c>
      <c r="AU67" s="71">
        <v>394</v>
      </c>
      <c r="AV67" s="71">
        <v>23</v>
      </c>
      <c r="AW67" s="70">
        <f>SUM(AU$3:AU67)</f>
        <v>15450</v>
      </c>
      <c r="AX67" s="70">
        <f>SUM(AV$3:AV67)</f>
        <v>627</v>
      </c>
      <c r="AY67" s="68">
        <f t="shared" ref="AY67" si="52">AT67+AW67+AX67</f>
        <v>16999</v>
      </c>
      <c r="BA67" s="72">
        <v>564</v>
      </c>
      <c r="BB67" s="71">
        <v>499</v>
      </c>
      <c r="BC67" s="71">
        <v>10</v>
      </c>
      <c r="BD67" s="70">
        <f>SUM(BB$3:BB67)</f>
        <v>59937</v>
      </c>
      <c r="BE67" s="70">
        <f>SUM(BC$3:BC67)</f>
        <v>1928</v>
      </c>
      <c r="BF67" s="68">
        <f t="shared" ref="BF67" si="53">BA67+BD67+BE67</f>
        <v>62429</v>
      </c>
      <c r="BH67" s="72">
        <f t="shared" si="40"/>
        <v>12782</v>
      </c>
      <c r="BI67" s="71">
        <f t="shared" si="41"/>
        <v>16778</v>
      </c>
      <c r="BJ67" s="71">
        <f t="shared" si="42"/>
        <v>130</v>
      </c>
      <c r="BK67" s="72">
        <f t="shared" si="43"/>
        <v>678016</v>
      </c>
      <c r="BL67" s="72">
        <f t="shared" si="44"/>
        <v>10230</v>
      </c>
      <c r="BM67" s="71">
        <f t="shared" si="45"/>
        <v>701028</v>
      </c>
      <c r="BO67" s="72">
        <f t="shared" si="28"/>
        <v>8606</v>
      </c>
      <c r="BP67" s="71">
        <f t="shared" si="29"/>
        <v>10386</v>
      </c>
      <c r="BQ67" s="71">
        <f t="shared" si="30"/>
        <v>94</v>
      </c>
      <c r="BR67" s="72">
        <f t="shared" si="31"/>
        <v>555281</v>
      </c>
      <c r="BS67" s="72">
        <f t="shared" si="32"/>
        <v>9907</v>
      </c>
      <c r="BT67" s="71">
        <f t="shared" si="33"/>
        <v>573794</v>
      </c>
      <c r="BV67" s="72">
        <f t="shared" si="34"/>
        <v>15346</v>
      </c>
      <c r="BW67" s="71">
        <f t="shared" si="35"/>
        <v>19085</v>
      </c>
      <c r="BX67" s="71">
        <f t="shared" si="36"/>
        <v>171</v>
      </c>
      <c r="BY67" s="72">
        <f t="shared" si="37"/>
        <v>783215</v>
      </c>
      <c r="BZ67" s="72">
        <f t="shared" si="38"/>
        <v>13265</v>
      </c>
      <c r="CA67" s="71">
        <f t="shared" si="39"/>
        <v>811826</v>
      </c>
      <c r="CC67" s="72">
        <v>36042</v>
      </c>
      <c r="CD67" s="71">
        <v>39761</v>
      </c>
      <c r="CE67" s="71">
        <v>425</v>
      </c>
      <c r="CF67" s="70">
        <f>SUM(CD$3:CD67)</f>
        <v>1127637</v>
      </c>
      <c r="CG67" s="70">
        <f>SUM(CE$3:CE67)</f>
        <v>20882</v>
      </c>
      <c r="CH67" s="68">
        <f t="shared" ref="CH67" si="54">CC67+CF67+CG67</f>
        <v>1184561</v>
      </c>
    </row>
    <row r="68" spans="1:86" x14ac:dyDescent="0.2">
      <c r="B68" s="23"/>
      <c r="C68" s="23"/>
    </row>
    <row r="69" spans="1:86" x14ac:dyDescent="0.2">
      <c r="B69" s="23"/>
      <c r="C69" s="23"/>
    </row>
    <row r="70" spans="1:86" x14ac:dyDescent="0.2">
      <c r="B70" s="23"/>
      <c r="C70" s="23"/>
    </row>
    <row r="71" spans="1:86" x14ac:dyDescent="0.2">
      <c r="B71" s="23"/>
      <c r="C71" s="23"/>
    </row>
    <row r="72" spans="1:86" x14ac:dyDescent="0.2">
      <c r="B72" s="23"/>
      <c r="C72" s="23"/>
    </row>
    <row r="73" spans="1:86" x14ac:dyDescent="0.2">
      <c r="B73" s="23"/>
      <c r="C73" s="23"/>
    </row>
    <row r="74" spans="1:86" x14ac:dyDescent="0.2">
      <c r="B74" s="23"/>
      <c r="C74" s="23"/>
    </row>
    <row r="75" spans="1:86" x14ac:dyDescent="0.2">
      <c r="B75" s="23"/>
      <c r="C75" s="23"/>
    </row>
    <row r="76" spans="1:86" x14ac:dyDescent="0.2">
      <c r="B76" s="23"/>
      <c r="C76" s="23"/>
    </row>
    <row r="77" spans="1:86" x14ac:dyDescent="0.2">
      <c r="B77" s="23"/>
      <c r="C77" s="23"/>
    </row>
    <row r="78" spans="1:86" x14ac:dyDescent="0.2">
      <c r="B78" s="23"/>
      <c r="C78" s="23"/>
    </row>
    <row r="79" spans="1:86" x14ac:dyDescent="0.2">
      <c r="B79" s="23"/>
      <c r="C79" s="23"/>
    </row>
    <row r="80" spans="1:86" x14ac:dyDescent="0.2">
      <c r="B80" s="23"/>
      <c r="C80" s="23"/>
    </row>
    <row r="81" spans="2:3" x14ac:dyDescent="0.2">
      <c r="B81" s="23"/>
      <c r="C81" s="23"/>
    </row>
    <row r="82" spans="2:3" x14ac:dyDescent="0.2">
      <c r="B82" s="23"/>
      <c r="C82" s="23"/>
    </row>
    <row r="83" spans="2:3" x14ac:dyDescent="0.2">
      <c r="B83" s="23"/>
      <c r="C83" s="23"/>
    </row>
    <row r="84" spans="2:3" x14ac:dyDescent="0.2">
      <c r="B84" s="23"/>
      <c r="C84" s="23"/>
    </row>
    <row r="85" spans="2:3" x14ac:dyDescent="0.2">
      <c r="B85" s="23"/>
      <c r="C85" s="23"/>
    </row>
    <row r="86" spans="2:3" x14ac:dyDescent="0.2">
      <c r="B86" s="23"/>
      <c r="C86" s="23"/>
    </row>
    <row r="87" spans="2:3" x14ac:dyDescent="0.2">
      <c r="B87" s="23"/>
      <c r="C87" s="23"/>
    </row>
    <row r="88" spans="2:3" x14ac:dyDescent="0.2">
      <c r="B88" s="23"/>
      <c r="C88" s="23"/>
    </row>
    <row r="89" spans="2:3" x14ac:dyDescent="0.2">
      <c r="B89" s="23"/>
      <c r="C89" s="23"/>
    </row>
    <row r="90" spans="2:3" x14ac:dyDescent="0.2">
      <c r="B90" s="23"/>
      <c r="C90" s="23"/>
    </row>
    <row r="91" spans="2:3" x14ac:dyDescent="0.2">
      <c r="B91" s="23"/>
      <c r="C91" s="23"/>
    </row>
    <row r="92" spans="2:3" x14ac:dyDescent="0.2">
      <c r="B92" s="23"/>
      <c r="C92" s="23"/>
    </row>
    <row r="93" spans="2:3" x14ac:dyDescent="0.2">
      <c r="B93" s="23"/>
      <c r="C93" s="23"/>
    </row>
    <row r="94" spans="2:3" x14ac:dyDescent="0.2">
      <c r="B94" s="23"/>
      <c r="C94" s="23"/>
    </row>
    <row r="95" spans="2:3" x14ac:dyDescent="0.2">
      <c r="B95" s="23"/>
      <c r="C95" s="23"/>
    </row>
    <row r="96" spans="2:3" x14ac:dyDescent="0.2">
      <c r="B96" s="23"/>
      <c r="C96" s="23"/>
    </row>
    <row r="97" spans="2:3" x14ac:dyDescent="0.2">
      <c r="B97" s="23"/>
      <c r="C97" s="23"/>
    </row>
    <row r="98" spans="2:3" x14ac:dyDescent="0.2">
      <c r="B98" s="23"/>
      <c r="C98" s="23"/>
    </row>
    <row r="99" spans="2:3" x14ac:dyDescent="0.2">
      <c r="B99" s="23"/>
      <c r="C99" s="23"/>
    </row>
    <row r="100" spans="2:3" x14ac:dyDescent="0.2">
      <c r="B100" s="23"/>
      <c r="C100" s="23"/>
    </row>
    <row r="101" spans="2:3" x14ac:dyDescent="0.2">
      <c r="B101" s="23"/>
      <c r="C101" s="23"/>
    </row>
    <row r="102" spans="2:3" x14ac:dyDescent="0.2">
      <c r="B102" s="23"/>
      <c r="C102" s="23"/>
    </row>
    <row r="103" spans="2:3" x14ac:dyDescent="0.2">
      <c r="B103" s="23"/>
      <c r="C103" s="23"/>
    </row>
    <row r="104" spans="2:3" x14ac:dyDescent="0.2">
      <c r="B104" s="23"/>
      <c r="C104" s="23"/>
    </row>
    <row r="105" spans="2:3" x14ac:dyDescent="0.2">
      <c r="B105" s="23"/>
      <c r="C105" s="23"/>
    </row>
    <row r="106" spans="2:3" x14ac:dyDescent="0.2">
      <c r="B106" s="23"/>
      <c r="C106" s="23"/>
    </row>
  </sheetData>
  <mergeCells count="12">
    <mergeCell ref="AM1:AR1"/>
    <mergeCell ref="D1:I1"/>
    <mergeCell ref="K1:P1"/>
    <mergeCell ref="R1:W1"/>
    <mergeCell ref="Y1:AD1"/>
    <mergeCell ref="AF1:AK1"/>
    <mergeCell ref="BH1:BM1"/>
    <mergeCell ref="CC1:CH1"/>
    <mergeCell ref="BV1:CA1"/>
    <mergeCell ref="BO1:BT1"/>
    <mergeCell ref="AT1:AY1"/>
    <mergeCell ref="BA1:BF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FD7CE-5245-4714-90BC-670063EAB8C3}">
  <sheetPr codeName="Sheet1"/>
  <dimension ref="B2:N95"/>
  <sheetViews>
    <sheetView tabSelected="1" zoomScale="115" zoomScaleNormal="115" workbookViewId="0">
      <selection activeCell="I10" sqref="I10"/>
    </sheetView>
  </sheetViews>
  <sheetFormatPr defaultRowHeight="15" x14ac:dyDescent="0.25"/>
  <cols>
    <col min="1" max="1" width="9.140625" style="52"/>
    <col min="2" max="2" width="25.5703125" style="52" customWidth="1"/>
    <col min="3" max="3" width="19" style="52" customWidth="1"/>
    <col min="4" max="8" width="9.140625" style="52"/>
    <col min="9" max="9" width="10" style="52" bestFit="1" customWidth="1"/>
    <col min="10" max="10" width="11.7109375" style="52" customWidth="1"/>
    <col min="11" max="11" width="9.140625" style="52"/>
    <col min="12" max="12" width="12" style="52" bestFit="1" customWidth="1"/>
    <col min="13" max="13" width="9.140625" style="52"/>
    <col min="14" max="14" width="12" style="52" bestFit="1" customWidth="1"/>
    <col min="15" max="15" width="9.7109375" style="52" bestFit="1" customWidth="1"/>
    <col min="16" max="16384" width="9.140625" style="52"/>
  </cols>
  <sheetData>
    <row r="2" spans="2:14" x14ac:dyDescent="0.25">
      <c r="B2" s="79" t="s">
        <v>36</v>
      </c>
      <c r="C2" s="79"/>
      <c r="I2" s="52" t="s">
        <v>38</v>
      </c>
      <c r="J2" s="52" t="s">
        <v>37</v>
      </c>
      <c r="K2" s="52" t="s">
        <v>39</v>
      </c>
      <c r="L2" s="52" t="s">
        <v>40</v>
      </c>
    </row>
    <row r="3" spans="2:14" x14ac:dyDescent="0.25">
      <c r="B3" s="52" t="s">
        <v>38</v>
      </c>
      <c r="C3" s="53">
        <f>J15</f>
        <v>3425983</v>
      </c>
      <c r="H3" s="52">
        <v>2000</v>
      </c>
      <c r="I3" s="52">
        <v>1965872</v>
      </c>
      <c r="J3" s="52">
        <v>2234088</v>
      </c>
      <c r="K3" s="52">
        <v>1707218</v>
      </c>
      <c r="L3" s="52">
        <v>2063161</v>
      </c>
    </row>
    <row r="4" spans="2:14" x14ac:dyDescent="0.25">
      <c r="B4" s="52" t="s">
        <v>37</v>
      </c>
      <c r="C4" s="53">
        <f>J25</f>
        <v>3555314</v>
      </c>
      <c r="H4" s="52">
        <v>2007</v>
      </c>
      <c r="I4" s="52">
        <v>2473530</v>
      </c>
      <c r="J4" s="52">
        <v>2822216</v>
      </c>
      <c r="K4" s="52">
        <v>2298691</v>
      </c>
      <c r="L4" s="52">
        <v>2856765</v>
      </c>
    </row>
    <row r="5" spans="2:14" x14ac:dyDescent="0.25">
      <c r="B5" s="52" t="s">
        <v>39</v>
      </c>
      <c r="C5" s="53">
        <f>J35</f>
        <v>3245892</v>
      </c>
      <c r="H5" s="52">
        <v>2010</v>
      </c>
      <c r="I5" s="52">
        <v>2669847</v>
      </c>
      <c r="J5" s="52">
        <v>2924433</v>
      </c>
      <c r="K5" s="52">
        <v>2484840</v>
      </c>
      <c r="L5" s="52">
        <v>3090691</v>
      </c>
    </row>
    <row r="6" spans="2:14" x14ac:dyDescent="0.25">
      <c r="B6" s="52" t="s">
        <v>40</v>
      </c>
      <c r="C6" s="53">
        <f>J45</f>
        <v>4227720</v>
      </c>
      <c r="H6" s="52">
        <v>2015</v>
      </c>
      <c r="I6" s="52">
        <v>3035081</v>
      </c>
      <c r="J6" s="52">
        <v>3292071</v>
      </c>
      <c r="K6" s="52">
        <v>2884227</v>
      </c>
      <c r="L6" s="52">
        <v>3678301</v>
      </c>
    </row>
    <row r="7" spans="2:14" x14ac:dyDescent="0.25">
      <c r="B7" s="52" t="s">
        <v>163</v>
      </c>
      <c r="C7" s="53">
        <f>J95</f>
        <v>3082562</v>
      </c>
      <c r="H7" s="12"/>
    </row>
    <row r="8" spans="2:14" x14ac:dyDescent="0.25">
      <c r="B8" s="52" t="s">
        <v>41</v>
      </c>
      <c r="C8" s="53">
        <f>J55</f>
        <v>13802153</v>
      </c>
    </row>
    <row r="9" spans="2:14" x14ac:dyDescent="0.25">
      <c r="B9" s="52" t="s">
        <v>42</v>
      </c>
      <c r="C9" s="53">
        <f>J65</f>
        <v>3430503</v>
      </c>
      <c r="L9" s="52" t="s">
        <v>51</v>
      </c>
      <c r="M9" s="52" t="s">
        <v>52</v>
      </c>
      <c r="N9" s="52" t="s">
        <v>53</v>
      </c>
    </row>
    <row r="10" spans="2:14" x14ac:dyDescent="0.25">
      <c r="B10" s="52" t="s">
        <v>43</v>
      </c>
      <c r="C10" s="53">
        <f>J75</f>
        <v>1872075</v>
      </c>
      <c r="I10" s="52" t="s">
        <v>38</v>
      </c>
      <c r="J10" s="52" t="s">
        <v>11</v>
      </c>
      <c r="K10" s="52" t="s">
        <v>13</v>
      </c>
      <c r="L10" s="52">
        <v>4970163.2586153066</v>
      </c>
      <c r="M10" s="52">
        <v>5.8142913707155415E-2</v>
      </c>
      <c r="N10" s="13">
        <f>SUMSQ(K11:K14)</f>
        <v>206357702</v>
      </c>
    </row>
    <row r="11" spans="2:14" x14ac:dyDescent="0.25">
      <c r="B11" s="52" t="s">
        <v>44</v>
      </c>
      <c r="C11" s="53">
        <f>J85</f>
        <v>112868636</v>
      </c>
      <c r="G11" s="52">
        <f>H11-2000</f>
        <v>0</v>
      </c>
      <c r="H11" s="52">
        <v>2000</v>
      </c>
      <c r="I11" s="52">
        <v>1965872</v>
      </c>
      <c r="J11" s="52">
        <f>ROUND(L10*I11 / (I11 + (L10 - I11) * EXP(-M10 * G11)),0)</f>
        <v>1965872</v>
      </c>
      <c r="K11" s="52">
        <f>(I11-J11)</f>
        <v>0</v>
      </c>
    </row>
    <row r="12" spans="2:14" x14ac:dyDescent="0.25">
      <c r="G12" s="52">
        <f>H12-2000</f>
        <v>7</v>
      </c>
      <c r="H12" s="52">
        <v>2007</v>
      </c>
      <c r="I12" s="52">
        <v>2473530</v>
      </c>
      <c r="J12" s="52">
        <f>ROUND(L10*I11 / (I11 + (L10 - I11) * EXP(-M10 * G12)),0)</f>
        <v>2463828</v>
      </c>
      <c r="K12" s="52">
        <f>(I12-J12)</f>
        <v>9702</v>
      </c>
    </row>
    <row r="13" spans="2:14" x14ac:dyDescent="0.25">
      <c r="G13" s="52">
        <f>H13-2000</f>
        <v>10</v>
      </c>
      <c r="H13" s="52">
        <v>2010</v>
      </c>
      <c r="I13" s="52">
        <v>2669847</v>
      </c>
      <c r="J13" s="52">
        <f>ROUND(L10*I11 / (I11 + (L10 - I11) * EXP(-M10 * G13)),0)</f>
        <v>2680160</v>
      </c>
      <c r="K13" s="52">
        <f>(I13-J13)</f>
        <v>-10313</v>
      </c>
    </row>
    <row r="14" spans="2:14" x14ac:dyDescent="0.25">
      <c r="G14" s="52">
        <f>H14-2000</f>
        <v>15</v>
      </c>
      <c r="H14" s="52">
        <v>2015</v>
      </c>
      <c r="I14" s="52">
        <v>3035081</v>
      </c>
      <c r="J14" s="52">
        <f>ROUND(L10*I11/(I11+(L10-I11)*EXP(-M10*G14)),0)</f>
        <v>3032658</v>
      </c>
      <c r="K14" s="52">
        <f>(I14-J14)</f>
        <v>2423</v>
      </c>
    </row>
    <row r="15" spans="2:14" x14ac:dyDescent="0.25">
      <c r="B15" s="73" t="s">
        <v>41</v>
      </c>
      <c r="C15" s="52">
        <f>C8</f>
        <v>13802153</v>
      </c>
      <c r="G15" s="52">
        <f>H15-2000</f>
        <v>21</v>
      </c>
      <c r="H15" s="13">
        <v>2021</v>
      </c>
      <c r="J15" s="52">
        <f>ROUND(L10*I11 / (I11 + (L10 - I11) * EXP(-M10 * G15)), 0)</f>
        <v>3425983</v>
      </c>
    </row>
    <row r="16" spans="2:14" x14ac:dyDescent="0.25">
      <c r="B16" s="73" t="s">
        <v>88</v>
      </c>
      <c r="C16" s="52">
        <f>SUM(C3:C6,C8)</f>
        <v>28257062</v>
      </c>
    </row>
    <row r="17" spans="2:14" x14ac:dyDescent="0.25">
      <c r="B17" s="73" t="s">
        <v>164</v>
      </c>
      <c r="C17" s="52">
        <f>SUM(C8:C10)</f>
        <v>19104731</v>
      </c>
    </row>
    <row r="18" spans="2:14" x14ac:dyDescent="0.25">
      <c r="B18" s="73" t="s">
        <v>168</v>
      </c>
      <c r="C18" s="52">
        <f>SUM(C3:C10)</f>
        <v>36642202</v>
      </c>
    </row>
    <row r="19" spans="2:14" x14ac:dyDescent="0.25">
      <c r="B19" s="73"/>
      <c r="L19" s="52" t="s">
        <v>51</v>
      </c>
      <c r="M19" s="52" t="s">
        <v>52</v>
      </c>
      <c r="N19" s="52" t="s">
        <v>53</v>
      </c>
    </row>
    <row r="20" spans="2:14" x14ac:dyDescent="0.25">
      <c r="I20" s="52" t="s">
        <v>37</v>
      </c>
      <c r="J20" s="52" t="s">
        <v>11</v>
      </c>
      <c r="K20" s="52" t="s">
        <v>13</v>
      </c>
      <c r="L20" s="52">
        <v>4138029.5335611231</v>
      </c>
      <c r="M20" s="52">
        <v>7.8504389534732641E-2</v>
      </c>
      <c r="N20" s="13">
        <f>SUMSQ(K21:K24)</f>
        <v>5633932861</v>
      </c>
    </row>
    <row r="21" spans="2:14" x14ac:dyDescent="0.25">
      <c r="G21" s="52">
        <f>H21-2000</f>
        <v>0</v>
      </c>
      <c r="H21" s="52">
        <v>2000</v>
      </c>
      <c r="I21" s="52">
        <v>2234088</v>
      </c>
      <c r="J21" s="52">
        <f>ROUND(L20*I21 / (I21 + (L20 - I21) * EXP(-M20 * G21)),0)</f>
        <v>2234088</v>
      </c>
      <c r="K21" s="52">
        <f>(I21-J21)</f>
        <v>0</v>
      </c>
    </row>
    <row r="22" spans="2:14" x14ac:dyDescent="0.25">
      <c r="G22" s="52">
        <f>H22-2000</f>
        <v>7</v>
      </c>
      <c r="H22" s="52">
        <v>2007</v>
      </c>
      <c r="I22" s="52">
        <v>2822216</v>
      </c>
      <c r="J22" s="52">
        <f>ROUND(L20*I21 / (I21 + (L20 - I21) * EXP(-M20 * G22)),0)</f>
        <v>2773626</v>
      </c>
      <c r="K22" s="52">
        <f>(I22-J22)</f>
        <v>48590</v>
      </c>
    </row>
    <row r="23" spans="2:14" x14ac:dyDescent="0.25">
      <c r="G23" s="52">
        <f>H23-2000</f>
        <v>10</v>
      </c>
      <c r="H23" s="52">
        <v>2010</v>
      </c>
      <c r="I23" s="52">
        <v>2924433</v>
      </c>
      <c r="J23" s="52">
        <f>ROUND(L20*I21 / (I21 + (L20 - I21) * EXP(-M20 * G23)),0)</f>
        <v>2979789</v>
      </c>
      <c r="K23" s="52">
        <f>(I23-J23)</f>
        <v>-55356</v>
      </c>
    </row>
    <row r="24" spans="2:14" x14ac:dyDescent="0.25">
      <c r="G24" s="52">
        <f>H24-2000</f>
        <v>15</v>
      </c>
      <c r="H24" s="52">
        <v>2015</v>
      </c>
      <c r="I24" s="52">
        <v>3292071</v>
      </c>
      <c r="J24" s="52">
        <f>ROUND(L20*I21/(I21+(L20-I21)*EXP(-M20*G24)),0)</f>
        <v>3277626</v>
      </c>
      <c r="K24" s="52">
        <f>(I24-J24)</f>
        <v>14445</v>
      </c>
    </row>
    <row r="25" spans="2:14" x14ac:dyDescent="0.25">
      <c r="G25" s="52">
        <f>H25-2000</f>
        <v>21</v>
      </c>
      <c r="H25" s="13">
        <v>2021</v>
      </c>
      <c r="J25" s="52">
        <f>ROUND(L20*I21 / (I21 + (L20 - I21) * EXP(-M20 * G25)), 0)</f>
        <v>3555314</v>
      </c>
    </row>
    <row r="29" spans="2:14" x14ac:dyDescent="0.25">
      <c r="L29" s="52" t="s">
        <v>51</v>
      </c>
      <c r="M29" s="52" t="s">
        <v>52</v>
      </c>
      <c r="N29" s="52" t="s">
        <v>53</v>
      </c>
    </row>
    <row r="30" spans="2:14" x14ac:dyDescent="0.25">
      <c r="I30" s="52" t="s">
        <v>39</v>
      </c>
      <c r="J30" s="52" t="s">
        <v>11</v>
      </c>
      <c r="K30" s="52" t="s">
        <v>13</v>
      </c>
      <c r="L30" s="52">
        <v>4105727.8637515637</v>
      </c>
      <c r="M30" s="52">
        <v>7.944695005795363E-2</v>
      </c>
      <c r="N30" s="13">
        <f>SUMSQ(K31:K34)</f>
        <v>1367971914</v>
      </c>
    </row>
    <row r="31" spans="2:14" x14ac:dyDescent="0.25">
      <c r="G31" s="52">
        <f>H31-2000</f>
        <v>0</v>
      </c>
      <c r="H31" s="52">
        <v>2000</v>
      </c>
      <c r="I31" s="52">
        <v>1707218</v>
      </c>
      <c r="J31" s="52">
        <f>ROUND(L30*I31 / (I31 + (L30 - I31) * EXP(-M30 * G31)),0)</f>
        <v>1707218</v>
      </c>
      <c r="K31" s="52">
        <f>(I31-J31)</f>
        <v>0</v>
      </c>
    </row>
    <row r="32" spans="2:14" x14ac:dyDescent="0.25">
      <c r="G32" s="52">
        <f>H32-2000</f>
        <v>7</v>
      </c>
      <c r="H32" s="52">
        <v>2007</v>
      </c>
      <c r="I32" s="52">
        <v>2298691</v>
      </c>
      <c r="J32" s="52">
        <f>ROUND(L30*I31 / (I31 + (L30 - I31) * EXP(-M30 * G32)),0)</f>
        <v>2273864</v>
      </c>
      <c r="K32" s="52">
        <f>(I32-J32)</f>
        <v>24827</v>
      </c>
    </row>
    <row r="33" spans="7:14" x14ac:dyDescent="0.25">
      <c r="G33" s="52">
        <f>H33-2000</f>
        <v>10</v>
      </c>
      <c r="H33" s="52">
        <v>2010</v>
      </c>
      <c r="I33" s="52">
        <v>2484840</v>
      </c>
      <c r="J33" s="52">
        <f>ROUND(L30*I31 / (I31 + (L30 - I31) * EXP(-M30 * G33)),0)</f>
        <v>2511496</v>
      </c>
      <c r="K33" s="52">
        <f>(I33-J33)</f>
        <v>-26656</v>
      </c>
    </row>
    <row r="34" spans="7:14" x14ac:dyDescent="0.25">
      <c r="G34" s="52">
        <f>H34-2000</f>
        <v>15</v>
      </c>
      <c r="H34" s="52">
        <v>2015</v>
      </c>
      <c r="I34" s="52">
        <v>2884227</v>
      </c>
      <c r="J34" s="52">
        <f>ROUND(L30*I31/(I31+(L30-I31)*EXP(-M30*G34)),0)</f>
        <v>2877820</v>
      </c>
      <c r="K34" s="52">
        <f>(I34-J34)</f>
        <v>6407</v>
      </c>
    </row>
    <row r="35" spans="7:14" x14ac:dyDescent="0.25">
      <c r="G35" s="52">
        <f>H35-2000</f>
        <v>21</v>
      </c>
      <c r="H35" s="13">
        <v>2021</v>
      </c>
      <c r="J35" s="52">
        <f>ROUND(L30*I31 / (I31 + (L30 - I31) * EXP(-M30 * G35)), 0)</f>
        <v>3245892</v>
      </c>
    </row>
    <row r="39" spans="7:14" x14ac:dyDescent="0.25">
      <c r="L39" s="52" t="s">
        <v>51</v>
      </c>
      <c r="M39" s="52" t="s">
        <v>52</v>
      </c>
      <c r="N39" s="52" t="s">
        <v>53</v>
      </c>
    </row>
    <row r="40" spans="7:14" x14ac:dyDescent="0.25">
      <c r="I40" s="52" t="s">
        <v>40</v>
      </c>
      <c r="J40" s="52" t="s">
        <v>11</v>
      </c>
      <c r="K40" s="52" t="s">
        <v>13</v>
      </c>
      <c r="L40" s="52">
        <v>5723176.9080234747</v>
      </c>
      <c r="M40" s="52">
        <v>7.6783764958462938E-2</v>
      </c>
      <c r="N40" s="13">
        <f>SUMSQ(K41:K44)</f>
        <v>4621385333</v>
      </c>
    </row>
    <row r="41" spans="7:14" x14ac:dyDescent="0.25">
      <c r="G41" s="52">
        <f>H41-2000</f>
        <v>0</v>
      </c>
      <c r="H41" s="52">
        <v>2000</v>
      </c>
      <c r="I41" s="52">
        <v>2063161</v>
      </c>
      <c r="J41" s="52">
        <f>ROUND(L40*I41 / (I41 + (L40 - I41) * EXP(-M40 * G41)),0)</f>
        <v>2063161</v>
      </c>
      <c r="K41" s="52">
        <f>(I41-J41)</f>
        <v>0</v>
      </c>
    </row>
    <row r="42" spans="7:14" x14ac:dyDescent="0.25">
      <c r="G42" s="52">
        <f>H42-2000</f>
        <v>7</v>
      </c>
      <c r="H42" s="52">
        <v>2007</v>
      </c>
      <c r="I42" s="52">
        <v>2856765</v>
      </c>
      <c r="J42" s="52">
        <f>ROUND(L40*I41 / (I41 + (L40 - I41) * EXP(-M40 * G42)),0)</f>
        <v>2810455</v>
      </c>
      <c r="K42" s="52">
        <f>(I42-J42)</f>
        <v>46310</v>
      </c>
    </row>
    <row r="43" spans="7:14" x14ac:dyDescent="0.25">
      <c r="G43" s="52">
        <f>H43-2000</f>
        <v>10</v>
      </c>
      <c r="H43" s="52">
        <v>2010</v>
      </c>
      <c r="I43" s="52">
        <v>3090691</v>
      </c>
      <c r="J43" s="52">
        <f>ROUND(L40*I41 / (I41 + (L40 - I41) * EXP(-M40 * G43)),0)</f>
        <v>3139159</v>
      </c>
      <c r="K43" s="52">
        <f>(I43-J43)</f>
        <v>-48468</v>
      </c>
    </row>
    <row r="44" spans="7:14" x14ac:dyDescent="0.25">
      <c r="G44" s="52">
        <f>H44-2000</f>
        <v>15</v>
      </c>
      <c r="H44" s="52">
        <v>2015</v>
      </c>
      <c r="I44" s="52">
        <v>3678301</v>
      </c>
      <c r="J44" s="52">
        <f>ROUND(L40*I41/(I41+(L40-I41)*EXP(-M40*G44)),0)</f>
        <v>3667004</v>
      </c>
      <c r="K44" s="52">
        <f>(I44-J44)</f>
        <v>11297</v>
      </c>
    </row>
    <row r="45" spans="7:14" x14ac:dyDescent="0.25">
      <c r="G45" s="52">
        <f>H45-2000</f>
        <v>21</v>
      </c>
      <c r="H45" s="13">
        <v>2021</v>
      </c>
      <c r="J45" s="52">
        <f>ROUND(L40*I41 / (I41 + (L40 - I41) * EXP(-M40 * G45)), 0)</f>
        <v>4227720</v>
      </c>
    </row>
    <row r="49" spans="2:14" x14ac:dyDescent="0.25">
      <c r="L49" s="52" t="s">
        <v>51</v>
      </c>
      <c r="M49" s="52" t="s">
        <v>52</v>
      </c>
      <c r="N49" s="52" t="s">
        <v>53</v>
      </c>
    </row>
    <row r="50" spans="2:14" x14ac:dyDescent="0.25">
      <c r="I50" s="52" t="s">
        <v>41</v>
      </c>
      <c r="J50" s="52" t="s">
        <v>11</v>
      </c>
      <c r="K50" s="52" t="s">
        <v>13</v>
      </c>
      <c r="L50" s="52">
        <v>17815203.419818971</v>
      </c>
      <c r="M50" s="52">
        <v>4.7815145022939112E-2</v>
      </c>
      <c r="N50" s="13">
        <f>SUMSQ(K51:K54)</f>
        <v>38558597349</v>
      </c>
    </row>
    <row r="51" spans="2:14" x14ac:dyDescent="0.25">
      <c r="G51" s="52">
        <f>H51-2000</f>
        <v>0</v>
      </c>
      <c r="H51" s="52">
        <v>2000</v>
      </c>
      <c r="I51" s="52">
        <v>9932560</v>
      </c>
      <c r="J51" s="52">
        <f>ROUND(L50*I51 / (I51 + (L50 - I51) * EXP(-M50 * G51)),0)</f>
        <v>9932560</v>
      </c>
      <c r="K51" s="52">
        <f>(I51-J51)</f>
        <v>0</v>
      </c>
    </row>
    <row r="52" spans="2:14" x14ac:dyDescent="0.25">
      <c r="G52" s="52">
        <f>H52-2000</f>
        <v>7</v>
      </c>
      <c r="H52" s="52">
        <v>2007</v>
      </c>
      <c r="I52" s="52">
        <v>11491464</v>
      </c>
      <c r="J52" s="52">
        <f>ROUND(L50*I51 / (I51 + (L50 - I51) * EXP(-M50 * G52)),0)</f>
        <v>11362672</v>
      </c>
      <c r="K52" s="52">
        <f>(I52-J52)</f>
        <v>128792</v>
      </c>
    </row>
    <row r="53" spans="2:14" x14ac:dyDescent="0.25">
      <c r="G53" s="52">
        <f>H53-2000</f>
        <v>10</v>
      </c>
      <c r="H53" s="52">
        <v>2010</v>
      </c>
      <c r="I53" s="52">
        <v>11796873</v>
      </c>
      <c r="J53" s="52">
        <f>ROUND(L50*I51 / (I51 + (L50 - I51) * EXP(-M50 * G53)),0)</f>
        <v>11940602</v>
      </c>
      <c r="K53" s="52">
        <f>(I53-J53)</f>
        <v>-143729</v>
      </c>
    </row>
    <row r="54" spans="2:14" x14ac:dyDescent="0.25">
      <c r="G54" s="52">
        <f>H54-2000</f>
        <v>15</v>
      </c>
      <c r="H54" s="52">
        <v>2015</v>
      </c>
      <c r="I54" s="52">
        <v>12877253</v>
      </c>
      <c r="J54" s="52">
        <f>ROUND(L50*I51/(I51+(L50-I51)*EXP(-M50*G54)),0)</f>
        <v>12841015</v>
      </c>
      <c r="K54" s="52">
        <f>(I54-J54)</f>
        <v>36238</v>
      </c>
    </row>
    <row r="55" spans="2:14" x14ac:dyDescent="0.25">
      <c r="G55" s="52">
        <f>H55-2000</f>
        <v>21</v>
      </c>
      <c r="H55" s="13">
        <v>2021</v>
      </c>
      <c r="J55" s="52">
        <f>ROUND(L50*I51 / (I51 + (L50 - I51) * EXP(-M50 * G55)), 0)</f>
        <v>13802153</v>
      </c>
    </row>
    <row r="59" spans="2:14" x14ac:dyDescent="0.25">
      <c r="L59" s="52" t="s">
        <v>51</v>
      </c>
      <c r="M59" s="52" t="s">
        <v>52</v>
      </c>
      <c r="N59" s="52" t="s">
        <v>53</v>
      </c>
    </row>
    <row r="60" spans="2:14" x14ac:dyDescent="0.25">
      <c r="B60" s="14" t="s">
        <v>56</v>
      </c>
      <c r="I60" s="52" t="s">
        <v>54</v>
      </c>
      <c r="J60" s="52" t="s">
        <v>11</v>
      </c>
      <c r="K60" s="52" t="s">
        <v>13</v>
      </c>
      <c r="L60" s="52">
        <v>3804191053.2333112</v>
      </c>
      <c r="M60" s="52">
        <v>3.2151229030684209E-2</v>
      </c>
      <c r="N60" s="13">
        <f>SUMSQ(K61:K64)</f>
        <v>7488264770</v>
      </c>
    </row>
    <row r="61" spans="2:14" x14ac:dyDescent="0.25">
      <c r="G61" s="52">
        <f>H61-1990</f>
        <v>0</v>
      </c>
      <c r="H61" s="52">
        <v>1990</v>
      </c>
      <c r="I61" s="52">
        <v>1266919</v>
      </c>
      <c r="J61" s="52">
        <f>ROUND(L60*I61 / (I61 + (L60 - I61) * EXP(-M60 * G61)),0)</f>
        <v>1266919</v>
      </c>
      <c r="K61" s="52">
        <f>(I61-J61)</f>
        <v>0</v>
      </c>
    </row>
    <row r="62" spans="2:14" x14ac:dyDescent="0.25">
      <c r="G62" s="52">
        <f>H62-1990</f>
        <v>5</v>
      </c>
      <c r="H62" s="52">
        <v>1995</v>
      </c>
      <c r="I62" s="52">
        <v>1422602</v>
      </c>
      <c r="J62" s="52">
        <f>ROUND(L60*I61 / (I61 + (L60 - I61) * EXP(-M60 * G62)),0)</f>
        <v>1487781</v>
      </c>
      <c r="K62" s="52">
        <f>(I62-J62)</f>
        <v>-65179</v>
      </c>
    </row>
    <row r="63" spans="2:14" x14ac:dyDescent="0.25">
      <c r="G63" s="52">
        <f>H63-1990</f>
        <v>10</v>
      </c>
      <c r="H63" s="52">
        <v>2000</v>
      </c>
      <c r="I63" s="52">
        <v>1693881</v>
      </c>
      <c r="J63" s="52">
        <f>ROUND(L60*I61 / (I61 + (L60 - I61) * EXP(-M60 * G63)),0)</f>
        <v>1747129</v>
      </c>
      <c r="K63" s="52">
        <f>(I63-J63)</f>
        <v>-53248</v>
      </c>
    </row>
    <row r="64" spans="2:14" x14ac:dyDescent="0.25">
      <c r="G64" s="52">
        <f>H64-1990</f>
        <v>25</v>
      </c>
      <c r="H64" s="52">
        <v>2015</v>
      </c>
      <c r="I64" s="52">
        <v>2849213</v>
      </c>
      <c r="J64" s="52">
        <f>ROUND(L60*I61/(I61+(L60-I61)*EXP(-M60*G64)),0)</f>
        <v>2829098</v>
      </c>
      <c r="K64" s="52">
        <f>(I64-J64)</f>
        <v>20115</v>
      </c>
    </row>
    <row r="65" spans="7:14" x14ac:dyDescent="0.25">
      <c r="G65" s="52">
        <f>H65-1990</f>
        <v>31</v>
      </c>
      <c r="H65" s="13">
        <v>2021</v>
      </c>
      <c r="J65" s="52">
        <f>ROUND(L60*I61 / (I61 + (L60 - I61) * EXP(-M60 * G65)), 0)</f>
        <v>3430503</v>
      </c>
    </row>
    <row r="69" spans="7:14" x14ac:dyDescent="0.25">
      <c r="L69" s="52" t="s">
        <v>51</v>
      </c>
      <c r="M69" s="52" t="s">
        <v>52</v>
      </c>
      <c r="N69" s="52" t="s">
        <v>53</v>
      </c>
    </row>
    <row r="70" spans="7:14" x14ac:dyDescent="0.25">
      <c r="I70" s="52" t="s">
        <v>55</v>
      </c>
      <c r="J70" s="52" t="s">
        <v>11</v>
      </c>
      <c r="K70" s="52" t="s">
        <v>13</v>
      </c>
      <c r="L70" s="52">
        <v>3804191053.2333112</v>
      </c>
      <c r="M70" s="52">
        <v>2.3332725620419638E-2</v>
      </c>
      <c r="N70" s="13">
        <f>SUMSQ(K71:K74)</f>
        <v>44979538</v>
      </c>
    </row>
    <row r="71" spans="7:14" x14ac:dyDescent="0.25">
      <c r="G71" s="52">
        <f>H71-2000</f>
        <v>0</v>
      </c>
      <c r="H71" s="52">
        <v>2000</v>
      </c>
      <c r="I71" s="52">
        <v>1147116</v>
      </c>
      <c r="J71" s="52">
        <f>ROUND(L70*I71 / (I71 + (L70 - I71) * EXP(-M70 * G71)),0)</f>
        <v>1147116</v>
      </c>
      <c r="K71" s="52">
        <f>(I71-J71)</f>
        <v>0</v>
      </c>
    </row>
    <row r="72" spans="7:14" x14ac:dyDescent="0.25">
      <c r="G72" s="52">
        <f>H72-2000</f>
        <v>10</v>
      </c>
      <c r="H72" s="52">
        <v>2010</v>
      </c>
      <c r="I72" s="52">
        <v>1449296</v>
      </c>
      <c r="J72" s="52">
        <f>ROUND(L70*I71 / (I71 + (L70 - I71) * EXP(-M70 * G72)),0)</f>
        <v>1448457</v>
      </c>
      <c r="K72" s="52">
        <f>(I72-J72)</f>
        <v>839</v>
      </c>
    </row>
    <row r="73" spans="7:14" x14ac:dyDescent="0.25">
      <c r="G73" s="52">
        <f>H73-2000</f>
        <v>15</v>
      </c>
      <c r="H73" s="52">
        <v>2015</v>
      </c>
      <c r="I73" s="52">
        <v>1632991</v>
      </c>
      <c r="J73" s="52">
        <f>ROUND(L70*I71 / (I71 + (L70 - I71) * EXP(-M70 * G73)),0)</f>
        <v>1627615</v>
      </c>
      <c r="K73" s="52">
        <f>(I73-J73)</f>
        <v>5376</v>
      </c>
    </row>
    <row r="74" spans="7:14" x14ac:dyDescent="0.25">
      <c r="G74" s="52">
        <f>H74-2000</f>
        <v>20</v>
      </c>
      <c r="H74" s="52">
        <v>2020</v>
      </c>
      <c r="I74" s="52">
        <v>1825000</v>
      </c>
      <c r="J74" s="52">
        <f>ROUND(L70*I71/(I71+(L70-I71)*EXP(-M70*G74)),0)</f>
        <v>1828921</v>
      </c>
      <c r="K74" s="52">
        <f>(I74-J74)</f>
        <v>-3921</v>
      </c>
    </row>
    <row r="75" spans="7:14" x14ac:dyDescent="0.25">
      <c r="G75" s="52">
        <f>H75-2000</f>
        <v>21</v>
      </c>
      <c r="H75" s="13">
        <v>2021</v>
      </c>
      <c r="J75" s="52">
        <f>ROUND(L70*I71 / (I71 + (L70 - I71) * EXP(-M70 * G75)), 0)</f>
        <v>1872075</v>
      </c>
    </row>
    <row r="79" spans="7:14" x14ac:dyDescent="0.25">
      <c r="L79" s="52" t="s">
        <v>51</v>
      </c>
      <c r="M79" s="52" t="s">
        <v>52</v>
      </c>
      <c r="N79" s="52" t="s">
        <v>53</v>
      </c>
    </row>
    <row r="80" spans="7:14" x14ac:dyDescent="0.25">
      <c r="I80" s="52" t="s">
        <v>44</v>
      </c>
      <c r="J80" s="52" t="s">
        <v>11</v>
      </c>
      <c r="K80" s="52" t="s">
        <v>13</v>
      </c>
      <c r="L80" s="52">
        <v>3804191053.2333112</v>
      </c>
      <c r="M80" s="52">
        <v>1.8984940652392333E-2</v>
      </c>
      <c r="N80" s="13">
        <f>SUMSQ(K81:K84)</f>
        <v>1600572260994</v>
      </c>
    </row>
    <row r="81" spans="7:14" x14ac:dyDescent="0.25">
      <c r="G81" s="52">
        <f>H81-2000</f>
        <v>0</v>
      </c>
      <c r="H81" s="52">
        <v>2000</v>
      </c>
      <c r="I81" s="52">
        <v>76504077</v>
      </c>
      <c r="J81" s="52">
        <f>ROUND(L80*I81 / (I81 + (L80 - I81) * EXP(-M80 * G81)),0)</f>
        <v>76504077</v>
      </c>
      <c r="K81" s="52">
        <f>(I81-J81)</f>
        <v>0</v>
      </c>
    </row>
    <row r="82" spans="7:14" x14ac:dyDescent="0.25">
      <c r="G82" s="52">
        <f>H82-2000</f>
        <v>7</v>
      </c>
      <c r="H82" s="52">
        <v>2007</v>
      </c>
      <c r="I82" s="52">
        <v>88304615</v>
      </c>
      <c r="J82" s="52">
        <f>ROUND(L80*I81 / (I81 + (L80 - I81) * EXP(-M80 * G82)),0)</f>
        <v>87128532</v>
      </c>
      <c r="K82" s="52">
        <f>(I82-J82)</f>
        <v>1176083</v>
      </c>
    </row>
    <row r="83" spans="7:14" x14ac:dyDescent="0.25">
      <c r="G83" s="52">
        <f>H83-2000</f>
        <v>10</v>
      </c>
      <c r="H83" s="52">
        <v>2010</v>
      </c>
      <c r="I83" s="52">
        <v>92097978</v>
      </c>
      <c r="J83" s="52">
        <f>ROUND(L80*I81 / (I81 + (L80 - I81) * EXP(-M80 * G83)),0)</f>
        <v>92111317</v>
      </c>
      <c r="K83" s="52">
        <f>(I83-J83)</f>
        <v>-13339</v>
      </c>
    </row>
    <row r="84" spans="7:14" x14ac:dyDescent="0.25">
      <c r="G84" s="52">
        <f>H84-2000</f>
        <v>15</v>
      </c>
      <c r="H84" s="52">
        <v>2015</v>
      </c>
      <c r="I84" s="52">
        <v>100573715</v>
      </c>
      <c r="J84" s="52">
        <f>ROUND(L80*I81/(I81+(L80-I81)*EXP(-M80*G84)),0)</f>
        <v>101039787</v>
      </c>
      <c r="K84" s="52">
        <f>(I84-J84)</f>
        <v>-466072</v>
      </c>
    </row>
    <row r="85" spans="7:14" x14ac:dyDescent="0.25">
      <c r="G85" s="52">
        <f>H85-2000</f>
        <v>21</v>
      </c>
      <c r="H85" s="13">
        <v>2021</v>
      </c>
      <c r="J85" s="53">
        <f>ROUND(L80*I81 / (I81 + (L80 - I81) * EXP(-M80 * G85)), 0)</f>
        <v>112868636</v>
      </c>
    </row>
    <row r="89" spans="7:14" x14ac:dyDescent="0.25">
      <c r="L89" s="52" t="s">
        <v>51</v>
      </c>
      <c r="M89" s="52" t="s">
        <v>52</v>
      </c>
      <c r="N89" s="52" t="s">
        <v>53</v>
      </c>
    </row>
    <row r="90" spans="7:14" x14ac:dyDescent="0.25">
      <c r="I90" s="52" t="s">
        <v>163</v>
      </c>
      <c r="J90" s="52" t="s">
        <v>11</v>
      </c>
      <c r="K90" s="52" t="s">
        <v>13</v>
      </c>
      <c r="L90" s="52">
        <v>3804191053.2333112</v>
      </c>
      <c r="M90" s="52">
        <v>2.29241042078916E-2</v>
      </c>
      <c r="N90" s="13">
        <f>SUMSQ(K91:K94)</f>
        <v>484241426</v>
      </c>
    </row>
    <row r="91" spans="7:14" x14ac:dyDescent="0.25">
      <c r="G91" s="52">
        <f>H91-2000</f>
        <v>0</v>
      </c>
      <c r="H91" s="52">
        <v>2000</v>
      </c>
      <c r="I91" s="52">
        <v>1905348</v>
      </c>
      <c r="J91" s="52">
        <f>ROUND(L90*I91 / (I91 + (L90 - I91) * EXP(-M90 * G91)),0)</f>
        <v>1905348</v>
      </c>
      <c r="K91" s="52">
        <f>(I91-J91)</f>
        <v>0</v>
      </c>
    </row>
    <row r="92" spans="7:14" x14ac:dyDescent="0.25">
      <c r="G92" s="52">
        <f>H92-2000</f>
        <v>7</v>
      </c>
      <c r="H92" s="52">
        <v>2007</v>
      </c>
      <c r="I92" s="52">
        <v>2245869</v>
      </c>
      <c r="J92" s="52">
        <f>ROUND(L90*I91 / (I91 + (L90 - I91) * EXP(-M90 * G92)),0)</f>
        <v>2236800</v>
      </c>
      <c r="K92" s="52">
        <f>(I92-J92)</f>
        <v>9069</v>
      </c>
    </row>
    <row r="93" spans="7:14" x14ac:dyDescent="0.25">
      <c r="G93" s="52">
        <f>H93-2000</f>
        <v>10</v>
      </c>
      <c r="H93" s="52">
        <v>2010</v>
      </c>
      <c r="I93" s="52">
        <v>2377395</v>
      </c>
      <c r="J93" s="52">
        <f>ROUND(L90*I91 / (I91 + (L90 - I91) * EXP(-M90 * G93)),0)</f>
        <v>2395942</v>
      </c>
      <c r="K93" s="52">
        <f>(I93-J93)</f>
        <v>-18547</v>
      </c>
    </row>
    <row r="94" spans="7:14" x14ac:dyDescent="0.25">
      <c r="G94" s="52">
        <f>H94-2000</f>
        <v>15</v>
      </c>
      <c r="H94" s="52">
        <v>2015</v>
      </c>
      <c r="I94" s="52">
        <v>2694335</v>
      </c>
      <c r="J94" s="52">
        <f>ROUND(L90*I91/(I91+(L90-I91)*EXP(-M90*G94)),0)</f>
        <v>2686719</v>
      </c>
      <c r="K94" s="52">
        <f>(I94-J94)</f>
        <v>7616</v>
      </c>
    </row>
    <row r="95" spans="7:14" x14ac:dyDescent="0.25">
      <c r="G95" s="52">
        <f>H95-2000</f>
        <v>21</v>
      </c>
      <c r="H95" s="13">
        <v>2021</v>
      </c>
      <c r="J95" s="53">
        <f>ROUND(L90*I91 / (I91 + (L90 - I91) * EXP(-M90 * G95)), 0)</f>
        <v>3082562</v>
      </c>
    </row>
  </sheetData>
  <mergeCells count="1">
    <mergeCell ref="B2:C2"/>
  </mergeCells>
  <hyperlinks>
    <hyperlink ref="B60" r:id="rId1" display="https://www.econstor.eu/bitstream/10419/127869/1/pids-dps2004-49.pdf" xr:uid="{1287324F-BF43-4422-98CC-4327B50897B3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0CDB3-E92F-4999-8AE4-D8CD9BAB6101}">
  <sheetPr codeName="Sheet4"/>
  <dimension ref="B1:AL252"/>
  <sheetViews>
    <sheetView zoomScale="85" zoomScaleNormal="85" workbookViewId="0">
      <selection activeCell="I10" sqref="I10"/>
    </sheetView>
  </sheetViews>
  <sheetFormatPr defaultColWidth="9.42578125" defaultRowHeight="15" x14ac:dyDescent="0.25"/>
  <cols>
    <col min="1" max="16384" width="9.42578125" style="48"/>
  </cols>
  <sheetData>
    <row r="1" spans="2:38" x14ac:dyDescent="0.25">
      <c r="B1" s="79"/>
      <c r="C1" s="79"/>
      <c r="H1" s="79" t="s">
        <v>11</v>
      </c>
      <c r="I1" s="79"/>
      <c r="J1" s="79"/>
      <c r="K1" s="79"/>
      <c r="L1" s="79"/>
      <c r="N1" s="79" t="s">
        <v>12</v>
      </c>
      <c r="O1" s="79"/>
      <c r="P1" s="79"/>
      <c r="Q1" s="79"/>
      <c r="R1" s="79"/>
      <c r="S1" s="79"/>
      <c r="U1" s="79" t="s">
        <v>153</v>
      </c>
      <c r="V1" s="79"/>
      <c r="W1" s="79"/>
      <c r="X1" s="79"/>
      <c r="Y1" s="79"/>
      <c r="Z1" s="79"/>
      <c r="AB1" s="79" t="s">
        <v>14</v>
      </c>
      <c r="AC1" s="79"/>
      <c r="AD1" s="79"/>
      <c r="AE1" s="79"/>
      <c r="AF1" s="79"/>
      <c r="AH1" s="79" t="s">
        <v>13</v>
      </c>
      <c r="AI1" s="79"/>
      <c r="AJ1" s="79"/>
      <c r="AK1" s="79"/>
      <c r="AL1" s="79"/>
    </row>
    <row r="2" spans="2:38" x14ac:dyDescent="0.25">
      <c r="B2" s="48" t="s">
        <v>1</v>
      </c>
      <c r="C2" s="2">
        <v>0</v>
      </c>
      <c r="D2" s="25" t="s">
        <v>15</v>
      </c>
      <c r="E2" s="25">
        <v>0</v>
      </c>
      <c r="G2" s="48" t="s">
        <v>0</v>
      </c>
      <c r="H2" s="48" t="s">
        <v>6</v>
      </c>
      <c r="I2" s="48" t="s">
        <v>7</v>
      </c>
      <c r="J2" s="48" t="s">
        <v>8</v>
      </c>
      <c r="K2" s="48" t="s">
        <v>9</v>
      </c>
      <c r="L2" s="48" t="s">
        <v>10</v>
      </c>
      <c r="N2" s="48" t="s">
        <v>0</v>
      </c>
      <c r="O2" s="48" t="s">
        <v>6</v>
      </c>
      <c r="P2" s="48" t="s">
        <v>7</v>
      </c>
      <c r="Q2" s="48" t="s">
        <v>8</v>
      </c>
      <c r="R2" s="48" t="s">
        <v>9</v>
      </c>
      <c r="S2" s="48" t="s">
        <v>10</v>
      </c>
      <c r="U2" s="48" t="s">
        <v>152</v>
      </c>
      <c r="V2" s="48" t="s">
        <v>6</v>
      </c>
      <c r="W2" s="48" t="s">
        <v>7</v>
      </c>
      <c r="X2" s="48" t="s">
        <v>8</v>
      </c>
      <c r="Y2" s="48" t="s">
        <v>9</v>
      </c>
      <c r="Z2" s="48" t="s">
        <v>10</v>
      </c>
      <c r="AB2" s="48" t="s">
        <v>6</v>
      </c>
      <c r="AC2" s="48" t="s">
        <v>7</v>
      </c>
      <c r="AD2" s="48" t="s">
        <v>8</v>
      </c>
      <c r="AE2" s="48" t="s">
        <v>9</v>
      </c>
      <c r="AF2" s="48" t="s">
        <v>10</v>
      </c>
      <c r="AH2" s="48" t="s">
        <v>6</v>
      </c>
      <c r="AI2" s="48" t="s">
        <v>7</v>
      </c>
      <c r="AJ2" s="48" t="s">
        <v>8</v>
      </c>
      <c r="AK2" s="48" t="s">
        <v>9</v>
      </c>
      <c r="AL2" s="48" t="s">
        <v>10</v>
      </c>
    </row>
    <row r="3" spans="2:38" x14ac:dyDescent="0.25">
      <c r="B3" s="48" t="s">
        <v>2</v>
      </c>
      <c r="C3" s="25">
        <v>0.96722039806662508</v>
      </c>
      <c r="D3" s="25" t="s">
        <v>19</v>
      </c>
      <c r="E3" s="25">
        <v>1</v>
      </c>
      <c r="G3" s="48">
        <f t="array" ref="G3:L252">ODESOLN_RKF45(0,10,250,0.1,C8,C9,C10,C11,C12,C2,C3,C4,C5,E2,E3,E4,E5,E6)</f>
        <v>0</v>
      </c>
      <c r="H3" s="48">
        <v>0.99509946235196822</v>
      </c>
      <c r="I3" s="48">
        <v>1.0197695664542274E-4</v>
      </c>
      <c r="J3" s="48">
        <v>4.6804942340226384E-3</v>
      </c>
      <c r="K3" s="48">
        <v>1.1806645736376224E-4</v>
      </c>
      <c r="L3" s="48">
        <v>0</v>
      </c>
      <c r="N3" s="48">
        <f>0</f>
        <v>0</v>
      </c>
      <c r="O3" s="48">
        <f>C6-P3-Q3-R3</f>
        <v>112315519</v>
      </c>
      <c r="P3" s="48">
        <f>data_weekly!CC54</f>
        <v>11510</v>
      </c>
      <c r="Q3" s="60">
        <f>data_weekly!CF54</f>
        <v>528281</v>
      </c>
      <c r="R3" s="60">
        <f>data_weekly!CG54</f>
        <v>13326</v>
      </c>
      <c r="S3" s="48">
        <v>0</v>
      </c>
      <c r="U3" s="48">
        <f t="shared" ref="U3:U8" si="0">MATCH(N3,$G$3:$G$252)</f>
        <v>1</v>
      </c>
      <c r="V3" s="48">
        <f t="shared" ref="V3:Z8" si="1">IF($U3&lt;COUNT($G$3:$G$252),($N3-INDEX($G$3:$G$252,$U3+1))*($N3-INDEX($G$3:$G$252,$U3+2))*($N3-INDEX($G$3:$G$252,$U3+3))/((INDEX($G$3:$G$252,$U3)-INDEX($G$3:$G$252,$U3+1))*(INDEX($G$3:$G$252,$U3)-INDEX($G$3:$G$252,$U3+2))*(INDEX($G$3:$G$252,$U3)-INDEX($G$3:$G$252,$U3+3)))*INDEX(H$3:H$252,$U3)+($N3-INDEX($G$3:$G$252,$U3))*($N3-INDEX($G$3:$G$252,$U3+2))*($N3-INDEX($G$3:$G$252,$U3+3))/((INDEX($G$3:$G$252,$U3+1)-INDEX($G$3:$G$252,$U3))*(INDEX($G$3:$G$252,$U3+1)-INDEX($G$3:$G$252,$U3+2))*(INDEX($G$3:$G$252,$U3+1)-INDEX($G$3:$G$252,$U3+3)))*INDEX(H$3:H$252,$U3+1)+($N3-INDEX($G$3:$G$252,$U3))*($N3-INDEX($G$3:$G$252,$U3+1))*($N3-INDEX($G$3:$G$252,$U3+3))/((INDEX($G$3:$G$252,$U3+2)-INDEX($G$3:$G$252,$U3))*(INDEX($G$3:$G$252,$U3+2)-INDEX($G$3:$G$252,$U3+1))*(INDEX($G$3:$G$252,$U3+2)-INDEX($G$3:$G$252,$U3+3)))*INDEX(H$3:H$252,$U3+2)+($N3-INDEX($G$3:$G$252,$U3))*($N3-INDEX($G$3:$G$252,$U3+1))*($N3-INDEX($G$3:$G$252,$U3+2))/((INDEX($G$3:$G$252,$U3+3)-INDEX($G$3:$G$252,$U3))*(INDEX($G$3:$G$252,$U3+3)-INDEX($G$3:$G$252,$U3+1))*(INDEX($G$3:$G$252,$U3+3)-INDEX($G$3:$G$252,$U3+2)))*INDEX(H$3:H$252,$U3+3),($N3-INDEX($G$3:$G$252,$U3+1))/((INDEX($G$3:$G$252,$U3)-INDEX($G$3:$G$252,$U3+1)))*INDEX(H$3:H$252,$U3)+($N3-INDEX($G$3:$G$252,$U3))/((INDEX($G$3:$G$252,$U3+1)-INDEX($G$3:$G$252,$U3)))*INDEX(H$3:H$252,$U3+1))</f>
        <v>0.99509946235196822</v>
      </c>
      <c r="W3" s="48">
        <f t="shared" si="1"/>
        <v>1.0197695664542274E-4</v>
      </c>
      <c r="X3" s="48">
        <f t="shared" si="1"/>
        <v>4.6804942340226384E-3</v>
      </c>
      <c r="Y3" s="48">
        <f t="shared" si="1"/>
        <v>1.1806645736376224E-4</v>
      </c>
      <c r="Z3" s="48">
        <f t="shared" si="1"/>
        <v>0</v>
      </c>
      <c r="AB3" s="48">
        <f t="shared" ref="AB3" si="2">O3/$C$6</f>
        <v>0.99509946235196822</v>
      </c>
      <c r="AC3" s="48">
        <f t="shared" ref="AC3" si="3">P3/$C$6</f>
        <v>1.0197695664542274E-4</v>
      </c>
      <c r="AD3" s="48">
        <f t="shared" ref="AD3" si="4">Q3/$C$6</f>
        <v>4.6804942340226384E-3</v>
      </c>
      <c r="AE3" s="48">
        <f t="shared" ref="AE3" si="5">R3/$C$6</f>
        <v>1.1806645736376224E-4</v>
      </c>
      <c r="AF3" s="48">
        <f t="shared" ref="AF3" si="6">S3/$C$6</f>
        <v>0</v>
      </c>
      <c r="AH3" s="48">
        <f>(AB3-V3)/_xlfn.STDEV.P(V$3:V$8)</f>
        <v>0</v>
      </c>
      <c r="AI3" s="48">
        <f t="shared" ref="AI3:AL8" si="7">(AC3-W3)/_xlfn.STDEV.P(W$3:W$8)</f>
        <v>0</v>
      </c>
      <c r="AJ3" s="48">
        <f t="shared" si="7"/>
        <v>0</v>
      </c>
      <c r="AK3" s="48">
        <f t="shared" si="7"/>
        <v>0</v>
      </c>
      <c r="AL3" s="48" t="e">
        <f t="shared" si="7"/>
        <v>#DIV/0!</v>
      </c>
    </row>
    <row r="4" spans="2:38" x14ac:dyDescent="0.25">
      <c r="B4" s="48" t="s">
        <v>3</v>
      </c>
      <c r="C4" s="25">
        <v>0.60695015821047682</v>
      </c>
      <c r="D4" s="25" t="s">
        <v>16</v>
      </c>
      <c r="E4" s="25">
        <v>1</v>
      </c>
      <c r="G4" s="48">
        <v>0.1</v>
      </c>
      <c r="H4" s="48">
        <v>0.99508947773539802</v>
      </c>
      <c r="I4" s="48">
        <v>1.0552100238937763E-4</v>
      </c>
      <c r="J4" s="48">
        <v>4.6867906681035314E-3</v>
      </c>
      <c r="K4" s="48">
        <v>1.1821059410915061E-4</v>
      </c>
      <c r="L4" s="48">
        <v>0</v>
      </c>
      <c r="N4" s="48">
        <f>N3+1</f>
        <v>1</v>
      </c>
      <c r="O4" s="48">
        <f>C6-P4-Q4-R4</f>
        <v>112302218</v>
      </c>
      <c r="P4" s="52">
        <f>data_weekly!CC55</f>
        <v>14012</v>
      </c>
      <c r="Q4" s="60">
        <f>data_weekly!CF55</f>
        <v>538837</v>
      </c>
      <c r="R4" s="60">
        <f>data_weekly!CG55</f>
        <v>13569</v>
      </c>
      <c r="S4" s="48">
        <v>0</v>
      </c>
      <c r="U4" s="48">
        <f t="shared" si="0"/>
        <v>2</v>
      </c>
      <c r="V4" s="48">
        <f t="shared" si="1"/>
        <v>0.9949824142445477</v>
      </c>
      <c r="W4" s="48">
        <f t="shared" si="1"/>
        <v>1.4351906249533651E-4</v>
      </c>
      <c r="X4" s="48">
        <f t="shared" si="1"/>
        <v>4.7543104491416443E-3</v>
      </c>
      <c r="Y4" s="48">
        <f t="shared" si="1"/>
        <v>1.1975624381549816E-4</v>
      </c>
      <c r="Z4" s="48">
        <f t="shared" si="1"/>
        <v>0</v>
      </c>
      <c r="AB4" s="48">
        <f>O4/$C$6</f>
        <v>0.99498161739103497</v>
      </c>
      <c r="AC4" s="48">
        <f t="shared" ref="AC4:AF8" si="8">P4/$C$6</f>
        <v>1.2414431941925832E-4</v>
      </c>
      <c r="AD4" s="48">
        <f t="shared" si="8"/>
        <v>4.7740188868765987E-3</v>
      </c>
      <c r="AE4" s="48">
        <f t="shared" si="8"/>
        <v>1.2021940266913477E-4</v>
      </c>
      <c r="AF4" s="48">
        <f t="shared" si="8"/>
        <v>0</v>
      </c>
      <c r="AH4" s="48">
        <f t="shared" ref="AH4:AH8" si="9">(AB4-V4)/_xlfn.STDEV.P(V$3:V$8)</f>
        <v>-1.7869242574209679E-3</v>
      </c>
      <c r="AI4" s="48">
        <f t="shared" si="7"/>
        <v>-0.12254759611349432</v>
      </c>
      <c r="AJ4" s="48">
        <f t="shared" si="7"/>
        <v>7.00384722081481E-2</v>
      </c>
      <c r="AK4" s="48">
        <f t="shared" si="7"/>
        <v>7.1900909542452193E-2</v>
      </c>
      <c r="AL4" s="48" t="e">
        <f t="shared" si="7"/>
        <v>#DIV/0!</v>
      </c>
    </row>
    <row r="5" spans="2:38" x14ac:dyDescent="0.25">
      <c r="B5" s="48" t="s">
        <v>4</v>
      </c>
      <c r="C5" s="25">
        <v>1.3894185072609259E-2</v>
      </c>
      <c r="D5" s="25" t="s">
        <v>17</v>
      </c>
      <c r="E5" s="25">
        <v>1</v>
      </c>
      <c r="G5" s="48">
        <v>1.1000000000000001</v>
      </c>
      <c r="H5" s="48">
        <v>0.99496842207705882</v>
      </c>
      <c r="I5" s="48">
        <v>1.4848464048640336E-4</v>
      </c>
      <c r="J5" s="48">
        <v>4.7631350280928639E-3</v>
      </c>
      <c r="K5" s="48">
        <v>1.1995825436196143E-4</v>
      </c>
      <c r="L5" s="48">
        <v>0</v>
      </c>
      <c r="N5" s="48">
        <f t="shared" ref="N5:N8" si="10">N4+1</f>
        <v>2</v>
      </c>
      <c r="O5" s="48">
        <f>C6-P5-Q5-R5</f>
        <v>112280000</v>
      </c>
      <c r="P5" s="52">
        <f>data_weekly!CC56</f>
        <v>24114</v>
      </c>
      <c r="Q5" s="60">
        <f>data_weekly!CF56</f>
        <v>550704</v>
      </c>
      <c r="R5" s="60">
        <f>data_weekly!CG56</f>
        <v>13818</v>
      </c>
      <c r="S5" s="48">
        <v>0</v>
      </c>
      <c r="U5" s="48">
        <f t="shared" si="0"/>
        <v>3</v>
      </c>
      <c r="V5" s="48">
        <f t="shared" si="1"/>
        <v>0.99481779827325678</v>
      </c>
      <c r="W5" s="48">
        <f t="shared" si="1"/>
        <v>2.019287313595414E-4</v>
      </c>
      <c r="X5" s="48">
        <f t="shared" si="1"/>
        <v>4.8581399077786136E-3</v>
      </c>
      <c r="Y5" s="48">
        <f t="shared" si="1"/>
        <v>1.2213308760534783E-4</v>
      </c>
      <c r="Z5" s="48">
        <f t="shared" si="1"/>
        <v>0</v>
      </c>
      <c r="AB5" s="48">
        <f t="shared" ref="AB5:AB8" si="11">O5/$C$6</f>
        <v>0.99478476908323765</v>
      </c>
      <c r="AC5" s="48">
        <f t="shared" si="8"/>
        <v>2.1364659709363371E-4</v>
      </c>
      <c r="AD5" s="48">
        <f t="shared" si="8"/>
        <v>4.8791588125509022E-3</v>
      </c>
      <c r="AE5" s="48">
        <f t="shared" si="8"/>
        <v>1.2242550711784981E-4</v>
      </c>
      <c r="AF5" s="48">
        <f t="shared" si="8"/>
        <v>0</v>
      </c>
      <c r="AH5" s="48">
        <f t="shared" si="9"/>
        <v>-7.4067140202394799E-2</v>
      </c>
      <c r="AI5" s="48">
        <f t="shared" si="7"/>
        <v>7.4116919726626457E-2</v>
      </c>
      <c r="AJ5" s="48">
        <f t="shared" si="7"/>
        <v>7.469551861681599E-2</v>
      </c>
      <c r="AK5" s="48">
        <f t="shared" si="7"/>
        <v>4.5395286631720669E-2</v>
      </c>
      <c r="AL5" s="48" t="e">
        <f t="shared" si="7"/>
        <v>#DIV/0!</v>
      </c>
    </row>
    <row r="6" spans="2:38" x14ac:dyDescent="0.25">
      <c r="B6" s="48" t="s">
        <v>5</v>
      </c>
      <c r="C6" s="48">
        <f>'POPULATION ANALYSIS'!C11</f>
        <v>112868636</v>
      </c>
      <c r="D6" s="25" t="s">
        <v>18</v>
      </c>
      <c r="E6" s="25">
        <v>1</v>
      </c>
      <c r="G6" s="48">
        <v>2.1</v>
      </c>
      <c r="H6" s="48">
        <v>0.99479811455818101</v>
      </c>
      <c r="I6" s="48">
        <v>2.0891207713707752E-4</v>
      </c>
      <c r="J6" s="48">
        <v>4.870556049180531E-3</v>
      </c>
      <c r="K6" s="48">
        <v>1.2241731550148113E-4</v>
      </c>
      <c r="L6" s="48">
        <v>0</v>
      </c>
      <c r="N6" s="48">
        <f t="shared" si="10"/>
        <v>3</v>
      </c>
      <c r="O6" s="48">
        <f>C6-P6-Q6-R6</f>
        <v>112252200</v>
      </c>
      <c r="P6" s="52">
        <f>data_weekly!CC57</f>
        <v>35290</v>
      </c>
      <c r="Q6" s="60">
        <f>data_weekly!CF57</f>
        <v>566948</v>
      </c>
      <c r="R6" s="60">
        <f>data_weekly!CG57</f>
        <v>14198</v>
      </c>
      <c r="S6" s="48">
        <v>0</v>
      </c>
      <c r="U6" s="48">
        <f t="shared" si="0"/>
        <v>4</v>
      </c>
      <c r="V6" s="48">
        <f t="shared" si="1"/>
        <v>0.99458625481872864</v>
      </c>
      <c r="W6" s="48">
        <f t="shared" si="1"/>
        <v>2.8405604656018667E-4</v>
      </c>
      <c r="X6" s="48">
        <f t="shared" si="1"/>
        <v>5.0042121888342469E-3</v>
      </c>
      <c r="Y6" s="48">
        <f t="shared" si="1"/>
        <v>1.2547694587692167E-4</v>
      </c>
      <c r="Z6" s="48">
        <f t="shared" si="1"/>
        <v>0</v>
      </c>
      <c r="AB6" s="48">
        <f t="shared" si="11"/>
        <v>0.99453846505241716</v>
      </c>
      <c r="AC6" s="48">
        <f t="shared" si="8"/>
        <v>3.1266436142632218E-4</v>
      </c>
      <c r="AD6" s="48">
        <f t="shared" si="8"/>
        <v>5.0230783332935822E-3</v>
      </c>
      <c r="AE6" s="48">
        <f t="shared" si="8"/>
        <v>1.257922528628768E-4</v>
      </c>
      <c r="AF6" s="48">
        <f t="shared" si="8"/>
        <v>0</v>
      </c>
      <c r="AH6" s="48">
        <f t="shared" si="9"/>
        <v>-0.10716736679228175</v>
      </c>
      <c r="AI6" s="48">
        <f t="shared" si="7"/>
        <v>0.18095105581201365</v>
      </c>
      <c r="AJ6" s="48">
        <f t="shared" si="7"/>
        <v>6.7045189078916101E-2</v>
      </c>
      <c r="AK6" s="48">
        <f t="shared" si="7"/>
        <v>4.8948344390389892E-2</v>
      </c>
      <c r="AL6" s="48" t="e">
        <f t="shared" si="7"/>
        <v>#DIV/0!</v>
      </c>
    </row>
    <row r="7" spans="2:38" x14ac:dyDescent="0.25">
      <c r="D7" s="28"/>
      <c r="E7" s="28"/>
      <c r="G7" s="48">
        <v>3.1</v>
      </c>
      <c r="H7" s="48">
        <v>0.99455857141698212</v>
      </c>
      <c r="I7" s="48">
        <v>2.9387341861715293E-4</v>
      </c>
      <c r="J7" s="48">
        <v>5.0216783857386406E-3</v>
      </c>
      <c r="K7" s="48">
        <v>1.2587677866223606E-4</v>
      </c>
      <c r="L7" s="48">
        <v>0</v>
      </c>
      <c r="N7" s="48">
        <f t="shared" si="10"/>
        <v>4</v>
      </c>
      <c r="O7" s="48">
        <f>C6-P7-Q7-R7</f>
        <v>112218011</v>
      </c>
      <c r="P7" s="52">
        <f>data_weekly!CC58</f>
        <v>47956</v>
      </c>
      <c r="Q7" s="60">
        <f>data_weekly!CF58</f>
        <v>587933</v>
      </c>
      <c r="R7" s="60">
        <f>data_weekly!CG58</f>
        <v>14736</v>
      </c>
      <c r="S7" s="48">
        <v>0</v>
      </c>
      <c r="U7" s="48">
        <f t="shared" si="0"/>
        <v>5</v>
      </c>
      <c r="V7" s="48">
        <f t="shared" si="1"/>
        <v>0.99426067429984566</v>
      </c>
      <c r="W7" s="48">
        <f t="shared" si="1"/>
        <v>3.9947884853863854E-4</v>
      </c>
      <c r="X7" s="48">
        <f t="shared" si="1"/>
        <v>5.2096666814208589E-3</v>
      </c>
      <c r="Y7" s="48">
        <f t="shared" si="1"/>
        <v>1.3018017019506662E-4</v>
      </c>
      <c r="Z7" s="48">
        <f t="shared" si="1"/>
        <v>0</v>
      </c>
      <c r="AB7" s="48">
        <f t="shared" si="11"/>
        <v>0.99423555539379427</v>
      </c>
      <c r="AC7" s="48">
        <f t="shared" si="8"/>
        <v>4.2488331302240599E-4</v>
      </c>
      <c r="AD7" s="48">
        <f t="shared" si="8"/>
        <v>5.2090024371340858E-3</v>
      </c>
      <c r="AE7" s="48">
        <f t="shared" si="8"/>
        <v>1.3055885604925711E-4</v>
      </c>
      <c r="AF7" s="48">
        <f t="shared" si="8"/>
        <v>0</v>
      </c>
      <c r="AH7" s="48">
        <f t="shared" si="9"/>
        <v>-5.6328524410124856E-2</v>
      </c>
      <c r="AI7" s="48">
        <f t="shared" si="7"/>
        <v>0.16068631417777365</v>
      </c>
      <c r="AJ7" s="48">
        <f t="shared" si="7"/>
        <v>-2.3605450439164355E-3</v>
      </c>
      <c r="AK7" s="48">
        <f t="shared" si="7"/>
        <v>5.8787297561883868E-2</v>
      </c>
      <c r="AL7" s="48" t="e">
        <f t="shared" si="7"/>
        <v>#DIV/0!</v>
      </c>
    </row>
    <row r="8" spans="2:38" x14ac:dyDescent="0.25">
      <c r="B8" s="48" t="s">
        <v>154</v>
      </c>
      <c r="C8" s="48">
        <f>O3/C6</f>
        <v>0.99509946235196822</v>
      </c>
      <c r="D8" s="28"/>
      <c r="E8" s="28"/>
      <c r="G8" s="48">
        <v>4.0999999999999996</v>
      </c>
      <c r="H8" s="48">
        <v>0.99422175387669565</v>
      </c>
      <c r="I8" s="48">
        <v>4.1327312582689201E-4</v>
      </c>
      <c r="J8" s="48">
        <v>5.234230516737993E-3</v>
      </c>
      <c r="K8" s="48">
        <v>1.3074248073963526E-4</v>
      </c>
      <c r="L8" s="48">
        <v>0</v>
      </c>
      <c r="N8" s="48">
        <f t="shared" si="10"/>
        <v>5</v>
      </c>
      <c r="O8" s="48">
        <f>C6-P8-Q8-R8</f>
        <v>112173774</v>
      </c>
      <c r="P8" s="52">
        <f>data_weekly!CC59</f>
        <v>60872</v>
      </c>
      <c r="Q8" s="60">
        <f>data_weekly!CF59</f>
        <v>618609</v>
      </c>
      <c r="R8" s="60">
        <f>data_weekly!CG59</f>
        <v>15381</v>
      </c>
      <c r="S8" s="48">
        <v>0</v>
      </c>
      <c r="U8" s="48">
        <f t="shared" si="0"/>
        <v>6</v>
      </c>
      <c r="V8" s="48">
        <f t="shared" si="1"/>
        <v>0.99380306561309284</v>
      </c>
      <c r="W8" s="48">
        <f t="shared" si="1"/>
        <v>5.6159083620488338E-4</v>
      </c>
      <c r="X8" s="48">
        <f t="shared" si="1"/>
        <v>5.498550312562283E-3</v>
      </c>
      <c r="Y8" s="48">
        <f t="shared" si="1"/>
        <v>1.3679323814015223E-4</v>
      </c>
      <c r="Z8" s="48">
        <f t="shared" si="1"/>
        <v>0</v>
      </c>
      <c r="AB8" s="48">
        <f t="shared" si="11"/>
        <v>0.99384362188978703</v>
      </c>
      <c r="AC8" s="48">
        <f t="shared" si="8"/>
        <v>5.3931722892442855E-4</v>
      </c>
      <c r="AD8" s="48">
        <f t="shared" si="8"/>
        <v>5.4807874173300013E-3</v>
      </c>
      <c r="AE8" s="48">
        <f t="shared" si="8"/>
        <v>1.3627346395857925E-4</v>
      </c>
      <c r="AF8" s="48">
        <f t="shared" si="8"/>
        <v>0</v>
      </c>
      <c r="AH8" s="48">
        <f t="shared" si="9"/>
        <v>9.094644556091537E-2</v>
      </c>
      <c r="AI8" s="48">
        <f t="shared" si="7"/>
        <v>-0.14088326324006575</v>
      </c>
      <c r="AJ8" s="48">
        <f t="shared" si="7"/>
        <v>-6.3124538879909625E-2</v>
      </c>
      <c r="AK8" s="48">
        <f t="shared" si="7"/>
        <v>-8.0689888832617324E-2</v>
      </c>
      <c r="AL8" s="48" t="e">
        <f t="shared" si="7"/>
        <v>#DIV/0!</v>
      </c>
    </row>
    <row r="9" spans="2:38" x14ac:dyDescent="0.25">
      <c r="B9" s="48" t="s">
        <v>148</v>
      </c>
      <c r="C9" s="48">
        <f>P3/C6</f>
        <v>1.0197695664542274E-4</v>
      </c>
      <c r="D9" s="28"/>
      <c r="E9" s="28"/>
      <c r="G9" s="48">
        <v>5.0999999999999996</v>
      </c>
      <c r="H9" s="48">
        <v>0.99374837343234224</v>
      </c>
      <c r="I9" s="48">
        <v>5.8095898960727765E-4</v>
      </c>
      <c r="J9" s="48">
        <v>5.5330838058920929E-3</v>
      </c>
      <c r="K9" s="48">
        <v>1.3758377215853485E-4</v>
      </c>
      <c r="L9" s="48">
        <v>0</v>
      </c>
      <c r="Q9" s="60"/>
      <c r="R9" s="60"/>
      <c r="X9" s="60"/>
      <c r="Y9" s="60"/>
    </row>
    <row r="10" spans="2:38" x14ac:dyDescent="0.25">
      <c r="B10" s="48" t="s">
        <v>149</v>
      </c>
      <c r="C10" s="48">
        <f>Q3/C6</f>
        <v>4.6804942340226384E-3</v>
      </c>
      <c r="D10" s="28"/>
      <c r="E10" s="28"/>
      <c r="G10" s="48">
        <v>6.1</v>
      </c>
      <c r="H10" s="48">
        <v>0.99308348089836429</v>
      </c>
      <c r="I10" s="48">
        <v>8.162383116794888E-4</v>
      </c>
      <c r="J10" s="48">
        <v>5.9530824895502659E-3</v>
      </c>
      <c r="K10" s="48">
        <v>1.4719830040613323E-4</v>
      </c>
      <c r="L10" s="48">
        <v>0</v>
      </c>
      <c r="Q10" s="60"/>
      <c r="R10" s="60"/>
      <c r="X10" s="60"/>
      <c r="Y10" s="60"/>
    </row>
    <row r="11" spans="2:38" x14ac:dyDescent="0.25">
      <c r="B11" s="48" t="s">
        <v>150</v>
      </c>
      <c r="C11" s="48">
        <f>R3/C6</f>
        <v>1.1806645736376224E-4</v>
      </c>
      <c r="D11" s="28"/>
      <c r="E11" s="28"/>
      <c r="G11" s="48">
        <v>7.0928439414266045</v>
      </c>
      <c r="H11" s="48">
        <v>0.99215828565826647</v>
      </c>
      <c r="I11" s="48">
        <v>1.1431496931185686E-3</v>
      </c>
      <c r="J11" s="48">
        <v>6.5379770554690629E-3</v>
      </c>
      <c r="K11" s="48">
        <v>1.6058759314608353E-4</v>
      </c>
      <c r="L11" s="48">
        <v>0</v>
      </c>
      <c r="Q11" s="60"/>
      <c r="R11" s="60"/>
      <c r="X11" s="60"/>
      <c r="Y11" s="60"/>
    </row>
    <row r="12" spans="2:38" x14ac:dyDescent="0.25">
      <c r="B12" s="48" t="s">
        <v>151</v>
      </c>
      <c r="C12" s="48">
        <f>S3/C6</f>
        <v>0</v>
      </c>
      <c r="D12" s="28"/>
      <c r="E12" s="28"/>
      <c r="F12" s="50"/>
      <c r="G12" s="48">
        <v>8.010115098116664</v>
      </c>
      <c r="H12" s="48">
        <v>0.99097904795189429</v>
      </c>
      <c r="I12" s="48">
        <v>1.5590159949750823E-3</v>
      </c>
      <c r="J12" s="48">
        <v>7.2842645907536634E-3</v>
      </c>
      <c r="K12" s="48">
        <v>1.7767146237712158E-4</v>
      </c>
      <c r="L12" s="48">
        <v>0</v>
      </c>
      <c r="Q12" s="60"/>
      <c r="R12" s="60"/>
      <c r="X12" s="60"/>
      <c r="Y12" s="60"/>
    </row>
    <row r="13" spans="2:38" x14ac:dyDescent="0.25">
      <c r="G13" s="48">
        <v>8.8728418190001435</v>
      </c>
      <c r="H13" s="48">
        <v>0.98948389545278581</v>
      </c>
      <c r="I13" s="48">
        <v>2.0849847467480156E-3</v>
      </c>
      <c r="J13" s="48">
        <v>8.2317584918330331E-3</v>
      </c>
      <c r="K13" s="48">
        <v>1.993613086333278E-4</v>
      </c>
      <c r="L13" s="48">
        <v>0</v>
      </c>
    </row>
    <row r="14" spans="2:38" x14ac:dyDescent="0.25">
      <c r="G14" s="48">
        <v>9.6880099448892949</v>
      </c>
      <c r="H14" s="48">
        <v>0.98761477272986953</v>
      </c>
      <c r="I14" s="48">
        <v>2.7404479318550229E-3</v>
      </c>
      <c r="J14" s="48">
        <v>9.4182569377906714E-3</v>
      </c>
      <c r="K14" s="48">
        <v>2.265224004849291E-4</v>
      </c>
      <c r="L14" s="48">
        <v>0</v>
      </c>
    </row>
    <row r="15" spans="2:38" x14ac:dyDescent="0.25">
      <c r="B15" s="50" t="s">
        <v>57</v>
      </c>
      <c r="C15" s="50"/>
      <c r="D15" s="50"/>
      <c r="E15" s="50"/>
      <c r="G15" s="48">
        <v>10</v>
      </c>
      <c r="H15" s="48">
        <v>0.98675328195933365</v>
      </c>
      <c r="I15" s="48">
        <v>3.0417427255350531E-3</v>
      </c>
      <c r="J15" s="48">
        <v>9.9659160096019009E-3</v>
      </c>
      <c r="K15" s="48">
        <v>2.3905930552977448E-4</v>
      </c>
      <c r="L15" s="48">
        <v>0</v>
      </c>
    </row>
    <row r="16" spans="2:38" x14ac:dyDescent="0.25">
      <c r="B16" s="50">
        <f>SUMSQ(AH3:AH8)</f>
        <v>2.8418137483640998E-2</v>
      </c>
      <c r="C16" s="50">
        <f>SUMSQ(AI3:AI8)</f>
        <v>9.8922701127649643E-2</v>
      </c>
      <c r="D16" s="50">
        <f>SUMSQ(AJ3:AJ8)</f>
        <v>1.8970145051019828E-2</v>
      </c>
      <c r="E16" s="50">
        <f>SUMSQ(AK3:AK8)</f>
        <v>1.95932177744178E-2</v>
      </c>
      <c r="G16" s="48" t="e">
        <v>#N/A</v>
      </c>
      <c r="H16" s="48" t="e">
        <v>#N/A</v>
      </c>
      <c r="I16" s="48" t="e">
        <v>#N/A</v>
      </c>
      <c r="J16" s="48" t="e">
        <v>#N/A</v>
      </c>
      <c r="K16" s="48" t="e">
        <v>#N/A</v>
      </c>
      <c r="L16" s="48" t="e">
        <v>#N/A</v>
      </c>
    </row>
    <row r="17" spans="2:12" x14ac:dyDescent="0.25">
      <c r="B17" s="79" t="s">
        <v>58</v>
      </c>
      <c r="C17" s="79"/>
      <c r="D17" s="13">
        <f>SUM(B16:E16)</f>
        <v>0.16590420143672827</v>
      </c>
      <c r="G17" s="48" t="e">
        <v>#N/A</v>
      </c>
      <c r="H17" s="48" t="e">
        <v>#N/A</v>
      </c>
      <c r="I17" s="48" t="e">
        <v>#N/A</v>
      </c>
      <c r="J17" s="48" t="e">
        <v>#N/A</v>
      </c>
      <c r="K17" s="48" t="e">
        <v>#N/A</v>
      </c>
      <c r="L17" s="48" t="e">
        <v>#N/A</v>
      </c>
    </row>
    <row r="18" spans="2:12" x14ac:dyDescent="0.25">
      <c r="G18" s="48" t="e">
        <v>#N/A</v>
      </c>
      <c r="H18" s="48" t="e">
        <v>#N/A</v>
      </c>
      <c r="I18" s="48" t="e">
        <v>#N/A</v>
      </c>
      <c r="J18" s="48" t="e">
        <v>#N/A</v>
      </c>
      <c r="K18" s="48" t="e">
        <v>#N/A</v>
      </c>
      <c r="L18" s="48" t="e">
        <v>#N/A</v>
      </c>
    </row>
    <row r="19" spans="2:12" x14ac:dyDescent="0.25">
      <c r="G19" s="48" t="e">
        <v>#N/A</v>
      </c>
      <c r="H19" s="48" t="e">
        <v>#N/A</v>
      </c>
      <c r="I19" s="48" t="e">
        <v>#N/A</v>
      </c>
      <c r="J19" s="48" t="e">
        <v>#N/A</v>
      </c>
      <c r="K19" s="48" t="e">
        <v>#N/A</v>
      </c>
      <c r="L19" s="48" t="e">
        <v>#N/A</v>
      </c>
    </row>
    <row r="20" spans="2:12" x14ac:dyDescent="0.25">
      <c r="G20" s="48" t="e">
        <v>#N/A</v>
      </c>
      <c r="H20" s="48" t="e">
        <v>#N/A</v>
      </c>
      <c r="I20" s="48" t="e">
        <v>#N/A</v>
      </c>
      <c r="J20" s="48" t="e">
        <v>#N/A</v>
      </c>
      <c r="K20" s="48" t="e">
        <v>#N/A</v>
      </c>
      <c r="L20" s="48" t="e">
        <v>#N/A</v>
      </c>
    </row>
    <row r="21" spans="2:12" x14ac:dyDescent="0.25">
      <c r="G21" s="48" t="e">
        <v>#N/A</v>
      </c>
      <c r="H21" s="48" t="e">
        <v>#N/A</v>
      </c>
      <c r="I21" s="48" t="e">
        <v>#N/A</v>
      </c>
      <c r="J21" s="48" t="e">
        <v>#N/A</v>
      </c>
      <c r="K21" s="48" t="e">
        <v>#N/A</v>
      </c>
      <c r="L21" s="48" t="e">
        <v>#N/A</v>
      </c>
    </row>
    <row r="22" spans="2:12" x14ac:dyDescent="0.25">
      <c r="G22" s="48" t="e">
        <v>#N/A</v>
      </c>
      <c r="H22" s="48" t="e">
        <v>#N/A</v>
      </c>
      <c r="I22" s="48" t="e">
        <v>#N/A</v>
      </c>
      <c r="J22" s="48" t="e">
        <v>#N/A</v>
      </c>
      <c r="K22" s="48" t="e">
        <v>#N/A</v>
      </c>
      <c r="L22" s="48" t="e">
        <v>#N/A</v>
      </c>
    </row>
    <row r="23" spans="2:12" x14ac:dyDescent="0.25">
      <c r="G23" s="48" t="e">
        <v>#N/A</v>
      </c>
      <c r="H23" s="48" t="e">
        <v>#N/A</v>
      </c>
      <c r="I23" s="48" t="e">
        <v>#N/A</v>
      </c>
      <c r="J23" s="48" t="e">
        <v>#N/A</v>
      </c>
      <c r="K23" s="48" t="e">
        <v>#N/A</v>
      </c>
      <c r="L23" s="48" t="e">
        <v>#N/A</v>
      </c>
    </row>
    <row r="24" spans="2:12" x14ac:dyDescent="0.25">
      <c r="G24" s="48" t="e">
        <v>#N/A</v>
      </c>
      <c r="H24" s="48" t="e">
        <v>#N/A</v>
      </c>
      <c r="I24" s="48" t="e">
        <v>#N/A</v>
      </c>
      <c r="J24" s="48" t="e">
        <v>#N/A</v>
      </c>
      <c r="K24" s="48" t="e">
        <v>#N/A</v>
      </c>
      <c r="L24" s="48" t="e">
        <v>#N/A</v>
      </c>
    </row>
    <row r="25" spans="2:12" x14ac:dyDescent="0.25">
      <c r="G25" s="48" t="e">
        <v>#N/A</v>
      </c>
      <c r="H25" s="48" t="e">
        <v>#N/A</v>
      </c>
      <c r="I25" s="48" t="e">
        <v>#N/A</v>
      </c>
      <c r="J25" s="48" t="e">
        <v>#N/A</v>
      </c>
      <c r="K25" s="48" t="e">
        <v>#N/A</v>
      </c>
      <c r="L25" s="48" t="e">
        <v>#N/A</v>
      </c>
    </row>
    <row r="26" spans="2:12" x14ac:dyDescent="0.25">
      <c r="G26" s="48" t="e">
        <v>#N/A</v>
      </c>
      <c r="H26" s="48" t="e">
        <v>#N/A</v>
      </c>
      <c r="I26" s="48" t="e">
        <v>#N/A</v>
      </c>
      <c r="J26" s="48" t="e">
        <v>#N/A</v>
      </c>
      <c r="K26" s="48" t="e">
        <v>#N/A</v>
      </c>
      <c r="L26" s="48" t="e">
        <v>#N/A</v>
      </c>
    </row>
    <row r="27" spans="2:12" x14ac:dyDescent="0.25">
      <c r="G27" s="48" t="e">
        <v>#N/A</v>
      </c>
      <c r="H27" s="48" t="e">
        <v>#N/A</v>
      </c>
      <c r="I27" s="48" t="e">
        <v>#N/A</v>
      </c>
      <c r="J27" s="48" t="e">
        <v>#N/A</v>
      </c>
      <c r="K27" s="48" t="e">
        <v>#N/A</v>
      </c>
      <c r="L27" s="48" t="e">
        <v>#N/A</v>
      </c>
    </row>
    <row r="28" spans="2:12" x14ac:dyDescent="0.25">
      <c r="G28" s="48" t="e">
        <v>#N/A</v>
      </c>
      <c r="H28" s="48" t="e">
        <v>#N/A</v>
      </c>
      <c r="I28" s="48" t="e">
        <v>#N/A</v>
      </c>
      <c r="J28" s="48" t="e">
        <v>#N/A</v>
      </c>
      <c r="K28" s="48" t="e">
        <v>#N/A</v>
      </c>
      <c r="L28" s="48" t="e">
        <v>#N/A</v>
      </c>
    </row>
    <row r="29" spans="2:12" x14ac:dyDescent="0.25">
      <c r="G29" s="48" t="e">
        <v>#N/A</v>
      </c>
      <c r="H29" s="48" t="e">
        <v>#N/A</v>
      </c>
      <c r="I29" s="48" t="e">
        <v>#N/A</v>
      </c>
      <c r="J29" s="48" t="e">
        <v>#N/A</v>
      </c>
      <c r="K29" s="48" t="e">
        <v>#N/A</v>
      </c>
      <c r="L29" s="48" t="e">
        <v>#N/A</v>
      </c>
    </row>
    <row r="30" spans="2:12" x14ac:dyDescent="0.25">
      <c r="G30" s="48" t="e">
        <v>#N/A</v>
      </c>
      <c r="H30" s="48" t="e">
        <v>#N/A</v>
      </c>
      <c r="I30" s="48" t="e">
        <v>#N/A</v>
      </c>
      <c r="J30" s="48" t="e">
        <v>#N/A</v>
      </c>
      <c r="K30" s="48" t="e">
        <v>#N/A</v>
      </c>
      <c r="L30" s="48" t="e">
        <v>#N/A</v>
      </c>
    </row>
    <row r="31" spans="2:12" x14ac:dyDescent="0.25">
      <c r="G31" s="48" t="e">
        <v>#N/A</v>
      </c>
      <c r="H31" s="48" t="e">
        <v>#N/A</v>
      </c>
      <c r="I31" s="48" t="e">
        <v>#N/A</v>
      </c>
      <c r="J31" s="48" t="e">
        <v>#N/A</v>
      </c>
      <c r="K31" s="48" t="e">
        <v>#N/A</v>
      </c>
      <c r="L31" s="48" t="e">
        <v>#N/A</v>
      </c>
    </row>
    <row r="32" spans="2:12" x14ac:dyDescent="0.25">
      <c r="G32" s="48" t="e">
        <v>#N/A</v>
      </c>
      <c r="H32" s="48" t="e">
        <v>#N/A</v>
      </c>
      <c r="I32" s="48" t="e">
        <v>#N/A</v>
      </c>
      <c r="J32" s="48" t="e">
        <v>#N/A</v>
      </c>
      <c r="K32" s="48" t="e">
        <v>#N/A</v>
      </c>
      <c r="L32" s="48" t="e">
        <v>#N/A</v>
      </c>
    </row>
    <row r="33" spans="7:12" x14ac:dyDescent="0.25">
      <c r="G33" s="48" t="e">
        <v>#N/A</v>
      </c>
      <c r="H33" s="48" t="e">
        <v>#N/A</v>
      </c>
      <c r="I33" s="48" t="e">
        <v>#N/A</v>
      </c>
      <c r="J33" s="48" t="e">
        <v>#N/A</v>
      </c>
      <c r="K33" s="48" t="e">
        <v>#N/A</v>
      </c>
      <c r="L33" s="48" t="e">
        <v>#N/A</v>
      </c>
    </row>
    <row r="34" spans="7:12" x14ac:dyDescent="0.25">
      <c r="G34" s="48" t="e">
        <v>#N/A</v>
      </c>
      <c r="H34" s="48" t="e">
        <v>#N/A</v>
      </c>
      <c r="I34" s="48" t="e">
        <v>#N/A</v>
      </c>
      <c r="J34" s="48" t="e">
        <v>#N/A</v>
      </c>
      <c r="K34" s="48" t="e">
        <v>#N/A</v>
      </c>
      <c r="L34" s="48" t="e">
        <v>#N/A</v>
      </c>
    </row>
    <row r="35" spans="7:12" x14ac:dyDescent="0.25">
      <c r="G35" s="48" t="e">
        <v>#N/A</v>
      </c>
      <c r="H35" s="48" t="e">
        <v>#N/A</v>
      </c>
      <c r="I35" s="48" t="e">
        <v>#N/A</v>
      </c>
      <c r="J35" s="48" t="e">
        <v>#N/A</v>
      </c>
      <c r="K35" s="48" t="e">
        <v>#N/A</v>
      </c>
      <c r="L35" s="48" t="e">
        <v>#N/A</v>
      </c>
    </row>
    <row r="36" spans="7:12" x14ac:dyDescent="0.25">
      <c r="G36" s="48" t="e">
        <v>#N/A</v>
      </c>
      <c r="H36" s="48" t="e">
        <v>#N/A</v>
      </c>
      <c r="I36" s="48" t="e">
        <v>#N/A</v>
      </c>
      <c r="J36" s="48" t="e">
        <v>#N/A</v>
      </c>
      <c r="K36" s="48" t="e">
        <v>#N/A</v>
      </c>
      <c r="L36" s="48" t="e">
        <v>#N/A</v>
      </c>
    </row>
    <row r="37" spans="7:12" x14ac:dyDescent="0.25">
      <c r="G37" s="48" t="e">
        <v>#N/A</v>
      </c>
      <c r="H37" s="48" t="e">
        <v>#N/A</v>
      </c>
      <c r="I37" s="48" t="e">
        <v>#N/A</v>
      </c>
      <c r="J37" s="48" t="e">
        <v>#N/A</v>
      </c>
      <c r="K37" s="48" t="e">
        <v>#N/A</v>
      </c>
      <c r="L37" s="48" t="e">
        <v>#N/A</v>
      </c>
    </row>
    <row r="38" spans="7:12" x14ac:dyDescent="0.25">
      <c r="G38" s="48" t="e">
        <v>#N/A</v>
      </c>
      <c r="H38" s="48" t="e">
        <v>#N/A</v>
      </c>
      <c r="I38" s="48" t="e">
        <v>#N/A</v>
      </c>
      <c r="J38" s="48" t="e">
        <v>#N/A</v>
      </c>
      <c r="K38" s="48" t="e">
        <v>#N/A</v>
      </c>
      <c r="L38" s="48" t="e">
        <v>#N/A</v>
      </c>
    </row>
    <row r="39" spans="7:12" x14ac:dyDescent="0.25">
      <c r="G39" s="48" t="e">
        <v>#N/A</v>
      </c>
      <c r="H39" s="48" t="e">
        <v>#N/A</v>
      </c>
      <c r="I39" s="48" t="e">
        <v>#N/A</v>
      </c>
      <c r="J39" s="48" t="e">
        <v>#N/A</v>
      </c>
      <c r="K39" s="48" t="e">
        <v>#N/A</v>
      </c>
      <c r="L39" s="48" t="e">
        <v>#N/A</v>
      </c>
    </row>
    <row r="40" spans="7:12" x14ac:dyDescent="0.25">
      <c r="G40" s="48" t="e">
        <v>#N/A</v>
      </c>
      <c r="H40" s="48" t="e">
        <v>#N/A</v>
      </c>
      <c r="I40" s="48" t="e">
        <v>#N/A</v>
      </c>
      <c r="J40" s="48" t="e">
        <v>#N/A</v>
      </c>
      <c r="K40" s="48" t="e">
        <v>#N/A</v>
      </c>
      <c r="L40" s="48" t="e">
        <v>#N/A</v>
      </c>
    </row>
    <row r="41" spans="7:12" x14ac:dyDescent="0.25">
      <c r="G41" s="48" t="e">
        <v>#N/A</v>
      </c>
      <c r="H41" s="48" t="e">
        <v>#N/A</v>
      </c>
      <c r="I41" s="48" t="e">
        <v>#N/A</v>
      </c>
      <c r="J41" s="48" t="e">
        <v>#N/A</v>
      </c>
      <c r="K41" s="48" t="e">
        <v>#N/A</v>
      </c>
      <c r="L41" s="48" t="e">
        <v>#N/A</v>
      </c>
    </row>
    <row r="42" spans="7:12" x14ac:dyDescent="0.25">
      <c r="G42" s="48" t="e">
        <v>#N/A</v>
      </c>
      <c r="H42" s="48" t="e">
        <v>#N/A</v>
      </c>
      <c r="I42" s="48" t="e">
        <v>#N/A</v>
      </c>
      <c r="J42" s="48" t="e">
        <v>#N/A</v>
      </c>
      <c r="K42" s="48" t="e">
        <v>#N/A</v>
      </c>
      <c r="L42" s="48" t="e">
        <v>#N/A</v>
      </c>
    </row>
    <row r="43" spans="7:12" x14ac:dyDescent="0.25">
      <c r="G43" s="48" t="e">
        <v>#N/A</v>
      </c>
      <c r="H43" s="48" t="e">
        <v>#N/A</v>
      </c>
      <c r="I43" s="48" t="e">
        <v>#N/A</v>
      </c>
      <c r="J43" s="48" t="e">
        <v>#N/A</v>
      </c>
      <c r="K43" s="48" t="e">
        <v>#N/A</v>
      </c>
      <c r="L43" s="48" t="e">
        <v>#N/A</v>
      </c>
    </row>
    <row r="44" spans="7:12" x14ac:dyDescent="0.25">
      <c r="G44" s="48" t="e">
        <v>#N/A</v>
      </c>
      <c r="H44" s="48" t="e">
        <v>#N/A</v>
      </c>
      <c r="I44" s="48" t="e">
        <v>#N/A</v>
      </c>
      <c r="J44" s="48" t="e">
        <v>#N/A</v>
      </c>
      <c r="K44" s="48" t="e">
        <v>#N/A</v>
      </c>
      <c r="L44" s="48" t="e">
        <v>#N/A</v>
      </c>
    </row>
    <row r="45" spans="7:12" x14ac:dyDescent="0.25">
      <c r="G45" s="48" t="e">
        <v>#N/A</v>
      </c>
      <c r="H45" s="48" t="e">
        <v>#N/A</v>
      </c>
      <c r="I45" s="48" t="e">
        <v>#N/A</v>
      </c>
      <c r="J45" s="48" t="e">
        <v>#N/A</v>
      </c>
      <c r="K45" s="48" t="e">
        <v>#N/A</v>
      </c>
      <c r="L45" s="48" t="e">
        <v>#N/A</v>
      </c>
    </row>
    <row r="46" spans="7:12" x14ac:dyDescent="0.25">
      <c r="G46" s="48" t="e">
        <v>#N/A</v>
      </c>
      <c r="H46" s="48" t="e">
        <v>#N/A</v>
      </c>
      <c r="I46" s="48" t="e">
        <v>#N/A</v>
      </c>
      <c r="J46" s="48" t="e">
        <v>#N/A</v>
      </c>
      <c r="K46" s="48" t="e">
        <v>#N/A</v>
      </c>
      <c r="L46" s="48" t="e">
        <v>#N/A</v>
      </c>
    </row>
    <row r="47" spans="7:12" x14ac:dyDescent="0.25">
      <c r="G47" s="48" t="e">
        <v>#N/A</v>
      </c>
      <c r="H47" s="48" t="e">
        <v>#N/A</v>
      </c>
      <c r="I47" s="48" t="e">
        <v>#N/A</v>
      </c>
      <c r="J47" s="48" t="e">
        <v>#N/A</v>
      </c>
      <c r="K47" s="48" t="e">
        <v>#N/A</v>
      </c>
      <c r="L47" s="48" t="e">
        <v>#N/A</v>
      </c>
    </row>
    <row r="48" spans="7:12" x14ac:dyDescent="0.25">
      <c r="G48" s="48" t="e">
        <v>#N/A</v>
      </c>
      <c r="H48" s="48" t="e">
        <v>#N/A</v>
      </c>
      <c r="I48" s="48" t="e">
        <v>#N/A</v>
      </c>
      <c r="J48" s="48" t="e">
        <v>#N/A</v>
      </c>
      <c r="K48" s="48" t="e">
        <v>#N/A</v>
      </c>
      <c r="L48" s="48" t="e">
        <v>#N/A</v>
      </c>
    </row>
    <row r="49" spans="7:12" x14ac:dyDescent="0.25">
      <c r="G49" s="48" t="e">
        <v>#N/A</v>
      </c>
      <c r="H49" s="48" t="e">
        <v>#N/A</v>
      </c>
      <c r="I49" s="48" t="e">
        <v>#N/A</v>
      </c>
      <c r="J49" s="48" t="e">
        <v>#N/A</v>
      </c>
      <c r="K49" s="48" t="e">
        <v>#N/A</v>
      </c>
      <c r="L49" s="48" t="e">
        <v>#N/A</v>
      </c>
    </row>
    <row r="50" spans="7:12" x14ac:dyDescent="0.25">
      <c r="G50" s="48" t="e">
        <v>#N/A</v>
      </c>
      <c r="H50" s="48" t="e">
        <v>#N/A</v>
      </c>
      <c r="I50" s="48" t="e">
        <v>#N/A</v>
      </c>
      <c r="J50" s="48" t="e">
        <v>#N/A</v>
      </c>
      <c r="K50" s="48" t="e">
        <v>#N/A</v>
      </c>
      <c r="L50" s="48" t="e">
        <v>#N/A</v>
      </c>
    </row>
    <row r="51" spans="7:12" x14ac:dyDescent="0.25">
      <c r="G51" s="48" t="e">
        <v>#N/A</v>
      </c>
      <c r="H51" s="48" t="e">
        <v>#N/A</v>
      </c>
      <c r="I51" s="48" t="e">
        <v>#N/A</v>
      </c>
      <c r="J51" s="48" t="e">
        <v>#N/A</v>
      </c>
      <c r="K51" s="48" t="e">
        <v>#N/A</v>
      </c>
      <c r="L51" s="48" t="e">
        <v>#N/A</v>
      </c>
    </row>
    <row r="52" spans="7:12" x14ac:dyDescent="0.25">
      <c r="G52" s="48" t="e">
        <v>#N/A</v>
      </c>
      <c r="H52" s="48" t="e">
        <v>#N/A</v>
      </c>
      <c r="I52" s="48" t="e">
        <v>#N/A</v>
      </c>
      <c r="J52" s="48" t="e">
        <v>#N/A</v>
      </c>
      <c r="K52" s="48" t="e">
        <v>#N/A</v>
      </c>
      <c r="L52" s="48" t="e">
        <v>#N/A</v>
      </c>
    </row>
    <row r="53" spans="7:12" x14ac:dyDescent="0.25">
      <c r="G53" s="48" t="e">
        <v>#N/A</v>
      </c>
      <c r="H53" s="48" t="e">
        <v>#N/A</v>
      </c>
      <c r="I53" s="48" t="e">
        <v>#N/A</v>
      </c>
      <c r="J53" s="48" t="e">
        <v>#N/A</v>
      </c>
      <c r="K53" s="48" t="e">
        <v>#N/A</v>
      </c>
      <c r="L53" s="48" t="e">
        <v>#N/A</v>
      </c>
    </row>
    <row r="54" spans="7:12" x14ac:dyDescent="0.25">
      <c r="G54" s="48" t="e">
        <v>#N/A</v>
      </c>
      <c r="H54" s="48" t="e">
        <v>#N/A</v>
      </c>
      <c r="I54" s="48" t="e">
        <v>#N/A</v>
      </c>
      <c r="J54" s="48" t="e">
        <v>#N/A</v>
      </c>
      <c r="K54" s="48" t="e">
        <v>#N/A</v>
      </c>
      <c r="L54" s="48" t="e">
        <v>#N/A</v>
      </c>
    </row>
    <row r="55" spans="7:12" x14ac:dyDescent="0.25">
      <c r="G55" s="48" t="e">
        <v>#N/A</v>
      </c>
      <c r="H55" s="48" t="e">
        <v>#N/A</v>
      </c>
      <c r="I55" s="48" t="e">
        <v>#N/A</v>
      </c>
      <c r="J55" s="48" t="e">
        <v>#N/A</v>
      </c>
      <c r="K55" s="48" t="e">
        <v>#N/A</v>
      </c>
      <c r="L55" s="48" t="e">
        <v>#N/A</v>
      </c>
    </row>
    <row r="56" spans="7:12" x14ac:dyDescent="0.25">
      <c r="G56" s="48" t="e">
        <v>#N/A</v>
      </c>
      <c r="H56" s="48" t="e">
        <v>#N/A</v>
      </c>
      <c r="I56" s="48" t="e">
        <v>#N/A</v>
      </c>
      <c r="J56" s="48" t="e">
        <v>#N/A</v>
      </c>
      <c r="K56" s="48" t="e">
        <v>#N/A</v>
      </c>
      <c r="L56" s="48" t="e">
        <v>#N/A</v>
      </c>
    </row>
    <row r="57" spans="7:12" x14ac:dyDescent="0.25">
      <c r="G57" s="48" t="e">
        <v>#N/A</v>
      </c>
      <c r="H57" s="48" t="e">
        <v>#N/A</v>
      </c>
      <c r="I57" s="48" t="e">
        <v>#N/A</v>
      </c>
      <c r="J57" s="48" t="e">
        <v>#N/A</v>
      </c>
      <c r="K57" s="48" t="e">
        <v>#N/A</v>
      </c>
      <c r="L57" s="48" t="e">
        <v>#N/A</v>
      </c>
    </row>
    <row r="58" spans="7:12" x14ac:dyDescent="0.25">
      <c r="G58" s="48" t="e">
        <v>#N/A</v>
      </c>
      <c r="H58" s="48" t="e">
        <v>#N/A</v>
      </c>
      <c r="I58" s="48" t="e">
        <v>#N/A</v>
      </c>
      <c r="J58" s="48" t="e">
        <v>#N/A</v>
      </c>
      <c r="K58" s="48" t="e">
        <v>#N/A</v>
      </c>
      <c r="L58" s="48" t="e">
        <v>#N/A</v>
      </c>
    </row>
    <row r="59" spans="7:12" x14ac:dyDescent="0.25">
      <c r="G59" s="48" t="e">
        <v>#N/A</v>
      </c>
      <c r="H59" s="48" t="e">
        <v>#N/A</v>
      </c>
      <c r="I59" s="48" t="e">
        <v>#N/A</v>
      </c>
      <c r="J59" s="48" t="e">
        <v>#N/A</v>
      </c>
      <c r="K59" s="48" t="e">
        <v>#N/A</v>
      </c>
      <c r="L59" s="48" t="e">
        <v>#N/A</v>
      </c>
    </row>
    <row r="60" spans="7:12" x14ac:dyDescent="0.25">
      <c r="G60" s="48" t="e">
        <v>#N/A</v>
      </c>
      <c r="H60" s="48" t="e">
        <v>#N/A</v>
      </c>
      <c r="I60" s="48" t="e">
        <v>#N/A</v>
      </c>
      <c r="J60" s="48" t="e">
        <v>#N/A</v>
      </c>
      <c r="K60" s="48" t="e">
        <v>#N/A</v>
      </c>
      <c r="L60" s="48" t="e">
        <v>#N/A</v>
      </c>
    </row>
    <row r="61" spans="7:12" x14ac:dyDescent="0.25">
      <c r="G61" s="48" t="e">
        <v>#N/A</v>
      </c>
      <c r="H61" s="48" t="e">
        <v>#N/A</v>
      </c>
      <c r="I61" s="48" t="e">
        <v>#N/A</v>
      </c>
      <c r="J61" s="48" t="e">
        <v>#N/A</v>
      </c>
      <c r="K61" s="48" t="e">
        <v>#N/A</v>
      </c>
      <c r="L61" s="48" t="e">
        <v>#N/A</v>
      </c>
    </row>
    <row r="62" spans="7:12" x14ac:dyDescent="0.25">
      <c r="G62" s="48" t="e">
        <v>#N/A</v>
      </c>
      <c r="H62" s="48" t="e">
        <v>#N/A</v>
      </c>
      <c r="I62" s="48" t="e">
        <v>#N/A</v>
      </c>
      <c r="J62" s="48" t="e">
        <v>#N/A</v>
      </c>
      <c r="K62" s="48" t="e">
        <v>#N/A</v>
      </c>
      <c r="L62" s="48" t="e">
        <v>#N/A</v>
      </c>
    </row>
    <row r="63" spans="7:12" x14ac:dyDescent="0.25">
      <c r="G63" s="48" t="e">
        <v>#N/A</v>
      </c>
      <c r="H63" s="48" t="e">
        <v>#N/A</v>
      </c>
      <c r="I63" s="48" t="e">
        <v>#N/A</v>
      </c>
      <c r="J63" s="48" t="e">
        <v>#N/A</v>
      </c>
      <c r="K63" s="48" t="e">
        <v>#N/A</v>
      </c>
      <c r="L63" s="48" t="e">
        <v>#N/A</v>
      </c>
    </row>
    <row r="64" spans="7:12" x14ac:dyDescent="0.25">
      <c r="G64" s="48" t="e">
        <v>#N/A</v>
      </c>
      <c r="H64" s="48" t="e">
        <v>#N/A</v>
      </c>
      <c r="I64" s="48" t="e">
        <v>#N/A</v>
      </c>
      <c r="J64" s="48" t="e">
        <v>#N/A</v>
      </c>
      <c r="K64" s="48" t="e">
        <v>#N/A</v>
      </c>
      <c r="L64" s="48" t="e">
        <v>#N/A</v>
      </c>
    </row>
    <row r="65" spans="7:12" x14ac:dyDescent="0.25">
      <c r="G65" s="48" t="e">
        <v>#N/A</v>
      </c>
      <c r="H65" s="48" t="e">
        <v>#N/A</v>
      </c>
      <c r="I65" s="48" t="e">
        <v>#N/A</v>
      </c>
      <c r="J65" s="48" t="e">
        <v>#N/A</v>
      </c>
      <c r="K65" s="48" t="e">
        <v>#N/A</v>
      </c>
      <c r="L65" s="48" t="e">
        <v>#N/A</v>
      </c>
    </row>
    <row r="66" spans="7:12" x14ac:dyDescent="0.25">
      <c r="G66" s="48" t="e">
        <v>#N/A</v>
      </c>
      <c r="H66" s="48" t="e">
        <v>#N/A</v>
      </c>
      <c r="I66" s="48" t="e">
        <v>#N/A</v>
      </c>
      <c r="J66" s="48" t="e">
        <v>#N/A</v>
      </c>
      <c r="K66" s="48" t="e">
        <v>#N/A</v>
      </c>
      <c r="L66" s="48" t="e">
        <v>#N/A</v>
      </c>
    </row>
    <row r="67" spans="7:12" x14ac:dyDescent="0.25">
      <c r="G67" s="48" t="e">
        <v>#N/A</v>
      </c>
      <c r="H67" s="48" t="e">
        <v>#N/A</v>
      </c>
      <c r="I67" s="48" t="e">
        <v>#N/A</v>
      </c>
      <c r="J67" s="48" t="e">
        <v>#N/A</v>
      </c>
      <c r="K67" s="48" t="e">
        <v>#N/A</v>
      </c>
      <c r="L67" s="48" t="e">
        <v>#N/A</v>
      </c>
    </row>
    <row r="68" spans="7:12" x14ac:dyDescent="0.25">
      <c r="G68" s="48" t="e">
        <v>#N/A</v>
      </c>
      <c r="H68" s="48" t="e">
        <v>#N/A</v>
      </c>
      <c r="I68" s="48" t="e">
        <v>#N/A</v>
      </c>
      <c r="J68" s="48" t="e">
        <v>#N/A</v>
      </c>
      <c r="K68" s="48" t="e">
        <v>#N/A</v>
      </c>
      <c r="L68" s="48" t="e">
        <v>#N/A</v>
      </c>
    </row>
    <row r="69" spans="7:12" x14ac:dyDescent="0.25">
      <c r="G69" s="48" t="e">
        <v>#N/A</v>
      </c>
      <c r="H69" s="48" t="e">
        <v>#N/A</v>
      </c>
      <c r="I69" s="48" t="e">
        <v>#N/A</v>
      </c>
      <c r="J69" s="48" t="e">
        <v>#N/A</v>
      </c>
      <c r="K69" s="48" t="e">
        <v>#N/A</v>
      </c>
      <c r="L69" s="48" t="e">
        <v>#N/A</v>
      </c>
    </row>
    <row r="70" spans="7:12" x14ac:dyDescent="0.25">
      <c r="G70" s="48" t="e">
        <v>#N/A</v>
      </c>
      <c r="H70" s="48" t="e">
        <v>#N/A</v>
      </c>
      <c r="I70" s="48" t="e">
        <v>#N/A</v>
      </c>
      <c r="J70" s="48" t="e">
        <v>#N/A</v>
      </c>
      <c r="K70" s="48" t="e">
        <v>#N/A</v>
      </c>
      <c r="L70" s="48" t="e">
        <v>#N/A</v>
      </c>
    </row>
    <row r="71" spans="7:12" x14ac:dyDescent="0.25">
      <c r="G71" s="48" t="e">
        <v>#N/A</v>
      </c>
      <c r="H71" s="48" t="e">
        <v>#N/A</v>
      </c>
      <c r="I71" s="48" t="e">
        <v>#N/A</v>
      </c>
      <c r="J71" s="48" t="e">
        <v>#N/A</v>
      </c>
      <c r="K71" s="48" t="e">
        <v>#N/A</v>
      </c>
      <c r="L71" s="48" t="e">
        <v>#N/A</v>
      </c>
    </row>
    <row r="72" spans="7:12" x14ac:dyDescent="0.25">
      <c r="G72" s="48" t="e">
        <v>#N/A</v>
      </c>
      <c r="H72" s="48" t="e">
        <v>#N/A</v>
      </c>
      <c r="I72" s="48" t="e">
        <v>#N/A</v>
      </c>
      <c r="J72" s="48" t="e">
        <v>#N/A</v>
      </c>
      <c r="K72" s="48" t="e">
        <v>#N/A</v>
      </c>
      <c r="L72" s="48" t="e">
        <v>#N/A</v>
      </c>
    </row>
    <row r="73" spans="7:12" x14ac:dyDescent="0.25">
      <c r="G73" s="48" t="e">
        <v>#N/A</v>
      </c>
      <c r="H73" s="48" t="e">
        <v>#N/A</v>
      </c>
      <c r="I73" s="48" t="e">
        <v>#N/A</v>
      </c>
      <c r="J73" s="48" t="e">
        <v>#N/A</v>
      </c>
      <c r="K73" s="48" t="e">
        <v>#N/A</v>
      </c>
      <c r="L73" s="48" t="e">
        <v>#N/A</v>
      </c>
    </row>
    <row r="74" spans="7:12" x14ac:dyDescent="0.25">
      <c r="G74" s="48" t="e">
        <v>#N/A</v>
      </c>
      <c r="H74" s="48" t="e">
        <v>#N/A</v>
      </c>
      <c r="I74" s="48" t="e">
        <v>#N/A</v>
      </c>
      <c r="J74" s="48" t="e">
        <v>#N/A</v>
      </c>
      <c r="K74" s="48" t="e">
        <v>#N/A</v>
      </c>
      <c r="L74" s="48" t="e">
        <v>#N/A</v>
      </c>
    </row>
    <row r="75" spans="7:12" x14ac:dyDescent="0.25">
      <c r="G75" s="48" t="e">
        <v>#N/A</v>
      </c>
      <c r="H75" s="48" t="e">
        <v>#N/A</v>
      </c>
      <c r="I75" s="48" t="e">
        <v>#N/A</v>
      </c>
      <c r="J75" s="48" t="e">
        <v>#N/A</v>
      </c>
      <c r="K75" s="48" t="e">
        <v>#N/A</v>
      </c>
      <c r="L75" s="48" t="e">
        <v>#N/A</v>
      </c>
    </row>
    <row r="76" spans="7:12" x14ac:dyDescent="0.25">
      <c r="G76" s="48" t="e">
        <v>#N/A</v>
      </c>
      <c r="H76" s="48" t="e">
        <v>#N/A</v>
      </c>
      <c r="I76" s="48" t="e">
        <v>#N/A</v>
      </c>
      <c r="J76" s="48" t="e">
        <v>#N/A</v>
      </c>
      <c r="K76" s="48" t="e">
        <v>#N/A</v>
      </c>
      <c r="L76" s="48" t="e">
        <v>#N/A</v>
      </c>
    </row>
    <row r="77" spans="7:12" x14ac:dyDescent="0.25">
      <c r="G77" s="48" t="e">
        <v>#N/A</v>
      </c>
      <c r="H77" s="48" t="e">
        <v>#N/A</v>
      </c>
      <c r="I77" s="48" t="e">
        <v>#N/A</v>
      </c>
      <c r="J77" s="48" t="e">
        <v>#N/A</v>
      </c>
      <c r="K77" s="48" t="e">
        <v>#N/A</v>
      </c>
      <c r="L77" s="48" t="e">
        <v>#N/A</v>
      </c>
    </row>
    <row r="78" spans="7:12" x14ac:dyDescent="0.25">
      <c r="G78" s="48" t="e">
        <v>#N/A</v>
      </c>
      <c r="H78" s="48" t="e">
        <v>#N/A</v>
      </c>
      <c r="I78" s="48" t="e">
        <v>#N/A</v>
      </c>
      <c r="J78" s="48" t="e">
        <v>#N/A</v>
      </c>
      <c r="K78" s="48" t="e">
        <v>#N/A</v>
      </c>
      <c r="L78" s="48" t="e">
        <v>#N/A</v>
      </c>
    </row>
    <row r="79" spans="7:12" x14ac:dyDescent="0.25">
      <c r="G79" s="48" t="e">
        <v>#N/A</v>
      </c>
      <c r="H79" s="48" t="e">
        <v>#N/A</v>
      </c>
      <c r="I79" s="48" t="e">
        <v>#N/A</v>
      </c>
      <c r="J79" s="48" t="e">
        <v>#N/A</v>
      </c>
      <c r="K79" s="48" t="e">
        <v>#N/A</v>
      </c>
      <c r="L79" s="48" t="e">
        <v>#N/A</v>
      </c>
    </row>
    <row r="80" spans="7:12" x14ac:dyDescent="0.25">
      <c r="G80" s="48" t="e">
        <v>#N/A</v>
      </c>
      <c r="H80" s="48" t="e">
        <v>#N/A</v>
      </c>
      <c r="I80" s="48" t="e">
        <v>#N/A</v>
      </c>
      <c r="J80" s="48" t="e">
        <v>#N/A</v>
      </c>
      <c r="K80" s="48" t="e">
        <v>#N/A</v>
      </c>
      <c r="L80" s="48" t="e">
        <v>#N/A</v>
      </c>
    </row>
    <row r="81" spans="7:12" x14ac:dyDescent="0.25">
      <c r="G81" s="48" t="e">
        <v>#N/A</v>
      </c>
      <c r="H81" s="48" t="e">
        <v>#N/A</v>
      </c>
      <c r="I81" s="48" t="e">
        <v>#N/A</v>
      </c>
      <c r="J81" s="48" t="e">
        <v>#N/A</v>
      </c>
      <c r="K81" s="48" t="e">
        <v>#N/A</v>
      </c>
      <c r="L81" s="48" t="e">
        <v>#N/A</v>
      </c>
    </row>
    <row r="82" spans="7:12" x14ac:dyDescent="0.25">
      <c r="G82" s="48" t="e">
        <v>#N/A</v>
      </c>
      <c r="H82" s="48" t="e">
        <v>#N/A</v>
      </c>
      <c r="I82" s="48" t="e">
        <v>#N/A</v>
      </c>
      <c r="J82" s="48" t="e">
        <v>#N/A</v>
      </c>
      <c r="K82" s="48" t="e">
        <v>#N/A</v>
      </c>
      <c r="L82" s="48" t="e">
        <v>#N/A</v>
      </c>
    </row>
    <row r="83" spans="7:12" x14ac:dyDescent="0.25">
      <c r="G83" s="48" t="e">
        <v>#N/A</v>
      </c>
      <c r="H83" s="48" t="e">
        <v>#N/A</v>
      </c>
      <c r="I83" s="48" t="e">
        <v>#N/A</v>
      </c>
      <c r="J83" s="48" t="e">
        <v>#N/A</v>
      </c>
      <c r="K83" s="48" t="e">
        <v>#N/A</v>
      </c>
      <c r="L83" s="48" t="e">
        <v>#N/A</v>
      </c>
    </row>
    <row r="84" spans="7:12" x14ac:dyDescent="0.25">
      <c r="G84" s="48" t="e">
        <v>#N/A</v>
      </c>
      <c r="H84" s="48" t="e">
        <v>#N/A</v>
      </c>
      <c r="I84" s="48" t="e">
        <v>#N/A</v>
      </c>
      <c r="J84" s="48" t="e">
        <v>#N/A</v>
      </c>
      <c r="K84" s="48" t="e">
        <v>#N/A</v>
      </c>
      <c r="L84" s="48" t="e">
        <v>#N/A</v>
      </c>
    </row>
    <row r="85" spans="7:12" x14ac:dyDescent="0.25">
      <c r="G85" s="48" t="e">
        <v>#N/A</v>
      </c>
      <c r="H85" s="48" t="e">
        <v>#N/A</v>
      </c>
      <c r="I85" s="48" t="e">
        <v>#N/A</v>
      </c>
      <c r="J85" s="48" t="e">
        <v>#N/A</v>
      </c>
      <c r="K85" s="48" t="e">
        <v>#N/A</v>
      </c>
      <c r="L85" s="48" t="e">
        <v>#N/A</v>
      </c>
    </row>
    <row r="86" spans="7:12" x14ac:dyDescent="0.25">
      <c r="G86" s="48" t="e">
        <v>#N/A</v>
      </c>
      <c r="H86" s="48" t="e">
        <v>#N/A</v>
      </c>
      <c r="I86" s="48" t="e">
        <v>#N/A</v>
      </c>
      <c r="J86" s="48" t="e">
        <v>#N/A</v>
      </c>
      <c r="K86" s="48" t="e">
        <v>#N/A</v>
      </c>
      <c r="L86" s="48" t="e">
        <v>#N/A</v>
      </c>
    </row>
    <row r="87" spans="7:12" x14ac:dyDescent="0.25">
      <c r="G87" s="48" t="e">
        <v>#N/A</v>
      </c>
      <c r="H87" s="48" t="e">
        <v>#N/A</v>
      </c>
      <c r="I87" s="48" t="e">
        <v>#N/A</v>
      </c>
      <c r="J87" s="48" t="e">
        <v>#N/A</v>
      </c>
      <c r="K87" s="48" t="e">
        <v>#N/A</v>
      </c>
      <c r="L87" s="48" t="e">
        <v>#N/A</v>
      </c>
    </row>
    <row r="88" spans="7:12" x14ac:dyDescent="0.25">
      <c r="G88" s="48" t="e">
        <v>#N/A</v>
      </c>
      <c r="H88" s="48" t="e">
        <v>#N/A</v>
      </c>
      <c r="I88" s="48" t="e">
        <v>#N/A</v>
      </c>
      <c r="J88" s="48" t="e">
        <v>#N/A</v>
      </c>
      <c r="K88" s="48" t="e">
        <v>#N/A</v>
      </c>
      <c r="L88" s="48" t="e">
        <v>#N/A</v>
      </c>
    </row>
    <row r="89" spans="7:12" x14ac:dyDescent="0.25">
      <c r="G89" s="48" t="e">
        <v>#N/A</v>
      </c>
      <c r="H89" s="48" t="e">
        <v>#N/A</v>
      </c>
      <c r="I89" s="48" t="e">
        <v>#N/A</v>
      </c>
      <c r="J89" s="48" t="e">
        <v>#N/A</v>
      </c>
      <c r="K89" s="48" t="e">
        <v>#N/A</v>
      </c>
      <c r="L89" s="48" t="e">
        <v>#N/A</v>
      </c>
    </row>
    <row r="90" spans="7:12" x14ac:dyDescent="0.25">
      <c r="G90" s="48" t="e">
        <v>#N/A</v>
      </c>
      <c r="H90" s="48" t="e">
        <v>#N/A</v>
      </c>
      <c r="I90" s="48" t="e">
        <v>#N/A</v>
      </c>
      <c r="J90" s="48" t="e">
        <v>#N/A</v>
      </c>
      <c r="K90" s="48" t="e">
        <v>#N/A</v>
      </c>
      <c r="L90" s="48" t="e">
        <v>#N/A</v>
      </c>
    </row>
    <row r="91" spans="7:12" x14ac:dyDescent="0.25">
      <c r="G91" s="48" t="e">
        <v>#N/A</v>
      </c>
      <c r="H91" s="48" t="e">
        <v>#N/A</v>
      </c>
      <c r="I91" s="48" t="e">
        <v>#N/A</v>
      </c>
      <c r="J91" s="48" t="e">
        <v>#N/A</v>
      </c>
      <c r="K91" s="48" t="e">
        <v>#N/A</v>
      </c>
      <c r="L91" s="48" t="e">
        <v>#N/A</v>
      </c>
    </row>
    <row r="92" spans="7:12" x14ac:dyDescent="0.25">
      <c r="G92" s="48" t="e">
        <v>#N/A</v>
      </c>
      <c r="H92" s="48" t="e">
        <v>#N/A</v>
      </c>
      <c r="I92" s="48" t="e">
        <v>#N/A</v>
      </c>
      <c r="J92" s="48" t="e">
        <v>#N/A</v>
      </c>
      <c r="K92" s="48" t="e">
        <v>#N/A</v>
      </c>
      <c r="L92" s="48" t="e">
        <v>#N/A</v>
      </c>
    </row>
    <row r="93" spans="7:12" x14ac:dyDescent="0.25">
      <c r="G93" s="48" t="e">
        <v>#N/A</v>
      </c>
      <c r="H93" s="48" t="e">
        <v>#N/A</v>
      </c>
      <c r="I93" s="48" t="e">
        <v>#N/A</v>
      </c>
      <c r="J93" s="48" t="e">
        <v>#N/A</v>
      </c>
      <c r="K93" s="48" t="e">
        <v>#N/A</v>
      </c>
      <c r="L93" s="48" t="e">
        <v>#N/A</v>
      </c>
    </row>
    <row r="94" spans="7:12" x14ac:dyDescent="0.25">
      <c r="G94" s="48" t="e">
        <v>#N/A</v>
      </c>
      <c r="H94" s="48" t="e">
        <v>#N/A</v>
      </c>
      <c r="I94" s="48" t="e">
        <v>#N/A</v>
      </c>
      <c r="J94" s="48" t="e">
        <v>#N/A</v>
      </c>
      <c r="K94" s="48" t="e">
        <v>#N/A</v>
      </c>
      <c r="L94" s="48" t="e">
        <v>#N/A</v>
      </c>
    </row>
    <row r="95" spans="7:12" x14ac:dyDescent="0.25">
      <c r="G95" s="48" t="e">
        <v>#N/A</v>
      </c>
      <c r="H95" s="48" t="e">
        <v>#N/A</v>
      </c>
      <c r="I95" s="48" t="e">
        <v>#N/A</v>
      </c>
      <c r="J95" s="48" t="e">
        <v>#N/A</v>
      </c>
      <c r="K95" s="48" t="e">
        <v>#N/A</v>
      </c>
      <c r="L95" s="48" t="e">
        <v>#N/A</v>
      </c>
    </row>
    <row r="96" spans="7:12" x14ac:dyDescent="0.25">
      <c r="G96" s="48" t="e">
        <v>#N/A</v>
      </c>
      <c r="H96" s="48" t="e">
        <v>#N/A</v>
      </c>
      <c r="I96" s="48" t="e">
        <v>#N/A</v>
      </c>
      <c r="J96" s="48" t="e">
        <v>#N/A</v>
      </c>
      <c r="K96" s="48" t="e">
        <v>#N/A</v>
      </c>
      <c r="L96" s="48" t="e">
        <v>#N/A</v>
      </c>
    </row>
    <row r="97" spans="7:12" x14ac:dyDescent="0.25">
      <c r="G97" s="48" t="e">
        <v>#N/A</v>
      </c>
      <c r="H97" s="48" t="e">
        <v>#N/A</v>
      </c>
      <c r="I97" s="48" t="e">
        <v>#N/A</v>
      </c>
      <c r="J97" s="48" t="e">
        <v>#N/A</v>
      </c>
      <c r="K97" s="48" t="e">
        <v>#N/A</v>
      </c>
      <c r="L97" s="48" t="e">
        <v>#N/A</v>
      </c>
    </row>
    <row r="98" spans="7:12" x14ac:dyDescent="0.25">
      <c r="G98" s="48" t="e">
        <v>#N/A</v>
      </c>
      <c r="H98" s="48" t="e">
        <v>#N/A</v>
      </c>
      <c r="I98" s="48" t="e">
        <v>#N/A</v>
      </c>
      <c r="J98" s="48" t="e">
        <v>#N/A</v>
      </c>
      <c r="K98" s="48" t="e">
        <v>#N/A</v>
      </c>
      <c r="L98" s="48" t="e">
        <v>#N/A</v>
      </c>
    </row>
    <row r="99" spans="7:12" x14ac:dyDescent="0.25">
      <c r="G99" s="48" t="e">
        <v>#N/A</v>
      </c>
      <c r="H99" s="48" t="e">
        <v>#N/A</v>
      </c>
      <c r="I99" s="48" t="e">
        <v>#N/A</v>
      </c>
      <c r="J99" s="48" t="e">
        <v>#N/A</v>
      </c>
      <c r="K99" s="48" t="e">
        <v>#N/A</v>
      </c>
      <c r="L99" s="48" t="e">
        <v>#N/A</v>
      </c>
    </row>
    <row r="100" spans="7:12" x14ac:dyDescent="0.25">
      <c r="G100" s="48" t="e">
        <v>#N/A</v>
      </c>
      <c r="H100" s="48" t="e">
        <v>#N/A</v>
      </c>
      <c r="I100" s="48" t="e">
        <v>#N/A</v>
      </c>
      <c r="J100" s="48" t="e">
        <v>#N/A</v>
      </c>
      <c r="K100" s="48" t="e">
        <v>#N/A</v>
      </c>
      <c r="L100" s="48" t="e">
        <v>#N/A</v>
      </c>
    </row>
    <row r="101" spans="7:12" x14ac:dyDescent="0.25">
      <c r="G101" s="48" t="e">
        <v>#N/A</v>
      </c>
      <c r="H101" s="48" t="e">
        <v>#N/A</v>
      </c>
      <c r="I101" s="48" t="e">
        <v>#N/A</v>
      </c>
      <c r="J101" s="48" t="e">
        <v>#N/A</v>
      </c>
      <c r="K101" s="48" t="e">
        <v>#N/A</v>
      </c>
      <c r="L101" s="48" t="e">
        <v>#N/A</v>
      </c>
    </row>
    <row r="102" spans="7:12" x14ac:dyDescent="0.25">
      <c r="G102" s="48" t="e">
        <v>#N/A</v>
      </c>
      <c r="H102" s="48" t="e">
        <v>#N/A</v>
      </c>
      <c r="I102" s="48" t="e">
        <v>#N/A</v>
      </c>
      <c r="J102" s="48" t="e">
        <v>#N/A</v>
      </c>
      <c r="K102" s="48" t="e">
        <v>#N/A</v>
      </c>
      <c r="L102" s="48" t="e">
        <v>#N/A</v>
      </c>
    </row>
    <row r="103" spans="7:12" x14ac:dyDescent="0.25">
      <c r="G103" s="48" t="e">
        <v>#N/A</v>
      </c>
      <c r="H103" s="48" t="e">
        <v>#N/A</v>
      </c>
      <c r="I103" s="48" t="e">
        <v>#N/A</v>
      </c>
      <c r="J103" s="48" t="e">
        <v>#N/A</v>
      </c>
      <c r="K103" s="48" t="e">
        <v>#N/A</v>
      </c>
      <c r="L103" s="48" t="e">
        <v>#N/A</v>
      </c>
    </row>
    <row r="104" spans="7:12" x14ac:dyDescent="0.25">
      <c r="G104" s="48" t="e">
        <v>#N/A</v>
      </c>
      <c r="H104" s="48" t="e">
        <v>#N/A</v>
      </c>
      <c r="I104" s="48" t="e">
        <v>#N/A</v>
      </c>
      <c r="J104" s="48" t="e">
        <v>#N/A</v>
      </c>
      <c r="K104" s="48" t="e">
        <v>#N/A</v>
      </c>
      <c r="L104" s="48" t="e">
        <v>#N/A</v>
      </c>
    </row>
    <row r="105" spans="7:12" x14ac:dyDescent="0.25">
      <c r="G105" s="48" t="e">
        <v>#N/A</v>
      </c>
      <c r="H105" s="48" t="e">
        <v>#N/A</v>
      </c>
      <c r="I105" s="48" t="e">
        <v>#N/A</v>
      </c>
      <c r="J105" s="48" t="e">
        <v>#N/A</v>
      </c>
      <c r="K105" s="48" t="e">
        <v>#N/A</v>
      </c>
      <c r="L105" s="48" t="e">
        <v>#N/A</v>
      </c>
    </row>
    <row r="106" spans="7:12" x14ac:dyDescent="0.25">
      <c r="G106" s="48" t="e">
        <v>#N/A</v>
      </c>
      <c r="H106" s="48" t="e">
        <v>#N/A</v>
      </c>
      <c r="I106" s="48" t="e">
        <v>#N/A</v>
      </c>
      <c r="J106" s="48" t="e">
        <v>#N/A</v>
      </c>
      <c r="K106" s="48" t="e">
        <v>#N/A</v>
      </c>
      <c r="L106" s="48" t="e">
        <v>#N/A</v>
      </c>
    </row>
    <row r="107" spans="7:12" x14ac:dyDescent="0.25">
      <c r="G107" s="48" t="e">
        <v>#N/A</v>
      </c>
      <c r="H107" s="48" t="e">
        <v>#N/A</v>
      </c>
      <c r="I107" s="48" t="e">
        <v>#N/A</v>
      </c>
      <c r="J107" s="48" t="e">
        <v>#N/A</v>
      </c>
      <c r="K107" s="48" t="e">
        <v>#N/A</v>
      </c>
      <c r="L107" s="48" t="e">
        <v>#N/A</v>
      </c>
    </row>
    <row r="108" spans="7:12" x14ac:dyDescent="0.25">
      <c r="G108" s="48" t="e">
        <v>#N/A</v>
      </c>
      <c r="H108" s="48" t="e">
        <v>#N/A</v>
      </c>
      <c r="I108" s="48" t="e">
        <v>#N/A</v>
      </c>
      <c r="J108" s="48" t="e">
        <v>#N/A</v>
      </c>
      <c r="K108" s="48" t="e">
        <v>#N/A</v>
      </c>
      <c r="L108" s="48" t="e">
        <v>#N/A</v>
      </c>
    </row>
    <row r="109" spans="7:12" x14ac:dyDescent="0.25">
      <c r="G109" s="48" t="e">
        <v>#N/A</v>
      </c>
      <c r="H109" s="48" t="e">
        <v>#N/A</v>
      </c>
      <c r="I109" s="48" t="e">
        <v>#N/A</v>
      </c>
      <c r="J109" s="48" t="e">
        <v>#N/A</v>
      </c>
      <c r="K109" s="48" t="e">
        <v>#N/A</v>
      </c>
      <c r="L109" s="48" t="e">
        <v>#N/A</v>
      </c>
    </row>
    <row r="110" spans="7:12" x14ac:dyDescent="0.25">
      <c r="G110" s="48" t="e">
        <v>#N/A</v>
      </c>
      <c r="H110" s="48" t="e">
        <v>#N/A</v>
      </c>
      <c r="I110" s="48" t="e">
        <v>#N/A</v>
      </c>
      <c r="J110" s="48" t="e">
        <v>#N/A</v>
      </c>
      <c r="K110" s="48" t="e">
        <v>#N/A</v>
      </c>
      <c r="L110" s="48" t="e">
        <v>#N/A</v>
      </c>
    </row>
    <row r="111" spans="7:12" x14ac:dyDescent="0.25">
      <c r="G111" s="48" t="e">
        <v>#N/A</v>
      </c>
      <c r="H111" s="48" t="e">
        <v>#N/A</v>
      </c>
      <c r="I111" s="48" t="e">
        <v>#N/A</v>
      </c>
      <c r="J111" s="48" t="e">
        <v>#N/A</v>
      </c>
      <c r="K111" s="48" t="e">
        <v>#N/A</v>
      </c>
      <c r="L111" s="48" t="e">
        <v>#N/A</v>
      </c>
    </row>
    <row r="112" spans="7:12" x14ac:dyDescent="0.25">
      <c r="G112" s="48" t="e">
        <v>#N/A</v>
      </c>
      <c r="H112" s="48" t="e">
        <v>#N/A</v>
      </c>
      <c r="I112" s="48" t="e">
        <v>#N/A</v>
      </c>
      <c r="J112" s="48" t="e">
        <v>#N/A</v>
      </c>
      <c r="K112" s="48" t="e">
        <v>#N/A</v>
      </c>
      <c r="L112" s="48" t="e">
        <v>#N/A</v>
      </c>
    </row>
    <row r="113" spans="7:12" x14ac:dyDescent="0.25">
      <c r="G113" s="48" t="e">
        <v>#N/A</v>
      </c>
      <c r="H113" s="48" t="e">
        <v>#N/A</v>
      </c>
      <c r="I113" s="48" t="e">
        <v>#N/A</v>
      </c>
      <c r="J113" s="48" t="e">
        <v>#N/A</v>
      </c>
      <c r="K113" s="48" t="e">
        <v>#N/A</v>
      </c>
      <c r="L113" s="48" t="e">
        <v>#N/A</v>
      </c>
    </row>
    <row r="114" spans="7:12" x14ac:dyDescent="0.25">
      <c r="G114" s="48" t="e">
        <v>#N/A</v>
      </c>
      <c r="H114" s="48" t="e">
        <v>#N/A</v>
      </c>
      <c r="I114" s="48" t="e">
        <v>#N/A</v>
      </c>
      <c r="J114" s="48" t="e">
        <v>#N/A</v>
      </c>
      <c r="K114" s="48" t="e">
        <v>#N/A</v>
      </c>
      <c r="L114" s="48" t="e">
        <v>#N/A</v>
      </c>
    </row>
    <row r="115" spans="7:12" x14ac:dyDescent="0.25">
      <c r="G115" s="48" t="e">
        <v>#N/A</v>
      </c>
      <c r="H115" s="48" t="e">
        <v>#N/A</v>
      </c>
      <c r="I115" s="48" t="e">
        <v>#N/A</v>
      </c>
      <c r="J115" s="48" t="e">
        <v>#N/A</v>
      </c>
      <c r="K115" s="48" t="e">
        <v>#N/A</v>
      </c>
      <c r="L115" s="48" t="e">
        <v>#N/A</v>
      </c>
    </row>
    <row r="116" spans="7:12" x14ac:dyDescent="0.25">
      <c r="G116" s="48" t="e">
        <v>#N/A</v>
      </c>
      <c r="H116" s="48" t="e">
        <v>#N/A</v>
      </c>
      <c r="I116" s="48" t="e">
        <v>#N/A</v>
      </c>
      <c r="J116" s="48" t="e">
        <v>#N/A</v>
      </c>
      <c r="K116" s="48" t="e">
        <v>#N/A</v>
      </c>
      <c r="L116" s="48" t="e">
        <v>#N/A</v>
      </c>
    </row>
    <row r="117" spans="7:12" x14ac:dyDescent="0.25">
      <c r="G117" s="48" t="e">
        <v>#N/A</v>
      </c>
      <c r="H117" s="48" t="e">
        <v>#N/A</v>
      </c>
      <c r="I117" s="48" t="e">
        <v>#N/A</v>
      </c>
      <c r="J117" s="48" t="e">
        <v>#N/A</v>
      </c>
      <c r="K117" s="48" t="e">
        <v>#N/A</v>
      </c>
      <c r="L117" s="48" t="e">
        <v>#N/A</v>
      </c>
    </row>
    <row r="118" spans="7:12" x14ac:dyDescent="0.25">
      <c r="G118" s="48" t="e">
        <v>#N/A</v>
      </c>
      <c r="H118" s="48" t="e">
        <v>#N/A</v>
      </c>
      <c r="I118" s="48" t="e">
        <v>#N/A</v>
      </c>
      <c r="J118" s="48" t="e">
        <v>#N/A</v>
      </c>
      <c r="K118" s="48" t="e">
        <v>#N/A</v>
      </c>
      <c r="L118" s="48" t="e">
        <v>#N/A</v>
      </c>
    </row>
    <row r="119" spans="7:12" x14ac:dyDescent="0.25">
      <c r="G119" s="48" t="e">
        <v>#N/A</v>
      </c>
      <c r="H119" s="48" t="e">
        <v>#N/A</v>
      </c>
      <c r="I119" s="48" t="e">
        <v>#N/A</v>
      </c>
      <c r="J119" s="48" t="e">
        <v>#N/A</v>
      </c>
      <c r="K119" s="48" t="e">
        <v>#N/A</v>
      </c>
      <c r="L119" s="48" t="e">
        <v>#N/A</v>
      </c>
    </row>
    <row r="120" spans="7:12" x14ac:dyDescent="0.25">
      <c r="G120" s="48" t="e">
        <v>#N/A</v>
      </c>
      <c r="H120" s="48" t="e">
        <v>#N/A</v>
      </c>
      <c r="I120" s="48" t="e">
        <v>#N/A</v>
      </c>
      <c r="J120" s="48" t="e">
        <v>#N/A</v>
      </c>
      <c r="K120" s="48" t="e">
        <v>#N/A</v>
      </c>
      <c r="L120" s="48" t="e">
        <v>#N/A</v>
      </c>
    </row>
    <row r="121" spans="7:12" x14ac:dyDescent="0.25">
      <c r="G121" s="48" t="e">
        <v>#N/A</v>
      </c>
      <c r="H121" s="48" t="e">
        <v>#N/A</v>
      </c>
      <c r="I121" s="48" t="e">
        <v>#N/A</v>
      </c>
      <c r="J121" s="48" t="e">
        <v>#N/A</v>
      </c>
      <c r="K121" s="48" t="e">
        <v>#N/A</v>
      </c>
      <c r="L121" s="48" t="e">
        <v>#N/A</v>
      </c>
    </row>
    <row r="122" spans="7:12" x14ac:dyDescent="0.25">
      <c r="G122" s="48" t="e">
        <v>#N/A</v>
      </c>
      <c r="H122" s="48" t="e">
        <v>#N/A</v>
      </c>
      <c r="I122" s="48" t="e">
        <v>#N/A</v>
      </c>
      <c r="J122" s="48" t="e">
        <v>#N/A</v>
      </c>
      <c r="K122" s="48" t="e">
        <v>#N/A</v>
      </c>
      <c r="L122" s="48" t="e">
        <v>#N/A</v>
      </c>
    </row>
    <row r="123" spans="7:12" x14ac:dyDescent="0.25">
      <c r="G123" s="48" t="e">
        <v>#N/A</v>
      </c>
      <c r="H123" s="48" t="e">
        <v>#N/A</v>
      </c>
      <c r="I123" s="48" t="e">
        <v>#N/A</v>
      </c>
      <c r="J123" s="48" t="e">
        <v>#N/A</v>
      </c>
      <c r="K123" s="48" t="e">
        <v>#N/A</v>
      </c>
      <c r="L123" s="48" t="e">
        <v>#N/A</v>
      </c>
    </row>
    <row r="124" spans="7:12" x14ac:dyDescent="0.25">
      <c r="G124" s="48" t="e">
        <v>#N/A</v>
      </c>
      <c r="H124" s="48" t="e">
        <v>#N/A</v>
      </c>
      <c r="I124" s="48" t="e">
        <v>#N/A</v>
      </c>
      <c r="J124" s="48" t="e">
        <v>#N/A</v>
      </c>
      <c r="K124" s="48" t="e">
        <v>#N/A</v>
      </c>
      <c r="L124" s="48" t="e">
        <v>#N/A</v>
      </c>
    </row>
    <row r="125" spans="7:12" x14ac:dyDescent="0.25">
      <c r="G125" s="48" t="e">
        <v>#N/A</v>
      </c>
      <c r="H125" s="48" t="e">
        <v>#N/A</v>
      </c>
      <c r="I125" s="48" t="e">
        <v>#N/A</v>
      </c>
      <c r="J125" s="48" t="e">
        <v>#N/A</v>
      </c>
      <c r="K125" s="48" t="e">
        <v>#N/A</v>
      </c>
      <c r="L125" s="48" t="e">
        <v>#N/A</v>
      </c>
    </row>
    <row r="126" spans="7:12" x14ac:dyDescent="0.25">
      <c r="G126" s="48" t="e">
        <v>#N/A</v>
      </c>
      <c r="H126" s="48" t="e">
        <v>#N/A</v>
      </c>
      <c r="I126" s="48" t="e">
        <v>#N/A</v>
      </c>
      <c r="J126" s="48" t="e">
        <v>#N/A</v>
      </c>
      <c r="K126" s="48" t="e">
        <v>#N/A</v>
      </c>
      <c r="L126" s="48" t="e">
        <v>#N/A</v>
      </c>
    </row>
    <row r="127" spans="7:12" x14ac:dyDescent="0.25">
      <c r="G127" s="48" t="e">
        <v>#N/A</v>
      </c>
      <c r="H127" s="48" t="e">
        <v>#N/A</v>
      </c>
      <c r="I127" s="48" t="e">
        <v>#N/A</v>
      </c>
      <c r="J127" s="48" t="e">
        <v>#N/A</v>
      </c>
      <c r="K127" s="48" t="e">
        <v>#N/A</v>
      </c>
      <c r="L127" s="48" t="e">
        <v>#N/A</v>
      </c>
    </row>
    <row r="128" spans="7:12" x14ac:dyDescent="0.25">
      <c r="G128" s="48" t="e">
        <v>#N/A</v>
      </c>
      <c r="H128" s="48" t="e">
        <v>#N/A</v>
      </c>
      <c r="I128" s="48" t="e">
        <v>#N/A</v>
      </c>
      <c r="J128" s="48" t="e">
        <v>#N/A</v>
      </c>
      <c r="K128" s="48" t="e">
        <v>#N/A</v>
      </c>
      <c r="L128" s="48" t="e">
        <v>#N/A</v>
      </c>
    </row>
    <row r="129" spans="7:12" x14ac:dyDescent="0.25">
      <c r="G129" s="48" t="e">
        <v>#N/A</v>
      </c>
      <c r="H129" s="48" t="e">
        <v>#N/A</v>
      </c>
      <c r="I129" s="48" t="e">
        <v>#N/A</v>
      </c>
      <c r="J129" s="48" t="e">
        <v>#N/A</v>
      </c>
      <c r="K129" s="48" t="e">
        <v>#N/A</v>
      </c>
      <c r="L129" s="48" t="e">
        <v>#N/A</v>
      </c>
    </row>
    <row r="130" spans="7:12" x14ac:dyDescent="0.25">
      <c r="G130" s="48" t="e">
        <v>#N/A</v>
      </c>
      <c r="H130" s="48" t="e">
        <v>#N/A</v>
      </c>
      <c r="I130" s="48" t="e">
        <v>#N/A</v>
      </c>
      <c r="J130" s="48" t="e">
        <v>#N/A</v>
      </c>
      <c r="K130" s="48" t="e">
        <v>#N/A</v>
      </c>
      <c r="L130" s="48" t="e">
        <v>#N/A</v>
      </c>
    </row>
    <row r="131" spans="7:12" x14ac:dyDescent="0.25">
      <c r="G131" s="48" t="e">
        <v>#N/A</v>
      </c>
      <c r="H131" s="48" t="e">
        <v>#N/A</v>
      </c>
      <c r="I131" s="48" t="e">
        <v>#N/A</v>
      </c>
      <c r="J131" s="48" t="e">
        <v>#N/A</v>
      </c>
      <c r="K131" s="48" t="e">
        <v>#N/A</v>
      </c>
      <c r="L131" s="48" t="e">
        <v>#N/A</v>
      </c>
    </row>
    <row r="132" spans="7:12" x14ac:dyDescent="0.25">
      <c r="G132" s="48" t="e">
        <v>#N/A</v>
      </c>
      <c r="H132" s="48" t="e">
        <v>#N/A</v>
      </c>
      <c r="I132" s="48" t="e">
        <v>#N/A</v>
      </c>
      <c r="J132" s="48" t="e">
        <v>#N/A</v>
      </c>
      <c r="K132" s="48" t="e">
        <v>#N/A</v>
      </c>
      <c r="L132" s="48" t="e">
        <v>#N/A</v>
      </c>
    </row>
    <row r="133" spans="7:12" x14ac:dyDescent="0.25">
      <c r="G133" s="48" t="e">
        <v>#N/A</v>
      </c>
      <c r="H133" s="48" t="e">
        <v>#N/A</v>
      </c>
      <c r="I133" s="48" t="e">
        <v>#N/A</v>
      </c>
      <c r="J133" s="48" t="e">
        <v>#N/A</v>
      </c>
      <c r="K133" s="48" t="e">
        <v>#N/A</v>
      </c>
      <c r="L133" s="48" t="e">
        <v>#N/A</v>
      </c>
    </row>
    <row r="134" spans="7:12" x14ac:dyDescent="0.25">
      <c r="G134" s="48" t="e">
        <v>#N/A</v>
      </c>
      <c r="H134" s="48" t="e">
        <v>#N/A</v>
      </c>
      <c r="I134" s="48" t="e">
        <v>#N/A</v>
      </c>
      <c r="J134" s="48" t="e">
        <v>#N/A</v>
      </c>
      <c r="K134" s="48" t="e">
        <v>#N/A</v>
      </c>
      <c r="L134" s="48" t="e">
        <v>#N/A</v>
      </c>
    </row>
    <row r="135" spans="7:12" x14ac:dyDescent="0.25">
      <c r="G135" s="48" t="e">
        <v>#N/A</v>
      </c>
      <c r="H135" s="48" t="e">
        <v>#N/A</v>
      </c>
      <c r="I135" s="48" t="e">
        <v>#N/A</v>
      </c>
      <c r="J135" s="48" t="e">
        <v>#N/A</v>
      </c>
      <c r="K135" s="48" t="e">
        <v>#N/A</v>
      </c>
      <c r="L135" s="48" t="e">
        <v>#N/A</v>
      </c>
    </row>
    <row r="136" spans="7:12" x14ac:dyDescent="0.25">
      <c r="G136" s="48" t="e">
        <v>#N/A</v>
      </c>
      <c r="H136" s="48" t="e">
        <v>#N/A</v>
      </c>
      <c r="I136" s="48" t="e">
        <v>#N/A</v>
      </c>
      <c r="J136" s="48" t="e">
        <v>#N/A</v>
      </c>
      <c r="K136" s="48" t="e">
        <v>#N/A</v>
      </c>
      <c r="L136" s="48" t="e">
        <v>#N/A</v>
      </c>
    </row>
    <row r="137" spans="7:12" x14ac:dyDescent="0.25">
      <c r="G137" s="48" t="e">
        <v>#N/A</v>
      </c>
      <c r="H137" s="48" t="e">
        <v>#N/A</v>
      </c>
      <c r="I137" s="48" t="e">
        <v>#N/A</v>
      </c>
      <c r="J137" s="48" t="e">
        <v>#N/A</v>
      </c>
      <c r="K137" s="48" t="e">
        <v>#N/A</v>
      </c>
      <c r="L137" s="48" t="e">
        <v>#N/A</v>
      </c>
    </row>
    <row r="138" spans="7:12" x14ac:dyDescent="0.25">
      <c r="G138" s="48" t="e">
        <v>#N/A</v>
      </c>
      <c r="H138" s="48" t="e">
        <v>#N/A</v>
      </c>
      <c r="I138" s="48" t="e">
        <v>#N/A</v>
      </c>
      <c r="J138" s="48" t="e">
        <v>#N/A</v>
      </c>
      <c r="K138" s="48" t="e">
        <v>#N/A</v>
      </c>
      <c r="L138" s="48" t="e">
        <v>#N/A</v>
      </c>
    </row>
    <row r="139" spans="7:12" x14ac:dyDescent="0.25">
      <c r="G139" s="48" t="e">
        <v>#N/A</v>
      </c>
      <c r="H139" s="48" t="e">
        <v>#N/A</v>
      </c>
      <c r="I139" s="48" t="e">
        <v>#N/A</v>
      </c>
      <c r="J139" s="48" t="e">
        <v>#N/A</v>
      </c>
      <c r="K139" s="48" t="e">
        <v>#N/A</v>
      </c>
      <c r="L139" s="48" t="e">
        <v>#N/A</v>
      </c>
    </row>
    <row r="140" spans="7:12" x14ac:dyDescent="0.25">
      <c r="G140" s="48" t="e">
        <v>#N/A</v>
      </c>
      <c r="H140" s="48" t="e">
        <v>#N/A</v>
      </c>
      <c r="I140" s="48" t="e">
        <v>#N/A</v>
      </c>
      <c r="J140" s="48" t="e">
        <v>#N/A</v>
      </c>
      <c r="K140" s="48" t="e">
        <v>#N/A</v>
      </c>
      <c r="L140" s="48" t="e">
        <v>#N/A</v>
      </c>
    </row>
    <row r="141" spans="7:12" x14ac:dyDescent="0.25">
      <c r="G141" s="48" t="e">
        <v>#N/A</v>
      </c>
      <c r="H141" s="48" t="e">
        <v>#N/A</v>
      </c>
      <c r="I141" s="48" t="e">
        <v>#N/A</v>
      </c>
      <c r="J141" s="48" t="e">
        <v>#N/A</v>
      </c>
      <c r="K141" s="48" t="e">
        <v>#N/A</v>
      </c>
      <c r="L141" s="48" t="e">
        <v>#N/A</v>
      </c>
    </row>
    <row r="142" spans="7:12" x14ac:dyDescent="0.25">
      <c r="G142" s="48" t="e">
        <v>#N/A</v>
      </c>
      <c r="H142" s="48" t="e">
        <v>#N/A</v>
      </c>
      <c r="I142" s="48" t="e">
        <v>#N/A</v>
      </c>
      <c r="J142" s="48" t="e">
        <v>#N/A</v>
      </c>
      <c r="K142" s="48" t="e">
        <v>#N/A</v>
      </c>
      <c r="L142" s="48" t="e">
        <v>#N/A</v>
      </c>
    </row>
    <row r="143" spans="7:12" x14ac:dyDescent="0.25">
      <c r="G143" s="48" t="e">
        <v>#N/A</v>
      </c>
      <c r="H143" s="48" t="e">
        <v>#N/A</v>
      </c>
      <c r="I143" s="48" t="e">
        <v>#N/A</v>
      </c>
      <c r="J143" s="48" t="e">
        <v>#N/A</v>
      </c>
      <c r="K143" s="48" t="e">
        <v>#N/A</v>
      </c>
      <c r="L143" s="48" t="e">
        <v>#N/A</v>
      </c>
    </row>
    <row r="144" spans="7:12" x14ac:dyDescent="0.25">
      <c r="G144" s="48" t="e">
        <v>#N/A</v>
      </c>
      <c r="H144" s="48" t="e">
        <v>#N/A</v>
      </c>
      <c r="I144" s="48" t="e">
        <v>#N/A</v>
      </c>
      <c r="J144" s="48" t="e">
        <v>#N/A</v>
      </c>
      <c r="K144" s="48" t="e">
        <v>#N/A</v>
      </c>
      <c r="L144" s="48" t="e">
        <v>#N/A</v>
      </c>
    </row>
    <row r="145" spans="7:12" x14ac:dyDescent="0.25">
      <c r="G145" s="48" t="e">
        <v>#N/A</v>
      </c>
      <c r="H145" s="48" t="e">
        <v>#N/A</v>
      </c>
      <c r="I145" s="48" t="e">
        <v>#N/A</v>
      </c>
      <c r="J145" s="48" t="e">
        <v>#N/A</v>
      </c>
      <c r="K145" s="48" t="e">
        <v>#N/A</v>
      </c>
      <c r="L145" s="48" t="e">
        <v>#N/A</v>
      </c>
    </row>
    <row r="146" spans="7:12" x14ac:dyDescent="0.25">
      <c r="G146" s="48" t="e">
        <v>#N/A</v>
      </c>
      <c r="H146" s="48" t="e">
        <v>#N/A</v>
      </c>
      <c r="I146" s="48" t="e">
        <v>#N/A</v>
      </c>
      <c r="J146" s="48" t="e">
        <v>#N/A</v>
      </c>
      <c r="K146" s="48" t="e">
        <v>#N/A</v>
      </c>
      <c r="L146" s="48" t="e">
        <v>#N/A</v>
      </c>
    </row>
    <row r="147" spans="7:12" x14ac:dyDescent="0.25">
      <c r="G147" s="48" t="e">
        <v>#N/A</v>
      </c>
      <c r="H147" s="48" t="e">
        <v>#N/A</v>
      </c>
      <c r="I147" s="48" t="e">
        <v>#N/A</v>
      </c>
      <c r="J147" s="48" t="e">
        <v>#N/A</v>
      </c>
      <c r="K147" s="48" t="e">
        <v>#N/A</v>
      </c>
      <c r="L147" s="48" t="e">
        <v>#N/A</v>
      </c>
    </row>
    <row r="148" spans="7:12" x14ac:dyDescent="0.25">
      <c r="G148" s="48" t="e">
        <v>#N/A</v>
      </c>
      <c r="H148" s="48" t="e">
        <v>#N/A</v>
      </c>
      <c r="I148" s="48" t="e">
        <v>#N/A</v>
      </c>
      <c r="J148" s="48" t="e">
        <v>#N/A</v>
      </c>
      <c r="K148" s="48" t="e">
        <v>#N/A</v>
      </c>
      <c r="L148" s="48" t="e">
        <v>#N/A</v>
      </c>
    </row>
    <row r="149" spans="7:12" x14ac:dyDescent="0.25">
      <c r="G149" s="48" t="e">
        <v>#N/A</v>
      </c>
      <c r="H149" s="48" t="e">
        <v>#N/A</v>
      </c>
      <c r="I149" s="48" t="e">
        <v>#N/A</v>
      </c>
      <c r="J149" s="48" t="e">
        <v>#N/A</v>
      </c>
      <c r="K149" s="48" t="e">
        <v>#N/A</v>
      </c>
      <c r="L149" s="48" t="e">
        <v>#N/A</v>
      </c>
    </row>
    <row r="150" spans="7:12" x14ac:dyDescent="0.25">
      <c r="G150" s="48" t="e">
        <v>#N/A</v>
      </c>
      <c r="H150" s="48" t="e">
        <v>#N/A</v>
      </c>
      <c r="I150" s="48" t="e">
        <v>#N/A</v>
      </c>
      <c r="J150" s="48" t="e">
        <v>#N/A</v>
      </c>
      <c r="K150" s="48" t="e">
        <v>#N/A</v>
      </c>
      <c r="L150" s="48" t="e">
        <v>#N/A</v>
      </c>
    </row>
    <row r="151" spans="7:12" x14ac:dyDescent="0.25">
      <c r="G151" s="48" t="e">
        <v>#N/A</v>
      </c>
      <c r="H151" s="48" t="e">
        <v>#N/A</v>
      </c>
      <c r="I151" s="48" t="e">
        <v>#N/A</v>
      </c>
      <c r="J151" s="48" t="e">
        <v>#N/A</v>
      </c>
      <c r="K151" s="48" t="e">
        <v>#N/A</v>
      </c>
      <c r="L151" s="48" t="e">
        <v>#N/A</v>
      </c>
    </row>
    <row r="152" spans="7:12" x14ac:dyDescent="0.25">
      <c r="G152" s="48" t="e">
        <v>#N/A</v>
      </c>
      <c r="H152" s="48" t="e">
        <v>#N/A</v>
      </c>
      <c r="I152" s="48" t="e">
        <v>#N/A</v>
      </c>
      <c r="J152" s="48" t="e">
        <v>#N/A</v>
      </c>
      <c r="K152" s="48" t="e">
        <v>#N/A</v>
      </c>
      <c r="L152" s="48" t="e">
        <v>#N/A</v>
      </c>
    </row>
    <row r="153" spans="7:12" x14ac:dyDescent="0.25">
      <c r="G153" s="48" t="e">
        <v>#N/A</v>
      </c>
      <c r="H153" s="48" t="e">
        <v>#N/A</v>
      </c>
      <c r="I153" s="48" t="e">
        <v>#N/A</v>
      </c>
      <c r="J153" s="48" t="e">
        <v>#N/A</v>
      </c>
      <c r="K153" s="48" t="e">
        <v>#N/A</v>
      </c>
      <c r="L153" s="48" t="e">
        <v>#N/A</v>
      </c>
    </row>
    <row r="154" spans="7:12" x14ac:dyDescent="0.25">
      <c r="G154" s="48" t="e">
        <v>#N/A</v>
      </c>
      <c r="H154" s="48" t="e">
        <v>#N/A</v>
      </c>
      <c r="I154" s="48" t="e">
        <v>#N/A</v>
      </c>
      <c r="J154" s="48" t="e">
        <v>#N/A</v>
      </c>
      <c r="K154" s="48" t="e">
        <v>#N/A</v>
      </c>
      <c r="L154" s="48" t="e">
        <v>#N/A</v>
      </c>
    </row>
    <row r="155" spans="7:12" x14ac:dyDescent="0.25">
      <c r="G155" s="48" t="e">
        <v>#N/A</v>
      </c>
      <c r="H155" s="48" t="e">
        <v>#N/A</v>
      </c>
      <c r="I155" s="48" t="e">
        <v>#N/A</v>
      </c>
      <c r="J155" s="48" t="e">
        <v>#N/A</v>
      </c>
      <c r="K155" s="48" t="e">
        <v>#N/A</v>
      </c>
      <c r="L155" s="48" t="e">
        <v>#N/A</v>
      </c>
    </row>
    <row r="156" spans="7:12" x14ac:dyDescent="0.25">
      <c r="G156" s="48" t="e">
        <v>#N/A</v>
      </c>
      <c r="H156" s="48" t="e">
        <v>#N/A</v>
      </c>
      <c r="I156" s="48" t="e">
        <v>#N/A</v>
      </c>
      <c r="J156" s="48" t="e">
        <v>#N/A</v>
      </c>
      <c r="K156" s="48" t="e">
        <v>#N/A</v>
      </c>
      <c r="L156" s="48" t="e">
        <v>#N/A</v>
      </c>
    </row>
    <row r="157" spans="7:12" x14ac:dyDescent="0.25">
      <c r="G157" s="48" t="e">
        <v>#N/A</v>
      </c>
      <c r="H157" s="48" t="e">
        <v>#N/A</v>
      </c>
      <c r="I157" s="48" t="e">
        <v>#N/A</v>
      </c>
      <c r="J157" s="48" t="e">
        <v>#N/A</v>
      </c>
      <c r="K157" s="48" t="e">
        <v>#N/A</v>
      </c>
      <c r="L157" s="48" t="e">
        <v>#N/A</v>
      </c>
    </row>
    <row r="158" spans="7:12" x14ac:dyDescent="0.25">
      <c r="G158" s="48" t="e">
        <v>#N/A</v>
      </c>
      <c r="H158" s="48" t="e">
        <v>#N/A</v>
      </c>
      <c r="I158" s="48" t="e">
        <v>#N/A</v>
      </c>
      <c r="J158" s="48" t="e">
        <v>#N/A</v>
      </c>
      <c r="K158" s="48" t="e">
        <v>#N/A</v>
      </c>
      <c r="L158" s="48" t="e">
        <v>#N/A</v>
      </c>
    </row>
    <row r="159" spans="7:12" x14ac:dyDescent="0.25">
      <c r="G159" s="48" t="e">
        <v>#N/A</v>
      </c>
      <c r="H159" s="48" t="e">
        <v>#N/A</v>
      </c>
      <c r="I159" s="48" t="e">
        <v>#N/A</v>
      </c>
      <c r="J159" s="48" t="e">
        <v>#N/A</v>
      </c>
      <c r="K159" s="48" t="e">
        <v>#N/A</v>
      </c>
      <c r="L159" s="48" t="e">
        <v>#N/A</v>
      </c>
    </row>
    <row r="160" spans="7:12" x14ac:dyDescent="0.25">
      <c r="G160" s="48" t="e">
        <v>#N/A</v>
      </c>
      <c r="H160" s="48" t="e">
        <v>#N/A</v>
      </c>
      <c r="I160" s="48" t="e">
        <v>#N/A</v>
      </c>
      <c r="J160" s="48" t="e">
        <v>#N/A</v>
      </c>
      <c r="K160" s="48" t="e">
        <v>#N/A</v>
      </c>
      <c r="L160" s="48" t="e">
        <v>#N/A</v>
      </c>
    </row>
    <row r="161" spans="7:12" x14ac:dyDescent="0.25">
      <c r="G161" s="48" t="e">
        <v>#N/A</v>
      </c>
      <c r="H161" s="48" t="e">
        <v>#N/A</v>
      </c>
      <c r="I161" s="48" t="e">
        <v>#N/A</v>
      </c>
      <c r="J161" s="48" t="e">
        <v>#N/A</v>
      </c>
      <c r="K161" s="48" t="e">
        <v>#N/A</v>
      </c>
      <c r="L161" s="48" t="e">
        <v>#N/A</v>
      </c>
    </row>
    <row r="162" spans="7:12" x14ac:dyDescent="0.25">
      <c r="G162" s="48" t="e">
        <v>#N/A</v>
      </c>
      <c r="H162" s="48" t="e">
        <v>#N/A</v>
      </c>
      <c r="I162" s="48" t="e">
        <v>#N/A</v>
      </c>
      <c r="J162" s="48" t="e">
        <v>#N/A</v>
      </c>
      <c r="K162" s="48" t="e">
        <v>#N/A</v>
      </c>
      <c r="L162" s="48" t="e">
        <v>#N/A</v>
      </c>
    </row>
    <row r="163" spans="7:12" x14ac:dyDescent="0.25">
      <c r="G163" s="48" t="e">
        <v>#N/A</v>
      </c>
      <c r="H163" s="48" t="e">
        <v>#N/A</v>
      </c>
      <c r="I163" s="48" t="e">
        <v>#N/A</v>
      </c>
      <c r="J163" s="48" t="e">
        <v>#N/A</v>
      </c>
      <c r="K163" s="48" t="e">
        <v>#N/A</v>
      </c>
      <c r="L163" s="48" t="e">
        <v>#N/A</v>
      </c>
    </row>
    <row r="164" spans="7:12" x14ac:dyDescent="0.25">
      <c r="G164" s="48" t="e">
        <v>#N/A</v>
      </c>
      <c r="H164" s="48" t="e">
        <v>#N/A</v>
      </c>
      <c r="I164" s="48" t="e">
        <v>#N/A</v>
      </c>
      <c r="J164" s="48" t="e">
        <v>#N/A</v>
      </c>
      <c r="K164" s="48" t="e">
        <v>#N/A</v>
      </c>
      <c r="L164" s="48" t="e">
        <v>#N/A</v>
      </c>
    </row>
    <row r="165" spans="7:12" x14ac:dyDescent="0.25">
      <c r="G165" s="48" t="e">
        <v>#N/A</v>
      </c>
      <c r="H165" s="48" t="e">
        <v>#N/A</v>
      </c>
      <c r="I165" s="48" t="e">
        <v>#N/A</v>
      </c>
      <c r="J165" s="48" t="e">
        <v>#N/A</v>
      </c>
      <c r="K165" s="48" t="e">
        <v>#N/A</v>
      </c>
      <c r="L165" s="48" t="e">
        <v>#N/A</v>
      </c>
    </row>
    <row r="166" spans="7:12" x14ac:dyDescent="0.25">
      <c r="G166" s="48" t="e">
        <v>#N/A</v>
      </c>
      <c r="H166" s="48" t="e">
        <v>#N/A</v>
      </c>
      <c r="I166" s="48" t="e">
        <v>#N/A</v>
      </c>
      <c r="J166" s="48" t="e">
        <v>#N/A</v>
      </c>
      <c r="K166" s="48" t="e">
        <v>#N/A</v>
      </c>
      <c r="L166" s="48" t="e">
        <v>#N/A</v>
      </c>
    </row>
    <row r="167" spans="7:12" x14ac:dyDescent="0.25">
      <c r="G167" s="48" t="e">
        <v>#N/A</v>
      </c>
      <c r="H167" s="48" t="e">
        <v>#N/A</v>
      </c>
      <c r="I167" s="48" t="e">
        <v>#N/A</v>
      </c>
      <c r="J167" s="48" t="e">
        <v>#N/A</v>
      </c>
      <c r="K167" s="48" t="e">
        <v>#N/A</v>
      </c>
      <c r="L167" s="48" t="e">
        <v>#N/A</v>
      </c>
    </row>
    <row r="168" spans="7:12" x14ac:dyDescent="0.25">
      <c r="G168" s="48" t="e">
        <v>#N/A</v>
      </c>
      <c r="H168" s="48" t="e">
        <v>#N/A</v>
      </c>
      <c r="I168" s="48" t="e">
        <v>#N/A</v>
      </c>
      <c r="J168" s="48" t="e">
        <v>#N/A</v>
      </c>
      <c r="K168" s="48" t="e">
        <v>#N/A</v>
      </c>
      <c r="L168" s="48" t="e">
        <v>#N/A</v>
      </c>
    </row>
    <row r="169" spans="7:12" x14ac:dyDescent="0.25">
      <c r="G169" s="48" t="e">
        <v>#N/A</v>
      </c>
      <c r="H169" s="48" t="e">
        <v>#N/A</v>
      </c>
      <c r="I169" s="48" t="e">
        <v>#N/A</v>
      </c>
      <c r="J169" s="48" t="e">
        <v>#N/A</v>
      </c>
      <c r="K169" s="48" t="e">
        <v>#N/A</v>
      </c>
      <c r="L169" s="48" t="e">
        <v>#N/A</v>
      </c>
    </row>
    <row r="170" spans="7:12" x14ac:dyDescent="0.25">
      <c r="G170" s="48" t="e">
        <v>#N/A</v>
      </c>
      <c r="H170" s="48" t="e">
        <v>#N/A</v>
      </c>
      <c r="I170" s="48" t="e">
        <v>#N/A</v>
      </c>
      <c r="J170" s="48" t="e">
        <v>#N/A</v>
      </c>
      <c r="K170" s="48" t="e">
        <v>#N/A</v>
      </c>
      <c r="L170" s="48" t="e">
        <v>#N/A</v>
      </c>
    </row>
    <row r="171" spans="7:12" x14ac:dyDescent="0.25">
      <c r="G171" s="48" t="e">
        <v>#N/A</v>
      </c>
      <c r="H171" s="48" t="e">
        <v>#N/A</v>
      </c>
      <c r="I171" s="48" t="e">
        <v>#N/A</v>
      </c>
      <c r="J171" s="48" t="e">
        <v>#N/A</v>
      </c>
      <c r="K171" s="48" t="e">
        <v>#N/A</v>
      </c>
      <c r="L171" s="48" t="e">
        <v>#N/A</v>
      </c>
    </row>
    <row r="172" spans="7:12" x14ac:dyDescent="0.25">
      <c r="G172" s="48" t="e">
        <v>#N/A</v>
      </c>
      <c r="H172" s="48" t="e">
        <v>#N/A</v>
      </c>
      <c r="I172" s="48" t="e">
        <v>#N/A</v>
      </c>
      <c r="J172" s="48" t="e">
        <v>#N/A</v>
      </c>
      <c r="K172" s="48" t="e">
        <v>#N/A</v>
      </c>
      <c r="L172" s="48" t="e">
        <v>#N/A</v>
      </c>
    </row>
    <row r="173" spans="7:12" x14ac:dyDescent="0.25">
      <c r="G173" s="48" t="e">
        <v>#N/A</v>
      </c>
      <c r="H173" s="48" t="e">
        <v>#N/A</v>
      </c>
      <c r="I173" s="48" t="e">
        <v>#N/A</v>
      </c>
      <c r="J173" s="48" t="e">
        <v>#N/A</v>
      </c>
      <c r="K173" s="48" t="e">
        <v>#N/A</v>
      </c>
      <c r="L173" s="48" t="e">
        <v>#N/A</v>
      </c>
    </row>
    <row r="174" spans="7:12" x14ac:dyDescent="0.25">
      <c r="G174" s="48" t="e">
        <v>#N/A</v>
      </c>
      <c r="H174" s="48" t="e">
        <v>#N/A</v>
      </c>
      <c r="I174" s="48" t="e">
        <v>#N/A</v>
      </c>
      <c r="J174" s="48" t="e">
        <v>#N/A</v>
      </c>
      <c r="K174" s="48" t="e">
        <v>#N/A</v>
      </c>
      <c r="L174" s="48" t="e">
        <v>#N/A</v>
      </c>
    </row>
    <row r="175" spans="7:12" x14ac:dyDescent="0.25">
      <c r="G175" s="48" t="e">
        <v>#N/A</v>
      </c>
      <c r="H175" s="48" t="e">
        <v>#N/A</v>
      </c>
      <c r="I175" s="48" t="e">
        <v>#N/A</v>
      </c>
      <c r="J175" s="48" t="e">
        <v>#N/A</v>
      </c>
      <c r="K175" s="48" t="e">
        <v>#N/A</v>
      </c>
      <c r="L175" s="48" t="e">
        <v>#N/A</v>
      </c>
    </row>
    <row r="176" spans="7:12" x14ac:dyDescent="0.25">
      <c r="G176" s="48" t="e">
        <v>#N/A</v>
      </c>
      <c r="H176" s="48" t="e">
        <v>#N/A</v>
      </c>
      <c r="I176" s="48" t="e">
        <v>#N/A</v>
      </c>
      <c r="J176" s="48" t="e">
        <v>#N/A</v>
      </c>
      <c r="K176" s="48" t="e">
        <v>#N/A</v>
      </c>
      <c r="L176" s="48" t="e">
        <v>#N/A</v>
      </c>
    </row>
    <row r="177" spans="7:12" x14ac:dyDescent="0.25">
      <c r="G177" s="48" t="e">
        <v>#N/A</v>
      </c>
      <c r="H177" s="48" t="e">
        <v>#N/A</v>
      </c>
      <c r="I177" s="48" t="e">
        <v>#N/A</v>
      </c>
      <c r="J177" s="48" t="e">
        <v>#N/A</v>
      </c>
      <c r="K177" s="48" t="e">
        <v>#N/A</v>
      </c>
      <c r="L177" s="48" t="e">
        <v>#N/A</v>
      </c>
    </row>
    <row r="178" spans="7:12" x14ac:dyDescent="0.25">
      <c r="G178" s="48" t="e">
        <v>#N/A</v>
      </c>
      <c r="H178" s="48" t="e">
        <v>#N/A</v>
      </c>
      <c r="I178" s="48" t="e">
        <v>#N/A</v>
      </c>
      <c r="J178" s="48" t="e">
        <v>#N/A</v>
      </c>
      <c r="K178" s="48" t="e">
        <v>#N/A</v>
      </c>
      <c r="L178" s="48" t="e">
        <v>#N/A</v>
      </c>
    </row>
    <row r="179" spans="7:12" x14ac:dyDescent="0.25">
      <c r="G179" s="48" t="e">
        <v>#N/A</v>
      </c>
      <c r="H179" s="48" t="e">
        <v>#N/A</v>
      </c>
      <c r="I179" s="48" t="e">
        <v>#N/A</v>
      </c>
      <c r="J179" s="48" t="e">
        <v>#N/A</v>
      </c>
      <c r="K179" s="48" t="e">
        <v>#N/A</v>
      </c>
      <c r="L179" s="48" t="e">
        <v>#N/A</v>
      </c>
    </row>
    <row r="180" spans="7:12" x14ac:dyDescent="0.25">
      <c r="G180" s="48" t="e">
        <v>#N/A</v>
      </c>
      <c r="H180" s="48" t="e">
        <v>#N/A</v>
      </c>
      <c r="I180" s="48" t="e">
        <v>#N/A</v>
      </c>
      <c r="J180" s="48" t="e">
        <v>#N/A</v>
      </c>
      <c r="K180" s="48" t="e">
        <v>#N/A</v>
      </c>
      <c r="L180" s="48" t="e">
        <v>#N/A</v>
      </c>
    </row>
    <row r="181" spans="7:12" x14ac:dyDescent="0.25">
      <c r="G181" s="48" t="e">
        <v>#N/A</v>
      </c>
      <c r="H181" s="48" t="e">
        <v>#N/A</v>
      </c>
      <c r="I181" s="48" t="e">
        <v>#N/A</v>
      </c>
      <c r="J181" s="48" t="e">
        <v>#N/A</v>
      </c>
      <c r="K181" s="48" t="e">
        <v>#N/A</v>
      </c>
      <c r="L181" s="48" t="e">
        <v>#N/A</v>
      </c>
    </row>
    <row r="182" spans="7:12" x14ac:dyDescent="0.25">
      <c r="G182" s="48" t="e">
        <v>#N/A</v>
      </c>
      <c r="H182" s="48" t="e">
        <v>#N/A</v>
      </c>
      <c r="I182" s="48" t="e">
        <v>#N/A</v>
      </c>
      <c r="J182" s="48" t="e">
        <v>#N/A</v>
      </c>
      <c r="K182" s="48" t="e">
        <v>#N/A</v>
      </c>
      <c r="L182" s="48" t="e">
        <v>#N/A</v>
      </c>
    </row>
    <row r="183" spans="7:12" x14ac:dyDescent="0.25">
      <c r="G183" s="48" t="e">
        <v>#N/A</v>
      </c>
      <c r="H183" s="48" t="e">
        <v>#N/A</v>
      </c>
      <c r="I183" s="48" t="e">
        <v>#N/A</v>
      </c>
      <c r="J183" s="48" t="e">
        <v>#N/A</v>
      </c>
      <c r="K183" s="48" t="e">
        <v>#N/A</v>
      </c>
      <c r="L183" s="48" t="e">
        <v>#N/A</v>
      </c>
    </row>
    <row r="184" spans="7:12" x14ac:dyDescent="0.25">
      <c r="G184" s="48" t="e">
        <v>#N/A</v>
      </c>
      <c r="H184" s="48" t="e">
        <v>#N/A</v>
      </c>
      <c r="I184" s="48" t="e">
        <v>#N/A</v>
      </c>
      <c r="J184" s="48" t="e">
        <v>#N/A</v>
      </c>
      <c r="K184" s="48" t="e">
        <v>#N/A</v>
      </c>
      <c r="L184" s="48" t="e">
        <v>#N/A</v>
      </c>
    </row>
    <row r="185" spans="7:12" x14ac:dyDescent="0.25">
      <c r="G185" s="48" t="e">
        <v>#N/A</v>
      </c>
      <c r="H185" s="48" t="e">
        <v>#N/A</v>
      </c>
      <c r="I185" s="48" t="e">
        <v>#N/A</v>
      </c>
      <c r="J185" s="48" t="e">
        <v>#N/A</v>
      </c>
      <c r="K185" s="48" t="e">
        <v>#N/A</v>
      </c>
      <c r="L185" s="48" t="e">
        <v>#N/A</v>
      </c>
    </row>
    <row r="186" spans="7:12" x14ac:dyDescent="0.25">
      <c r="G186" s="48" t="e">
        <v>#N/A</v>
      </c>
      <c r="H186" s="48" t="e">
        <v>#N/A</v>
      </c>
      <c r="I186" s="48" t="e">
        <v>#N/A</v>
      </c>
      <c r="J186" s="48" t="e">
        <v>#N/A</v>
      </c>
      <c r="K186" s="48" t="e">
        <v>#N/A</v>
      </c>
      <c r="L186" s="48" t="e">
        <v>#N/A</v>
      </c>
    </row>
    <row r="187" spans="7:12" x14ac:dyDescent="0.25">
      <c r="G187" s="48" t="e">
        <v>#N/A</v>
      </c>
      <c r="H187" s="48" t="e">
        <v>#N/A</v>
      </c>
      <c r="I187" s="48" t="e">
        <v>#N/A</v>
      </c>
      <c r="J187" s="48" t="e">
        <v>#N/A</v>
      </c>
      <c r="K187" s="48" t="e">
        <v>#N/A</v>
      </c>
      <c r="L187" s="48" t="e">
        <v>#N/A</v>
      </c>
    </row>
    <row r="188" spans="7:12" x14ac:dyDescent="0.25">
      <c r="G188" s="48" t="e">
        <v>#N/A</v>
      </c>
      <c r="H188" s="48" t="e">
        <v>#N/A</v>
      </c>
      <c r="I188" s="48" t="e">
        <v>#N/A</v>
      </c>
      <c r="J188" s="48" t="e">
        <v>#N/A</v>
      </c>
      <c r="K188" s="48" t="e">
        <v>#N/A</v>
      </c>
      <c r="L188" s="48" t="e">
        <v>#N/A</v>
      </c>
    </row>
    <row r="189" spans="7:12" x14ac:dyDescent="0.25">
      <c r="G189" s="48" t="e">
        <v>#N/A</v>
      </c>
      <c r="H189" s="48" t="e">
        <v>#N/A</v>
      </c>
      <c r="I189" s="48" t="e">
        <v>#N/A</v>
      </c>
      <c r="J189" s="48" t="e">
        <v>#N/A</v>
      </c>
      <c r="K189" s="48" t="e">
        <v>#N/A</v>
      </c>
      <c r="L189" s="48" t="e">
        <v>#N/A</v>
      </c>
    </row>
    <row r="190" spans="7:12" x14ac:dyDescent="0.25">
      <c r="G190" s="48" t="e">
        <v>#N/A</v>
      </c>
      <c r="H190" s="48" t="e">
        <v>#N/A</v>
      </c>
      <c r="I190" s="48" t="e">
        <v>#N/A</v>
      </c>
      <c r="J190" s="48" t="e">
        <v>#N/A</v>
      </c>
      <c r="K190" s="48" t="e">
        <v>#N/A</v>
      </c>
      <c r="L190" s="48" t="e">
        <v>#N/A</v>
      </c>
    </row>
    <row r="191" spans="7:12" x14ac:dyDescent="0.25">
      <c r="G191" s="48" t="e">
        <v>#N/A</v>
      </c>
      <c r="H191" s="48" t="e">
        <v>#N/A</v>
      </c>
      <c r="I191" s="48" t="e">
        <v>#N/A</v>
      </c>
      <c r="J191" s="48" t="e">
        <v>#N/A</v>
      </c>
      <c r="K191" s="48" t="e">
        <v>#N/A</v>
      </c>
      <c r="L191" s="48" t="e">
        <v>#N/A</v>
      </c>
    </row>
    <row r="192" spans="7:12" x14ac:dyDescent="0.25">
      <c r="G192" s="48" t="e">
        <v>#N/A</v>
      </c>
      <c r="H192" s="48" t="e">
        <v>#N/A</v>
      </c>
      <c r="I192" s="48" t="e">
        <v>#N/A</v>
      </c>
      <c r="J192" s="48" t="e">
        <v>#N/A</v>
      </c>
      <c r="K192" s="48" t="e">
        <v>#N/A</v>
      </c>
      <c r="L192" s="48" t="e">
        <v>#N/A</v>
      </c>
    </row>
    <row r="193" spans="7:12" x14ac:dyDescent="0.25">
      <c r="G193" s="48" t="e">
        <v>#N/A</v>
      </c>
      <c r="H193" s="48" t="e">
        <v>#N/A</v>
      </c>
      <c r="I193" s="48" t="e">
        <v>#N/A</v>
      </c>
      <c r="J193" s="48" t="e">
        <v>#N/A</v>
      </c>
      <c r="K193" s="48" t="e">
        <v>#N/A</v>
      </c>
      <c r="L193" s="48" t="e">
        <v>#N/A</v>
      </c>
    </row>
    <row r="194" spans="7:12" x14ac:dyDescent="0.25">
      <c r="G194" s="48" t="e">
        <v>#N/A</v>
      </c>
      <c r="H194" s="48" t="e">
        <v>#N/A</v>
      </c>
      <c r="I194" s="48" t="e">
        <v>#N/A</v>
      </c>
      <c r="J194" s="48" t="e">
        <v>#N/A</v>
      </c>
      <c r="K194" s="48" t="e">
        <v>#N/A</v>
      </c>
      <c r="L194" s="48" t="e">
        <v>#N/A</v>
      </c>
    </row>
    <row r="195" spans="7:12" x14ac:dyDescent="0.25">
      <c r="G195" s="48" t="e">
        <v>#N/A</v>
      </c>
      <c r="H195" s="48" t="e">
        <v>#N/A</v>
      </c>
      <c r="I195" s="48" t="e">
        <v>#N/A</v>
      </c>
      <c r="J195" s="48" t="e">
        <v>#N/A</v>
      </c>
      <c r="K195" s="48" t="e">
        <v>#N/A</v>
      </c>
      <c r="L195" s="48" t="e">
        <v>#N/A</v>
      </c>
    </row>
    <row r="196" spans="7:12" x14ac:dyDescent="0.25">
      <c r="G196" s="48" t="e">
        <v>#N/A</v>
      </c>
      <c r="H196" s="48" t="e">
        <v>#N/A</v>
      </c>
      <c r="I196" s="48" t="e">
        <v>#N/A</v>
      </c>
      <c r="J196" s="48" t="e">
        <v>#N/A</v>
      </c>
      <c r="K196" s="48" t="e">
        <v>#N/A</v>
      </c>
      <c r="L196" s="48" t="e">
        <v>#N/A</v>
      </c>
    </row>
    <row r="197" spans="7:12" x14ac:dyDescent="0.25">
      <c r="G197" s="48" t="e">
        <v>#N/A</v>
      </c>
      <c r="H197" s="48" t="e">
        <v>#N/A</v>
      </c>
      <c r="I197" s="48" t="e">
        <v>#N/A</v>
      </c>
      <c r="J197" s="48" t="e">
        <v>#N/A</v>
      </c>
      <c r="K197" s="48" t="e">
        <v>#N/A</v>
      </c>
      <c r="L197" s="48" t="e">
        <v>#N/A</v>
      </c>
    </row>
    <row r="198" spans="7:12" x14ac:dyDescent="0.25">
      <c r="G198" s="48" t="e">
        <v>#N/A</v>
      </c>
      <c r="H198" s="48" t="e">
        <v>#N/A</v>
      </c>
      <c r="I198" s="48" t="e">
        <v>#N/A</v>
      </c>
      <c r="J198" s="48" t="e">
        <v>#N/A</v>
      </c>
      <c r="K198" s="48" t="e">
        <v>#N/A</v>
      </c>
      <c r="L198" s="48" t="e">
        <v>#N/A</v>
      </c>
    </row>
    <row r="199" spans="7:12" x14ac:dyDescent="0.25">
      <c r="G199" s="48" t="e">
        <v>#N/A</v>
      </c>
      <c r="H199" s="48" t="e">
        <v>#N/A</v>
      </c>
      <c r="I199" s="48" t="e">
        <v>#N/A</v>
      </c>
      <c r="J199" s="48" t="e">
        <v>#N/A</v>
      </c>
      <c r="K199" s="48" t="e">
        <v>#N/A</v>
      </c>
      <c r="L199" s="48" t="e">
        <v>#N/A</v>
      </c>
    </row>
    <row r="200" spans="7:12" x14ac:dyDescent="0.25">
      <c r="G200" s="48" t="e">
        <v>#N/A</v>
      </c>
      <c r="H200" s="48" t="e">
        <v>#N/A</v>
      </c>
      <c r="I200" s="48" t="e">
        <v>#N/A</v>
      </c>
      <c r="J200" s="48" t="e">
        <v>#N/A</v>
      </c>
      <c r="K200" s="48" t="e">
        <v>#N/A</v>
      </c>
      <c r="L200" s="48" t="e">
        <v>#N/A</v>
      </c>
    </row>
    <row r="201" spans="7:12" x14ac:dyDescent="0.25">
      <c r="G201" s="48" t="e">
        <v>#N/A</v>
      </c>
      <c r="H201" s="48" t="e">
        <v>#N/A</v>
      </c>
      <c r="I201" s="48" t="e">
        <v>#N/A</v>
      </c>
      <c r="J201" s="48" t="e">
        <v>#N/A</v>
      </c>
      <c r="K201" s="48" t="e">
        <v>#N/A</v>
      </c>
      <c r="L201" s="48" t="e">
        <v>#N/A</v>
      </c>
    </row>
    <row r="202" spans="7:12" x14ac:dyDescent="0.25">
      <c r="G202" s="48" t="e">
        <v>#N/A</v>
      </c>
      <c r="H202" s="48" t="e">
        <v>#N/A</v>
      </c>
      <c r="I202" s="48" t="e">
        <v>#N/A</v>
      </c>
      <c r="J202" s="48" t="e">
        <v>#N/A</v>
      </c>
      <c r="K202" s="48" t="e">
        <v>#N/A</v>
      </c>
      <c r="L202" s="48" t="e">
        <v>#N/A</v>
      </c>
    </row>
    <row r="203" spans="7:12" x14ac:dyDescent="0.25">
      <c r="G203" s="48" t="e">
        <v>#N/A</v>
      </c>
      <c r="H203" s="48" t="e">
        <v>#N/A</v>
      </c>
      <c r="I203" s="48" t="e">
        <v>#N/A</v>
      </c>
      <c r="J203" s="48" t="e">
        <v>#N/A</v>
      </c>
      <c r="K203" s="48" t="e">
        <v>#N/A</v>
      </c>
      <c r="L203" s="48" t="e">
        <v>#N/A</v>
      </c>
    </row>
    <row r="204" spans="7:12" x14ac:dyDescent="0.25">
      <c r="G204" s="48" t="e">
        <v>#N/A</v>
      </c>
      <c r="H204" s="48" t="e">
        <v>#N/A</v>
      </c>
      <c r="I204" s="48" t="e">
        <v>#N/A</v>
      </c>
      <c r="J204" s="48" t="e">
        <v>#N/A</v>
      </c>
      <c r="K204" s="48" t="e">
        <v>#N/A</v>
      </c>
      <c r="L204" s="48" t="e">
        <v>#N/A</v>
      </c>
    </row>
    <row r="205" spans="7:12" x14ac:dyDescent="0.25">
      <c r="G205" s="48" t="e">
        <v>#N/A</v>
      </c>
      <c r="H205" s="48" t="e">
        <v>#N/A</v>
      </c>
      <c r="I205" s="48" t="e">
        <v>#N/A</v>
      </c>
      <c r="J205" s="48" t="e">
        <v>#N/A</v>
      </c>
      <c r="K205" s="48" t="e">
        <v>#N/A</v>
      </c>
      <c r="L205" s="48" t="e">
        <v>#N/A</v>
      </c>
    </row>
    <row r="206" spans="7:12" x14ac:dyDescent="0.25">
      <c r="G206" s="48" t="e">
        <v>#N/A</v>
      </c>
      <c r="H206" s="48" t="e">
        <v>#N/A</v>
      </c>
      <c r="I206" s="48" t="e">
        <v>#N/A</v>
      </c>
      <c r="J206" s="48" t="e">
        <v>#N/A</v>
      </c>
      <c r="K206" s="48" t="e">
        <v>#N/A</v>
      </c>
      <c r="L206" s="48" t="e">
        <v>#N/A</v>
      </c>
    </row>
    <row r="207" spans="7:12" x14ac:dyDescent="0.25">
      <c r="G207" s="48" t="e">
        <v>#N/A</v>
      </c>
      <c r="H207" s="48" t="e">
        <v>#N/A</v>
      </c>
      <c r="I207" s="48" t="e">
        <v>#N/A</v>
      </c>
      <c r="J207" s="48" t="e">
        <v>#N/A</v>
      </c>
      <c r="K207" s="48" t="e">
        <v>#N/A</v>
      </c>
      <c r="L207" s="48" t="e">
        <v>#N/A</v>
      </c>
    </row>
    <row r="208" spans="7:12" x14ac:dyDescent="0.25">
      <c r="G208" s="48" t="e">
        <v>#N/A</v>
      </c>
      <c r="H208" s="48" t="e">
        <v>#N/A</v>
      </c>
      <c r="I208" s="48" t="e">
        <v>#N/A</v>
      </c>
      <c r="J208" s="48" t="e">
        <v>#N/A</v>
      </c>
      <c r="K208" s="48" t="e">
        <v>#N/A</v>
      </c>
      <c r="L208" s="48" t="e">
        <v>#N/A</v>
      </c>
    </row>
    <row r="209" spans="7:12" x14ac:dyDescent="0.25">
      <c r="G209" s="48" t="e">
        <v>#N/A</v>
      </c>
      <c r="H209" s="48" t="e">
        <v>#N/A</v>
      </c>
      <c r="I209" s="48" t="e">
        <v>#N/A</v>
      </c>
      <c r="J209" s="48" t="e">
        <v>#N/A</v>
      </c>
      <c r="K209" s="48" t="e">
        <v>#N/A</v>
      </c>
      <c r="L209" s="48" t="e">
        <v>#N/A</v>
      </c>
    </row>
    <row r="210" spans="7:12" x14ac:dyDescent="0.25">
      <c r="G210" s="48" t="e">
        <v>#N/A</v>
      </c>
      <c r="H210" s="48" t="e">
        <v>#N/A</v>
      </c>
      <c r="I210" s="48" t="e">
        <v>#N/A</v>
      </c>
      <c r="J210" s="48" t="e">
        <v>#N/A</v>
      </c>
      <c r="K210" s="48" t="e">
        <v>#N/A</v>
      </c>
      <c r="L210" s="48" t="e">
        <v>#N/A</v>
      </c>
    </row>
    <row r="211" spans="7:12" x14ac:dyDescent="0.25">
      <c r="G211" s="48" t="e">
        <v>#N/A</v>
      </c>
      <c r="H211" s="48" t="e">
        <v>#N/A</v>
      </c>
      <c r="I211" s="48" t="e">
        <v>#N/A</v>
      </c>
      <c r="J211" s="48" t="e">
        <v>#N/A</v>
      </c>
      <c r="K211" s="48" t="e">
        <v>#N/A</v>
      </c>
      <c r="L211" s="48" t="e">
        <v>#N/A</v>
      </c>
    </row>
    <row r="212" spans="7:12" x14ac:dyDescent="0.25">
      <c r="G212" s="48" t="e">
        <v>#N/A</v>
      </c>
      <c r="H212" s="48" t="e">
        <v>#N/A</v>
      </c>
      <c r="I212" s="48" t="e">
        <v>#N/A</v>
      </c>
      <c r="J212" s="48" t="e">
        <v>#N/A</v>
      </c>
      <c r="K212" s="48" t="e">
        <v>#N/A</v>
      </c>
      <c r="L212" s="48" t="e">
        <v>#N/A</v>
      </c>
    </row>
    <row r="213" spans="7:12" x14ac:dyDescent="0.25">
      <c r="G213" s="48" t="e">
        <v>#N/A</v>
      </c>
      <c r="H213" s="48" t="e">
        <v>#N/A</v>
      </c>
      <c r="I213" s="48" t="e">
        <v>#N/A</v>
      </c>
      <c r="J213" s="48" t="e">
        <v>#N/A</v>
      </c>
      <c r="K213" s="48" t="e">
        <v>#N/A</v>
      </c>
      <c r="L213" s="48" t="e">
        <v>#N/A</v>
      </c>
    </row>
    <row r="214" spans="7:12" x14ac:dyDescent="0.25">
      <c r="G214" s="48" t="e">
        <v>#N/A</v>
      </c>
      <c r="H214" s="48" t="e">
        <v>#N/A</v>
      </c>
      <c r="I214" s="48" t="e">
        <v>#N/A</v>
      </c>
      <c r="J214" s="48" t="e">
        <v>#N/A</v>
      </c>
      <c r="K214" s="48" t="e">
        <v>#N/A</v>
      </c>
      <c r="L214" s="48" t="e">
        <v>#N/A</v>
      </c>
    </row>
    <row r="215" spans="7:12" x14ac:dyDescent="0.25">
      <c r="G215" s="48" t="e">
        <v>#N/A</v>
      </c>
      <c r="H215" s="48" t="e">
        <v>#N/A</v>
      </c>
      <c r="I215" s="48" t="e">
        <v>#N/A</v>
      </c>
      <c r="J215" s="48" t="e">
        <v>#N/A</v>
      </c>
      <c r="K215" s="48" t="e">
        <v>#N/A</v>
      </c>
      <c r="L215" s="48" t="e">
        <v>#N/A</v>
      </c>
    </row>
    <row r="216" spans="7:12" x14ac:dyDescent="0.25">
      <c r="G216" s="48" t="e">
        <v>#N/A</v>
      </c>
      <c r="H216" s="48" t="e">
        <v>#N/A</v>
      </c>
      <c r="I216" s="48" t="e">
        <v>#N/A</v>
      </c>
      <c r="J216" s="48" t="e">
        <v>#N/A</v>
      </c>
      <c r="K216" s="48" t="e">
        <v>#N/A</v>
      </c>
      <c r="L216" s="48" t="e">
        <v>#N/A</v>
      </c>
    </row>
    <row r="217" spans="7:12" x14ac:dyDescent="0.25">
      <c r="G217" s="48" t="e">
        <v>#N/A</v>
      </c>
      <c r="H217" s="48" t="e">
        <v>#N/A</v>
      </c>
      <c r="I217" s="48" t="e">
        <v>#N/A</v>
      </c>
      <c r="J217" s="48" t="e">
        <v>#N/A</v>
      </c>
      <c r="K217" s="48" t="e">
        <v>#N/A</v>
      </c>
      <c r="L217" s="48" t="e">
        <v>#N/A</v>
      </c>
    </row>
    <row r="218" spans="7:12" x14ac:dyDescent="0.25">
      <c r="G218" s="48" t="e">
        <v>#N/A</v>
      </c>
      <c r="H218" s="48" t="e">
        <v>#N/A</v>
      </c>
      <c r="I218" s="48" t="e">
        <v>#N/A</v>
      </c>
      <c r="J218" s="48" t="e">
        <v>#N/A</v>
      </c>
      <c r="K218" s="48" t="e">
        <v>#N/A</v>
      </c>
      <c r="L218" s="48" t="e">
        <v>#N/A</v>
      </c>
    </row>
    <row r="219" spans="7:12" x14ac:dyDescent="0.25">
      <c r="G219" s="48" t="e">
        <v>#N/A</v>
      </c>
      <c r="H219" s="48" t="e">
        <v>#N/A</v>
      </c>
      <c r="I219" s="48" t="e">
        <v>#N/A</v>
      </c>
      <c r="J219" s="48" t="e">
        <v>#N/A</v>
      </c>
      <c r="K219" s="48" t="e">
        <v>#N/A</v>
      </c>
      <c r="L219" s="48" t="e">
        <v>#N/A</v>
      </c>
    </row>
    <row r="220" spans="7:12" x14ac:dyDescent="0.25">
      <c r="G220" s="48" t="e">
        <v>#N/A</v>
      </c>
      <c r="H220" s="48" t="e">
        <v>#N/A</v>
      </c>
      <c r="I220" s="48" t="e">
        <v>#N/A</v>
      </c>
      <c r="J220" s="48" t="e">
        <v>#N/A</v>
      </c>
      <c r="K220" s="48" t="e">
        <v>#N/A</v>
      </c>
      <c r="L220" s="48" t="e">
        <v>#N/A</v>
      </c>
    </row>
    <row r="221" spans="7:12" x14ac:dyDescent="0.25">
      <c r="G221" s="48" t="e">
        <v>#N/A</v>
      </c>
      <c r="H221" s="48" t="e">
        <v>#N/A</v>
      </c>
      <c r="I221" s="48" t="e">
        <v>#N/A</v>
      </c>
      <c r="J221" s="48" t="e">
        <v>#N/A</v>
      </c>
      <c r="K221" s="48" t="e">
        <v>#N/A</v>
      </c>
      <c r="L221" s="48" t="e">
        <v>#N/A</v>
      </c>
    </row>
    <row r="222" spans="7:12" x14ac:dyDescent="0.25">
      <c r="G222" s="48" t="e">
        <v>#N/A</v>
      </c>
      <c r="H222" s="48" t="e">
        <v>#N/A</v>
      </c>
      <c r="I222" s="48" t="e">
        <v>#N/A</v>
      </c>
      <c r="J222" s="48" t="e">
        <v>#N/A</v>
      </c>
      <c r="K222" s="48" t="e">
        <v>#N/A</v>
      </c>
      <c r="L222" s="48" t="e">
        <v>#N/A</v>
      </c>
    </row>
    <row r="223" spans="7:12" x14ac:dyDescent="0.25">
      <c r="G223" s="48" t="e">
        <v>#N/A</v>
      </c>
      <c r="H223" s="48" t="e">
        <v>#N/A</v>
      </c>
      <c r="I223" s="48" t="e">
        <v>#N/A</v>
      </c>
      <c r="J223" s="48" t="e">
        <v>#N/A</v>
      </c>
      <c r="K223" s="48" t="e">
        <v>#N/A</v>
      </c>
      <c r="L223" s="48" t="e">
        <v>#N/A</v>
      </c>
    </row>
    <row r="224" spans="7:12" x14ac:dyDescent="0.25">
      <c r="G224" s="48" t="e">
        <v>#N/A</v>
      </c>
      <c r="H224" s="48" t="e">
        <v>#N/A</v>
      </c>
      <c r="I224" s="48" t="e">
        <v>#N/A</v>
      </c>
      <c r="J224" s="48" t="e">
        <v>#N/A</v>
      </c>
      <c r="K224" s="48" t="e">
        <v>#N/A</v>
      </c>
      <c r="L224" s="48" t="e">
        <v>#N/A</v>
      </c>
    </row>
    <row r="225" spans="7:12" x14ac:dyDescent="0.25">
      <c r="G225" s="48" t="e">
        <v>#N/A</v>
      </c>
      <c r="H225" s="48" t="e">
        <v>#N/A</v>
      </c>
      <c r="I225" s="48" t="e">
        <v>#N/A</v>
      </c>
      <c r="J225" s="48" t="e">
        <v>#N/A</v>
      </c>
      <c r="K225" s="48" t="e">
        <v>#N/A</v>
      </c>
      <c r="L225" s="48" t="e">
        <v>#N/A</v>
      </c>
    </row>
    <row r="226" spans="7:12" x14ac:dyDescent="0.25">
      <c r="G226" s="48" t="e">
        <v>#N/A</v>
      </c>
      <c r="H226" s="48" t="e">
        <v>#N/A</v>
      </c>
      <c r="I226" s="48" t="e">
        <v>#N/A</v>
      </c>
      <c r="J226" s="48" t="e">
        <v>#N/A</v>
      </c>
      <c r="K226" s="48" t="e">
        <v>#N/A</v>
      </c>
      <c r="L226" s="48" t="e">
        <v>#N/A</v>
      </c>
    </row>
    <row r="227" spans="7:12" x14ac:dyDescent="0.25">
      <c r="G227" s="48" t="e">
        <v>#N/A</v>
      </c>
      <c r="H227" s="48" t="e">
        <v>#N/A</v>
      </c>
      <c r="I227" s="48" t="e">
        <v>#N/A</v>
      </c>
      <c r="J227" s="48" t="e">
        <v>#N/A</v>
      </c>
      <c r="K227" s="48" t="e">
        <v>#N/A</v>
      </c>
      <c r="L227" s="48" t="e">
        <v>#N/A</v>
      </c>
    </row>
    <row r="228" spans="7:12" x14ac:dyDescent="0.25">
      <c r="G228" s="48" t="e">
        <v>#N/A</v>
      </c>
      <c r="H228" s="48" t="e">
        <v>#N/A</v>
      </c>
      <c r="I228" s="48" t="e">
        <v>#N/A</v>
      </c>
      <c r="J228" s="48" t="e">
        <v>#N/A</v>
      </c>
      <c r="K228" s="48" t="e">
        <v>#N/A</v>
      </c>
      <c r="L228" s="48" t="e">
        <v>#N/A</v>
      </c>
    </row>
    <row r="229" spans="7:12" x14ac:dyDescent="0.25">
      <c r="G229" s="48" t="e">
        <v>#N/A</v>
      </c>
      <c r="H229" s="48" t="e">
        <v>#N/A</v>
      </c>
      <c r="I229" s="48" t="e">
        <v>#N/A</v>
      </c>
      <c r="J229" s="48" t="e">
        <v>#N/A</v>
      </c>
      <c r="K229" s="48" t="e">
        <v>#N/A</v>
      </c>
      <c r="L229" s="48" t="e">
        <v>#N/A</v>
      </c>
    </row>
    <row r="230" spans="7:12" x14ac:dyDescent="0.25">
      <c r="G230" s="48" t="e">
        <v>#N/A</v>
      </c>
      <c r="H230" s="48" t="e">
        <v>#N/A</v>
      </c>
      <c r="I230" s="48" t="e">
        <v>#N/A</v>
      </c>
      <c r="J230" s="48" t="e">
        <v>#N/A</v>
      </c>
      <c r="K230" s="48" t="e">
        <v>#N/A</v>
      </c>
      <c r="L230" s="48" t="e">
        <v>#N/A</v>
      </c>
    </row>
    <row r="231" spans="7:12" x14ac:dyDescent="0.25">
      <c r="G231" s="48" t="e">
        <v>#N/A</v>
      </c>
      <c r="H231" s="48" t="e">
        <v>#N/A</v>
      </c>
      <c r="I231" s="48" t="e">
        <v>#N/A</v>
      </c>
      <c r="J231" s="48" t="e">
        <v>#N/A</v>
      </c>
      <c r="K231" s="48" t="e">
        <v>#N/A</v>
      </c>
      <c r="L231" s="48" t="e">
        <v>#N/A</v>
      </c>
    </row>
    <row r="232" spans="7:12" x14ac:dyDescent="0.25">
      <c r="G232" s="48" t="e">
        <v>#N/A</v>
      </c>
      <c r="H232" s="48" t="e">
        <v>#N/A</v>
      </c>
      <c r="I232" s="48" t="e">
        <v>#N/A</v>
      </c>
      <c r="J232" s="48" t="e">
        <v>#N/A</v>
      </c>
      <c r="K232" s="48" t="e">
        <v>#N/A</v>
      </c>
      <c r="L232" s="48" t="e">
        <v>#N/A</v>
      </c>
    </row>
    <row r="233" spans="7:12" x14ac:dyDescent="0.25">
      <c r="G233" s="48" t="e">
        <v>#N/A</v>
      </c>
      <c r="H233" s="48" t="e">
        <v>#N/A</v>
      </c>
      <c r="I233" s="48" t="e">
        <v>#N/A</v>
      </c>
      <c r="J233" s="48" t="e">
        <v>#N/A</v>
      </c>
      <c r="K233" s="48" t="e">
        <v>#N/A</v>
      </c>
      <c r="L233" s="48" t="e">
        <v>#N/A</v>
      </c>
    </row>
    <row r="234" spans="7:12" x14ac:dyDescent="0.25">
      <c r="G234" s="48" t="e">
        <v>#N/A</v>
      </c>
      <c r="H234" s="48" t="e">
        <v>#N/A</v>
      </c>
      <c r="I234" s="48" t="e">
        <v>#N/A</v>
      </c>
      <c r="J234" s="48" t="e">
        <v>#N/A</v>
      </c>
      <c r="K234" s="48" t="e">
        <v>#N/A</v>
      </c>
      <c r="L234" s="48" t="e">
        <v>#N/A</v>
      </c>
    </row>
    <row r="235" spans="7:12" x14ac:dyDescent="0.25">
      <c r="G235" s="48" t="e">
        <v>#N/A</v>
      </c>
      <c r="H235" s="48" t="e">
        <v>#N/A</v>
      </c>
      <c r="I235" s="48" t="e">
        <v>#N/A</v>
      </c>
      <c r="J235" s="48" t="e">
        <v>#N/A</v>
      </c>
      <c r="K235" s="48" t="e">
        <v>#N/A</v>
      </c>
      <c r="L235" s="48" t="e">
        <v>#N/A</v>
      </c>
    </row>
    <row r="236" spans="7:12" x14ac:dyDescent="0.25">
      <c r="G236" s="48" t="e">
        <v>#N/A</v>
      </c>
      <c r="H236" s="48" t="e">
        <v>#N/A</v>
      </c>
      <c r="I236" s="48" t="e">
        <v>#N/A</v>
      </c>
      <c r="J236" s="48" t="e">
        <v>#N/A</v>
      </c>
      <c r="K236" s="48" t="e">
        <v>#N/A</v>
      </c>
      <c r="L236" s="48" t="e">
        <v>#N/A</v>
      </c>
    </row>
    <row r="237" spans="7:12" x14ac:dyDescent="0.25">
      <c r="G237" s="48" t="e">
        <v>#N/A</v>
      </c>
      <c r="H237" s="48" t="e">
        <v>#N/A</v>
      </c>
      <c r="I237" s="48" t="e">
        <v>#N/A</v>
      </c>
      <c r="J237" s="48" t="e">
        <v>#N/A</v>
      </c>
      <c r="K237" s="48" t="e">
        <v>#N/A</v>
      </c>
      <c r="L237" s="48" t="e">
        <v>#N/A</v>
      </c>
    </row>
    <row r="238" spans="7:12" x14ac:dyDescent="0.25">
      <c r="G238" s="48" t="e">
        <v>#N/A</v>
      </c>
      <c r="H238" s="48" t="e">
        <v>#N/A</v>
      </c>
      <c r="I238" s="48" t="e">
        <v>#N/A</v>
      </c>
      <c r="J238" s="48" t="e">
        <v>#N/A</v>
      </c>
      <c r="K238" s="48" t="e">
        <v>#N/A</v>
      </c>
      <c r="L238" s="48" t="e">
        <v>#N/A</v>
      </c>
    </row>
    <row r="239" spans="7:12" x14ac:dyDescent="0.25">
      <c r="G239" s="48" t="e">
        <v>#N/A</v>
      </c>
      <c r="H239" s="48" t="e">
        <v>#N/A</v>
      </c>
      <c r="I239" s="48" t="e">
        <v>#N/A</v>
      </c>
      <c r="J239" s="48" t="e">
        <v>#N/A</v>
      </c>
      <c r="K239" s="48" t="e">
        <v>#N/A</v>
      </c>
      <c r="L239" s="48" t="e">
        <v>#N/A</v>
      </c>
    </row>
    <row r="240" spans="7:12" x14ac:dyDescent="0.25">
      <c r="G240" s="48" t="e">
        <v>#N/A</v>
      </c>
      <c r="H240" s="48" t="e">
        <v>#N/A</v>
      </c>
      <c r="I240" s="48" t="e">
        <v>#N/A</v>
      </c>
      <c r="J240" s="48" t="e">
        <v>#N/A</v>
      </c>
      <c r="K240" s="48" t="e">
        <v>#N/A</v>
      </c>
      <c r="L240" s="48" t="e">
        <v>#N/A</v>
      </c>
    </row>
    <row r="241" spans="7:12" x14ac:dyDescent="0.25">
      <c r="G241" s="48" t="e">
        <v>#N/A</v>
      </c>
      <c r="H241" s="48" t="e">
        <v>#N/A</v>
      </c>
      <c r="I241" s="48" t="e">
        <v>#N/A</v>
      </c>
      <c r="J241" s="48" t="e">
        <v>#N/A</v>
      </c>
      <c r="K241" s="48" t="e">
        <v>#N/A</v>
      </c>
      <c r="L241" s="48" t="e">
        <v>#N/A</v>
      </c>
    </row>
    <row r="242" spans="7:12" x14ac:dyDescent="0.25">
      <c r="G242" s="48" t="e">
        <v>#N/A</v>
      </c>
      <c r="H242" s="48" t="e">
        <v>#N/A</v>
      </c>
      <c r="I242" s="48" t="e">
        <v>#N/A</v>
      </c>
      <c r="J242" s="48" t="e">
        <v>#N/A</v>
      </c>
      <c r="K242" s="48" t="e">
        <v>#N/A</v>
      </c>
      <c r="L242" s="48" t="e">
        <v>#N/A</v>
      </c>
    </row>
    <row r="243" spans="7:12" x14ac:dyDescent="0.25">
      <c r="G243" s="48" t="e">
        <v>#N/A</v>
      </c>
      <c r="H243" s="48" t="e">
        <v>#N/A</v>
      </c>
      <c r="I243" s="48" t="e">
        <v>#N/A</v>
      </c>
      <c r="J243" s="48" t="e">
        <v>#N/A</v>
      </c>
      <c r="K243" s="48" t="e">
        <v>#N/A</v>
      </c>
      <c r="L243" s="48" t="e">
        <v>#N/A</v>
      </c>
    </row>
    <row r="244" spans="7:12" x14ac:dyDescent="0.25">
      <c r="G244" s="48" t="e">
        <v>#N/A</v>
      </c>
      <c r="H244" s="48" t="e">
        <v>#N/A</v>
      </c>
      <c r="I244" s="48" t="e">
        <v>#N/A</v>
      </c>
      <c r="J244" s="48" t="e">
        <v>#N/A</v>
      </c>
      <c r="K244" s="48" t="e">
        <v>#N/A</v>
      </c>
      <c r="L244" s="48" t="e">
        <v>#N/A</v>
      </c>
    </row>
    <row r="245" spans="7:12" x14ac:dyDescent="0.25">
      <c r="G245" s="48" t="e">
        <v>#N/A</v>
      </c>
      <c r="H245" s="48" t="e">
        <v>#N/A</v>
      </c>
      <c r="I245" s="48" t="e">
        <v>#N/A</v>
      </c>
      <c r="J245" s="48" t="e">
        <v>#N/A</v>
      </c>
      <c r="K245" s="48" t="e">
        <v>#N/A</v>
      </c>
      <c r="L245" s="48" t="e">
        <v>#N/A</v>
      </c>
    </row>
    <row r="246" spans="7:12" x14ac:dyDescent="0.25">
      <c r="G246" s="48" t="e">
        <v>#N/A</v>
      </c>
      <c r="H246" s="48" t="e">
        <v>#N/A</v>
      </c>
      <c r="I246" s="48" t="e">
        <v>#N/A</v>
      </c>
      <c r="J246" s="48" t="e">
        <v>#N/A</v>
      </c>
      <c r="K246" s="48" t="e">
        <v>#N/A</v>
      </c>
      <c r="L246" s="48" t="e">
        <v>#N/A</v>
      </c>
    </row>
    <row r="247" spans="7:12" x14ac:dyDescent="0.25">
      <c r="G247" s="48" t="e">
        <v>#N/A</v>
      </c>
      <c r="H247" s="48" t="e">
        <v>#N/A</v>
      </c>
      <c r="I247" s="48" t="e">
        <v>#N/A</v>
      </c>
      <c r="J247" s="48" t="e">
        <v>#N/A</v>
      </c>
      <c r="K247" s="48" t="e">
        <v>#N/A</v>
      </c>
      <c r="L247" s="48" t="e">
        <v>#N/A</v>
      </c>
    </row>
    <row r="248" spans="7:12" x14ac:dyDescent="0.25">
      <c r="G248" s="48" t="e">
        <v>#N/A</v>
      </c>
      <c r="H248" s="48" t="e">
        <v>#N/A</v>
      </c>
      <c r="I248" s="48" t="e">
        <v>#N/A</v>
      </c>
      <c r="J248" s="48" t="e">
        <v>#N/A</v>
      </c>
      <c r="K248" s="48" t="e">
        <v>#N/A</v>
      </c>
      <c r="L248" s="48" t="e">
        <v>#N/A</v>
      </c>
    </row>
    <row r="249" spans="7:12" x14ac:dyDescent="0.25">
      <c r="G249" s="48" t="e">
        <v>#N/A</v>
      </c>
      <c r="H249" s="48" t="e">
        <v>#N/A</v>
      </c>
      <c r="I249" s="48" t="e">
        <v>#N/A</v>
      </c>
      <c r="J249" s="48" t="e">
        <v>#N/A</v>
      </c>
      <c r="K249" s="48" t="e">
        <v>#N/A</v>
      </c>
      <c r="L249" s="48" t="e">
        <v>#N/A</v>
      </c>
    </row>
    <row r="250" spans="7:12" x14ac:dyDescent="0.25">
      <c r="G250" s="48" t="e">
        <v>#N/A</v>
      </c>
      <c r="H250" s="48" t="e">
        <v>#N/A</v>
      </c>
      <c r="I250" s="48" t="e">
        <v>#N/A</v>
      </c>
      <c r="J250" s="48" t="e">
        <v>#N/A</v>
      </c>
      <c r="K250" s="48" t="e">
        <v>#N/A</v>
      </c>
      <c r="L250" s="48" t="e">
        <v>#N/A</v>
      </c>
    </row>
    <row r="251" spans="7:12" x14ac:dyDescent="0.25">
      <c r="G251" s="48" t="e">
        <v>#N/A</v>
      </c>
      <c r="H251" s="48" t="e">
        <v>#N/A</v>
      </c>
      <c r="I251" s="48" t="e">
        <v>#N/A</v>
      </c>
      <c r="J251" s="48" t="e">
        <v>#N/A</v>
      </c>
      <c r="K251" s="48" t="e">
        <v>#N/A</v>
      </c>
      <c r="L251" s="48" t="e">
        <v>#N/A</v>
      </c>
    </row>
    <row r="252" spans="7:12" x14ac:dyDescent="0.25">
      <c r="G252" s="48" t="e">
        <v>#N/A</v>
      </c>
      <c r="H252" s="48" t="e">
        <v>#N/A</v>
      </c>
      <c r="I252" s="48" t="e">
        <v>#N/A</v>
      </c>
      <c r="J252" s="48" t="e">
        <v>#N/A</v>
      </c>
      <c r="K252" s="48" t="e">
        <v>#N/A</v>
      </c>
      <c r="L252" s="48" t="e">
        <v>#N/A</v>
      </c>
    </row>
  </sheetData>
  <mergeCells count="7">
    <mergeCell ref="B17:C17"/>
    <mergeCell ref="B1:C1"/>
    <mergeCell ref="AH1:AL1"/>
    <mergeCell ref="AB1:AF1"/>
    <mergeCell ref="H1:L1"/>
    <mergeCell ref="N1:S1"/>
    <mergeCell ref="U1:Z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1C2BB-4CD6-4663-9545-FA19CE0CB7C3}">
  <sheetPr codeName="Sheet9"/>
  <dimension ref="B1:AS502"/>
  <sheetViews>
    <sheetView topLeftCell="M1" zoomScale="85" zoomScaleNormal="85" workbookViewId="0">
      <selection activeCell="Y21" sqref="Y21"/>
    </sheetView>
  </sheetViews>
  <sheetFormatPr defaultColWidth="9.42578125" defaultRowHeight="15" x14ac:dyDescent="0.25"/>
  <cols>
    <col min="1" max="16384" width="9.42578125" style="26"/>
  </cols>
  <sheetData>
    <row r="1" spans="2:45" x14ac:dyDescent="0.25">
      <c r="C1" s="2"/>
      <c r="D1" s="2"/>
      <c r="I1" s="79" t="s">
        <v>11</v>
      </c>
      <c r="J1" s="79"/>
      <c r="K1" s="79"/>
      <c r="L1" s="79"/>
      <c r="M1" s="79"/>
      <c r="N1" s="79"/>
      <c r="P1" s="2"/>
      <c r="Q1" s="2"/>
      <c r="X1" s="79" t="s">
        <v>11</v>
      </c>
      <c r="Y1" s="79"/>
      <c r="Z1" s="79"/>
      <c r="AA1" s="79"/>
      <c r="AB1" s="79"/>
      <c r="AC1" s="79"/>
    </row>
    <row r="2" spans="2:45" x14ac:dyDescent="0.25">
      <c r="B2" s="26" t="s">
        <v>1</v>
      </c>
      <c r="C2" s="10">
        <v>0</v>
      </c>
      <c r="D2" s="25" t="s">
        <v>15</v>
      </c>
      <c r="E2" s="10">
        <f>'DATA FITTING (1S)'!E2</f>
        <v>0</v>
      </c>
      <c r="H2" s="26" t="s">
        <v>0</v>
      </c>
      <c r="I2" s="26" t="s">
        <v>6</v>
      </c>
      <c r="J2" s="26" t="s">
        <v>7</v>
      </c>
      <c r="K2" s="26" t="s">
        <v>8</v>
      </c>
      <c r="L2" s="26" t="s">
        <v>9</v>
      </c>
      <c r="M2" s="26" t="s">
        <v>10</v>
      </c>
      <c r="P2" s="2"/>
      <c r="Q2" s="2"/>
      <c r="R2" s="26" t="s">
        <v>1</v>
      </c>
      <c r="S2" s="40">
        <f>T2/C6</f>
        <v>8.8598572237552339E-2</v>
      </c>
      <c r="T2" s="61">
        <f>'RESULTS (1S)'!B3</f>
        <v>10000000</v>
      </c>
      <c r="U2" s="81" t="s">
        <v>69</v>
      </c>
      <c r="V2" s="81"/>
      <c r="W2" s="26" t="s">
        <v>0</v>
      </c>
      <c r="X2" s="26" t="s">
        <v>100</v>
      </c>
      <c r="Y2" s="26" t="s">
        <v>47</v>
      </c>
      <c r="Z2" s="26" t="s">
        <v>48</v>
      </c>
      <c r="AA2" s="26" t="s">
        <v>49</v>
      </c>
      <c r="AB2" s="26" t="s">
        <v>50</v>
      </c>
      <c r="AN2" s="26">
        <f>MATCH(AH7,Y3:Y502,0) + 2</f>
        <v>8</v>
      </c>
      <c r="AP2" s="26" t="s">
        <v>68</v>
      </c>
    </row>
    <row r="3" spans="2:45" x14ac:dyDescent="0.25">
      <c r="B3" s="26" t="s">
        <v>2</v>
      </c>
      <c r="C3" s="10">
        <f>'DATA FITTING (1S)'!C3</f>
        <v>0.96722039806662508</v>
      </c>
      <c r="D3" s="25" t="s">
        <v>19</v>
      </c>
      <c r="E3" s="10">
        <f>'DATA FITTING (1S)'!E3</f>
        <v>1</v>
      </c>
      <c r="H3" s="26">
        <f t="array" ref="H3:M502">ODESOLN_RKF45(0,70,500,0.1,C8,C9,C10,C11,C12,C2,C3,C4,C5,E2,E3,E4,E5,E6)</f>
        <v>0</v>
      </c>
      <c r="I3" s="26">
        <v>0.99509946235196822</v>
      </c>
      <c r="J3" s="26">
        <v>1.0197695664542274E-4</v>
      </c>
      <c r="K3" s="26">
        <v>4.6804942340226384E-3</v>
      </c>
      <c r="L3" s="26">
        <v>1.1806645736376224E-4</v>
      </c>
      <c r="M3" s="26">
        <v>0</v>
      </c>
      <c r="Q3" s="2"/>
      <c r="R3" s="26" t="s">
        <v>2</v>
      </c>
      <c r="S3" s="10">
        <f>C3</f>
        <v>0.96722039806662508</v>
      </c>
      <c r="U3" s="81"/>
      <c r="V3" s="81"/>
      <c r="W3" s="26">
        <f t="array" ref="W3:AB502">ODESOLN_RKF45(5,60,502,0.1,S8,S9,S10,S11,S12,S2,S3,S4,S5,E2,E3,E4,E5,E6)</f>
        <v>5</v>
      </c>
      <c r="X3" s="26">
        <v>0.99380306561309284</v>
      </c>
      <c r="Y3" s="48">
        <v>5.6159083620488338E-4</v>
      </c>
      <c r="Z3" s="48">
        <v>5.498550312562283E-3</v>
      </c>
      <c r="AA3" s="48">
        <v>1.3679323814015223E-4</v>
      </c>
      <c r="AB3" s="48">
        <v>0</v>
      </c>
      <c r="AN3" s="26">
        <f>COUNT(Y3:Y502) + 2</f>
        <v>72</v>
      </c>
      <c r="AS3" s="20"/>
    </row>
    <row r="4" spans="2:45" x14ac:dyDescent="0.25">
      <c r="B4" s="26" t="s">
        <v>3</v>
      </c>
      <c r="C4" s="10">
        <f>'DATA FITTING (1S)'!C4</f>
        <v>0.60695015821047682</v>
      </c>
      <c r="D4" s="25" t="s">
        <v>16</v>
      </c>
      <c r="E4" s="10">
        <f>'DATA FITTING (1S)'!E4</f>
        <v>1</v>
      </c>
      <c r="H4" s="26">
        <v>0.1</v>
      </c>
      <c r="I4" s="26">
        <v>0.99508947773539802</v>
      </c>
      <c r="J4" s="26">
        <v>1.0552100238937763E-4</v>
      </c>
      <c r="K4" s="26">
        <v>4.6867906681035314E-3</v>
      </c>
      <c r="L4" s="26">
        <v>1.1821059410915061E-4</v>
      </c>
      <c r="M4" s="26">
        <v>0</v>
      </c>
      <c r="Q4" s="2"/>
      <c r="R4" s="26" t="s">
        <v>3</v>
      </c>
      <c r="S4" s="10">
        <f>C4</f>
        <v>0.60695015821047682</v>
      </c>
      <c r="W4" s="26">
        <v>5.0999999999999996</v>
      </c>
      <c r="X4" s="26">
        <v>0.98488855312433254</v>
      </c>
      <c r="Y4" s="26">
        <v>5.8078501150651916E-4</v>
      </c>
      <c r="Z4" s="26">
        <v>5.5332178008605888E-3</v>
      </c>
      <c r="AA4" s="26">
        <v>1.375868395453143E-4</v>
      </c>
      <c r="AB4" s="26">
        <v>8.8598572237552336E-3</v>
      </c>
    </row>
    <row r="5" spans="2:45" x14ac:dyDescent="0.25">
      <c r="B5" s="26" t="s">
        <v>4</v>
      </c>
      <c r="C5" s="10">
        <f>'DATA FITTING (1S)'!C5</f>
        <v>1.3894185072609259E-2</v>
      </c>
      <c r="D5" s="25" t="s">
        <v>17</v>
      </c>
      <c r="E5" s="10">
        <f>'DATA FITTING (1S)'!E5</f>
        <v>1</v>
      </c>
      <c r="H5" s="26">
        <v>1.1000000000000001</v>
      </c>
      <c r="I5" s="26">
        <v>0.99496842207705882</v>
      </c>
      <c r="J5" s="26">
        <v>1.4848464048640336E-4</v>
      </c>
      <c r="K5" s="26">
        <v>4.7631350280928639E-3</v>
      </c>
      <c r="L5" s="26">
        <v>1.1995825436196143E-4</v>
      </c>
      <c r="M5" s="26">
        <v>0</v>
      </c>
      <c r="Q5" s="2"/>
      <c r="R5" s="26" t="s">
        <v>4</v>
      </c>
      <c r="S5" s="10">
        <f>C5</f>
        <v>1.3894185072609259E-2</v>
      </c>
      <c r="W5" s="26">
        <v>6.1</v>
      </c>
      <c r="X5" s="26">
        <v>0.89567463842608885</v>
      </c>
      <c r="Y5" s="26">
        <v>7.7511046563824809E-4</v>
      </c>
      <c r="Z5" s="26">
        <v>5.9448126579376209E-3</v>
      </c>
      <c r="AA5" s="26">
        <v>1.4700898902794002E-4</v>
      </c>
      <c r="AB5" s="26">
        <v>9.7458429461307561E-2</v>
      </c>
    </row>
    <row r="6" spans="2:45" x14ac:dyDescent="0.25">
      <c r="B6" s="26" t="s">
        <v>29</v>
      </c>
      <c r="C6" s="49">
        <f>'DATA FITTING (2S)'!D11</f>
        <v>112868636</v>
      </c>
      <c r="D6" s="25" t="s">
        <v>18</v>
      </c>
      <c r="E6" s="10">
        <f>'DATA FITTING (1S)'!E6</f>
        <v>1</v>
      </c>
      <c r="H6" s="26">
        <v>2.1</v>
      </c>
      <c r="I6" s="26">
        <v>0.99479811455818101</v>
      </c>
      <c r="J6" s="26">
        <v>2.0891207713707752E-4</v>
      </c>
      <c r="K6" s="26">
        <v>4.870556049180531E-3</v>
      </c>
      <c r="L6" s="26">
        <v>1.2241731550148113E-4</v>
      </c>
      <c r="M6" s="26">
        <v>0</v>
      </c>
      <c r="Q6" s="2"/>
      <c r="W6" s="26">
        <v>7.1</v>
      </c>
      <c r="X6" s="26">
        <v>0.8063650855555593</v>
      </c>
      <c r="Y6" s="26">
        <v>9.4888780951754299E-4</v>
      </c>
      <c r="Z6" s="26">
        <v>6.4699936068127158E-3</v>
      </c>
      <c r="AA6" s="26">
        <v>1.5903132925072433E-4</v>
      </c>
      <c r="AB6" s="26">
        <v>0.18605700169885989</v>
      </c>
      <c r="AE6" s="79" t="s">
        <v>59</v>
      </c>
      <c r="AF6" s="79"/>
      <c r="AG6" s="79"/>
      <c r="AH6" s="79"/>
      <c r="AI6" s="79"/>
    </row>
    <row r="7" spans="2:45" x14ac:dyDescent="0.25">
      <c r="C7" s="10"/>
      <c r="D7" s="2"/>
      <c r="F7" s="10"/>
      <c r="H7" s="26">
        <v>3.1</v>
      </c>
      <c r="I7" s="26">
        <v>0.99455857141698212</v>
      </c>
      <c r="J7" s="26">
        <v>2.9387341861715293E-4</v>
      </c>
      <c r="K7" s="26">
        <v>5.0216783857386406E-3</v>
      </c>
      <c r="L7" s="26">
        <v>1.2587677866223606E-4</v>
      </c>
      <c r="M7" s="26">
        <v>0</v>
      </c>
      <c r="Q7" s="2"/>
      <c r="S7" s="10"/>
      <c r="W7" s="26">
        <v>8.1</v>
      </c>
      <c r="X7" s="26">
        <v>0.71702081233315651</v>
      </c>
      <c r="Y7" s="26">
        <v>1.0654698046087959E-3</v>
      </c>
      <c r="Z7" s="26">
        <v>7.0850332290606013E-3</v>
      </c>
      <c r="AA7" s="26">
        <v>1.7311069676204547E-4</v>
      </c>
      <c r="AB7" s="26">
        <v>0.27465557393641221</v>
      </c>
      <c r="AE7" s="79" t="s">
        <v>60</v>
      </c>
      <c r="AF7" s="79"/>
      <c r="AG7" s="79"/>
      <c r="AH7" s="80">
        <f>_xlfn.AGGREGATE(4,6,Y3:Y502)</f>
        <v>1.0973445104322417E-3</v>
      </c>
      <c r="AI7" s="80"/>
      <c r="AN7" s="26">
        <f ca="1">MATCH(AJ8,INDIRECT(ADDRESS(AN2,25)&amp;":"&amp;ADDRESS(AN3,25)),-1)</f>
        <v>5</v>
      </c>
      <c r="AP7" s="26" t="s">
        <v>61</v>
      </c>
      <c r="AQ7" s="26">
        <f ca="1">INDEX(INDIRECT(ADDRESS(AN2,25)&amp;":"&amp;ADDRESS(AN3,25)),AN7)</f>
        <v>5.2138676694654749E-4</v>
      </c>
      <c r="AR7" s="26" t="s">
        <v>63</v>
      </c>
      <c r="AS7" s="26">
        <f ca="1">INDEX(INDIRECT(ADDRESS(AN2,23)&amp;":"&amp;ADDRESS(AN3,23)),AN7)</f>
        <v>13.1</v>
      </c>
    </row>
    <row r="8" spans="2:45" x14ac:dyDescent="0.25">
      <c r="B8" s="48" t="s">
        <v>154</v>
      </c>
      <c r="C8" s="26">
        <f>'DATA FITTING (1S)'!C8</f>
        <v>0.99509946235196822</v>
      </c>
      <c r="F8" s="10"/>
      <c r="G8" s="8"/>
      <c r="H8" s="26">
        <v>4.0999999999999996</v>
      </c>
      <c r="I8" s="26">
        <v>0.99422175387669565</v>
      </c>
      <c r="J8" s="26">
        <v>4.1327312582689201E-4</v>
      </c>
      <c r="K8" s="26">
        <v>5.234230516737993E-3</v>
      </c>
      <c r="L8" s="26">
        <v>1.3074248073963526E-4</v>
      </c>
      <c r="M8" s="26">
        <v>0</v>
      </c>
      <c r="Q8" s="2"/>
      <c r="R8" s="48" t="s">
        <v>155</v>
      </c>
      <c r="S8" s="48">
        <f>'DATA FITTING (1S)'!V8</f>
        <v>0.99380306561309284</v>
      </c>
      <c r="T8" s="8"/>
      <c r="U8" s="8"/>
      <c r="V8" s="8"/>
      <c r="W8" s="26">
        <v>9.1</v>
      </c>
      <c r="X8" s="26">
        <v>0.62771417514916439</v>
      </c>
      <c r="Y8" s="26">
        <v>1.0973445104322417E-3</v>
      </c>
      <c r="Z8" s="26">
        <v>7.7460906711759123E-3</v>
      </c>
      <c r="AA8" s="26">
        <v>1.8824349526308929E-4</v>
      </c>
      <c r="AB8" s="26">
        <v>0.36325414617396456</v>
      </c>
      <c r="AD8" s="8"/>
      <c r="AE8" s="79" t="s">
        <v>66</v>
      </c>
      <c r="AF8" s="79"/>
      <c r="AG8" s="79"/>
      <c r="AH8" s="79">
        <f>AJ8*100</f>
        <v>0.05</v>
      </c>
      <c r="AI8" s="79"/>
      <c r="AJ8" s="26">
        <v>5.0000000000000001E-4</v>
      </c>
      <c r="AN8" s="26">
        <f ca="1">MATCH(AJ8,INDIRECT(ADDRESS(AN2,25)&amp;":"&amp;ADDRESS(AN3,25)),-1) + 1</f>
        <v>6</v>
      </c>
      <c r="AP8" s="26" t="s">
        <v>62</v>
      </c>
      <c r="AQ8" s="26">
        <f ca="1">INDEX(INDIRECT(ADDRESS(AN2,25)&amp;":"&amp;ADDRESS(AN3,25)),AN8)</f>
        <v>3.4917762921386904E-4</v>
      </c>
      <c r="AR8" s="26" t="s">
        <v>64</v>
      </c>
      <c r="AS8" s="26">
        <f ca="1">INDEX(INDIRECT(ADDRESS(AN2,23)&amp;":"&amp;ADDRESS(AN3,23)),AN8)</f>
        <v>14.1</v>
      </c>
    </row>
    <row r="9" spans="2:45" x14ac:dyDescent="0.25">
      <c r="B9" s="48" t="s">
        <v>148</v>
      </c>
      <c r="C9" s="48">
        <f>'DATA FITTING (1S)'!C9</f>
        <v>1.0197695664542274E-4</v>
      </c>
      <c r="G9" s="8"/>
      <c r="H9" s="26">
        <v>5.0999999999999996</v>
      </c>
      <c r="I9" s="26">
        <v>0.99374837343234224</v>
      </c>
      <c r="J9" s="26">
        <v>5.8095898960727765E-4</v>
      </c>
      <c r="K9" s="26">
        <v>5.5330838058920929E-3</v>
      </c>
      <c r="L9" s="26">
        <v>1.3758377215853485E-4</v>
      </c>
      <c r="M9" s="26">
        <v>0</v>
      </c>
      <c r="R9" s="48" t="s">
        <v>156</v>
      </c>
      <c r="S9" s="48">
        <f>'DATA FITTING (1S)'!W8</f>
        <v>5.6159083620488338E-4</v>
      </c>
      <c r="T9" s="8"/>
      <c r="U9" s="8"/>
      <c r="V9" s="8"/>
      <c r="W9" s="26">
        <v>10.1</v>
      </c>
      <c r="X9" s="26">
        <v>0.53850919774360628</v>
      </c>
      <c r="Y9" s="26">
        <v>1.036693309153205E-3</v>
      </c>
      <c r="Z9" s="26">
        <v>8.3982186534197253E-3</v>
      </c>
      <c r="AA9" s="26">
        <v>2.0317188230402437E-4</v>
      </c>
      <c r="AB9" s="26">
        <v>0.45185271841151686</v>
      </c>
      <c r="AD9" s="8"/>
      <c r="AE9" s="79" t="s">
        <v>67</v>
      </c>
      <c r="AF9" s="79"/>
      <c r="AG9" s="79"/>
      <c r="AH9" s="80">
        <f ca="1">AS9</f>
        <v>13.224190662749535</v>
      </c>
      <c r="AI9" s="80"/>
      <c r="AR9" s="26" t="s">
        <v>65</v>
      </c>
      <c r="AS9" s="26">
        <f ca="1">(AS8-AS7)/(AQ8-AQ7) *(AJ8-AQ7) + AS7</f>
        <v>13.224190662749535</v>
      </c>
    </row>
    <row r="10" spans="2:45" x14ac:dyDescent="0.25">
      <c r="B10" s="48" t="s">
        <v>149</v>
      </c>
      <c r="C10" s="48">
        <f>'DATA FITTING (1S)'!C10</f>
        <v>4.6804942340226384E-3</v>
      </c>
      <c r="G10" s="8"/>
      <c r="H10" s="26">
        <v>6.1</v>
      </c>
      <c r="I10" s="26">
        <v>0.99308348089836429</v>
      </c>
      <c r="J10" s="26">
        <v>8.162383116794888E-4</v>
      </c>
      <c r="K10" s="26">
        <v>5.9530824895502659E-3</v>
      </c>
      <c r="L10" s="26">
        <v>1.4719830040613323E-4</v>
      </c>
      <c r="M10" s="26">
        <v>0</v>
      </c>
      <c r="R10" s="48" t="s">
        <v>157</v>
      </c>
      <c r="S10" s="48">
        <f>'DATA FITTING (1S)'!X8</f>
        <v>5.498550312562283E-3</v>
      </c>
      <c r="T10" s="8"/>
      <c r="U10" s="8"/>
      <c r="V10" s="8"/>
      <c r="W10" s="26">
        <v>11.1</v>
      </c>
      <c r="X10" s="26">
        <v>0.44944480067087939</v>
      </c>
      <c r="Y10" s="26">
        <v>8.9849356561747472E-4</v>
      </c>
      <c r="Z10" s="26">
        <v>8.9887254649540695E-3</v>
      </c>
      <c r="AA10" s="26">
        <v>2.1668964947997327E-4</v>
      </c>
      <c r="AB10" s="26">
        <v>0.54045129064906916</v>
      </c>
      <c r="AD10" s="8"/>
      <c r="AE10" s="79" t="s">
        <v>70</v>
      </c>
      <c r="AF10" s="79"/>
      <c r="AG10" s="79"/>
      <c r="AH10" s="79">
        <f ca="1">INDEX(X3:AB502,MATCH(AH9,W3:W502),3)</f>
        <v>9.8542574058157924E-3</v>
      </c>
      <c r="AI10" s="79"/>
    </row>
    <row r="11" spans="2:45" x14ac:dyDescent="0.25">
      <c r="B11" s="48" t="s">
        <v>150</v>
      </c>
      <c r="C11" s="48">
        <f>'DATA FITTING (1S)'!C11</f>
        <v>1.1806645736376224E-4</v>
      </c>
      <c r="G11" s="8"/>
      <c r="H11" s="26">
        <v>7.0928439414266045</v>
      </c>
      <c r="I11" s="26">
        <v>0.99215828565826647</v>
      </c>
      <c r="J11" s="26">
        <v>1.1431496931185686E-3</v>
      </c>
      <c r="K11" s="26">
        <v>6.5379770554690629E-3</v>
      </c>
      <c r="L11" s="26">
        <v>1.6058759314608353E-4</v>
      </c>
      <c r="M11" s="26">
        <v>0</v>
      </c>
      <c r="R11" s="48" t="s">
        <v>158</v>
      </c>
      <c r="S11" s="48">
        <f>'DATA FITTING (1S)'!Y8</f>
        <v>1.3679323814015223E-4</v>
      </c>
      <c r="V11" s="8"/>
      <c r="W11" s="26">
        <v>12.1</v>
      </c>
      <c r="X11" s="26">
        <v>0.36052811490650793</v>
      </c>
      <c r="Y11" s="26">
        <v>7.144940779258513E-4</v>
      </c>
      <c r="Z11" s="26">
        <v>9.4796014419908023E-3</v>
      </c>
      <c r="AA11" s="26">
        <v>2.2792668695394841E-4</v>
      </c>
      <c r="AB11" s="26">
        <v>0.62904986288662146</v>
      </c>
      <c r="AD11" s="8"/>
      <c r="AE11" s="79" t="s">
        <v>71</v>
      </c>
      <c r="AF11" s="79"/>
      <c r="AG11" s="79"/>
      <c r="AH11" s="79">
        <f ca="1">INDEX(X3:AB502,MATCH(AH9,W3:W502),4)</f>
        <v>2.3650323847061521E-4</v>
      </c>
      <c r="AI11" s="79"/>
    </row>
    <row r="12" spans="2:45" x14ac:dyDescent="0.25">
      <c r="B12" s="48" t="s">
        <v>151</v>
      </c>
      <c r="C12" s="48">
        <f>'DATA FITTING (1S)'!C12</f>
        <v>0</v>
      </c>
      <c r="G12" s="8"/>
      <c r="H12" s="26">
        <v>8.010115098116664</v>
      </c>
      <c r="I12" s="26">
        <v>0.99097904795189429</v>
      </c>
      <c r="J12" s="26">
        <v>1.5590159949750823E-3</v>
      </c>
      <c r="K12" s="26">
        <v>7.2842645907536634E-3</v>
      </c>
      <c r="L12" s="26">
        <v>1.7767146237712158E-4</v>
      </c>
      <c r="M12" s="26">
        <v>0</v>
      </c>
      <c r="R12" s="48" t="s">
        <v>159</v>
      </c>
      <c r="S12" s="48">
        <f>'DATA FITTING (1S)'!Z8</f>
        <v>0</v>
      </c>
      <c r="V12" s="8"/>
      <c r="W12" s="26">
        <v>13.1</v>
      </c>
      <c r="X12" s="26">
        <v>0.27173941746459329</v>
      </c>
      <c r="Y12" s="26">
        <v>5.2138676694654749E-4</v>
      </c>
      <c r="Z12" s="26">
        <v>9.8542574058157924E-3</v>
      </c>
      <c r="AA12" s="26">
        <v>2.3650323847061521E-4</v>
      </c>
      <c r="AB12" s="26">
        <v>0.71764843512417376</v>
      </c>
      <c r="AD12" s="8"/>
      <c r="AE12" s="79" t="s">
        <v>72</v>
      </c>
      <c r="AF12" s="79"/>
      <c r="AG12" s="79"/>
      <c r="AH12" s="79">
        <f ca="1">INDEX(X3:AB502,MATCH(AH9,W3:W502),5)</f>
        <v>0.71764843512417376</v>
      </c>
      <c r="AI12" s="79"/>
    </row>
    <row r="13" spans="2:45" x14ac:dyDescent="0.25">
      <c r="G13" s="8"/>
      <c r="H13" s="26">
        <v>8.8728418190001435</v>
      </c>
      <c r="I13" s="26">
        <v>0.98948389545278581</v>
      </c>
      <c r="J13" s="26">
        <v>2.0849847467480156E-3</v>
      </c>
      <c r="K13" s="26">
        <v>8.2317584918330331E-3</v>
      </c>
      <c r="L13" s="26">
        <v>1.993613086333278E-4</v>
      </c>
      <c r="M13" s="26">
        <v>0</v>
      </c>
      <c r="V13" s="8"/>
      <c r="W13" s="26">
        <v>14.1</v>
      </c>
      <c r="X13" s="26">
        <v>0.18304446516632444</v>
      </c>
      <c r="Y13" s="26">
        <v>3.4917762921386904E-4</v>
      </c>
      <c r="Z13" s="26">
        <v>1.0116835712691065E-2</v>
      </c>
      <c r="AA13" s="26">
        <v>2.425141300445363E-4</v>
      </c>
      <c r="AB13" s="26">
        <v>0.80624700736172605</v>
      </c>
      <c r="AD13" s="8"/>
      <c r="AE13" s="79" t="s">
        <v>73</v>
      </c>
      <c r="AF13" s="79"/>
      <c r="AG13" s="79"/>
      <c r="AH13" s="80">
        <f ca="1">SUM(AH10:AI12)</f>
        <v>0.72773919576846013</v>
      </c>
      <c r="AI13" s="80"/>
    </row>
    <row r="14" spans="2:45" x14ac:dyDescent="0.25">
      <c r="G14" s="8"/>
      <c r="H14" s="26">
        <v>9.6880099448892949</v>
      </c>
      <c r="I14" s="26">
        <v>0.98761477272986953</v>
      </c>
      <c r="J14" s="26">
        <v>2.7404479318550229E-3</v>
      </c>
      <c r="K14" s="26">
        <v>9.4182569377906714E-3</v>
      </c>
      <c r="L14" s="26">
        <v>2.265224004849291E-4</v>
      </c>
      <c r="M14" s="26">
        <v>0</v>
      </c>
      <c r="V14" s="8"/>
      <c r="W14" s="26">
        <v>15.1</v>
      </c>
      <c r="X14" s="26">
        <v>9.4407570942387969E-2</v>
      </c>
      <c r="Y14" s="26">
        <v>2.1463042762909692E-4</v>
      </c>
      <c r="Z14" s="26">
        <v>1.0285836174920647E-2</v>
      </c>
      <c r="AA14" s="26">
        <v>2.4638285578389109E-4</v>
      </c>
      <c r="AB14" s="26">
        <v>0.89484557959927835</v>
      </c>
      <c r="AD14" s="8"/>
    </row>
    <row r="15" spans="2:45" x14ac:dyDescent="0.25">
      <c r="H15" s="26">
        <v>10.462936263891823</v>
      </c>
      <c r="I15" s="26">
        <v>0.98530246646268482</v>
      </c>
      <c r="J15" s="26">
        <v>3.5481441502476603E-3</v>
      </c>
      <c r="K15" s="26">
        <v>1.088919456819604E-2</v>
      </c>
      <c r="L15" s="26">
        <v>2.601948188715971E-4</v>
      </c>
      <c r="M15" s="26">
        <v>0</v>
      </c>
      <c r="T15" s="8"/>
      <c r="U15" s="8"/>
      <c r="V15" s="8"/>
      <c r="W15" s="26">
        <v>16.100000000000001</v>
      </c>
      <c r="X15" s="26">
        <v>5.8003550205511512E-3</v>
      </c>
      <c r="Y15" s="26">
        <v>1.2109247834340663E-4</v>
      </c>
      <c r="Z15" s="26">
        <v>1.0385731034771761E-2</v>
      </c>
      <c r="AA15" s="26">
        <v>2.4866962950294898E-4</v>
      </c>
      <c r="AB15" s="26">
        <v>0.98344415183683065</v>
      </c>
      <c r="AD15" s="8"/>
    </row>
    <row r="16" spans="2:45" x14ac:dyDescent="0.25">
      <c r="H16" s="26">
        <v>11.203767963568218</v>
      </c>
      <c r="I16" s="26">
        <v>0.98246733550508392</v>
      </c>
      <c r="J16" s="26">
        <v>4.5336385352401816E-3</v>
      </c>
      <c r="K16" s="26">
        <v>1.2697437201832576E-2</v>
      </c>
      <c r="L16" s="26">
        <v>3.0158875784346229E-4</v>
      </c>
      <c r="M16" s="26">
        <v>0</v>
      </c>
      <c r="T16" s="8"/>
      <c r="U16" s="8"/>
      <c r="V16" s="8"/>
      <c r="W16" s="26">
        <v>16.158795688531161</v>
      </c>
      <c r="X16" s="26">
        <v>5.9111924377446348E-4</v>
      </c>
      <c r="Y16" s="26">
        <v>1.1677316626637567E-4</v>
      </c>
      <c r="Z16" s="26">
        <v>1.0389974915937893E-2</v>
      </c>
      <c r="AA16" s="26">
        <v>2.4876677960588699E-4</v>
      </c>
      <c r="AB16" s="26">
        <v>0.98865336589441533</v>
      </c>
      <c r="AD16" s="8"/>
      <c r="AH16" s="27">
        <f ca="1">ROUND(AH13*100,4)</f>
        <v>72.773899999999998</v>
      </c>
      <c r="AI16" s="27">
        <f>ROUND(AH7*100,4)</f>
        <v>0.10970000000000001</v>
      </c>
      <c r="AJ16" s="27">
        <f ca="1">ROUND(AH9,4)</f>
        <v>13.2242</v>
      </c>
    </row>
    <row r="17" spans="8:30" x14ac:dyDescent="0.25">
      <c r="H17" s="26">
        <v>11.916071067597906</v>
      </c>
      <c r="I17" s="26">
        <v>0.97901615264116293</v>
      </c>
      <c r="J17" s="26">
        <v>5.7260564803496804E-3</v>
      </c>
      <c r="K17" s="26">
        <v>1.4905652094446623E-2</v>
      </c>
      <c r="L17" s="26">
        <v>3.5213878404088841E-4</v>
      </c>
      <c r="M17" s="26">
        <v>0</v>
      </c>
      <c r="O17" s="8"/>
      <c r="P17" s="8"/>
      <c r="T17" s="8"/>
      <c r="U17" s="8"/>
      <c r="V17" s="8"/>
      <c r="W17" s="26">
        <v>16.15999578118997</v>
      </c>
      <c r="X17" s="26">
        <v>4.8479267476009356E-4</v>
      </c>
      <c r="Y17" s="26">
        <v>1.1668626726416969E-4</v>
      </c>
      <c r="Z17" s="26">
        <v>1.0390059941443706E-2</v>
      </c>
      <c r="AA17" s="26">
        <v>2.4876872599324297E-4</v>
      </c>
      <c r="AB17" s="26">
        <v>0.98875969239053874</v>
      </c>
      <c r="AD17" s="8"/>
    </row>
    <row r="18" spans="8:30" x14ac:dyDescent="0.25">
      <c r="H18" s="26">
        <v>12.605055579476035</v>
      </c>
      <c r="I18" s="26">
        <v>0.97483834084499799</v>
      </c>
      <c r="J18" s="26">
        <v>7.1588541299910553E-3</v>
      </c>
      <c r="K18" s="26">
        <v>1.758923420089226E-2</v>
      </c>
      <c r="L18" s="26">
        <v>4.1357082411882888E-4</v>
      </c>
      <c r="M18" s="26">
        <v>0</v>
      </c>
      <c r="O18" s="8"/>
      <c r="P18" s="8"/>
      <c r="T18" s="8"/>
      <c r="U18" s="8"/>
      <c r="V18" s="8"/>
      <c r="W18" s="26">
        <v>16.161003783964254</v>
      </c>
      <c r="X18" s="26">
        <v>3.9548501808987384E-4</v>
      </c>
      <c r="Y18" s="26">
        <v>1.1661331638786403E-4</v>
      </c>
      <c r="Z18" s="26">
        <v>1.03901313086528E-2</v>
      </c>
      <c r="AA18" s="26">
        <v>2.4877035971752469E-4</v>
      </c>
      <c r="AB18" s="26">
        <v>0.98884899999715192</v>
      </c>
      <c r="AD18" s="8"/>
    </row>
    <row r="19" spans="8:30" x14ac:dyDescent="0.25">
      <c r="H19" s="26">
        <v>13.275852535388969</v>
      </c>
      <c r="I19" s="26">
        <v>0.96980003804458259</v>
      </c>
      <c r="J19" s="26">
        <v>8.8710695423877741E-3</v>
      </c>
      <c r="K19" s="26">
        <v>2.0840885421074644E-2</v>
      </c>
      <c r="L19" s="26">
        <v>4.8800699195507264E-4</v>
      </c>
      <c r="M19" s="26">
        <v>0</v>
      </c>
      <c r="T19" s="8"/>
      <c r="U19" s="8"/>
      <c r="V19" s="8"/>
      <c r="W19" s="26">
        <v>16.163481485450372</v>
      </c>
      <c r="X19" s="26">
        <v>1.7596412419325659E-4</v>
      </c>
      <c r="Y19" s="26">
        <v>1.1643415160181783E-4</v>
      </c>
      <c r="Z19" s="26">
        <v>1.0390306541830619E-2</v>
      </c>
      <c r="AA19" s="26">
        <v>2.487743711213781E-4</v>
      </c>
      <c r="AB19" s="26">
        <v>0.98906852081125296</v>
      </c>
      <c r="AD19" s="8"/>
    </row>
    <row r="20" spans="8:30" x14ac:dyDescent="0.25">
      <c r="H20" s="26">
        <v>13.933838333522248</v>
      </c>
      <c r="I20" s="26">
        <v>0.96373458233544318</v>
      </c>
      <c r="J20" s="26">
        <v>1.0909353245498746E-2</v>
      </c>
      <c r="K20" s="26">
        <v>2.4777931337083298E-2</v>
      </c>
      <c r="L20" s="26">
        <v>5.7813308197483208E-4</v>
      </c>
      <c r="M20" s="26">
        <v>0</v>
      </c>
      <c r="T20" s="8"/>
      <c r="U20" s="8"/>
      <c r="V20" s="8"/>
      <c r="W20" s="26">
        <v>16.16388021986424</v>
      </c>
      <c r="X20" s="26">
        <v>1.4063681731507334E-4</v>
      </c>
      <c r="Y20" s="26">
        <v>1.164053387681041E-4</v>
      </c>
      <c r="Z20" s="26">
        <v>1.0390334716796051E-2</v>
      </c>
      <c r="AA20" s="26">
        <v>2.4877501609721147E-4</v>
      </c>
      <c r="AB20" s="26">
        <v>0.98910384811102359</v>
      </c>
      <c r="AD20" s="8"/>
    </row>
    <row r="21" spans="8:30" x14ac:dyDescent="0.25">
      <c r="H21" s="26">
        <v>14.58511052361124</v>
      </c>
      <c r="I21" s="26">
        <v>0.95642610174078135</v>
      </c>
      <c r="J21" s="26">
        <v>1.3331547719283446E-2</v>
      </c>
      <c r="K21" s="26">
        <v>2.9554864824863764E-2</v>
      </c>
      <c r="L21" s="26">
        <v>6.8748571507151952E-4</v>
      </c>
      <c r="M21" s="26">
        <v>0</v>
      </c>
      <c r="T21" s="8"/>
      <c r="U21" s="8"/>
      <c r="V21" s="8"/>
      <c r="W21" s="26">
        <v>16.164298584545975</v>
      </c>
      <c r="X21" s="26">
        <v>1.0357029808803672E-4</v>
      </c>
      <c r="Y21" s="26">
        <v>1.1637511339782124E-4</v>
      </c>
      <c r="Z21" s="26">
        <v>1.0390364271359802E-2</v>
      </c>
      <c r="AA21" s="26">
        <v>2.4877569265454149E-4</v>
      </c>
      <c r="AB21" s="26">
        <v>0.98914091462449982</v>
      </c>
      <c r="AD21" s="8"/>
    </row>
    <row r="22" spans="8:30" x14ac:dyDescent="0.25">
      <c r="H22" s="26">
        <v>15.23732480294338</v>
      </c>
      <c r="I22" s="26">
        <v>0.9475784910797459</v>
      </c>
      <c r="J22" s="26">
        <v>1.6213636964212116E-2</v>
      </c>
      <c r="K22" s="26">
        <v>3.5386880863162461E-2</v>
      </c>
      <c r="L22" s="26">
        <v>8.2099109287957293E-4</v>
      </c>
      <c r="M22" s="26">
        <v>0</v>
      </c>
      <c r="T22" s="8"/>
      <c r="U22" s="8"/>
      <c r="V22" s="8"/>
      <c r="W22" s="26">
        <v>16.165028741282665</v>
      </c>
      <c r="X22" s="26">
        <v>3.8879447855020462E-5</v>
      </c>
      <c r="Y22" s="26">
        <v>1.163223767733752E-4</v>
      </c>
      <c r="Z22" s="26">
        <v>1.0390415833486672E-2</v>
      </c>
      <c r="AA22" s="26">
        <v>2.4877687300472968E-4</v>
      </c>
      <c r="AB22" s="26">
        <v>0.98920560546888026</v>
      </c>
      <c r="AD22" s="8"/>
    </row>
    <row r="23" spans="8:30" x14ac:dyDescent="0.25">
      <c r="H23" s="26">
        <v>15.901477969527843</v>
      </c>
      <c r="I23" s="26">
        <v>0.93674844536781654</v>
      </c>
      <c r="J23" s="26">
        <v>1.9665216567200137E-2</v>
      </c>
      <c r="K23" s="26">
        <v>4.2600220600608696E-2</v>
      </c>
      <c r="L23" s="26">
        <v>9.8611746437469224E-4</v>
      </c>
      <c r="M23" s="26">
        <v>0</v>
      </c>
      <c r="T23" s="8"/>
      <c r="U23" s="8"/>
      <c r="V23" s="8"/>
      <c r="W23" s="26">
        <v>16.165194779084366</v>
      </c>
      <c r="X23" s="26">
        <v>2.4168735097829168E-5</v>
      </c>
      <c r="Y23" s="26">
        <v>1.1631038704738007E-4</v>
      </c>
      <c r="Z23" s="26">
        <v>1.03904275554643E-2</v>
      </c>
      <c r="AA23" s="26">
        <v>2.4877714134196363E-4</v>
      </c>
      <c r="AB23" s="26">
        <v>0.98922031618104855</v>
      </c>
      <c r="AD23" s="8"/>
    </row>
    <row r="24" spans="8:30" x14ac:dyDescent="0.25">
      <c r="H24" s="26">
        <v>16.596734109453816</v>
      </c>
      <c r="I24" s="26">
        <v>0.92316749809127829</v>
      </c>
      <c r="J24" s="26">
        <v>2.3872017362654045E-2</v>
      </c>
      <c r="K24" s="26">
        <v>5.1764578384227974E-2</v>
      </c>
      <c r="L24" s="26">
        <v>1.195906161839794E-3</v>
      </c>
      <c r="M24" s="26">
        <v>0</v>
      </c>
      <c r="P24" s="2"/>
      <c r="Q24" s="2"/>
      <c r="T24" s="8"/>
      <c r="U24" s="8"/>
      <c r="V24" s="8"/>
      <c r="W24" s="26">
        <v>16.165282939867428</v>
      </c>
      <c r="X24" s="26">
        <v>1.6357815390380591E-5</v>
      </c>
      <c r="Y24" s="26">
        <v>1.16304021275473E-4</v>
      </c>
      <c r="Z24" s="26">
        <v>1.0390433778969891E-2</v>
      </c>
      <c r="AA24" s="26">
        <v>2.4877728380924417E-4</v>
      </c>
      <c r="AB24" s="26">
        <v>0.98922812710055508</v>
      </c>
      <c r="AD24" s="8"/>
    </row>
    <row r="25" spans="8:30" x14ac:dyDescent="0.25">
      <c r="H25" s="26">
        <v>17.369971683719296</v>
      </c>
      <c r="I25" s="26">
        <v>0.90504548888379921</v>
      </c>
      <c r="J25" s="26">
        <v>2.9268345034981689E-2</v>
      </c>
      <c r="K25" s="26">
        <v>6.4205465548072965E-2</v>
      </c>
      <c r="L25" s="26">
        <v>1.4807005331462573E-3</v>
      </c>
      <c r="M25" s="26">
        <v>0</v>
      </c>
      <c r="P25" s="2"/>
      <c r="Q25" s="2"/>
      <c r="T25" s="8"/>
      <c r="U25" s="8"/>
      <c r="V25" s="8"/>
      <c r="W25" s="26">
        <v>16.165466060658304</v>
      </c>
      <c r="X25" s="26">
        <v>1.3357460178569798E-7</v>
      </c>
      <c r="Y25" s="26">
        <v>1.1629079965005647E-4</v>
      </c>
      <c r="Z25" s="26">
        <v>1.0390446704868011E-2</v>
      </c>
      <c r="AA25" s="26">
        <v>2.4877757970639204E-4</v>
      </c>
      <c r="AB25" s="26">
        <v>0.98924435134117383</v>
      </c>
      <c r="AD25" s="8"/>
    </row>
    <row r="26" spans="8:30" x14ac:dyDescent="0.25">
      <c r="H26" s="26">
        <v>18.085801232671766</v>
      </c>
      <c r="I26" s="26">
        <v>0.88519540498034321</v>
      </c>
      <c r="J26" s="26">
        <v>3.4883478907656251E-2</v>
      </c>
      <c r="K26" s="26">
        <v>7.812184453545705E-2</v>
      </c>
      <c r="L26" s="26">
        <v>1.7992715765435857E-3</v>
      </c>
      <c r="M26" s="26">
        <v>0</v>
      </c>
      <c r="P26" s="2"/>
      <c r="Q26" s="2"/>
      <c r="T26" s="8"/>
      <c r="U26" s="8"/>
      <c r="V26" s="8"/>
      <c r="W26" s="26">
        <v>16.165552028740155</v>
      </c>
      <c r="X26" s="26">
        <v>0</v>
      </c>
      <c r="Y26" s="26">
        <v>1.1628459304498874E-4</v>
      </c>
      <c r="Z26" s="26">
        <v>1.0390452772567069E-2</v>
      </c>
      <c r="AA26" s="26">
        <v>2.4877771860697974E-4</v>
      </c>
      <c r="AB26" s="26">
        <v>0.98924504556702242</v>
      </c>
      <c r="AD26" s="8"/>
    </row>
    <row r="27" spans="8:30" x14ac:dyDescent="0.25">
      <c r="H27" s="26">
        <v>18.748168761329147</v>
      </c>
      <c r="I27" s="26">
        <v>0.86409174041061465</v>
      </c>
      <c r="J27" s="26">
        <v>4.0498794735553456E-2</v>
      </c>
      <c r="K27" s="26">
        <v>9.3263571799270029E-2</v>
      </c>
      <c r="L27" s="26">
        <v>2.1458930545619429E-3</v>
      </c>
      <c r="M27" s="26">
        <v>0</v>
      </c>
      <c r="P27" s="2"/>
      <c r="Q27" s="2"/>
      <c r="T27" s="8"/>
      <c r="U27" s="8"/>
      <c r="V27" s="8"/>
      <c r="W27" s="26">
        <v>16.165625468252021</v>
      </c>
      <c r="X27" s="26">
        <v>0</v>
      </c>
      <c r="Y27" s="26">
        <v>1.1627929122733774E-4</v>
      </c>
      <c r="Z27" s="26">
        <v>1.03904579557327E-2</v>
      </c>
      <c r="AA27" s="26">
        <v>2.4877783725900013E-4</v>
      </c>
      <c r="AB27" s="26">
        <v>0.98924504556702242</v>
      </c>
      <c r="AD27" s="8"/>
    </row>
    <row r="28" spans="8:30" x14ac:dyDescent="0.25">
      <c r="H28" s="26">
        <v>19.440166836328441</v>
      </c>
      <c r="I28" s="26">
        <v>0.839271660773798</v>
      </c>
      <c r="J28" s="26">
        <v>4.6611455242257918E-2</v>
      </c>
      <c r="K28" s="26">
        <v>0.11155232827031669</v>
      </c>
      <c r="L28" s="26">
        <v>2.5645557136274072E-3</v>
      </c>
      <c r="M28" s="26">
        <v>0</v>
      </c>
      <c r="P28" s="2"/>
      <c r="Q28" s="2"/>
      <c r="T28" s="8"/>
      <c r="U28" s="8"/>
      <c r="V28" s="8"/>
      <c r="W28" s="26">
        <v>16.98660791695286</v>
      </c>
      <c r="X28" s="26">
        <v>0</v>
      </c>
      <c r="Y28" s="26">
        <v>6.9846749841638076E-5</v>
      </c>
      <c r="Z28" s="26">
        <v>1.0435851360126359E-2</v>
      </c>
      <c r="AA28" s="26">
        <v>2.4981697425104055E-4</v>
      </c>
      <c r="AB28" s="26">
        <v>0.98924504556702242</v>
      </c>
      <c r="AD28" s="8"/>
    </row>
    <row r="29" spans="8:30" x14ac:dyDescent="0.25">
      <c r="H29" s="26">
        <v>20.094910324487316</v>
      </c>
      <c r="I29" s="26">
        <v>0.81336390476593545</v>
      </c>
      <c r="J29" s="26">
        <v>5.2392372738155453E-2</v>
      </c>
      <c r="K29" s="26">
        <v>0.13122873822923578</v>
      </c>
      <c r="L29" s="26">
        <v>3.0149842666733545E-3</v>
      </c>
      <c r="M29" s="26">
        <v>0</v>
      </c>
      <c r="P29" s="2"/>
      <c r="Q29" s="2"/>
      <c r="T29" s="8"/>
      <c r="U29" s="8"/>
      <c r="V29" s="8"/>
      <c r="W29" s="26">
        <v>17.858006315781527</v>
      </c>
      <c r="X29" s="26">
        <v>0</v>
      </c>
      <c r="Y29" s="26">
        <v>4.0662938624182581E-5</v>
      </c>
      <c r="Z29" s="26">
        <v>1.0464382052283351E-2</v>
      </c>
      <c r="AA29" s="26">
        <v>2.504700933115045E-4</v>
      </c>
      <c r="AB29" s="26">
        <v>0.98924504556702242</v>
      </c>
      <c r="AD29" s="8"/>
    </row>
    <row r="30" spans="8:30" x14ac:dyDescent="0.25">
      <c r="H30" s="26">
        <v>20.786178684096424</v>
      </c>
      <c r="I30" s="26">
        <v>0.78382413076956037</v>
      </c>
      <c r="J30" s="26">
        <v>5.8186285688095633E-2</v>
      </c>
      <c r="K30" s="26">
        <v>0.15444317881310685</v>
      </c>
      <c r="L30" s="26">
        <v>3.5464047292371754E-3</v>
      </c>
      <c r="M30" s="26">
        <v>0</v>
      </c>
      <c r="T30" s="8"/>
      <c r="U30" s="8"/>
      <c r="V30" s="8"/>
      <c r="W30" s="26">
        <v>18.830350206717888</v>
      </c>
      <c r="X30" s="26">
        <v>0</v>
      </c>
      <c r="Y30" s="26">
        <v>2.2235215403339195E-5</v>
      </c>
      <c r="Z30" s="26">
        <v>1.0482397372299321E-2</v>
      </c>
      <c r="AA30" s="26">
        <v>2.5088249651637751E-4</v>
      </c>
      <c r="AB30" s="26">
        <v>0.98924504556702242</v>
      </c>
      <c r="AD30" s="8"/>
    </row>
    <row r="31" spans="8:30" x14ac:dyDescent="0.25">
      <c r="H31" s="26">
        <v>21.473033407870417</v>
      </c>
      <c r="I31" s="26">
        <v>0.7527917159291232</v>
      </c>
      <c r="J31" s="26">
        <v>6.3289054263695119E-2</v>
      </c>
      <c r="K31" s="26">
        <v>0.1797925325972789</v>
      </c>
      <c r="L31" s="26">
        <v>4.1266972099027735E-3</v>
      </c>
      <c r="M31" s="26">
        <v>0</v>
      </c>
      <c r="T31" s="8"/>
      <c r="U31" s="8"/>
      <c r="V31" s="8"/>
      <c r="W31" s="26">
        <v>19.830350206717888</v>
      </c>
      <c r="X31" s="26">
        <v>0</v>
      </c>
      <c r="Y31" s="26">
        <v>1.1951714425165999E-5</v>
      </c>
      <c r="Z31" s="26">
        <v>1.0492450733682391E-2</v>
      </c>
      <c r="AA31" s="26">
        <v>2.5111263611148039E-4</v>
      </c>
      <c r="AB31" s="26">
        <v>0.98924504556702242</v>
      </c>
      <c r="AD31" s="8"/>
    </row>
    <row r="32" spans="8:30" x14ac:dyDescent="0.25">
      <c r="H32" s="26">
        <v>22.058014542950193</v>
      </c>
      <c r="I32" s="26">
        <v>0.72554828256267523</v>
      </c>
      <c r="J32" s="26">
        <v>6.6871985482424387E-2</v>
      </c>
      <c r="K32" s="26">
        <v>0.20292352457178281</v>
      </c>
      <c r="L32" s="26">
        <v>4.6562073831176018E-3</v>
      </c>
      <c r="M32" s="26">
        <v>0</v>
      </c>
      <c r="T32" s="8"/>
      <c r="U32" s="8"/>
      <c r="V32" s="8"/>
      <c r="W32" s="26">
        <v>20.830350206717888</v>
      </c>
      <c r="X32" s="26">
        <v>0</v>
      </c>
      <c r="Y32" s="26">
        <v>6.4242003106149043E-6</v>
      </c>
      <c r="Z32" s="26">
        <v>1.0497854544802898E-2</v>
      </c>
      <c r="AA32" s="26">
        <v>2.5123633910552378E-4</v>
      </c>
      <c r="AB32" s="26">
        <v>0.98924504556702242</v>
      </c>
      <c r="AD32" s="8"/>
    </row>
    <row r="33" spans="8:30" x14ac:dyDescent="0.25">
      <c r="H33" s="26">
        <v>22.6879905598704</v>
      </c>
      <c r="I33" s="26">
        <v>0.69593153933632035</v>
      </c>
      <c r="J33" s="26">
        <v>6.9737315428671884E-2</v>
      </c>
      <c r="K33" s="26">
        <v>0.22907625463750805</v>
      </c>
      <c r="L33" s="26">
        <v>5.2548905974997128E-3</v>
      </c>
      <c r="M33" s="26">
        <v>0</v>
      </c>
      <c r="T33" s="8"/>
      <c r="U33" s="8"/>
      <c r="V33" s="8"/>
      <c r="W33" s="26">
        <v>21.830350206717888</v>
      </c>
      <c r="X33" s="26">
        <v>0</v>
      </c>
      <c r="Y33" s="26">
        <v>3.4530903402447584E-6</v>
      </c>
      <c r="Z33" s="26">
        <v>1.0500759162822032E-2</v>
      </c>
      <c r="AA33" s="26">
        <v>2.5130283105676086E-4</v>
      </c>
      <c r="AB33" s="26">
        <v>0.98924504556702242</v>
      </c>
      <c r="AD33" s="8"/>
    </row>
    <row r="34" spans="8:30" x14ac:dyDescent="0.25">
      <c r="H34" s="26">
        <v>23.251835297760195</v>
      </c>
      <c r="I34" s="26">
        <v>0.66964399924191165</v>
      </c>
      <c r="J34" s="26">
        <v>7.1309028339745784E-2</v>
      </c>
      <c r="K34" s="26">
        <v>0.25323895400253671</v>
      </c>
      <c r="L34" s="26">
        <v>5.8080184158058514E-3</v>
      </c>
      <c r="M34" s="26">
        <v>0</v>
      </c>
      <c r="T34" s="8"/>
      <c r="U34" s="8"/>
      <c r="V34" s="8"/>
      <c r="W34" s="26">
        <v>22.830350206717888</v>
      </c>
      <c r="X34" s="26">
        <v>0</v>
      </c>
      <c r="Y34" s="26">
        <v>1.8560804958384531E-6</v>
      </c>
      <c r="Z34" s="26">
        <v>1.050232043238696E-2</v>
      </c>
      <c r="AA34" s="26">
        <v>2.5133857133623834E-4</v>
      </c>
      <c r="AB34" s="26">
        <v>0.98924504556702242</v>
      </c>
      <c r="AD34" s="8"/>
    </row>
    <row r="35" spans="8:30" x14ac:dyDescent="0.25">
      <c r="H35" s="26">
        <v>23.808558184461521</v>
      </c>
      <c r="I35" s="26">
        <v>0.64428979340276571</v>
      </c>
      <c r="J35" s="26">
        <v>7.1888002811337323E-2</v>
      </c>
      <c r="K35" s="26">
        <v>0.27745972811593106</v>
      </c>
      <c r="L35" s="26">
        <v>6.3624756699658617E-3</v>
      </c>
      <c r="M35" s="26">
        <v>0</v>
      </c>
      <c r="T35" s="8"/>
      <c r="U35" s="8"/>
      <c r="V35" s="8"/>
      <c r="W35" s="26">
        <v>23.830350206717888</v>
      </c>
      <c r="X35" s="26">
        <v>0</v>
      </c>
      <c r="Y35" s="26">
        <v>9.9766715248687417E-7</v>
      </c>
      <c r="Z35" s="26">
        <v>1.0503159634870149E-2</v>
      </c>
      <c r="AA35" s="26">
        <v>2.513577821964006E-4</v>
      </c>
      <c r="AB35" s="26">
        <v>0.98924504556702242</v>
      </c>
      <c r="AD35" s="8"/>
    </row>
    <row r="36" spans="8:30" x14ac:dyDescent="0.25">
      <c r="H36" s="26">
        <v>24.366106712329568</v>
      </c>
      <c r="I36" s="26">
        <v>0.61982819424932434</v>
      </c>
      <c r="J36" s="26">
        <v>7.150461758913268E-2</v>
      </c>
      <c r="K36" s="26">
        <v>0.30174869420007444</v>
      </c>
      <c r="L36" s="26">
        <v>6.9184939614684547E-3</v>
      </c>
      <c r="M36" s="26">
        <v>0</v>
      </c>
      <c r="T36" s="8"/>
      <c r="U36" s="8"/>
      <c r="V36" s="8"/>
      <c r="W36" s="26">
        <v>24.830350206717888</v>
      </c>
      <c r="X36" s="26">
        <v>0</v>
      </c>
      <c r="Y36" s="26">
        <v>5.3625893347995116E-7</v>
      </c>
      <c r="Z36" s="26">
        <v>1.0503610717004593E-2</v>
      </c>
      <c r="AA36" s="26">
        <v>2.513681082809631E-4</v>
      </c>
      <c r="AB36" s="26">
        <v>0.98924504556702242</v>
      </c>
      <c r="AD36" s="8"/>
    </row>
    <row r="37" spans="8:30" x14ac:dyDescent="0.25">
      <c r="H37" s="26">
        <v>24.940548539000631</v>
      </c>
      <c r="I37" s="26">
        <v>0.59588300437857844</v>
      </c>
      <c r="J37" s="26">
        <v>7.0160827209756305E-2</v>
      </c>
      <c r="K37" s="26">
        <v>0.32647171975367051</v>
      </c>
      <c r="L37" s="26">
        <v>7.4844486579946096E-3</v>
      </c>
      <c r="M37" s="26">
        <v>0</v>
      </c>
      <c r="T37" s="8"/>
      <c r="U37" s="8"/>
      <c r="V37" s="8"/>
      <c r="W37" s="26">
        <v>25.830350206717888</v>
      </c>
      <c r="X37" s="26">
        <v>0</v>
      </c>
      <c r="Y37" s="26">
        <v>2.8824607788301222E-7</v>
      </c>
      <c r="Z37" s="26">
        <v>1.0503853179456851E-2</v>
      </c>
      <c r="AA37" s="26">
        <v>2.5137365868430224E-4</v>
      </c>
      <c r="AB37" s="26">
        <v>0.98924504556702242</v>
      </c>
      <c r="AD37" s="8"/>
    </row>
    <row r="38" spans="8:30" x14ac:dyDescent="0.25">
      <c r="H38" s="26">
        <v>25.549923487631421</v>
      </c>
      <c r="I38" s="26">
        <v>0.57211688085149492</v>
      </c>
      <c r="J38" s="26">
        <v>6.7801561054656637E-2</v>
      </c>
      <c r="K38" s="26">
        <v>0.35201243631566581</v>
      </c>
      <c r="L38" s="26">
        <v>8.0691217781824441E-3</v>
      </c>
      <c r="M38" s="26">
        <v>0</v>
      </c>
      <c r="T38" s="8"/>
      <c r="U38" s="8"/>
      <c r="V38" s="8"/>
      <c r="W38" s="26">
        <v>26.830350206717888</v>
      </c>
      <c r="X38" s="26">
        <v>0</v>
      </c>
      <c r="Y38" s="26">
        <v>1.5493597631235711E-7</v>
      </c>
      <c r="Z38" s="26">
        <v>1.0503983506145198E-2</v>
      </c>
      <c r="AA38" s="26">
        <v>2.5137664209752542E-4</v>
      </c>
      <c r="AB38" s="26">
        <v>0.98924504556702242</v>
      </c>
      <c r="AD38" s="8"/>
    </row>
    <row r="39" spans="8:30" x14ac:dyDescent="0.25">
      <c r="H39" s="26">
        <v>26.229788311210815</v>
      </c>
      <c r="I39" s="26">
        <v>0.54778511362228499</v>
      </c>
      <c r="J39" s="26">
        <v>6.4236857317853863E-2</v>
      </c>
      <c r="K39" s="26">
        <v>0.3792845982504891</v>
      </c>
      <c r="L39" s="26">
        <v>8.6934308093717921E-3</v>
      </c>
      <c r="M39" s="26">
        <v>0</v>
      </c>
      <c r="T39" s="8"/>
      <c r="U39" s="8"/>
      <c r="V39" s="8"/>
      <c r="W39" s="26">
        <v>27.830350206717888</v>
      </c>
      <c r="X39" s="26">
        <v>0</v>
      </c>
      <c r="Y39" s="26">
        <v>8.3280081145131887E-8</v>
      </c>
      <c r="Z39" s="26">
        <v>1.0504053558417364E-2</v>
      </c>
      <c r="AA39" s="26">
        <v>2.5137824572052652E-4</v>
      </c>
      <c r="AB39" s="26">
        <v>0.98924504556702242</v>
      </c>
      <c r="AD39" s="8"/>
    </row>
    <row r="40" spans="8:30" x14ac:dyDescent="0.25">
      <c r="H40" s="26">
        <v>27.12084956807977</v>
      </c>
      <c r="I40" s="26">
        <v>0.51952986414775693</v>
      </c>
      <c r="J40" s="26">
        <v>5.8498650639221522E-2</v>
      </c>
      <c r="K40" s="26">
        <v>0.41251729790138036</v>
      </c>
      <c r="L40" s="26">
        <v>9.4541873116409606E-3</v>
      </c>
      <c r="M40" s="26">
        <v>0</v>
      </c>
      <c r="T40" s="8"/>
      <c r="U40" s="8"/>
      <c r="V40" s="8"/>
      <c r="W40" s="26">
        <v>28.830350206717888</v>
      </c>
      <c r="X40" s="26">
        <v>0</v>
      </c>
      <c r="Y40" s="26">
        <v>4.4764115350184156E-8</v>
      </c>
      <c r="Z40" s="26">
        <v>1.0504091212415159E-2</v>
      </c>
      <c r="AA40" s="26">
        <v>2.513791076885267E-4</v>
      </c>
      <c r="AB40" s="26">
        <v>0.98924504556702242</v>
      </c>
      <c r="AD40" s="8"/>
    </row>
    <row r="41" spans="8:30" x14ac:dyDescent="0.25">
      <c r="H41" s="26">
        <v>27.910478142767182</v>
      </c>
      <c r="I41" s="26">
        <v>0.49789482435588334</v>
      </c>
      <c r="J41" s="26">
        <v>5.2830828087406835E-2</v>
      </c>
      <c r="K41" s="26">
        <v>0.43920913587717453</v>
      </c>
      <c r="L41" s="26">
        <v>1.0065211679535066E-2</v>
      </c>
      <c r="M41" s="26">
        <v>0</v>
      </c>
      <c r="T41" s="8"/>
      <c r="U41" s="8"/>
      <c r="V41" s="8"/>
      <c r="W41" s="26">
        <v>29.830350206717888</v>
      </c>
      <c r="X41" s="26">
        <v>0</v>
      </c>
      <c r="Y41" s="26">
        <v>2.4061288071904411E-8</v>
      </c>
      <c r="Z41" s="26">
        <v>1.0504111451923544E-2</v>
      </c>
      <c r="AA41" s="26">
        <v>2.513795710074195E-4</v>
      </c>
      <c r="AB41" s="26">
        <v>0.98924504556702242</v>
      </c>
      <c r="AD41" s="8"/>
    </row>
    <row r="42" spans="8:30" x14ac:dyDescent="0.25">
      <c r="H42" s="26">
        <v>28.580521125960463</v>
      </c>
      <c r="I42" s="26">
        <v>0.48190939796566357</v>
      </c>
      <c r="J42" s="26">
        <v>4.7869789826735079E-2</v>
      </c>
      <c r="K42" s="26">
        <v>0.4596868291530426</v>
      </c>
      <c r="L42" s="26">
        <v>1.0533983054558535E-2</v>
      </c>
      <c r="M42" s="26">
        <v>0</v>
      </c>
      <c r="T42" s="8"/>
      <c r="U42" s="8"/>
      <c r="V42" s="8"/>
      <c r="W42" s="26">
        <v>30.830350206717888</v>
      </c>
      <c r="X42" s="26">
        <v>0</v>
      </c>
      <c r="Y42" s="26">
        <v>1.2933251984321577E-8</v>
      </c>
      <c r="Z42" s="26">
        <v>1.0504122330919763E-2</v>
      </c>
      <c r="AA42" s="26">
        <v>2.5137982004728684E-4</v>
      </c>
      <c r="AB42" s="26">
        <v>0.98924504556702242</v>
      </c>
      <c r="AD42" s="8"/>
    </row>
    <row r="43" spans="8:30" x14ac:dyDescent="0.25">
      <c r="H43" s="26">
        <v>29.260010511107136</v>
      </c>
      <c r="I43" s="26">
        <v>0.46775252026636926</v>
      </c>
      <c r="J43" s="26">
        <v>4.2887726339889347E-2</v>
      </c>
      <c r="K43" s="26">
        <v>0.47839745043289533</v>
      </c>
      <c r="L43" s="26">
        <v>1.0962302960845837E-2</v>
      </c>
      <c r="M43" s="26">
        <v>0</v>
      </c>
      <c r="T43" s="8"/>
      <c r="U43" s="8"/>
      <c r="V43" s="8"/>
      <c r="W43" s="26">
        <v>31.830350206717888</v>
      </c>
      <c r="X43" s="26">
        <v>0</v>
      </c>
      <c r="Y43" s="26">
        <v>6.9517893801069042E-9</v>
      </c>
      <c r="Z43" s="26">
        <v>1.0504128178520233E-2</v>
      </c>
      <c r="AA43" s="26">
        <v>2.5137995390942045E-4</v>
      </c>
      <c r="AB43" s="26">
        <v>0.98924504556702242</v>
      </c>
      <c r="AD43" s="8"/>
    </row>
    <row r="44" spans="8:30" x14ac:dyDescent="0.25">
      <c r="H44" s="26">
        <v>29.950552318497675</v>
      </c>
      <c r="I44" s="26">
        <v>0.45529025406065593</v>
      </c>
      <c r="J44" s="26">
        <v>3.801638879611946E-2</v>
      </c>
      <c r="K44" s="26">
        <v>0.49534313682261488</v>
      </c>
      <c r="L44" s="26">
        <v>1.1350220320609523E-2</v>
      </c>
      <c r="M44" s="26">
        <v>0</v>
      </c>
      <c r="W44" s="26">
        <v>32.830350206717888</v>
      </c>
      <c r="X44" s="26">
        <v>0</v>
      </c>
      <c r="Y44" s="26">
        <v>3.7366762546614217E-9</v>
      </c>
      <c r="Z44" s="26">
        <v>1.0504131321680739E-2</v>
      </c>
      <c r="AA44" s="26">
        <v>2.5138002586203994E-4</v>
      </c>
      <c r="AB44" s="26">
        <v>0.98924504556702242</v>
      </c>
    </row>
    <row r="45" spans="8:30" x14ac:dyDescent="0.25">
      <c r="H45" s="26">
        <v>30.676957050796489</v>
      </c>
      <c r="I45" s="26">
        <v>0.44404902674008995</v>
      </c>
      <c r="J45" s="26">
        <v>3.3210386626533583E-2</v>
      </c>
      <c r="K45" s="26">
        <v>0.51103123736385858</v>
      </c>
      <c r="L45" s="26">
        <v>1.1709349269517636E-2</v>
      </c>
      <c r="M45" s="26">
        <v>0</v>
      </c>
      <c r="W45" s="26">
        <v>33.830350206717888</v>
      </c>
      <c r="X45" s="26">
        <v>0</v>
      </c>
      <c r="Y45" s="26">
        <v>2.0085115743158185E-9</v>
      </c>
      <c r="Z45" s="26">
        <v>1.0504133011169961E-2</v>
      </c>
      <c r="AA45" s="26">
        <v>2.5138006453749888E-4</v>
      </c>
      <c r="AB45" s="26">
        <v>0.98924504556702242</v>
      </c>
    </row>
    <row r="46" spans="8:30" x14ac:dyDescent="0.25">
      <c r="H46" s="26">
        <v>31.464640805680485</v>
      </c>
      <c r="I46" s="26">
        <v>0.43375442456116386</v>
      </c>
      <c r="J46" s="26">
        <v>2.8448646688266063E-2</v>
      </c>
      <c r="K46" s="26">
        <v>0.52575062609465817</v>
      </c>
      <c r="L46" s="26">
        <v>1.204630265591166E-2</v>
      </c>
      <c r="M46" s="26">
        <v>0</v>
      </c>
      <c r="W46" s="26">
        <v>34.830350206717888</v>
      </c>
      <c r="X46" s="26">
        <v>0</v>
      </c>
      <c r="Y46" s="26">
        <v>1.0796008188100682E-9</v>
      </c>
      <c r="Z46" s="26">
        <v>1.050413391929216E-2</v>
      </c>
      <c r="AA46" s="26">
        <v>2.5138008532605579E-4</v>
      </c>
      <c r="AB46" s="26">
        <v>0.98924504556702242</v>
      </c>
    </row>
    <row r="47" spans="8:30" x14ac:dyDescent="0.25">
      <c r="H47" s="26">
        <v>32.375632270539896</v>
      </c>
      <c r="I47" s="26">
        <v>0.42394720512913436</v>
      </c>
      <c r="J47" s="26">
        <v>2.357621046906986E-2</v>
      </c>
      <c r="K47" s="26">
        <v>0.54010175841370411</v>
      </c>
      <c r="L47" s="26">
        <v>1.2374825988091405E-2</v>
      </c>
      <c r="M47" s="26">
        <v>0</v>
      </c>
      <c r="W47" s="26">
        <v>35.830350206717888</v>
      </c>
      <c r="X47" s="26">
        <v>0</v>
      </c>
      <c r="Y47" s="26">
        <v>5.8029933353627773E-10</v>
      </c>
      <c r="Z47" s="26">
        <v>1.0504134407419529E-2</v>
      </c>
      <c r="AA47" s="26">
        <v>2.5138009650017265E-4</v>
      </c>
      <c r="AB47" s="26">
        <v>0.98924504556702242</v>
      </c>
    </row>
    <row r="48" spans="8:30" x14ac:dyDescent="0.25">
      <c r="H48" s="26">
        <v>33.375632270539896</v>
      </c>
      <c r="I48" s="26">
        <v>0.41533160943399411</v>
      </c>
      <c r="J48" s="26">
        <v>1.9012832208198084E-2</v>
      </c>
      <c r="K48" s="26">
        <v>0.55298579354133992</v>
      </c>
      <c r="L48" s="26">
        <v>1.2669764816467644E-2</v>
      </c>
      <c r="M48" s="26">
        <v>0</v>
      </c>
      <c r="W48" s="26">
        <v>36.830350206717888</v>
      </c>
      <c r="X48" s="26">
        <v>0</v>
      </c>
      <c r="Y48" s="26">
        <v>3.1191835967094727E-10</v>
      </c>
      <c r="Z48" s="26">
        <v>1.050413466979427E-2</v>
      </c>
      <c r="AA48" s="26">
        <v>2.5138010250640424E-4</v>
      </c>
      <c r="AB48" s="26">
        <v>0.98924504556702242</v>
      </c>
    </row>
    <row r="49" spans="8:28" x14ac:dyDescent="0.25">
      <c r="H49" s="26">
        <v>34.321317564016887</v>
      </c>
      <c r="I49" s="26">
        <v>0.40886524738880914</v>
      </c>
      <c r="J49" s="26">
        <v>1.5406972804460439E-2</v>
      </c>
      <c r="K49" s="26">
        <v>0.56283260372507549</v>
      </c>
      <c r="L49" s="26">
        <v>1.2895176081654648E-2</v>
      </c>
      <c r="M49" s="26">
        <v>0</v>
      </c>
      <c r="W49" s="26">
        <v>37.830350206717888</v>
      </c>
      <c r="X49" s="26">
        <v>0</v>
      </c>
      <c r="Y49" s="26">
        <v>1.676601324129078E-10</v>
      </c>
      <c r="Z49" s="26">
        <v>1.0504134810824071E-2</v>
      </c>
      <c r="AA49" s="26">
        <v>2.5138010573483104E-4</v>
      </c>
      <c r="AB49" s="26">
        <v>0.98924504556702242</v>
      </c>
    </row>
    <row r="50" spans="8:28" x14ac:dyDescent="0.25">
      <c r="H50" s="26">
        <v>35.160954253305263</v>
      </c>
      <c r="I50" s="26">
        <v>0.40423370860952385</v>
      </c>
      <c r="J50" s="26">
        <v>1.2725876816413852E-2</v>
      </c>
      <c r="K50" s="26">
        <v>0.56998158539332555</v>
      </c>
      <c r="L50" s="26">
        <v>1.3058829180736486E-2</v>
      </c>
      <c r="M50" s="26">
        <v>0</v>
      </c>
      <c r="W50" s="26">
        <v>38.830350206717888</v>
      </c>
      <c r="X50" s="26">
        <v>0</v>
      </c>
      <c r="Y50" s="26">
        <v>9.0119478796848692E-11</v>
      </c>
      <c r="Z50" s="26">
        <v>1.0504134886629404E-2</v>
      </c>
      <c r="AA50" s="26">
        <v>2.5138010747015197E-4</v>
      </c>
      <c r="AB50" s="26">
        <v>0.98924504556702242</v>
      </c>
    </row>
    <row r="51" spans="8:28" x14ac:dyDescent="0.25">
      <c r="H51" s="26">
        <v>35.994473645999797</v>
      </c>
      <c r="I51" s="26">
        <v>0.4004789920172705</v>
      </c>
      <c r="J51" s="26">
        <v>1.0490594518705175E-2</v>
      </c>
      <c r="K51" s="26">
        <v>0.57583753111188918</v>
      </c>
      <c r="L51" s="26">
        <v>1.3192882352134888E-2</v>
      </c>
      <c r="M51" s="26">
        <v>0</v>
      </c>
      <c r="W51" s="26">
        <v>39.830350206717888</v>
      </c>
      <c r="X51" s="26">
        <v>0</v>
      </c>
      <c r="Y51" s="26">
        <v>4.844037960446228E-11</v>
      </c>
      <c r="Z51" s="26">
        <v>1.0504134927375746E-2</v>
      </c>
      <c r="AA51" s="26">
        <v>2.5138010840290931E-4</v>
      </c>
      <c r="AB51" s="26">
        <v>0.98924504556702242</v>
      </c>
    </row>
    <row r="52" spans="8:28" x14ac:dyDescent="0.25">
      <c r="H52" s="26">
        <v>36.822875788165867</v>
      </c>
      <c r="I52" s="26">
        <v>0.39743119094313406</v>
      </c>
      <c r="J52" s="26">
        <v>8.6347168990903358E-3</v>
      </c>
      <c r="K52" s="26">
        <v>0.58063146793548459</v>
      </c>
      <c r="L52" s="26">
        <v>1.3302624222290779E-2</v>
      </c>
      <c r="M52" s="26">
        <v>0</v>
      </c>
      <c r="W52" s="26">
        <v>40.830350206717888</v>
      </c>
      <c r="X52" s="26">
        <v>0</v>
      </c>
      <c r="Y52" s="26">
        <v>2.6037327418569765E-11</v>
      </c>
      <c r="Z52" s="26">
        <v>1.0504134949277429E-2</v>
      </c>
      <c r="AA52" s="26">
        <v>2.5138010890427839E-4</v>
      </c>
      <c r="AB52" s="26">
        <v>0.98924504556702242</v>
      </c>
    </row>
    <row r="53" spans="8:28" x14ac:dyDescent="0.25">
      <c r="H53" s="26">
        <v>37.659533599223039</v>
      </c>
      <c r="I53" s="26">
        <v>0.39492038838590604</v>
      </c>
      <c r="J53" s="26">
        <v>7.0774967207160693E-3</v>
      </c>
      <c r="K53" s="26">
        <v>0.58460845036222431</v>
      </c>
      <c r="L53" s="26">
        <v>1.3393664531153298E-2</v>
      </c>
      <c r="M53" s="26">
        <v>0</v>
      </c>
      <c r="W53" s="26">
        <v>41.830350206717888</v>
      </c>
      <c r="X53" s="26">
        <v>0</v>
      </c>
      <c r="Y53" s="26">
        <v>1.3995398562883131E-11</v>
      </c>
      <c r="Z53" s="26">
        <v>1.0504134961049866E-2</v>
      </c>
      <c r="AA53" s="26">
        <v>2.5138010917377071E-4</v>
      </c>
      <c r="AB53" s="26">
        <v>0.98924504556702242</v>
      </c>
    </row>
    <row r="54" spans="8:28" x14ac:dyDescent="0.25">
      <c r="H54" s="26">
        <v>38.509758164613579</v>
      </c>
      <c r="I54" s="26">
        <v>0.39284630114817909</v>
      </c>
      <c r="J54" s="26">
        <v>5.7715762304662663E-3</v>
      </c>
      <c r="K54" s="26">
        <v>0.58791281521219563</v>
      </c>
      <c r="L54" s="26">
        <v>1.3469307409158785E-2</v>
      </c>
      <c r="M54" s="26">
        <v>0</v>
      </c>
      <c r="W54" s="26">
        <v>42.830350206717888</v>
      </c>
      <c r="X54" s="26">
        <v>0</v>
      </c>
      <c r="Y54" s="26">
        <v>7.5227068348902962E-12</v>
      </c>
      <c r="Z54" s="26">
        <v>1.0504134967377702E-2</v>
      </c>
      <c r="AA54" s="26">
        <v>2.513801093186263E-4</v>
      </c>
      <c r="AB54" s="26">
        <v>0.98924504556702242</v>
      </c>
    </row>
    <row r="55" spans="8:28" x14ac:dyDescent="0.25">
      <c r="H55" s="26">
        <v>39.379113624041018</v>
      </c>
      <c r="I55" s="26">
        <v>0.39113034394554796</v>
      </c>
      <c r="J55" s="26">
        <v>4.6776305892711522E-3</v>
      </c>
      <c r="K55" s="26">
        <v>0.59065983383943754</v>
      </c>
      <c r="L55" s="26">
        <v>1.3532191625743119E-2</v>
      </c>
      <c r="M55" s="26">
        <v>0</v>
      </c>
      <c r="W55" s="26">
        <v>43.830350206717888</v>
      </c>
      <c r="X55" s="26">
        <v>0</v>
      </c>
      <c r="Y55" s="26">
        <v>4.0435517337669229E-12</v>
      </c>
      <c r="Z55" s="26">
        <v>1.0504134970778995E-2</v>
      </c>
      <c r="AA55" s="26">
        <v>2.5138010939648807E-4</v>
      </c>
      <c r="AB55" s="26">
        <v>0.98924504556702242</v>
      </c>
    </row>
    <row r="56" spans="8:28" x14ac:dyDescent="0.25">
      <c r="H56" s="26">
        <v>40.272065850882555</v>
      </c>
      <c r="I56" s="26">
        <v>0.38971244782231151</v>
      </c>
      <c r="J56" s="26">
        <v>3.7643855641695217E-3</v>
      </c>
      <c r="K56" s="26">
        <v>0.59293880521785536</v>
      </c>
      <c r="L56" s="26">
        <v>1.3584361395663396E-2</v>
      </c>
      <c r="M56" s="26">
        <v>0</v>
      </c>
      <c r="W56" s="26">
        <v>44.830350206717888</v>
      </c>
      <c r="X56" s="26">
        <v>0</v>
      </c>
      <c r="Y56" s="26">
        <v>2.1734610935277683E-12</v>
      </c>
      <c r="Z56" s="26">
        <v>1.0504134972607234E-2</v>
      </c>
      <c r="AA56" s="26">
        <v>2.5138010943833973E-4</v>
      </c>
      <c r="AB56" s="26">
        <v>0.98924504556702242</v>
      </c>
    </row>
    <row r="57" spans="8:28" x14ac:dyDescent="0.25">
      <c r="H57" s="26">
        <v>41.192945418381782</v>
      </c>
      <c r="I57" s="26">
        <v>0.38854408188378375</v>
      </c>
      <c r="J57" s="26">
        <v>3.0054763414068316E-3</v>
      </c>
      <c r="K57" s="26">
        <v>0.5948229489274921</v>
      </c>
      <c r="L57" s="26">
        <v>1.3627492847317136E-2</v>
      </c>
      <c r="M57" s="26">
        <v>0</v>
      </c>
      <c r="W57" s="26">
        <v>45.830350206717888</v>
      </c>
      <c r="X57" s="26">
        <v>0</v>
      </c>
      <c r="Y57" s="26">
        <v>1.1682633081284121E-12</v>
      </c>
      <c r="Z57" s="26">
        <v>1.0504134973589936E-2</v>
      </c>
      <c r="AA57" s="26">
        <v>2.5138010946083557E-4</v>
      </c>
      <c r="AB57" s="26">
        <v>0.98924504556702242</v>
      </c>
    </row>
    <row r="58" spans="8:28" x14ac:dyDescent="0.25">
      <c r="H58" s="26">
        <v>42.145988372041614</v>
      </c>
      <c r="I58" s="26">
        <v>0.38758541626639204</v>
      </c>
      <c r="J58" s="26">
        <v>2.3784440021505297E-3</v>
      </c>
      <c r="K58" s="26">
        <v>0.59637315975903815</v>
      </c>
      <c r="L58" s="26">
        <v>1.3662979972419088E-2</v>
      </c>
      <c r="M58" s="26">
        <v>0</v>
      </c>
      <c r="W58" s="26">
        <v>46.830350206717888</v>
      </c>
      <c r="X58" s="26">
        <v>0</v>
      </c>
      <c r="Y58" s="26">
        <v>6.2795656254598781E-13</v>
      </c>
      <c r="Z58" s="26">
        <v>1.0504134974118151E-2</v>
      </c>
      <c r="AA58" s="26">
        <v>2.5138010947292735E-4</v>
      </c>
      <c r="AB58" s="26">
        <v>0.98924504556702242</v>
      </c>
    </row>
    <row r="59" spans="8:28" x14ac:dyDescent="0.25">
      <c r="H59" s="26">
        <v>43.135557076382966</v>
      </c>
      <c r="I59" s="26">
        <v>0.38680314543253974</v>
      </c>
      <c r="J59" s="26">
        <v>1.8638770958518841E-3</v>
      </c>
      <c r="K59" s="26">
        <v>0.59764097492087986</v>
      </c>
      <c r="L59" s="26">
        <v>1.369200255072836E-2</v>
      </c>
      <c r="M59" s="26">
        <v>0</v>
      </c>
      <c r="W59" s="26">
        <v>47.830350206717888</v>
      </c>
      <c r="X59" s="26">
        <v>0</v>
      </c>
      <c r="Y59" s="26">
        <v>3.3753473356644169E-13</v>
      </c>
      <c r="Z59" s="26">
        <v>1.0504134974402073E-2</v>
      </c>
      <c r="AA59" s="26">
        <v>2.5138010947942688E-4</v>
      </c>
      <c r="AB59" s="26">
        <v>0.98924504556702242</v>
      </c>
    </row>
    <row r="60" spans="8:28" x14ac:dyDescent="0.25">
      <c r="H60" s="26">
        <v>44.135557076382966</v>
      </c>
      <c r="I60" s="26">
        <v>0.38618574226514601</v>
      </c>
      <c r="J60" s="26">
        <v>1.4559046647864508E-3</v>
      </c>
      <c r="K60" s="26">
        <v>0.59864340312763276</v>
      </c>
      <c r="L60" s="26">
        <v>1.3714949942434615E-2</v>
      </c>
      <c r="M60" s="26">
        <v>0</v>
      </c>
      <c r="W60" s="26">
        <v>48.830350206717888</v>
      </c>
      <c r="X60" s="26">
        <v>0</v>
      </c>
      <c r="Y60" s="26">
        <v>1.8142926303987024E-13</v>
      </c>
      <c r="Z60" s="26">
        <v>1.0504134974554685E-2</v>
      </c>
      <c r="AA60" s="26">
        <v>2.5138010948292045E-4</v>
      </c>
      <c r="AB60" s="26">
        <v>0.98924504556702242</v>
      </c>
    </row>
    <row r="61" spans="8:28" x14ac:dyDescent="0.25">
      <c r="H61" s="26">
        <v>45.135557076382966</v>
      </c>
      <c r="I61" s="26">
        <v>0.38570429147590246</v>
      </c>
      <c r="J61" s="26">
        <v>1.1366296804998857E-3</v>
      </c>
      <c r="K61" s="26">
        <v>0.59942620905988508</v>
      </c>
      <c r="L61" s="26">
        <v>1.3732869783712387E-2</v>
      </c>
      <c r="M61" s="26">
        <v>0</v>
      </c>
      <c r="W61" s="26">
        <v>49.830350206717888</v>
      </c>
      <c r="X61" s="26">
        <v>0</v>
      </c>
      <c r="Y61" s="26">
        <v>9.75205637043306E-14</v>
      </c>
      <c r="Z61" s="26">
        <v>1.0504134974636717E-2</v>
      </c>
      <c r="AA61" s="26">
        <v>2.5138010948479828E-4</v>
      </c>
      <c r="AB61" s="26">
        <v>0.98924504556702242</v>
      </c>
    </row>
    <row r="62" spans="8:28" x14ac:dyDescent="0.25">
      <c r="H62" s="26">
        <v>46.135557076382966</v>
      </c>
      <c r="I62" s="26">
        <v>0.38532891582986945</v>
      </c>
      <c r="J62" s="26">
        <v>8.8700488376034468E-4</v>
      </c>
      <c r="K62" s="26">
        <v>0.60003722230616263</v>
      </c>
      <c r="L62" s="26">
        <v>1.3746856980207443E-2</v>
      </c>
      <c r="M62" s="26">
        <v>0</v>
      </c>
      <c r="W62" s="26">
        <v>50.830350206717888</v>
      </c>
      <c r="X62" s="26">
        <v>0</v>
      </c>
      <c r="Y62" s="26">
        <v>5.2418557987089761E-14</v>
      </c>
      <c r="Z62" s="26">
        <v>1.050413497468081E-2</v>
      </c>
      <c r="AA62" s="26">
        <v>2.5138010948580762E-4</v>
      </c>
      <c r="AB62" s="26">
        <v>0.98924504556702242</v>
      </c>
    </row>
    <row r="63" spans="8:28" x14ac:dyDescent="0.25">
      <c r="H63" s="26">
        <v>47.135557076382966</v>
      </c>
      <c r="I63" s="26">
        <v>0.38503628040845528</v>
      </c>
      <c r="J63" s="26">
        <v>6.9197984924303192E-4</v>
      </c>
      <c r="K63" s="26">
        <v>0.60051396916563371</v>
      </c>
      <c r="L63" s="26">
        <v>1.3757770576667829E-2</v>
      </c>
      <c r="M63" s="26">
        <v>0</v>
      </c>
      <c r="W63" s="26">
        <v>51.830350206717888</v>
      </c>
      <c r="X63" s="26">
        <v>0</v>
      </c>
      <c r="Y63" s="26">
        <v>2.8175649494567838E-14</v>
      </c>
      <c r="Z63" s="26">
        <v>1.050413497470451E-2</v>
      </c>
      <c r="AA63" s="26">
        <v>2.5138010948635016E-4</v>
      </c>
      <c r="AB63" s="26">
        <v>0.98924504556702242</v>
      </c>
    </row>
    <row r="64" spans="8:28" x14ac:dyDescent="0.25">
      <c r="H64" s="26">
        <v>48.135557076382966</v>
      </c>
      <c r="I64" s="26">
        <v>0.38480816939443108</v>
      </c>
      <c r="J64" s="26">
        <v>5.3969957315471329E-4</v>
      </c>
      <c r="K64" s="26">
        <v>0.60088584748942542</v>
      </c>
      <c r="L64" s="26">
        <v>1.3766283542988636E-2</v>
      </c>
      <c r="M64" s="26">
        <v>0</v>
      </c>
      <c r="W64" s="26">
        <v>52.830350206717888</v>
      </c>
      <c r="X64" s="26">
        <v>0</v>
      </c>
      <c r="Y64" s="26">
        <v>1.5144774196883922E-14</v>
      </c>
      <c r="Z64" s="26">
        <v>1.050413497471725E-2</v>
      </c>
      <c r="AA64" s="26">
        <v>2.5138010948664181E-4</v>
      </c>
      <c r="AB64" s="26">
        <v>0.98924504556702242</v>
      </c>
    </row>
    <row r="65" spans="8:28" x14ac:dyDescent="0.25">
      <c r="H65" s="26">
        <v>49.135557076382966</v>
      </c>
      <c r="I65" s="26">
        <v>0.38463036871084999</v>
      </c>
      <c r="J65" s="26">
        <v>4.2084859973117095E-4</v>
      </c>
      <c r="K65" s="26">
        <v>0.60117586023110592</v>
      </c>
      <c r="L65" s="26">
        <v>1.3772922458312761E-2</v>
      </c>
      <c r="M65" s="26">
        <v>0</v>
      </c>
      <c r="W65" s="26">
        <v>53.830350206717888</v>
      </c>
      <c r="X65" s="26">
        <v>0</v>
      </c>
      <c r="Y65" s="26">
        <v>8.1405110295264579E-15</v>
      </c>
      <c r="Z65" s="26">
        <v>1.0504134974724097E-2</v>
      </c>
      <c r="AA65" s="26">
        <v>2.5138010948679858E-4</v>
      </c>
      <c r="AB65" s="26">
        <v>0.98924504556702242</v>
      </c>
    </row>
    <row r="66" spans="8:28" x14ac:dyDescent="0.25">
      <c r="H66" s="26">
        <v>50.135557076382966</v>
      </c>
      <c r="I66" s="26">
        <v>0.38449179030080444</v>
      </c>
      <c r="J66" s="26">
        <v>3.2812067141946451E-4</v>
      </c>
      <c r="K66" s="26">
        <v>0.60140199004960215</v>
      </c>
      <c r="L66" s="26">
        <v>1.3778098978173775E-2</v>
      </c>
      <c r="M66" s="26">
        <v>0</v>
      </c>
      <c r="W66" s="26">
        <v>54.830350206717888</v>
      </c>
      <c r="X66" s="26">
        <v>0</v>
      </c>
      <c r="Y66" s="26">
        <v>4.3756294389306049E-15</v>
      </c>
      <c r="Z66" s="26">
        <v>1.0504134974727778E-2</v>
      </c>
      <c r="AA66" s="26">
        <v>2.5138010948688283E-4</v>
      </c>
      <c r="AB66" s="26">
        <v>0.98924504556702242</v>
      </c>
    </row>
    <row r="67" spans="8:28" x14ac:dyDescent="0.25">
      <c r="H67" s="26">
        <v>51.135557076382966</v>
      </c>
      <c r="I67" s="26">
        <v>0.38438378669380208</v>
      </c>
      <c r="J67" s="26">
        <v>2.5579365872570032E-4</v>
      </c>
      <c r="K67" s="26">
        <v>0.60157828496045851</v>
      </c>
      <c r="L67" s="26">
        <v>1.3782134687013557E-2</v>
      </c>
      <c r="M67" s="26">
        <v>0</v>
      </c>
      <c r="W67" s="26">
        <v>55.830350206717888</v>
      </c>
      <c r="X67" s="26">
        <v>0</v>
      </c>
      <c r="Y67" s="26">
        <v>2.3519571335744402E-15</v>
      </c>
      <c r="Z67" s="26">
        <v>1.0504134974729755E-2</v>
      </c>
      <c r="AA67" s="26">
        <v>2.5138010948692809E-4</v>
      </c>
      <c r="AB67" s="26">
        <v>0.98924504556702242</v>
      </c>
    </row>
    <row r="68" spans="8:28" x14ac:dyDescent="0.25">
      <c r="H68" s="26">
        <v>52.135557076382966</v>
      </c>
      <c r="I68" s="26">
        <v>0.38429961505123789</v>
      </c>
      <c r="J68" s="26">
        <v>1.993911148710481E-4</v>
      </c>
      <c r="K68" s="26">
        <v>0.60171571316707795</v>
      </c>
      <c r="L68" s="26">
        <v>1.3785280666812949E-2</v>
      </c>
      <c r="M68" s="26">
        <v>0</v>
      </c>
      <c r="W68" s="26">
        <v>56.830350206717888</v>
      </c>
      <c r="X68" s="26">
        <v>0</v>
      </c>
      <c r="Y68" s="26">
        <v>1.2642072267261363E-15</v>
      </c>
      <c r="Z68" s="26">
        <v>1.0504134974730819E-2</v>
      </c>
      <c r="AA68" s="26">
        <v>2.5138010948695243E-4</v>
      </c>
      <c r="AB68" s="26">
        <v>0.98924504556702242</v>
      </c>
    </row>
    <row r="69" spans="8:28" x14ac:dyDescent="0.25">
      <c r="H69" s="26">
        <v>53.135557076382966</v>
      </c>
      <c r="I69" s="26">
        <v>0.38423401841673088</v>
      </c>
      <c r="J69" s="26">
        <v>1.5541414226265203E-4</v>
      </c>
      <c r="K69" s="26">
        <v>0.60182283457181318</v>
      </c>
      <c r="L69" s="26">
        <v>1.3787732869193152E-2</v>
      </c>
      <c r="M69" s="26">
        <v>0</v>
      </c>
      <c r="W69" s="26">
        <v>57.830350206717888</v>
      </c>
      <c r="X69" s="26">
        <v>0</v>
      </c>
      <c r="Y69" s="26">
        <v>6.7952765349836841E-16</v>
      </c>
      <c r="Z69" s="26">
        <v>1.0504134974731391E-2</v>
      </c>
      <c r="AA69" s="26">
        <v>2.513801094869655E-4</v>
      </c>
      <c r="AB69" s="26">
        <v>0.98924504556702242</v>
      </c>
    </row>
    <row r="70" spans="8:28" x14ac:dyDescent="0.25">
      <c r="H70" s="26">
        <v>54.135557076382966</v>
      </c>
      <c r="I70" s="26">
        <v>0.38418289873543165</v>
      </c>
      <c r="J70" s="26">
        <v>1.2112976721284924E-4</v>
      </c>
      <c r="K70" s="26">
        <v>0.60190632732820804</v>
      </c>
      <c r="L70" s="26">
        <v>1.3789644169147323E-2</v>
      </c>
      <c r="M70" s="26">
        <v>0</v>
      </c>
      <c r="W70" s="26">
        <v>58.830350206717888</v>
      </c>
      <c r="X70" s="26">
        <v>0</v>
      </c>
      <c r="Y70" s="26">
        <v>3.6525485862376641E-16</v>
      </c>
      <c r="Z70" s="26">
        <v>1.0504134974731698E-2</v>
      </c>
      <c r="AA70" s="26">
        <v>2.5138010948697254E-4</v>
      </c>
      <c r="AB70" s="26">
        <v>0.98924504556702242</v>
      </c>
    </row>
    <row r="71" spans="8:28" x14ac:dyDescent="0.25">
      <c r="H71" s="26">
        <v>55.135557076382966</v>
      </c>
      <c r="I71" s="26">
        <v>0.38414306164866113</v>
      </c>
      <c r="J71" s="26">
        <v>9.4404397361295695E-5</v>
      </c>
      <c r="K71" s="26">
        <v>0.60197140015042949</v>
      </c>
      <c r="L71" s="26">
        <v>1.379113380354796E-2</v>
      </c>
      <c r="M71" s="26">
        <v>0</v>
      </c>
      <c r="W71" s="26">
        <v>59.830350206717888</v>
      </c>
      <c r="X71" s="26">
        <v>0</v>
      </c>
      <c r="Y71" s="26">
        <v>1.9632918698957389E-16</v>
      </c>
      <c r="Z71" s="26">
        <v>1.0504134974731863E-2</v>
      </c>
      <c r="AA71" s="26">
        <v>2.5138010948697634E-4</v>
      </c>
      <c r="AB71" s="26">
        <v>0.98924504556702242</v>
      </c>
    </row>
    <row r="72" spans="8:28" x14ac:dyDescent="0.25">
      <c r="H72" s="26">
        <v>56.135557076382966</v>
      </c>
      <c r="I72" s="26">
        <v>0.38411201737947781</v>
      </c>
      <c r="J72" s="26">
        <v>7.3573049186906238E-5</v>
      </c>
      <c r="K72" s="26">
        <v>0.60202211481748436</v>
      </c>
      <c r="L72" s="26">
        <v>1.3792294753850756E-2</v>
      </c>
      <c r="M72" s="26">
        <v>0</v>
      </c>
      <c r="W72" s="26">
        <v>60</v>
      </c>
      <c r="X72" s="26">
        <v>0</v>
      </c>
      <c r="Y72" s="26">
        <v>1.7726825371500856E-16</v>
      </c>
      <c r="Z72" s="26">
        <v>1.050413497473188E-2</v>
      </c>
      <c r="AA72" s="26">
        <v>2.5138010948697677E-4</v>
      </c>
      <c r="AB72" s="26">
        <v>0.98924504556702231</v>
      </c>
    </row>
    <row r="73" spans="8:28" x14ac:dyDescent="0.25">
      <c r="H73" s="26">
        <v>57.135557076382966</v>
      </c>
      <c r="I73" s="26">
        <v>0.38408782542398529</v>
      </c>
      <c r="J73" s="26">
        <v>5.7336838848000293E-5</v>
      </c>
      <c r="K73" s="26">
        <v>0.6020616382212377</v>
      </c>
      <c r="L73" s="26">
        <v>1.3793199515928859E-2</v>
      </c>
      <c r="M73" s="26">
        <v>0</v>
      </c>
      <c r="W73" s="26" t="e">
        <v>#N/A</v>
      </c>
      <c r="X73" s="26" t="e">
        <v>#N/A</v>
      </c>
      <c r="Y73" s="26" t="e">
        <v>#N/A</v>
      </c>
      <c r="Z73" s="26" t="e">
        <v>#N/A</v>
      </c>
      <c r="AA73" s="26" t="e">
        <v>#N/A</v>
      </c>
      <c r="AB73" s="26" t="e">
        <v>#N/A</v>
      </c>
    </row>
    <row r="74" spans="8:28" x14ac:dyDescent="0.25">
      <c r="H74" s="26">
        <v>58.135557076382966</v>
      </c>
      <c r="I74" s="26">
        <v>0.38406897343694668</v>
      </c>
      <c r="J74" s="26">
        <v>4.4682734297326018E-5</v>
      </c>
      <c r="K74" s="26">
        <v>0.60209243922229638</v>
      </c>
      <c r="L74" s="26">
        <v>1.3793904606459509E-2</v>
      </c>
      <c r="M74" s="26">
        <v>0</v>
      </c>
      <c r="W74" s="26" t="e">
        <v>#N/A</v>
      </c>
      <c r="X74" s="26" t="e">
        <v>#N/A</v>
      </c>
      <c r="Y74" s="26" t="e">
        <v>#N/A</v>
      </c>
      <c r="Z74" s="26" t="e">
        <v>#N/A</v>
      </c>
      <c r="AA74" s="26" t="e">
        <v>#N/A</v>
      </c>
      <c r="AB74" s="26" t="e">
        <v>#N/A</v>
      </c>
    </row>
    <row r="75" spans="8:28" x14ac:dyDescent="0.25">
      <c r="H75" s="26">
        <v>59.135557076382966</v>
      </c>
      <c r="I75" s="26">
        <v>0.38405428279886356</v>
      </c>
      <c r="J75" s="26">
        <v>3.4820798715400678E-5</v>
      </c>
      <c r="K75" s="26">
        <v>0.60211644232167505</v>
      </c>
      <c r="L75" s="26">
        <v>1.3794454080745941E-2</v>
      </c>
      <c r="M75" s="26">
        <v>0</v>
      </c>
      <c r="W75" s="26" t="e">
        <v>#N/A</v>
      </c>
      <c r="X75" s="26" t="e">
        <v>#N/A</v>
      </c>
      <c r="Y75" s="26" t="e">
        <v>#N/A</v>
      </c>
      <c r="Z75" s="26" t="e">
        <v>#N/A</v>
      </c>
      <c r="AA75" s="26" t="e">
        <v>#N/A</v>
      </c>
      <c r="AB75" s="26" t="e">
        <v>#N/A</v>
      </c>
    </row>
    <row r="76" spans="8:28" x14ac:dyDescent="0.25">
      <c r="H76" s="26">
        <v>60.135557076382966</v>
      </c>
      <c r="I76" s="26">
        <v>0.38404283499612352</v>
      </c>
      <c r="J76" s="26">
        <v>2.7135151744022909E-5</v>
      </c>
      <c r="K76" s="26">
        <v>0.60213514757437658</v>
      </c>
      <c r="L76" s="26">
        <v>1.3794882277755778E-2</v>
      </c>
      <c r="M76" s="26">
        <v>0</v>
      </c>
      <c r="W76" s="26" t="e">
        <v>#N/A</v>
      </c>
      <c r="X76" s="26" t="e">
        <v>#N/A</v>
      </c>
      <c r="Y76" s="26" t="e">
        <v>#N/A</v>
      </c>
      <c r="Z76" s="26" t="e">
        <v>#N/A</v>
      </c>
      <c r="AA76" s="26" t="e">
        <v>#N/A</v>
      </c>
      <c r="AB76" s="26" t="e">
        <v>#N/A</v>
      </c>
    </row>
    <row r="77" spans="8:28" x14ac:dyDescent="0.25">
      <c r="H77" s="26">
        <v>61.135557076382966</v>
      </c>
      <c r="I77" s="26">
        <v>0.38403391423277716</v>
      </c>
      <c r="J77" s="26">
        <v>2.1145673612880917E-5</v>
      </c>
      <c r="K77" s="26">
        <v>0.60214972413212675</v>
      </c>
      <c r="L77" s="26">
        <v>1.379521596148312E-2</v>
      </c>
      <c r="M77" s="26">
        <v>0</v>
      </c>
      <c r="W77" s="26" t="e">
        <v>#N/A</v>
      </c>
      <c r="X77" s="26" t="e">
        <v>#N/A</v>
      </c>
      <c r="Y77" s="26" t="e">
        <v>#N/A</v>
      </c>
      <c r="Z77" s="26" t="e">
        <v>#N/A</v>
      </c>
      <c r="AA77" s="26" t="e">
        <v>#N/A</v>
      </c>
      <c r="AB77" s="26" t="e">
        <v>#N/A</v>
      </c>
    </row>
    <row r="78" spans="8:28" x14ac:dyDescent="0.25">
      <c r="H78" s="26">
        <v>62.135557076382966</v>
      </c>
      <c r="I78" s="26">
        <v>0.38402696269871239</v>
      </c>
      <c r="J78" s="26">
        <v>1.6478113048135805E-5</v>
      </c>
      <c r="K78" s="26">
        <v>0.60216108319724504</v>
      </c>
      <c r="L78" s="26">
        <v>1.379547599099439E-2</v>
      </c>
      <c r="M78" s="26">
        <v>0</v>
      </c>
      <c r="W78" s="26" t="e">
        <v>#N/A</v>
      </c>
      <c r="X78" s="26" t="e">
        <v>#N/A</v>
      </c>
      <c r="Y78" s="26" t="e">
        <v>#N/A</v>
      </c>
      <c r="Z78" s="26" t="e">
        <v>#N/A</v>
      </c>
      <c r="AA78" s="26" t="e">
        <v>#N/A</v>
      </c>
      <c r="AB78" s="26" t="e">
        <v>#N/A</v>
      </c>
    </row>
    <row r="79" spans="8:28" x14ac:dyDescent="0.25">
      <c r="H79" s="26">
        <v>63.135557076382966</v>
      </c>
      <c r="I79" s="26">
        <v>0.38402154570510799</v>
      </c>
      <c r="J79" s="26">
        <v>1.2840763497210167E-5</v>
      </c>
      <c r="K79" s="26">
        <v>0.60216993490874093</v>
      </c>
      <c r="L79" s="26">
        <v>1.3795678622653794E-2</v>
      </c>
      <c r="M79" s="26">
        <v>0</v>
      </c>
      <c r="W79" s="26" t="e">
        <v>#N/A</v>
      </c>
      <c r="X79" s="26" t="e">
        <v>#N/A</v>
      </c>
      <c r="Y79" s="26" t="e">
        <v>#N/A</v>
      </c>
      <c r="Z79" s="26" t="e">
        <v>#N/A</v>
      </c>
      <c r="AA79" s="26" t="e">
        <v>#N/A</v>
      </c>
      <c r="AB79" s="26" t="e">
        <v>#N/A</v>
      </c>
    </row>
    <row r="80" spans="8:28" x14ac:dyDescent="0.25">
      <c r="H80" s="26">
        <v>64.135557076382966</v>
      </c>
      <c r="I80" s="26">
        <v>0.38401732451185733</v>
      </c>
      <c r="J80" s="26">
        <v>1.000626965755532E-5</v>
      </c>
      <c r="K80" s="26">
        <v>0.6021768326930923</v>
      </c>
      <c r="L80" s="26">
        <v>1.3795836525392714E-2</v>
      </c>
      <c r="M80" s="26">
        <v>0</v>
      </c>
      <c r="W80" s="26" t="e">
        <v>#N/A</v>
      </c>
      <c r="X80" s="26" t="e">
        <v>#N/A</v>
      </c>
      <c r="Y80" s="26" t="e">
        <v>#N/A</v>
      </c>
      <c r="Z80" s="26" t="e">
        <v>#N/A</v>
      </c>
      <c r="AA80" s="26" t="e">
        <v>#N/A</v>
      </c>
      <c r="AB80" s="26" t="e">
        <v>#N/A</v>
      </c>
    </row>
    <row r="81" spans="8:28" x14ac:dyDescent="0.25">
      <c r="H81" s="26">
        <v>65.135557076382966</v>
      </c>
      <c r="I81" s="26">
        <v>0.38401403515070726</v>
      </c>
      <c r="J81" s="26">
        <v>7.7974390451671519E-6</v>
      </c>
      <c r="K81" s="26">
        <v>0.6021822078380803</v>
      </c>
      <c r="L81" s="26">
        <v>1.3795959572167222E-2</v>
      </c>
      <c r="M81" s="26">
        <v>0</v>
      </c>
      <c r="W81" s="26" t="e">
        <v>#N/A</v>
      </c>
      <c r="X81" s="26" t="e">
        <v>#N/A</v>
      </c>
      <c r="Y81" s="26" t="e">
        <v>#N/A</v>
      </c>
      <c r="Z81" s="26" t="e">
        <v>#N/A</v>
      </c>
      <c r="AA81" s="26" t="e">
        <v>#N/A</v>
      </c>
      <c r="AB81" s="26" t="e">
        <v>#N/A</v>
      </c>
    </row>
    <row r="82" spans="8:28" x14ac:dyDescent="0.25">
      <c r="H82" s="26">
        <v>66.135557076382966</v>
      </c>
      <c r="I82" s="26">
        <v>0.3840114719216135</v>
      </c>
      <c r="J82" s="26">
        <v>6.0761788903467217E-6</v>
      </c>
      <c r="K82" s="26">
        <v>0.60218639644260796</v>
      </c>
      <c r="L82" s="26">
        <v>1.3796055456888095E-2</v>
      </c>
      <c r="M82" s="26">
        <v>0</v>
      </c>
      <c r="W82" s="26" t="e">
        <v>#N/A</v>
      </c>
      <c r="X82" s="26" t="e">
        <v>#N/A</v>
      </c>
      <c r="Y82" s="26" t="e">
        <v>#N/A</v>
      </c>
      <c r="Z82" s="26" t="e">
        <v>#N/A</v>
      </c>
      <c r="AA82" s="26" t="e">
        <v>#N/A</v>
      </c>
      <c r="AB82" s="26" t="e">
        <v>#N/A</v>
      </c>
    </row>
    <row r="83" spans="8:28" x14ac:dyDescent="0.25">
      <c r="H83" s="26">
        <v>67.135557076382966</v>
      </c>
      <c r="I83" s="26">
        <v>0.38400947453133583</v>
      </c>
      <c r="J83" s="26">
        <v>4.7348711140399319E-6</v>
      </c>
      <c r="K83" s="26">
        <v>0.60218966042227373</v>
      </c>
      <c r="L83" s="26">
        <v>1.3796130175276311E-2</v>
      </c>
      <c r="M83" s="26">
        <v>0</v>
      </c>
      <c r="W83" s="26" t="e">
        <v>#N/A</v>
      </c>
      <c r="X83" s="26" t="e">
        <v>#N/A</v>
      </c>
      <c r="Y83" s="26" t="e">
        <v>#N/A</v>
      </c>
      <c r="Z83" s="26" t="e">
        <v>#N/A</v>
      </c>
      <c r="AA83" s="26" t="e">
        <v>#N/A</v>
      </c>
      <c r="AB83" s="26" t="e">
        <v>#N/A</v>
      </c>
    </row>
    <row r="84" spans="8:28" x14ac:dyDescent="0.25">
      <c r="H84" s="26">
        <v>68.135557076382966</v>
      </c>
      <c r="I84" s="26">
        <v>0.38400791807063039</v>
      </c>
      <c r="J84" s="26">
        <v>3.6896487971981495E-6</v>
      </c>
      <c r="K84" s="26">
        <v>0.60219220388093464</v>
      </c>
      <c r="L84" s="26">
        <v>1.3796188399637702E-2</v>
      </c>
      <c r="M84" s="26">
        <v>0</v>
      </c>
      <c r="W84" s="26" t="e">
        <v>#N/A</v>
      </c>
      <c r="X84" s="26" t="e">
        <v>#N/A</v>
      </c>
      <c r="Y84" s="26" t="e">
        <v>#N/A</v>
      </c>
      <c r="Z84" s="26" t="e">
        <v>#N/A</v>
      </c>
      <c r="AA84" s="26" t="e">
        <v>#N/A</v>
      </c>
      <c r="AB84" s="26" t="e">
        <v>#N/A</v>
      </c>
    </row>
    <row r="85" spans="8:28" x14ac:dyDescent="0.25">
      <c r="H85" s="26">
        <v>69.135557076382966</v>
      </c>
      <c r="I85" s="26">
        <v>0.38400670520364877</v>
      </c>
      <c r="J85" s="26">
        <v>2.8751553697295069E-6</v>
      </c>
      <c r="K85" s="26">
        <v>0.60219418587003437</v>
      </c>
      <c r="L85" s="26">
        <v>1.3796233770947013E-2</v>
      </c>
      <c r="M85" s="26">
        <v>0</v>
      </c>
      <c r="W85" s="26" t="e">
        <v>#N/A</v>
      </c>
      <c r="X85" s="26" t="e">
        <v>#N/A</v>
      </c>
      <c r="Y85" s="26" t="e">
        <v>#N/A</v>
      </c>
      <c r="Z85" s="26" t="e">
        <v>#N/A</v>
      </c>
      <c r="AA85" s="26" t="e">
        <v>#N/A</v>
      </c>
      <c r="AB85" s="26" t="e">
        <v>#N/A</v>
      </c>
    </row>
    <row r="86" spans="8:28" x14ac:dyDescent="0.25">
      <c r="H86" s="26">
        <v>70</v>
      </c>
      <c r="I86" s="26">
        <v>0.38400587527390251</v>
      </c>
      <c r="J86" s="26">
        <v>2.3178173510478006E-6</v>
      </c>
      <c r="K86" s="26">
        <v>0.60219554209144222</v>
      </c>
      <c r="L86" s="26">
        <v>1.3796264817303928E-2</v>
      </c>
      <c r="M86" s="26">
        <v>0</v>
      </c>
      <c r="W86" s="26" t="e">
        <v>#N/A</v>
      </c>
      <c r="X86" s="26" t="e">
        <v>#N/A</v>
      </c>
      <c r="Y86" s="26" t="e">
        <v>#N/A</v>
      </c>
      <c r="Z86" s="26" t="e">
        <v>#N/A</v>
      </c>
      <c r="AA86" s="26" t="e">
        <v>#N/A</v>
      </c>
      <c r="AB86" s="26" t="e">
        <v>#N/A</v>
      </c>
    </row>
    <row r="87" spans="8:28" x14ac:dyDescent="0.25">
      <c r="H87" s="26" t="e">
        <v>#N/A</v>
      </c>
      <c r="I87" s="26" t="e">
        <v>#N/A</v>
      </c>
      <c r="J87" s="26" t="e">
        <v>#N/A</v>
      </c>
      <c r="K87" s="26" t="e">
        <v>#N/A</v>
      </c>
      <c r="L87" s="26" t="e">
        <v>#N/A</v>
      </c>
      <c r="M87" s="26" t="e">
        <v>#N/A</v>
      </c>
      <c r="W87" s="26" t="e">
        <v>#N/A</v>
      </c>
      <c r="X87" s="26" t="e">
        <v>#N/A</v>
      </c>
      <c r="Y87" s="26" t="e">
        <v>#N/A</v>
      </c>
      <c r="Z87" s="26" t="e">
        <v>#N/A</v>
      </c>
      <c r="AA87" s="26" t="e">
        <v>#N/A</v>
      </c>
      <c r="AB87" s="26" t="e">
        <v>#N/A</v>
      </c>
    </row>
    <row r="88" spans="8:28" x14ac:dyDescent="0.25">
      <c r="H88" s="26" t="e">
        <v>#N/A</v>
      </c>
      <c r="I88" s="26" t="e">
        <v>#N/A</v>
      </c>
      <c r="J88" s="26" t="e">
        <v>#N/A</v>
      </c>
      <c r="K88" s="26" t="e">
        <v>#N/A</v>
      </c>
      <c r="L88" s="26" t="e">
        <v>#N/A</v>
      </c>
      <c r="M88" s="26" t="e">
        <v>#N/A</v>
      </c>
      <c r="W88" s="26" t="e">
        <v>#N/A</v>
      </c>
      <c r="X88" s="26" t="e">
        <v>#N/A</v>
      </c>
      <c r="Y88" s="26" t="e">
        <v>#N/A</v>
      </c>
      <c r="Z88" s="26" t="e">
        <v>#N/A</v>
      </c>
      <c r="AA88" s="26" t="e">
        <v>#N/A</v>
      </c>
      <c r="AB88" s="26" t="e">
        <v>#N/A</v>
      </c>
    </row>
    <row r="89" spans="8:28" x14ac:dyDescent="0.25">
      <c r="H89" s="26" t="e">
        <v>#N/A</v>
      </c>
      <c r="I89" s="26" t="e">
        <v>#N/A</v>
      </c>
      <c r="J89" s="26" t="e">
        <v>#N/A</v>
      </c>
      <c r="K89" s="26" t="e">
        <v>#N/A</v>
      </c>
      <c r="L89" s="26" t="e">
        <v>#N/A</v>
      </c>
      <c r="M89" s="26" t="e">
        <v>#N/A</v>
      </c>
      <c r="W89" s="26" t="e">
        <v>#N/A</v>
      </c>
      <c r="X89" s="26" t="e">
        <v>#N/A</v>
      </c>
      <c r="Y89" s="26" t="e">
        <v>#N/A</v>
      </c>
      <c r="Z89" s="26" t="e">
        <v>#N/A</v>
      </c>
      <c r="AA89" s="26" t="e">
        <v>#N/A</v>
      </c>
      <c r="AB89" s="26" t="e">
        <v>#N/A</v>
      </c>
    </row>
    <row r="90" spans="8:28" x14ac:dyDescent="0.25">
      <c r="H90" s="26" t="e">
        <v>#N/A</v>
      </c>
      <c r="I90" s="26" t="e">
        <v>#N/A</v>
      </c>
      <c r="J90" s="26" t="e">
        <v>#N/A</v>
      </c>
      <c r="K90" s="26" t="e">
        <v>#N/A</v>
      </c>
      <c r="L90" s="26" t="e">
        <v>#N/A</v>
      </c>
      <c r="M90" s="26" t="e">
        <v>#N/A</v>
      </c>
      <c r="W90" s="26" t="e">
        <v>#N/A</v>
      </c>
      <c r="X90" s="26" t="e">
        <v>#N/A</v>
      </c>
      <c r="Y90" s="26" t="e">
        <v>#N/A</v>
      </c>
      <c r="Z90" s="26" t="e">
        <v>#N/A</v>
      </c>
      <c r="AA90" s="26" t="e">
        <v>#N/A</v>
      </c>
      <c r="AB90" s="26" t="e">
        <v>#N/A</v>
      </c>
    </row>
    <row r="91" spans="8:28" x14ac:dyDescent="0.25">
      <c r="H91" s="26" t="e">
        <v>#N/A</v>
      </c>
      <c r="I91" s="26" t="e">
        <v>#N/A</v>
      </c>
      <c r="J91" s="26" t="e">
        <v>#N/A</v>
      </c>
      <c r="K91" s="26" t="e">
        <v>#N/A</v>
      </c>
      <c r="L91" s="26" t="e">
        <v>#N/A</v>
      </c>
      <c r="M91" s="26" t="e">
        <v>#N/A</v>
      </c>
      <c r="W91" s="26" t="e">
        <v>#N/A</v>
      </c>
      <c r="X91" s="26" t="e">
        <v>#N/A</v>
      </c>
      <c r="Y91" s="26" t="e">
        <v>#N/A</v>
      </c>
      <c r="Z91" s="26" t="e">
        <v>#N/A</v>
      </c>
      <c r="AA91" s="26" t="e">
        <v>#N/A</v>
      </c>
      <c r="AB91" s="26" t="e">
        <v>#N/A</v>
      </c>
    </row>
    <row r="92" spans="8:28" x14ac:dyDescent="0.25">
      <c r="H92" s="26" t="e">
        <v>#N/A</v>
      </c>
      <c r="I92" s="26" t="e">
        <v>#N/A</v>
      </c>
      <c r="J92" s="26" t="e">
        <v>#N/A</v>
      </c>
      <c r="K92" s="26" t="e">
        <v>#N/A</v>
      </c>
      <c r="L92" s="26" t="e">
        <v>#N/A</v>
      </c>
      <c r="M92" s="26" t="e">
        <v>#N/A</v>
      </c>
      <c r="W92" s="26" t="e">
        <v>#N/A</v>
      </c>
      <c r="X92" s="26" t="e">
        <v>#N/A</v>
      </c>
      <c r="Y92" s="26" t="e">
        <v>#N/A</v>
      </c>
      <c r="Z92" s="26" t="e">
        <v>#N/A</v>
      </c>
      <c r="AA92" s="26" t="e">
        <v>#N/A</v>
      </c>
      <c r="AB92" s="26" t="e">
        <v>#N/A</v>
      </c>
    </row>
    <row r="93" spans="8:28" x14ac:dyDescent="0.25">
      <c r="H93" s="26" t="e">
        <v>#N/A</v>
      </c>
      <c r="I93" s="26" t="e">
        <v>#N/A</v>
      </c>
      <c r="J93" s="26" t="e">
        <v>#N/A</v>
      </c>
      <c r="K93" s="26" t="e">
        <v>#N/A</v>
      </c>
      <c r="L93" s="26" t="e">
        <v>#N/A</v>
      </c>
      <c r="M93" s="26" t="e">
        <v>#N/A</v>
      </c>
      <c r="W93" s="26" t="e">
        <v>#N/A</v>
      </c>
      <c r="X93" s="26" t="e">
        <v>#N/A</v>
      </c>
      <c r="Y93" s="26" t="e">
        <v>#N/A</v>
      </c>
      <c r="Z93" s="26" t="e">
        <v>#N/A</v>
      </c>
      <c r="AA93" s="26" t="e">
        <v>#N/A</v>
      </c>
      <c r="AB93" s="26" t="e">
        <v>#N/A</v>
      </c>
    </row>
    <row r="94" spans="8:28" x14ac:dyDescent="0.25">
      <c r="H94" s="26" t="e">
        <v>#N/A</v>
      </c>
      <c r="I94" s="26" t="e">
        <v>#N/A</v>
      </c>
      <c r="J94" s="26" t="e">
        <v>#N/A</v>
      </c>
      <c r="K94" s="26" t="e">
        <v>#N/A</v>
      </c>
      <c r="L94" s="26" t="e">
        <v>#N/A</v>
      </c>
      <c r="M94" s="26" t="e">
        <v>#N/A</v>
      </c>
      <c r="W94" s="26" t="e">
        <v>#N/A</v>
      </c>
      <c r="X94" s="26" t="e">
        <v>#N/A</v>
      </c>
      <c r="Y94" s="26" t="e">
        <v>#N/A</v>
      </c>
      <c r="Z94" s="26" t="e">
        <v>#N/A</v>
      </c>
      <c r="AA94" s="26" t="e">
        <v>#N/A</v>
      </c>
      <c r="AB94" s="26" t="e">
        <v>#N/A</v>
      </c>
    </row>
    <row r="95" spans="8:28" x14ac:dyDescent="0.25">
      <c r="H95" s="26" t="e">
        <v>#N/A</v>
      </c>
      <c r="I95" s="26" t="e">
        <v>#N/A</v>
      </c>
      <c r="J95" s="26" t="e">
        <v>#N/A</v>
      </c>
      <c r="K95" s="26" t="e">
        <v>#N/A</v>
      </c>
      <c r="L95" s="26" t="e">
        <v>#N/A</v>
      </c>
      <c r="M95" s="26" t="e">
        <v>#N/A</v>
      </c>
      <c r="W95" s="26" t="e">
        <v>#N/A</v>
      </c>
      <c r="X95" s="26" t="e">
        <v>#N/A</v>
      </c>
      <c r="Y95" s="26" t="e">
        <v>#N/A</v>
      </c>
      <c r="Z95" s="26" t="e">
        <v>#N/A</v>
      </c>
      <c r="AA95" s="26" t="e">
        <v>#N/A</v>
      </c>
      <c r="AB95" s="26" t="e">
        <v>#N/A</v>
      </c>
    </row>
    <row r="96" spans="8:28" x14ac:dyDescent="0.25">
      <c r="H96" s="26" t="e">
        <v>#N/A</v>
      </c>
      <c r="I96" s="26" t="e">
        <v>#N/A</v>
      </c>
      <c r="J96" s="26" t="e">
        <v>#N/A</v>
      </c>
      <c r="K96" s="26" t="e">
        <v>#N/A</v>
      </c>
      <c r="L96" s="26" t="e">
        <v>#N/A</v>
      </c>
      <c r="M96" s="26" t="e">
        <v>#N/A</v>
      </c>
      <c r="W96" s="26" t="e">
        <v>#N/A</v>
      </c>
      <c r="X96" s="26" t="e">
        <v>#N/A</v>
      </c>
      <c r="Y96" s="26" t="e">
        <v>#N/A</v>
      </c>
      <c r="Z96" s="26" t="e">
        <v>#N/A</v>
      </c>
      <c r="AA96" s="26" t="e">
        <v>#N/A</v>
      </c>
      <c r="AB96" s="26" t="e">
        <v>#N/A</v>
      </c>
    </row>
    <row r="97" spans="8:28" x14ac:dyDescent="0.25">
      <c r="H97" s="26" t="e">
        <v>#N/A</v>
      </c>
      <c r="I97" s="26" t="e">
        <v>#N/A</v>
      </c>
      <c r="J97" s="26" t="e">
        <v>#N/A</v>
      </c>
      <c r="K97" s="26" t="e">
        <v>#N/A</v>
      </c>
      <c r="L97" s="26" t="e">
        <v>#N/A</v>
      </c>
      <c r="M97" s="26" t="e">
        <v>#N/A</v>
      </c>
      <c r="W97" s="26" t="e">
        <v>#N/A</v>
      </c>
      <c r="X97" s="26" t="e">
        <v>#N/A</v>
      </c>
      <c r="Y97" s="26" t="e">
        <v>#N/A</v>
      </c>
      <c r="Z97" s="26" t="e">
        <v>#N/A</v>
      </c>
      <c r="AA97" s="26" t="e">
        <v>#N/A</v>
      </c>
      <c r="AB97" s="26" t="e">
        <v>#N/A</v>
      </c>
    </row>
    <row r="98" spans="8:28" x14ac:dyDescent="0.25">
      <c r="H98" s="26" t="e">
        <v>#N/A</v>
      </c>
      <c r="I98" s="26" t="e">
        <v>#N/A</v>
      </c>
      <c r="J98" s="26" t="e">
        <v>#N/A</v>
      </c>
      <c r="K98" s="26" t="e">
        <v>#N/A</v>
      </c>
      <c r="L98" s="26" t="e">
        <v>#N/A</v>
      </c>
      <c r="M98" s="26" t="e">
        <v>#N/A</v>
      </c>
      <c r="W98" s="26" t="e">
        <v>#N/A</v>
      </c>
      <c r="X98" s="26" t="e">
        <v>#N/A</v>
      </c>
      <c r="Y98" s="26" t="e">
        <v>#N/A</v>
      </c>
      <c r="Z98" s="26" t="e">
        <v>#N/A</v>
      </c>
      <c r="AA98" s="26" t="e">
        <v>#N/A</v>
      </c>
      <c r="AB98" s="26" t="e">
        <v>#N/A</v>
      </c>
    </row>
    <row r="99" spans="8:28" x14ac:dyDescent="0.25">
      <c r="H99" s="26" t="e">
        <v>#N/A</v>
      </c>
      <c r="I99" s="26" t="e">
        <v>#N/A</v>
      </c>
      <c r="J99" s="26" t="e">
        <v>#N/A</v>
      </c>
      <c r="K99" s="26" t="e">
        <v>#N/A</v>
      </c>
      <c r="L99" s="26" t="e">
        <v>#N/A</v>
      </c>
      <c r="M99" s="26" t="e">
        <v>#N/A</v>
      </c>
      <c r="W99" s="26" t="e">
        <v>#N/A</v>
      </c>
      <c r="X99" s="26" t="e">
        <v>#N/A</v>
      </c>
      <c r="Y99" s="26" t="e">
        <v>#N/A</v>
      </c>
      <c r="Z99" s="26" t="e">
        <v>#N/A</v>
      </c>
      <c r="AA99" s="26" t="e">
        <v>#N/A</v>
      </c>
      <c r="AB99" s="26" t="e">
        <v>#N/A</v>
      </c>
    </row>
    <row r="100" spans="8:28" x14ac:dyDescent="0.25">
      <c r="H100" s="26" t="e">
        <v>#N/A</v>
      </c>
      <c r="I100" s="26" t="e">
        <v>#N/A</v>
      </c>
      <c r="J100" s="26" t="e">
        <v>#N/A</v>
      </c>
      <c r="K100" s="26" t="e">
        <v>#N/A</v>
      </c>
      <c r="L100" s="26" t="e">
        <v>#N/A</v>
      </c>
      <c r="M100" s="26" t="e">
        <v>#N/A</v>
      </c>
      <c r="W100" s="26" t="e">
        <v>#N/A</v>
      </c>
      <c r="X100" s="26" t="e">
        <v>#N/A</v>
      </c>
      <c r="Y100" s="26" t="e">
        <v>#N/A</v>
      </c>
      <c r="Z100" s="26" t="e">
        <v>#N/A</v>
      </c>
      <c r="AA100" s="26" t="e">
        <v>#N/A</v>
      </c>
      <c r="AB100" s="26" t="e">
        <v>#N/A</v>
      </c>
    </row>
    <row r="101" spans="8:28" x14ac:dyDescent="0.25">
      <c r="H101" s="26" t="e">
        <v>#N/A</v>
      </c>
      <c r="I101" s="26" t="e">
        <v>#N/A</v>
      </c>
      <c r="J101" s="26" t="e">
        <v>#N/A</v>
      </c>
      <c r="K101" s="26" t="e">
        <v>#N/A</v>
      </c>
      <c r="L101" s="26" t="e">
        <v>#N/A</v>
      </c>
      <c r="M101" s="26" t="e">
        <v>#N/A</v>
      </c>
      <c r="W101" s="26" t="e">
        <v>#N/A</v>
      </c>
      <c r="X101" s="26" t="e">
        <v>#N/A</v>
      </c>
      <c r="Y101" s="26" t="e">
        <v>#N/A</v>
      </c>
      <c r="Z101" s="26" t="e">
        <v>#N/A</v>
      </c>
      <c r="AA101" s="26" t="e">
        <v>#N/A</v>
      </c>
      <c r="AB101" s="26" t="e">
        <v>#N/A</v>
      </c>
    </row>
    <row r="102" spans="8:28" x14ac:dyDescent="0.25">
      <c r="H102" s="26" t="e">
        <v>#N/A</v>
      </c>
      <c r="I102" s="26" t="e">
        <v>#N/A</v>
      </c>
      <c r="J102" s="26" t="e">
        <v>#N/A</v>
      </c>
      <c r="K102" s="26" t="e">
        <v>#N/A</v>
      </c>
      <c r="L102" s="26" t="e">
        <v>#N/A</v>
      </c>
      <c r="M102" s="26" t="e">
        <v>#N/A</v>
      </c>
      <c r="W102" s="26" t="e">
        <v>#N/A</v>
      </c>
      <c r="X102" s="26" t="e">
        <v>#N/A</v>
      </c>
      <c r="Y102" s="26" t="e">
        <v>#N/A</v>
      </c>
      <c r="Z102" s="26" t="e">
        <v>#N/A</v>
      </c>
      <c r="AA102" s="26" t="e">
        <v>#N/A</v>
      </c>
      <c r="AB102" s="26" t="e">
        <v>#N/A</v>
      </c>
    </row>
    <row r="103" spans="8:28" x14ac:dyDescent="0.25">
      <c r="H103" s="26" t="e">
        <v>#N/A</v>
      </c>
      <c r="I103" s="26" t="e">
        <v>#N/A</v>
      </c>
      <c r="J103" s="26" t="e">
        <v>#N/A</v>
      </c>
      <c r="K103" s="26" t="e">
        <v>#N/A</v>
      </c>
      <c r="L103" s="26" t="e">
        <v>#N/A</v>
      </c>
      <c r="M103" s="26" t="e">
        <v>#N/A</v>
      </c>
      <c r="W103" s="26" t="e">
        <v>#N/A</v>
      </c>
      <c r="X103" s="26" t="e">
        <v>#N/A</v>
      </c>
      <c r="Y103" s="26" t="e">
        <v>#N/A</v>
      </c>
      <c r="Z103" s="26" t="e">
        <v>#N/A</v>
      </c>
      <c r="AA103" s="26" t="e">
        <v>#N/A</v>
      </c>
      <c r="AB103" s="26" t="e">
        <v>#N/A</v>
      </c>
    </row>
    <row r="104" spans="8:28" x14ac:dyDescent="0.25">
      <c r="H104" s="26" t="e">
        <v>#N/A</v>
      </c>
      <c r="I104" s="26" t="e">
        <v>#N/A</v>
      </c>
      <c r="J104" s="26" t="e">
        <v>#N/A</v>
      </c>
      <c r="K104" s="26" t="e">
        <v>#N/A</v>
      </c>
      <c r="L104" s="26" t="e">
        <v>#N/A</v>
      </c>
      <c r="M104" s="26" t="e">
        <v>#N/A</v>
      </c>
      <c r="W104" s="26" t="e">
        <v>#N/A</v>
      </c>
      <c r="X104" s="26" t="e">
        <v>#N/A</v>
      </c>
      <c r="Y104" s="26" t="e">
        <v>#N/A</v>
      </c>
      <c r="Z104" s="26" t="e">
        <v>#N/A</v>
      </c>
      <c r="AA104" s="26" t="e">
        <v>#N/A</v>
      </c>
      <c r="AB104" s="26" t="e">
        <v>#N/A</v>
      </c>
    </row>
    <row r="105" spans="8:28" x14ac:dyDescent="0.25">
      <c r="H105" s="26" t="e">
        <v>#N/A</v>
      </c>
      <c r="I105" s="26" t="e">
        <v>#N/A</v>
      </c>
      <c r="J105" s="26" t="e">
        <v>#N/A</v>
      </c>
      <c r="K105" s="26" t="e">
        <v>#N/A</v>
      </c>
      <c r="L105" s="26" t="e">
        <v>#N/A</v>
      </c>
      <c r="M105" s="26" t="e">
        <v>#N/A</v>
      </c>
      <c r="W105" s="26" t="e">
        <v>#N/A</v>
      </c>
      <c r="X105" s="26" t="e">
        <v>#N/A</v>
      </c>
      <c r="Y105" s="26" t="e">
        <v>#N/A</v>
      </c>
      <c r="Z105" s="26" t="e">
        <v>#N/A</v>
      </c>
      <c r="AA105" s="26" t="e">
        <v>#N/A</v>
      </c>
      <c r="AB105" s="26" t="e">
        <v>#N/A</v>
      </c>
    </row>
    <row r="106" spans="8:28" x14ac:dyDescent="0.25">
      <c r="H106" s="26" t="e">
        <v>#N/A</v>
      </c>
      <c r="I106" s="26" t="e">
        <v>#N/A</v>
      </c>
      <c r="J106" s="26" t="e">
        <v>#N/A</v>
      </c>
      <c r="K106" s="26" t="e">
        <v>#N/A</v>
      </c>
      <c r="L106" s="26" t="e">
        <v>#N/A</v>
      </c>
      <c r="M106" s="26" t="e">
        <v>#N/A</v>
      </c>
      <c r="W106" s="26" t="e">
        <v>#N/A</v>
      </c>
      <c r="X106" s="26" t="e">
        <v>#N/A</v>
      </c>
      <c r="Y106" s="26" t="e">
        <v>#N/A</v>
      </c>
      <c r="Z106" s="26" t="e">
        <v>#N/A</v>
      </c>
      <c r="AA106" s="26" t="e">
        <v>#N/A</v>
      </c>
      <c r="AB106" s="26" t="e">
        <v>#N/A</v>
      </c>
    </row>
    <row r="107" spans="8:28" x14ac:dyDescent="0.25">
      <c r="H107" s="26" t="e">
        <v>#N/A</v>
      </c>
      <c r="I107" s="26" t="e">
        <v>#N/A</v>
      </c>
      <c r="J107" s="26" t="e">
        <v>#N/A</v>
      </c>
      <c r="K107" s="26" t="e">
        <v>#N/A</v>
      </c>
      <c r="L107" s="26" t="e">
        <v>#N/A</v>
      </c>
      <c r="M107" s="26" t="e">
        <v>#N/A</v>
      </c>
      <c r="W107" s="26" t="e">
        <v>#N/A</v>
      </c>
      <c r="X107" s="26" t="e">
        <v>#N/A</v>
      </c>
      <c r="Y107" s="26" t="e">
        <v>#N/A</v>
      </c>
      <c r="Z107" s="26" t="e">
        <v>#N/A</v>
      </c>
      <c r="AA107" s="26" t="e">
        <v>#N/A</v>
      </c>
      <c r="AB107" s="26" t="e">
        <v>#N/A</v>
      </c>
    </row>
    <row r="108" spans="8:28" x14ac:dyDescent="0.25">
      <c r="H108" s="26" t="e">
        <v>#N/A</v>
      </c>
      <c r="I108" s="26" t="e">
        <v>#N/A</v>
      </c>
      <c r="J108" s="26" t="e">
        <v>#N/A</v>
      </c>
      <c r="K108" s="26" t="e">
        <v>#N/A</v>
      </c>
      <c r="L108" s="26" t="e">
        <v>#N/A</v>
      </c>
      <c r="M108" s="26" t="e">
        <v>#N/A</v>
      </c>
      <c r="W108" s="26" t="e">
        <v>#N/A</v>
      </c>
      <c r="X108" s="26" t="e">
        <v>#N/A</v>
      </c>
      <c r="Y108" s="26" t="e">
        <v>#N/A</v>
      </c>
      <c r="Z108" s="26" t="e">
        <v>#N/A</v>
      </c>
      <c r="AA108" s="26" t="e">
        <v>#N/A</v>
      </c>
      <c r="AB108" s="26" t="e">
        <v>#N/A</v>
      </c>
    </row>
    <row r="109" spans="8:28" x14ac:dyDescent="0.25">
      <c r="H109" s="26" t="e">
        <v>#N/A</v>
      </c>
      <c r="I109" s="26" t="e">
        <v>#N/A</v>
      </c>
      <c r="J109" s="26" t="e">
        <v>#N/A</v>
      </c>
      <c r="K109" s="26" t="e">
        <v>#N/A</v>
      </c>
      <c r="L109" s="26" t="e">
        <v>#N/A</v>
      </c>
      <c r="M109" s="26" t="e">
        <v>#N/A</v>
      </c>
      <c r="W109" s="26" t="e">
        <v>#N/A</v>
      </c>
      <c r="X109" s="26" t="e">
        <v>#N/A</v>
      </c>
      <c r="Y109" s="26" t="e">
        <v>#N/A</v>
      </c>
      <c r="Z109" s="26" t="e">
        <v>#N/A</v>
      </c>
      <c r="AA109" s="26" t="e">
        <v>#N/A</v>
      </c>
      <c r="AB109" s="26" t="e">
        <v>#N/A</v>
      </c>
    </row>
    <row r="110" spans="8:28" x14ac:dyDescent="0.25">
      <c r="H110" s="26" t="e">
        <v>#N/A</v>
      </c>
      <c r="I110" s="26" t="e">
        <v>#N/A</v>
      </c>
      <c r="J110" s="26" t="e">
        <v>#N/A</v>
      </c>
      <c r="K110" s="26" t="e">
        <v>#N/A</v>
      </c>
      <c r="L110" s="26" t="e">
        <v>#N/A</v>
      </c>
      <c r="M110" s="26" t="e">
        <v>#N/A</v>
      </c>
      <c r="W110" s="26" t="e">
        <v>#N/A</v>
      </c>
      <c r="X110" s="26" t="e">
        <v>#N/A</v>
      </c>
      <c r="Y110" s="26" t="e">
        <v>#N/A</v>
      </c>
      <c r="Z110" s="26" t="e">
        <v>#N/A</v>
      </c>
      <c r="AA110" s="26" t="e">
        <v>#N/A</v>
      </c>
      <c r="AB110" s="26" t="e">
        <v>#N/A</v>
      </c>
    </row>
    <row r="111" spans="8:28" x14ac:dyDescent="0.25">
      <c r="H111" s="26" t="e">
        <v>#N/A</v>
      </c>
      <c r="I111" s="26" t="e">
        <v>#N/A</v>
      </c>
      <c r="J111" s="26" t="e">
        <v>#N/A</v>
      </c>
      <c r="K111" s="26" t="e">
        <v>#N/A</v>
      </c>
      <c r="L111" s="26" t="e">
        <v>#N/A</v>
      </c>
      <c r="M111" s="26" t="e">
        <v>#N/A</v>
      </c>
      <c r="W111" s="26" t="e">
        <v>#N/A</v>
      </c>
      <c r="X111" s="26" t="e">
        <v>#N/A</v>
      </c>
      <c r="Y111" s="26" t="e">
        <v>#N/A</v>
      </c>
      <c r="Z111" s="26" t="e">
        <v>#N/A</v>
      </c>
      <c r="AA111" s="26" t="e">
        <v>#N/A</v>
      </c>
      <c r="AB111" s="26" t="e">
        <v>#N/A</v>
      </c>
    </row>
    <row r="112" spans="8:28" x14ac:dyDescent="0.25">
      <c r="H112" s="26" t="e">
        <v>#N/A</v>
      </c>
      <c r="I112" s="26" t="e">
        <v>#N/A</v>
      </c>
      <c r="J112" s="26" t="e">
        <v>#N/A</v>
      </c>
      <c r="K112" s="26" t="e">
        <v>#N/A</v>
      </c>
      <c r="L112" s="26" t="e">
        <v>#N/A</v>
      </c>
      <c r="M112" s="26" t="e">
        <v>#N/A</v>
      </c>
      <c r="W112" s="26" t="e">
        <v>#N/A</v>
      </c>
      <c r="X112" s="26" t="e">
        <v>#N/A</v>
      </c>
      <c r="Y112" s="26" t="e">
        <v>#N/A</v>
      </c>
      <c r="Z112" s="26" t="e">
        <v>#N/A</v>
      </c>
      <c r="AA112" s="26" t="e">
        <v>#N/A</v>
      </c>
      <c r="AB112" s="26" t="e">
        <v>#N/A</v>
      </c>
    </row>
    <row r="113" spans="8:28" x14ac:dyDescent="0.25">
      <c r="H113" s="26" t="e">
        <v>#N/A</v>
      </c>
      <c r="I113" s="26" t="e">
        <v>#N/A</v>
      </c>
      <c r="J113" s="26" t="e">
        <v>#N/A</v>
      </c>
      <c r="K113" s="26" t="e">
        <v>#N/A</v>
      </c>
      <c r="L113" s="26" t="e">
        <v>#N/A</v>
      </c>
      <c r="M113" s="26" t="e">
        <v>#N/A</v>
      </c>
      <c r="W113" s="26" t="e">
        <v>#N/A</v>
      </c>
      <c r="X113" s="26" t="e">
        <v>#N/A</v>
      </c>
      <c r="Y113" s="26" t="e">
        <v>#N/A</v>
      </c>
      <c r="Z113" s="26" t="e">
        <v>#N/A</v>
      </c>
      <c r="AA113" s="26" t="e">
        <v>#N/A</v>
      </c>
      <c r="AB113" s="26" t="e">
        <v>#N/A</v>
      </c>
    </row>
    <row r="114" spans="8:28" x14ac:dyDescent="0.25">
      <c r="H114" s="26" t="e">
        <v>#N/A</v>
      </c>
      <c r="I114" s="26" t="e">
        <v>#N/A</v>
      </c>
      <c r="J114" s="26" t="e">
        <v>#N/A</v>
      </c>
      <c r="K114" s="26" t="e">
        <v>#N/A</v>
      </c>
      <c r="L114" s="26" t="e">
        <v>#N/A</v>
      </c>
      <c r="M114" s="26" t="e">
        <v>#N/A</v>
      </c>
      <c r="W114" s="26" t="e">
        <v>#N/A</v>
      </c>
      <c r="X114" s="26" t="e">
        <v>#N/A</v>
      </c>
      <c r="Y114" s="26" t="e">
        <v>#N/A</v>
      </c>
      <c r="Z114" s="26" t="e">
        <v>#N/A</v>
      </c>
      <c r="AA114" s="26" t="e">
        <v>#N/A</v>
      </c>
      <c r="AB114" s="26" t="e">
        <v>#N/A</v>
      </c>
    </row>
    <row r="115" spans="8:28" x14ac:dyDescent="0.25">
      <c r="H115" s="26" t="e">
        <v>#N/A</v>
      </c>
      <c r="I115" s="26" t="e">
        <v>#N/A</v>
      </c>
      <c r="J115" s="26" t="e">
        <v>#N/A</v>
      </c>
      <c r="K115" s="26" t="e">
        <v>#N/A</v>
      </c>
      <c r="L115" s="26" t="e">
        <v>#N/A</v>
      </c>
      <c r="M115" s="26" t="e">
        <v>#N/A</v>
      </c>
      <c r="W115" s="26" t="e">
        <v>#N/A</v>
      </c>
      <c r="X115" s="26" t="e">
        <v>#N/A</v>
      </c>
      <c r="Y115" s="26" t="e">
        <v>#N/A</v>
      </c>
      <c r="Z115" s="26" t="e">
        <v>#N/A</v>
      </c>
      <c r="AA115" s="26" t="e">
        <v>#N/A</v>
      </c>
      <c r="AB115" s="26" t="e">
        <v>#N/A</v>
      </c>
    </row>
    <row r="116" spans="8:28" x14ac:dyDescent="0.25">
      <c r="H116" s="26" t="e">
        <v>#N/A</v>
      </c>
      <c r="I116" s="26" t="e">
        <v>#N/A</v>
      </c>
      <c r="J116" s="26" t="e">
        <v>#N/A</v>
      </c>
      <c r="K116" s="26" t="e">
        <v>#N/A</v>
      </c>
      <c r="L116" s="26" t="e">
        <v>#N/A</v>
      </c>
      <c r="M116" s="26" t="e">
        <v>#N/A</v>
      </c>
      <c r="W116" s="26" t="e">
        <v>#N/A</v>
      </c>
      <c r="X116" s="26" t="e">
        <v>#N/A</v>
      </c>
      <c r="Y116" s="26" t="e">
        <v>#N/A</v>
      </c>
      <c r="Z116" s="26" t="e">
        <v>#N/A</v>
      </c>
      <c r="AA116" s="26" t="e">
        <v>#N/A</v>
      </c>
      <c r="AB116" s="26" t="e">
        <v>#N/A</v>
      </c>
    </row>
    <row r="117" spans="8:28" x14ac:dyDescent="0.25">
      <c r="H117" s="26" t="e">
        <v>#N/A</v>
      </c>
      <c r="I117" s="26" t="e">
        <v>#N/A</v>
      </c>
      <c r="J117" s="26" t="e">
        <v>#N/A</v>
      </c>
      <c r="K117" s="26" t="e">
        <v>#N/A</v>
      </c>
      <c r="L117" s="26" t="e">
        <v>#N/A</v>
      </c>
      <c r="M117" s="26" t="e">
        <v>#N/A</v>
      </c>
      <c r="W117" s="26" t="e">
        <v>#N/A</v>
      </c>
      <c r="X117" s="26" t="e">
        <v>#N/A</v>
      </c>
      <c r="Y117" s="26" t="e">
        <v>#N/A</v>
      </c>
      <c r="Z117" s="26" t="e">
        <v>#N/A</v>
      </c>
      <c r="AA117" s="26" t="e">
        <v>#N/A</v>
      </c>
      <c r="AB117" s="26" t="e">
        <v>#N/A</v>
      </c>
    </row>
    <row r="118" spans="8:28" x14ac:dyDescent="0.25">
      <c r="H118" s="26" t="e">
        <v>#N/A</v>
      </c>
      <c r="I118" s="26" t="e">
        <v>#N/A</v>
      </c>
      <c r="J118" s="26" t="e">
        <v>#N/A</v>
      </c>
      <c r="K118" s="26" t="e">
        <v>#N/A</v>
      </c>
      <c r="L118" s="26" t="e">
        <v>#N/A</v>
      </c>
      <c r="M118" s="26" t="e">
        <v>#N/A</v>
      </c>
      <c r="W118" s="26" t="e">
        <v>#N/A</v>
      </c>
      <c r="X118" s="26" t="e">
        <v>#N/A</v>
      </c>
      <c r="Y118" s="26" t="e">
        <v>#N/A</v>
      </c>
      <c r="Z118" s="26" t="e">
        <v>#N/A</v>
      </c>
      <c r="AA118" s="26" t="e">
        <v>#N/A</v>
      </c>
      <c r="AB118" s="26" t="e">
        <v>#N/A</v>
      </c>
    </row>
    <row r="119" spans="8:28" x14ac:dyDescent="0.25">
      <c r="H119" s="26" t="e">
        <v>#N/A</v>
      </c>
      <c r="I119" s="26" t="e">
        <v>#N/A</v>
      </c>
      <c r="J119" s="26" t="e">
        <v>#N/A</v>
      </c>
      <c r="K119" s="26" t="e">
        <v>#N/A</v>
      </c>
      <c r="L119" s="26" t="e">
        <v>#N/A</v>
      </c>
      <c r="M119" s="26" t="e">
        <v>#N/A</v>
      </c>
      <c r="W119" s="26" t="e">
        <v>#N/A</v>
      </c>
      <c r="X119" s="26" t="e">
        <v>#N/A</v>
      </c>
      <c r="Y119" s="26" t="e">
        <v>#N/A</v>
      </c>
      <c r="Z119" s="26" t="e">
        <v>#N/A</v>
      </c>
      <c r="AA119" s="26" t="e">
        <v>#N/A</v>
      </c>
      <c r="AB119" s="26" t="e">
        <v>#N/A</v>
      </c>
    </row>
    <row r="120" spans="8:28" x14ac:dyDescent="0.25">
      <c r="H120" s="26" t="e">
        <v>#N/A</v>
      </c>
      <c r="I120" s="26" t="e">
        <v>#N/A</v>
      </c>
      <c r="J120" s="26" t="e">
        <v>#N/A</v>
      </c>
      <c r="K120" s="26" t="e">
        <v>#N/A</v>
      </c>
      <c r="L120" s="26" t="e">
        <v>#N/A</v>
      </c>
      <c r="M120" s="26" t="e">
        <v>#N/A</v>
      </c>
      <c r="W120" s="26" t="e">
        <v>#N/A</v>
      </c>
      <c r="X120" s="26" t="e">
        <v>#N/A</v>
      </c>
      <c r="Y120" s="26" t="e">
        <v>#N/A</v>
      </c>
      <c r="Z120" s="26" t="e">
        <v>#N/A</v>
      </c>
      <c r="AA120" s="26" t="e">
        <v>#N/A</v>
      </c>
      <c r="AB120" s="26" t="e">
        <v>#N/A</v>
      </c>
    </row>
    <row r="121" spans="8:28" x14ac:dyDescent="0.25">
      <c r="H121" s="26" t="e">
        <v>#N/A</v>
      </c>
      <c r="I121" s="26" t="e">
        <v>#N/A</v>
      </c>
      <c r="J121" s="26" t="e">
        <v>#N/A</v>
      </c>
      <c r="K121" s="26" t="e">
        <v>#N/A</v>
      </c>
      <c r="L121" s="26" t="e">
        <v>#N/A</v>
      </c>
      <c r="M121" s="26" t="e">
        <v>#N/A</v>
      </c>
      <c r="W121" s="26" t="e">
        <v>#N/A</v>
      </c>
      <c r="X121" s="26" t="e">
        <v>#N/A</v>
      </c>
      <c r="Y121" s="26" t="e">
        <v>#N/A</v>
      </c>
      <c r="Z121" s="26" t="e">
        <v>#N/A</v>
      </c>
      <c r="AA121" s="26" t="e">
        <v>#N/A</v>
      </c>
      <c r="AB121" s="26" t="e">
        <v>#N/A</v>
      </c>
    </row>
    <row r="122" spans="8:28" x14ac:dyDescent="0.25">
      <c r="H122" s="26" t="e">
        <v>#N/A</v>
      </c>
      <c r="I122" s="26" t="e">
        <v>#N/A</v>
      </c>
      <c r="J122" s="26" t="e">
        <v>#N/A</v>
      </c>
      <c r="K122" s="26" t="e">
        <v>#N/A</v>
      </c>
      <c r="L122" s="26" t="e">
        <v>#N/A</v>
      </c>
      <c r="M122" s="26" t="e">
        <v>#N/A</v>
      </c>
      <c r="W122" s="26" t="e">
        <v>#N/A</v>
      </c>
      <c r="X122" s="26" t="e">
        <v>#N/A</v>
      </c>
      <c r="Y122" s="26" t="e">
        <v>#N/A</v>
      </c>
      <c r="Z122" s="26" t="e">
        <v>#N/A</v>
      </c>
      <c r="AA122" s="26" t="e">
        <v>#N/A</v>
      </c>
      <c r="AB122" s="26" t="e">
        <v>#N/A</v>
      </c>
    </row>
    <row r="123" spans="8:28" x14ac:dyDescent="0.25">
      <c r="H123" s="26" t="e">
        <v>#N/A</v>
      </c>
      <c r="I123" s="26" t="e">
        <v>#N/A</v>
      </c>
      <c r="J123" s="26" t="e">
        <v>#N/A</v>
      </c>
      <c r="K123" s="26" t="e">
        <v>#N/A</v>
      </c>
      <c r="L123" s="26" t="e">
        <v>#N/A</v>
      </c>
      <c r="M123" s="26" t="e">
        <v>#N/A</v>
      </c>
      <c r="W123" s="26" t="e">
        <v>#N/A</v>
      </c>
      <c r="X123" s="26" t="e">
        <v>#N/A</v>
      </c>
      <c r="Y123" s="26" t="e">
        <v>#N/A</v>
      </c>
      <c r="Z123" s="26" t="e">
        <v>#N/A</v>
      </c>
      <c r="AA123" s="26" t="e">
        <v>#N/A</v>
      </c>
      <c r="AB123" s="26" t="e">
        <v>#N/A</v>
      </c>
    </row>
    <row r="124" spans="8:28" x14ac:dyDescent="0.25">
      <c r="H124" s="26" t="e">
        <v>#N/A</v>
      </c>
      <c r="I124" s="26" t="e">
        <v>#N/A</v>
      </c>
      <c r="J124" s="26" t="e">
        <v>#N/A</v>
      </c>
      <c r="K124" s="26" t="e">
        <v>#N/A</v>
      </c>
      <c r="L124" s="26" t="e">
        <v>#N/A</v>
      </c>
      <c r="M124" s="26" t="e">
        <v>#N/A</v>
      </c>
      <c r="W124" s="26" t="e">
        <v>#N/A</v>
      </c>
      <c r="X124" s="26" t="e">
        <v>#N/A</v>
      </c>
      <c r="Y124" s="26" t="e">
        <v>#N/A</v>
      </c>
      <c r="Z124" s="26" t="e">
        <v>#N/A</v>
      </c>
      <c r="AA124" s="26" t="e">
        <v>#N/A</v>
      </c>
      <c r="AB124" s="26" t="e">
        <v>#N/A</v>
      </c>
    </row>
    <row r="125" spans="8:28" x14ac:dyDescent="0.25">
      <c r="H125" s="26" t="e">
        <v>#N/A</v>
      </c>
      <c r="I125" s="26" t="e">
        <v>#N/A</v>
      </c>
      <c r="J125" s="26" t="e">
        <v>#N/A</v>
      </c>
      <c r="K125" s="26" t="e">
        <v>#N/A</v>
      </c>
      <c r="L125" s="26" t="e">
        <v>#N/A</v>
      </c>
      <c r="M125" s="26" t="e">
        <v>#N/A</v>
      </c>
      <c r="W125" s="26" t="e">
        <v>#N/A</v>
      </c>
      <c r="X125" s="26" t="e">
        <v>#N/A</v>
      </c>
      <c r="Y125" s="26" t="e">
        <v>#N/A</v>
      </c>
      <c r="Z125" s="26" t="e">
        <v>#N/A</v>
      </c>
      <c r="AA125" s="26" t="e">
        <v>#N/A</v>
      </c>
      <c r="AB125" s="26" t="e">
        <v>#N/A</v>
      </c>
    </row>
    <row r="126" spans="8:28" x14ac:dyDescent="0.25">
      <c r="H126" s="26" t="e">
        <v>#N/A</v>
      </c>
      <c r="I126" s="26" t="e">
        <v>#N/A</v>
      </c>
      <c r="J126" s="26" t="e">
        <v>#N/A</v>
      </c>
      <c r="K126" s="26" t="e">
        <v>#N/A</v>
      </c>
      <c r="L126" s="26" t="e">
        <v>#N/A</v>
      </c>
      <c r="M126" s="26" t="e">
        <v>#N/A</v>
      </c>
      <c r="W126" s="26" t="e">
        <v>#N/A</v>
      </c>
      <c r="X126" s="26" t="e">
        <v>#N/A</v>
      </c>
      <c r="Y126" s="26" t="e">
        <v>#N/A</v>
      </c>
      <c r="Z126" s="26" t="e">
        <v>#N/A</v>
      </c>
      <c r="AA126" s="26" t="e">
        <v>#N/A</v>
      </c>
      <c r="AB126" s="26" t="e">
        <v>#N/A</v>
      </c>
    </row>
    <row r="127" spans="8:28" x14ac:dyDescent="0.25">
      <c r="H127" s="26" t="e">
        <v>#N/A</v>
      </c>
      <c r="I127" s="26" t="e">
        <v>#N/A</v>
      </c>
      <c r="J127" s="26" t="e">
        <v>#N/A</v>
      </c>
      <c r="K127" s="26" t="e">
        <v>#N/A</v>
      </c>
      <c r="L127" s="26" t="e">
        <v>#N/A</v>
      </c>
      <c r="M127" s="26" t="e">
        <v>#N/A</v>
      </c>
      <c r="W127" s="26" t="e">
        <v>#N/A</v>
      </c>
      <c r="X127" s="26" t="e">
        <v>#N/A</v>
      </c>
      <c r="Y127" s="26" t="e">
        <v>#N/A</v>
      </c>
      <c r="Z127" s="26" t="e">
        <v>#N/A</v>
      </c>
      <c r="AA127" s="26" t="e">
        <v>#N/A</v>
      </c>
      <c r="AB127" s="26" t="e">
        <v>#N/A</v>
      </c>
    </row>
    <row r="128" spans="8:28" x14ac:dyDescent="0.25">
      <c r="H128" s="26" t="e">
        <v>#N/A</v>
      </c>
      <c r="I128" s="26" t="e">
        <v>#N/A</v>
      </c>
      <c r="J128" s="26" t="e">
        <v>#N/A</v>
      </c>
      <c r="K128" s="26" t="e">
        <v>#N/A</v>
      </c>
      <c r="L128" s="26" t="e">
        <v>#N/A</v>
      </c>
      <c r="M128" s="26" t="e">
        <v>#N/A</v>
      </c>
      <c r="W128" s="26" t="e">
        <v>#N/A</v>
      </c>
      <c r="X128" s="26" t="e">
        <v>#N/A</v>
      </c>
      <c r="Y128" s="26" t="e">
        <v>#N/A</v>
      </c>
      <c r="Z128" s="26" t="e">
        <v>#N/A</v>
      </c>
      <c r="AA128" s="26" t="e">
        <v>#N/A</v>
      </c>
      <c r="AB128" s="26" t="e">
        <v>#N/A</v>
      </c>
    </row>
    <row r="129" spans="8:28" x14ac:dyDescent="0.25">
      <c r="H129" s="26" t="e">
        <v>#N/A</v>
      </c>
      <c r="I129" s="26" t="e">
        <v>#N/A</v>
      </c>
      <c r="J129" s="26" t="e">
        <v>#N/A</v>
      </c>
      <c r="K129" s="26" t="e">
        <v>#N/A</v>
      </c>
      <c r="L129" s="26" t="e">
        <v>#N/A</v>
      </c>
      <c r="M129" s="26" t="e">
        <v>#N/A</v>
      </c>
      <c r="W129" s="26" t="e">
        <v>#N/A</v>
      </c>
      <c r="X129" s="26" t="e">
        <v>#N/A</v>
      </c>
      <c r="Y129" s="26" t="e">
        <v>#N/A</v>
      </c>
      <c r="Z129" s="26" t="e">
        <v>#N/A</v>
      </c>
      <c r="AA129" s="26" t="e">
        <v>#N/A</v>
      </c>
      <c r="AB129" s="26" t="e">
        <v>#N/A</v>
      </c>
    </row>
    <row r="130" spans="8:28" x14ac:dyDescent="0.25">
      <c r="H130" s="26" t="e">
        <v>#N/A</v>
      </c>
      <c r="I130" s="26" t="e">
        <v>#N/A</v>
      </c>
      <c r="J130" s="26" t="e">
        <v>#N/A</v>
      </c>
      <c r="K130" s="26" t="e">
        <v>#N/A</v>
      </c>
      <c r="L130" s="26" t="e">
        <v>#N/A</v>
      </c>
      <c r="M130" s="26" t="e">
        <v>#N/A</v>
      </c>
      <c r="W130" s="26" t="e">
        <v>#N/A</v>
      </c>
      <c r="X130" s="26" t="e">
        <v>#N/A</v>
      </c>
      <c r="Y130" s="26" t="e">
        <v>#N/A</v>
      </c>
      <c r="Z130" s="26" t="e">
        <v>#N/A</v>
      </c>
      <c r="AA130" s="26" t="e">
        <v>#N/A</v>
      </c>
      <c r="AB130" s="26" t="e">
        <v>#N/A</v>
      </c>
    </row>
    <row r="131" spans="8:28" x14ac:dyDescent="0.25">
      <c r="H131" s="26" t="e">
        <v>#N/A</v>
      </c>
      <c r="I131" s="26" t="e">
        <v>#N/A</v>
      </c>
      <c r="J131" s="26" t="e">
        <v>#N/A</v>
      </c>
      <c r="K131" s="26" t="e">
        <v>#N/A</v>
      </c>
      <c r="L131" s="26" t="e">
        <v>#N/A</v>
      </c>
      <c r="M131" s="26" t="e">
        <v>#N/A</v>
      </c>
      <c r="W131" s="26" t="e">
        <v>#N/A</v>
      </c>
      <c r="X131" s="26" t="e">
        <v>#N/A</v>
      </c>
      <c r="Y131" s="26" t="e">
        <v>#N/A</v>
      </c>
      <c r="Z131" s="26" t="e">
        <v>#N/A</v>
      </c>
      <c r="AA131" s="26" t="e">
        <v>#N/A</v>
      </c>
      <c r="AB131" s="26" t="e">
        <v>#N/A</v>
      </c>
    </row>
    <row r="132" spans="8:28" x14ac:dyDescent="0.25">
      <c r="H132" s="26" t="e">
        <v>#N/A</v>
      </c>
      <c r="I132" s="26" t="e">
        <v>#N/A</v>
      </c>
      <c r="J132" s="26" t="e">
        <v>#N/A</v>
      </c>
      <c r="K132" s="26" t="e">
        <v>#N/A</v>
      </c>
      <c r="L132" s="26" t="e">
        <v>#N/A</v>
      </c>
      <c r="M132" s="26" t="e">
        <v>#N/A</v>
      </c>
      <c r="W132" s="26" t="e">
        <v>#N/A</v>
      </c>
      <c r="X132" s="26" t="e">
        <v>#N/A</v>
      </c>
      <c r="Y132" s="26" t="e">
        <v>#N/A</v>
      </c>
      <c r="Z132" s="26" t="e">
        <v>#N/A</v>
      </c>
      <c r="AA132" s="26" t="e">
        <v>#N/A</v>
      </c>
      <c r="AB132" s="26" t="e">
        <v>#N/A</v>
      </c>
    </row>
    <row r="133" spans="8:28" x14ac:dyDescent="0.25">
      <c r="H133" s="26" t="e">
        <v>#N/A</v>
      </c>
      <c r="I133" s="26" t="e">
        <v>#N/A</v>
      </c>
      <c r="J133" s="26" t="e">
        <v>#N/A</v>
      </c>
      <c r="K133" s="26" t="e">
        <v>#N/A</v>
      </c>
      <c r="L133" s="26" t="e">
        <v>#N/A</v>
      </c>
      <c r="M133" s="26" t="e">
        <v>#N/A</v>
      </c>
      <c r="W133" s="26" t="e">
        <v>#N/A</v>
      </c>
      <c r="X133" s="26" t="e">
        <v>#N/A</v>
      </c>
      <c r="Y133" s="26" t="e">
        <v>#N/A</v>
      </c>
      <c r="Z133" s="26" t="e">
        <v>#N/A</v>
      </c>
      <c r="AA133" s="26" t="e">
        <v>#N/A</v>
      </c>
      <c r="AB133" s="26" t="e">
        <v>#N/A</v>
      </c>
    </row>
    <row r="134" spans="8:28" x14ac:dyDescent="0.25">
      <c r="H134" s="26" t="e">
        <v>#N/A</v>
      </c>
      <c r="I134" s="26" t="e">
        <v>#N/A</v>
      </c>
      <c r="J134" s="26" t="e">
        <v>#N/A</v>
      </c>
      <c r="K134" s="26" t="e">
        <v>#N/A</v>
      </c>
      <c r="L134" s="26" t="e">
        <v>#N/A</v>
      </c>
      <c r="M134" s="26" t="e">
        <v>#N/A</v>
      </c>
      <c r="W134" s="26" t="e">
        <v>#N/A</v>
      </c>
      <c r="X134" s="26" t="e">
        <v>#N/A</v>
      </c>
      <c r="Y134" s="26" t="e">
        <v>#N/A</v>
      </c>
      <c r="Z134" s="26" t="e">
        <v>#N/A</v>
      </c>
      <c r="AA134" s="26" t="e">
        <v>#N/A</v>
      </c>
      <c r="AB134" s="26" t="e">
        <v>#N/A</v>
      </c>
    </row>
    <row r="135" spans="8:28" x14ac:dyDescent="0.25">
      <c r="H135" s="26" t="e">
        <v>#N/A</v>
      </c>
      <c r="I135" s="26" t="e">
        <v>#N/A</v>
      </c>
      <c r="J135" s="26" t="e">
        <v>#N/A</v>
      </c>
      <c r="K135" s="26" t="e">
        <v>#N/A</v>
      </c>
      <c r="L135" s="26" t="e">
        <v>#N/A</v>
      </c>
      <c r="M135" s="26" t="e">
        <v>#N/A</v>
      </c>
      <c r="W135" s="26" t="e">
        <v>#N/A</v>
      </c>
      <c r="X135" s="26" t="e">
        <v>#N/A</v>
      </c>
      <c r="Y135" s="26" t="e">
        <v>#N/A</v>
      </c>
      <c r="Z135" s="26" t="e">
        <v>#N/A</v>
      </c>
      <c r="AA135" s="26" t="e">
        <v>#N/A</v>
      </c>
      <c r="AB135" s="26" t="e">
        <v>#N/A</v>
      </c>
    </row>
    <row r="136" spans="8:28" x14ac:dyDescent="0.25">
      <c r="H136" s="26" t="e">
        <v>#N/A</v>
      </c>
      <c r="I136" s="26" t="e">
        <v>#N/A</v>
      </c>
      <c r="J136" s="26" t="e">
        <v>#N/A</v>
      </c>
      <c r="K136" s="26" t="e">
        <v>#N/A</v>
      </c>
      <c r="L136" s="26" t="e">
        <v>#N/A</v>
      </c>
      <c r="M136" s="26" t="e">
        <v>#N/A</v>
      </c>
      <c r="W136" s="26" t="e">
        <v>#N/A</v>
      </c>
      <c r="X136" s="26" t="e">
        <v>#N/A</v>
      </c>
      <c r="Y136" s="26" t="e">
        <v>#N/A</v>
      </c>
      <c r="Z136" s="26" t="e">
        <v>#N/A</v>
      </c>
      <c r="AA136" s="26" t="e">
        <v>#N/A</v>
      </c>
      <c r="AB136" s="26" t="e">
        <v>#N/A</v>
      </c>
    </row>
    <row r="137" spans="8:28" x14ac:dyDescent="0.25">
      <c r="H137" s="26" t="e">
        <v>#N/A</v>
      </c>
      <c r="I137" s="26" t="e">
        <v>#N/A</v>
      </c>
      <c r="J137" s="26" t="e">
        <v>#N/A</v>
      </c>
      <c r="K137" s="26" t="e">
        <v>#N/A</v>
      </c>
      <c r="L137" s="26" t="e">
        <v>#N/A</v>
      </c>
      <c r="M137" s="26" t="e">
        <v>#N/A</v>
      </c>
      <c r="W137" s="26" t="e">
        <v>#N/A</v>
      </c>
      <c r="X137" s="26" t="e">
        <v>#N/A</v>
      </c>
      <c r="Y137" s="26" t="e">
        <v>#N/A</v>
      </c>
      <c r="Z137" s="26" t="e">
        <v>#N/A</v>
      </c>
      <c r="AA137" s="26" t="e">
        <v>#N/A</v>
      </c>
      <c r="AB137" s="26" t="e">
        <v>#N/A</v>
      </c>
    </row>
    <row r="138" spans="8:28" x14ac:dyDescent="0.25">
      <c r="H138" s="26" t="e">
        <v>#N/A</v>
      </c>
      <c r="I138" s="26" t="e">
        <v>#N/A</v>
      </c>
      <c r="J138" s="26" t="e">
        <v>#N/A</v>
      </c>
      <c r="K138" s="26" t="e">
        <v>#N/A</v>
      </c>
      <c r="L138" s="26" t="e">
        <v>#N/A</v>
      </c>
      <c r="M138" s="26" t="e">
        <v>#N/A</v>
      </c>
      <c r="W138" s="26" t="e">
        <v>#N/A</v>
      </c>
      <c r="X138" s="26" t="e">
        <v>#N/A</v>
      </c>
      <c r="Y138" s="26" t="e">
        <v>#N/A</v>
      </c>
      <c r="Z138" s="26" t="e">
        <v>#N/A</v>
      </c>
      <c r="AA138" s="26" t="e">
        <v>#N/A</v>
      </c>
      <c r="AB138" s="26" t="e">
        <v>#N/A</v>
      </c>
    </row>
    <row r="139" spans="8:28" x14ac:dyDescent="0.25">
      <c r="H139" s="26" t="e">
        <v>#N/A</v>
      </c>
      <c r="I139" s="26" t="e">
        <v>#N/A</v>
      </c>
      <c r="J139" s="26" t="e">
        <v>#N/A</v>
      </c>
      <c r="K139" s="26" t="e">
        <v>#N/A</v>
      </c>
      <c r="L139" s="26" t="e">
        <v>#N/A</v>
      </c>
      <c r="M139" s="26" t="e">
        <v>#N/A</v>
      </c>
      <c r="W139" s="26" t="e">
        <v>#N/A</v>
      </c>
      <c r="X139" s="26" t="e">
        <v>#N/A</v>
      </c>
      <c r="Y139" s="26" t="e">
        <v>#N/A</v>
      </c>
      <c r="Z139" s="26" t="e">
        <v>#N/A</v>
      </c>
      <c r="AA139" s="26" t="e">
        <v>#N/A</v>
      </c>
      <c r="AB139" s="26" t="e">
        <v>#N/A</v>
      </c>
    </row>
    <row r="140" spans="8:28" x14ac:dyDescent="0.25">
      <c r="H140" s="26" t="e">
        <v>#N/A</v>
      </c>
      <c r="I140" s="26" t="e">
        <v>#N/A</v>
      </c>
      <c r="J140" s="26" t="e">
        <v>#N/A</v>
      </c>
      <c r="K140" s="26" t="e">
        <v>#N/A</v>
      </c>
      <c r="L140" s="26" t="e">
        <v>#N/A</v>
      </c>
      <c r="M140" s="26" t="e">
        <v>#N/A</v>
      </c>
      <c r="W140" s="26" t="e">
        <v>#N/A</v>
      </c>
      <c r="X140" s="26" t="e">
        <v>#N/A</v>
      </c>
      <c r="Y140" s="26" t="e">
        <v>#N/A</v>
      </c>
      <c r="Z140" s="26" t="e">
        <v>#N/A</v>
      </c>
      <c r="AA140" s="26" t="e">
        <v>#N/A</v>
      </c>
      <c r="AB140" s="26" t="e">
        <v>#N/A</v>
      </c>
    </row>
    <row r="141" spans="8:28" x14ac:dyDescent="0.25">
      <c r="H141" s="26" t="e">
        <v>#N/A</v>
      </c>
      <c r="I141" s="26" t="e">
        <v>#N/A</v>
      </c>
      <c r="J141" s="26" t="e">
        <v>#N/A</v>
      </c>
      <c r="K141" s="26" t="e">
        <v>#N/A</v>
      </c>
      <c r="L141" s="26" t="e">
        <v>#N/A</v>
      </c>
      <c r="M141" s="26" t="e">
        <v>#N/A</v>
      </c>
      <c r="W141" s="26" t="e">
        <v>#N/A</v>
      </c>
      <c r="X141" s="26" t="e">
        <v>#N/A</v>
      </c>
      <c r="Y141" s="26" t="e">
        <v>#N/A</v>
      </c>
      <c r="Z141" s="26" t="e">
        <v>#N/A</v>
      </c>
      <c r="AA141" s="26" t="e">
        <v>#N/A</v>
      </c>
      <c r="AB141" s="26" t="e">
        <v>#N/A</v>
      </c>
    </row>
    <row r="142" spans="8:28" x14ac:dyDescent="0.25">
      <c r="H142" s="26" t="e">
        <v>#N/A</v>
      </c>
      <c r="I142" s="26" t="e">
        <v>#N/A</v>
      </c>
      <c r="J142" s="26" t="e">
        <v>#N/A</v>
      </c>
      <c r="K142" s="26" t="e">
        <v>#N/A</v>
      </c>
      <c r="L142" s="26" t="e">
        <v>#N/A</v>
      </c>
      <c r="M142" s="26" t="e">
        <v>#N/A</v>
      </c>
      <c r="W142" s="26" t="e">
        <v>#N/A</v>
      </c>
      <c r="X142" s="26" t="e">
        <v>#N/A</v>
      </c>
      <c r="Y142" s="26" t="e">
        <v>#N/A</v>
      </c>
      <c r="Z142" s="26" t="e">
        <v>#N/A</v>
      </c>
      <c r="AA142" s="26" t="e">
        <v>#N/A</v>
      </c>
      <c r="AB142" s="26" t="e">
        <v>#N/A</v>
      </c>
    </row>
    <row r="143" spans="8:28" x14ac:dyDescent="0.25">
      <c r="H143" s="26" t="e">
        <v>#N/A</v>
      </c>
      <c r="I143" s="26" t="e">
        <v>#N/A</v>
      </c>
      <c r="J143" s="26" t="e">
        <v>#N/A</v>
      </c>
      <c r="K143" s="26" t="e">
        <v>#N/A</v>
      </c>
      <c r="L143" s="26" t="e">
        <v>#N/A</v>
      </c>
      <c r="M143" s="26" t="e">
        <v>#N/A</v>
      </c>
      <c r="W143" s="26" t="e">
        <v>#N/A</v>
      </c>
      <c r="X143" s="26" t="e">
        <v>#N/A</v>
      </c>
      <c r="Y143" s="26" t="e">
        <v>#N/A</v>
      </c>
      <c r="Z143" s="26" t="e">
        <v>#N/A</v>
      </c>
      <c r="AA143" s="26" t="e">
        <v>#N/A</v>
      </c>
      <c r="AB143" s="26" t="e">
        <v>#N/A</v>
      </c>
    </row>
    <row r="144" spans="8:28" x14ac:dyDescent="0.25">
      <c r="H144" s="26" t="e">
        <v>#N/A</v>
      </c>
      <c r="I144" s="26" t="e">
        <v>#N/A</v>
      </c>
      <c r="J144" s="26" t="e">
        <v>#N/A</v>
      </c>
      <c r="K144" s="26" t="e">
        <v>#N/A</v>
      </c>
      <c r="L144" s="26" t="e">
        <v>#N/A</v>
      </c>
      <c r="M144" s="26" t="e">
        <v>#N/A</v>
      </c>
      <c r="W144" s="26" t="e">
        <v>#N/A</v>
      </c>
      <c r="X144" s="26" t="e">
        <v>#N/A</v>
      </c>
      <c r="Y144" s="26" t="e">
        <v>#N/A</v>
      </c>
      <c r="Z144" s="26" t="e">
        <v>#N/A</v>
      </c>
      <c r="AA144" s="26" t="e">
        <v>#N/A</v>
      </c>
      <c r="AB144" s="26" t="e">
        <v>#N/A</v>
      </c>
    </row>
    <row r="145" spans="8:28" x14ac:dyDescent="0.25">
      <c r="H145" s="26" t="e">
        <v>#N/A</v>
      </c>
      <c r="I145" s="26" t="e">
        <v>#N/A</v>
      </c>
      <c r="J145" s="26" t="e">
        <v>#N/A</v>
      </c>
      <c r="K145" s="26" t="e">
        <v>#N/A</v>
      </c>
      <c r="L145" s="26" t="e">
        <v>#N/A</v>
      </c>
      <c r="M145" s="26" t="e">
        <v>#N/A</v>
      </c>
      <c r="W145" s="26" t="e">
        <v>#N/A</v>
      </c>
      <c r="X145" s="26" t="e">
        <v>#N/A</v>
      </c>
      <c r="Y145" s="26" t="e">
        <v>#N/A</v>
      </c>
      <c r="Z145" s="26" t="e">
        <v>#N/A</v>
      </c>
      <c r="AA145" s="26" t="e">
        <v>#N/A</v>
      </c>
      <c r="AB145" s="26" t="e">
        <v>#N/A</v>
      </c>
    </row>
    <row r="146" spans="8:28" x14ac:dyDescent="0.25">
      <c r="H146" s="26" t="e">
        <v>#N/A</v>
      </c>
      <c r="I146" s="26" t="e">
        <v>#N/A</v>
      </c>
      <c r="J146" s="26" t="e">
        <v>#N/A</v>
      </c>
      <c r="K146" s="26" t="e">
        <v>#N/A</v>
      </c>
      <c r="L146" s="26" t="e">
        <v>#N/A</v>
      </c>
      <c r="M146" s="26" t="e">
        <v>#N/A</v>
      </c>
      <c r="W146" s="26" t="e">
        <v>#N/A</v>
      </c>
      <c r="X146" s="26" t="e">
        <v>#N/A</v>
      </c>
      <c r="Y146" s="26" t="e">
        <v>#N/A</v>
      </c>
      <c r="Z146" s="26" t="e">
        <v>#N/A</v>
      </c>
      <c r="AA146" s="26" t="e">
        <v>#N/A</v>
      </c>
      <c r="AB146" s="26" t="e">
        <v>#N/A</v>
      </c>
    </row>
    <row r="147" spans="8:28" x14ac:dyDescent="0.25">
      <c r="H147" s="26" t="e">
        <v>#N/A</v>
      </c>
      <c r="I147" s="26" t="e">
        <v>#N/A</v>
      </c>
      <c r="J147" s="26" t="e">
        <v>#N/A</v>
      </c>
      <c r="K147" s="26" t="e">
        <v>#N/A</v>
      </c>
      <c r="L147" s="26" t="e">
        <v>#N/A</v>
      </c>
      <c r="M147" s="26" t="e">
        <v>#N/A</v>
      </c>
      <c r="W147" s="26" t="e">
        <v>#N/A</v>
      </c>
      <c r="X147" s="26" t="e">
        <v>#N/A</v>
      </c>
      <c r="Y147" s="26" t="e">
        <v>#N/A</v>
      </c>
      <c r="Z147" s="26" t="e">
        <v>#N/A</v>
      </c>
      <c r="AA147" s="26" t="e">
        <v>#N/A</v>
      </c>
      <c r="AB147" s="26" t="e">
        <v>#N/A</v>
      </c>
    </row>
    <row r="148" spans="8:28" x14ac:dyDescent="0.25">
      <c r="H148" s="26" t="e">
        <v>#N/A</v>
      </c>
      <c r="I148" s="26" t="e">
        <v>#N/A</v>
      </c>
      <c r="J148" s="26" t="e">
        <v>#N/A</v>
      </c>
      <c r="K148" s="26" t="e">
        <v>#N/A</v>
      </c>
      <c r="L148" s="26" t="e">
        <v>#N/A</v>
      </c>
      <c r="M148" s="26" t="e">
        <v>#N/A</v>
      </c>
      <c r="W148" s="26" t="e">
        <v>#N/A</v>
      </c>
      <c r="X148" s="26" t="e">
        <v>#N/A</v>
      </c>
      <c r="Y148" s="26" t="e">
        <v>#N/A</v>
      </c>
      <c r="Z148" s="26" t="e">
        <v>#N/A</v>
      </c>
      <c r="AA148" s="26" t="e">
        <v>#N/A</v>
      </c>
      <c r="AB148" s="26" t="e">
        <v>#N/A</v>
      </c>
    </row>
    <row r="149" spans="8:28" x14ac:dyDescent="0.25">
      <c r="H149" s="26" t="e">
        <v>#N/A</v>
      </c>
      <c r="I149" s="26" t="e">
        <v>#N/A</v>
      </c>
      <c r="J149" s="26" t="e">
        <v>#N/A</v>
      </c>
      <c r="K149" s="26" t="e">
        <v>#N/A</v>
      </c>
      <c r="L149" s="26" t="e">
        <v>#N/A</v>
      </c>
      <c r="M149" s="26" t="e">
        <v>#N/A</v>
      </c>
      <c r="W149" s="26" t="e">
        <v>#N/A</v>
      </c>
      <c r="X149" s="26" t="e">
        <v>#N/A</v>
      </c>
      <c r="Y149" s="26" t="e">
        <v>#N/A</v>
      </c>
      <c r="Z149" s="26" t="e">
        <v>#N/A</v>
      </c>
      <c r="AA149" s="26" t="e">
        <v>#N/A</v>
      </c>
      <c r="AB149" s="26" t="e">
        <v>#N/A</v>
      </c>
    </row>
    <row r="150" spans="8:28" x14ac:dyDescent="0.25">
      <c r="H150" s="26" t="e">
        <v>#N/A</v>
      </c>
      <c r="I150" s="26" t="e">
        <v>#N/A</v>
      </c>
      <c r="J150" s="26" t="e">
        <v>#N/A</v>
      </c>
      <c r="K150" s="26" t="e">
        <v>#N/A</v>
      </c>
      <c r="L150" s="26" t="e">
        <v>#N/A</v>
      </c>
      <c r="M150" s="26" t="e">
        <v>#N/A</v>
      </c>
      <c r="W150" s="26" t="e">
        <v>#N/A</v>
      </c>
      <c r="X150" s="26" t="e">
        <v>#N/A</v>
      </c>
      <c r="Y150" s="26" t="e">
        <v>#N/A</v>
      </c>
      <c r="Z150" s="26" t="e">
        <v>#N/A</v>
      </c>
      <c r="AA150" s="26" t="e">
        <v>#N/A</v>
      </c>
      <c r="AB150" s="26" t="e">
        <v>#N/A</v>
      </c>
    </row>
    <row r="151" spans="8:28" x14ac:dyDescent="0.25">
      <c r="H151" s="26" t="e">
        <v>#N/A</v>
      </c>
      <c r="I151" s="26" t="e">
        <v>#N/A</v>
      </c>
      <c r="J151" s="26" t="e">
        <v>#N/A</v>
      </c>
      <c r="K151" s="26" t="e">
        <v>#N/A</v>
      </c>
      <c r="L151" s="26" t="e">
        <v>#N/A</v>
      </c>
      <c r="M151" s="26" t="e">
        <v>#N/A</v>
      </c>
      <c r="W151" s="26" t="e">
        <v>#N/A</v>
      </c>
      <c r="X151" s="26" t="e">
        <v>#N/A</v>
      </c>
      <c r="Y151" s="26" t="e">
        <v>#N/A</v>
      </c>
      <c r="Z151" s="26" t="e">
        <v>#N/A</v>
      </c>
      <c r="AA151" s="26" t="e">
        <v>#N/A</v>
      </c>
      <c r="AB151" s="26" t="e">
        <v>#N/A</v>
      </c>
    </row>
    <row r="152" spans="8:28" x14ac:dyDescent="0.25">
      <c r="H152" s="26" t="e">
        <v>#N/A</v>
      </c>
      <c r="I152" s="26" t="e">
        <v>#N/A</v>
      </c>
      <c r="J152" s="26" t="e">
        <v>#N/A</v>
      </c>
      <c r="K152" s="26" t="e">
        <v>#N/A</v>
      </c>
      <c r="L152" s="26" t="e">
        <v>#N/A</v>
      </c>
      <c r="M152" s="26" t="e">
        <v>#N/A</v>
      </c>
      <c r="W152" s="26" t="e">
        <v>#N/A</v>
      </c>
      <c r="X152" s="26" t="e">
        <v>#N/A</v>
      </c>
      <c r="Y152" s="26" t="e">
        <v>#N/A</v>
      </c>
      <c r="Z152" s="26" t="e">
        <v>#N/A</v>
      </c>
      <c r="AA152" s="26" t="e">
        <v>#N/A</v>
      </c>
      <c r="AB152" s="26" t="e">
        <v>#N/A</v>
      </c>
    </row>
    <row r="153" spans="8:28" x14ac:dyDescent="0.25">
      <c r="H153" s="26" t="e">
        <v>#N/A</v>
      </c>
      <c r="I153" s="26" t="e">
        <v>#N/A</v>
      </c>
      <c r="J153" s="26" t="e">
        <v>#N/A</v>
      </c>
      <c r="K153" s="26" t="e">
        <v>#N/A</v>
      </c>
      <c r="L153" s="26" t="e">
        <v>#N/A</v>
      </c>
      <c r="M153" s="26" t="e">
        <v>#N/A</v>
      </c>
      <c r="W153" s="26" t="e">
        <v>#N/A</v>
      </c>
      <c r="X153" s="26" t="e">
        <v>#N/A</v>
      </c>
      <c r="Y153" s="26" t="e">
        <v>#N/A</v>
      </c>
      <c r="Z153" s="26" t="e">
        <v>#N/A</v>
      </c>
      <c r="AA153" s="26" t="e">
        <v>#N/A</v>
      </c>
      <c r="AB153" s="26" t="e">
        <v>#N/A</v>
      </c>
    </row>
    <row r="154" spans="8:28" x14ac:dyDescent="0.25">
      <c r="H154" s="26" t="e">
        <v>#N/A</v>
      </c>
      <c r="I154" s="26" t="e">
        <v>#N/A</v>
      </c>
      <c r="J154" s="26" t="e">
        <v>#N/A</v>
      </c>
      <c r="K154" s="26" t="e">
        <v>#N/A</v>
      </c>
      <c r="L154" s="26" t="e">
        <v>#N/A</v>
      </c>
      <c r="M154" s="26" t="e">
        <v>#N/A</v>
      </c>
      <c r="W154" s="26" t="e">
        <v>#N/A</v>
      </c>
      <c r="X154" s="26" t="e">
        <v>#N/A</v>
      </c>
      <c r="Y154" s="26" t="e">
        <v>#N/A</v>
      </c>
      <c r="Z154" s="26" t="e">
        <v>#N/A</v>
      </c>
      <c r="AA154" s="26" t="e">
        <v>#N/A</v>
      </c>
      <c r="AB154" s="26" t="e">
        <v>#N/A</v>
      </c>
    </row>
    <row r="155" spans="8:28" x14ac:dyDescent="0.25">
      <c r="H155" s="26" t="e">
        <v>#N/A</v>
      </c>
      <c r="I155" s="26" t="e">
        <v>#N/A</v>
      </c>
      <c r="J155" s="26" t="e">
        <v>#N/A</v>
      </c>
      <c r="K155" s="26" t="e">
        <v>#N/A</v>
      </c>
      <c r="L155" s="26" t="e">
        <v>#N/A</v>
      </c>
      <c r="M155" s="26" t="e">
        <v>#N/A</v>
      </c>
      <c r="W155" s="26" t="e">
        <v>#N/A</v>
      </c>
      <c r="X155" s="26" t="e">
        <v>#N/A</v>
      </c>
      <c r="Y155" s="26" t="e">
        <v>#N/A</v>
      </c>
      <c r="Z155" s="26" t="e">
        <v>#N/A</v>
      </c>
      <c r="AA155" s="26" t="e">
        <v>#N/A</v>
      </c>
      <c r="AB155" s="26" t="e">
        <v>#N/A</v>
      </c>
    </row>
    <row r="156" spans="8:28" x14ac:dyDescent="0.25">
      <c r="H156" s="26" t="e">
        <v>#N/A</v>
      </c>
      <c r="I156" s="26" t="e">
        <v>#N/A</v>
      </c>
      <c r="J156" s="26" t="e">
        <v>#N/A</v>
      </c>
      <c r="K156" s="26" t="e">
        <v>#N/A</v>
      </c>
      <c r="L156" s="26" t="e">
        <v>#N/A</v>
      </c>
      <c r="M156" s="26" t="e">
        <v>#N/A</v>
      </c>
      <c r="W156" s="26" t="e">
        <v>#N/A</v>
      </c>
      <c r="X156" s="26" t="e">
        <v>#N/A</v>
      </c>
      <c r="Y156" s="26" t="e">
        <v>#N/A</v>
      </c>
      <c r="Z156" s="26" t="e">
        <v>#N/A</v>
      </c>
      <c r="AA156" s="26" t="e">
        <v>#N/A</v>
      </c>
      <c r="AB156" s="26" t="e">
        <v>#N/A</v>
      </c>
    </row>
    <row r="157" spans="8:28" x14ac:dyDescent="0.25">
      <c r="H157" s="26" t="e">
        <v>#N/A</v>
      </c>
      <c r="I157" s="26" t="e">
        <v>#N/A</v>
      </c>
      <c r="J157" s="26" t="e">
        <v>#N/A</v>
      </c>
      <c r="K157" s="26" t="e">
        <v>#N/A</v>
      </c>
      <c r="L157" s="26" t="e">
        <v>#N/A</v>
      </c>
      <c r="M157" s="26" t="e">
        <v>#N/A</v>
      </c>
      <c r="W157" s="26" t="e">
        <v>#N/A</v>
      </c>
      <c r="X157" s="26" t="e">
        <v>#N/A</v>
      </c>
      <c r="Y157" s="26" t="e">
        <v>#N/A</v>
      </c>
      <c r="Z157" s="26" t="e">
        <v>#N/A</v>
      </c>
      <c r="AA157" s="26" t="e">
        <v>#N/A</v>
      </c>
      <c r="AB157" s="26" t="e">
        <v>#N/A</v>
      </c>
    </row>
    <row r="158" spans="8:28" x14ac:dyDescent="0.25">
      <c r="H158" s="26" t="e">
        <v>#N/A</v>
      </c>
      <c r="I158" s="26" t="e">
        <v>#N/A</v>
      </c>
      <c r="J158" s="26" t="e">
        <v>#N/A</v>
      </c>
      <c r="K158" s="26" t="e">
        <v>#N/A</v>
      </c>
      <c r="L158" s="26" t="e">
        <v>#N/A</v>
      </c>
      <c r="M158" s="26" t="e">
        <v>#N/A</v>
      </c>
      <c r="W158" s="26" t="e">
        <v>#N/A</v>
      </c>
      <c r="X158" s="26" t="e">
        <v>#N/A</v>
      </c>
      <c r="Y158" s="26" t="e">
        <v>#N/A</v>
      </c>
      <c r="Z158" s="26" t="e">
        <v>#N/A</v>
      </c>
      <c r="AA158" s="26" t="e">
        <v>#N/A</v>
      </c>
      <c r="AB158" s="26" t="e">
        <v>#N/A</v>
      </c>
    </row>
    <row r="159" spans="8:28" x14ac:dyDescent="0.25">
      <c r="H159" s="26" t="e">
        <v>#N/A</v>
      </c>
      <c r="I159" s="26" t="e">
        <v>#N/A</v>
      </c>
      <c r="J159" s="26" t="e">
        <v>#N/A</v>
      </c>
      <c r="K159" s="26" t="e">
        <v>#N/A</v>
      </c>
      <c r="L159" s="26" t="e">
        <v>#N/A</v>
      </c>
      <c r="M159" s="26" t="e">
        <v>#N/A</v>
      </c>
      <c r="W159" s="26" t="e">
        <v>#N/A</v>
      </c>
      <c r="X159" s="26" t="e">
        <v>#N/A</v>
      </c>
      <c r="Y159" s="26" t="e">
        <v>#N/A</v>
      </c>
      <c r="Z159" s="26" t="e">
        <v>#N/A</v>
      </c>
      <c r="AA159" s="26" t="e">
        <v>#N/A</v>
      </c>
      <c r="AB159" s="26" t="e">
        <v>#N/A</v>
      </c>
    </row>
    <row r="160" spans="8:28" x14ac:dyDescent="0.25">
      <c r="H160" s="26" t="e">
        <v>#N/A</v>
      </c>
      <c r="I160" s="26" t="e">
        <v>#N/A</v>
      </c>
      <c r="J160" s="26" t="e">
        <v>#N/A</v>
      </c>
      <c r="K160" s="26" t="e">
        <v>#N/A</v>
      </c>
      <c r="L160" s="26" t="e">
        <v>#N/A</v>
      </c>
      <c r="M160" s="26" t="e">
        <v>#N/A</v>
      </c>
      <c r="W160" s="26" t="e">
        <v>#N/A</v>
      </c>
      <c r="X160" s="26" t="e">
        <v>#N/A</v>
      </c>
      <c r="Y160" s="26" t="e">
        <v>#N/A</v>
      </c>
      <c r="Z160" s="26" t="e">
        <v>#N/A</v>
      </c>
      <c r="AA160" s="26" t="e">
        <v>#N/A</v>
      </c>
      <c r="AB160" s="26" t="e">
        <v>#N/A</v>
      </c>
    </row>
    <row r="161" spans="8:28" x14ac:dyDescent="0.25">
      <c r="H161" s="26" t="e">
        <v>#N/A</v>
      </c>
      <c r="I161" s="26" t="e">
        <v>#N/A</v>
      </c>
      <c r="J161" s="26" t="e">
        <v>#N/A</v>
      </c>
      <c r="K161" s="26" t="e">
        <v>#N/A</v>
      </c>
      <c r="L161" s="26" t="e">
        <v>#N/A</v>
      </c>
      <c r="M161" s="26" t="e">
        <v>#N/A</v>
      </c>
      <c r="W161" s="26" t="e">
        <v>#N/A</v>
      </c>
      <c r="X161" s="26" t="e">
        <v>#N/A</v>
      </c>
      <c r="Y161" s="26" t="e">
        <v>#N/A</v>
      </c>
      <c r="Z161" s="26" t="e">
        <v>#N/A</v>
      </c>
      <c r="AA161" s="26" t="e">
        <v>#N/A</v>
      </c>
      <c r="AB161" s="26" t="e">
        <v>#N/A</v>
      </c>
    </row>
    <row r="162" spans="8:28" x14ac:dyDescent="0.25">
      <c r="H162" s="26" t="e">
        <v>#N/A</v>
      </c>
      <c r="I162" s="26" t="e">
        <v>#N/A</v>
      </c>
      <c r="J162" s="26" t="e">
        <v>#N/A</v>
      </c>
      <c r="K162" s="26" t="e">
        <v>#N/A</v>
      </c>
      <c r="L162" s="26" t="e">
        <v>#N/A</v>
      </c>
      <c r="M162" s="26" t="e">
        <v>#N/A</v>
      </c>
      <c r="W162" s="26" t="e">
        <v>#N/A</v>
      </c>
      <c r="X162" s="26" t="e">
        <v>#N/A</v>
      </c>
      <c r="Y162" s="26" t="e">
        <v>#N/A</v>
      </c>
      <c r="Z162" s="26" t="e">
        <v>#N/A</v>
      </c>
      <c r="AA162" s="26" t="e">
        <v>#N/A</v>
      </c>
      <c r="AB162" s="26" t="e">
        <v>#N/A</v>
      </c>
    </row>
    <row r="163" spans="8:28" x14ac:dyDescent="0.25">
      <c r="H163" s="26" t="e">
        <v>#N/A</v>
      </c>
      <c r="I163" s="26" t="e">
        <v>#N/A</v>
      </c>
      <c r="J163" s="26" t="e">
        <v>#N/A</v>
      </c>
      <c r="K163" s="26" t="e">
        <v>#N/A</v>
      </c>
      <c r="L163" s="26" t="e">
        <v>#N/A</v>
      </c>
      <c r="M163" s="26" t="e">
        <v>#N/A</v>
      </c>
      <c r="W163" s="26" t="e">
        <v>#N/A</v>
      </c>
      <c r="X163" s="26" t="e">
        <v>#N/A</v>
      </c>
      <c r="Y163" s="26" t="e">
        <v>#N/A</v>
      </c>
      <c r="Z163" s="26" t="e">
        <v>#N/A</v>
      </c>
      <c r="AA163" s="26" t="e">
        <v>#N/A</v>
      </c>
      <c r="AB163" s="26" t="e">
        <v>#N/A</v>
      </c>
    </row>
    <row r="164" spans="8:28" x14ac:dyDescent="0.25">
      <c r="H164" s="26" t="e">
        <v>#N/A</v>
      </c>
      <c r="I164" s="26" t="e">
        <v>#N/A</v>
      </c>
      <c r="J164" s="26" t="e">
        <v>#N/A</v>
      </c>
      <c r="K164" s="26" t="e">
        <v>#N/A</v>
      </c>
      <c r="L164" s="26" t="e">
        <v>#N/A</v>
      </c>
      <c r="M164" s="26" t="e">
        <v>#N/A</v>
      </c>
      <c r="W164" s="26" t="e">
        <v>#N/A</v>
      </c>
      <c r="X164" s="26" t="e">
        <v>#N/A</v>
      </c>
      <c r="Y164" s="26" t="e">
        <v>#N/A</v>
      </c>
      <c r="Z164" s="26" t="e">
        <v>#N/A</v>
      </c>
      <c r="AA164" s="26" t="e">
        <v>#N/A</v>
      </c>
      <c r="AB164" s="26" t="e">
        <v>#N/A</v>
      </c>
    </row>
    <row r="165" spans="8:28" x14ac:dyDescent="0.25">
      <c r="H165" s="26" t="e">
        <v>#N/A</v>
      </c>
      <c r="I165" s="26" t="e">
        <v>#N/A</v>
      </c>
      <c r="J165" s="26" t="e">
        <v>#N/A</v>
      </c>
      <c r="K165" s="26" t="e">
        <v>#N/A</v>
      </c>
      <c r="L165" s="26" t="e">
        <v>#N/A</v>
      </c>
      <c r="M165" s="26" t="e">
        <v>#N/A</v>
      </c>
      <c r="W165" s="26" t="e">
        <v>#N/A</v>
      </c>
      <c r="X165" s="26" t="e">
        <v>#N/A</v>
      </c>
      <c r="Y165" s="26" t="e">
        <v>#N/A</v>
      </c>
      <c r="Z165" s="26" t="e">
        <v>#N/A</v>
      </c>
      <c r="AA165" s="26" t="e">
        <v>#N/A</v>
      </c>
      <c r="AB165" s="26" t="e">
        <v>#N/A</v>
      </c>
    </row>
    <row r="166" spans="8:28" x14ac:dyDescent="0.25">
      <c r="H166" s="26" t="e">
        <v>#N/A</v>
      </c>
      <c r="I166" s="26" t="e">
        <v>#N/A</v>
      </c>
      <c r="J166" s="26" t="e">
        <v>#N/A</v>
      </c>
      <c r="K166" s="26" t="e">
        <v>#N/A</v>
      </c>
      <c r="L166" s="26" t="e">
        <v>#N/A</v>
      </c>
      <c r="M166" s="26" t="e">
        <v>#N/A</v>
      </c>
      <c r="W166" s="26" t="e">
        <v>#N/A</v>
      </c>
      <c r="X166" s="26" t="e">
        <v>#N/A</v>
      </c>
      <c r="Y166" s="26" t="e">
        <v>#N/A</v>
      </c>
      <c r="Z166" s="26" t="e">
        <v>#N/A</v>
      </c>
      <c r="AA166" s="26" t="e">
        <v>#N/A</v>
      </c>
      <c r="AB166" s="26" t="e">
        <v>#N/A</v>
      </c>
    </row>
    <row r="167" spans="8:28" x14ac:dyDescent="0.25">
      <c r="H167" s="26" t="e">
        <v>#N/A</v>
      </c>
      <c r="I167" s="26" t="e">
        <v>#N/A</v>
      </c>
      <c r="J167" s="26" t="e">
        <v>#N/A</v>
      </c>
      <c r="K167" s="26" t="e">
        <v>#N/A</v>
      </c>
      <c r="L167" s="26" t="e">
        <v>#N/A</v>
      </c>
      <c r="M167" s="26" t="e">
        <v>#N/A</v>
      </c>
      <c r="W167" s="26" t="e">
        <v>#N/A</v>
      </c>
      <c r="X167" s="26" t="e">
        <v>#N/A</v>
      </c>
      <c r="Y167" s="26" t="e">
        <v>#N/A</v>
      </c>
      <c r="Z167" s="26" t="e">
        <v>#N/A</v>
      </c>
      <c r="AA167" s="26" t="e">
        <v>#N/A</v>
      </c>
      <c r="AB167" s="26" t="e">
        <v>#N/A</v>
      </c>
    </row>
    <row r="168" spans="8:28" x14ac:dyDescent="0.25">
      <c r="H168" s="26" t="e">
        <v>#N/A</v>
      </c>
      <c r="I168" s="26" t="e">
        <v>#N/A</v>
      </c>
      <c r="J168" s="26" t="e">
        <v>#N/A</v>
      </c>
      <c r="K168" s="26" t="e">
        <v>#N/A</v>
      </c>
      <c r="L168" s="26" t="e">
        <v>#N/A</v>
      </c>
      <c r="M168" s="26" t="e">
        <v>#N/A</v>
      </c>
      <c r="W168" s="26" t="e">
        <v>#N/A</v>
      </c>
      <c r="X168" s="26" t="e">
        <v>#N/A</v>
      </c>
      <c r="Y168" s="26" t="e">
        <v>#N/A</v>
      </c>
      <c r="Z168" s="26" t="e">
        <v>#N/A</v>
      </c>
      <c r="AA168" s="26" t="e">
        <v>#N/A</v>
      </c>
      <c r="AB168" s="26" t="e">
        <v>#N/A</v>
      </c>
    </row>
    <row r="169" spans="8:28" x14ac:dyDescent="0.25">
      <c r="H169" s="26" t="e">
        <v>#N/A</v>
      </c>
      <c r="I169" s="26" t="e">
        <v>#N/A</v>
      </c>
      <c r="J169" s="26" t="e">
        <v>#N/A</v>
      </c>
      <c r="K169" s="26" t="e">
        <v>#N/A</v>
      </c>
      <c r="L169" s="26" t="e">
        <v>#N/A</v>
      </c>
      <c r="M169" s="26" t="e">
        <v>#N/A</v>
      </c>
      <c r="W169" s="26" t="e">
        <v>#N/A</v>
      </c>
      <c r="X169" s="26" t="e">
        <v>#N/A</v>
      </c>
      <c r="Y169" s="26" t="e">
        <v>#N/A</v>
      </c>
      <c r="Z169" s="26" t="e">
        <v>#N/A</v>
      </c>
      <c r="AA169" s="26" t="e">
        <v>#N/A</v>
      </c>
      <c r="AB169" s="26" t="e">
        <v>#N/A</v>
      </c>
    </row>
    <row r="170" spans="8:28" x14ac:dyDescent="0.25">
      <c r="H170" s="26" t="e">
        <v>#N/A</v>
      </c>
      <c r="I170" s="26" t="e">
        <v>#N/A</v>
      </c>
      <c r="J170" s="26" t="e">
        <v>#N/A</v>
      </c>
      <c r="K170" s="26" t="e">
        <v>#N/A</v>
      </c>
      <c r="L170" s="26" t="e">
        <v>#N/A</v>
      </c>
      <c r="M170" s="26" t="e">
        <v>#N/A</v>
      </c>
      <c r="W170" s="26" t="e">
        <v>#N/A</v>
      </c>
      <c r="X170" s="26" t="e">
        <v>#N/A</v>
      </c>
      <c r="Y170" s="26" t="e">
        <v>#N/A</v>
      </c>
      <c r="Z170" s="26" t="e">
        <v>#N/A</v>
      </c>
      <c r="AA170" s="26" t="e">
        <v>#N/A</v>
      </c>
      <c r="AB170" s="26" t="e">
        <v>#N/A</v>
      </c>
    </row>
    <row r="171" spans="8:28" x14ac:dyDescent="0.25">
      <c r="H171" s="26" t="e">
        <v>#N/A</v>
      </c>
      <c r="I171" s="26" t="e">
        <v>#N/A</v>
      </c>
      <c r="J171" s="26" t="e">
        <v>#N/A</v>
      </c>
      <c r="K171" s="26" t="e">
        <v>#N/A</v>
      </c>
      <c r="L171" s="26" t="e">
        <v>#N/A</v>
      </c>
      <c r="M171" s="26" t="e">
        <v>#N/A</v>
      </c>
      <c r="W171" s="26" t="e">
        <v>#N/A</v>
      </c>
      <c r="X171" s="26" t="e">
        <v>#N/A</v>
      </c>
      <c r="Y171" s="26" t="e">
        <v>#N/A</v>
      </c>
      <c r="Z171" s="26" t="e">
        <v>#N/A</v>
      </c>
      <c r="AA171" s="26" t="e">
        <v>#N/A</v>
      </c>
      <c r="AB171" s="26" t="e">
        <v>#N/A</v>
      </c>
    </row>
    <row r="172" spans="8:28" x14ac:dyDescent="0.25">
      <c r="H172" s="26" t="e">
        <v>#N/A</v>
      </c>
      <c r="I172" s="26" t="e">
        <v>#N/A</v>
      </c>
      <c r="J172" s="26" t="e">
        <v>#N/A</v>
      </c>
      <c r="K172" s="26" t="e">
        <v>#N/A</v>
      </c>
      <c r="L172" s="26" t="e">
        <v>#N/A</v>
      </c>
      <c r="M172" s="26" t="e">
        <v>#N/A</v>
      </c>
      <c r="W172" s="26" t="e">
        <v>#N/A</v>
      </c>
      <c r="X172" s="26" t="e">
        <v>#N/A</v>
      </c>
      <c r="Y172" s="26" t="e">
        <v>#N/A</v>
      </c>
      <c r="Z172" s="26" t="e">
        <v>#N/A</v>
      </c>
      <c r="AA172" s="26" t="e">
        <v>#N/A</v>
      </c>
      <c r="AB172" s="26" t="e">
        <v>#N/A</v>
      </c>
    </row>
    <row r="173" spans="8:28" x14ac:dyDescent="0.25">
      <c r="H173" s="26" t="e">
        <v>#N/A</v>
      </c>
      <c r="I173" s="26" t="e">
        <v>#N/A</v>
      </c>
      <c r="J173" s="26" t="e">
        <v>#N/A</v>
      </c>
      <c r="K173" s="26" t="e">
        <v>#N/A</v>
      </c>
      <c r="L173" s="26" t="e">
        <v>#N/A</v>
      </c>
      <c r="M173" s="26" t="e">
        <v>#N/A</v>
      </c>
      <c r="W173" s="26" t="e">
        <v>#N/A</v>
      </c>
      <c r="X173" s="26" t="e">
        <v>#N/A</v>
      </c>
      <c r="Y173" s="26" t="e">
        <v>#N/A</v>
      </c>
      <c r="Z173" s="26" t="e">
        <v>#N/A</v>
      </c>
      <c r="AA173" s="26" t="e">
        <v>#N/A</v>
      </c>
      <c r="AB173" s="26" t="e">
        <v>#N/A</v>
      </c>
    </row>
    <row r="174" spans="8:28" x14ac:dyDescent="0.25">
      <c r="H174" s="26" t="e">
        <v>#N/A</v>
      </c>
      <c r="I174" s="26" t="e">
        <v>#N/A</v>
      </c>
      <c r="J174" s="26" t="e">
        <v>#N/A</v>
      </c>
      <c r="K174" s="26" t="e">
        <v>#N/A</v>
      </c>
      <c r="L174" s="26" t="e">
        <v>#N/A</v>
      </c>
      <c r="M174" s="26" t="e">
        <v>#N/A</v>
      </c>
      <c r="W174" s="26" t="e">
        <v>#N/A</v>
      </c>
      <c r="X174" s="26" t="e">
        <v>#N/A</v>
      </c>
      <c r="Y174" s="26" t="e">
        <v>#N/A</v>
      </c>
      <c r="Z174" s="26" t="e">
        <v>#N/A</v>
      </c>
      <c r="AA174" s="26" t="e">
        <v>#N/A</v>
      </c>
      <c r="AB174" s="26" t="e">
        <v>#N/A</v>
      </c>
    </row>
    <row r="175" spans="8:28" x14ac:dyDescent="0.25">
      <c r="H175" s="26" t="e">
        <v>#N/A</v>
      </c>
      <c r="I175" s="26" t="e">
        <v>#N/A</v>
      </c>
      <c r="J175" s="26" t="e">
        <v>#N/A</v>
      </c>
      <c r="K175" s="26" t="e">
        <v>#N/A</v>
      </c>
      <c r="L175" s="26" t="e">
        <v>#N/A</v>
      </c>
      <c r="M175" s="26" t="e">
        <v>#N/A</v>
      </c>
      <c r="W175" s="26" t="e">
        <v>#N/A</v>
      </c>
      <c r="X175" s="26" t="e">
        <v>#N/A</v>
      </c>
      <c r="Y175" s="26" t="e">
        <v>#N/A</v>
      </c>
      <c r="Z175" s="26" t="e">
        <v>#N/A</v>
      </c>
      <c r="AA175" s="26" t="e">
        <v>#N/A</v>
      </c>
      <c r="AB175" s="26" t="e">
        <v>#N/A</v>
      </c>
    </row>
    <row r="176" spans="8:28" x14ac:dyDescent="0.25">
      <c r="H176" s="26" t="e">
        <v>#N/A</v>
      </c>
      <c r="I176" s="26" t="e">
        <v>#N/A</v>
      </c>
      <c r="J176" s="26" t="e">
        <v>#N/A</v>
      </c>
      <c r="K176" s="26" t="e">
        <v>#N/A</v>
      </c>
      <c r="L176" s="26" t="e">
        <v>#N/A</v>
      </c>
      <c r="M176" s="26" t="e">
        <v>#N/A</v>
      </c>
      <c r="W176" s="26" t="e">
        <v>#N/A</v>
      </c>
      <c r="X176" s="26" t="e">
        <v>#N/A</v>
      </c>
      <c r="Y176" s="26" t="e">
        <v>#N/A</v>
      </c>
      <c r="Z176" s="26" t="e">
        <v>#N/A</v>
      </c>
      <c r="AA176" s="26" t="e">
        <v>#N/A</v>
      </c>
      <c r="AB176" s="26" t="e">
        <v>#N/A</v>
      </c>
    </row>
    <row r="177" spans="8:28" x14ac:dyDescent="0.25">
      <c r="H177" s="26" t="e">
        <v>#N/A</v>
      </c>
      <c r="I177" s="26" t="e">
        <v>#N/A</v>
      </c>
      <c r="J177" s="26" t="e">
        <v>#N/A</v>
      </c>
      <c r="K177" s="26" t="e">
        <v>#N/A</v>
      </c>
      <c r="L177" s="26" t="e">
        <v>#N/A</v>
      </c>
      <c r="M177" s="26" t="e">
        <v>#N/A</v>
      </c>
      <c r="W177" s="26" t="e">
        <v>#N/A</v>
      </c>
      <c r="X177" s="26" t="e">
        <v>#N/A</v>
      </c>
      <c r="Y177" s="26" t="e">
        <v>#N/A</v>
      </c>
      <c r="Z177" s="26" t="e">
        <v>#N/A</v>
      </c>
      <c r="AA177" s="26" t="e">
        <v>#N/A</v>
      </c>
      <c r="AB177" s="26" t="e">
        <v>#N/A</v>
      </c>
    </row>
    <row r="178" spans="8:28" x14ac:dyDescent="0.25">
      <c r="H178" s="26" t="e">
        <v>#N/A</v>
      </c>
      <c r="I178" s="26" t="e">
        <v>#N/A</v>
      </c>
      <c r="J178" s="26" t="e">
        <v>#N/A</v>
      </c>
      <c r="K178" s="26" t="e">
        <v>#N/A</v>
      </c>
      <c r="L178" s="26" t="e">
        <v>#N/A</v>
      </c>
      <c r="M178" s="26" t="e">
        <v>#N/A</v>
      </c>
      <c r="W178" s="26" t="e">
        <v>#N/A</v>
      </c>
      <c r="X178" s="26" t="e">
        <v>#N/A</v>
      </c>
      <c r="Y178" s="26" t="e">
        <v>#N/A</v>
      </c>
      <c r="Z178" s="26" t="e">
        <v>#N/A</v>
      </c>
      <c r="AA178" s="26" t="e">
        <v>#N/A</v>
      </c>
      <c r="AB178" s="26" t="e">
        <v>#N/A</v>
      </c>
    </row>
    <row r="179" spans="8:28" x14ac:dyDescent="0.25">
      <c r="H179" s="26" t="e">
        <v>#N/A</v>
      </c>
      <c r="I179" s="26" t="e">
        <v>#N/A</v>
      </c>
      <c r="J179" s="26" t="e">
        <v>#N/A</v>
      </c>
      <c r="K179" s="26" t="e">
        <v>#N/A</v>
      </c>
      <c r="L179" s="26" t="e">
        <v>#N/A</v>
      </c>
      <c r="M179" s="26" t="e">
        <v>#N/A</v>
      </c>
      <c r="W179" s="26" t="e">
        <v>#N/A</v>
      </c>
      <c r="X179" s="26" t="e">
        <v>#N/A</v>
      </c>
      <c r="Y179" s="26" t="e">
        <v>#N/A</v>
      </c>
      <c r="Z179" s="26" t="e">
        <v>#N/A</v>
      </c>
      <c r="AA179" s="26" t="e">
        <v>#N/A</v>
      </c>
      <c r="AB179" s="26" t="e">
        <v>#N/A</v>
      </c>
    </row>
    <row r="180" spans="8:28" x14ac:dyDescent="0.25">
      <c r="H180" s="26" t="e">
        <v>#N/A</v>
      </c>
      <c r="I180" s="26" t="e">
        <v>#N/A</v>
      </c>
      <c r="J180" s="26" t="e">
        <v>#N/A</v>
      </c>
      <c r="K180" s="26" t="e">
        <v>#N/A</v>
      </c>
      <c r="L180" s="26" t="e">
        <v>#N/A</v>
      </c>
      <c r="M180" s="26" t="e">
        <v>#N/A</v>
      </c>
      <c r="W180" s="26" t="e">
        <v>#N/A</v>
      </c>
      <c r="X180" s="26" t="e">
        <v>#N/A</v>
      </c>
      <c r="Y180" s="26" t="e">
        <v>#N/A</v>
      </c>
      <c r="Z180" s="26" t="e">
        <v>#N/A</v>
      </c>
      <c r="AA180" s="26" t="e">
        <v>#N/A</v>
      </c>
      <c r="AB180" s="26" t="e">
        <v>#N/A</v>
      </c>
    </row>
    <row r="181" spans="8:28" x14ac:dyDescent="0.25">
      <c r="H181" s="26" t="e">
        <v>#N/A</v>
      </c>
      <c r="I181" s="26" t="e">
        <v>#N/A</v>
      </c>
      <c r="J181" s="26" t="e">
        <v>#N/A</v>
      </c>
      <c r="K181" s="26" t="e">
        <v>#N/A</v>
      </c>
      <c r="L181" s="26" t="e">
        <v>#N/A</v>
      </c>
      <c r="M181" s="26" t="e">
        <v>#N/A</v>
      </c>
      <c r="W181" s="26" t="e">
        <v>#N/A</v>
      </c>
      <c r="X181" s="26" t="e">
        <v>#N/A</v>
      </c>
      <c r="Y181" s="26" t="e">
        <v>#N/A</v>
      </c>
      <c r="Z181" s="26" t="e">
        <v>#N/A</v>
      </c>
      <c r="AA181" s="26" t="e">
        <v>#N/A</v>
      </c>
      <c r="AB181" s="26" t="e">
        <v>#N/A</v>
      </c>
    </row>
    <row r="182" spans="8:28" x14ac:dyDescent="0.25">
      <c r="H182" s="26" t="e">
        <v>#N/A</v>
      </c>
      <c r="I182" s="26" t="e">
        <v>#N/A</v>
      </c>
      <c r="J182" s="26" t="e">
        <v>#N/A</v>
      </c>
      <c r="K182" s="26" t="e">
        <v>#N/A</v>
      </c>
      <c r="L182" s="26" t="e">
        <v>#N/A</v>
      </c>
      <c r="M182" s="26" t="e">
        <v>#N/A</v>
      </c>
      <c r="W182" s="26" t="e">
        <v>#N/A</v>
      </c>
      <c r="X182" s="26" t="e">
        <v>#N/A</v>
      </c>
      <c r="Y182" s="26" t="e">
        <v>#N/A</v>
      </c>
      <c r="Z182" s="26" t="e">
        <v>#N/A</v>
      </c>
      <c r="AA182" s="26" t="e">
        <v>#N/A</v>
      </c>
      <c r="AB182" s="26" t="e">
        <v>#N/A</v>
      </c>
    </row>
    <row r="183" spans="8:28" x14ac:dyDescent="0.25">
      <c r="H183" s="26" t="e">
        <v>#N/A</v>
      </c>
      <c r="I183" s="26" t="e">
        <v>#N/A</v>
      </c>
      <c r="J183" s="26" t="e">
        <v>#N/A</v>
      </c>
      <c r="K183" s="26" t="e">
        <v>#N/A</v>
      </c>
      <c r="L183" s="26" t="e">
        <v>#N/A</v>
      </c>
      <c r="M183" s="26" t="e">
        <v>#N/A</v>
      </c>
      <c r="W183" s="26" t="e">
        <v>#N/A</v>
      </c>
      <c r="X183" s="26" t="e">
        <v>#N/A</v>
      </c>
      <c r="Y183" s="26" t="e">
        <v>#N/A</v>
      </c>
      <c r="Z183" s="26" t="e">
        <v>#N/A</v>
      </c>
      <c r="AA183" s="26" t="e">
        <v>#N/A</v>
      </c>
      <c r="AB183" s="26" t="e">
        <v>#N/A</v>
      </c>
    </row>
    <row r="184" spans="8:28" x14ac:dyDescent="0.25">
      <c r="H184" s="26" t="e">
        <v>#N/A</v>
      </c>
      <c r="I184" s="26" t="e">
        <v>#N/A</v>
      </c>
      <c r="J184" s="26" t="e">
        <v>#N/A</v>
      </c>
      <c r="K184" s="26" t="e">
        <v>#N/A</v>
      </c>
      <c r="L184" s="26" t="e">
        <v>#N/A</v>
      </c>
      <c r="M184" s="26" t="e">
        <v>#N/A</v>
      </c>
      <c r="W184" s="26" t="e">
        <v>#N/A</v>
      </c>
      <c r="X184" s="26" t="e">
        <v>#N/A</v>
      </c>
      <c r="Y184" s="26" t="e">
        <v>#N/A</v>
      </c>
      <c r="Z184" s="26" t="e">
        <v>#N/A</v>
      </c>
      <c r="AA184" s="26" t="e">
        <v>#N/A</v>
      </c>
      <c r="AB184" s="26" t="e">
        <v>#N/A</v>
      </c>
    </row>
    <row r="185" spans="8:28" x14ac:dyDescent="0.25">
      <c r="H185" s="26" t="e">
        <v>#N/A</v>
      </c>
      <c r="I185" s="26" t="e">
        <v>#N/A</v>
      </c>
      <c r="J185" s="26" t="e">
        <v>#N/A</v>
      </c>
      <c r="K185" s="26" t="e">
        <v>#N/A</v>
      </c>
      <c r="L185" s="26" t="e">
        <v>#N/A</v>
      </c>
      <c r="M185" s="26" t="e">
        <v>#N/A</v>
      </c>
      <c r="W185" s="26" t="e">
        <v>#N/A</v>
      </c>
      <c r="X185" s="26" t="e">
        <v>#N/A</v>
      </c>
      <c r="Y185" s="26" t="e">
        <v>#N/A</v>
      </c>
      <c r="Z185" s="26" t="e">
        <v>#N/A</v>
      </c>
      <c r="AA185" s="26" t="e">
        <v>#N/A</v>
      </c>
      <c r="AB185" s="26" t="e">
        <v>#N/A</v>
      </c>
    </row>
    <row r="186" spans="8:28" x14ac:dyDescent="0.25">
      <c r="H186" s="26" t="e">
        <v>#N/A</v>
      </c>
      <c r="I186" s="26" t="e">
        <v>#N/A</v>
      </c>
      <c r="J186" s="26" t="e">
        <v>#N/A</v>
      </c>
      <c r="K186" s="26" t="e">
        <v>#N/A</v>
      </c>
      <c r="L186" s="26" t="e">
        <v>#N/A</v>
      </c>
      <c r="M186" s="26" t="e">
        <v>#N/A</v>
      </c>
      <c r="W186" s="26" t="e">
        <v>#N/A</v>
      </c>
      <c r="X186" s="26" t="e">
        <v>#N/A</v>
      </c>
      <c r="Y186" s="26" t="e">
        <v>#N/A</v>
      </c>
      <c r="Z186" s="26" t="e">
        <v>#N/A</v>
      </c>
      <c r="AA186" s="26" t="e">
        <v>#N/A</v>
      </c>
      <c r="AB186" s="26" t="e">
        <v>#N/A</v>
      </c>
    </row>
    <row r="187" spans="8:28" x14ac:dyDescent="0.25">
      <c r="H187" s="26" t="e">
        <v>#N/A</v>
      </c>
      <c r="I187" s="26" t="e">
        <v>#N/A</v>
      </c>
      <c r="J187" s="26" t="e">
        <v>#N/A</v>
      </c>
      <c r="K187" s="26" t="e">
        <v>#N/A</v>
      </c>
      <c r="L187" s="26" t="e">
        <v>#N/A</v>
      </c>
      <c r="M187" s="26" t="e">
        <v>#N/A</v>
      </c>
      <c r="W187" s="26" t="e">
        <v>#N/A</v>
      </c>
      <c r="X187" s="26" t="e">
        <v>#N/A</v>
      </c>
      <c r="Y187" s="26" t="e">
        <v>#N/A</v>
      </c>
      <c r="Z187" s="26" t="e">
        <v>#N/A</v>
      </c>
      <c r="AA187" s="26" t="e">
        <v>#N/A</v>
      </c>
      <c r="AB187" s="26" t="e">
        <v>#N/A</v>
      </c>
    </row>
    <row r="188" spans="8:28" x14ac:dyDescent="0.25">
      <c r="H188" s="26" t="e">
        <v>#N/A</v>
      </c>
      <c r="I188" s="26" t="e">
        <v>#N/A</v>
      </c>
      <c r="J188" s="26" t="e">
        <v>#N/A</v>
      </c>
      <c r="K188" s="26" t="e">
        <v>#N/A</v>
      </c>
      <c r="L188" s="26" t="e">
        <v>#N/A</v>
      </c>
      <c r="M188" s="26" t="e">
        <v>#N/A</v>
      </c>
      <c r="W188" s="26" t="e">
        <v>#N/A</v>
      </c>
      <c r="X188" s="26" t="e">
        <v>#N/A</v>
      </c>
      <c r="Y188" s="26" t="e">
        <v>#N/A</v>
      </c>
      <c r="Z188" s="26" t="e">
        <v>#N/A</v>
      </c>
      <c r="AA188" s="26" t="e">
        <v>#N/A</v>
      </c>
      <c r="AB188" s="26" t="e">
        <v>#N/A</v>
      </c>
    </row>
    <row r="189" spans="8:28" x14ac:dyDescent="0.25">
      <c r="H189" s="26" t="e">
        <v>#N/A</v>
      </c>
      <c r="I189" s="26" t="e">
        <v>#N/A</v>
      </c>
      <c r="J189" s="26" t="e">
        <v>#N/A</v>
      </c>
      <c r="K189" s="26" t="e">
        <v>#N/A</v>
      </c>
      <c r="L189" s="26" t="e">
        <v>#N/A</v>
      </c>
      <c r="M189" s="26" t="e">
        <v>#N/A</v>
      </c>
      <c r="W189" s="26" t="e">
        <v>#N/A</v>
      </c>
      <c r="X189" s="26" t="e">
        <v>#N/A</v>
      </c>
      <c r="Y189" s="26" t="e">
        <v>#N/A</v>
      </c>
      <c r="Z189" s="26" t="e">
        <v>#N/A</v>
      </c>
      <c r="AA189" s="26" t="e">
        <v>#N/A</v>
      </c>
      <c r="AB189" s="26" t="e">
        <v>#N/A</v>
      </c>
    </row>
    <row r="190" spans="8:28" x14ac:dyDescent="0.25">
      <c r="H190" s="26" t="e">
        <v>#N/A</v>
      </c>
      <c r="I190" s="26" t="e">
        <v>#N/A</v>
      </c>
      <c r="J190" s="26" t="e">
        <v>#N/A</v>
      </c>
      <c r="K190" s="26" t="e">
        <v>#N/A</v>
      </c>
      <c r="L190" s="26" t="e">
        <v>#N/A</v>
      </c>
      <c r="M190" s="26" t="e">
        <v>#N/A</v>
      </c>
      <c r="W190" s="26" t="e">
        <v>#N/A</v>
      </c>
      <c r="X190" s="26" t="e">
        <v>#N/A</v>
      </c>
      <c r="Y190" s="26" t="e">
        <v>#N/A</v>
      </c>
      <c r="Z190" s="26" t="e">
        <v>#N/A</v>
      </c>
      <c r="AA190" s="26" t="e">
        <v>#N/A</v>
      </c>
      <c r="AB190" s="26" t="e">
        <v>#N/A</v>
      </c>
    </row>
    <row r="191" spans="8:28" x14ac:dyDescent="0.25">
      <c r="H191" s="26" t="e">
        <v>#N/A</v>
      </c>
      <c r="I191" s="26" t="e">
        <v>#N/A</v>
      </c>
      <c r="J191" s="26" t="e">
        <v>#N/A</v>
      </c>
      <c r="K191" s="26" t="e">
        <v>#N/A</v>
      </c>
      <c r="L191" s="26" t="e">
        <v>#N/A</v>
      </c>
      <c r="M191" s="26" t="e">
        <v>#N/A</v>
      </c>
      <c r="W191" s="26" t="e">
        <v>#N/A</v>
      </c>
      <c r="X191" s="26" t="e">
        <v>#N/A</v>
      </c>
      <c r="Y191" s="26" t="e">
        <v>#N/A</v>
      </c>
      <c r="Z191" s="26" t="e">
        <v>#N/A</v>
      </c>
      <c r="AA191" s="26" t="e">
        <v>#N/A</v>
      </c>
      <c r="AB191" s="26" t="e">
        <v>#N/A</v>
      </c>
    </row>
    <row r="192" spans="8:28" x14ac:dyDescent="0.25">
      <c r="H192" s="26" t="e">
        <v>#N/A</v>
      </c>
      <c r="I192" s="26" t="e">
        <v>#N/A</v>
      </c>
      <c r="J192" s="26" t="e">
        <v>#N/A</v>
      </c>
      <c r="K192" s="26" t="e">
        <v>#N/A</v>
      </c>
      <c r="L192" s="26" t="e">
        <v>#N/A</v>
      </c>
      <c r="M192" s="26" t="e">
        <v>#N/A</v>
      </c>
      <c r="W192" s="26" t="e">
        <v>#N/A</v>
      </c>
      <c r="X192" s="26" t="e">
        <v>#N/A</v>
      </c>
      <c r="Y192" s="26" t="e">
        <v>#N/A</v>
      </c>
      <c r="Z192" s="26" t="e">
        <v>#N/A</v>
      </c>
      <c r="AA192" s="26" t="e">
        <v>#N/A</v>
      </c>
      <c r="AB192" s="26" t="e">
        <v>#N/A</v>
      </c>
    </row>
    <row r="193" spans="8:28" x14ac:dyDescent="0.25">
      <c r="H193" s="26" t="e">
        <v>#N/A</v>
      </c>
      <c r="I193" s="26" t="e">
        <v>#N/A</v>
      </c>
      <c r="J193" s="26" t="e">
        <v>#N/A</v>
      </c>
      <c r="K193" s="26" t="e">
        <v>#N/A</v>
      </c>
      <c r="L193" s="26" t="e">
        <v>#N/A</v>
      </c>
      <c r="M193" s="26" t="e">
        <v>#N/A</v>
      </c>
      <c r="W193" s="26" t="e">
        <v>#N/A</v>
      </c>
      <c r="X193" s="26" t="e">
        <v>#N/A</v>
      </c>
      <c r="Y193" s="26" t="e">
        <v>#N/A</v>
      </c>
      <c r="Z193" s="26" t="e">
        <v>#N/A</v>
      </c>
      <c r="AA193" s="26" t="e">
        <v>#N/A</v>
      </c>
      <c r="AB193" s="26" t="e">
        <v>#N/A</v>
      </c>
    </row>
    <row r="194" spans="8:28" x14ac:dyDescent="0.25">
      <c r="H194" s="26" t="e">
        <v>#N/A</v>
      </c>
      <c r="I194" s="26" t="e">
        <v>#N/A</v>
      </c>
      <c r="J194" s="26" t="e">
        <v>#N/A</v>
      </c>
      <c r="K194" s="26" t="e">
        <v>#N/A</v>
      </c>
      <c r="L194" s="26" t="e">
        <v>#N/A</v>
      </c>
      <c r="M194" s="26" t="e">
        <v>#N/A</v>
      </c>
      <c r="W194" s="26" t="e">
        <v>#N/A</v>
      </c>
      <c r="X194" s="26" t="e">
        <v>#N/A</v>
      </c>
      <c r="Y194" s="26" t="e">
        <v>#N/A</v>
      </c>
      <c r="Z194" s="26" t="e">
        <v>#N/A</v>
      </c>
      <c r="AA194" s="26" t="e">
        <v>#N/A</v>
      </c>
      <c r="AB194" s="26" t="e">
        <v>#N/A</v>
      </c>
    </row>
    <row r="195" spans="8:28" x14ac:dyDescent="0.25">
      <c r="H195" s="26" t="e">
        <v>#N/A</v>
      </c>
      <c r="I195" s="26" t="e">
        <v>#N/A</v>
      </c>
      <c r="J195" s="26" t="e">
        <v>#N/A</v>
      </c>
      <c r="K195" s="26" t="e">
        <v>#N/A</v>
      </c>
      <c r="L195" s="26" t="e">
        <v>#N/A</v>
      </c>
      <c r="M195" s="26" t="e">
        <v>#N/A</v>
      </c>
      <c r="W195" s="26" t="e">
        <v>#N/A</v>
      </c>
      <c r="X195" s="26" t="e">
        <v>#N/A</v>
      </c>
      <c r="Y195" s="26" t="e">
        <v>#N/A</v>
      </c>
      <c r="Z195" s="26" t="e">
        <v>#N/A</v>
      </c>
      <c r="AA195" s="26" t="e">
        <v>#N/A</v>
      </c>
      <c r="AB195" s="26" t="e">
        <v>#N/A</v>
      </c>
    </row>
    <row r="196" spans="8:28" x14ac:dyDescent="0.25">
      <c r="H196" s="26" t="e">
        <v>#N/A</v>
      </c>
      <c r="I196" s="26" t="e">
        <v>#N/A</v>
      </c>
      <c r="J196" s="26" t="e">
        <v>#N/A</v>
      </c>
      <c r="K196" s="26" t="e">
        <v>#N/A</v>
      </c>
      <c r="L196" s="26" t="e">
        <v>#N/A</v>
      </c>
      <c r="M196" s="26" t="e">
        <v>#N/A</v>
      </c>
      <c r="W196" s="26" t="e">
        <v>#N/A</v>
      </c>
      <c r="X196" s="26" t="e">
        <v>#N/A</v>
      </c>
      <c r="Y196" s="26" t="e">
        <v>#N/A</v>
      </c>
      <c r="Z196" s="26" t="e">
        <v>#N/A</v>
      </c>
      <c r="AA196" s="26" t="e">
        <v>#N/A</v>
      </c>
      <c r="AB196" s="26" t="e">
        <v>#N/A</v>
      </c>
    </row>
    <row r="197" spans="8:28" x14ac:dyDescent="0.25">
      <c r="H197" s="26" t="e">
        <v>#N/A</v>
      </c>
      <c r="I197" s="26" t="e">
        <v>#N/A</v>
      </c>
      <c r="J197" s="26" t="e">
        <v>#N/A</v>
      </c>
      <c r="K197" s="26" t="e">
        <v>#N/A</v>
      </c>
      <c r="L197" s="26" t="e">
        <v>#N/A</v>
      </c>
      <c r="M197" s="26" t="e">
        <v>#N/A</v>
      </c>
      <c r="W197" s="26" t="e">
        <v>#N/A</v>
      </c>
      <c r="X197" s="26" t="e">
        <v>#N/A</v>
      </c>
      <c r="Y197" s="26" t="e">
        <v>#N/A</v>
      </c>
      <c r="Z197" s="26" t="e">
        <v>#N/A</v>
      </c>
      <c r="AA197" s="26" t="e">
        <v>#N/A</v>
      </c>
      <c r="AB197" s="26" t="e">
        <v>#N/A</v>
      </c>
    </row>
    <row r="198" spans="8:28" x14ac:dyDescent="0.25">
      <c r="H198" s="26" t="e">
        <v>#N/A</v>
      </c>
      <c r="I198" s="26" t="e">
        <v>#N/A</v>
      </c>
      <c r="J198" s="26" t="e">
        <v>#N/A</v>
      </c>
      <c r="K198" s="26" t="e">
        <v>#N/A</v>
      </c>
      <c r="L198" s="26" t="e">
        <v>#N/A</v>
      </c>
      <c r="M198" s="26" t="e">
        <v>#N/A</v>
      </c>
      <c r="W198" s="26" t="e">
        <v>#N/A</v>
      </c>
      <c r="X198" s="26" t="e">
        <v>#N/A</v>
      </c>
      <c r="Y198" s="26" t="e">
        <v>#N/A</v>
      </c>
      <c r="Z198" s="26" t="e">
        <v>#N/A</v>
      </c>
      <c r="AA198" s="26" t="e">
        <v>#N/A</v>
      </c>
      <c r="AB198" s="26" t="e">
        <v>#N/A</v>
      </c>
    </row>
    <row r="199" spans="8:28" x14ac:dyDescent="0.25">
      <c r="H199" s="26" t="e">
        <v>#N/A</v>
      </c>
      <c r="I199" s="26" t="e">
        <v>#N/A</v>
      </c>
      <c r="J199" s="26" t="e">
        <v>#N/A</v>
      </c>
      <c r="K199" s="26" t="e">
        <v>#N/A</v>
      </c>
      <c r="L199" s="26" t="e">
        <v>#N/A</v>
      </c>
      <c r="M199" s="26" t="e">
        <v>#N/A</v>
      </c>
      <c r="W199" s="26" t="e">
        <v>#N/A</v>
      </c>
      <c r="X199" s="26" t="e">
        <v>#N/A</v>
      </c>
      <c r="Y199" s="26" t="e">
        <v>#N/A</v>
      </c>
      <c r="Z199" s="26" t="e">
        <v>#N/A</v>
      </c>
      <c r="AA199" s="26" t="e">
        <v>#N/A</v>
      </c>
      <c r="AB199" s="26" t="e">
        <v>#N/A</v>
      </c>
    </row>
    <row r="200" spans="8:28" x14ac:dyDescent="0.25">
      <c r="H200" s="26" t="e">
        <v>#N/A</v>
      </c>
      <c r="I200" s="26" t="e">
        <v>#N/A</v>
      </c>
      <c r="J200" s="26" t="e">
        <v>#N/A</v>
      </c>
      <c r="K200" s="26" t="e">
        <v>#N/A</v>
      </c>
      <c r="L200" s="26" t="e">
        <v>#N/A</v>
      </c>
      <c r="M200" s="26" t="e">
        <v>#N/A</v>
      </c>
      <c r="W200" s="26" t="e">
        <v>#N/A</v>
      </c>
      <c r="X200" s="26" t="e">
        <v>#N/A</v>
      </c>
      <c r="Y200" s="26" t="e">
        <v>#N/A</v>
      </c>
      <c r="Z200" s="26" t="e">
        <v>#N/A</v>
      </c>
      <c r="AA200" s="26" t="e">
        <v>#N/A</v>
      </c>
      <c r="AB200" s="26" t="e">
        <v>#N/A</v>
      </c>
    </row>
    <row r="201" spans="8:28" x14ac:dyDescent="0.25">
      <c r="H201" s="26" t="e">
        <v>#N/A</v>
      </c>
      <c r="I201" s="26" t="e">
        <v>#N/A</v>
      </c>
      <c r="J201" s="26" t="e">
        <v>#N/A</v>
      </c>
      <c r="K201" s="26" t="e">
        <v>#N/A</v>
      </c>
      <c r="L201" s="26" t="e">
        <v>#N/A</v>
      </c>
      <c r="M201" s="26" t="e">
        <v>#N/A</v>
      </c>
      <c r="W201" s="26" t="e">
        <v>#N/A</v>
      </c>
      <c r="X201" s="26" t="e">
        <v>#N/A</v>
      </c>
      <c r="Y201" s="26" t="e">
        <v>#N/A</v>
      </c>
      <c r="Z201" s="26" t="e">
        <v>#N/A</v>
      </c>
      <c r="AA201" s="26" t="e">
        <v>#N/A</v>
      </c>
      <c r="AB201" s="26" t="e">
        <v>#N/A</v>
      </c>
    </row>
    <row r="202" spans="8:28" x14ac:dyDescent="0.25">
      <c r="H202" s="26" t="e">
        <v>#N/A</v>
      </c>
      <c r="I202" s="26" t="e">
        <v>#N/A</v>
      </c>
      <c r="J202" s="26" t="e">
        <v>#N/A</v>
      </c>
      <c r="K202" s="26" t="e">
        <v>#N/A</v>
      </c>
      <c r="L202" s="26" t="e">
        <v>#N/A</v>
      </c>
      <c r="M202" s="26" t="e">
        <v>#N/A</v>
      </c>
      <c r="W202" s="26" t="e">
        <v>#N/A</v>
      </c>
      <c r="X202" s="26" t="e">
        <v>#N/A</v>
      </c>
      <c r="Y202" s="26" t="e">
        <v>#N/A</v>
      </c>
      <c r="Z202" s="26" t="e">
        <v>#N/A</v>
      </c>
      <c r="AA202" s="26" t="e">
        <v>#N/A</v>
      </c>
      <c r="AB202" s="26" t="e">
        <v>#N/A</v>
      </c>
    </row>
    <row r="203" spans="8:28" x14ac:dyDescent="0.25">
      <c r="H203" s="26" t="e">
        <v>#N/A</v>
      </c>
      <c r="I203" s="26" t="e">
        <v>#N/A</v>
      </c>
      <c r="J203" s="26" t="e">
        <v>#N/A</v>
      </c>
      <c r="K203" s="26" t="e">
        <v>#N/A</v>
      </c>
      <c r="L203" s="26" t="e">
        <v>#N/A</v>
      </c>
      <c r="M203" s="26" t="e">
        <v>#N/A</v>
      </c>
      <c r="W203" s="26" t="e">
        <v>#N/A</v>
      </c>
      <c r="X203" s="26" t="e">
        <v>#N/A</v>
      </c>
      <c r="Y203" s="26" t="e">
        <v>#N/A</v>
      </c>
      <c r="Z203" s="26" t="e">
        <v>#N/A</v>
      </c>
      <c r="AA203" s="26" t="e">
        <v>#N/A</v>
      </c>
      <c r="AB203" s="26" t="e">
        <v>#N/A</v>
      </c>
    </row>
    <row r="204" spans="8:28" x14ac:dyDescent="0.25">
      <c r="H204" s="26" t="e">
        <v>#N/A</v>
      </c>
      <c r="I204" s="26" t="e">
        <v>#N/A</v>
      </c>
      <c r="J204" s="26" t="e">
        <v>#N/A</v>
      </c>
      <c r="K204" s="26" t="e">
        <v>#N/A</v>
      </c>
      <c r="L204" s="26" t="e">
        <v>#N/A</v>
      </c>
      <c r="M204" s="26" t="e">
        <v>#N/A</v>
      </c>
      <c r="W204" s="26" t="e">
        <v>#N/A</v>
      </c>
      <c r="X204" s="26" t="e">
        <v>#N/A</v>
      </c>
      <c r="Y204" s="26" t="e">
        <v>#N/A</v>
      </c>
      <c r="Z204" s="26" t="e">
        <v>#N/A</v>
      </c>
      <c r="AA204" s="26" t="e">
        <v>#N/A</v>
      </c>
      <c r="AB204" s="26" t="e">
        <v>#N/A</v>
      </c>
    </row>
    <row r="205" spans="8:28" x14ac:dyDescent="0.25">
      <c r="H205" s="26" t="e">
        <v>#N/A</v>
      </c>
      <c r="I205" s="26" t="e">
        <v>#N/A</v>
      </c>
      <c r="J205" s="26" t="e">
        <v>#N/A</v>
      </c>
      <c r="K205" s="26" t="e">
        <v>#N/A</v>
      </c>
      <c r="L205" s="26" t="e">
        <v>#N/A</v>
      </c>
      <c r="M205" s="26" t="e">
        <v>#N/A</v>
      </c>
      <c r="W205" s="26" t="e">
        <v>#N/A</v>
      </c>
      <c r="X205" s="26" t="e">
        <v>#N/A</v>
      </c>
      <c r="Y205" s="26" t="e">
        <v>#N/A</v>
      </c>
      <c r="Z205" s="26" t="e">
        <v>#N/A</v>
      </c>
      <c r="AA205" s="26" t="e">
        <v>#N/A</v>
      </c>
      <c r="AB205" s="26" t="e">
        <v>#N/A</v>
      </c>
    </row>
    <row r="206" spans="8:28" x14ac:dyDescent="0.25">
      <c r="H206" s="26" t="e">
        <v>#N/A</v>
      </c>
      <c r="I206" s="26" t="e">
        <v>#N/A</v>
      </c>
      <c r="J206" s="26" t="e">
        <v>#N/A</v>
      </c>
      <c r="K206" s="26" t="e">
        <v>#N/A</v>
      </c>
      <c r="L206" s="26" t="e">
        <v>#N/A</v>
      </c>
      <c r="M206" s="26" t="e">
        <v>#N/A</v>
      </c>
      <c r="W206" s="26" t="e">
        <v>#N/A</v>
      </c>
      <c r="X206" s="26" t="e">
        <v>#N/A</v>
      </c>
      <c r="Y206" s="26" t="e">
        <v>#N/A</v>
      </c>
      <c r="Z206" s="26" t="e">
        <v>#N/A</v>
      </c>
      <c r="AA206" s="26" t="e">
        <v>#N/A</v>
      </c>
      <c r="AB206" s="26" t="e">
        <v>#N/A</v>
      </c>
    </row>
    <row r="207" spans="8:28" x14ac:dyDescent="0.25">
      <c r="H207" s="26" t="e">
        <v>#N/A</v>
      </c>
      <c r="I207" s="26" t="e">
        <v>#N/A</v>
      </c>
      <c r="J207" s="26" t="e">
        <v>#N/A</v>
      </c>
      <c r="K207" s="26" t="e">
        <v>#N/A</v>
      </c>
      <c r="L207" s="26" t="e">
        <v>#N/A</v>
      </c>
      <c r="M207" s="26" t="e">
        <v>#N/A</v>
      </c>
      <c r="W207" s="26" t="e">
        <v>#N/A</v>
      </c>
      <c r="X207" s="26" t="e">
        <v>#N/A</v>
      </c>
      <c r="Y207" s="26" t="e">
        <v>#N/A</v>
      </c>
      <c r="Z207" s="26" t="e">
        <v>#N/A</v>
      </c>
      <c r="AA207" s="26" t="e">
        <v>#N/A</v>
      </c>
      <c r="AB207" s="26" t="e">
        <v>#N/A</v>
      </c>
    </row>
    <row r="208" spans="8:28" x14ac:dyDescent="0.25">
      <c r="H208" s="26" t="e">
        <v>#N/A</v>
      </c>
      <c r="I208" s="26" t="e">
        <v>#N/A</v>
      </c>
      <c r="J208" s="26" t="e">
        <v>#N/A</v>
      </c>
      <c r="K208" s="26" t="e">
        <v>#N/A</v>
      </c>
      <c r="L208" s="26" t="e">
        <v>#N/A</v>
      </c>
      <c r="M208" s="26" t="e">
        <v>#N/A</v>
      </c>
      <c r="W208" s="26" t="e">
        <v>#N/A</v>
      </c>
      <c r="X208" s="26" t="e">
        <v>#N/A</v>
      </c>
      <c r="Y208" s="26" t="e">
        <v>#N/A</v>
      </c>
      <c r="Z208" s="26" t="e">
        <v>#N/A</v>
      </c>
      <c r="AA208" s="26" t="e">
        <v>#N/A</v>
      </c>
      <c r="AB208" s="26" t="e">
        <v>#N/A</v>
      </c>
    </row>
    <row r="209" spans="8:28" x14ac:dyDescent="0.25">
      <c r="H209" s="26" t="e">
        <v>#N/A</v>
      </c>
      <c r="I209" s="26" t="e">
        <v>#N/A</v>
      </c>
      <c r="J209" s="26" t="e">
        <v>#N/A</v>
      </c>
      <c r="K209" s="26" t="e">
        <v>#N/A</v>
      </c>
      <c r="L209" s="26" t="e">
        <v>#N/A</v>
      </c>
      <c r="M209" s="26" t="e">
        <v>#N/A</v>
      </c>
      <c r="W209" s="26" t="e">
        <v>#N/A</v>
      </c>
      <c r="X209" s="26" t="e">
        <v>#N/A</v>
      </c>
      <c r="Y209" s="26" t="e">
        <v>#N/A</v>
      </c>
      <c r="Z209" s="26" t="e">
        <v>#N/A</v>
      </c>
      <c r="AA209" s="26" t="e">
        <v>#N/A</v>
      </c>
      <c r="AB209" s="26" t="e">
        <v>#N/A</v>
      </c>
    </row>
    <row r="210" spans="8:28" x14ac:dyDescent="0.25">
      <c r="H210" s="26" t="e">
        <v>#N/A</v>
      </c>
      <c r="I210" s="26" t="e">
        <v>#N/A</v>
      </c>
      <c r="J210" s="26" t="e">
        <v>#N/A</v>
      </c>
      <c r="K210" s="26" t="e">
        <v>#N/A</v>
      </c>
      <c r="L210" s="26" t="e">
        <v>#N/A</v>
      </c>
      <c r="M210" s="26" t="e">
        <v>#N/A</v>
      </c>
      <c r="W210" s="26" t="e">
        <v>#N/A</v>
      </c>
      <c r="X210" s="26" t="e">
        <v>#N/A</v>
      </c>
      <c r="Y210" s="26" t="e">
        <v>#N/A</v>
      </c>
      <c r="Z210" s="26" t="e">
        <v>#N/A</v>
      </c>
      <c r="AA210" s="26" t="e">
        <v>#N/A</v>
      </c>
      <c r="AB210" s="26" t="e">
        <v>#N/A</v>
      </c>
    </row>
    <row r="211" spans="8:28" x14ac:dyDescent="0.25">
      <c r="H211" s="26" t="e">
        <v>#N/A</v>
      </c>
      <c r="I211" s="26" t="e">
        <v>#N/A</v>
      </c>
      <c r="J211" s="26" t="e">
        <v>#N/A</v>
      </c>
      <c r="K211" s="26" t="e">
        <v>#N/A</v>
      </c>
      <c r="L211" s="26" t="e">
        <v>#N/A</v>
      </c>
      <c r="M211" s="26" t="e">
        <v>#N/A</v>
      </c>
      <c r="W211" s="26" t="e">
        <v>#N/A</v>
      </c>
      <c r="X211" s="26" t="e">
        <v>#N/A</v>
      </c>
      <c r="Y211" s="26" t="e">
        <v>#N/A</v>
      </c>
      <c r="Z211" s="26" t="e">
        <v>#N/A</v>
      </c>
      <c r="AA211" s="26" t="e">
        <v>#N/A</v>
      </c>
      <c r="AB211" s="26" t="e">
        <v>#N/A</v>
      </c>
    </row>
    <row r="212" spans="8:28" x14ac:dyDescent="0.25">
      <c r="H212" s="26" t="e">
        <v>#N/A</v>
      </c>
      <c r="I212" s="26" t="e">
        <v>#N/A</v>
      </c>
      <c r="J212" s="26" t="e">
        <v>#N/A</v>
      </c>
      <c r="K212" s="26" t="e">
        <v>#N/A</v>
      </c>
      <c r="L212" s="26" t="e">
        <v>#N/A</v>
      </c>
      <c r="M212" s="26" t="e">
        <v>#N/A</v>
      </c>
      <c r="W212" s="26" t="e">
        <v>#N/A</v>
      </c>
      <c r="X212" s="26" t="e">
        <v>#N/A</v>
      </c>
      <c r="Y212" s="26" t="e">
        <v>#N/A</v>
      </c>
      <c r="Z212" s="26" t="e">
        <v>#N/A</v>
      </c>
      <c r="AA212" s="26" t="e">
        <v>#N/A</v>
      </c>
      <c r="AB212" s="26" t="e">
        <v>#N/A</v>
      </c>
    </row>
    <row r="213" spans="8:28" x14ac:dyDescent="0.25">
      <c r="H213" s="26" t="e">
        <v>#N/A</v>
      </c>
      <c r="I213" s="26" t="e">
        <v>#N/A</v>
      </c>
      <c r="J213" s="26" t="e">
        <v>#N/A</v>
      </c>
      <c r="K213" s="26" t="e">
        <v>#N/A</v>
      </c>
      <c r="L213" s="26" t="e">
        <v>#N/A</v>
      </c>
      <c r="M213" s="26" t="e">
        <v>#N/A</v>
      </c>
      <c r="W213" s="26" t="e">
        <v>#N/A</v>
      </c>
      <c r="X213" s="26" t="e">
        <v>#N/A</v>
      </c>
      <c r="Y213" s="26" t="e">
        <v>#N/A</v>
      </c>
      <c r="Z213" s="26" t="e">
        <v>#N/A</v>
      </c>
      <c r="AA213" s="26" t="e">
        <v>#N/A</v>
      </c>
      <c r="AB213" s="26" t="e">
        <v>#N/A</v>
      </c>
    </row>
    <row r="214" spans="8:28" x14ac:dyDescent="0.25">
      <c r="H214" s="26" t="e">
        <v>#N/A</v>
      </c>
      <c r="I214" s="26" t="e">
        <v>#N/A</v>
      </c>
      <c r="J214" s="26" t="e">
        <v>#N/A</v>
      </c>
      <c r="K214" s="26" t="e">
        <v>#N/A</v>
      </c>
      <c r="L214" s="26" t="e">
        <v>#N/A</v>
      </c>
      <c r="M214" s="26" t="e">
        <v>#N/A</v>
      </c>
      <c r="W214" s="26" t="e">
        <v>#N/A</v>
      </c>
      <c r="X214" s="26" t="e">
        <v>#N/A</v>
      </c>
      <c r="Y214" s="26" t="e">
        <v>#N/A</v>
      </c>
      <c r="Z214" s="26" t="e">
        <v>#N/A</v>
      </c>
      <c r="AA214" s="26" t="e">
        <v>#N/A</v>
      </c>
      <c r="AB214" s="26" t="e">
        <v>#N/A</v>
      </c>
    </row>
    <row r="215" spans="8:28" x14ac:dyDescent="0.25">
      <c r="H215" s="26" t="e">
        <v>#N/A</v>
      </c>
      <c r="I215" s="26" t="e">
        <v>#N/A</v>
      </c>
      <c r="J215" s="26" t="e">
        <v>#N/A</v>
      </c>
      <c r="K215" s="26" t="e">
        <v>#N/A</v>
      </c>
      <c r="L215" s="26" t="e">
        <v>#N/A</v>
      </c>
      <c r="M215" s="26" t="e">
        <v>#N/A</v>
      </c>
      <c r="W215" s="26" t="e">
        <v>#N/A</v>
      </c>
      <c r="X215" s="26" t="e">
        <v>#N/A</v>
      </c>
      <c r="Y215" s="26" t="e">
        <v>#N/A</v>
      </c>
      <c r="Z215" s="26" t="e">
        <v>#N/A</v>
      </c>
      <c r="AA215" s="26" t="e">
        <v>#N/A</v>
      </c>
      <c r="AB215" s="26" t="e">
        <v>#N/A</v>
      </c>
    </row>
    <row r="216" spans="8:28" x14ac:dyDescent="0.25">
      <c r="H216" s="26" t="e">
        <v>#N/A</v>
      </c>
      <c r="I216" s="26" t="e">
        <v>#N/A</v>
      </c>
      <c r="J216" s="26" t="e">
        <v>#N/A</v>
      </c>
      <c r="K216" s="26" t="e">
        <v>#N/A</v>
      </c>
      <c r="L216" s="26" t="e">
        <v>#N/A</v>
      </c>
      <c r="M216" s="26" t="e">
        <v>#N/A</v>
      </c>
      <c r="W216" s="26" t="e">
        <v>#N/A</v>
      </c>
      <c r="X216" s="26" t="e">
        <v>#N/A</v>
      </c>
      <c r="Y216" s="26" t="e">
        <v>#N/A</v>
      </c>
      <c r="Z216" s="26" t="e">
        <v>#N/A</v>
      </c>
      <c r="AA216" s="26" t="e">
        <v>#N/A</v>
      </c>
      <c r="AB216" s="26" t="e">
        <v>#N/A</v>
      </c>
    </row>
    <row r="217" spans="8:28" x14ac:dyDescent="0.25">
      <c r="H217" s="26" t="e">
        <v>#N/A</v>
      </c>
      <c r="I217" s="26" t="e">
        <v>#N/A</v>
      </c>
      <c r="J217" s="26" t="e">
        <v>#N/A</v>
      </c>
      <c r="K217" s="26" t="e">
        <v>#N/A</v>
      </c>
      <c r="L217" s="26" t="e">
        <v>#N/A</v>
      </c>
      <c r="M217" s="26" t="e">
        <v>#N/A</v>
      </c>
      <c r="W217" s="26" t="e">
        <v>#N/A</v>
      </c>
      <c r="X217" s="26" t="e">
        <v>#N/A</v>
      </c>
      <c r="Y217" s="26" t="e">
        <v>#N/A</v>
      </c>
      <c r="Z217" s="26" t="e">
        <v>#N/A</v>
      </c>
      <c r="AA217" s="26" t="e">
        <v>#N/A</v>
      </c>
      <c r="AB217" s="26" t="e">
        <v>#N/A</v>
      </c>
    </row>
    <row r="218" spans="8:28" x14ac:dyDescent="0.25">
      <c r="H218" s="26" t="e">
        <v>#N/A</v>
      </c>
      <c r="I218" s="26" t="e">
        <v>#N/A</v>
      </c>
      <c r="J218" s="26" t="e">
        <v>#N/A</v>
      </c>
      <c r="K218" s="26" t="e">
        <v>#N/A</v>
      </c>
      <c r="L218" s="26" t="e">
        <v>#N/A</v>
      </c>
      <c r="M218" s="26" t="e">
        <v>#N/A</v>
      </c>
      <c r="W218" s="26" t="e">
        <v>#N/A</v>
      </c>
      <c r="X218" s="26" t="e">
        <v>#N/A</v>
      </c>
      <c r="Y218" s="26" t="e">
        <v>#N/A</v>
      </c>
      <c r="Z218" s="26" t="e">
        <v>#N/A</v>
      </c>
      <c r="AA218" s="26" t="e">
        <v>#N/A</v>
      </c>
      <c r="AB218" s="26" t="e">
        <v>#N/A</v>
      </c>
    </row>
    <row r="219" spans="8:28" x14ac:dyDescent="0.25">
      <c r="H219" s="26" t="e">
        <v>#N/A</v>
      </c>
      <c r="I219" s="26" t="e">
        <v>#N/A</v>
      </c>
      <c r="J219" s="26" t="e">
        <v>#N/A</v>
      </c>
      <c r="K219" s="26" t="e">
        <v>#N/A</v>
      </c>
      <c r="L219" s="26" t="e">
        <v>#N/A</v>
      </c>
      <c r="M219" s="26" t="e">
        <v>#N/A</v>
      </c>
      <c r="W219" s="26" t="e">
        <v>#N/A</v>
      </c>
      <c r="X219" s="26" t="e">
        <v>#N/A</v>
      </c>
      <c r="Y219" s="26" t="e">
        <v>#N/A</v>
      </c>
      <c r="Z219" s="26" t="e">
        <v>#N/A</v>
      </c>
      <c r="AA219" s="26" t="e">
        <v>#N/A</v>
      </c>
      <c r="AB219" s="26" t="e">
        <v>#N/A</v>
      </c>
    </row>
    <row r="220" spans="8:28" x14ac:dyDescent="0.25">
      <c r="H220" s="26" t="e">
        <v>#N/A</v>
      </c>
      <c r="I220" s="26" t="e">
        <v>#N/A</v>
      </c>
      <c r="J220" s="26" t="e">
        <v>#N/A</v>
      </c>
      <c r="K220" s="26" t="e">
        <v>#N/A</v>
      </c>
      <c r="L220" s="26" t="e">
        <v>#N/A</v>
      </c>
      <c r="M220" s="26" t="e">
        <v>#N/A</v>
      </c>
      <c r="W220" s="26" t="e">
        <v>#N/A</v>
      </c>
      <c r="X220" s="26" t="e">
        <v>#N/A</v>
      </c>
      <c r="Y220" s="26" t="e">
        <v>#N/A</v>
      </c>
      <c r="Z220" s="26" t="e">
        <v>#N/A</v>
      </c>
      <c r="AA220" s="26" t="e">
        <v>#N/A</v>
      </c>
      <c r="AB220" s="26" t="e">
        <v>#N/A</v>
      </c>
    </row>
    <row r="221" spans="8:28" x14ac:dyDescent="0.25">
      <c r="H221" s="26" t="e">
        <v>#N/A</v>
      </c>
      <c r="I221" s="26" t="e">
        <v>#N/A</v>
      </c>
      <c r="J221" s="26" t="e">
        <v>#N/A</v>
      </c>
      <c r="K221" s="26" t="e">
        <v>#N/A</v>
      </c>
      <c r="L221" s="26" t="e">
        <v>#N/A</v>
      </c>
      <c r="M221" s="26" t="e">
        <v>#N/A</v>
      </c>
      <c r="W221" s="26" t="e">
        <v>#N/A</v>
      </c>
      <c r="X221" s="26" t="e">
        <v>#N/A</v>
      </c>
      <c r="Y221" s="26" t="e">
        <v>#N/A</v>
      </c>
      <c r="Z221" s="26" t="e">
        <v>#N/A</v>
      </c>
      <c r="AA221" s="26" t="e">
        <v>#N/A</v>
      </c>
      <c r="AB221" s="26" t="e">
        <v>#N/A</v>
      </c>
    </row>
    <row r="222" spans="8:28" x14ac:dyDescent="0.25">
      <c r="H222" s="26" t="e">
        <v>#N/A</v>
      </c>
      <c r="I222" s="26" t="e">
        <v>#N/A</v>
      </c>
      <c r="J222" s="26" t="e">
        <v>#N/A</v>
      </c>
      <c r="K222" s="26" t="e">
        <v>#N/A</v>
      </c>
      <c r="L222" s="26" t="e">
        <v>#N/A</v>
      </c>
      <c r="M222" s="26" t="e">
        <v>#N/A</v>
      </c>
      <c r="W222" s="26" t="e">
        <v>#N/A</v>
      </c>
      <c r="X222" s="26" t="e">
        <v>#N/A</v>
      </c>
      <c r="Y222" s="26" t="e">
        <v>#N/A</v>
      </c>
      <c r="Z222" s="26" t="e">
        <v>#N/A</v>
      </c>
      <c r="AA222" s="26" t="e">
        <v>#N/A</v>
      </c>
      <c r="AB222" s="26" t="e">
        <v>#N/A</v>
      </c>
    </row>
    <row r="223" spans="8:28" x14ac:dyDescent="0.25">
      <c r="H223" s="26" t="e">
        <v>#N/A</v>
      </c>
      <c r="I223" s="26" t="e">
        <v>#N/A</v>
      </c>
      <c r="J223" s="26" t="e">
        <v>#N/A</v>
      </c>
      <c r="K223" s="26" t="e">
        <v>#N/A</v>
      </c>
      <c r="L223" s="26" t="e">
        <v>#N/A</v>
      </c>
      <c r="M223" s="26" t="e">
        <v>#N/A</v>
      </c>
      <c r="W223" s="26" t="e">
        <v>#N/A</v>
      </c>
      <c r="X223" s="26" t="e">
        <v>#N/A</v>
      </c>
      <c r="Y223" s="26" t="e">
        <v>#N/A</v>
      </c>
      <c r="Z223" s="26" t="e">
        <v>#N/A</v>
      </c>
      <c r="AA223" s="26" t="e">
        <v>#N/A</v>
      </c>
      <c r="AB223" s="26" t="e">
        <v>#N/A</v>
      </c>
    </row>
    <row r="224" spans="8:28" x14ac:dyDescent="0.25">
      <c r="H224" s="26" t="e">
        <v>#N/A</v>
      </c>
      <c r="I224" s="26" t="e">
        <v>#N/A</v>
      </c>
      <c r="J224" s="26" t="e">
        <v>#N/A</v>
      </c>
      <c r="K224" s="26" t="e">
        <v>#N/A</v>
      </c>
      <c r="L224" s="26" t="e">
        <v>#N/A</v>
      </c>
      <c r="M224" s="26" t="e">
        <v>#N/A</v>
      </c>
      <c r="W224" s="26" t="e">
        <v>#N/A</v>
      </c>
      <c r="X224" s="26" t="e">
        <v>#N/A</v>
      </c>
      <c r="Y224" s="26" t="e">
        <v>#N/A</v>
      </c>
      <c r="Z224" s="26" t="e">
        <v>#N/A</v>
      </c>
      <c r="AA224" s="26" t="e">
        <v>#N/A</v>
      </c>
      <c r="AB224" s="26" t="e">
        <v>#N/A</v>
      </c>
    </row>
    <row r="225" spans="8:28" x14ac:dyDescent="0.25">
      <c r="H225" s="26" t="e">
        <v>#N/A</v>
      </c>
      <c r="I225" s="26" t="e">
        <v>#N/A</v>
      </c>
      <c r="J225" s="26" t="e">
        <v>#N/A</v>
      </c>
      <c r="K225" s="26" t="e">
        <v>#N/A</v>
      </c>
      <c r="L225" s="26" t="e">
        <v>#N/A</v>
      </c>
      <c r="M225" s="26" t="e">
        <v>#N/A</v>
      </c>
      <c r="W225" s="26" t="e">
        <v>#N/A</v>
      </c>
      <c r="X225" s="26" t="e">
        <v>#N/A</v>
      </c>
      <c r="Y225" s="26" t="e">
        <v>#N/A</v>
      </c>
      <c r="Z225" s="26" t="e">
        <v>#N/A</v>
      </c>
      <c r="AA225" s="26" t="e">
        <v>#N/A</v>
      </c>
      <c r="AB225" s="26" t="e">
        <v>#N/A</v>
      </c>
    </row>
    <row r="226" spans="8:28" x14ac:dyDescent="0.25">
      <c r="H226" s="26" t="e">
        <v>#N/A</v>
      </c>
      <c r="I226" s="26" t="e">
        <v>#N/A</v>
      </c>
      <c r="J226" s="26" t="e">
        <v>#N/A</v>
      </c>
      <c r="K226" s="26" t="e">
        <v>#N/A</v>
      </c>
      <c r="L226" s="26" t="e">
        <v>#N/A</v>
      </c>
      <c r="M226" s="26" t="e">
        <v>#N/A</v>
      </c>
      <c r="W226" s="26" t="e">
        <v>#N/A</v>
      </c>
      <c r="X226" s="26" t="e">
        <v>#N/A</v>
      </c>
      <c r="Y226" s="26" t="e">
        <v>#N/A</v>
      </c>
      <c r="Z226" s="26" t="e">
        <v>#N/A</v>
      </c>
      <c r="AA226" s="26" t="e">
        <v>#N/A</v>
      </c>
      <c r="AB226" s="26" t="e">
        <v>#N/A</v>
      </c>
    </row>
    <row r="227" spans="8:28" x14ac:dyDescent="0.25">
      <c r="H227" s="26" t="e">
        <v>#N/A</v>
      </c>
      <c r="I227" s="26" t="e">
        <v>#N/A</v>
      </c>
      <c r="J227" s="26" t="e">
        <v>#N/A</v>
      </c>
      <c r="K227" s="26" t="e">
        <v>#N/A</v>
      </c>
      <c r="L227" s="26" t="e">
        <v>#N/A</v>
      </c>
      <c r="M227" s="26" t="e">
        <v>#N/A</v>
      </c>
      <c r="W227" s="26" t="e">
        <v>#N/A</v>
      </c>
      <c r="X227" s="26" t="e">
        <v>#N/A</v>
      </c>
      <c r="Y227" s="26" t="e">
        <v>#N/A</v>
      </c>
      <c r="Z227" s="26" t="e">
        <v>#N/A</v>
      </c>
      <c r="AA227" s="26" t="e">
        <v>#N/A</v>
      </c>
      <c r="AB227" s="26" t="e">
        <v>#N/A</v>
      </c>
    </row>
    <row r="228" spans="8:28" x14ac:dyDescent="0.25">
      <c r="H228" s="26" t="e">
        <v>#N/A</v>
      </c>
      <c r="I228" s="26" t="e">
        <v>#N/A</v>
      </c>
      <c r="J228" s="26" t="e">
        <v>#N/A</v>
      </c>
      <c r="K228" s="26" t="e">
        <v>#N/A</v>
      </c>
      <c r="L228" s="26" t="e">
        <v>#N/A</v>
      </c>
      <c r="M228" s="26" t="e">
        <v>#N/A</v>
      </c>
      <c r="W228" s="26" t="e">
        <v>#N/A</v>
      </c>
      <c r="X228" s="26" t="e">
        <v>#N/A</v>
      </c>
      <c r="Y228" s="26" t="e">
        <v>#N/A</v>
      </c>
      <c r="Z228" s="26" t="e">
        <v>#N/A</v>
      </c>
      <c r="AA228" s="26" t="e">
        <v>#N/A</v>
      </c>
      <c r="AB228" s="26" t="e">
        <v>#N/A</v>
      </c>
    </row>
    <row r="229" spans="8:28" x14ac:dyDescent="0.25">
      <c r="H229" s="26" t="e">
        <v>#N/A</v>
      </c>
      <c r="I229" s="26" t="e">
        <v>#N/A</v>
      </c>
      <c r="J229" s="26" t="e">
        <v>#N/A</v>
      </c>
      <c r="K229" s="26" t="e">
        <v>#N/A</v>
      </c>
      <c r="L229" s="26" t="e">
        <v>#N/A</v>
      </c>
      <c r="M229" s="26" t="e">
        <v>#N/A</v>
      </c>
      <c r="W229" s="26" t="e">
        <v>#N/A</v>
      </c>
      <c r="X229" s="26" t="e">
        <v>#N/A</v>
      </c>
      <c r="Y229" s="26" t="e">
        <v>#N/A</v>
      </c>
      <c r="Z229" s="26" t="e">
        <v>#N/A</v>
      </c>
      <c r="AA229" s="26" t="e">
        <v>#N/A</v>
      </c>
      <c r="AB229" s="26" t="e">
        <v>#N/A</v>
      </c>
    </row>
    <row r="230" spans="8:28" x14ac:dyDescent="0.25">
      <c r="H230" s="26" t="e">
        <v>#N/A</v>
      </c>
      <c r="I230" s="26" t="e">
        <v>#N/A</v>
      </c>
      <c r="J230" s="26" t="e">
        <v>#N/A</v>
      </c>
      <c r="K230" s="26" t="e">
        <v>#N/A</v>
      </c>
      <c r="L230" s="26" t="e">
        <v>#N/A</v>
      </c>
      <c r="M230" s="26" t="e">
        <v>#N/A</v>
      </c>
      <c r="W230" s="26" t="e">
        <v>#N/A</v>
      </c>
      <c r="X230" s="26" t="e">
        <v>#N/A</v>
      </c>
      <c r="Y230" s="26" t="e">
        <v>#N/A</v>
      </c>
      <c r="Z230" s="26" t="e">
        <v>#N/A</v>
      </c>
      <c r="AA230" s="26" t="e">
        <v>#N/A</v>
      </c>
      <c r="AB230" s="26" t="e">
        <v>#N/A</v>
      </c>
    </row>
    <row r="231" spans="8:28" x14ac:dyDescent="0.25">
      <c r="H231" s="26" t="e">
        <v>#N/A</v>
      </c>
      <c r="I231" s="26" t="e">
        <v>#N/A</v>
      </c>
      <c r="J231" s="26" t="e">
        <v>#N/A</v>
      </c>
      <c r="K231" s="26" t="e">
        <v>#N/A</v>
      </c>
      <c r="L231" s="26" t="e">
        <v>#N/A</v>
      </c>
      <c r="M231" s="26" t="e">
        <v>#N/A</v>
      </c>
      <c r="W231" s="26" t="e">
        <v>#N/A</v>
      </c>
      <c r="X231" s="26" t="e">
        <v>#N/A</v>
      </c>
      <c r="Y231" s="26" t="e">
        <v>#N/A</v>
      </c>
      <c r="Z231" s="26" t="e">
        <v>#N/A</v>
      </c>
      <c r="AA231" s="26" t="e">
        <v>#N/A</v>
      </c>
      <c r="AB231" s="26" t="e">
        <v>#N/A</v>
      </c>
    </row>
    <row r="232" spans="8:28" x14ac:dyDescent="0.25">
      <c r="H232" s="26" t="e">
        <v>#N/A</v>
      </c>
      <c r="I232" s="26" t="e">
        <v>#N/A</v>
      </c>
      <c r="J232" s="26" t="e">
        <v>#N/A</v>
      </c>
      <c r="K232" s="26" t="e">
        <v>#N/A</v>
      </c>
      <c r="L232" s="26" t="e">
        <v>#N/A</v>
      </c>
      <c r="M232" s="26" t="e">
        <v>#N/A</v>
      </c>
      <c r="W232" s="26" t="e">
        <v>#N/A</v>
      </c>
      <c r="X232" s="26" t="e">
        <v>#N/A</v>
      </c>
      <c r="Y232" s="26" t="e">
        <v>#N/A</v>
      </c>
      <c r="Z232" s="26" t="e">
        <v>#N/A</v>
      </c>
      <c r="AA232" s="26" t="e">
        <v>#N/A</v>
      </c>
      <c r="AB232" s="26" t="e">
        <v>#N/A</v>
      </c>
    </row>
    <row r="233" spans="8:28" x14ac:dyDescent="0.25">
      <c r="H233" s="26" t="e">
        <v>#N/A</v>
      </c>
      <c r="I233" s="26" t="e">
        <v>#N/A</v>
      </c>
      <c r="J233" s="26" t="e">
        <v>#N/A</v>
      </c>
      <c r="K233" s="26" t="e">
        <v>#N/A</v>
      </c>
      <c r="L233" s="26" t="e">
        <v>#N/A</v>
      </c>
      <c r="M233" s="26" t="e">
        <v>#N/A</v>
      </c>
      <c r="W233" s="26" t="e">
        <v>#N/A</v>
      </c>
      <c r="X233" s="26" t="e">
        <v>#N/A</v>
      </c>
      <c r="Y233" s="26" t="e">
        <v>#N/A</v>
      </c>
      <c r="Z233" s="26" t="e">
        <v>#N/A</v>
      </c>
      <c r="AA233" s="26" t="e">
        <v>#N/A</v>
      </c>
      <c r="AB233" s="26" t="e">
        <v>#N/A</v>
      </c>
    </row>
    <row r="234" spans="8:28" x14ac:dyDescent="0.25">
      <c r="H234" s="26" t="e">
        <v>#N/A</v>
      </c>
      <c r="I234" s="26" t="e">
        <v>#N/A</v>
      </c>
      <c r="J234" s="26" t="e">
        <v>#N/A</v>
      </c>
      <c r="K234" s="26" t="e">
        <v>#N/A</v>
      </c>
      <c r="L234" s="26" t="e">
        <v>#N/A</v>
      </c>
      <c r="M234" s="26" t="e">
        <v>#N/A</v>
      </c>
      <c r="W234" s="26" t="e">
        <v>#N/A</v>
      </c>
      <c r="X234" s="26" t="e">
        <v>#N/A</v>
      </c>
      <c r="Y234" s="26" t="e">
        <v>#N/A</v>
      </c>
      <c r="Z234" s="26" t="e">
        <v>#N/A</v>
      </c>
      <c r="AA234" s="26" t="e">
        <v>#N/A</v>
      </c>
      <c r="AB234" s="26" t="e">
        <v>#N/A</v>
      </c>
    </row>
    <row r="235" spans="8:28" x14ac:dyDescent="0.25">
      <c r="H235" s="26" t="e">
        <v>#N/A</v>
      </c>
      <c r="I235" s="26" t="e">
        <v>#N/A</v>
      </c>
      <c r="J235" s="26" t="e">
        <v>#N/A</v>
      </c>
      <c r="K235" s="26" t="e">
        <v>#N/A</v>
      </c>
      <c r="L235" s="26" t="e">
        <v>#N/A</v>
      </c>
      <c r="M235" s="26" t="e">
        <v>#N/A</v>
      </c>
      <c r="W235" s="26" t="e">
        <v>#N/A</v>
      </c>
      <c r="X235" s="26" t="e">
        <v>#N/A</v>
      </c>
      <c r="Y235" s="26" t="e">
        <v>#N/A</v>
      </c>
      <c r="Z235" s="26" t="e">
        <v>#N/A</v>
      </c>
      <c r="AA235" s="26" t="e">
        <v>#N/A</v>
      </c>
      <c r="AB235" s="26" t="e">
        <v>#N/A</v>
      </c>
    </row>
    <row r="236" spans="8:28" x14ac:dyDescent="0.25">
      <c r="H236" s="26" t="e">
        <v>#N/A</v>
      </c>
      <c r="I236" s="26" t="e">
        <v>#N/A</v>
      </c>
      <c r="J236" s="26" t="e">
        <v>#N/A</v>
      </c>
      <c r="K236" s="26" t="e">
        <v>#N/A</v>
      </c>
      <c r="L236" s="26" t="e">
        <v>#N/A</v>
      </c>
      <c r="M236" s="26" t="e">
        <v>#N/A</v>
      </c>
      <c r="W236" s="26" t="e">
        <v>#N/A</v>
      </c>
      <c r="X236" s="26" t="e">
        <v>#N/A</v>
      </c>
      <c r="Y236" s="26" t="e">
        <v>#N/A</v>
      </c>
      <c r="Z236" s="26" t="e">
        <v>#N/A</v>
      </c>
      <c r="AA236" s="26" t="e">
        <v>#N/A</v>
      </c>
      <c r="AB236" s="26" t="e">
        <v>#N/A</v>
      </c>
    </row>
    <row r="237" spans="8:28" x14ac:dyDescent="0.25">
      <c r="H237" s="26" t="e">
        <v>#N/A</v>
      </c>
      <c r="I237" s="26" t="e">
        <v>#N/A</v>
      </c>
      <c r="J237" s="26" t="e">
        <v>#N/A</v>
      </c>
      <c r="K237" s="26" t="e">
        <v>#N/A</v>
      </c>
      <c r="L237" s="26" t="e">
        <v>#N/A</v>
      </c>
      <c r="M237" s="26" t="e">
        <v>#N/A</v>
      </c>
      <c r="W237" s="26" t="e">
        <v>#N/A</v>
      </c>
      <c r="X237" s="26" t="e">
        <v>#N/A</v>
      </c>
      <c r="Y237" s="26" t="e">
        <v>#N/A</v>
      </c>
      <c r="Z237" s="26" t="e">
        <v>#N/A</v>
      </c>
      <c r="AA237" s="26" t="e">
        <v>#N/A</v>
      </c>
      <c r="AB237" s="26" t="e">
        <v>#N/A</v>
      </c>
    </row>
    <row r="238" spans="8:28" x14ac:dyDescent="0.25">
      <c r="H238" s="26" t="e">
        <v>#N/A</v>
      </c>
      <c r="I238" s="26" t="e">
        <v>#N/A</v>
      </c>
      <c r="J238" s="26" t="e">
        <v>#N/A</v>
      </c>
      <c r="K238" s="26" t="e">
        <v>#N/A</v>
      </c>
      <c r="L238" s="26" t="e">
        <v>#N/A</v>
      </c>
      <c r="M238" s="26" t="e">
        <v>#N/A</v>
      </c>
      <c r="W238" s="26" t="e">
        <v>#N/A</v>
      </c>
      <c r="X238" s="26" t="e">
        <v>#N/A</v>
      </c>
      <c r="Y238" s="26" t="e">
        <v>#N/A</v>
      </c>
      <c r="Z238" s="26" t="e">
        <v>#N/A</v>
      </c>
      <c r="AA238" s="26" t="e">
        <v>#N/A</v>
      </c>
      <c r="AB238" s="26" t="e">
        <v>#N/A</v>
      </c>
    </row>
    <row r="239" spans="8:28" x14ac:dyDescent="0.25">
      <c r="H239" s="26" t="e">
        <v>#N/A</v>
      </c>
      <c r="I239" s="26" t="e">
        <v>#N/A</v>
      </c>
      <c r="J239" s="26" t="e">
        <v>#N/A</v>
      </c>
      <c r="K239" s="26" t="e">
        <v>#N/A</v>
      </c>
      <c r="L239" s="26" t="e">
        <v>#N/A</v>
      </c>
      <c r="M239" s="26" t="e">
        <v>#N/A</v>
      </c>
      <c r="W239" s="26" t="e">
        <v>#N/A</v>
      </c>
      <c r="X239" s="26" t="e">
        <v>#N/A</v>
      </c>
      <c r="Y239" s="26" t="e">
        <v>#N/A</v>
      </c>
      <c r="Z239" s="26" t="e">
        <v>#N/A</v>
      </c>
      <c r="AA239" s="26" t="e">
        <v>#N/A</v>
      </c>
      <c r="AB239" s="26" t="e">
        <v>#N/A</v>
      </c>
    </row>
    <row r="240" spans="8:28" x14ac:dyDescent="0.25">
      <c r="H240" s="26" t="e">
        <v>#N/A</v>
      </c>
      <c r="I240" s="26" t="e">
        <v>#N/A</v>
      </c>
      <c r="J240" s="26" t="e">
        <v>#N/A</v>
      </c>
      <c r="K240" s="26" t="e">
        <v>#N/A</v>
      </c>
      <c r="L240" s="26" t="e">
        <v>#N/A</v>
      </c>
      <c r="M240" s="26" t="e">
        <v>#N/A</v>
      </c>
      <c r="W240" s="26" t="e">
        <v>#N/A</v>
      </c>
      <c r="X240" s="26" t="e">
        <v>#N/A</v>
      </c>
      <c r="Y240" s="26" t="e">
        <v>#N/A</v>
      </c>
      <c r="Z240" s="26" t="e">
        <v>#N/A</v>
      </c>
      <c r="AA240" s="26" t="e">
        <v>#N/A</v>
      </c>
      <c r="AB240" s="26" t="e">
        <v>#N/A</v>
      </c>
    </row>
    <row r="241" spans="8:28" x14ac:dyDescent="0.25">
      <c r="H241" s="26" t="e">
        <v>#N/A</v>
      </c>
      <c r="I241" s="26" t="e">
        <v>#N/A</v>
      </c>
      <c r="J241" s="26" t="e">
        <v>#N/A</v>
      </c>
      <c r="K241" s="26" t="e">
        <v>#N/A</v>
      </c>
      <c r="L241" s="26" t="e">
        <v>#N/A</v>
      </c>
      <c r="M241" s="26" t="e">
        <v>#N/A</v>
      </c>
      <c r="W241" s="26" t="e">
        <v>#N/A</v>
      </c>
      <c r="X241" s="26" t="e">
        <v>#N/A</v>
      </c>
      <c r="Y241" s="26" t="e">
        <v>#N/A</v>
      </c>
      <c r="Z241" s="26" t="e">
        <v>#N/A</v>
      </c>
      <c r="AA241" s="26" t="e">
        <v>#N/A</v>
      </c>
      <c r="AB241" s="26" t="e">
        <v>#N/A</v>
      </c>
    </row>
    <row r="242" spans="8:28" x14ac:dyDescent="0.25">
      <c r="H242" s="26" t="e">
        <v>#N/A</v>
      </c>
      <c r="I242" s="26" t="e">
        <v>#N/A</v>
      </c>
      <c r="J242" s="26" t="e">
        <v>#N/A</v>
      </c>
      <c r="K242" s="26" t="e">
        <v>#N/A</v>
      </c>
      <c r="L242" s="26" t="e">
        <v>#N/A</v>
      </c>
      <c r="M242" s="26" t="e">
        <v>#N/A</v>
      </c>
      <c r="W242" s="26" t="e">
        <v>#N/A</v>
      </c>
      <c r="X242" s="26" t="e">
        <v>#N/A</v>
      </c>
      <c r="Y242" s="26" t="e">
        <v>#N/A</v>
      </c>
      <c r="Z242" s="26" t="e">
        <v>#N/A</v>
      </c>
      <c r="AA242" s="26" t="e">
        <v>#N/A</v>
      </c>
      <c r="AB242" s="26" t="e">
        <v>#N/A</v>
      </c>
    </row>
    <row r="243" spans="8:28" x14ac:dyDescent="0.25">
      <c r="H243" s="26" t="e">
        <v>#N/A</v>
      </c>
      <c r="I243" s="26" t="e">
        <v>#N/A</v>
      </c>
      <c r="J243" s="26" t="e">
        <v>#N/A</v>
      </c>
      <c r="K243" s="26" t="e">
        <v>#N/A</v>
      </c>
      <c r="L243" s="26" t="e">
        <v>#N/A</v>
      </c>
      <c r="M243" s="26" t="e">
        <v>#N/A</v>
      </c>
      <c r="W243" s="26" t="e">
        <v>#N/A</v>
      </c>
      <c r="X243" s="26" t="e">
        <v>#N/A</v>
      </c>
      <c r="Y243" s="26" t="e">
        <v>#N/A</v>
      </c>
      <c r="Z243" s="26" t="e">
        <v>#N/A</v>
      </c>
      <c r="AA243" s="26" t="e">
        <v>#N/A</v>
      </c>
      <c r="AB243" s="26" t="e">
        <v>#N/A</v>
      </c>
    </row>
    <row r="244" spans="8:28" x14ac:dyDescent="0.25">
      <c r="H244" s="26" t="e">
        <v>#N/A</v>
      </c>
      <c r="I244" s="26" t="e">
        <v>#N/A</v>
      </c>
      <c r="J244" s="26" t="e">
        <v>#N/A</v>
      </c>
      <c r="K244" s="26" t="e">
        <v>#N/A</v>
      </c>
      <c r="L244" s="26" t="e">
        <v>#N/A</v>
      </c>
      <c r="M244" s="26" t="e">
        <v>#N/A</v>
      </c>
      <c r="W244" s="26" t="e">
        <v>#N/A</v>
      </c>
      <c r="X244" s="26" t="e">
        <v>#N/A</v>
      </c>
      <c r="Y244" s="26" t="e">
        <v>#N/A</v>
      </c>
      <c r="Z244" s="26" t="e">
        <v>#N/A</v>
      </c>
      <c r="AA244" s="26" t="e">
        <v>#N/A</v>
      </c>
      <c r="AB244" s="26" t="e">
        <v>#N/A</v>
      </c>
    </row>
    <row r="245" spans="8:28" x14ac:dyDescent="0.25">
      <c r="H245" s="26" t="e">
        <v>#N/A</v>
      </c>
      <c r="I245" s="26" t="e">
        <v>#N/A</v>
      </c>
      <c r="J245" s="26" t="e">
        <v>#N/A</v>
      </c>
      <c r="K245" s="26" t="e">
        <v>#N/A</v>
      </c>
      <c r="L245" s="26" t="e">
        <v>#N/A</v>
      </c>
      <c r="M245" s="26" t="e">
        <v>#N/A</v>
      </c>
      <c r="W245" s="26" t="e">
        <v>#N/A</v>
      </c>
      <c r="X245" s="26" t="e">
        <v>#N/A</v>
      </c>
      <c r="Y245" s="26" t="e">
        <v>#N/A</v>
      </c>
      <c r="Z245" s="26" t="e">
        <v>#N/A</v>
      </c>
      <c r="AA245" s="26" t="e">
        <v>#N/A</v>
      </c>
      <c r="AB245" s="26" t="e">
        <v>#N/A</v>
      </c>
    </row>
    <row r="246" spans="8:28" x14ac:dyDescent="0.25">
      <c r="H246" s="26" t="e">
        <v>#N/A</v>
      </c>
      <c r="I246" s="26" t="e">
        <v>#N/A</v>
      </c>
      <c r="J246" s="26" t="e">
        <v>#N/A</v>
      </c>
      <c r="K246" s="26" t="e">
        <v>#N/A</v>
      </c>
      <c r="L246" s="26" t="e">
        <v>#N/A</v>
      </c>
      <c r="M246" s="26" t="e">
        <v>#N/A</v>
      </c>
      <c r="W246" s="26" t="e">
        <v>#N/A</v>
      </c>
      <c r="X246" s="26" t="e">
        <v>#N/A</v>
      </c>
      <c r="Y246" s="26" t="e">
        <v>#N/A</v>
      </c>
      <c r="Z246" s="26" t="e">
        <v>#N/A</v>
      </c>
      <c r="AA246" s="26" t="e">
        <v>#N/A</v>
      </c>
      <c r="AB246" s="26" t="e">
        <v>#N/A</v>
      </c>
    </row>
    <row r="247" spans="8:28" x14ac:dyDescent="0.25">
      <c r="H247" s="26" t="e">
        <v>#N/A</v>
      </c>
      <c r="I247" s="26" t="e">
        <v>#N/A</v>
      </c>
      <c r="J247" s="26" t="e">
        <v>#N/A</v>
      </c>
      <c r="K247" s="26" t="e">
        <v>#N/A</v>
      </c>
      <c r="L247" s="26" t="e">
        <v>#N/A</v>
      </c>
      <c r="M247" s="26" t="e">
        <v>#N/A</v>
      </c>
      <c r="W247" s="26" t="e">
        <v>#N/A</v>
      </c>
      <c r="X247" s="26" t="e">
        <v>#N/A</v>
      </c>
      <c r="Y247" s="26" t="e">
        <v>#N/A</v>
      </c>
      <c r="Z247" s="26" t="e">
        <v>#N/A</v>
      </c>
      <c r="AA247" s="26" t="e">
        <v>#N/A</v>
      </c>
      <c r="AB247" s="26" t="e">
        <v>#N/A</v>
      </c>
    </row>
    <row r="248" spans="8:28" x14ac:dyDescent="0.25">
      <c r="H248" s="26" t="e">
        <v>#N/A</v>
      </c>
      <c r="I248" s="26" t="e">
        <v>#N/A</v>
      </c>
      <c r="J248" s="26" t="e">
        <v>#N/A</v>
      </c>
      <c r="K248" s="26" t="e">
        <v>#N/A</v>
      </c>
      <c r="L248" s="26" t="e">
        <v>#N/A</v>
      </c>
      <c r="M248" s="26" t="e">
        <v>#N/A</v>
      </c>
      <c r="W248" s="26" t="e">
        <v>#N/A</v>
      </c>
      <c r="X248" s="26" t="e">
        <v>#N/A</v>
      </c>
      <c r="Y248" s="26" t="e">
        <v>#N/A</v>
      </c>
      <c r="Z248" s="26" t="e">
        <v>#N/A</v>
      </c>
      <c r="AA248" s="26" t="e">
        <v>#N/A</v>
      </c>
      <c r="AB248" s="26" t="e">
        <v>#N/A</v>
      </c>
    </row>
    <row r="249" spans="8:28" x14ac:dyDescent="0.25">
      <c r="H249" s="26" t="e">
        <v>#N/A</v>
      </c>
      <c r="I249" s="26" t="e">
        <v>#N/A</v>
      </c>
      <c r="J249" s="26" t="e">
        <v>#N/A</v>
      </c>
      <c r="K249" s="26" t="e">
        <v>#N/A</v>
      </c>
      <c r="L249" s="26" t="e">
        <v>#N/A</v>
      </c>
      <c r="M249" s="26" t="e">
        <v>#N/A</v>
      </c>
      <c r="W249" s="26" t="e">
        <v>#N/A</v>
      </c>
      <c r="X249" s="26" t="e">
        <v>#N/A</v>
      </c>
      <c r="Y249" s="26" t="e">
        <v>#N/A</v>
      </c>
      <c r="Z249" s="26" t="e">
        <v>#N/A</v>
      </c>
      <c r="AA249" s="26" t="e">
        <v>#N/A</v>
      </c>
      <c r="AB249" s="26" t="e">
        <v>#N/A</v>
      </c>
    </row>
    <row r="250" spans="8:28" x14ac:dyDescent="0.25">
      <c r="H250" s="26" t="e">
        <v>#N/A</v>
      </c>
      <c r="I250" s="26" t="e">
        <v>#N/A</v>
      </c>
      <c r="J250" s="26" t="e">
        <v>#N/A</v>
      </c>
      <c r="K250" s="26" t="e">
        <v>#N/A</v>
      </c>
      <c r="L250" s="26" t="e">
        <v>#N/A</v>
      </c>
      <c r="M250" s="26" t="e">
        <v>#N/A</v>
      </c>
      <c r="W250" s="26" t="e">
        <v>#N/A</v>
      </c>
      <c r="X250" s="26" t="e">
        <v>#N/A</v>
      </c>
      <c r="Y250" s="26" t="e">
        <v>#N/A</v>
      </c>
      <c r="Z250" s="26" t="e">
        <v>#N/A</v>
      </c>
      <c r="AA250" s="26" t="e">
        <v>#N/A</v>
      </c>
      <c r="AB250" s="26" t="e">
        <v>#N/A</v>
      </c>
    </row>
    <row r="251" spans="8:28" x14ac:dyDescent="0.25">
      <c r="H251" s="26" t="e">
        <v>#N/A</v>
      </c>
      <c r="I251" s="26" t="e">
        <v>#N/A</v>
      </c>
      <c r="J251" s="26" t="e">
        <v>#N/A</v>
      </c>
      <c r="K251" s="26" t="e">
        <v>#N/A</v>
      </c>
      <c r="L251" s="26" t="e">
        <v>#N/A</v>
      </c>
      <c r="M251" s="26" t="e">
        <v>#N/A</v>
      </c>
      <c r="W251" s="26" t="e">
        <v>#N/A</v>
      </c>
      <c r="X251" s="26" t="e">
        <v>#N/A</v>
      </c>
      <c r="Y251" s="26" t="e">
        <v>#N/A</v>
      </c>
      <c r="Z251" s="26" t="e">
        <v>#N/A</v>
      </c>
      <c r="AA251" s="26" t="e">
        <v>#N/A</v>
      </c>
      <c r="AB251" s="26" t="e">
        <v>#N/A</v>
      </c>
    </row>
    <row r="252" spans="8:28" x14ac:dyDescent="0.25">
      <c r="H252" s="26" t="e">
        <v>#N/A</v>
      </c>
      <c r="I252" s="26" t="e">
        <v>#N/A</v>
      </c>
      <c r="J252" s="26" t="e">
        <v>#N/A</v>
      </c>
      <c r="K252" s="26" t="e">
        <v>#N/A</v>
      </c>
      <c r="L252" s="26" t="e">
        <v>#N/A</v>
      </c>
      <c r="M252" s="26" t="e">
        <v>#N/A</v>
      </c>
      <c r="W252" s="26" t="e">
        <v>#N/A</v>
      </c>
      <c r="X252" s="26" t="e">
        <v>#N/A</v>
      </c>
      <c r="Y252" s="26" t="e">
        <v>#N/A</v>
      </c>
      <c r="Z252" s="26" t="e">
        <v>#N/A</v>
      </c>
      <c r="AA252" s="26" t="e">
        <v>#N/A</v>
      </c>
      <c r="AB252" s="26" t="e">
        <v>#N/A</v>
      </c>
    </row>
    <row r="253" spans="8:28" x14ac:dyDescent="0.25">
      <c r="H253" s="26" t="e">
        <v>#N/A</v>
      </c>
      <c r="I253" s="26" t="e">
        <v>#N/A</v>
      </c>
      <c r="J253" s="26" t="e">
        <v>#N/A</v>
      </c>
      <c r="K253" s="26" t="e">
        <v>#N/A</v>
      </c>
      <c r="L253" s="26" t="e">
        <v>#N/A</v>
      </c>
      <c r="M253" s="26" t="e">
        <v>#N/A</v>
      </c>
      <c r="W253" s="26" t="e">
        <v>#N/A</v>
      </c>
      <c r="X253" s="26" t="e">
        <v>#N/A</v>
      </c>
      <c r="Y253" s="26" t="e">
        <v>#N/A</v>
      </c>
      <c r="Z253" s="26" t="e">
        <v>#N/A</v>
      </c>
      <c r="AA253" s="26" t="e">
        <v>#N/A</v>
      </c>
      <c r="AB253" s="26" t="e">
        <v>#N/A</v>
      </c>
    </row>
    <row r="254" spans="8:28" x14ac:dyDescent="0.25">
      <c r="H254" s="26" t="e">
        <v>#N/A</v>
      </c>
      <c r="I254" s="26" t="e">
        <v>#N/A</v>
      </c>
      <c r="J254" s="26" t="e">
        <v>#N/A</v>
      </c>
      <c r="K254" s="26" t="e">
        <v>#N/A</v>
      </c>
      <c r="L254" s="26" t="e">
        <v>#N/A</v>
      </c>
      <c r="M254" s="26" t="e">
        <v>#N/A</v>
      </c>
      <c r="W254" s="26" t="e">
        <v>#N/A</v>
      </c>
      <c r="X254" s="26" t="e">
        <v>#N/A</v>
      </c>
      <c r="Y254" s="26" t="e">
        <v>#N/A</v>
      </c>
      <c r="Z254" s="26" t="e">
        <v>#N/A</v>
      </c>
      <c r="AA254" s="26" t="e">
        <v>#N/A</v>
      </c>
      <c r="AB254" s="26" t="e">
        <v>#N/A</v>
      </c>
    </row>
    <row r="255" spans="8:28" x14ac:dyDescent="0.25">
      <c r="H255" s="26" t="e">
        <v>#N/A</v>
      </c>
      <c r="I255" s="26" t="e">
        <v>#N/A</v>
      </c>
      <c r="J255" s="26" t="e">
        <v>#N/A</v>
      </c>
      <c r="K255" s="26" t="e">
        <v>#N/A</v>
      </c>
      <c r="L255" s="26" t="e">
        <v>#N/A</v>
      </c>
      <c r="M255" s="26" t="e">
        <v>#N/A</v>
      </c>
      <c r="W255" s="26" t="e">
        <v>#N/A</v>
      </c>
      <c r="X255" s="26" t="e">
        <v>#N/A</v>
      </c>
      <c r="Y255" s="26" t="e">
        <v>#N/A</v>
      </c>
      <c r="Z255" s="26" t="e">
        <v>#N/A</v>
      </c>
      <c r="AA255" s="26" t="e">
        <v>#N/A</v>
      </c>
      <c r="AB255" s="26" t="e">
        <v>#N/A</v>
      </c>
    </row>
    <row r="256" spans="8:28" x14ac:dyDescent="0.25">
      <c r="H256" s="26" t="e">
        <v>#N/A</v>
      </c>
      <c r="I256" s="26" t="e">
        <v>#N/A</v>
      </c>
      <c r="J256" s="26" t="e">
        <v>#N/A</v>
      </c>
      <c r="K256" s="26" t="e">
        <v>#N/A</v>
      </c>
      <c r="L256" s="26" t="e">
        <v>#N/A</v>
      </c>
      <c r="M256" s="26" t="e">
        <v>#N/A</v>
      </c>
      <c r="W256" s="26" t="e">
        <v>#N/A</v>
      </c>
      <c r="X256" s="26" t="e">
        <v>#N/A</v>
      </c>
      <c r="Y256" s="26" t="e">
        <v>#N/A</v>
      </c>
      <c r="Z256" s="26" t="e">
        <v>#N/A</v>
      </c>
      <c r="AA256" s="26" t="e">
        <v>#N/A</v>
      </c>
      <c r="AB256" s="26" t="e">
        <v>#N/A</v>
      </c>
    </row>
    <row r="257" spans="8:28" x14ac:dyDescent="0.25">
      <c r="H257" s="26" t="e">
        <v>#N/A</v>
      </c>
      <c r="I257" s="26" t="e">
        <v>#N/A</v>
      </c>
      <c r="J257" s="26" t="e">
        <v>#N/A</v>
      </c>
      <c r="K257" s="26" t="e">
        <v>#N/A</v>
      </c>
      <c r="L257" s="26" t="e">
        <v>#N/A</v>
      </c>
      <c r="M257" s="26" t="e">
        <v>#N/A</v>
      </c>
      <c r="W257" s="26" t="e">
        <v>#N/A</v>
      </c>
      <c r="X257" s="26" t="e">
        <v>#N/A</v>
      </c>
      <c r="Y257" s="26" t="e">
        <v>#N/A</v>
      </c>
      <c r="Z257" s="26" t="e">
        <v>#N/A</v>
      </c>
      <c r="AA257" s="26" t="e">
        <v>#N/A</v>
      </c>
      <c r="AB257" s="26" t="e">
        <v>#N/A</v>
      </c>
    </row>
    <row r="258" spans="8:28" x14ac:dyDescent="0.25">
      <c r="H258" s="26" t="e">
        <v>#N/A</v>
      </c>
      <c r="I258" s="26" t="e">
        <v>#N/A</v>
      </c>
      <c r="J258" s="26" t="e">
        <v>#N/A</v>
      </c>
      <c r="K258" s="26" t="e">
        <v>#N/A</v>
      </c>
      <c r="L258" s="26" t="e">
        <v>#N/A</v>
      </c>
      <c r="M258" s="26" t="e">
        <v>#N/A</v>
      </c>
      <c r="W258" s="26" t="e">
        <v>#N/A</v>
      </c>
      <c r="X258" s="26" t="e">
        <v>#N/A</v>
      </c>
      <c r="Y258" s="26" t="e">
        <v>#N/A</v>
      </c>
      <c r="Z258" s="26" t="e">
        <v>#N/A</v>
      </c>
      <c r="AA258" s="26" t="e">
        <v>#N/A</v>
      </c>
      <c r="AB258" s="26" t="e">
        <v>#N/A</v>
      </c>
    </row>
    <row r="259" spans="8:28" x14ac:dyDescent="0.25">
      <c r="H259" s="26" t="e">
        <v>#N/A</v>
      </c>
      <c r="I259" s="26" t="e">
        <v>#N/A</v>
      </c>
      <c r="J259" s="26" t="e">
        <v>#N/A</v>
      </c>
      <c r="K259" s="26" t="e">
        <v>#N/A</v>
      </c>
      <c r="L259" s="26" t="e">
        <v>#N/A</v>
      </c>
      <c r="M259" s="26" t="e">
        <v>#N/A</v>
      </c>
      <c r="W259" s="26" t="e">
        <v>#N/A</v>
      </c>
      <c r="X259" s="26" t="e">
        <v>#N/A</v>
      </c>
      <c r="Y259" s="26" t="e">
        <v>#N/A</v>
      </c>
      <c r="Z259" s="26" t="e">
        <v>#N/A</v>
      </c>
      <c r="AA259" s="26" t="e">
        <v>#N/A</v>
      </c>
      <c r="AB259" s="26" t="e">
        <v>#N/A</v>
      </c>
    </row>
    <row r="260" spans="8:28" x14ac:dyDescent="0.25">
      <c r="H260" s="26" t="e">
        <v>#N/A</v>
      </c>
      <c r="I260" s="26" t="e">
        <v>#N/A</v>
      </c>
      <c r="J260" s="26" t="e">
        <v>#N/A</v>
      </c>
      <c r="K260" s="26" t="e">
        <v>#N/A</v>
      </c>
      <c r="L260" s="26" t="e">
        <v>#N/A</v>
      </c>
      <c r="M260" s="26" t="e">
        <v>#N/A</v>
      </c>
      <c r="W260" s="26" t="e">
        <v>#N/A</v>
      </c>
      <c r="X260" s="26" t="e">
        <v>#N/A</v>
      </c>
      <c r="Y260" s="26" t="e">
        <v>#N/A</v>
      </c>
      <c r="Z260" s="26" t="e">
        <v>#N/A</v>
      </c>
      <c r="AA260" s="26" t="e">
        <v>#N/A</v>
      </c>
      <c r="AB260" s="26" t="e">
        <v>#N/A</v>
      </c>
    </row>
    <row r="261" spans="8:28" x14ac:dyDescent="0.25">
      <c r="H261" s="26" t="e">
        <v>#N/A</v>
      </c>
      <c r="I261" s="26" t="e">
        <v>#N/A</v>
      </c>
      <c r="J261" s="26" t="e">
        <v>#N/A</v>
      </c>
      <c r="K261" s="26" t="e">
        <v>#N/A</v>
      </c>
      <c r="L261" s="26" t="e">
        <v>#N/A</v>
      </c>
      <c r="M261" s="26" t="e">
        <v>#N/A</v>
      </c>
      <c r="W261" s="26" t="e">
        <v>#N/A</v>
      </c>
      <c r="X261" s="26" t="e">
        <v>#N/A</v>
      </c>
      <c r="Y261" s="26" t="e">
        <v>#N/A</v>
      </c>
      <c r="Z261" s="26" t="e">
        <v>#N/A</v>
      </c>
      <c r="AA261" s="26" t="e">
        <v>#N/A</v>
      </c>
      <c r="AB261" s="26" t="e">
        <v>#N/A</v>
      </c>
    </row>
    <row r="262" spans="8:28" x14ac:dyDescent="0.25">
      <c r="H262" s="26" t="e">
        <v>#N/A</v>
      </c>
      <c r="I262" s="26" t="e">
        <v>#N/A</v>
      </c>
      <c r="J262" s="26" t="e">
        <v>#N/A</v>
      </c>
      <c r="K262" s="26" t="e">
        <v>#N/A</v>
      </c>
      <c r="L262" s="26" t="e">
        <v>#N/A</v>
      </c>
      <c r="M262" s="26" t="e">
        <v>#N/A</v>
      </c>
      <c r="W262" s="26" t="e">
        <v>#N/A</v>
      </c>
      <c r="X262" s="26" t="e">
        <v>#N/A</v>
      </c>
      <c r="Y262" s="26" t="e">
        <v>#N/A</v>
      </c>
      <c r="Z262" s="26" t="e">
        <v>#N/A</v>
      </c>
      <c r="AA262" s="26" t="e">
        <v>#N/A</v>
      </c>
      <c r="AB262" s="26" t="e">
        <v>#N/A</v>
      </c>
    </row>
    <row r="263" spans="8:28" x14ac:dyDescent="0.25">
      <c r="H263" s="26" t="e">
        <v>#N/A</v>
      </c>
      <c r="I263" s="26" t="e">
        <v>#N/A</v>
      </c>
      <c r="J263" s="26" t="e">
        <v>#N/A</v>
      </c>
      <c r="K263" s="26" t="e">
        <v>#N/A</v>
      </c>
      <c r="L263" s="26" t="e">
        <v>#N/A</v>
      </c>
      <c r="M263" s="26" t="e">
        <v>#N/A</v>
      </c>
      <c r="W263" s="26" t="e">
        <v>#N/A</v>
      </c>
      <c r="X263" s="26" t="e">
        <v>#N/A</v>
      </c>
      <c r="Y263" s="26" t="e">
        <v>#N/A</v>
      </c>
      <c r="Z263" s="26" t="e">
        <v>#N/A</v>
      </c>
      <c r="AA263" s="26" t="e">
        <v>#N/A</v>
      </c>
      <c r="AB263" s="26" t="e">
        <v>#N/A</v>
      </c>
    </row>
    <row r="264" spans="8:28" x14ac:dyDescent="0.25">
      <c r="H264" s="26" t="e">
        <v>#N/A</v>
      </c>
      <c r="I264" s="26" t="e">
        <v>#N/A</v>
      </c>
      <c r="J264" s="26" t="e">
        <v>#N/A</v>
      </c>
      <c r="K264" s="26" t="e">
        <v>#N/A</v>
      </c>
      <c r="L264" s="26" t="e">
        <v>#N/A</v>
      </c>
      <c r="M264" s="26" t="e">
        <v>#N/A</v>
      </c>
      <c r="W264" s="26" t="e">
        <v>#N/A</v>
      </c>
      <c r="X264" s="26" t="e">
        <v>#N/A</v>
      </c>
      <c r="Y264" s="26" t="e">
        <v>#N/A</v>
      </c>
      <c r="Z264" s="26" t="e">
        <v>#N/A</v>
      </c>
      <c r="AA264" s="26" t="e">
        <v>#N/A</v>
      </c>
      <c r="AB264" s="26" t="e">
        <v>#N/A</v>
      </c>
    </row>
    <row r="265" spans="8:28" x14ac:dyDescent="0.25">
      <c r="H265" s="26" t="e">
        <v>#N/A</v>
      </c>
      <c r="I265" s="26" t="e">
        <v>#N/A</v>
      </c>
      <c r="J265" s="26" t="e">
        <v>#N/A</v>
      </c>
      <c r="K265" s="26" t="e">
        <v>#N/A</v>
      </c>
      <c r="L265" s="26" t="e">
        <v>#N/A</v>
      </c>
      <c r="M265" s="26" t="e">
        <v>#N/A</v>
      </c>
      <c r="W265" s="26" t="e">
        <v>#N/A</v>
      </c>
      <c r="X265" s="26" t="e">
        <v>#N/A</v>
      </c>
      <c r="Y265" s="26" t="e">
        <v>#N/A</v>
      </c>
      <c r="Z265" s="26" t="e">
        <v>#N/A</v>
      </c>
      <c r="AA265" s="26" t="e">
        <v>#N/A</v>
      </c>
      <c r="AB265" s="26" t="e">
        <v>#N/A</v>
      </c>
    </row>
    <row r="266" spans="8:28" x14ac:dyDescent="0.25">
      <c r="H266" s="26" t="e">
        <v>#N/A</v>
      </c>
      <c r="I266" s="26" t="e">
        <v>#N/A</v>
      </c>
      <c r="J266" s="26" t="e">
        <v>#N/A</v>
      </c>
      <c r="K266" s="26" t="e">
        <v>#N/A</v>
      </c>
      <c r="L266" s="26" t="e">
        <v>#N/A</v>
      </c>
      <c r="M266" s="26" t="e">
        <v>#N/A</v>
      </c>
      <c r="W266" s="26" t="e">
        <v>#N/A</v>
      </c>
      <c r="X266" s="26" t="e">
        <v>#N/A</v>
      </c>
      <c r="Y266" s="26" t="e">
        <v>#N/A</v>
      </c>
      <c r="Z266" s="26" t="e">
        <v>#N/A</v>
      </c>
      <c r="AA266" s="26" t="e">
        <v>#N/A</v>
      </c>
      <c r="AB266" s="26" t="e">
        <v>#N/A</v>
      </c>
    </row>
    <row r="267" spans="8:28" x14ac:dyDescent="0.25">
      <c r="H267" s="26" t="e">
        <v>#N/A</v>
      </c>
      <c r="I267" s="26" t="e">
        <v>#N/A</v>
      </c>
      <c r="J267" s="26" t="e">
        <v>#N/A</v>
      </c>
      <c r="K267" s="26" t="e">
        <v>#N/A</v>
      </c>
      <c r="L267" s="26" t="e">
        <v>#N/A</v>
      </c>
      <c r="M267" s="26" t="e">
        <v>#N/A</v>
      </c>
      <c r="W267" s="26" t="e">
        <v>#N/A</v>
      </c>
      <c r="X267" s="26" t="e">
        <v>#N/A</v>
      </c>
      <c r="Y267" s="26" t="e">
        <v>#N/A</v>
      </c>
      <c r="Z267" s="26" t="e">
        <v>#N/A</v>
      </c>
      <c r="AA267" s="26" t="e">
        <v>#N/A</v>
      </c>
      <c r="AB267" s="26" t="e">
        <v>#N/A</v>
      </c>
    </row>
    <row r="268" spans="8:28" x14ac:dyDescent="0.25">
      <c r="H268" s="26" t="e">
        <v>#N/A</v>
      </c>
      <c r="I268" s="26" t="e">
        <v>#N/A</v>
      </c>
      <c r="J268" s="26" t="e">
        <v>#N/A</v>
      </c>
      <c r="K268" s="26" t="e">
        <v>#N/A</v>
      </c>
      <c r="L268" s="26" t="e">
        <v>#N/A</v>
      </c>
      <c r="M268" s="26" t="e">
        <v>#N/A</v>
      </c>
      <c r="W268" s="26" t="e">
        <v>#N/A</v>
      </c>
      <c r="X268" s="26" t="e">
        <v>#N/A</v>
      </c>
      <c r="Y268" s="26" t="e">
        <v>#N/A</v>
      </c>
      <c r="Z268" s="26" t="e">
        <v>#N/A</v>
      </c>
      <c r="AA268" s="26" t="e">
        <v>#N/A</v>
      </c>
      <c r="AB268" s="26" t="e">
        <v>#N/A</v>
      </c>
    </row>
    <row r="269" spans="8:28" x14ac:dyDescent="0.25">
      <c r="H269" s="26" t="e">
        <v>#N/A</v>
      </c>
      <c r="I269" s="26" t="e">
        <v>#N/A</v>
      </c>
      <c r="J269" s="26" t="e">
        <v>#N/A</v>
      </c>
      <c r="K269" s="26" t="e">
        <v>#N/A</v>
      </c>
      <c r="L269" s="26" t="e">
        <v>#N/A</v>
      </c>
      <c r="M269" s="26" t="e">
        <v>#N/A</v>
      </c>
      <c r="W269" s="26" t="e">
        <v>#N/A</v>
      </c>
      <c r="X269" s="26" t="e">
        <v>#N/A</v>
      </c>
      <c r="Y269" s="26" t="e">
        <v>#N/A</v>
      </c>
      <c r="Z269" s="26" t="e">
        <v>#N/A</v>
      </c>
      <c r="AA269" s="26" t="e">
        <v>#N/A</v>
      </c>
      <c r="AB269" s="26" t="e">
        <v>#N/A</v>
      </c>
    </row>
    <row r="270" spans="8:28" x14ac:dyDescent="0.25">
      <c r="H270" s="26" t="e">
        <v>#N/A</v>
      </c>
      <c r="I270" s="26" t="e">
        <v>#N/A</v>
      </c>
      <c r="J270" s="26" t="e">
        <v>#N/A</v>
      </c>
      <c r="K270" s="26" t="e">
        <v>#N/A</v>
      </c>
      <c r="L270" s="26" t="e">
        <v>#N/A</v>
      </c>
      <c r="M270" s="26" t="e">
        <v>#N/A</v>
      </c>
      <c r="W270" s="26" t="e">
        <v>#N/A</v>
      </c>
      <c r="X270" s="26" t="e">
        <v>#N/A</v>
      </c>
      <c r="Y270" s="26" t="e">
        <v>#N/A</v>
      </c>
      <c r="Z270" s="26" t="e">
        <v>#N/A</v>
      </c>
      <c r="AA270" s="26" t="e">
        <v>#N/A</v>
      </c>
      <c r="AB270" s="26" t="e">
        <v>#N/A</v>
      </c>
    </row>
    <row r="271" spans="8:28" x14ac:dyDescent="0.25">
      <c r="H271" s="26" t="e">
        <v>#N/A</v>
      </c>
      <c r="I271" s="26" t="e">
        <v>#N/A</v>
      </c>
      <c r="J271" s="26" t="e">
        <v>#N/A</v>
      </c>
      <c r="K271" s="26" t="e">
        <v>#N/A</v>
      </c>
      <c r="L271" s="26" t="e">
        <v>#N/A</v>
      </c>
      <c r="M271" s="26" t="e">
        <v>#N/A</v>
      </c>
      <c r="W271" s="26" t="e">
        <v>#N/A</v>
      </c>
      <c r="X271" s="26" t="e">
        <v>#N/A</v>
      </c>
      <c r="Y271" s="26" t="e">
        <v>#N/A</v>
      </c>
      <c r="Z271" s="26" t="e">
        <v>#N/A</v>
      </c>
      <c r="AA271" s="26" t="e">
        <v>#N/A</v>
      </c>
      <c r="AB271" s="26" t="e">
        <v>#N/A</v>
      </c>
    </row>
    <row r="272" spans="8:28" x14ac:dyDescent="0.25">
      <c r="H272" s="26" t="e">
        <v>#N/A</v>
      </c>
      <c r="I272" s="26" t="e">
        <v>#N/A</v>
      </c>
      <c r="J272" s="26" t="e">
        <v>#N/A</v>
      </c>
      <c r="K272" s="26" t="e">
        <v>#N/A</v>
      </c>
      <c r="L272" s="26" t="e">
        <v>#N/A</v>
      </c>
      <c r="M272" s="26" t="e">
        <v>#N/A</v>
      </c>
      <c r="W272" s="26" t="e">
        <v>#N/A</v>
      </c>
      <c r="X272" s="26" t="e">
        <v>#N/A</v>
      </c>
      <c r="Y272" s="26" t="e">
        <v>#N/A</v>
      </c>
      <c r="Z272" s="26" t="e">
        <v>#N/A</v>
      </c>
      <c r="AA272" s="26" t="e">
        <v>#N/A</v>
      </c>
      <c r="AB272" s="26" t="e">
        <v>#N/A</v>
      </c>
    </row>
    <row r="273" spans="8:28" x14ac:dyDescent="0.25">
      <c r="H273" s="26" t="e">
        <v>#N/A</v>
      </c>
      <c r="I273" s="26" t="e">
        <v>#N/A</v>
      </c>
      <c r="J273" s="26" t="e">
        <v>#N/A</v>
      </c>
      <c r="K273" s="26" t="e">
        <v>#N/A</v>
      </c>
      <c r="L273" s="26" t="e">
        <v>#N/A</v>
      </c>
      <c r="M273" s="26" t="e">
        <v>#N/A</v>
      </c>
      <c r="W273" s="26" t="e">
        <v>#N/A</v>
      </c>
      <c r="X273" s="26" t="e">
        <v>#N/A</v>
      </c>
      <c r="Y273" s="26" t="e">
        <v>#N/A</v>
      </c>
      <c r="Z273" s="26" t="e">
        <v>#N/A</v>
      </c>
      <c r="AA273" s="26" t="e">
        <v>#N/A</v>
      </c>
      <c r="AB273" s="26" t="e">
        <v>#N/A</v>
      </c>
    </row>
    <row r="274" spans="8:28" x14ac:dyDescent="0.25">
      <c r="H274" s="26" t="e">
        <v>#N/A</v>
      </c>
      <c r="I274" s="26" t="e">
        <v>#N/A</v>
      </c>
      <c r="J274" s="26" t="e">
        <v>#N/A</v>
      </c>
      <c r="K274" s="26" t="e">
        <v>#N/A</v>
      </c>
      <c r="L274" s="26" t="e">
        <v>#N/A</v>
      </c>
      <c r="M274" s="26" t="e">
        <v>#N/A</v>
      </c>
      <c r="W274" s="26" t="e">
        <v>#N/A</v>
      </c>
      <c r="X274" s="26" t="e">
        <v>#N/A</v>
      </c>
      <c r="Y274" s="26" t="e">
        <v>#N/A</v>
      </c>
      <c r="Z274" s="26" t="e">
        <v>#N/A</v>
      </c>
      <c r="AA274" s="26" t="e">
        <v>#N/A</v>
      </c>
      <c r="AB274" s="26" t="e">
        <v>#N/A</v>
      </c>
    </row>
    <row r="275" spans="8:28" x14ac:dyDescent="0.25">
      <c r="H275" s="26" t="e">
        <v>#N/A</v>
      </c>
      <c r="I275" s="26" t="e">
        <v>#N/A</v>
      </c>
      <c r="J275" s="26" t="e">
        <v>#N/A</v>
      </c>
      <c r="K275" s="26" t="e">
        <v>#N/A</v>
      </c>
      <c r="L275" s="26" t="e">
        <v>#N/A</v>
      </c>
      <c r="M275" s="26" t="e">
        <v>#N/A</v>
      </c>
      <c r="W275" s="26" t="e">
        <v>#N/A</v>
      </c>
      <c r="X275" s="26" t="e">
        <v>#N/A</v>
      </c>
      <c r="Y275" s="26" t="e">
        <v>#N/A</v>
      </c>
      <c r="Z275" s="26" t="e">
        <v>#N/A</v>
      </c>
      <c r="AA275" s="26" t="e">
        <v>#N/A</v>
      </c>
      <c r="AB275" s="26" t="e">
        <v>#N/A</v>
      </c>
    </row>
    <row r="276" spans="8:28" x14ac:dyDescent="0.25">
      <c r="H276" s="26" t="e">
        <v>#N/A</v>
      </c>
      <c r="I276" s="26" t="e">
        <v>#N/A</v>
      </c>
      <c r="J276" s="26" t="e">
        <v>#N/A</v>
      </c>
      <c r="K276" s="26" t="e">
        <v>#N/A</v>
      </c>
      <c r="L276" s="26" t="e">
        <v>#N/A</v>
      </c>
      <c r="M276" s="26" t="e">
        <v>#N/A</v>
      </c>
      <c r="W276" s="26" t="e">
        <v>#N/A</v>
      </c>
      <c r="X276" s="26" t="e">
        <v>#N/A</v>
      </c>
      <c r="Y276" s="26" t="e">
        <v>#N/A</v>
      </c>
      <c r="Z276" s="26" t="e">
        <v>#N/A</v>
      </c>
      <c r="AA276" s="26" t="e">
        <v>#N/A</v>
      </c>
      <c r="AB276" s="26" t="e">
        <v>#N/A</v>
      </c>
    </row>
    <row r="277" spans="8:28" x14ac:dyDescent="0.25">
      <c r="H277" s="26" t="e">
        <v>#N/A</v>
      </c>
      <c r="I277" s="26" t="e">
        <v>#N/A</v>
      </c>
      <c r="J277" s="26" t="e">
        <v>#N/A</v>
      </c>
      <c r="K277" s="26" t="e">
        <v>#N/A</v>
      </c>
      <c r="L277" s="26" t="e">
        <v>#N/A</v>
      </c>
      <c r="M277" s="26" t="e">
        <v>#N/A</v>
      </c>
      <c r="W277" s="26" t="e">
        <v>#N/A</v>
      </c>
      <c r="X277" s="26" t="e">
        <v>#N/A</v>
      </c>
      <c r="Y277" s="26" t="e">
        <v>#N/A</v>
      </c>
      <c r="Z277" s="26" t="e">
        <v>#N/A</v>
      </c>
      <c r="AA277" s="26" t="e">
        <v>#N/A</v>
      </c>
      <c r="AB277" s="26" t="e">
        <v>#N/A</v>
      </c>
    </row>
    <row r="278" spans="8:28" x14ac:dyDescent="0.25">
      <c r="H278" s="26" t="e">
        <v>#N/A</v>
      </c>
      <c r="I278" s="26" t="e">
        <v>#N/A</v>
      </c>
      <c r="J278" s="26" t="e">
        <v>#N/A</v>
      </c>
      <c r="K278" s="26" t="e">
        <v>#N/A</v>
      </c>
      <c r="L278" s="26" t="e">
        <v>#N/A</v>
      </c>
      <c r="M278" s="26" t="e">
        <v>#N/A</v>
      </c>
      <c r="W278" s="26" t="e">
        <v>#N/A</v>
      </c>
      <c r="X278" s="26" t="e">
        <v>#N/A</v>
      </c>
      <c r="Y278" s="26" t="e">
        <v>#N/A</v>
      </c>
      <c r="Z278" s="26" t="e">
        <v>#N/A</v>
      </c>
      <c r="AA278" s="26" t="e">
        <v>#N/A</v>
      </c>
      <c r="AB278" s="26" t="e">
        <v>#N/A</v>
      </c>
    </row>
    <row r="279" spans="8:28" x14ac:dyDescent="0.25">
      <c r="H279" s="26" t="e">
        <v>#N/A</v>
      </c>
      <c r="I279" s="26" t="e">
        <v>#N/A</v>
      </c>
      <c r="J279" s="26" t="e">
        <v>#N/A</v>
      </c>
      <c r="K279" s="26" t="e">
        <v>#N/A</v>
      </c>
      <c r="L279" s="26" t="e">
        <v>#N/A</v>
      </c>
      <c r="M279" s="26" t="e">
        <v>#N/A</v>
      </c>
      <c r="W279" s="26" t="e">
        <v>#N/A</v>
      </c>
      <c r="X279" s="26" t="e">
        <v>#N/A</v>
      </c>
      <c r="Y279" s="26" t="e">
        <v>#N/A</v>
      </c>
      <c r="Z279" s="26" t="e">
        <v>#N/A</v>
      </c>
      <c r="AA279" s="26" t="e">
        <v>#N/A</v>
      </c>
      <c r="AB279" s="26" t="e">
        <v>#N/A</v>
      </c>
    </row>
    <row r="280" spans="8:28" x14ac:dyDescent="0.25">
      <c r="H280" s="26" t="e">
        <v>#N/A</v>
      </c>
      <c r="I280" s="26" t="e">
        <v>#N/A</v>
      </c>
      <c r="J280" s="26" t="e">
        <v>#N/A</v>
      </c>
      <c r="K280" s="26" t="e">
        <v>#N/A</v>
      </c>
      <c r="L280" s="26" t="e">
        <v>#N/A</v>
      </c>
      <c r="M280" s="26" t="e">
        <v>#N/A</v>
      </c>
      <c r="W280" s="26" t="e">
        <v>#N/A</v>
      </c>
      <c r="X280" s="26" t="e">
        <v>#N/A</v>
      </c>
      <c r="Y280" s="26" t="e">
        <v>#N/A</v>
      </c>
      <c r="Z280" s="26" t="e">
        <v>#N/A</v>
      </c>
      <c r="AA280" s="26" t="e">
        <v>#N/A</v>
      </c>
      <c r="AB280" s="26" t="e">
        <v>#N/A</v>
      </c>
    </row>
    <row r="281" spans="8:28" x14ac:dyDescent="0.25">
      <c r="H281" s="26" t="e">
        <v>#N/A</v>
      </c>
      <c r="I281" s="26" t="e">
        <v>#N/A</v>
      </c>
      <c r="J281" s="26" t="e">
        <v>#N/A</v>
      </c>
      <c r="K281" s="26" t="e">
        <v>#N/A</v>
      </c>
      <c r="L281" s="26" t="e">
        <v>#N/A</v>
      </c>
      <c r="M281" s="26" t="e">
        <v>#N/A</v>
      </c>
      <c r="W281" s="26" t="e">
        <v>#N/A</v>
      </c>
      <c r="X281" s="26" t="e">
        <v>#N/A</v>
      </c>
      <c r="Y281" s="26" t="e">
        <v>#N/A</v>
      </c>
      <c r="Z281" s="26" t="e">
        <v>#N/A</v>
      </c>
      <c r="AA281" s="26" t="e">
        <v>#N/A</v>
      </c>
      <c r="AB281" s="26" t="e">
        <v>#N/A</v>
      </c>
    </row>
    <row r="282" spans="8:28" x14ac:dyDescent="0.25">
      <c r="H282" s="26" t="e">
        <v>#N/A</v>
      </c>
      <c r="I282" s="26" t="e">
        <v>#N/A</v>
      </c>
      <c r="J282" s="26" t="e">
        <v>#N/A</v>
      </c>
      <c r="K282" s="26" t="e">
        <v>#N/A</v>
      </c>
      <c r="L282" s="26" t="e">
        <v>#N/A</v>
      </c>
      <c r="M282" s="26" t="e">
        <v>#N/A</v>
      </c>
      <c r="W282" s="26" t="e">
        <v>#N/A</v>
      </c>
      <c r="X282" s="26" t="e">
        <v>#N/A</v>
      </c>
      <c r="Y282" s="26" t="e">
        <v>#N/A</v>
      </c>
      <c r="Z282" s="26" t="e">
        <v>#N/A</v>
      </c>
      <c r="AA282" s="26" t="e">
        <v>#N/A</v>
      </c>
      <c r="AB282" s="26" t="e">
        <v>#N/A</v>
      </c>
    </row>
    <row r="283" spans="8:28" x14ac:dyDescent="0.25">
      <c r="H283" s="26" t="e">
        <v>#N/A</v>
      </c>
      <c r="I283" s="26" t="e">
        <v>#N/A</v>
      </c>
      <c r="J283" s="26" t="e">
        <v>#N/A</v>
      </c>
      <c r="K283" s="26" t="e">
        <v>#N/A</v>
      </c>
      <c r="L283" s="26" t="e">
        <v>#N/A</v>
      </c>
      <c r="M283" s="26" t="e">
        <v>#N/A</v>
      </c>
      <c r="W283" s="26" t="e">
        <v>#N/A</v>
      </c>
      <c r="X283" s="26" t="e">
        <v>#N/A</v>
      </c>
      <c r="Y283" s="26" t="e">
        <v>#N/A</v>
      </c>
      <c r="Z283" s="26" t="e">
        <v>#N/A</v>
      </c>
      <c r="AA283" s="26" t="e">
        <v>#N/A</v>
      </c>
      <c r="AB283" s="26" t="e">
        <v>#N/A</v>
      </c>
    </row>
    <row r="284" spans="8:28" x14ac:dyDescent="0.25">
      <c r="H284" s="26" t="e">
        <v>#N/A</v>
      </c>
      <c r="I284" s="26" t="e">
        <v>#N/A</v>
      </c>
      <c r="J284" s="26" t="e">
        <v>#N/A</v>
      </c>
      <c r="K284" s="26" t="e">
        <v>#N/A</v>
      </c>
      <c r="L284" s="26" t="e">
        <v>#N/A</v>
      </c>
      <c r="M284" s="26" t="e">
        <v>#N/A</v>
      </c>
      <c r="W284" s="26" t="e">
        <v>#N/A</v>
      </c>
      <c r="X284" s="26" t="e">
        <v>#N/A</v>
      </c>
      <c r="Y284" s="26" t="e">
        <v>#N/A</v>
      </c>
      <c r="Z284" s="26" t="e">
        <v>#N/A</v>
      </c>
      <c r="AA284" s="26" t="e">
        <v>#N/A</v>
      </c>
      <c r="AB284" s="26" t="e">
        <v>#N/A</v>
      </c>
    </row>
    <row r="285" spans="8:28" x14ac:dyDescent="0.25">
      <c r="H285" s="26" t="e">
        <v>#N/A</v>
      </c>
      <c r="I285" s="26" t="e">
        <v>#N/A</v>
      </c>
      <c r="J285" s="26" t="e">
        <v>#N/A</v>
      </c>
      <c r="K285" s="26" t="e">
        <v>#N/A</v>
      </c>
      <c r="L285" s="26" t="e">
        <v>#N/A</v>
      </c>
      <c r="M285" s="26" t="e">
        <v>#N/A</v>
      </c>
      <c r="W285" s="26" t="e">
        <v>#N/A</v>
      </c>
      <c r="X285" s="26" t="e">
        <v>#N/A</v>
      </c>
      <c r="Y285" s="26" t="e">
        <v>#N/A</v>
      </c>
      <c r="Z285" s="26" t="e">
        <v>#N/A</v>
      </c>
      <c r="AA285" s="26" t="e">
        <v>#N/A</v>
      </c>
      <c r="AB285" s="26" t="e">
        <v>#N/A</v>
      </c>
    </row>
    <row r="286" spans="8:28" x14ac:dyDescent="0.25">
      <c r="H286" s="26" t="e">
        <v>#N/A</v>
      </c>
      <c r="I286" s="26" t="e">
        <v>#N/A</v>
      </c>
      <c r="J286" s="26" t="e">
        <v>#N/A</v>
      </c>
      <c r="K286" s="26" t="e">
        <v>#N/A</v>
      </c>
      <c r="L286" s="26" t="e">
        <v>#N/A</v>
      </c>
      <c r="M286" s="26" t="e">
        <v>#N/A</v>
      </c>
      <c r="W286" s="26" t="e">
        <v>#N/A</v>
      </c>
      <c r="X286" s="26" t="e">
        <v>#N/A</v>
      </c>
      <c r="Y286" s="26" t="e">
        <v>#N/A</v>
      </c>
      <c r="Z286" s="26" t="e">
        <v>#N/A</v>
      </c>
      <c r="AA286" s="26" t="e">
        <v>#N/A</v>
      </c>
      <c r="AB286" s="26" t="e">
        <v>#N/A</v>
      </c>
    </row>
    <row r="287" spans="8:28" x14ac:dyDescent="0.25">
      <c r="H287" s="26" t="e">
        <v>#N/A</v>
      </c>
      <c r="I287" s="26" t="e">
        <v>#N/A</v>
      </c>
      <c r="J287" s="26" t="e">
        <v>#N/A</v>
      </c>
      <c r="K287" s="26" t="e">
        <v>#N/A</v>
      </c>
      <c r="L287" s="26" t="e">
        <v>#N/A</v>
      </c>
      <c r="M287" s="26" t="e">
        <v>#N/A</v>
      </c>
      <c r="W287" s="26" t="e">
        <v>#N/A</v>
      </c>
      <c r="X287" s="26" t="e">
        <v>#N/A</v>
      </c>
      <c r="Y287" s="26" t="e">
        <v>#N/A</v>
      </c>
      <c r="Z287" s="26" t="e">
        <v>#N/A</v>
      </c>
      <c r="AA287" s="26" t="e">
        <v>#N/A</v>
      </c>
      <c r="AB287" s="26" t="e">
        <v>#N/A</v>
      </c>
    </row>
    <row r="288" spans="8:28" x14ac:dyDescent="0.25">
      <c r="H288" s="26" t="e">
        <v>#N/A</v>
      </c>
      <c r="I288" s="26" t="e">
        <v>#N/A</v>
      </c>
      <c r="J288" s="26" t="e">
        <v>#N/A</v>
      </c>
      <c r="K288" s="26" t="e">
        <v>#N/A</v>
      </c>
      <c r="L288" s="26" t="e">
        <v>#N/A</v>
      </c>
      <c r="M288" s="26" t="e">
        <v>#N/A</v>
      </c>
      <c r="W288" s="26" t="e">
        <v>#N/A</v>
      </c>
      <c r="X288" s="26" t="e">
        <v>#N/A</v>
      </c>
      <c r="Y288" s="26" t="e">
        <v>#N/A</v>
      </c>
      <c r="Z288" s="26" t="e">
        <v>#N/A</v>
      </c>
      <c r="AA288" s="26" t="e">
        <v>#N/A</v>
      </c>
      <c r="AB288" s="26" t="e">
        <v>#N/A</v>
      </c>
    </row>
    <row r="289" spans="8:28" x14ac:dyDescent="0.25">
      <c r="H289" s="26" t="e">
        <v>#N/A</v>
      </c>
      <c r="I289" s="26" t="e">
        <v>#N/A</v>
      </c>
      <c r="J289" s="26" t="e">
        <v>#N/A</v>
      </c>
      <c r="K289" s="26" t="e">
        <v>#N/A</v>
      </c>
      <c r="L289" s="26" t="e">
        <v>#N/A</v>
      </c>
      <c r="M289" s="26" t="e">
        <v>#N/A</v>
      </c>
      <c r="W289" s="26" t="e">
        <v>#N/A</v>
      </c>
      <c r="X289" s="26" t="e">
        <v>#N/A</v>
      </c>
      <c r="Y289" s="26" t="e">
        <v>#N/A</v>
      </c>
      <c r="Z289" s="26" t="e">
        <v>#N/A</v>
      </c>
      <c r="AA289" s="26" t="e">
        <v>#N/A</v>
      </c>
      <c r="AB289" s="26" t="e">
        <v>#N/A</v>
      </c>
    </row>
    <row r="290" spans="8:28" x14ac:dyDescent="0.25">
      <c r="H290" s="26" t="e">
        <v>#N/A</v>
      </c>
      <c r="I290" s="26" t="e">
        <v>#N/A</v>
      </c>
      <c r="J290" s="26" t="e">
        <v>#N/A</v>
      </c>
      <c r="K290" s="26" t="e">
        <v>#N/A</v>
      </c>
      <c r="L290" s="26" t="e">
        <v>#N/A</v>
      </c>
      <c r="M290" s="26" t="e">
        <v>#N/A</v>
      </c>
      <c r="W290" s="26" t="e">
        <v>#N/A</v>
      </c>
      <c r="X290" s="26" t="e">
        <v>#N/A</v>
      </c>
      <c r="Y290" s="26" t="e">
        <v>#N/A</v>
      </c>
      <c r="Z290" s="26" t="e">
        <v>#N/A</v>
      </c>
      <c r="AA290" s="26" t="e">
        <v>#N/A</v>
      </c>
      <c r="AB290" s="26" t="e">
        <v>#N/A</v>
      </c>
    </row>
    <row r="291" spans="8:28" x14ac:dyDescent="0.25">
      <c r="H291" s="26" t="e">
        <v>#N/A</v>
      </c>
      <c r="I291" s="26" t="e">
        <v>#N/A</v>
      </c>
      <c r="J291" s="26" t="e">
        <v>#N/A</v>
      </c>
      <c r="K291" s="26" t="e">
        <v>#N/A</v>
      </c>
      <c r="L291" s="26" t="e">
        <v>#N/A</v>
      </c>
      <c r="M291" s="26" t="e">
        <v>#N/A</v>
      </c>
      <c r="W291" s="26" t="e">
        <v>#N/A</v>
      </c>
      <c r="X291" s="26" t="e">
        <v>#N/A</v>
      </c>
      <c r="Y291" s="26" t="e">
        <v>#N/A</v>
      </c>
      <c r="Z291" s="26" t="e">
        <v>#N/A</v>
      </c>
      <c r="AA291" s="26" t="e">
        <v>#N/A</v>
      </c>
      <c r="AB291" s="26" t="e">
        <v>#N/A</v>
      </c>
    </row>
    <row r="292" spans="8:28" x14ac:dyDescent="0.25">
      <c r="H292" s="26" t="e">
        <v>#N/A</v>
      </c>
      <c r="I292" s="26" t="e">
        <v>#N/A</v>
      </c>
      <c r="J292" s="26" t="e">
        <v>#N/A</v>
      </c>
      <c r="K292" s="26" t="e">
        <v>#N/A</v>
      </c>
      <c r="L292" s="26" t="e">
        <v>#N/A</v>
      </c>
      <c r="M292" s="26" t="e">
        <v>#N/A</v>
      </c>
      <c r="W292" s="26" t="e">
        <v>#N/A</v>
      </c>
      <c r="X292" s="26" t="e">
        <v>#N/A</v>
      </c>
      <c r="Y292" s="26" t="e">
        <v>#N/A</v>
      </c>
      <c r="Z292" s="26" t="e">
        <v>#N/A</v>
      </c>
      <c r="AA292" s="26" t="e">
        <v>#N/A</v>
      </c>
      <c r="AB292" s="26" t="e">
        <v>#N/A</v>
      </c>
    </row>
    <row r="293" spans="8:28" x14ac:dyDescent="0.25">
      <c r="H293" s="26" t="e">
        <v>#N/A</v>
      </c>
      <c r="I293" s="26" t="e">
        <v>#N/A</v>
      </c>
      <c r="J293" s="26" t="e">
        <v>#N/A</v>
      </c>
      <c r="K293" s="26" t="e">
        <v>#N/A</v>
      </c>
      <c r="L293" s="26" t="e">
        <v>#N/A</v>
      </c>
      <c r="M293" s="26" t="e">
        <v>#N/A</v>
      </c>
      <c r="W293" s="26" t="e">
        <v>#N/A</v>
      </c>
      <c r="X293" s="26" t="e">
        <v>#N/A</v>
      </c>
      <c r="Y293" s="26" t="e">
        <v>#N/A</v>
      </c>
      <c r="Z293" s="26" t="e">
        <v>#N/A</v>
      </c>
      <c r="AA293" s="26" t="e">
        <v>#N/A</v>
      </c>
      <c r="AB293" s="26" t="e">
        <v>#N/A</v>
      </c>
    </row>
    <row r="294" spans="8:28" x14ac:dyDescent="0.25">
      <c r="H294" s="26" t="e">
        <v>#N/A</v>
      </c>
      <c r="I294" s="26" t="e">
        <v>#N/A</v>
      </c>
      <c r="J294" s="26" t="e">
        <v>#N/A</v>
      </c>
      <c r="K294" s="26" t="e">
        <v>#N/A</v>
      </c>
      <c r="L294" s="26" t="e">
        <v>#N/A</v>
      </c>
      <c r="M294" s="26" t="e">
        <v>#N/A</v>
      </c>
      <c r="W294" s="26" t="e">
        <v>#N/A</v>
      </c>
      <c r="X294" s="26" t="e">
        <v>#N/A</v>
      </c>
      <c r="Y294" s="26" t="e">
        <v>#N/A</v>
      </c>
      <c r="Z294" s="26" t="e">
        <v>#N/A</v>
      </c>
      <c r="AA294" s="26" t="e">
        <v>#N/A</v>
      </c>
      <c r="AB294" s="26" t="e">
        <v>#N/A</v>
      </c>
    </row>
    <row r="295" spans="8:28" x14ac:dyDescent="0.25">
      <c r="H295" s="26" t="e">
        <v>#N/A</v>
      </c>
      <c r="I295" s="26" t="e">
        <v>#N/A</v>
      </c>
      <c r="J295" s="26" t="e">
        <v>#N/A</v>
      </c>
      <c r="K295" s="26" t="e">
        <v>#N/A</v>
      </c>
      <c r="L295" s="26" t="e">
        <v>#N/A</v>
      </c>
      <c r="M295" s="26" t="e">
        <v>#N/A</v>
      </c>
      <c r="W295" s="26" t="e">
        <v>#N/A</v>
      </c>
      <c r="X295" s="26" t="e">
        <v>#N/A</v>
      </c>
      <c r="Y295" s="26" t="e">
        <v>#N/A</v>
      </c>
      <c r="Z295" s="26" t="e">
        <v>#N/A</v>
      </c>
      <c r="AA295" s="26" t="e">
        <v>#N/A</v>
      </c>
      <c r="AB295" s="26" t="e">
        <v>#N/A</v>
      </c>
    </row>
    <row r="296" spans="8:28" x14ac:dyDescent="0.25">
      <c r="H296" s="26" t="e">
        <v>#N/A</v>
      </c>
      <c r="I296" s="26" t="e">
        <v>#N/A</v>
      </c>
      <c r="J296" s="26" t="e">
        <v>#N/A</v>
      </c>
      <c r="K296" s="26" t="e">
        <v>#N/A</v>
      </c>
      <c r="L296" s="26" t="e">
        <v>#N/A</v>
      </c>
      <c r="M296" s="26" t="e">
        <v>#N/A</v>
      </c>
      <c r="W296" s="26" t="e">
        <v>#N/A</v>
      </c>
      <c r="X296" s="26" t="e">
        <v>#N/A</v>
      </c>
      <c r="Y296" s="26" t="e">
        <v>#N/A</v>
      </c>
      <c r="Z296" s="26" t="e">
        <v>#N/A</v>
      </c>
      <c r="AA296" s="26" t="e">
        <v>#N/A</v>
      </c>
      <c r="AB296" s="26" t="e">
        <v>#N/A</v>
      </c>
    </row>
    <row r="297" spans="8:28" x14ac:dyDescent="0.25">
      <c r="H297" s="26" t="e">
        <v>#N/A</v>
      </c>
      <c r="I297" s="26" t="e">
        <v>#N/A</v>
      </c>
      <c r="J297" s="26" t="e">
        <v>#N/A</v>
      </c>
      <c r="K297" s="26" t="e">
        <v>#N/A</v>
      </c>
      <c r="L297" s="26" t="e">
        <v>#N/A</v>
      </c>
      <c r="M297" s="26" t="e">
        <v>#N/A</v>
      </c>
      <c r="W297" s="26" t="e">
        <v>#N/A</v>
      </c>
      <c r="X297" s="26" t="e">
        <v>#N/A</v>
      </c>
      <c r="Y297" s="26" t="e">
        <v>#N/A</v>
      </c>
      <c r="Z297" s="26" t="e">
        <v>#N/A</v>
      </c>
      <c r="AA297" s="26" t="e">
        <v>#N/A</v>
      </c>
      <c r="AB297" s="26" t="e">
        <v>#N/A</v>
      </c>
    </row>
    <row r="298" spans="8:28" x14ac:dyDescent="0.25">
      <c r="H298" s="26" t="e">
        <v>#N/A</v>
      </c>
      <c r="I298" s="26" t="e">
        <v>#N/A</v>
      </c>
      <c r="J298" s="26" t="e">
        <v>#N/A</v>
      </c>
      <c r="K298" s="26" t="e">
        <v>#N/A</v>
      </c>
      <c r="L298" s="26" t="e">
        <v>#N/A</v>
      </c>
      <c r="M298" s="26" t="e">
        <v>#N/A</v>
      </c>
      <c r="W298" s="26" t="e">
        <v>#N/A</v>
      </c>
      <c r="X298" s="26" t="e">
        <v>#N/A</v>
      </c>
      <c r="Y298" s="26" t="e">
        <v>#N/A</v>
      </c>
      <c r="Z298" s="26" t="e">
        <v>#N/A</v>
      </c>
      <c r="AA298" s="26" t="e">
        <v>#N/A</v>
      </c>
      <c r="AB298" s="26" t="e">
        <v>#N/A</v>
      </c>
    </row>
    <row r="299" spans="8:28" x14ac:dyDescent="0.25">
      <c r="H299" s="26" t="e">
        <v>#N/A</v>
      </c>
      <c r="I299" s="26" t="e">
        <v>#N/A</v>
      </c>
      <c r="J299" s="26" t="e">
        <v>#N/A</v>
      </c>
      <c r="K299" s="26" t="e">
        <v>#N/A</v>
      </c>
      <c r="L299" s="26" t="e">
        <v>#N/A</v>
      </c>
      <c r="M299" s="26" t="e">
        <v>#N/A</v>
      </c>
      <c r="W299" s="26" t="e">
        <v>#N/A</v>
      </c>
      <c r="X299" s="26" t="e">
        <v>#N/A</v>
      </c>
      <c r="Y299" s="26" t="e">
        <v>#N/A</v>
      </c>
      <c r="Z299" s="26" t="e">
        <v>#N/A</v>
      </c>
      <c r="AA299" s="26" t="e">
        <v>#N/A</v>
      </c>
      <c r="AB299" s="26" t="e">
        <v>#N/A</v>
      </c>
    </row>
    <row r="300" spans="8:28" x14ac:dyDescent="0.25">
      <c r="H300" s="26" t="e">
        <v>#N/A</v>
      </c>
      <c r="I300" s="26" t="e">
        <v>#N/A</v>
      </c>
      <c r="J300" s="26" t="e">
        <v>#N/A</v>
      </c>
      <c r="K300" s="26" t="e">
        <v>#N/A</v>
      </c>
      <c r="L300" s="26" t="e">
        <v>#N/A</v>
      </c>
      <c r="M300" s="26" t="e">
        <v>#N/A</v>
      </c>
      <c r="W300" s="26" t="e">
        <v>#N/A</v>
      </c>
      <c r="X300" s="26" t="e">
        <v>#N/A</v>
      </c>
      <c r="Y300" s="26" t="e">
        <v>#N/A</v>
      </c>
      <c r="Z300" s="26" t="e">
        <v>#N/A</v>
      </c>
      <c r="AA300" s="26" t="e">
        <v>#N/A</v>
      </c>
      <c r="AB300" s="26" t="e">
        <v>#N/A</v>
      </c>
    </row>
    <row r="301" spans="8:28" x14ac:dyDescent="0.25">
      <c r="H301" s="26" t="e">
        <v>#N/A</v>
      </c>
      <c r="I301" s="26" t="e">
        <v>#N/A</v>
      </c>
      <c r="J301" s="26" t="e">
        <v>#N/A</v>
      </c>
      <c r="K301" s="26" t="e">
        <v>#N/A</v>
      </c>
      <c r="L301" s="26" t="e">
        <v>#N/A</v>
      </c>
      <c r="M301" s="26" t="e">
        <v>#N/A</v>
      </c>
      <c r="W301" s="26" t="e">
        <v>#N/A</v>
      </c>
      <c r="X301" s="26" t="e">
        <v>#N/A</v>
      </c>
      <c r="Y301" s="26" t="e">
        <v>#N/A</v>
      </c>
      <c r="Z301" s="26" t="e">
        <v>#N/A</v>
      </c>
      <c r="AA301" s="26" t="e">
        <v>#N/A</v>
      </c>
      <c r="AB301" s="26" t="e">
        <v>#N/A</v>
      </c>
    </row>
    <row r="302" spans="8:28" x14ac:dyDescent="0.25">
      <c r="H302" s="26" t="e">
        <v>#N/A</v>
      </c>
      <c r="I302" s="26" t="e">
        <v>#N/A</v>
      </c>
      <c r="J302" s="26" t="e">
        <v>#N/A</v>
      </c>
      <c r="K302" s="26" t="e">
        <v>#N/A</v>
      </c>
      <c r="L302" s="26" t="e">
        <v>#N/A</v>
      </c>
      <c r="M302" s="26" t="e">
        <v>#N/A</v>
      </c>
      <c r="W302" s="26" t="e">
        <v>#N/A</v>
      </c>
      <c r="X302" s="26" t="e">
        <v>#N/A</v>
      </c>
      <c r="Y302" s="26" t="e">
        <v>#N/A</v>
      </c>
      <c r="Z302" s="26" t="e">
        <v>#N/A</v>
      </c>
      <c r="AA302" s="26" t="e">
        <v>#N/A</v>
      </c>
      <c r="AB302" s="26" t="e">
        <v>#N/A</v>
      </c>
    </row>
    <row r="303" spans="8:28" x14ac:dyDescent="0.25">
      <c r="H303" s="26" t="e">
        <v>#N/A</v>
      </c>
      <c r="I303" s="26" t="e">
        <v>#N/A</v>
      </c>
      <c r="J303" s="26" t="e">
        <v>#N/A</v>
      </c>
      <c r="K303" s="26" t="e">
        <v>#N/A</v>
      </c>
      <c r="L303" s="26" t="e">
        <v>#N/A</v>
      </c>
      <c r="M303" s="26" t="e">
        <v>#N/A</v>
      </c>
      <c r="W303" s="26" t="e">
        <v>#N/A</v>
      </c>
      <c r="X303" s="26" t="e">
        <v>#N/A</v>
      </c>
      <c r="Y303" s="26" t="e">
        <v>#N/A</v>
      </c>
      <c r="Z303" s="26" t="e">
        <v>#N/A</v>
      </c>
      <c r="AA303" s="26" t="e">
        <v>#N/A</v>
      </c>
      <c r="AB303" s="26" t="e">
        <v>#N/A</v>
      </c>
    </row>
    <row r="304" spans="8:28" x14ac:dyDescent="0.25">
      <c r="H304" s="26" t="e">
        <v>#N/A</v>
      </c>
      <c r="I304" s="26" t="e">
        <v>#N/A</v>
      </c>
      <c r="J304" s="26" t="e">
        <v>#N/A</v>
      </c>
      <c r="K304" s="26" t="e">
        <v>#N/A</v>
      </c>
      <c r="L304" s="26" t="e">
        <v>#N/A</v>
      </c>
      <c r="M304" s="26" t="e">
        <v>#N/A</v>
      </c>
      <c r="W304" s="26" t="e">
        <v>#N/A</v>
      </c>
      <c r="X304" s="26" t="e">
        <v>#N/A</v>
      </c>
      <c r="Y304" s="26" t="e">
        <v>#N/A</v>
      </c>
      <c r="Z304" s="26" t="e">
        <v>#N/A</v>
      </c>
      <c r="AA304" s="26" t="e">
        <v>#N/A</v>
      </c>
      <c r="AB304" s="26" t="e">
        <v>#N/A</v>
      </c>
    </row>
    <row r="305" spans="8:28" x14ac:dyDescent="0.25">
      <c r="H305" s="26" t="e">
        <v>#N/A</v>
      </c>
      <c r="I305" s="26" t="e">
        <v>#N/A</v>
      </c>
      <c r="J305" s="26" t="e">
        <v>#N/A</v>
      </c>
      <c r="K305" s="26" t="e">
        <v>#N/A</v>
      </c>
      <c r="L305" s="26" t="e">
        <v>#N/A</v>
      </c>
      <c r="M305" s="26" t="e">
        <v>#N/A</v>
      </c>
      <c r="W305" s="26" t="e">
        <v>#N/A</v>
      </c>
      <c r="X305" s="26" t="e">
        <v>#N/A</v>
      </c>
      <c r="Y305" s="26" t="e">
        <v>#N/A</v>
      </c>
      <c r="Z305" s="26" t="e">
        <v>#N/A</v>
      </c>
      <c r="AA305" s="26" t="e">
        <v>#N/A</v>
      </c>
      <c r="AB305" s="26" t="e">
        <v>#N/A</v>
      </c>
    </row>
    <row r="306" spans="8:28" x14ac:dyDescent="0.25">
      <c r="H306" s="26" t="e">
        <v>#N/A</v>
      </c>
      <c r="I306" s="26" t="e">
        <v>#N/A</v>
      </c>
      <c r="J306" s="26" t="e">
        <v>#N/A</v>
      </c>
      <c r="K306" s="26" t="e">
        <v>#N/A</v>
      </c>
      <c r="L306" s="26" t="e">
        <v>#N/A</v>
      </c>
      <c r="M306" s="26" t="e">
        <v>#N/A</v>
      </c>
      <c r="W306" s="26" t="e">
        <v>#N/A</v>
      </c>
      <c r="X306" s="26" t="e">
        <v>#N/A</v>
      </c>
      <c r="Y306" s="26" t="e">
        <v>#N/A</v>
      </c>
      <c r="Z306" s="26" t="e">
        <v>#N/A</v>
      </c>
      <c r="AA306" s="26" t="e">
        <v>#N/A</v>
      </c>
      <c r="AB306" s="26" t="e">
        <v>#N/A</v>
      </c>
    </row>
    <row r="307" spans="8:28" x14ac:dyDescent="0.25">
      <c r="H307" s="26" t="e">
        <v>#N/A</v>
      </c>
      <c r="I307" s="26" t="e">
        <v>#N/A</v>
      </c>
      <c r="J307" s="26" t="e">
        <v>#N/A</v>
      </c>
      <c r="K307" s="26" t="e">
        <v>#N/A</v>
      </c>
      <c r="L307" s="26" t="e">
        <v>#N/A</v>
      </c>
      <c r="M307" s="26" t="e">
        <v>#N/A</v>
      </c>
      <c r="W307" s="26" t="e">
        <v>#N/A</v>
      </c>
      <c r="X307" s="26" t="e">
        <v>#N/A</v>
      </c>
      <c r="Y307" s="26" t="e">
        <v>#N/A</v>
      </c>
      <c r="Z307" s="26" t="e">
        <v>#N/A</v>
      </c>
      <c r="AA307" s="26" t="e">
        <v>#N/A</v>
      </c>
      <c r="AB307" s="26" t="e">
        <v>#N/A</v>
      </c>
    </row>
    <row r="308" spans="8:28" x14ac:dyDescent="0.25">
      <c r="H308" s="26" t="e">
        <v>#N/A</v>
      </c>
      <c r="I308" s="26" t="e">
        <v>#N/A</v>
      </c>
      <c r="J308" s="26" t="e">
        <v>#N/A</v>
      </c>
      <c r="K308" s="26" t="e">
        <v>#N/A</v>
      </c>
      <c r="L308" s="26" t="e">
        <v>#N/A</v>
      </c>
      <c r="M308" s="26" t="e">
        <v>#N/A</v>
      </c>
      <c r="W308" s="26" t="e">
        <v>#N/A</v>
      </c>
      <c r="X308" s="26" t="e">
        <v>#N/A</v>
      </c>
      <c r="Y308" s="26" t="e">
        <v>#N/A</v>
      </c>
      <c r="Z308" s="26" t="e">
        <v>#N/A</v>
      </c>
      <c r="AA308" s="26" t="e">
        <v>#N/A</v>
      </c>
      <c r="AB308" s="26" t="e">
        <v>#N/A</v>
      </c>
    </row>
    <row r="309" spans="8:28" x14ac:dyDescent="0.25">
      <c r="H309" s="26" t="e">
        <v>#N/A</v>
      </c>
      <c r="I309" s="26" t="e">
        <v>#N/A</v>
      </c>
      <c r="J309" s="26" t="e">
        <v>#N/A</v>
      </c>
      <c r="K309" s="26" t="e">
        <v>#N/A</v>
      </c>
      <c r="L309" s="26" t="e">
        <v>#N/A</v>
      </c>
      <c r="M309" s="26" t="e">
        <v>#N/A</v>
      </c>
      <c r="W309" s="26" t="e">
        <v>#N/A</v>
      </c>
      <c r="X309" s="26" t="e">
        <v>#N/A</v>
      </c>
      <c r="Y309" s="26" t="e">
        <v>#N/A</v>
      </c>
      <c r="Z309" s="26" t="e">
        <v>#N/A</v>
      </c>
      <c r="AA309" s="26" t="e">
        <v>#N/A</v>
      </c>
      <c r="AB309" s="26" t="e">
        <v>#N/A</v>
      </c>
    </row>
    <row r="310" spans="8:28" x14ac:dyDescent="0.25">
      <c r="H310" s="26" t="e">
        <v>#N/A</v>
      </c>
      <c r="I310" s="26" t="e">
        <v>#N/A</v>
      </c>
      <c r="J310" s="26" t="e">
        <v>#N/A</v>
      </c>
      <c r="K310" s="26" t="e">
        <v>#N/A</v>
      </c>
      <c r="L310" s="26" t="e">
        <v>#N/A</v>
      </c>
      <c r="M310" s="26" t="e">
        <v>#N/A</v>
      </c>
      <c r="W310" s="26" t="e">
        <v>#N/A</v>
      </c>
      <c r="X310" s="26" t="e">
        <v>#N/A</v>
      </c>
      <c r="Y310" s="26" t="e">
        <v>#N/A</v>
      </c>
      <c r="Z310" s="26" t="e">
        <v>#N/A</v>
      </c>
      <c r="AA310" s="26" t="e">
        <v>#N/A</v>
      </c>
      <c r="AB310" s="26" t="e">
        <v>#N/A</v>
      </c>
    </row>
    <row r="311" spans="8:28" x14ac:dyDescent="0.25">
      <c r="H311" s="26" t="e">
        <v>#N/A</v>
      </c>
      <c r="I311" s="26" t="e">
        <v>#N/A</v>
      </c>
      <c r="J311" s="26" t="e">
        <v>#N/A</v>
      </c>
      <c r="K311" s="26" t="e">
        <v>#N/A</v>
      </c>
      <c r="L311" s="26" t="e">
        <v>#N/A</v>
      </c>
      <c r="M311" s="26" t="e">
        <v>#N/A</v>
      </c>
      <c r="W311" s="26" t="e">
        <v>#N/A</v>
      </c>
      <c r="X311" s="26" t="e">
        <v>#N/A</v>
      </c>
      <c r="Y311" s="26" t="e">
        <v>#N/A</v>
      </c>
      <c r="Z311" s="26" t="e">
        <v>#N/A</v>
      </c>
      <c r="AA311" s="26" t="e">
        <v>#N/A</v>
      </c>
      <c r="AB311" s="26" t="e">
        <v>#N/A</v>
      </c>
    </row>
    <row r="312" spans="8:28" x14ac:dyDescent="0.25">
      <c r="H312" s="26" t="e">
        <v>#N/A</v>
      </c>
      <c r="I312" s="26" t="e">
        <v>#N/A</v>
      </c>
      <c r="J312" s="26" t="e">
        <v>#N/A</v>
      </c>
      <c r="K312" s="26" t="e">
        <v>#N/A</v>
      </c>
      <c r="L312" s="26" t="e">
        <v>#N/A</v>
      </c>
      <c r="M312" s="26" t="e">
        <v>#N/A</v>
      </c>
      <c r="W312" s="26" t="e">
        <v>#N/A</v>
      </c>
      <c r="X312" s="26" t="e">
        <v>#N/A</v>
      </c>
      <c r="Y312" s="26" t="e">
        <v>#N/A</v>
      </c>
      <c r="Z312" s="26" t="e">
        <v>#N/A</v>
      </c>
      <c r="AA312" s="26" t="e">
        <v>#N/A</v>
      </c>
      <c r="AB312" s="26" t="e">
        <v>#N/A</v>
      </c>
    </row>
    <row r="313" spans="8:28" x14ac:dyDescent="0.25">
      <c r="H313" s="26" t="e">
        <v>#N/A</v>
      </c>
      <c r="I313" s="26" t="e">
        <v>#N/A</v>
      </c>
      <c r="J313" s="26" t="e">
        <v>#N/A</v>
      </c>
      <c r="K313" s="26" t="e">
        <v>#N/A</v>
      </c>
      <c r="L313" s="26" t="e">
        <v>#N/A</v>
      </c>
      <c r="M313" s="26" t="e">
        <v>#N/A</v>
      </c>
      <c r="W313" s="26" t="e">
        <v>#N/A</v>
      </c>
      <c r="X313" s="26" t="e">
        <v>#N/A</v>
      </c>
      <c r="Y313" s="26" t="e">
        <v>#N/A</v>
      </c>
      <c r="Z313" s="26" t="e">
        <v>#N/A</v>
      </c>
      <c r="AA313" s="26" t="e">
        <v>#N/A</v>
      </c>
      <c r="AB313" s="26" t="e">
        <v>#N/A</v>
      </c>
    </row>
    <row r="314" spans="8:28" x14ac:dyDescent="0.25">
      <c r="H314" s="26" t="e">
        <v>#N/A</v>
      </c>
      <c r="I314" s="26" t="e">
        <v>#N/A</v>
      </c>
      <c r="J314" s="26" t="e">
        <v>#N/A</v>
      </c>
      <c r="K314" s="26" t="e">
        <v>#N/A</v>
      </c>
      <c r="L314" s="26" t="e">
        <v>#N/A</v>
      </c>
      <c r="M314" s="26" t="e">
        <v>#N/A</v>
      </c>
      <c r="W314" s="26" t="e">
        <v>#N/A</v>
      </c>
      <c r="X314" s="26" t="e">
        <v>#N/A</v>
      </c>
      <c r="Y314" s="26" t="e">
        <v>#N/A</v>
      </c>
      <c r="Z314" s="26" t="e">
        <v>#N/A</v>
      </c>
      <c r="AA314" s="26" t="e">
        <v>#N/A</v>
      </c>
      <c r="AB314" s="26" t="e">
        <v>#N/A</v>
      </c>
    </row>
    <row r="315" spans="8:28" x14ac:dyDescent="0.25">
      <c r="H315" s="26" t="e">
        <v>#N/A</v>
      </c>
      <c r="I315" s="26" t="e">
        <v>#N/A</v>
      </c>
      <c r="J315" s="26" t="e">
        <v>#N/A</v>
      </c>
      <c r="K315" s="26" t="e">
        <v>#N/A</v>
      </c>
      <c r="L315" s="26" t="e">
        <v>#N/A</v>
      </c>
      <c r="M315" s="26" t="e">
        <v>#N/A</v>
      </c>
      <c r="W315" s="26" t="e">
        <v>#N/A</v>
      </c>
      <c r="X315" s="26" t="e">
        <v>#N/A</v>
      </c>
      <c r="Y315" s="26" t="e">
        <v>#N/A</v>
      </c>
      <c r="Z315" s="26" t="e">
        <v>#N/A</v>
      </c>
      <c r="AA315" s="26" t="e">
        <v>#N/A</v>
      </c>
      <c r="AB315" s="26" t="e">
        <v>#N/A</v>
      </c>
    </row>
    <row r="316" spans="8:28" x14ac:dyDescent="0.25">
      <c r="H316" s="26" t="e">
        <v>#N/A</v>
      </c>
      <c r="I316" s="26" t="e">
        <v>#N/A</v>
      </c>
      <c r="J316" s="26" t="e">
        <v>#N/A</v>
      </c>
      <c r="K316" s="26" t="e">
        <v>#N/A</v>
      </c>
      <c r="L316" s="26" t="e">
        <v>#N/A</v>
      </c>
      <c r="M316" s="26" t="e">
        <v>#N/A</v>
      </c>
      <c r="W316" s="26" t="e">
        <v>#N/A</v>
      </c>
      <c r="X316" s="26" t="e">
        <v>#N/A</v>
      </c>
      <c r="Y316" s="26" t="e">
        <v>#N/A</v>
      </c>
      <c r="Z316" s="26" t="e">
        <v>#N/A</v>
      </c>
      <c r="AA316" s="26" t="e">
        <v>#N/A</v>
      </c>
      <c r="AB316" s="26" t="e">
        <v>#N/A</v>
      </c>
    </row>
    <row r="317" spans="8:28" x14ac:dyDescent="0.25">
      <c r="H317" s="26" t="e">
        <v>#N/A</v>
      </c>
      <c r="I317" s="26" t="e">
        <v>#N/A</v>
      </c>
      <c r="J317" s="26" t="e">
        <v>#N/A</v>
      </c>
      <c r="K317" s="26" t="e">
        <v>#N/A</v>
      </c>
      <c r="L317" s="26" t="e">
        <v>#N/A</v>
      </c>
      <c r="M317" s="26" t="e">
        <v>#N/A</v>
      </c>
      <c r="W317" s="26" t="e">
        <v>#N/A</v>
      </c>
      <c r="X317" s="26" t="e">
        <v>#N/A</v>
      </c>
      <c r="Y317" s="26" t="e">
        <v>#N/A</v>
      </c>
      <c r="Z317" s="26" t="e">
        <v>#N/A</v>
      </c>
      <c r="AA317" s="26" t="e">
        <v>#N/A</v>
      </c>
      <c r="AB317" s="26" t="e">
        <v>#N/A</v>
      </c>
    </row>
    <row r="318" spans="8:28" x14ac:dyDescent="0.25">
      <c r="H318" s="26" t="e">
        <v>#N/A</v>
      </c>
      <c r="I318" s="26" t="e">
        <v>#N/A</v>
      </c>
      <c r="J318" s="26" t="e">
        <v>#N/A</v>
      </c>
      <c r="K318" s="26" t="e">
        <v>#N/A</v>
      </c>
      <c r="L318" s="26" t="e">
        <v>#N/A</v>
      </c>
      <c r="M318" s="26" t="e">
        <v>#N/A</v>
      </c>
      <c r="W318" s="26" t="e">
        <v>#N/A</v>
      </c>
      <c r="X318" s="26" t="e">
        <v>#N/A</v>
      </c>
      <c r="Y318" s="26" t="e">
        <v>#N/A</v>
      </c>
      <c r="Z318" s="26" t="e">
        <v>#N/A</v>
      </c>
      <c r="AA318" s="26" t="e">
        <v>#N/A</v>
      </c>
      <c r="AB318" s="26" t="e">
        <v>#N/A</v>
      </c>
    </row>
    <row r="319" spans="8:28" x14ac:dyDescent="0.25">
      <c r="H319" s="26" t="e">
        <v>#N/A</v>
      </c>
      <c r="I319" s="26" t="e">
        <v>#N/A</v>
      </c>
      <c r="J319" s="26" t="e">
        <v>#N/A</v>
      </c>
      <c r="K319" s="26" t="e">
        <v>#N/A</v>
      </c>
      <c r="L319" s="26" t="e">
        <v>#N/A</v>
      </c>
      <c r="M319" s="26" t="e">
        <v>#N/A</v>
      </c>
      <c r="W319" s="26" t="e">
        <v>#N/A</v>
      </c>
      <c r="X319" s="26" t="e">
        <v>#N/A</v>
      </c>
      <c r="Y319" s="26" t="e">
        <v>#N/A</v>
      </c>
      <c r="Z319" s="26" t="e">
        <v>#N/A</v>
      </c>
      <c r="AA319" s="26" t="e">
        <v>#N/A</v>
      </c>
      <c r="AB319" s="26" t="e">
        <v>#N/A</v>
      </c>
    </row>
    <row r="320" spans="8:28" x14ac:dyDescent="0.25">
      <c r="H320" s="26" t="e">
        <v>#N/A</v>
      </c>
      <c r="I320" s="26" t="e">
        <v>#N/A</v>
      </c>
      <c r="J320" s="26" t="e">
        <v>#N/A</v>
      </c>
      <c r="K320" s="26" t="e">
        <v>#N/A</v>
      </c>
      <c r="L320" s="26" t="e">
        <v>#N/A</v>
      </c>
      <c r="M320" s="26" t="e">
        <v>#N/A</v>
      </c>
      <c r="W320" s="26" t="e">
        <v>#N/A</v>
      </c>
      <c r="X320" s="26" t="e">
        <v>#N/A</v>
      </c>
      <c r="Y320" s="26" t="e">
        <v>#N/A</v>
      </c>
      <c r="Z320" s="26" t="e">
        <v>#N/A</v>
      </c>
      <c r="AA320" s="26" t="e">
        <v>#N/A</v>
      </c>
      <c r="AB320" s="26" t="e">
        <v>#N/A</v>
      </c>
    </row>
    <row r="321" spans="8:28" x14ac:dyDescent="0.25">
      <c r="H321" s="26" t="e">
        <v>#N/A</v>
      </c>
      <c r="I321" s="26" t="e">
        <v>#N/A</v>
      </c>
      <c r="J321" s="26" t="e">
        <v>#N/A</v>
      </c>
      <c r="K321" s="26" t="e">
        <v>#N/A</v>
      </c>
      <c r="L321" s="26" t="e">
        <v>#N/A</v>
      </c>
      <c r="M321" s="26" t="e">
        <v>#N/A</v>
      </c>
      <c r="W321" s="26" t="e">
        <v>#N/A</v>
      </c>
      <c r="X321" s="26" t="e">
        <v>#N/A</v>
      </c>
      <c r="Y321" s="26" t="e">
        <v>#N/A</v>
      </c>
      <c r="Z321" s="26" t="e">
        <v>#N/A</v>
      </c>
      <c r="AA321" s="26" t="e">
        <v>#N/A</v>
      </c>
      <c r="AB321" s="26" t="e">
        <v>#N/A</v>
      </c>
    </row>
    <row r="322" spans="8:28" x14ac:dyDescent="0.25">
      <c r="H322" s="26" t="e">
        <v>#N/A</v>
      </c>
      <c r="I322" s="26" t="e">
        <v>#N/A</v>
      </c>
      <c r="J322" s="26" t="e">
        <v>#N/A</v>
      </c>
      <c r="K322" s="26" t="e">
        <v>#N/A</v>
      </c>
      <c r="L322" s="26" t="e">
        <v>#N/A</v>
      </c>
      <c r="M322" s="26" t="e">
        <v>#N/A</v>
      </c>
      <c r="W322" s="26" t="e">
        <v>#N/A</v>
      </c>
      <c r="X322" s="26" t="e">
        <v>#N/A</v>
      </c>
      <c r="Y322" s="26" t="e">
        <v>#N/A</v>
      </c>
      <c r="Z322" s="26" t="e">
        <v>#N/A</v>
      </c>
      <c r="AA322" s="26" t="e">
        <v>#N/A</v>
      </c>
      <c r="AB322" s="26" t="e">
        <v>#N/A</v>
      </c>
    </row>
    <row r="323" spans="8:28" x14ac:dyDescent="0.25">
      <c r="H323" s="26" t="e">
        <v>#N/A</v>
      </c>
      <c r="I323" s="26" t="e">
        <v>#N/A</v>
      </c>
      <c r="J323" s="26" t="e">
        <v>#N/A</v>
      </c>
      <c r="K323" s="26" t="e">
        <v>#N/A</v>
      </c>
      <c r="L323" s="26" t="e">
        <v>#N/A</v>
      </c>
      <c r="M323" s="26" t="e">
        <v>#N/A</v>
      </c>
      <c r="W323" s="26" t="e">
        <v>#N/A</v>
      </c>
      <c r="X323" s="26" t="e">
        <v>#N/A</v>
      </c>
      <c r="Y323" s="26" t="e">
        <v>#N/A</v>
      </c>
      <c r="Z323" s="26" t="e">
        <v>#N/A</v>
      </c>
      <c r="AA323" s="26" t="e">
        <v>#N/A</v>
      </c>
      <c r="AB323" s="26" t="e">
        <v>#N/A</v>
      </c>
    </row>
    <row r="324" spans="8:28" x14ac:dyDescent="0.25">
      <c r="H324" s="26" t="e">
        <v>#N/A</v>
      </c>
      <c r="I324" s="26" t="e">
        <v>#N/A</v>
      </c>
      <c r="J324" s="26" t="e">
        <v>#N/A</v>
      </c>
      <c r="K324" s="26" t="e">
        <v>#N/A</v>
      </c>
      <c r="L324" s="26" t="e">
        <v>#N/A</v>
      </c>
      <c r="M324" s="26" t="e">
        <v>#N/A</v>
      </c>
      <c r="W324" s="26" t="e">
        <v>#N/A</v>
      </c>
      <c r="X324" s="26" t="e">
        <v>#N/A</v>
      </c>
      <c r="Y324" s="26" t="e">
        <v>#N/A</v>
      </c>
      <c r="Z324" s="26" t="e">
        <v>#N/A</v>
      </c>
      <c r="AA324" s="26" t="e">
        <v>#N/A</v>
      </c>
      <c r="AB324" s="26" t="e">
        <v>#N/A</v>
      </c>
    </row>
    <row r="325" spans="8:28" x14ac:dyDescent="0.25">
      <c r="H325" s="26" t="e">
        <v>#N/A</v>
      </c>
      <c r="I325" s="26" t="e">
        <v>#N/A</v>
      </c>
      <c r="J325" s="26" t="e">
        <v>#N/A</v>
      </c>
      <c r="K325" s="26" t="e">
        <v>#N/A</v>
      </c>
      <c r="L325" s="26" t="e">
        <v>#N/A</v>
      </c>
      <c r="M325" s="26" t="e">
        <v>#N/A</v>
      </c>
      <c r="W325" s="26" t="e">
        <v>#N/A</v>
      </c>
      <c r="X325" s="26" t="e">
        <v>#N/A</v>
      </c>
      <c r="Y325" s="26" t="e">
        <v>#N/A</v>
      </c>
      <c r="Z325" s="26" t="e">
        <v>#N/A</v>
      </c>
      <c r="AA325" s="26" t="e">
        <v>#N/A</v>
      </c>
      <c r="AB325" s="26" t="e">
        <v>#N/A</v>
      </c>
    </row>
    <row r="326" spans="8:28" x14ac:dyDescent="0.25">
      <c r="H326" s="26" t="e">
        <v>#N/A</v>
      </c>
      <c r="I326" s="26" t="e">
        <v>#N/A</v>
      </c>
      <c r="J326" s="26" t="e">
        <v>#N/A</v>
      </c>
      <c r="K326" s="26" t="e">
        <v>#N/A</v>
      </c>
      <c r="L326" s="26" t="e">
        <v>#N/A</v>
      </c>
      <c r="M326" s="26" t="e">
        <v>#N/A</v>
      </c>
      <c r="W326" s="26" t="e">
        <v>#N/A</v>
      </c>
      <c r="X326" s="26" t="e">
        <v>#N/A</v>
      </c>
      <c r="Y326" s="26" t="e">
        <v>#N/A</v>
      </c>
      <c r="Z326" s="26" t="e">
        <v>#N/A</v>
      </c>
      <c r="AA326" s="26" t="e">
        <v>#N/A</v>
      </c>
      <c r="AB326" s="26" t="e">
        <v>#N/A</v>
      </c>
    </row>
    <row r="327" spans="8:28" x14ac:dyDescent="0.25">
      <c r="H327" s="26" t="e">
        <v>#N/A</v>
      </c>
      <c r="I327" s="26" t="e">
        <v>#N/A</v>
      </c>
      <c r="J327" s="26" t="e">
        <v>#N/A</v>
      </c>
      <c r="K327" s="26" t="e">
        <v>#N/A</v>
      </c>
      <c r="L327" s="26" t="e">
        <v>#N/A</v>
      </c>
      <c r="M327" s="26" t="e">
        <v>#N/A</v>
      </c>
      <c r="W327" s="26" t="e">
        <v>#N/A</v>
      </c>
      <c r="X327" s="26" t="e">
        <v>#N/A</v>
      </c>
      <c r="Y327" s="26" t="e">
        <v>#N/A</v>
      </c>
      <c r="Z327" s="26" t="e">
        <v>#N/A</v>
      </c>
      <c r="AA327" s="26" t="e">
        <v>#N/A</v>
      </c>
      <c r="AB327" s="26" t="e">
        <v>#N/A</v>
      </c>
    </row>
    <row r="328" spans="8:28" x14ac:dyDescent="0.25">
      <c r="H328" s="26" t="e">
        <v>#N/A</v>
      </c>
      <c r="I328" s="26" t="e">
        <v>#N/A</v>
      </c>
      <c r="J328" s="26" t="e">
        <v>#N/A</v>
      </c>
      <c r="K328" s="26" t="e">
        <v>#N/A</v>
      </c>
      <c r="L328" s="26" t="e">
        <v>#N/A</v>
      </c>
      <c r="M328" s="26" t="e">
        <v>#N/A</v>
      </c>
      <c r="W328" s="26" t="e">
        <v>#N/A</v>
      </c>
      <c r="X328" s="26" t="e">
        <v>#N/A</v>
      </c>
      <c r="Y328" s="26" t="e">
        <v>#N/A</v>
      </c>
      <c r="Z328" s="26" t="e">
        <v>#N/A</v>
      </c>
      <c r="AA328" s="26" t="e">
        <v>#N/A</v>
      </c>
      <c r="AB328" s="26" t="e">
        <v>#N/A</v>
      </c>
    </row>
    <row r="329" spans="8:28" x14ac:dyDescent="0.25">
      <c r="H329" s="26" t="e">
        <v>#N/A</v>
      </c>
      <c r="I329" s="26" t="e">
        <v>#N/A</v>
      </c>
      <c r="J329" s="26" t="e">
        <v>#N/A</v>
      </c>
      <c r="K329" s="26" t="e">
        <v>#N/A</v>
      </c>
      <c r="L329" s="26" t="e">
        <v>#N/A</v>
      </c>
      <c r="M329" s="26" t="e">
        <v>#N/A</v>
      </c>
      <c r="W329" s="26" t="e">
        <v>#N/A</v>
      </c>
      <c r="X329" s="26" t="e">
        <v>#N/A</v>
      </c>
      <c r="Y329" s="26" t="e">
        <v>#N/A</v>
      </c>
      <c r="Z329" s="26" t="e">
        <v>#N/A</v>
      </c>
      <c r="AA329" s="26" t="e">
        <v>#N/A</v>
      </c>
      <c r="AB329" s="26" t="e">
        <v>#N/A</v>
      </c>
    </row>
    <row r="330" spans="8:28" x14ac:dyDescent="0.25">
      <c r="H330" s="26" t="e">
        <v>#N/A</v>
      </c>
      <c r="I330" s="26" t="e">
        <v>#N/A</v>
      </c>
      <c r="J330" s="26" t="e">
        <v>#N/A</v>
      </c>
      <c r="K330" s="26" t="e">
        <v>#N/A</v>
      </c>
      <c r="L330" s="26" t="e">
        <v>#N/A</v>
      </c>
      <c r="M330" s="26" t="e">
        <v>#N/A</v>
      </c>
      <c r="W330" s="26" t="e">
        <v>#N/A</v>
      </c>
      <c r="X330" s="26" t="e">
        <v>#N/A</v>
      </c>
      <c r="Y330" s="26" t="e">
        <v>#N/A</v>
      </c>
      <c r="Z330" s="26" t="e">
        <v>#N/A</v>
      </c>
      <c r="AA330" s="26" t="e">
        <v>#N/A</v>
      </c>
      <c r="AB330" s="26" t="e">
        <v>#N/A</v>
      </c>
    </row>
    <row r="331" spans="8:28" x14ac:dyDescent="0.25">
      <c r="H331" s="26" t="e">
        <v>#N/A</v>
      </c>
      <c r="I331" s="26" t="e">
        <v>#N/A</v>
      </c>
      <c r="J331" s="26" t="e">
        <v>#N/A</v>
      </c>
      <c r="K331" s="26" t="e">
        <v>#N/A</v>
      </c>
      <c r="L331" s="26" t="e">
        <v>#N/A</v>
      </c>
      <c r="M331" s="26" t="e">
        <v>#N/A</v>
      </c>
      <c r="W331" s="26" t="e">
        <v>#N/A</v>
      </c>
      <c r="X331" s="26" t="e">
        <v>#N/A</v>
      </c>
      <c r="Y331" s="26" t="e">
        <v>#N/A</v>
      </c>
      <c r="Z331" s="26" t="e">
        <v>#N/A</v>
      </c>
      <c r="AA331" s="26" t="e">
        <v>#N/A</v>
      </c>
      <c r="AB331" s="26" t="e">
        <v>#N/A</v>
      </c>
    </row>
    <row r="332" spans="8:28" x14ac:dyDescent="0.25">
      <c r="H332" s="26" t="e">
        <v>#N/A</v>
      </c>
      <c r="I332" s="26" t="e">
        <v>#N/A</v>
      </c>
      <c r="J332" s="26" t="e">
        <v>#N/A</v>
      </c>
      <c r="K332" s="26" t="e">
        <v>#N/A</v>
      </c>
      <c r="L332" s="26" t="e">
        <v>#N/A</v>
      </c>
      <c r="M332" s="26" t="e">
        <v>#N/A</v>
      </c>
      <c r="W332" s="26" t="e">
        <v>#N/A</v>
      </c>
      <c r="X332" s="26" t="e">
        <v>#N/A</v>
      </c>
      <c r="Y332" s="26" t="e">
        <v>#N/A</v>
      </c>
      <c r="Z332" s="26" t="e">
        <v>#N/A</v>
      </c>
      <c r="AA332" s="26" t="e">
        <v>#N/A</v>
      </c>
      <c r="AB332" s="26" t="e">
        <v>#N/A</v>
      </c>
    </row>
    <row r="333" spans="8:28" x14ac:dyDescent="0.25">
      <c r="H333" s="26" t="e">
        <v>#N/A</v>
      </c>
      <c r="I333" s="26" t="e">
        <v>#N/A</v>
      </c>
      <c r="J333" s="26" t="e">
        <v>#N/A</v>
      </c>
      <c r="K333" s="26" t="e">
        <v>#N/A</v>
      </c>
      <c r="L333" s="26" t="e">
        <v>#N/A</v>
      </c>
      <c r="M333" s="26" t="e">
        <v>#N/A</v>
      </c>
      <c r="W333" s="26" t="e">
        <v>#N/A</v>
      </c>
      <c r="X333" s="26" t="e">
        <v>#N/A</v>
      </c>
      <c r="Y333" s="26" t="e">
        <v>#N/A</v>
      </c>
      <c r="Z333" s="26" t="e">
        <v>#N/A</v>
      </c>
      <c r="AA333" s="26" t="e">
        <v>#N/A</v>
      </c>
      <c r="AB333" s="26" t="e">
        <v>#N/A</v>
      </c>
    </row>
    <row r="334" spans="8:28" x14ac:dyDescent="0.25">
      <c r="H334" s="26" t="e">
        <v>#N/A</v>
      </c>
      <c r="I334" s="26" t="e">
        <v>#N/A</v>
      </c>
      <c r="J334" s="26" t="e">
        <v>#N/A</v>
      </c>
      <c r="K334" s="26" t="e">
        <v>#N/A</v>
      </c>
      <c r="L334" s="26" t="e">
        <v>#N/A</v>
      </c>
      <c r="M334" s="26" t="e">
        <v>#N/A</v>
      </c>
      <c r="W334" s="26" t="e">
        <v>#N/A</v>
      </c>
      <c r="X334" s="26" t="e">
        <v>#N/A</v>
      </c>
      <c r="Y334" s="26" t="e">
        <v>#N/A</v>
      </c>
      <c r="Z334" s="26" t="e">
        <v>#N/A</v>
      </c>
      <c r="AA334" s="26" t="e">
        <v>#N/A</v>
      </c>
      <c r="AB334" s="26" t="e">
        <v>#N/A</v>
      </c>
    </row>
    <row r="335" spans="8:28" x14ac:dyDescent="0.25">
      <c r="H335" s="26" t="e">
        <v>#N/A</v>
      </c>
      <c r="I335" s="26" t="e">
        <v>#N/A</v>
      </c>
      <c r="J335" s="26" t="e">
        <v>#N/A</v>
      </c>
      <c r="K335" s="26" t="e">
        <v>#N/A</v>
      </c>
      <c r="L335" s="26" t="e">
        <v>#N/A</v>
      </c>
      <c r="M335" s="26" t="e">
        <v>#N/A</v>
      </c>
      <c r="W335" s="26" t="e">
        <v>#N/A</v>
      </c>
      <c r="X335" s="26" t="e">
        <v>#N/A</v>
      </c>
      <c r="Y335" s="26" t="e">
        <v>#N/A</v>
      </c>
      <c r="Z335" s="26" t="e">
        <v>#N/A</v>
      </c>
      <c r="AA335" s="26" t="e">
        <v>#N/A</v>
      </c>
      <c r="AB335" s="26" t="e">
        <v>#N/A</v>
      </c>
    </row>
    <row r="336" spans="8:28" x14ac:dyDescent="0.25">
      <c r="H336" s="26" t="e">
        <v>#N/A</v>
      </c>
      <c r="I336" s="26" t="e">
        <v>#N/A</v>
      </c>
      <c r="J336" s="26" t="e">
        <v>#N/A</v>
      </c>
      <c r="K336" s="26" t="e">
        <v>#N/A</v>
      </c>
      <c r="L336" s="26" t="e">
        <v>#N/A</v>
      </c>
      <c r="M336" s="26" t="e">
        <v>#N/A</v>
      </c>
      <c r="W336" s="26" t="e">
        <v>#N/A</v>
      </c>
      <c r="X336" s="26" t="e">
        <v>#N/A</v>
      </c>
      <c r="Y336" s="26" t="e">
        <v>#N/A</v>
      </c>
      <c r="Z336" s="26" t="e">
        <v>#N/A</v>
      </c>
      <c r="AA336" s="26" t="e">
        <v>#N/A</v>
      </c>
      <c r="AB336" s="26" t="e">
        <v>#N/A</v>
      </c>
    </row>
    <row r="337" spans="8:28" x14ac:dyDescent="0.25">
      <c r="H337" s="26" t="e">
        <v>#N/A</v>
      </c>
      <c r="I337" s="26" t="e">
        <v>#N/A</v>
      </c>
      <c r="J337" s="26" t="e">
        <v>#N/A</v>
      </c>
      <c r="K337" s="26" t="e">
        <v>#N/A</v>
      </c>
      <c r="L337" s="26" t="e">
        <v>#N/A</v>
      </c>
      <c r="M337" s="26" t="e">
        <v>#N/A</v>
      </c>
      <c r="W337" s="26" t="e">
        <v>#N/A</v>
      </c>
      <c r="X337" s="26" t="e">
        <v>#N/A</v>
      </c>
      <c r="Y337" s="26" t="e">
        <v>#N/A</v>
      </c>
      <c r="Z337" s="26" t="e">
        <v>#N/A</v>
      </c>
      <c r="AA337" s="26" t="e">
        <v>#N/A</v>
      </c>
      <c r="AB337" s="26" t="e">
        <v>#N/A</v>
      </c>
    </row>
    <row r="338" spans="8:28" x14ac:dyDescent="0.25">
      <c r="H338" s="26" t="e">
        <v>#N/A</v>
      </c>
      <c r="I338" s="26" t="e">
        <v>#N/A</v>
      </c>
      <c r="J338" s="26" t="e">
        <v>#N/A</v>
      </c>
      <c r="K338" s="26" t="e">
        <v>#N/A</v>
      </c>
      <c r="L338" s="26" t="e">
        <v>#N/A</v>
      </c>
      <c r="M338" s="26" t="e">
        <v>#N/A</v>
      </c>
      <c r="W338" s="26" t="e">
        <v>#N/A</v>
      </c>
      <c r="X338" s="26" t="e">
        <v>#N/A</v>
      </c>
      <c r="Y338" s="26" t="e">
        <v>#N/A</v>
      </c>
      <c r="Z338" s="26" t="e">
        <v>#N/A</v>
      </c>
      <c r="AA338" s="26" t="e">
        <v>#N/A</v>
      </c>
      <c r="AB338" s="26" t="e">
        <v>#N/A</v>
      </c>
    </row>
    <row r="339" spans="8:28" x14ac:dyDescent="0.25">
      <c r="H339" s="26" t="e">
        <v>#N/A</v>
      </c>
      <c r="I339" s="26" t="e">
        <v>#N/A</v>
      </c>
      <c r="J339" s="26" t="e">
        <v>#N/A</v>
      </c>
      <c r="K339" s="26" t="e">
        <v>#N/A</v>
      </c>
      <c r="L339" s="26" t="e">
        <v>#N/A</v>
      </c>
      <c r="M339" s="26" t="e">
        <v>#N/A</v>
      </c>
      <c r="W339" s="26" t="e">
        <v>#N/A</v>
      </c>
      <c r="X339" s="26" t="e">
        <v>#N/A</v>
      </c>
      <c r="Y339" s="26" t="e">
        <v>#N/A</v>
      </c>
      <c r="Z339" s="26" t="e">
        <v>#N/A</v>
      </c>
      <c r="AA339" s="26" t="e">
        <v>#N/A</v>
      </c>
      <c r="AB339" s="26" t="e">
        <v>#N/A</v>
      </c>
    </row>
    <row r="340" spans="8:28" x14ac:dyDescent="0.25">
      <c r="H340" s="26" t="e">
        <v>#N/A</v>
      </c>
      <c r="I340" s="26" t="e">
        <v>#N/A</v>
      </c>
      <c r="J340" s="26" t="e">
        <v>#N/A</v>
      </c>
      <c r="K340" s="26" t="e">
        <v>#N/A</v>
      </c>
      <c r="L340" s="26" t="e">
        <v>#N/A</v>
      </c>
      <c r="M340" s="26" t="e">
        <v>#N/A</v>
      </c>
      <c r="W340" s="26" t="e">
        <v>#N/A</v>
      </c>
      <c r="X340" s="26" t="e">
        <v>#N/A</v>
      </c>
      <c r="Y340" s="26" t="e">
        <v>#N/A</v>
      </c>
      <c r="Z340" s="26" t="e">
        <v>#N/A</v>
      </c>
      <c r="AA340" s="26" t="e">
        <v>#N/A</v>
      </c>
      <c r="AB340" s="26" t="e">
        <v>#N/A</v>
      </c>
    </row>
    <row r="341" spans="8:28" x14ac:dyDescent="0.25">
      <c r="H341" s="26" t="e">
        <v>#N/A</v>
      </c>
      <c r="I341" s="26" t="e">
        <v>#N/A</v>
      </c>
      <c r="J341" s="26" t="e">
        <v>#N/A</v>
      </c>
      <c r="K341" s="26" t="e">
        <v>#N/A</v>
      </c>
      <c r="L341" s="26" t="e">
        <v>#N/A</v>
      </c>
      <c r="M341" s="26" t="e">
        <v>#N/A</v>
      </c>
      <c r="W341" s="26" t="e">
        <v>#N/A</v>
      </c>
      <c r="X341" s="26" t="e">
        <v>#N/A</v>
      </c>
      <c r="Y341" s="26" t="e">
        <v>#N/A</v>
      </c>
      <c r="Z341" s="26" t="e">
        <v>#N/A</v>
      </c>
      <c r="AA341" s="26" t="e">
        <v>#N/A</v>
      </c>
      <c r="AB341" s="26" t="e">
        <v>#N/A</v>
      </c>
    </row>
    <row r="342" spans="8:28" x14ac:dyDescent="0.25">
      <c r="H342" s="26" t="e">
        <v>#N/A</v>
      </c>
      <c r="I342" s="26" t="e">
        <v>#N/A</v>
      </c>
      <c r="J342" s="26" t="e">
        <v>#N/A</v>
      </c>
      <c r="K342" s="26" t="e">
        <v>#N/A</v>
      </c>
      <c r="L342" s="26" t="e">
        <v>#N/A</v>
      </c>
      <c r="M342" s="26" t="e">
        <v>#N/A</v>
      </c>
      <c r="W342" s="26" t="e">
        <v>#N/A</v>
      </c>
      <c r="X342" s="26" t="e">
        <v>#N/A</v>
      </c>
      <c r="Y342" s="26" t="e">
        <v>#N/A</v>
      </c>
      <c r="Z342" s="26" t="e">
        <v>#N/A</v>
      </c>
      <c r="AA342" s="26" t="e">
        <v>#N/A</v>
      </c>
      <c r="AB342" s="26" t="e">
        <v>#N/A</v>
      </c>
    </row>
    <row r="343" spans="8:28" x14ac:dyDescent="0.25">
      <c r="H343" s="26" t="e">
        <v>#N/A</v>
      </c>
      <c r="I343" s="26" t="e">
        <v>#N/A</v>
      </c>
      <c r="J343" s="26" t="e">
        <v>#N/A</v>
      </c>
      <c r="K343" s="26" t="e">
        <v>#N/A</v>
      </c>
      <c r="L343" s="26" t="e">
        <v>#N/A</v>
      </c>
      <c r="M343" s="26" t="e">
        <v>#N/A</v>
      </c>
      <c r="W343" s="26" t="e">
        <v>#N/A</v>
      </c>
      <c r="X343" s="26" t="e">
        <v>#N/A</v>
      </c>
      <c r="Y343" s="26" t="e">
        <v>#N/A</v>
      </c>
      <c r="Z343" s="26" t="e">
        <v>#N/A</v>
      </c>
      <c r="AA343" s="26" t="e">
        <v>#N/A</v>
      </c>
      <c r="AB343" s="26" t="e">
        <v>#N/A</v>
      </c>
    </row>
    <row r="344" spans="8:28" x14ac:dyDescent="0.25">
      <c r="H344" s="26" t="e">
        <v>#N/A</v>
      </c>
      <c r="I344" s="26" t="e">
        <v>#N/A</v>
      </c>
      <c r="J344" s="26" t="e">
        <v>#N/A</v>
      </c>
      <c r="K344" s="26" t="e">
        <v>#N/A</v>
      </c>
      <c r="L344" s="26" t="e">
        <v>#N/A</v>
      </c>
      <c r="M344" s="26" t="e">
        <v>#N/A</v>
      </c>
      <c r="W344" s="26" t="e">
        <v>#N/A</v>
      </c>
      <c r="X344" s="26" t="e">
        <v>#N/A</v>
      </c>
      <c r="Y344" s="26" t="e">
        <v>#N/A</v>
      </c>
      <c r="Z344" s="26" t="e">
        <v>#N/A</v>
      </c>
      <c r="AA344" s="26" t="e">
        <v>#N/A</v>
      </c>
      <c r="AB344" s="26" t="e">
        <v>#N/A</v>
      </c>
    </row>
    <row r="345" spans="8:28" x14ac:dyDescent="0.25">
      <c r="H345" s="26" t="e">
        <v>#N/A</v>
      </c>
      <c r="I345" s="26" t="e">
        <v>#N/A</v>
      </c>
      <c r="J345" s="26" t="e">
        <v>#N/A</v>
      </c>
      <c r="K345" s="26" t="e">
        <v>#N/A</v>
      </c>
      <c r="L345" s="26" t="e">
        <v>#N/A</v>
      </c>
      <c r="M345" s="26" t="e">
        <v>#N/A</v>
      </c>
      <c r="W345" s="26" t="e">
        <v>#N/A</v>
      </c>
      <c r="X345" s="26" t="e">
        <v>#N/A</v>
      </c>
      <c r="Y345" s="26" t="e">
        <v>#N/A</v>
      </c>
      <c r="Z345" s="26" t="e">
        <v>#N/A</v>
      </c>
      <c r="AA345" s="26" t="e">
        <v>#N/A</v>
      </c>
      <c r="AB345" s="26" t="e">
        <v>#N/A</v>
      </c>
    </row>
    <row r="346" spans="8:28" x14ac:dyDescent="0.25">
      <c r="H346" s="26" t="e">
        <v>#N/A</v>
      </c>
      <c r="I346" s="26" t="e">
        <v>#N/A</v>
      </c>
      <c r="J346" s="26" t="e">
        <v>#N/A</v>
      </c>
      <c r="K346" s="26" t="e">
        <v>#N/A</v>
      </c>
      <c r="L346" s="26" t="e">
        <v>#N/A</v>
      </c>
      <c r="M346" s="26" t="e">
        <v>#N/A</v>
      </c>
      <c r="W346" s="26" t="e">
        <v>#N/A</v>
      </c>
      <c r="X346" s="26" t="e">
        <v>#N/A</v>
      </c>
      <c r="Y346" s="26" t="e">
        <v>#N/A</v>
      </c>
      <c r="Z346" s="26" t="e">
        <v>#N/A</v>
      </c>
      <c r="AA346" s="26" t="e">
        <v>#N/A</v>
      </c>
      <c r="AB346" s="26" t="e">
        <v>#N/A</v>
      </c>
    </row>
    <row r="347" spans="8:28" x14ac:dyDescent="0.25">
      <c r="H347" s="26" t="e">
        <v>#N/A</v>
      </c>
      <c r="I347" s="26" t="e">
        <v>#N/A</v>
      </c>
      <c r="J347" s="26" t="e">
        <v>#N/A</v>
      </c>
      <c r="K347" s="26" t="e">
        <v>#N/A</v>
      </c>
      <c r="L347" s="26" t="e">
        <v>#N/A</v>
      </c>
      <c r="M347" s="26" t="e">
        <v>#N/A</v>
      </c>
      <c r="W347" s="26" t="e">
        <v>#N/A</v>
      </c>
      <c r="X347" s="26" t="e">
        <v>#N/A</v>
      </c>
      <c r="Y347" s="26" t="e">
        <v>#N/A</v>
      </c>
      <c r="Z347" s="26" t="e">
        <v>#N/A</v>
      </c>
      <c r="AA347" s="26" t="e">
        <v>#N/A</v>
      </c>
      <c r="AB347" s="26" t="e">
        <v>#N/A</v>
      </c>
    </row>
    <row r="348" spans="8:28" x14ac:dyDescent="0.25">
      <c r="H348" s="26" t="e">
        <v>#N/A</v>
      </c>
      <c r="I348" s="26" t="e">
        <v>#N/A</v>
      </c>
      <c r="J348" s="26" t="e">
        <v>#N/A</v>
      </c>
      <c r="K348" s="26" t="e">
        <v>#N/A</v>
      </c>
      <c r="L348" s="26" t="e">
        <v>#N/A</v>
      </c>
      <c r="M348" s="26" t="e">
        <v>#N/A</v>
      </c>
      <c r="W348" s="26" t="e">
        <v>#N/A</v>
      </c>
      <c r="X348" s="26" t="e">
        <v>#N/A</v>
      </c>
      <c r="Y348" s="26" t="e">
        <v>#N/A</v>
      </c>
      <c r="Z348" s="26" t="e">
        <v>#N/A</v>
      </c>
      <c r="AA348" s="26" t="e">
        <v>#N/A</v>
      </c>
      <c r="AB348" s="26" t="e">
        <v>#N/A</v>
      </c>
    </row>
    <row r="349" spans="8:28" x14ac:dyDescent="0.25">
      <c r="H349" s="26" t="e">
        <v>#N/A</v>
      </c>
      <c r="I349" s="26" t="e">
        <v>#N/A</v>
      </c>
      <c r="J349" s="26" t="e">
        <v>#N/A</v>
      </c>
      <c r="K349" s="26" t="e">
        <v>#N/A</v>
      </c>
      <c r="L349" s="26" t="e">
        <v>#N/A</v>
      </c>
      <c r="M349" s="26" t="e">
        <v>#N/A</v>
      </c>
      <c r="W349" s="26" t="e">
        <v>#N/A</v>
      </c>
      <c r="X349" s="26" t="e">
        <v>#N/A</v>
      </c>
      <c r="Y349" s="26" t="e">
        <v>#N/A</v>
      </c>
      <c r="Z349" s="26" t="e">
        <v>#N/A</v>
      </c>
      <c r="AA349" s="26" t="e">
        <v>#N/A</v>
      </c>
      <c r="AB349" s="26" t="e">
        <v>#N/A</v>
      </c>
    </row>
    <row r="350" spans="8:28" x14ac:dyDescent="0.25">
      <c r="H350" s="26" t="e">
        <v>#N/A</v>
      </c>
      <c r="I350" s="26" t="e">
        <v>#N/A</v>
      </c>
      <c r="J350" s="26" t="e">
        <v>#N/A</v>
      </c>
      <c r="K350" s="26" t="e">
        <v>#N/A</v>
      </c>
      <c r="L350" s="26" t="e">
        <v>#N/A</v>
      </c>
      <c r="M350" s="26" t="e">
        <v>#N/A</v>
      </c>
      <c r="W350" s="26" t="e">
        <v>#N/A</v>
      </c>
      <c r="X350" s="26" t="e">
        <v>#N/A</v>
      </c>
      <c r="Y350" s="26" t="e">
        <v>#N/A</v>
      </c>
      <c r="Z350" s="26" t="e">
        <v>#N/A</v>
      </c>
      <c r="AA350" s="26" t="e">
        <v>#N/A</v>
      </c>
      <c r="AB350" s="26" t="e">
        <v>#N/A</v>
      </c>
    </row>
    <row r="351" spans="8:28" x14ac:dyDescent="0.25">
      <c r="H351" s="26" t="e">
        <v>#N/A</v>
      </c>
      <c r="I351" s="26" t="e">
        <v>#N/A</v>
      </c>
      <c r="J351" s="26" t="e">
        <v>#N/A</v>
      </c>
      <c r="K351" s="26" t="e">
        <v>#N/A</v>
      </c>
      <c r="L351" s="26" t="e">
        <v>#N/A</v>
      </c>
      <c r="M351" s="26" t="e">
        <v>#N/A</v>
      </c>
      <c r="W351" s="26" t="e">
        <v>#N/A</v>
      </c>
      <c r="X351" s="26" t="e">
        <v>#N/A</v>
      </c>
      <c r="Y351" s="26" t="e">
        <v>#N/A</v>
      </c>
      <c r="Z351" s="26" t="e">
        <v>#N/A</v>
      </c>
      <c r="AA351" s="26" t="e">
        <v>#N/A</v>
      </c>
      <c r="AB351" s="26" t="e">
        <v>#N/A</v>
      </c>
    </row>
    <row r="352" spans="8:28" x14ac:dyDescent="0.25">
      <c r="H352" s="26" t="e">
        <v>#N/A</v>
      </c>
      <c r="I352" s="26" t="e">
        <v>#N/A</v>
      </c>
      <c r="J352" s="26" t="e">
        <v>#N/A</v>
      </c>
      <c r="K352" s="26" t="e">
        <v>#N/A</v>
      </c>
      <c r="L352" s="26" t="e">
        <v>#N/A</v>
      </c>
      <c r="M352" s="26" t="e">
        <v>#N/A</v>
      </c>
      <c r="W352" s="26" t="e">
        <v>#N/A</v>
      </c>
      <c r="X352" s="26" t="e">
        <v>#N/A</v>
      </c>
      <c r="Y352" s="26" t="e">
        <v>#N/A</v>
      </c>
      <c r="Z352" s="26" t="e">
        <v>#N/A</v>
      </c>
      <c r="AA352" s="26" t="e">
        <v>#N/A</v>
      </c>
      <c r="AB352" s="26" t="e">
        <v>#N/A</v>
      </c>
    </row>
    <row r="353" spans="8:28" x14ac:dyDescent="0.25">
      <c r="H353" s="26" t="e">
        <v>#N/A</v>
      </c>
      <c r="I353" s="26" t="e">
        <v>#N/A</v>
      </c>
      <c r="J353" s="26" t="e">
        <v>#N/A</v>
      </c>
      <c r="K353" s="26" t="e">
        <v>#N/A</v>
      </c>
      <c r="L353" s="26" t="e">
        <v>#N/A</v>
      </c>
      <c r="M353" s="26" t="e">
        <v>#N/A</v>
      </c>
      <c r="W353" s="26" t="e">
        <v>#N/A</v>
      </c>
      <c r="X353" s="26" t="e">
        <v>#N/A</v>
      </c>
      <c r="Y353" s="26" t="e">
        <v>#N/A</v>
      </c>
      <c r="Z353" s="26" t="e">
        <v>#N/A</v>
      </c>
      <c r="AA353" s="26" t="e">
        <v>#N/A</v>
      </c>
      <c r="AB353" s="26" t="e">
        <v>#N/A</v>
      </c>
    </row>
    <row r="354" spans="8:28" x14ac:dyDescent="0.25">
      <c r="H354" s="26" t="e">
        <v>#N/A</v>
      </c>
      <c r="I354" s="26" t="e">
        <v>#N/A</v>
      </c>
      <c r="J354" s="26" t="e">
        <v>#N/A</v>
      </c>
      <c r="K354" s="26" t="e">
        <v>#N/A</v>
      </c>
      <c r="L354" s="26" t="e">
        <v>#N/A</v>
      </c>
      <c r="M354" s="26" t="e">
        <v>#N/A</v>
      </c>
      <c r="W354" s="26" t="e">
        <v>#N/A</v>
      </c>
      <c r="X354" s="26" t="e">
        <v>#N/A</v>
      </c>
      <c r="Y354" s="26" t="e">
        <v>#N/A</v>
      </c>
      <c r="Z354" s="26" t="e">
        <v>#N/A</v>
      </c>
      <c r="AA354" s="26" t="e">
        <v>#N/A</v>
      </c>
      <c r="AB354" s="26" t="e">
        <v>#N/A</v>
      </c>
    </row>
    <row r="355" spans="8:28" x14ac:dyDescent="0.25">
      <c r="H355" s="26" t="e">
        <v>#N/A</v>
      </c>
      <c r="I355" s="26" t="e">
        <v>#N/A</v>
      </c>
      <c r="J355" s="26" t="e">
        <v>#N/A</v>
      </c>
      <c r="K355" s="26" t="e">
        <v>#N/A</v>
      </c>
      <c r="L355" s="26" t="e">
        <v>#N/A</v>
      </c>
      <c r="M355" s="26" t="e">
        <v>#N/A</v>
      </c>
      <c r="W355" s="26" t="e">
        <v>#N/A</v>
      </c>
      <c r="X355" s="26" t="e">
        <v>#N/A</v>
      </c>
      <c r="Y355" s="26" t="e">
        <v>#N/A</v>
      </c>
      <c r="Z355" s="26" t="e">
        <v>#N/A</v>
      </c>
      <c r="AA355" s="26" t="e">
        <v>#N/A</v>
      </c>
      <c r="AB355" s="26" t="e">
        <v>#N/A</v>
      </c>
    </row>
    <row r="356" spans="8:28" x14ac:dyDescent="0.25">
      <c r="H356" s="26" t="e">
        <v>#N/A</v>
      </c>
      <c r="I356" s="26" t="e">
        <v>#N/A</v>
      </c>
      <c r="J356" s="26" t="e">
        <v>#N/A</v>
      </c>
      <c r="K356" s="26" t="e">
        <v>#N/A</v>
      </c>
      <c r="L356" s="26" t="e">
        <v>#N/A</v>
      </c>
      <c r="M356" s="26" t="e">
        <v>#N/A</v>
      </c>
      <c r="W356" s="26" t="e">
        <v>#N/A</v>
      </c>
      <c r="X356" s="26" t="e">
        <v>#N/A</v>
      </c>
      <c r="Y356" s="26" t="e">
        <v>#N/A</v>
      </c>
      <c r="Z356" s="26" t="e">
        <v>#N/A</v>
      </c>
      <c r="AA356" s="26" t="e">
        <v>#N/A</v>
      </c>
      <c r="AB356" s="26" t="e">
        <v>#N/A</v>
      </c>
    </row>
    <row r="357" spans="8:28" x14ac:dyDescent="0.25">
      <c r="H357" s="26" t="e">
        <v>#N/A</v>
      </c>
      <c r="I357" s="26" t="e">
        <v>#N/A</v>
      </c>
      <c r="J357" s="26" t="e">
        <v>#N/A</v>
      </c>
      <c r="K357" s="26" t="e">
        <v>#N/A</v>
      </c>
      <c r="L357" s="26" t="e">
        <v>#N/A</v>
      </c>
      <c r="M357" s="26" t="e">
        <v>#N/A</v>
      </c>
      <c r="W357" s="26" t="e">
        <v>#N/A</v>
      </c>
      <c r="X357" s="26" t="e">
        <v>#N/A</v>
      </c>
      <c r="Y357" s="26" t="e">
        <v>#N/A</v>
      </c>
      <c r="Z357" s="26" t="e">
        <v>#N/A</v>
      </c>
      <c r="AA357" s="26" t="e">
        <v>#N/A</v>
      </c>
      <c r="AB357" s="26" t="e">
        <v>#N/A</v>
      </c>
    </row>
    <row r="358" spans="8:28" x14ac:dyDescent="0.25">
      <c r="H358" s="26" t="e">
        <v>#N/A</v>
      </c>
      <c r="I358" s="26" t="e">
        <v>#N/A</v>
      </c>
      <c r="J358" s="26" t="e">
        <v>#N/A</v>
      </c>
      <c r="K358" s="26" t="e">
        <v>#N/A</v>
      </c>
      <c r="L358" s="26" t="e">
        <v>#N/A</v>
      </c>
      <c r="M358" s="26" t="e">
        <v>#N/A</v>
      </c>
      <c r="W358" s="26" t="e">
        <v>#N/A</v>
      </c>
      <c r="X358" s="26" t="e">
        <v>#N/A</v>
      </c>
      <c r="Y358" s="26" t="e">
        <v>#N/A</v>
      </c>
      <c r="Z358" s="26" t="e">
        <v>#N/A</v>
      </c>
      <c r="AA358" s="26" t="e">
        <v>#N/A</v>
      </c>
      <c r="AB358" s="26" t="e">
        <v>#N/A</v>
      </c>
    </row>
    <row r="359" spans="8:28" x14ac:dyDescent="0.25">
      <c r="H359" s="26" t="e">
        <v>#N/A</v>
      </c>
      <c r="I359" s="26" t="e">
        <v>#N/A</v>
      </c>
      <c r="J359" s="26" t="e">
        <v>#N/A</v>
      </c>
      <c r="K359" s="26" t="e">
        <v>#N/A</v>
      </c>
      <c r="L359" s="26" t="e">
        <v>#N/A</v>
      </c>
      <c r="M359" s="26" t="e">
        <v>#N/A</v>
      </c>
      <c r="W359" s="26" t="e">
        <v>#N/A</v>
      </c>
      <c r="X359" s="26" t="e">
        <v>#N/A</v>
      </c>
      <c r="Y359" s="26" t="e">
        <v>#N/A</v>
      </c>
      <c r="Z359" s="26" t="e">
        <v>#N/A</v>
      </c>
      <c r="AA359" s="26" t="e">
        <v>#N/A</v>
      </c>
      <c r="AB359" s="26" t="e">
        <v>#N/A</v>
      </c>
    </row>
    <row r="360" spans="8:28" x14ac:dyDescent="0.25">
      <c r="H360" s="26" t="e">
        <v>#N/A</v>
      </c>
      <c r="I360" s="26" t="e">
        <v>#N/A</v>
      </c>
      <c r="J360" s="26" t="e">
        <v>#N/A</v>
      </c>
      <c r="K360" s="26" t="e">
        <v>#N/A</v>
      </c>
      <c r="L360" s="26" t="e">
        <v>#N/A</v>
      </c>
      <c r="M360" s="26" t="e">
        <v>#N/A</v>
      </c>
      <c r="W360" s="26" t="e">
        <v>#N/A</v>
      </c>
      <c r="X360" s="26" t="e">
        <v>#N/A</v>
      </c>
      <c r="Y360" s="26" t="e">
        <v>#N/A</v>
      </c>
      <c r="Z360" s="26" t="e">
        <v>#N/A</v>
      </c>
      <c r="AA360" s="26" t="e">
        <v>#N/A</v>
      </c>
      <c r="AB360" s="26" t="e">
        <v>#N/A</v>
      </c>
    </row>
    <row r="361" spans="8:28" x14ac:dyDescent="0.25">
      <c r="H361" s="26" t="e">
        <v>#N/A</v>
      </c>
      <c r="I361" s="26" t="e">
        <v>#N/A</v>
      </c>
      <c r="J361" s="26" t="e">
        <v>#N/A</v>
      </c>
      <c r="K361" s="26" t="e">
        <v>#N/A</v>
      </c>
      <c r="L361" s="26" t="e">
        <v>#N/A</v>
      </c>
      <c r="M361" s="26" t="e">
        <v>#N/A</v>
      </c>
      <c r="W361" s="26" t="e">
        <v>#N/A</v>
      </c>
      <c r="X361" s="26" t="e">
        <v>#N/A</v>
      </c>
      <c r="Y361" s="26" t="e">
        <v>#N/A</v>
      </c>
      <c r="Z361" s="26" t="e">
        <v>#N/A</v>
      </c>
      <c r="AA361" s="26" t="e">
        <v>#N/A</v>
      </c>
      <c r="AB361" s="26" t="e">
        <v>#N/A</v>
      </c>
    </row>
    <row r="362" spans="8:28" x14ac:dyDescent="0.25">
      <c r="H362" s="26" t="e">
        <v>#N/A</v>
      </c>
      <c r="I362" s="26" t="e">
        <v>#N/A</v>
      </c>
      <c r="J362" s="26" t="e">
        <v>#N/A</v>
      </c>
      <c r="K362" s="26" t="e">
        <v>#N/A</v>
      </c>
      <c r="L362" s="26" t="e">
        <v>#N/A</v>
      </c>
      <c r="M362" s="26" t="e">
        <v>#N/A</v>
      </c>
      <c r="W362" s="26" t="e">
        <v>#N/A</v>
      </c>
      <c r="X362" s="26" t="e">
        <v>#N/A</v>
      </c>
      <c r="Y362" s="26" t="e">
        <v>#N/A</v>
      </c>
      <c r="Z362" s="26" t="e">
        <v>#N/A</v>
      </c>
      <c r="AA362" s="26" t="e">
        <v>#N/A</v>
      </c>
      <c r="AB362" s="26" t="e">
        <v>#N/A</v>
      </c>
    </row>
    <row r="363" spans="8:28" x14ac:dyDescent="0.25">
      <c r="H363" s="26" t="e">
        <v>#N/A</v>
      </c>
      <c r="I363" s="26" t="e">
        <v>#N/A</v>
      </c>
      <c r="J363" s="26" t="e">
        <v>#N/A</v>
      </c>
      <c r="K363" s="26" t="e">
        <v>#N/A</v>
      </c>
      <c r="L363" s="26" t="e">
        <v>#N/A</v>
      </c>
      <c r="M363" s="26" t="e">
        <v>#N/A</v>
      </c>
      <c r="W363" s="26" t="e">
        <v>#N/A</v>
      </c>
      <c r="X363" s="26" t="e">
        <v>#N/A</v>
      </c>
      <c r="Y363" s="26" t="e">
        <v>#N/A</v>
      </c>
      <c r="Z363" s="26" t="e">
        <v>#N/A</v>
      </c>
      <c r="AA363" s="26" t="e">
        <v>#N/A</v>
      </c>
      <c r="AB363" s="26" t="e">
        <v>#N/A</v>
      </c>
    </row>
    <row r="364" spans="8:28" x14ac:dyDescent="0.25">
      <c r="H364" s="26" t="e">
        <v>#N/A</v>
      </c>
      <c r="I364" s="26" t="e">
        <v>#N/A</v>
      </c>
      <c r="J364" s="26" t="e">
        <v>#N/A</v>
      </c>
      <c r="K364" s="26" t="e">
        <v>#N/A</v>
      </c>
      <c r="L364" s="26" t="e">
        <v>#N/A</v>
      </c>
      <c r="M364" s="26" t="e">
        <v>#N/A</v>
      </c>
      <c r="W364" s="26" t="e">
        <v>#N/A</v>
      </c>
      <c r="X364" s="26" t="e">
        <v>#N/A</v>
      </c>
      <c r="Y364" s="26" t="e">
        <v>#N/A</v>
      </c>
      <c r="Z364" s="26" t="e">
        <v>#N/A</v>
      </c>
      <c r="AA364" s="26" t="e">
        <v>#N/A</v>
      </c>
      <c r="AB364" s="26" t="e">
        <v>#N/A</v>
      </c>
    </row>
    <row r="365" spans="8:28" x14ac:dyDescent="0.25">
      <c r="H365" s="26" t="e">
        <v>#N/A</v>
      </c>
      <c r="I365" s="26" t="e">
        <v>#N/A</v>
      </c>
      <c r="J365" s="26" t="e">
        <v>#N/A</v>
      </c>
      <c r="K365" s="26" t="e">
        <v>#N/A</v>
      </c>
      <c r="L365" s="26" t="e">
        <v>#N/A</v>
      </c>
      <c r="M365" s="26" t="e">
        <v>#N/A</v>
      </c>
      <c r="W365" s="26" t="e">
        <v>#N/A</v>
      </c>
      <c r="X365" s="26" t="e">
        <v>#N/A</v>
      </c>
      <c r="Y365" s="26" t="e">
        <v>#N/A</v>
      </c>
      <c r="Z365" s="26" t="e">
        <v>#N/A</v>
      </c>
      <c r="AA365" s="26" t="e">
        <v>#N/A</v>
      </c>
      <c r="AB365" s="26" t="e">
        <v>#N/A</v>
      </c>
    </row>
    <row r="366" spans="8:28" x14ac:dyDescent="0.25">
      <c r="H366" s="26" t="e">
        <v>#N/A</v>
      </c>
      <c r="I366" s="26" t="e">
        <v>#N/A</v>
      </c>
      <c r="J366" s="26" t="e">
        <v>#N/A</v>
      </c>
      <c r="K366" s="26" t="e">
        <v>#N/A</v>
      </c>
      <c r="L366" s="26" t="e">
        <v>#N/A</v>
      </c>
      <c r="M366" s="26" t="e">
        <v>#N/A</v>
      </c>
      <c r="W366" s="26" t="e">
        <v>#N/A</v>
      </c>
      <c r="X366" s="26" t="e">
        <v>#N/A</v>
      </c>
      <c r="Y366" s="26" t="e">
        <v>#N/A</v>
      </c>
      <c r="Z366" s="26" t="e">
        <v>#N/A</v>
      </c>
      <c r="AA366" s="26" t="e">
        <v>#N/A</v>
      </c>
      <c r="AB366" s="26" t="e">
        <v>#N/A</v>
      </c>
    </row>
    <row r="367" spans="8:28" x14ac:dyDescent="0.25">
      <c r="H367" s="26" t="e">
        <v>#N/A</v>
      </c>
      <c r="I367" s="26" t="e">
        <v>#N/A</v>
      </c>
      <c r="J367" s="26" t="e">
        <v>#N/A</v>
      </c>
      <c r="K367" s="26" t="e">
        <v>#N/A</v>
      </c>
      <c r="L367" s="26" t="e">
        <v>#N/A</v>
      </c>
      <c r="M367" s="26" t="e">
        <v>#N/A</v>
      </c>
      <c r="W367" s="26" t="e">
        <v>#N/A</v>
      </c>
      <c r="X367" s="26" t="e">
        <v>#N/A</v>
      </c>
      <c r="Y367" s="26" t="e">
        <v>#N/A</v>
      </c>
      <c r="Z367" s="26" t="e">
        <v>#N/A</v>
      </c>
      <c r="AA367" s="26" t="e">
        <v>#N/A</v>
      </c>
      <c r="AB367" s="26" t="e">
        <v>#N/A</v>
      </c>
    </row>
    <row r="368" spans="8:28" x14ac:dyDescent="0.25">
      <c r="H368" s="26" t="e">
        <v>#N/A</v>
      </c>
      <c r="I368" s="26" t="e">
        <v>#N/A</v>
      </c>
      <c r="J368" s="26" t="e">
        <v>#N/A</v>
      </c>
      <c r="K368" s="26" t="e">
        <v>#N/A</v>
      </c>
      <c r="L368" s="26" t="e">
        <v>#N/A</v>
      </c>
      <c r="M368" s="26" t="e">
        <v>#N/A</v>
      </c>
      <c r="W368" s="26" t="e">
        <v>#N/A</v>
      </c>
      <c r="X368" s="26" t="e">
        <v>#N/A</v>
      </c>
      <c r="Y368" s="26" t="e">
        <v>#N/A</v>
      </c>
      <c r="Z368" s="26" t="e">
        <v>#N/A</v>
      </c>
      <c r="AA368" s="26" t="e">
        <v>#N/A</v>
      </c>
      <c r="AB368" s="26" t="e">
        <v>#N/A</v>
      </c>
    </row>
    <row r="369" spans="8:28" x14ac:dyDescent="0.25">
      <c r="H369" s="26" t="e">
        <v>#N/A</v>
      </c>
      <c r="I369" s="26" t="e">
        <v>#N/A</v>
      </c>
      <c r="J369" s="26" t="e">
        <v>#N/A</v>
      </c>
      <c r="K369" s="26" t="e">
        <v>#N/A</v>
      </c>
      <c r="L369" s="26" t="e">
        <v>#N/A</v>
      </c>
      <c r="M369" s="26" t="e">
        <v>#N/A</v>
      </c>
      <c r="W369" s="26" t="e">
        <v>#N/A</v>
      </c>
      <c r="X369" s="26" t="e">
        <v>#N/A</v>
      </c>
      <c r="Y369" s="26" t="e">
        <v>#N/A</v>
      </c>
      <c r="Z369" s="26" t="e">
        <v>#N/A</v>
      </c>
      <c r="AA369" s="26" t="e">
        <v>#N/A</v>
      </c>
      <c r="AB369" s="26" t="e">
        <v>#N/A</v>
      </c>
    </row>
    <row r="370" spans="8:28" x14ac:dyDescent="0.25">
      <c r="H370" s="26" t="e">
        <v>#N/A</v>
      </c>
      <c r="I370" s="26" t="e">
        <v>#N/A</v>
      </c>
      <c r="J370" s="26" t="e">
        <v>#N/A</v>
      </c>
      <c r="K370" s="26" t="e">
        <v>#N/A</v>
      </c>
      <c r="L370" s="26" t="e">
        <v>#N/A</v>
      </c>
      <c r="M370" s="26" t="e">
        <v>#N/A</v>
      </c>
      <c r="W370" s="26" t="e">
        <v>#N/A</v>
      </c>
      <c r="X370" s="26" t="e">
        <v>#N/A</v>
      </c>
      <c r="Y370" s="26" t="e">
        <v>#N/A</v>
      </c>
      <c r="Z370" s="26" t="e">
        <v>#N/A</v>
      </c>
      <c r="AA370" s="26" t="e">
        <v>#N/A</v>
      </c>
      <c r="AB370" s="26" t="e">
        <v>#N/A</v>
      </c>
    </row>
    <row r="371" spans="8:28" x14ac:dyDescent="0.25">
      <c r="H371" s="26" t="e">
        <v>#N/A</v>
      </c>
      <c r="I371" s="26" t="e">
        <v>#N/A</v>
      </c>
      <c r="J371" s="26" t="e">
        <v>#N/A</v>
      </c>
      <c r="K371" s="26" t="e">
        <v>#N/A</v>
      </c>
      <c r="L371" s="26" t="e">
        <v>#N/A</v>
      </c>
      <c r="M371" s="26" t="e">
        <v>#N/A</v>
      </c>
      <c r="W371" s="26" t="e">
        <v>#N/A</v>
      </c>
      <c r="X371" s="26" t="e">
        <v>#N/A</v>
      </c>
      <c r="Y371" s="26" t="e">
        <v>#N/A</v>
      </c>
      <c r="Z371" s="26" t="e">
        <v>#N/A</v>
      </c>
      <c r="AA371" s="26" t="e">
        <v>#N/A</v>
      </c>
      <c r="AB371" s="26" t="e">
        <v>#N/A</v>
      </c>
    </row>
    <row r="372" spans="8:28" x14ac:dyDescent="0.25">
      <c r="H372" s="26" t="e">
        <v>#N/A</v>
      </c>
      <c r="I372" s="26" t="e">
        <v>#N/A</v>
      </c>
      <c r="J372" s="26" t="e">
        <v>#N/A</v>
      </c>
      <c r="K372" s="26" t="e">
        <v>#N/A</v>
      </c>
      <c r="L372" s="26" t="e">
        <v>#N/A</v>
      </c>
      <c r="M372" s="26" t="e">
        <v>#N/A</v>
      </c>
      <c r="W372" s="26" t="e">
        <v>#N/A</v>
      </c>
      <c r="X372" s="26" t="e">
        <v>#N/A</v>
      </c>
      <c r="Y372" s="26" t="e">
        <v>#N/A</v>
      </c>
      <c r="Z372" s="26" t="e">
        <v>#N/A</v>
      </c>
      <c r="AA372" s="26" t="e">
        <v>#N/A</v>
      </c>
      <c r="AB372" s="26" t="e">
        <v>#N/A</v>
      </c>
    </row>
    <row r="373" spans="8:28" x14ac:dyDescent="0.25">
      <c r="H373" s="26" t="e">
        <v>#N/A</v>
      </c>
      <c r="I373" s="26" t="e">
        <v>#N/A</v>
      </c>
      <c r="J373" s="26" t="e">
        <v>#N/A</v>
      </c>
      <c r="K373" s="26" t="e">
        <v>#N/A</v>
      </c>
      <c r="L373" s="26" t="e">
        <v>#N/A</v>
      </c>
      <c r="M373" s="26" t="e">
        <v>#N/A</v>
      </c>
      <c r="W373" s="26" t="e">
        <v>#N/A</v>
      </c>
      <c r="X373" s="26" t="e">
        <v>#N/A</v>
      </c>
      <c r="Y373" s="26" t="e">
        <v>#N/A</v>
      </c>
      <c r="Z373" s="26" t="e">
        <v>#N/A</v>
      </c>
      <c r="AA373" s="26" t="e">
        <v>#N/A</v>
      </c>
      <c r="AB373" s="26" t="e">
        <v>#N/A</v>
      </c>
    </row>
    <row r="374" spans="8:28" x14ac:dyDescent="0.25">
      <c r="H374" s="26" t="e">
        <v>#N/A</v>
      </c>
      <c r="I374" s="26" t="e">
        <v>#N/A</v>
      </c>
      <c r="J374" s="26" t="e">
        <v>#N/A</v>
      </c>
      <c r="K374" s="26" t="e">
        <v>#N/A</v>
      </c>
      <c r="L374" s="26" t="e">
        <v>#N/A</v>
      </c>
      <c r="M374" s="26" t="e">
        <v>#N/A</v>
      </c>
      <c r="W374" s="26" t="e">
        <v>#N/A</v>
      </c>
      <c r="X374" s="26" t="e">
        <v>#N/A</v>
      </c>
      <c r="Y374" s="26" t="e">
        <v>#N/A</v>
      </c>
      <c r="Z374" s="26" t="e">
        <v>#N/A</v>
      </c>
      <c r="AA374" s="26" t="e">
        <v>#N/A</v>
      </c>
      <c r="AB374" s="26" t="e">
        <v>#N/A</v>
      </c>
    </row>
    <row r="375" spans="8:28" x14ac:dyDescent="0.25">
      <c r="H375" s="26" t="e">
        <v>#N/A</v>
      </c>
      <c r="I375" s="26" t="e">
        <v>#N/A</v>
      </c>
      <c r="J375" s="26" t="e">
        <v>#N/A</v>
      </c>
      <c r="K375" s="26" t="e">
        <v>#N/A</v>
      </c>
      <c r="L375" s="26" t="e">
        <v>#N/A</v>
      </c>
      <c r="M375" s="26" t="e">
        <v>#N/A</v>
      </c>
      <c r="W375" s="26" t="e">
        <v>#N/A</v>
      </c>
      <c r="X375" s="26" t="e">
        <v>#N/A</v>
      </c>
      <c r="Y375" s="26" t="e">
        <v>#N/A</v>
      </c>
      <c r="Z375" s="26" t="e">
        <v>#N/A</v>
      </c>
      <c r="AA375" s="26" t="e">
        <v>#N/A</v>
      </c>
      <c r="AB375" s="26" t="e">
        <v>#N/A</v>
      </c>
    </row>
    <row r="376" spans="8:28" x14ac:dyDescent="0.25">
      <c r="H376" s="26" t="e">
        <v>#N/A</v>
      </c>
      <c r="I376" s="26" t="e">
        <v>#N/A</v>
      </c>
      <c r="J376" s="26" t="e">
        <v>#N/A</v>
      </c>
      <c r="K376" s="26" t="e">
        <v>#N/A</v>
      </c>
      <c r="L376" s="26" t="e">
        <v>#N/A</v>
      </c>
      <c r="M376" s="26" t="e">
        <v>#N/A</v>
      </c>
      <c r="W376" s="26" t="e">
        <v>#N/A</v>
      </c>
      <c r="X376" s="26" t="e">
        <v>#N/A</v>
      </c>
      <c r="Y376" s="26" t="e">
        <v>#N/A</v>
      </c>
      <c r="Z376" s="26" t="e">
        <v>#N/A</v>
      </c>
      <c r="AA376" s="26" t="e">
        <v>#N/A</v>
      </c>
      <c r="AB376" s="26" t="e">
        <v>#N/A</v>
      </c>
    </row>
    <row r="377" spans="8:28" x14ac:dyDescent="0.25">
      <c r="H377" s="26" t="e">
        <v>#N/A</v>
      </c>
      <c r="I377" s="26" t="e">
        <v>#N/A</v>
      </c>
      <c r="J377" s="26" t="e">
        <v>#N/A</v>
      </c>
      <c r="K377" s="26" t="e">
        <v>#N/A</v>
      </c>
      <c r="L377" s="26" t="e">
        <v>#N/A</v>
      </c>
      <c r="M377" s="26" t="e">
        <v>#N/A</v>
      </c>
      <c r="W377" s="26" t="e">
        <v>#N/A</v>
      </c>
      <c r="X377" s="26" t="e">
        <v>#N/A</v>
      </c>
      <c r="Y377" s="26" t="e">
        <v>#N/A</v>
      </c>
      <c r="Z377" s="26" t="e">
        <v>#N/A</v>
      </c>
      <c r="AA377" s="26" t="e">
        <v>#N/A</v>
      </c>
      <c r="AB377" s="26" t="e">
        <v>#N/A</v>
      </c>
    </row>
    <row r="378" spans="8:28" x14ac:dyDescent="0.25">
      <c r="H378" s="26" t="e">
        <v>#N/A</v>
      </c>
      <c r="I378" s="26" t="e">
        <v>#N/A</v>
      </c>
      <c r="J378" s="26" t="e">
        <v>#N/A</v>
      </c>
      <c r="K378" s="26" t="e">
        <v>#N/A</v>
      </c>
      <c r="L378" s="26" t="e">
        <v>#N/A</v>
      </c>
      <c r="M378" s="26" t="e">
        <v>#N/A</v>
      </c>
      <c r="W378" s="26" t="e">
        <v>#N/A</v>
      </c>
      <c r="X378" s="26" t="e">
        <v>#N/A</v>
      </c>
      <c r="Y378" s="26" t="e">
        <v>#N/A</v>
      </c>
      <c r="Z378" s="26" t="e">
        <v>#N/A</v>
      </c>
      <c r="AA378" s="26" t="e">
        <v>#N/A</v>
      </c>
      <c r="AB378" s="26" t="e">
        <v>#N/A</v>
      </c>
    </row>
    <row r="379" spans="8:28" x14ac:dyDescent="0.25">
      <c r="H379" s="26" t="e">
        <v>#N/A</v>
      </c>
      <c r="I379" s="26" t="e">
        <v>#N/A</v>
      </c>
      <c r="J379" s="26" t="e">
        <v>#N/A</v>
      </c>
      <c r="K379" s="26" t="e">
        <v>#N/A</v>
      </c>
      <c r="L379" s="26" t="e">
        <v>#N/A</v>
      </c>
      <c r="M379" s="26" t="e">
        <v>#N/A</v>
      </c>
      <c r="W379" s="26" t="e">
        <v>#N/A</v>
      </c>
      <c r="X379" s="26" t="e">
        <v>#N/A</v>
      </c>
      <c r="Y379" s="26" t="e">
        <v>#N/A</v>
      </c>
      <c r="Z379" s="26" t="e">
        <v>#N/A</v>
      </c>
      <c r="AA379" s="26" t="e">
        <v>#N/A</v>
      </c>
      <c r="AB379" s="26" t="e">
        <v>#N/A</v>
      </c>
    </row>
    <row r="380" spans="8:28" x14ac:dyDescent="0.25">
      <c r="H380" s="26" t="e">
        <v>#N/A</v>
      </c>
      <c r="I380" s="26" t="e">
        <v>#N/A</v>
      </c>
      <c r="J380" s="26" t="e">
        <v>#N/A</v>
      </c>
      <c r="K380" s="26" t="e">
        <v>#N/A</v>
      </c>
      <c r="L380" s="26" t="e">
        <v>#N/A</v>
      </c>
      <c r="M380" s="26" t="e">
        <v>#N/A</v>
      </c>
      <c r="W380" s="26" t="e">
        <v>#N/A</v>
      </c>
      <c r="X380" s="26" t="e">
        <v>#N/A</v>
      </c>
      <c r="Y380" s="26" t="e">
        <v>#N/A</v>
      </c>
      <c r="Z380" s="26" t="e">
        <v>#N/A</v>
      </c>
      <c r="AA380" s="26" t="e">
        <v>#N/A</v>
      </c>
      <c r="AB380" s="26" t="e">
        <v>#N/A</v>
      </c>
    </row>
    <row r="381" spans="8:28" x14ac:dyDescent="0.25">
      <c r="H381" s="26" t="e">
        <v>#N/A</v>
      </c>
      <c r="I381" s="26" t="e">
        <v>#N/A</v>
      </c>
      <c r="J381" s="26" t="e">
        <v>#N/A</v>
      </c>
      <c r="K381" s="26" t="e">
        <v>#N/A</v>
      </c>
      <c r="L381" s="26" t="e">
        <v>#N/A</v>
      </c>
      <c r="M381" s="26" t="e">
        <v>#N/A</v>
      </c>
      <c r="W381" s="26" t="e">
        <v>#N/A</v>
      </c>
      <c r="X381" s="26" t="e">
        <v>#N/A</v>
      </c>
      <c r="Y381" s="26" t="e">
        <v>#N/A</v>
      </c>
      <c r="Z381" s="26" t="e">
        <v>#N/A</v>
      </c>
      <c r="AA381" s="26" t="e">
        <v>#N/A</v>
      </c>
      <c r="AB381" s="26" t="e">
        <v>#N/A</v>
      </c>
    </row>
    <row r="382" spans="8:28" x14ac:dyDescent="0.25">
      <c r="H382" s="26" t="e">
        <v>#N/A</v>
      </c>
      <c r="I382" s="26" t="e">
        <v>#N/A</v>
      </c>
      <c r="J382" s="26" t="e">
        <v>#N/A</v>
      </c>
      <c r="K382" s="26" t="e">
        <v>#N/A</v>
      </c>
      <c r="L382" s="26" t="e">
        <v>#N/A</v>
      </c>
      <c r="M382" s="26" t="e">
        <v>#N/A</v>
      </c>
      <c r="W382" s="26" t="e">
        <v>#N/A</v>
      </c>
      <c r="X382" s="26" t="e">
        <v>#N/A</v>
      </c>
      <c r="Y382" s="26" t="e">
        <v>#N/A</v>
      </c>
      <c r="Z382" s="26" t="e">
        <v>#N/A</v>
      </c>
      <c r="AA382" s="26" t="e">
        <v>#N/A</v>
      </c>
      <c r="AB382" s="26" t="e">
        <v>#N/A</v>
      </c>
    </row>
    <row r="383" spans="8:28" x14ac:dyDescent="0.25">
      <c r="H383" s="26" t="e">
        <v>#N/A</v>
      </c>
      <c r="I383" s="26" t="e">
        <v>#N/A</v>
      </c>
      <c r="J383" s="26" t="e">
        <v>#N/A</v>
      </c>
      <c r="K383" s="26" t="e">
        <v>#N/A</v>
      </c>
      <c r="L383" s="26" t="e">
        <v>#N/A</v>
      </c>
      <c r="M383" s="26" t="e">
        <v>#N/A</v>
      </c>
      <c r="W383" s="26" t="e">
        <v>#N/A</v>
      </c>
      <c r="X383" s="26" t="e">
        <v>#N/A</v>
      </c>
      <c r="Y383" s="26" t="e">
        <v>#N/A</v>
      </c>
      <c r="Z383" s="26" t="e">
        <v>#N/A</v>
      </c>
      <c r="AA383" s="26" t="e">
        <v>#N/A</v>
      </c>
      <c r="AB383" s="26" t="e">
        <v>#N/A</v>
      </c>
    </row>
    <row r="384" spans="8:28" x14ac:dyDescent="0.25">
      <c r="H384" s="26" t="e">
        <v>#N/A</v>
      </c>
      <c r="I384" s="26" t="e">
        <v>#N/A</v>
      </c>
      <c r="J384" s="26" t="e">
        <v>#N/A</v>
      </c>
      <c r="K384" s="26" t="e">
        <v>#N/A</v>
      </c>
      <c r="L384" s="26" t="e">
        <v>#N/A</v>
      </c>
      <c r="M384" s="26" t="e">
        <v>#N/A</v>
      </c>
      <c r="W384" s="26" t="e">
        <v>#N/A</v>
      </c>
      <c r="X384" s="26" t="e">
        <v>#N/A</v>
      </c>
      <c r="Y384" s="26" t="e">
        <v>#N/A</v>
      </c>
      <c r="Z384" s="26" t="e">
        <v>#N/A</v>
      </c>
      <c r="AA384" s="26" t="e">
        <v>#N/A</v>
      </c>
      <c r="AB384" s="26" t="e">
        <v>#N/A</v>
      </c>
    </row>
    <row r="385" spans="8:28" x14ac:dyDescent="0.25">
      <c r="H385" s="26" t="e">
        <v>#N/A</v>
      </c>
      <c r="I385" s="26" t="e">
        <v>#N/A</v>
      </c>
      <c r="J385" s="26" t="e">
        <v>#N/A</v>
      </c>
      <c r="K385" s="26" t="e">
        <v>#N/A</v>
      </c>
      <c r="L385" s="26" t="e">
        <v>#N/A</v>
      </c>
      <c r="M385" s="26" t="e">
        <v>#N/A</v>
      </c>
      <c r="W385" s="26" t="e">
        <v>#N/A</v>
      </c>
      <c r="X385" s="26" t="e">
        <v>#N/A</v>
      </c>
      <c r="Y385" s="26" t="e">
        <v>#N/A</v>
      </c>
      <c r="Z385" s="26" t="e">
        <v>#N/A</v>
      </c>
      <c r="AA385" s="26" t="e">
        <v>#N/A</v>
      </c>
      <c r="AB385" s="26" t="e">
        <v>#N/A</v>
      </c>
    </row>
    <row r="386" spans="8:28" x14ac:dyDescent="0.25">
      <c r="H386" s="26" t="e">
        <v>#N/A</v>
      </c>
      <c r="I386" s="26" t="e">
        <v>#N/A</v>
      </c>
      <c r="J386" s="26" t="e">
        <v>#N/A</v>
      </c>
      <c r="K386" s="26" t="e">
        <v>#N/A</v>
      </c>
      <c r="L386" s="26" t="e">
        <v>#N/A</v>
      </c>
      <c r="M386" s="26" t="e">
        <v>#N/A</v>
      </c>
      <c r="W386" s="26" t="e">
        <v>#N/A</v>
      </c>
      <c r="X386" s="26" t="e">
        <v>#N/A</v>
      </c>
      <c r="Y386" s="26" t="e">
        <v>#N/A</v>
      </c>
      <c r="Z386" s="26" t="e">
        <v>#N/A</v>
      </c>
      <c r="AA386" s="26" t="e">
        <v>#N/A</v>
      </c>
      <c r="AB386" s="26" t="e">
        <v>#N/A</v>
      </c>
    </row>
    <row r="387" spans="8:28" x14ac:dyDescent="0.25">
      <c r="H387" s="26" t="e">
        <v>#N/A</v>
      </c>
      <c r="I387" s="26" t="e">
        <v>#N/A</v>
      </c>
      <c r="J387" s="26" t="e">
        <v>#N/A</v>
      </c>
      <c r="K387" s="26" t="e">
        <v>#N/A</v>
      </c>
      <c r="L387" s="26" t="e">
        <v>#N/A</v>
      </c>
      <c r="M387" s="26" t="e">
        <v>#N/A</v>
      </c>
      <c r="W387" s="26" t="e">
        <v>#N/A</v>
      </c>
      <c r="X387" s="26" t="e">
        <v>#N/A</v>
      </c>
      <c r="Y387" s="26" t="e">
        <v>#N/A</v>
      </c>
      <c r="Z387" s="26" t="e">
        <v>#N/A</v>
      </c>
      <c r="AA387" s="26" t="e">
        <v>#N/A</v>
      </c>
      <c r="AB387" s="26" t="e">
        <v>#N/A</v>
      </c>
    </row>
    <row r="388" spans="8:28" x14ac:dyDescent="0.25">
      <c r="H388" s="26" t="e">
        <v>#N/A</v>
      </c>
      <c r="I388" s="26" t="e">
        <v>#N/A</v>
      </c>
      <c r="J388" s="26" t="e">
        <v>#N/A</v>
      </c>
      <c r="K388" s="26" t="e">
        <v>#N/A</v>
      </c>
      <c r="L388" s="26" t="e">
        <v>#N/A</v>
      </c>
      <c r="M388" s="26" t="e">
        <v>#N/A</v>
      </c>
      <c r="W388" s="26" t="e">
        <v>#N/A</v>
      </c>
      <c r="X388" s="26" t="e">
        <v>#N/A</v>
      </c>
      <c r="Y388" s="26" t="e">
        <v>#N/A</v>
      </c>
      <c r="Z388" s="26" t="e">
        <v>#N/A</v>
      </c>
      <c r="AA388" s="26" t="e">
        <v>#N/A</v>
      </c>
      <c r="AB388" s="26" t="e">
        <v>#N/A</v>
      </c>
    </row>
    <row r="389" spans="8:28" x14ac:dyDescent="0.25">
      <c r="H389" s="26" t="e">
        <v>#N/A</v>
      </c>
      <c r="I389" s="26" t="e">
        <v>#N/A</v>
      </c>
      <c r="J389" s="26" t="e">
        <v>#N/A</v>
      </c>
      <c r="K389" s="26" t="e">
        <v>#N/A</v>
      </c>
      <c r="L389" s="26" t="e">
        <v>#N/A</v>
      </c>
      <c r="M389" s="26" t="e">
        <v>#N/A</v>
      </c>
      <c r="W389" s="26" t="e">
        <v>#N/A</v>
      </c>
      <c r="X389" s="26" t="e">
        <v>#N/A</v>
      </c>
      <c r="Y389" s="26" t="e">
        <v>#N/A</v>
      </c>
      <c r="Z389" s="26" t="e">
        <v>#N/A</v>
      </c>
      <c r="AA389" s="26" t="e">
        <v>#N/A</v>
      </c>
      <c r="AB389" s="26" t="e">
        <v>#N/A</v>
      </c>
    </row>
    <row r="390" spans="8:28" x14ac:dyDescent="0.25">
      <c r="H390" s="26" t="e">
        <v>#N/A</v>
      </c>
      <c r="I390" s="26" t="e">
        <v>#N/A</v>
      </c>
      <c r="J390" s="26" t="e">
        <v>#N/A</v>
      </c>
      <c r="K390" s="26" t="e">
        <v>#N/A</v>
      </c>
      <c r="L390" s="26" t="e">
        <v>#N/A</v>
      </c>
      <c r="M390" s="26" t="e">
        <v>#N/A</v>
      </c>
      <c r="W390" s="26" t="e">
        <v>#N/A</v>
      </c>
      <c r="X390" s="26" t="e">
        <v>#N/A</v>
      </c>
      <c r="Y390" s="26" t="e">
        <v>#N/A</v>
      </c>
      <c r="Z390" s="26" t="e">
        <v>#N/A</v>
      </c>
      <c r="AA390" s="26" t="e">
        <v>#N/A</v>
      </c>
      <c r="AB390" s="26" t="e">
        <v>#N/A</v>
      </c>
    </row>
    <row r="391" spans="8:28" x14ac:dyDescent="0.25">
      <c r="H391" s="26" t="e">
        <v>#N/A</v>
      </c>
      <c r="I391" s="26" t="e">
        <v>#N/A</v>
      </c>
      <c r="J391" s="26" t="e">
        <v>#N/A</v>
      </c>
      <c r="K391" s="26" t="e">
        <v>#N/A</v>
      </c>
      <c r="L391" s="26" t="e">
        <v>#N/A</v>
      </c>
      <c r="M391" s="26" t="e">
        <v>#N/A</v>
      </c>
      <c r="W391" s="26" t="e">
        <v>#N/A</v>
      </c>
      <c r="X391" s="26" t="e">
        <v>#N/A</v>
      </c>
      <c r="Y391" s="26" t="e">
        <v>#N/A</v>
      </c>
      <c r="Z391" s="26" t="e">
        <v>#N/A</v>
      </c>
      <c r="AA391" s="26" t="e">
        <v>#N/A</v>
      </c>
      <c r="AB391" s="26" t="e">
        <v>#N/A</v>
      </c>
    </row>
    <row r="392" spans="8:28" x14ac:dyDescent="0.25">
      <c r="H392" s="26" t="e">
        <v>#N/A</v>
      </c>
      <c r="I392" s="26" t="e">
        <v>#N/A</v>
      </c>
      <c r="J392" s="26" t="e">
        <v>#N/A</v>
      </c>
      <c r="K392" s="26" t="e">
        <v>#N/A</v>
      </c>
      <c r="L392" s="26" t="e">
        <v>#N/A</v>
      </c>
      <c r="M392" s="26" t="e">
        <v>#N/A</v>
      </c>
      <c r="W392" s="26" t="e">
        <v>#N/A</v>
      </c>
      <c r="X392" s="26" t="e">
        <v>#N/A</v>
      </c>
      <c r="Y392" s="26" t="e">
        <v>#N/A</v>
      </c>
      <c r="Z392" s="26" t="e">
        <v>#N/A</v>
      </c>
      <c r="AA392" s="26" t="e">
        <v>#N/A</v>
      </c>
      <c r="AB392" s="26" t="e">
        <v>#N/A</v>
      </c>
    </row>
    <row r="393" spans="8:28" x14ac:dyDescent="0.25">
      <c r="H393" s="26" t="e">
        <v>#N/A</v>
      </c>
      <c r="I393" s="26" t="e">
        <v>#N/A</v>
      </c>
      <c r="J393" s="26" t="e">
        <v>#N/A</v>
      </c>
      <c r="K393" s="26" t="e">
        <v>#N/A</v>
      </c>
      <c r="L393" s="26" t="e">
        <v>#N/A</v>
      </c>
      <c r="M393" s="26" t="e">
        <v>#N/A</v>
      </c>
      <c r="W393" s="26" t="e">
        <v>#N/A</v>
      </c>
      <c r="X393" s="26" t="e">
        <v>#N/A</v>
      </c>
      <c r="Y393" s="26" t="e">
        <v>#N/A</v>
      </c>
      <c r="Z393" s="26" t="e">
        <v>#N/A</v>
      </c>
      <c r="AA393" s="26" t="e">
        <v>#N/A</v>
      </c>
      <c r="AB393" s="26" t="e">
        <v>#N/A</v>
      </c>
    </row>
    <row r="394" spans="8:28" x14ac:dyDescent="0.25">
      <c r="H394" s="26" t="e">
        <v>#N/A</v>
      </c>
      <c r="I394" s="26" t="e">
        <v>#N/A</v>
      </c>
      <c r="J394" s="26" t="e">
        <v>#N/A</v>
      </c>
      <c r="K394" s="26" t="e">
        <v>#N/A</v>
      </c>
      <c r="L394" s="26" t="e">
        <v>#N/A</v>
      </c>
      <c r="M394" s="26" t="e">
        <v>#N/A</v>
      </c>
      <c r="W394" s="26" t="e">
        <v>#N/A</v>
      </c>
      <c r="X394" s="26" t="e">
        <v>#N/A</v>
      </c>
      <c r="Y394" s="26" t="e">
        <v>#N/A</v>
      </c>
      <c r="Z394" s="26" t="e">
        <v>#N/A</v>
      </c>
      <c r="AA394" s="26" t="e">
        <v>#N/A</v>
      </c>
      <c r="AB394" s="26" t="e">
        <v>#N/A</v>
      </c>
    </row>
    <row r="395" spans="8:28" x14ac:dyDescent="0.25">
      <c r="H395" s="26" t="e">
        <v>#N/A</v>
      </c>
      <c r="I395" s="26" t="e">
        <v>#N/A</v>
      </c>
      <c r="J395" s="26" t="e">
        <v>#N/A</v>
      </c>
      <c r="K395" s="26" t="e">
        <v>#N/A</v>
      </c>
      <c r="L395" s="26" t="e">
        <v>#N/A</v>
      </c>
      <c r="M395" s="26" t="e">
        <v>#N/A</v>
      </c>
      <c r="W395" s="26" t="e">
        <v>#N/A</v>
      </c>
      <c r="X395" s="26" t="e">
        <v>#N/A</v>
      </c>
      <c r="Y395" s="26" t="e">
        <v>#N/A</v>
      </c>
      <c r="Z395" s="26" t="e">
        <v>#N/A</v>
      </c>
      <c r="AA395" s="26" t="e">
        <v>#N/A</v>
      </c>
      <c r="AB395" s="26" t="e">
        <v>#N/A</v>
      </c>
    </row>
    <row r="396" spans="8:28" x14ac:dyDescent="0.25">
      <c r="H396" s="26" t="e">
        <v>#N/A</v>
      </c>
      <c r="I396" s="26" t="e">
        <v>#N/A</v>
      </c>
      <c r="J396" s="26" t="e">
        <v>#N/A</v>
      </c>
      <c r="K396" s="26" t="e">
        <v>#N/A</v>
      </c>
      <c r="L396" s="26" t="e">
        <v>#N/A</v>
      </c>
      <c r="M396" s="26" t="e">
        <v>#N/A</v>
      </c>
      <c r="W396" s="26" t="e">
        <v>#N/A</v>
      </c>
      <c r="X396" s="26" t="e">
        <v>#N/A</v>
      </c>
      <c r="Y396" s="26" t="e">
        <v>#N/A</v>
      </c>
      <c r="Z396" s="26" t="e">
        <v>#N/A</v>
      </c>
      <c r="AA396" s="26" t="e">
        <v>#N/A</v>
      </c>
      <c r="AB396" s="26" t="e">
        <v>#N/A</v>
      </c>
    </row>
    <row r="397" spans="8:28" x14ac:dyDescent="0.25">
      <c r="H397" s="26" t="e">
        <v>#N/A</v>
      </c>
      <c r="I397" s="26" t="e">
        <v>#N/A</v>
      </c>
      <c r="J397" s="26" t="e">
        <v>#N/A</v>
      </c>
      <c r="K397" s="26" t="e">
        <v>#N/A</v>
      </c>
      <c r="L397" s="26" t="e">
        <v>#N/A</v>
      </c>
      <c r="M397" s="26" t="e">
        <v>#N/A</v>
      </c>
      <c r="W397" s="26" t="e">
        <v>#N/A</v>
      </c>
      <c r="X397" s="26" t="e">
        <v>#N/A</v>
      </c>
      <c r="Y397" s="26" t="e">
        <v>#N/A</v>
      </c>
      <c r="Z397" s="26" t="e">
        <v>#N/A</v>
      </c>
      <c r="AA397" s="26" t="e">
        <v>#N/A</v>
      </c>
      <c r="AB397" s="26" t="e">
        <v>#N/A</v>
      </c>
    </row>
    <row r="398" spans="8:28" x14ac:dyDescent="0.25">
      <c r="H398" s="26" t="e">
        <v>#N/A</v>
      </c>
      <c r="I398" s="26" t="e">
        <v>#N/A</v>
      </c>
      <c r="J398" s="26" t="e">
        <v>#N/A</v>
      </c>
      <c r="K398" s="26" t="e">
        <v>#N/A</v>
      </c>
      <c r="L398" s="26" t="e">
        <v>#N/A</v>
      </c>
      <c r="M398" s="26" t="e">
        <v>#N/A</v>
      </c>
      <c r="W398" s="26" t="e">
        <v>#N/A</v>
      </c>
      <c r="X398" s="26" t="e">
        <v>#N/A</v>
      </c>
      <c r="Y398" s="26" t="e">
        <v>#N/A</v>
      </c>
      <c r="Z398" s="26" t="e">
        <v>#N/A</v>
      </c>
      <c r="AA398" s="26" t="e">
        <v>#N/A</v>
      </c>
      <c r="AB398" s="26" t="e">
        <v>#N/A</v>
      </c>
    </row>
    <row r="399" spans="8:28" x14ac:dyDescent="0.25">
      <c r="H399" s="26" t="e">
        <v>#N/A</v>
      </c>
      <c r="I399" s="26" t="e">
        <v>#N/A</v>
      </c>
      <c r="J399" s="26" t="e">
        <v>#N/A</v>
      </c>
      <c r="K399" s="26" t="e">
        <v>#N/A</v>
      </c>
      <c r="L399" s="26" t="e">
        <v>#N/A</v>
      </c>
      <c r="M399" s="26" t="e">
        <v>#N/A</v>
      </c>
      <c r="W399" s="26" t="e">
        <v>#N/A</v>
      </c>
      <c r="X399" s="26" t="e">
        <v>#N/A</v>
      </c>
      <c r="Y399" s="26" t="e">
        <v>#N/A</v>
      </c>
      <c r="Z399" s="26" t="e">
        <v>#N/A</v>
      </c>
      <c r="AA399" s="26" t="e">
        <v>#N/A</v>
      </c>
      <c r="AB399" s="26" t="e">
        <v>#N/A</v>
      </c>
    </row>
    <row r="400" spans="8:28" x14ac:dyDescent="0.25">
      <c r="H400" s="26" t="e">
        <v>#N/A</v>
      </c>
      <c r="I400" s="26" t="e">
        <v>#N/A</v>
      </c>
      <c r="J400" s="26" t="e">
        <v>#N/A</v>
      </c>
      <c r="K400" s="26" t="e">
        <v>#N/A</v>
      </c>
      <c r="L400" s="26" t="e">
        <v>#N/A</v>
      </c>
      <c r="M400" s="26" t="e">
        <v>#N/A</v>
      </c>
      <c r="W400" s="26" t="e">
        <v>#N/A</v>
      </c>
      <c r="X400" s="26" t="e">
        <v>#N/A</v>
      </c>
      <c r="Y400" s="26" t="e">
        <v>#N/A</v>
      </c>
      <c r="Z400" s="26" t="e">
        <v>#N/A</v>
      </c>
      <c r="AA400" s="26" t="e">
        <v>#N/A</v>
      </c>
      <c r="AB400" s="26" t="e">
        <v>#N/A</v>
      </c>
    </row>
    <row r="401" spans="8:28" x14ac:dyDescent="0.25">
      <c r="H401" s="26" t="e">
        <v>#N/A</v>
      </c>
      <c r="I401" s="26" t="e">
        <v>#N/A</v>
      </c>
      <c r="J401" s="26" t="e">
        <v>#N/A</v>
      </c>
      <c r="K401" s="26" t="e">
        <v>#N/A</v>
      </c>
      <c r="L401" s="26" t="e">
        <v>#N/A</v>
      </c>
      <c r="M401" s="26" t="e">
        <v>#N/A</v>
      </c>
      <c r="W401" s="26" t="e">
        <v>#N/A</v>
      </c>
      <c r="X401" s="26" t="e">
        <v>#N/A</v>
      </c>
      <c r="Y401" s="26" t="e">
        <v>#N/A</v>
      </c>
      <c r="Z401" s="26" t="e">
        <v>#N/A</v>
      </c>
      <c r="AA401" s="26" t="e">
        <v>#N/A</v>
      </c>
      <c r="AB401" s="26" t="e">
        <v>#N/A</v>
      </c>
    </row>
    <row r="402" spans="8:28" x14ac:dyDescent="0.25">
      <c r="H402" s="26" t="e">
        <v>#N/A</v>
      </c>
      <c r="I402" s="26" t="e">
        <v>#N/A</v>
      </c>
      <c r="J402" s="26" t="e">
        <v>#N/A</v>
      </c>
      <c r="K402" s="26" t="e">
        <v>#N/A</v>
      </c>
      <c r="L402" s="26" t="e">
        <v>#N/A</v>
      </c>
      <c r="M402" s="26" t="e">
        <v>#N/A</v>
      </c>
      <c r="W402" s="26" t="e">
        <v>#N/A</v>
      </c>
      <c r="X402" s="26" t="e">
        <v>#N/A</v>
      </c>
      <c r="Y402" s="26" t="e">
        <v>#N/A</v>
      </c>
      <c r="Z402" s="26" t="e">
        <v>#N/A</v>
      </c>
      <c r="AA402" s="26" t="e">
        <v>#N/A</v>
      </c>
      <c r="AB402" s="26" t="e">
        <v>#N/A</v>
      </c>
    </row>
    <row r="403" spans="8:28" x14ac:dyDescent="0.25">
      <c r="H403" s="26" t="e">
        <v>#N/A</v>
      </c>
      <c r="I403" s="26" t="e">
        <v>#N/A</v>
      </c>
      <c r="J403" s="26" t="e">
        <v>#N/A</v>
      </c>
      <c r="K403" s="26" t="e">
        <v>#N/A</v>
      </c>
      <c r="L403" s="26" t="e">
        <v>#N/A</v>
      </c>
      <c r="M403" s="26" t="e">
        <v>#N/A</v>
      </c>
      <c r="W403" s="26" t="e">
        <v>#N/A</v>
      </c>
      <c r="X403" s="26" t="e">
        <v>#N/A</v>
      </c>
      <c r="Y403" s="26" t="e">
        <v>#N/A</v>
      </c>
      <c r="Z403" s="26" t="e">
        <v>#N/A</v>
      </c>
      <c r="AA403" s="26" t="e">
        <v>#N/A</v>
      </c>
      <c r="AB403" s="26" t="e">
        <v>#N/A</v>
      </c>
    </row>
    <row r="404" spans="8:28" x14ac:dyDescent="0.25">
      <c r="H404" s="26" t="e">
        <v>#N/A</v>
      </c>
      <c r="I404" s="26" t="e">
        <v>#N/A</v>
      </c>
      <c r="J404" s="26" t="e">
        <v>#N/A</v>
      </c>
      <c r="K404" s="26" t="e">
        <v>#N/A</v>
      </c>
      <c r="L404" s="26" t="e">
        <v>#N/A</v>
      </c>
      <c r="M404" s="26" t="e">
        <v>#N/A</v>
      </c>
      <c r="W404" s="26" t="e">
        <v>#N/A</v>
      </c>
      <c r="X404" s="26" t="e">
        <v>#N/A</v>
      </c>
      <c r="Y404" s="26" t="e">
        <v>#N/A</v>
      </c>
      <c r="Z404" s="26" t="e">
        <v>#N/A</v>
      </c>
      <c r="AA404" s="26" t="e">
        <v>#N/A</v>
      </c>
      <c r="AB404" s="26" t="e">
        <v>#N/A</v>
      </c>
    </row>
    <row r="405" spans="8:28" x14ac:dyDescent="0.25">
      <c r="H405" s="26" t="e">
        <v>#N/A</v>
      </c>
      <c r="I405" s="26" t="e">
        <v>#N/A</v>
      </c>
      <c r="J405" s="26" t="e">
        <v>#N/A</v>
      </c>
      <c r="K405" s="26" t="e">
        <v>#N/A</v>
      </c>
      <c r="L405" s="26" t="e">
        <v>#N/A</v>
      </c>
      <c r="M405" s="26" t="e">
        <v>#N/A</v>
      </c>
      <c r="W405" s="26" t="e">
        <v>#N/A</v>
      </c>
      <c r="X405" s="26" t="e">
        <v>#N/A</v>
      </c>
      <c r="Y405" s="26" t="e">
        <v>#N/A</v>
      </c>
      <c r="Z405" s="26" t="e">
        <v>#N/A</v>
      </c>
      <c r="AA405" s="26" t="e">
        <v>#N/A</v>
      </c>
      <c r="AB405" s="26" t="e">
        <v>#N/A</v>
      </c>
    </row>
    <row r="406" spans="8:28" x14ac:dyDescent="0.25">
      <c r="H406" s="26" t="e">
        <v>#N/A</v>
      </c>
      <c r="I406" s="26" t="e">
        <v>#N/A</v>
      </c>
      <c r="J406" s="26" t="e">
        <v>#N/A</v>
      </c>
      <c r="K406" s="26" t="e">
        <v>#N/A</v>
      </c>
      <c r="L406" s="26" t="e">
        <v>#N/A</v>
      </c>
      <c r="M406" s="26" t="e">
        <v>#N/A</v>
      </c>
      <c r="W406" s="26" t="e">
        <v>#N/A</v>
      </c>
      <c r="X406" s="26" t="e">
        <v>#N/A</v>
      </c>
      <c r="Y406" s="26" t="e">
        <v>#N/A</v>
      </c>
      <c r="Z406" s="26" t="e">
        <v>#N/A</v>
      </c>
      <c r="AA406" s="26" t="e">
        <v>#N/A</v>
      </c>
      <c r="AB406" s="26" t="e">
        <v>#N/A</v>
      </c>
    </row>
    <row r="407" spans="8:28" x14ac:dyDescent="0.25">
      <c r="H407" s="26" t="e">
        <v>#N/A</v>
      </c>
      <c r="I407" s="26" t="e">
        <v>#N/A</v>
      </c>
      <c r="J407" s="26" t="e">
        <v>#N/A</v>
      </c>
      <c r="K407" s="26" t="e">
        <v>#N/A</v>
      </c>
      <c r="L407" s="26" t="e">
        <v>#N/A</v>
      </c>
      <c r="M407" s="26" t="e">
        <v>#N/A</v>
      </c>
      <c r="W407" s="26" t="e">
        <v>#N/A</v>
      </c>
      <c r="X407" s="26" t="e">
        <v>#N/A</v>
      </c>
      <c r="Y407" s="26" t="e">
        <v>#N/A</v>
      </c>
      <c r="Z407" s="26" t="e">
        <v>#N/A</v>
      </c>
      <c r="AA407" s="26" t="e">
        <v>#N/A</v>
      </c>
      <c r="AB407" s="26" t="e">
        <v>#N/A</v>
      </c>
    </row>
    <row r="408" spans="8:28" x14ac:dyDescent="0.25">
      <c r="H408" s="26" t="e">
        <v>#N/A</v>
      </c>
      <c r="I408" s="26" t="e">
        <v>#N/A</v>
      </c>
      <c r="J408" s="26" t="e">
        <v>#N/A</v>
      </c>
      <c r="K408" s="26" t="e">
        <v>#N/A</v>
      </c>
      <c r="L408" s="26" t="e">
        <v>#N/A</v>
      </c>
      <c r="M408" s="26" t="e">
        <v>#N/A</v>
      </c>
      <c r="W408" s="26" t="e">
        <v>#N/A</v>
      </c>
      <c r="X408" s="26" t="e">
        <v>#N/A</v>
      </c>
      <c r="Y408" s="26" t="e">
        <v>#N/A</v>
      </c>
      <c r="Z408" s="26" t="e">
        <v>#N/A</v>
      </c>
      <c r="AA408" s="26" t="e">
        <v>#N/A</v>
      </c>
      <c r="AB408" s="26" t="e">
        <v>#N/A</v>
      </c>
    </row>
    <row r="409" spans="8:28" x14ac:dyDescent="0.25">
      <c r="H409" s="26" t="e">
        <v>#N/A</v>
      </c>
      <c r="I409" s="26" t="e">
        <v>#N/A</v>
      </c>
      <c r="J409" s="26" t="e">
        <v>#N/A</v>
      </c>
      <c r="K409" s="26" t="e">
        <v>#N/A</v>
      </c>
      <c r="L409" s="26" t="e">
        <v>#N/A</v>
      </c>
      <c r="M409" s="26" t="e">
        <v>#N/A</v>
      </c>
      <c r="W409" s="26" t="e">
        <v>#N/A</v>
      </c>
      <c r="X409" s="26" t="e">
        <v>#N/A</v>
      </c>
      <c r="Y409" s="26" t="e">
        <v>#N/A</v>
      </c>
      <c r="Z409" s="26" t="e">
        <v>#N/A</v>
      </c>
      <c r="AA409" s="26" t="e">
        <v>#N/A</v>
      </c>
      <c r="AB409" s="26" t="e">
        <v>#N/A</v>
      </c>
    </row>
    <row r="410" spans="8:28" x14ac:dyDescent="0.25">
      <c r="H410" s="26" t="e">
        <v>#N/A</v>
      </c>
      <c r="I410" s="26" t="e">
        <v>#N/A</v>
      </c>
      <c r="J410" s="26" t="e">
        <v>#N/A</v>
      </c>
      <c r="K410" s="26" t="e">
        <v>#N/A</v>
      </c>
      <c r="L410" s="26" t="e">
        <v>#N/A</v>
      </c>
      <c r="M410" s="26" t="e">
        <v>#N/A</v>
      </c>
      <c r="W410" s="26" t="e">
        <v>#N/A</v>
      </c>
      <c r="X410" s="26" t="e">
        <v>#N/A</v>
      </c>
      <c r="Y410" s="26" t="e">
        <v>#N/A</v>
      </c>
      <c r="Z410" s="26" t="e">
        <v>#N/A</v>
      </c>
      <c r="AA410" s="26" t="e">
        <v>#N/A</v>
      </c>
      <c r="AB410" s="26" t="e">
        <v>#N/A</v>
      </c>
    </row>
    <row r="411" spans="8:28" x14ac:dyDescent="0.25">
      <c r="H411" s="26" t="e">
        <v>#N/A</v>
      </c>
      <c r="I411" s="26" t="e">
        <v>#N/A</v>
      </c>
      <c r="J411" s="26" t="e">
        <v>#N/A</v>
      </c>
      <c r="K411" s="26" t="e">
        <v>#N/A</v>
      </c>
      <c r="L411" s="26" t="e">
        <v>#N/A</v>
      </c>
      <c r="M411" s="26" t="e">
        <v>#N/A</v>
      </c>
      <c r="W411" s="26" t="e">
        <v>#N/A</v>
      </c>
      <c r="X411" s="26" t="e">
        <v>#N/A</v>
      </c>
      <c r="Y411" s="26" t="e">
        <v>#N/A</v>
      </c>
      <c r="Z411" s="26" t="e">
        <v>#N/A</v>
      </c>
      <c r="AA411" s="26" t="e">
        <v>#N/A</v>
      </c>
      <c r="AB411" s="26" t="e">
        <v>#N/A</v>
      </c>
    </row>
    <row r="412" spans="8:28" x14ac:dyDescent="0.25">
      <c r="H412" s="26" t="e">
        <v>#N/A</v>
      </c>
      <c r="I412" s="26" t="e">
        <v>#N/A</v>
      </c>
      <c r="J412" s="26" t="e">
        <v>#N/A</v>
      </c>
      <c r="K412" s="26" t="e">
        <v>#N/A</v>
      </c>
      <c r="L412" s="26" t="e">
        <v>#N/A</v>
      </c>
      <c r="M412" s="26" t="e">
        <v>#N/A</v>
      </c>
      <c r="W412" s="26" t="e">
        <v>#N/A</v>
      </c>
      <c r="X412" s="26" t="e">
        <v>#N/A</v>
      </c>
      <c r="Y412" s="26" t="e">
        <v>#N/A</v>
      </c>
      <c r="Z412" s="26" t="e">
        <v>#N/A</v>
      </c>
      <c r="AA412" s="26" t="e">
        <v>#N/A</v>
      </c>
      <c r="AB412" s="26" t="e">
        <v>#N/A</v>
      </c>
    </row>
    <row r="413" spans="8:28" x14ac:dyDescent="0.25">
      <c r="H413" s="26" t="e">
        <v>#N/A</v>
      </c>
      <c r="I413" s="26" t="e">
        <v>#N/A</v>
      </c>
      <c r="J413" s="26" t="e">
        <v>#N/A</v>
      </c>
      <c r="K413" s="26" t="e">
        <v>#N/A</v>
      </c>
      <c r="L413" s="26" t="e">
        <v>#N/A</v>
      </c>
      <c r="M413" s="26" t="e">
        <v>#N/A</v>
      </c>
      <c r="W413" s="26" t="e">
        <v>#N/A</v>
      </c>
      <c r="X413" s="26" t="e">
        <v>#N/A</v>
      </c>
      <c r="Y413" s="26" t="e">
        <v>#N/A</v>
      </c>
      <c r="Z413" s="26" t="e">
        <v>#N/A</v>
      </c>
      <c r="AA413" s="26" t="e">
        <v>#N/A</v>
      </c>
      <c r="AB413" s="26" t="e">
        <v>#N/A</v>
      </c>
    </row>
    <row r="414" spans="8:28" x14ac:dyDescent="0.25">
      <c r="H414" s="26" t="e">
        <v>#N/A</v>
      </c>
      <c r="I414" s="26" t="e">
        <v>#N/A</v>
      </c>
      <c r="J414" s="26" t="e">
        <v>#N/A</v>
      </c>
      <c r="K414" s="26" t="e">
        <v>#N/A</v>
      </c>
      <c r="L414" s="26" t="e">
        <v>#N/A</v>
      </c>
      <c r="M414" s="26" t="e">
        <v>#N/A</v>
      </c>
      <c r="W414" s="26" t="e">
        <v>#N/A</v>
      </c>
      <c r="X414" s="26" t="e">
        <v>#N/A</v>
      </c>
      <c r="Y414" s="26" t="e">
        <v>#N/A</v>
      </c>
      <c r="Z414" s="26" t="e">
        <v>#N/A</v>
      </c>
      <c r="AA414" s="26" t="e">
        <v>#N/A</v>
      </c>
      <c r="AB414" s="26" t="e">
        <v>#N/A</v>
      </c>
    </row>
    <row r="415" spans="8:28" x14ac:dyDescent="0.25">
      <c r="H415" s="26" t="e">
        <v>#N/A</v>
      </c>
      <c r="I415" s="26" t="e">
        <v>#N/A</v>
      </c>
      <c r="J415" s="26" t="e">
        <v>#N/A</v>
      </c>
      <c r="K415" s="26" t="e">
        <v>#N/A</v>
      </c>
      <c r="L415" s="26" t="e">
        <v>#N/A</v>
      </c>
      <c r="M415" s="26" t="e">
        <v>#N/A</v>
      </c>
      <c r="W415" s="26" t="e">
        <v>#N/A</v>
      </c>
      <c r="X415" s="26" t="e">
        <v>#N/A</v>
      </c>
      <c r="Y415" s="26" t="e">
        <v>#N/A</v>
      </c>
      <c r="Z415" s="26" t="e">
        <v>#N/A</v>
      </c>
      <c r="AA415" s="26" t="e">
        <v>#N/A</v>
      </c>
      <c r="AB415" s="26" t="e">
        <v>#N/A</v>
      </c>
    </row>
    <row r="416" spans="8:28" x14ac:dyDescent="0.25">
      <c r="H416" s="26" t="e">
        <v>#N/A</v>
      </c>
      <c r="I416" s="26" t="e">
        <v>#N/A</v>
      </c>
      <c r="J416" s="26" t="e">
        <v>#N/A</v>
      </c>
      <c r="K416" s="26" t="e">
        <v>#N/A</v>
      </c>
      <c r="L416" s="26" t="e">
        <v>#N/A</v>
      </c>
      <c r="M416" s="26" t="e">
        <v>#N/A</v>
      </c>
      <c r="W416" s="26" t="e">
        <v>#N/A</v>
      </c>
      <c r="X416" s="26" t="e">
        <v>#N/A</v>
      </c>
      <c r="Y416" s="26" t="e">
        <v>#N/A</v>
      </c>
      <c r="Z416" s="26" t="e">
        <v>#N/A</v>
      </c>
      <c r="AA416" s="26" t="e">
        <v>#N/A</v>
      </c>
      <c r="AB416" s="26" t="e">
        <v>#N/A</v>
      </c>
    </row>
    <row r="417" spans="8:28" x14ac:dyDescent="0.25">
      <c r="H417" s="26" t="e">
        <v>#N/A</v>
      </c>
      <c r="I417" s="26" t="e">
        <v>#N/A</v>
      </c>
      <c r="J417" s="26" t="e">
        <v>#N/A</v>
      </c>
      <c r="K417" s="26" t="e">
        <v>#N/A</v>
      </c>
      <c r="L417" s="26" t="e">
        <v>#N/A</v>
      </c>
      <c r="M417" s="26" t="e">
        <v>#N/A</v>
      </c>
      <c r="W417" s="26" t="e">
        <v>#N/A</v>
      </c>
      <c r="X417" s="26" t="e">
        <v>#N/A</v>
      </c>
      <c r="Y417" s="26" t="e">
        <v>#N/A</v>
      </c>
      <c r="Z417" s="26" t="e">
        <v>#N/A</v>
      </c>
      <c r="AA417" s="26" t="e">
        <v>#N/A</v>
      </c>
      <c r="AB417" s="26" t="e">
        <v>#N/A</v>
      </c>
    </row>
    <row r="418" spans="8:28" x14ac:dyDescent="0.25">
      <c r="H418" s="26" t="e">
        <v>#N/A</v>
      </c>
      <c r="I418" s="26" t="e">
        <v>#N/A</v>
      </c>
      <c r="J418" s="26" t="e">
        <v>#N/A</v>
      </c>
      <c r="K418" s="26" t="e">
        <v>#N/A</v>
      </c>
      <c r="L418" s="26" t="e">
        <v>#N/A</v>
      </c>
      <c r="M418" s="26" t="e">
        <v>#N/A</v>
      </c>
      <c r="W418" s="26" t="e">
        <v>#N/A</v>
      </c>
      <c r="X418" s="26" t="e">
        <v>#N/A</v>
      </c>
      <c r="Y418" s="26" t="e">
        <v>#N/A</v>
      </c>
      <c r="Z418" s="26" t="e">
        <v>#N/A</v>
      </c>
      <c r="AA418" s="26" t="e">
        <v>#N/A</v>
      </c>
      <c r="AB418" s="26" t="e">
        <v>#N/A</v>
      </c>
    </row>
    <row r="419" spans="8:28" x14ac:dyDescent="0.25">
      <c r="H419" s="26" t="e">
        <v>#N/A</v>
      </c>
      <c r="I419" s="26" t="e">
        <v>#N/A</v>
      </c>
      <c r="J419" s="26" t="e">
        <v>#N/A</v>
      </c>
      <c r="K419" s="26" t="e">
        <v>#N/A</v>
      </c>
      <c r="L419" s="26" t="e">
        <v>#N/A</v>
      </c>
      <c r="M419" s="26" t="e">
        <v>#N/A</v>
      </c>
      <c r="W419" s="26" t="e">
        <v>#N/A</v>
      </c>
      <c r="X419" s="26" t="e">
        <v>#N/A</v>
      </c>
      <c r="Y419" s="26" t="e">
        <v>#N/A</v>
      </c>
      <c r="Z419" s="26" t="e">
        <v>#N/A</v>
      </c>
      <c r="AA419" s="26" t="e">
        <v>#N/A</v>
      </c>
      <c r="AB419" s="26" t="e">
        <v>#N/A</v>
      </c>
    </row>
    <row r="420" spans="8:28" x14ac:dyDescent="0.25">
      <c r="H420" s="26" t="e">
        <v>#N/A</v>
      </c>
      <c r="I420" s="26" t="e">
        <v>#N/A</v>
      </c>
      <c r="J420" s="26" t="e">
        <v>#N/A</v>
      </c>
      <c r="K420" s="26" t="e">
        <v>#N/A</v>
      </c>
      <c r="L420" s="26" t="e">
        <v>#N/A</v>
      </c>
      <c r="M420" s="26" t="e">
        <v>#N/A</v>
      </c>
      <c r="W420" s="26" t="e">
        <v>#N/A</v>
      </c>
      <c r="X420" s="26" t="e">
        <v>#N/A</v>
      </c>
      <c r="Y420" s="26" t="e">
        <v>#N/A</v>
      </c>
      <c r="Z420" s="26" t="e">
        <v>#N/A</v>
      </c>
      <c r="AA420" s="26" t="e">
        <v>#N/A</v>
      </c>
      <c r="AB420" s="26" t="e">
        <v>#N/A</v>
      </c>
    </row>
    <row r="421" spans="8:28" x14ac:dyDescent="0.25">
      <c r="H421" s="26" t="e">
        <v>#N/A</v>
      </c>
      <c r="I421" s="26" t="e">
        <v>#N/A</v>
      </c>
      <c r="J421" s="26" t="e">
        <v>#N/A</v>
      </c>
      <c r="K421" s="26" t="e">
        <v>#N/A</v>
      </c>
      <c r="L421" s="26" t="e">
        <v>#N/A</v>
      </c>
      <c r="M421" s="26" t="e">
        <v>#N/A</v>
      </c>
      <c r="W421" s="26" t="e">
        <v>#N/A</v>
      </c>
      <c r="X421" s="26" t="e">
        <v>#N/A</v>
      </c>
      <c r="Y421" s="26" t="e">
        <v>#N/A</v>
      </c>
      <c r="Z421" s="26" t="e">
        <v>#N/A</v>
      </c>
      <c r="AA421" s="26" t="e">
        <v>#N/A</v>
      </c>
      <c r="AB421" s="26" t="e">
        <v>#N/A</v>
      </c>
    </row>
    <row r="422" spans="8:28" x14ac:dyDescent="0.25">
      <c r="H422" s="26" t="e">
        <v>#N/A</v>
      </c>
      <c r="I422" s="26" t="e">
        <v>#N/A</v>
      </c>
      <c r="J422" s="26" t="e">
        <v>#N/A</v>
      </c>
      <c r="K422" s="26" t="e">
        <v>#N/A</v>
      </c>
      <c r="L422" s="26" t="e">
        <v>#N/A</v>
      </c>
      <c r="M422" s="26" t="e">
        <v>#N/A</v>
      </c>
      <c r="W422" s="26" t="e">
        <v>#N/A</v>
      </c>
      <c r="X422" s="26" t="e">
        <v>#N/A</v>
      </c>
      <c r="Y422" s="26" t="e">
        <v>#N/A</v>
      </c>
      <c r="Z422" s="26" t="e">
        <v>#N/A</v>
      </c>
      <c r="AA422" s="26" t="e">
        <v>#N/A</v>
      </c>
      <c r="AB422" s="26" t="e">
        <v>#N/A</v>
      </c>
    </row>
    <row r="423" spans="8:28" x14ac:dyDescent="0.25">
      <c r="H423" s="26" t="e">
        <v>#N/A</v>
      </c>
      <c r="I423" s="26" t="e">
        <v>#N/A</v>
      </c>
      <c r="J423" s="26" t="e">
        <v>#N/A</v>
      </c>
      <c r="K423" s="26" t="e">
        <v>#N/A</v>
      </c>
      <c r="L423" s="26" t="e">
        <v>#N/A</v>
      </c>
      <c r="M423" s="26" t="e">
        <v>#N/A</v>
      </c>
      <c r="W423" s="26" t="e">
        <v>#N/A</v>
      </c>
      <c r="X423" s="26" t="e">
        <v>#N/A</v>
      </c>
      <c r="Y423" s="26" t="e">
        <v>#N/A</v>
      </c>
      <c r="Z423" s="26" t="e">
        <v>#N/A</v>
      </c>
      <c r="AA423" s="26" t="e">
        <v>#N/A</v>
      </c>
      <c r="AB423" s="26" t="e">
        <v>#N/A</v>
      </c>
    </row>
    <row r="424" spans="8:28" x14ac:dyDescent="0.25">
      <c r="H424" s="26" t="e">
        <v>#N/A</v>
      </c>
      <c r="I424" s="26" t="e">
        <v>#N/A</v>
      </c>
      <c r="J424" s="26" t="e">
        <v>#N/A</v>
      </c>
      <c r="K424" s="26" t="e">
        <v>#N/A</v>
      </c>
      <c r="L424" s="26" t="e">
        <v>#N/A</v>
      </c>
      <c r="M424" s="26" t="e">
        <v>#N/A</v>
      </c>
      <c r="W424" s="26" t="e">
        <v>#N/A</v>
      </c>
      <c r="X424" s="26" t="e">
        <v>#N/A</v>
      </c>
      <c r="Y424" s="26" t="e">
        <v>#N/A</v>
      </c>
      <c r="Z424" s="26" t="e">
        <v>#N/A</v>
      </c>
      <c r="AA424" s="26" t="e">
        <v>#N/A</v>
      </c>
      <c r="AB424" s="26" t="e">
        <v>#N/A</v>
      </c>
    </row>
    <row r="425" spans="8:28" x14ac:dyDescent="0.25">
      <c r="H425" s="26" t="e">
        <v>#N/A</v>
      </c>
      <c r="I425" s="26" t="e">
        <v>#N/A</v>
      </c>
      <c r="J425" s="26" t="e">
        <v>#N/A</v>
      </c>
      <c r="K425" s="26" t="e">
        <v>#N/A</v>
      </c>
      <c r="L425" s="26" t="e">
        <v>#N/A</v>
      </c>
      <c r="M425" s="26" t="e">
        <v>#N/A</v>
      </c>
      <c r="W425" s="26" t="e">
        <v>#N/A</v>
      </c>
      <c r="X425" s="26" t="e">
        <v>#N/A</v>
      </c>
      <c r="Y425" s="26" t="e">
        <v>#N/A</v>
      </c>
      <c r="Z425" s="26" t="e">
        <v>#N/A</v>
      </c>
      <c r="AA425" s="26" t="e">
        <v>#N/A</v>
      </c>
      <c r="AB425" s="26" t="e">
        <v>#N/A</v>
      </c>
    </row>
    <row r="426" spans="8:28" x14ac:dyDescent="0.25">
      <c r="H426" s="26" t="e">
        <v>#N/A</v>
      </c>
      <c r="I426" s="26" t="e">
        <v>#N/A</v>
      </c>
      <c r="J426" s="26" t="e">
        <v>#N/A</v>
      </c>
      <c r="K426" s="26" t="e">
        <v>#N/A</v>
      </c>
      <c r="L426" s="26" t="e">
        <v>#N/A</v>
      </c>
      <c r="M426" s="26" t="e">
        <v>#N/A</v>
      </c>
      <c r="W426" s="26" t="e">
        <v>#N/A</v>
      </c>
      <c r="X426" s="26" t="e">
        <v>#N/A</v>
      </c>
      <c r="Y426" s="26" t="e">
        <v>#N/A</v>
      </c>
      <c r="Z426" s="26" t="e">
        <v>#N/A</v>
      </c>
      <c r="AA426" s="26" t="e">
        <v>#N/A</v>
      </c>
      <c r="AB426" s="26" t="e">
        <v>#N/A</v>
      </c>
    </row>
    <row r="427" spans="8:28" x14ac:dyDescent="0.25">
      <c r="H427" s="26" t="e">
        <v>#N/A</v>
      </c>
      <c r="I427" s="26" t="e">
        <v>#N/A</v>
      </c>
      <c r="J427" s="26" t="e">
        <v>#N/A</v>
      </c>
      <c r="K427" s="26" t="e">
        <v>#N/A</v>
      </c>
      <c r="L427" s="26" t="e">
        <v>#N/A</v>
      </c>
      <c r="M427" s="26" t="e">
        <v>#N/A</v>
      </c>
      <c r="W427" s="26" t="e">
        <v>#N/A</v>
      </c>
      <c r="X427" s="26" t="e">
        <v>#N/A</v>
      </c>
      <c r="Y427" s="26" t="e">
        <v>#N/A</v>
      </c>
      <c r="Z427" s="26" t="e">
        <v>#N/A</v>
      </c>
      <c r="AA427" s="26" t="e">
        <v>#N/A</v>
      </c>
      <c r="AB427" s="26" t="e">
        <v>#N/A</v>
      </c>
    </row>
    <row r="428" spans="8:28" x14ac:dyDescent="0.25">
      <c r="H428" s="26" t="e">
        <v>#N/A</v>
      </c>
      <c r="I428" s="26" t="e">
        <v>#N/A</v>
      </c>
      <c r="J428" s="26" t="e">
        <v>#N/A</v>
      </c>
      <c r="K428" s="26" t="e">
        <v>#N/A</v>
      </c>
      <c r="L428" s="26" t="e">
        <v>#N/A</v>
      </c>
      <c r="M428" s="26" t="e">
        <v>#N/A</v>
      </c>
      <c r="W428" s="26" t="e">
        <v>#N/A</v>
      </c>
      <c r="X428" s="26" t="e">
        <v>#N/A</v>
      </c>
      <c r="Y428" s="26" t="e">
        <v>#N/A</v>
      </c>
      <c r="Z428" s="26" t="e">
        <v>#N/A</v>
      </c>
      <c r="AA428" s="26" t="e">
        <v>#N/A</v>
      </c>
      <c r="AB428" s="26" t="e">
        <v>#N/A</v>
      </c>
    </row>
    <row r="429" spans="8:28" x14ac:dyDescent="0.25">
      <c r="H429" s="26" t="e">
        <v>#N/A</v>
      </c>
      <c r="I429" s="26" t="e">
        <v>#N/A</v>
      </c>
      <c r="J429" s="26" t="e">
        <v>#N/A</v>
      </c>
      <c r="K429" s="26" t="e">
        <v>#N/A</v>
      </c>
      <c r="L429" s="26" t="e">
        <v>#N/A</v>
      </c>
      <c r="M429" s="26" t="e">
        <v>#N/A</v>
      </c>
      <c r="W429" s="26" t="e">
        <v>#N/A</v>
      </c>
      <c r="X429" s="26" t="e">
        <v>#N/A</v>
      </c>
      <c r="Y429" s="26" t="e">
        <v>#N/A</v>
      </c>
      <c r="Z429" s="26" t="e">
        <v>#N/A</v>
      </c>
      <c r="AA429" s="26" t="e">
        <v>#N/A</v>
      </c>
      <c r="AB429" s="26" t="e">
        <v>#N/A</v>
      </c>
    </row>
    <row r="430" spans="8:28" x14ac:dyDescent="0.25">
      <c r="H430" s="26" t="e">
        <v>#N/A</v>
      </c>
      <c r="I430" s="26" t="e">
        <v>#N/A</v>
      </c>
      <c r="J430" s="26" t="e">
        <v>#N/A</v>
      </c>
      <c r="K430" s="26" t="e">
        <v>#N/A</v>
      </c>
      <c r="L430" s="26" t="e">
        <v>#N/A</v>
      </c>
      <c r="M430" s="26" t="e">
        <v>#N/A</v>
      </c>
      <c r="W430" s="26" t="e">
        <v>#N/A</v>
      </c>
      <c r="X430" s="26" t="e">
        <v>#N/A</v>
      </c>
      <c r="Y430" s="26" t="e">
        <v>#N/A</v>
      </c>
      <c r="Z430" s="26" t="e">
        <v>#N/A</v>
      </c>
      <c r="AA430" s="26" t="e">
        <v>#N/A</v>
      </c>
      <c r="AB430" s="26" t="e">
        <v>#N/A</v>
      </c>
    </row>
    <row r="431" spans="8:28" x14ac:dyDescent="0.25">
      <c r="H431" s="26" t="e">
        <v>#N/A</v>
      </c>
      <c r="I431" s="26" t="e">
        <v>#N/A</v>
      </c>
      <c r="J431" s="26" t="e">
        <v>#N/A</v>
      </c>
      <c r="K431" s="26" t="e">
        <v>#N/A</v>
      </c>
      <c r="L431" s="26" t="e">
        <v>#N/A</v>
      </c>
      <c r="M431" s="26" t="e">
        <v>#N/A</v>
      </c>
      <c r="W431" s="26" t="e">
        <v>#N/A</v>
      </c>
      <c r="X431" s="26" t="e">
        <v>#N/A</v>
      </c>
      <c r="Y431" s="26" t="e">
        <v>#N/A</v>
      </c>
      <c r="Z431" s="26" t="e">
        <v>#N/A</v>
      </c>
      <c r="AA431" s="26" t="e">
        <v>#N/A</v>
      </c>
      <c r="AB431" s="26" t="e">
        <v>#N/A</v>
      </c>
    </row>
    <row r="432" spans="8:28" x14ac:dyDescent="0.25">
      <c r="H432" s="26" t="e">
        <v>#N/A</v>
      </c>
      <c r="I432" s="26" t="e">
        <v>#N/A</v>
      </c>
      <c r="J432" s="26" t="e">
        <v>#N/A</v>
      </c>
      <c r="K432" s="26" t="e">
        <v>#N/A</v>
      </c>
      <c r="L432" s="26" t="e">
        <v>#N/A</v>
      </c>
      <c r="M432" s="26" t="e">
        <v>#N/A</v>
      </c>
      <c r="W432" s="26" t="e">
        <v>#N/A</v>
      </c>
      <c r="X432" s="26" t="e">
        <v>#N/A</v>
      </c>
      <c r="Y432" s="26" t="e">
        <v>#N/A</v>
      </c>
      <c r="Z432" s="26" t="e">
        <v>#N/A</v>
      </c>
      <c r="AA432" s="26" t="e">
        <v>#N/A</v>
      </c>
      <c r="AB432" s="26" t="e">
        <v>#N/A</v>
      </c>
    </row>
    <row r="433" spans="8:28" x14ac:dyDescent="0.25">
      <c r="H433" s="26" t="e">
        <v>#N/A</v>
      </c>
      <c r="I433" s="26" t="e">
        <v>#N/A</v>
      </c>
      <c r="J433" s="26" t="e">
        <v>#N/A</v>
      </c>
      <c r="K433" s="26" t="e">
        <v>#N/A</v>
      </c>
      <c r="L433" s="26" t="e">
        <v>#N/A</v>
      </c>
      <c r="M433" s="26" t="e">
        <v>#N/A</v>
      </c>
      <c r="W433" s="26" t="e">
        <v>#N/A</v>
      </c>
      <c r="X433" s="26" t="e">
        <v>#N/A</v>
      </c>
      <c r="Y433" s="26" t="e">
        <v>#N/A</v>
      </c>
      <c r="Z433" s="26" t="e">
        <v>#N/A</v>
      </c>
      <c r="AA433" s="26" t="e">
        <v>#N/A</v>
      </c>
      <c r="AB433" s="26" t="e">
        <v>#N/A</v>
      </c>
    </row>
    <row r="434" spans="8:28" x14ac:dyDescent="0.25">
      <c r="H434" s="26" t="e">
        <v>#N/A</v>
      </c>
      <c r="I434" s="26" t="e">
        <v>#N/A</v>
      </c>
      <c r="J434" s="26" t="e">
        <v>#N/A</v>
      </c>
      <c r="K434" s="26" t="e">
        <v>#N/A</v>
      </c>
      <c r="L434" s="26" t="e">
        <v>#N/A</v>
      </c>
      <c r="M434" s="26" t="e">
        <v>#N/A</v>
      </c>
      <c r="W434" s="26" t="e">
        <v>#N/A</v>
      </c>
      <c r="X434" s="26" t="e">
        <v>#N/A</v>
      </c>
      <c r="Y434" s="26" t="e">
        <v>#N/A</v>
      </c>
      <c r="Z434" s="26" t="e">
        <v>#N/A</v>
      </c>
      <c r="AA434" s="26" t="e">
        <v>#N/A</v>
      </c>
      <c r="AB434" s="26" t="e">
        <v>#N/A</v>
      </c>
    </row>
    <row r="435" spans="8:28" x14ac:dyDescent="0.25">
      <c r="H435" s="26" t="e">
        <v>#N/A</v>
      </c>
      <c r="I435" s="26" t="e">
        <v>#N/A</v>
      </c>
      <c r="J435" s="26" t="e">
        <v>#N/A</v>
      </c>
      <c r="K435" s="26" t="e">
        <v>#N/A</v>
      </c>
      <c r="L435" s="26" t="e">
        <v>#N/A</v>
      </c>
      <c r="M435" s="26" t="e">
        <v>#N/A</v>
      </c>
      <c r="W435" s="26" t="e">
        <v>#N/A</v>
      </c>
      <c r="X435" s="26" t="e">
        <v>#N/A</v>
      </c>
      <c r="Y435" s="26" t="e">
        <v>#N/A</v>
      </c>
      <c r="Z435" s="26" t="e">
        <v>#N/A</v>
      </c>
      <c r="AA435" s="26" t="e">
        <v>#N/A</v>
      </c>
      <c r="AB435" s="26" t="e">
        <v>#N/A</v>
      </c>
    </row>
    <row r="436" spans="8:28" x14ac:dyDescent="0.25">
      <c r="H436" s="26" t="e">
        <v>#N/A</v>
      </c>
      <c r="I436" s="26" t="e">
        <v>#N/A</v>
      </c>
      <c r="J436" s="26" t="e">
        <v>#N/A</v>
      </c>
      <c r="K436" s="26" t="e">
        <v>#N/A</v>
      </c>
      <c r="L436" s="26" t="e">
        <v>#N/A</v>
      </c>
      <c r="M436" s="26" t="e">
        <v>#N/A</v>
      </c>
      <c r="W436" s="26" t="e">
        <v>#N/A</v>
      </c>
      <c r="X436" s="26" t="e">
        <v>#N/A</v>
      </c>
      <c r="Y436" s="26" t="e">
        <v>#N/A</v>
      </c>
      <c r="Z436" s="26" t="e">
        <v>#N/A</v>
      </c>
      <c r="AA436" s="26" t="e">
        <v>#N/A</v>
      </c>
      <c r="AB436" s="26" t="e">
        <v>#N/A</v>
      </c>
    </row>
    <row r="437" spans="8:28" x14ac:dyDescent="0.25">
      <c r="H437" s="26" t="e">
        <v>#N/A</v>
      </c>
      <c r="I437" s="26" t="e">
        <v>#N/A</v>
      </c>
      <c r="J437" s="26" t="e">
        <v>#N/A</v>
      </c>
      <c r="K437" s="26" t="e">
        <v>#N/A</v>
      </c>
      <c r="L437" s="26" t="e">
        <v>#N/A</v>
      </c>
      <c r="M437" s="26" t="e">
        <v>#N/A</v>
      </c>
      <c r="W437" s="26" t="e">
        <v>#N/A</v>
      </c>
      <c r="X437" s="26" t="e">
        <v>#N/A</v>
      </c>
      <c r="Y437" s="26" t="e">
        <v>#N/A</v>
      </c>
      <c r="Z437" s="26" t="e">
        <v>#N/A</v>
      </c>
      <c r="AA437" s="26" t="e">
        <v>#N/A</v>
      </c>
      <c r="AB437" s="26" t="e">
        <v>#N/A</v>
      </c>
    </row>
    <row r="438" spans="8:28" x14ac:dyDescent="0.25">
      <c r="H438" s="26" t="e">
        <v>#N/A</v>
      </c>
      <c r="I438" s="26" t="e">
        <v>#N/A</v>
      </c>
      <c r="J438" s="26" t="e">
        <v>#N/A</v>
      </c>
      <c r="K438" s="26" t="e">
        <v>#N/A</v>
      </c>
      <c r="L438" s="26" t="e">
        <v>#N/A</v>
      </c>
      <c r="M438" s="26" t="e">
        <v>#N/A</v>
      </c>
      <c r="W438" s="26" t="e">
        <v>#N/A</v>
      </c>
      <c r="X438" s="26" t="e">
        <v>#N/A</v>
      </c>
      <c r="Y438" s="26" t="e">
        <v>#N/A</v>
      </c>
      <c r="Z438" s="26" t="e">
        <v>#N/A</v>
      </c>
      <c r="AA438" s="26" t="e">
        <v>#N/A</v>
      </c>
      <c r="AB438" s="26" t="e">
        <v>#N/A</v>
      </c>
    </row>
    <row r="439" spans="8:28" x14ac:dyDescent="0.25">
      <c r="H439" s="26" t="e">
        <v>#N/A</v>
      </c>
      <c r="I439" s="26" t="e">
        <v>#N/A</v>
      </c>
      <c r="J439" s="26" t="e">
        <v>#N/A</v>
      </c>
      <c r="K439" s="26" t="e">
        <v>#N/A</v>
      </c>
      <c r="L439" s="26" t="e">
        <v>#N/A</v>
      </c>
      <c r="M439" s="26" t="e">
        <v>#N/A</v>
      </c>
      <c r="W439" s="26" t="e">
        <v>#N/A</v>
      </c>
      <c r="X439" s="26" t="e">
        <v>#N/A</v>
      </c>
      <c r="Y439" s="26" t="e">
        <v>#N/A</v>
      </c>
      <c r="Z439" s="26" t="e">
        <v>#N/A</v>
      </c>
      <c r="AA439" s="26" t="e">
        <v>#N/A</v>
      </c>
      <c r="AB439" s="26" t="e">
        <v>#N/A</v>
      </c>
    </row>
    <row r="440" spans="8:28" x14ac:dyDescent="0.25">
      <c r="H440" s="26" t="e">
        <v>#N/A</v>
      </c>
      <c r="I440" s="26" t="e">
        <v>#N/A</v>
      </c>
      <c r="J440" s="26" t="e">
        <v>#N/A</v>
      </c>
      <c r="K440" s="26" t="e">
        <v>#N/A</v>
      </c>
      <c r="L440" s="26" t="e">
        <v>#N/A</v>
      </c>
      <c r="M440" s="26" t="e">
        <v>#N/A</v>
      </c>
      <c r="W440" s="26" t="e">
        <v>#N/A</v>
      </c>
      <c r="X440" s="26" t="e">
        <v>#N/A</v>
      </c>
      <c r="Y440" s="26" t="e">
        <v>#N/A</v>
      </c>
      <c r="Z440" s="26" t="e">
        <v>#N/A</v>
      </c>
      <c r="AA440" s="26" t="e">
        <v>#N/A</v>
      </c>
      <c r="AB440" s="26" t="e">
        <v>#N/A</v>
      </c>
    </row>
    <row r="441" spans="8:28" x14ac:dyDescent="0.25">
      <c r="H441" s="26" t="e">
        <v>#N/A</v>
      </c>
      <c r="I441" s="26" t="e">
        <v>#N/A</v>
      </c>
      <c r="J441" s="26" t="e">
        <v>#N/A</v>
      </c>
      <c r="K441" s="26" t="e">
        <v>#N/A</v>
      </c>
      <c r="L441" s="26" t="e">
        <v>#N/A</v>
      </c>
      <c r="M441" s="26" t="e">
        <v>#N/A</v>
      </c>
      <c r="W441" s="26" t="e">
        <v>#N/A</v>
      </c>
      <c r="X441" s="26" t="e">
        <v>#N/A</v>
      </c>
      <c r="Y441" s="26" t="e">
        <v>#N/A</v>
      </c>
      <c r="Z441" s="26" t="e">
        <v>#N/A</v>
      </c>
      <c r="AA441" s="26" t="e">
        <v>#N/A</v>
      </c>
      <c r="AB441" s="26" t="e">
        <v>#N/A</v>
      </c>
    </row>
    <row r="442" spans="8:28" x14ac:dyDescent="0.25">
      <c r="H442" s="26" t="e">
        <v>#N/A</v>
      </c>
      <c r="I442" s="26" t="e">
        <v>#N/A</v>
      </c>
      <c r="J442" s="26" t="e">
        <v>#N/A</v>
      </c>
      <c r="K442" s="26" t="e">
        <v>#N/A</v>
      </c>
      <c r="L442" s="26" t="e">
        <v>#N/A</v>
      </c>
      <c r="M442" s="26" t="e">
        <v>#N/A</v>
      </c>
      <c r="W442" s="26" t="e">
        <v>#N/A</v>
      </c>
      <c r="X442" s="26" t="e">
        <v>#N/A</v>
      </c>
      <c r="Y442" s="26" t="e">
        <v>#N/A</v>
      </c>
      <c r="Z442" s="26" t="e">
        <v>#N/A</v>
      </c>
      <c r="AA442" s="26" t="e">
        <v>#N/A</v>
      </c>
      <c r="AB442" s="26" t="e">
        <v>#N/A</v>
      </c>
    </row>
    <row r="443" spans="8:28" x14ac:dyDescent="0.25">
      <c r="H443" s="26" t="e">
        <v>#N/A</v>
      </c>
      <c r="I443" s="26" t="e">
        <v>#N/A</v>
      </c>
      <c r="J443" s="26" t="e">
        <v>#N/A</v>
      </c>
      <c r="K443" s="26" t="e">
        <v>#N/A</v>
      </c>
      <c r="L443" s="26" t="e">
        <v>#N/A</v>
      </c>
      <c r="M443" s="26" t="e">
        <v>#N/A</v>
      </c>
      <c r="W443" s="26" t="e">
        <v>#N/A</v>
      </c>
      <c r="X443" s="26" t="e">
        <v>#N/A</v>
      </c>
      <c r="Y443" s="26" t="e">
        <v>#N/A</v>
      </c>
      <c r="Z443" s="26" t="e">
        <v>#N/A</v>
      </c>
      <c r="AA443" s="26" t="e">
        <v>#N/A</v>
      </c>
      <c r="AB443" s="26" t="e">
        <v>#N/A</v>
      </c>
    </row>
    <row r="444" spans="8:28" x14ac:dyDescent="0.25">
      <c r="H444" s="26" t="e">
        <v>#N/A</v>
      </c>
      <c r="I444" s="26" t="e">
        <v>#N/A</v>
      </c>
      <c r="J444" s="26" t="e">
        <v>#N/A</v>
      </c>
      <c r="K444" s="26" t="e">
        <v>#N/A</v>
      </c>
      <c r="L444" s="26" t="e">
        <v>#N/A</v>
      </c>
      <c r="M444" s="26" t="e">
        <v>#N/A</v>
      </c>
      <c r="W444" s="26" t="e">
        <v>#N/A</v>
      </c>
      <c r="X444" s="26" t="e">
        <v>#N/A</v>
      </c>
      <c r="Y444" s="26" t="e">
        <v>#N/A</v>
      </c>
      <c r="Z444" s="26" t="e">
        <v>#N/A</v>
      </c>
      <c r="AA444" s="26" t="e">
        <v>#N/A</v>
      </c>
      <c r="AB444" s="26" t="e">
        <v>#N/A</v>
      </c>
    </row>
    <row r="445" spans="8:28" x14ac:dyDescent="0.25">
      <c r="H445" s="26" t="e">
        <v>#N/A</v>
      </c>
      <c r="I445" s="26" t="e">
        <v>#N/A</v>
      </c>
      <c r="J445" s="26" t="e">
        <v>#N/A</v>
      </c>
      <c r="K445" s="26" t="e">
        <v>#N/A</v>
      </c>
      <c r="L445" s="26" t="e">
        <v>#N/A</v>
      </c>
      <c r="M445" s="26" t="e">
        <v>#N/A</v>
      </c>
      <c r="W445" s="26" t="e">
        <v>#N/A</v>
      </c>
      <c r="X445" s="26" t="e">
        <v>#N/A</v>
      </c>
      <c r="Y445" s="26" t="e">
        <v>#N/A</v>
      </c>
      <c r="Z445" s="26" t="e">
        <v>#N/A</v>
      </c>
      <c r="AA445" s="26" t="e">
        <v>#N/A</v>
      </c>
      <c r="AB445" s="26" t="e">
        <v>#N/A</v>
      </c>
    </row>
    <row r="446" spans="8:28" x14ac:dyDescent="0.25">
      <c r="H446" s="26" t="e">
        <v>#N/A</v>
      </c>
      <c r="I446" s="26" t="e">
        <v>#N/A</v>
      </c>
      <c r="J446" s="26" t="e">
        <v>#N/A</v>
      </c>
      <c r="K446" s="26" t="e">
        <v>#N/A</v>
      </c>
      <c r="L446" s="26" t="e">
        <v>#N/A</v>
      </c>
      <c r="M446" s="26" t="e">
        <v>#N/A</v>
      </c>
      <c r="W446" s="26" t="e">
        <v>#N/A</v>
      </c>
      <c r="X446" s="26" t="e">
        <v>#N/A</v>
      </c>
      <c r="Y446" s="26" t="e">
        <v>#N/A</v>
      </c>
      <c r="Z446" s="26" t="e">
        <v>#N/A</v>
      </c>
      <c r="AA446" s="26" t="e">
        <v>#N/A</v>
      </c>
      <c r="AB446" s="26" t="e">
        <v>#N/A</v>
      </c>
    </row>
    <row r="447" spans="8:28" x14ac:dyDescent="0.25">
      <c r="H447" s="26" t="e">
        <v>#N/A</v>
      </c>
      <c r="I447" s="26" t="e">
        <v>#N/A</v>
      </c>
      <c r="J447" s="26" t="e">
        <v>#N/A</v>
      </c>
      <c r="K447" s="26" t="e">
        <v>#N/A</v>
      </c>
      <c r="L447" s="26" t="e">
        <v>#N/A</v>
      </c>
      <c r="M447" s="26" t="e">
        <v>#N/A</v>
      </c>
      <c r="W447" s="26" t="e">
        <v>#N/A</v>
      </c>
      <c r="X447" s="26" t="e">
        <v>#N/A</v>
      </c>
      <c r="Y447" s="26" t="e">
        <v>#N/A</v>
      </c>
      <c r="Z447" s="26" t="e">
        <v>#N/A</v>
      </c>
      <c r="AA447" s="26" t="e">
        <v>#N/A</v>
      </c>
      <c r="AB447" s="26" t="e">
        <v>#N/A</v>
      </c>
    </row>
    <row r="448" spans="8:28" x14ac:dyDescent="0.25">
      <c r="H448" s="26" t="e">
        <v>#N/A</v>
      </c>
      <c r="I448" s="26" t="e">
        <v>#N/A</v>
      </c>
      <c r="J448" s="26" t="e">
        <v>#N/A</v>
      </c>
      <c r="K448" s="26" t="e">
        <v>#N/A</v>
      </c>
      <c r="L448" s="26" t="e">
        <v>#N/A</v>
      </c>
      <c r="M448" s="26" t="e">
        <v>#N/A</v>
      </c>
      <c r="W448" s="26" t="e">
        <v>#N/A</v>
      </c>
      <c r="X448" s="26" t="e">
        <v>#N/A</v>
      </c>
      <c r="Y448" s="26" t="e">
        <v>#N/A</v>
      </c>
      <c r="Z448" s="26" t="e">
        <v>#N/A</v>
      </c>
      <c r="AA448" s="26" t="e">
        <v>#N/A</v>
      </c>
      <c r="AB448" s="26" t="e">
        <v>#N/A</v>
      </c>
    </row>
    <row r="449" spans="8:28" x14ac:dyDescent="0.25">
      <c r="H449" s="26" t="e">
        <v>#N/A</v>
      </c>
      <c r="I449" s="26" t="e">
        <v>#N/A</v>
      </c>
      <c r="J449" s="26" t="e">
        <v>#N/A</v>
      </c>
      <c r="K449" s="26" t="e">
        <v>#N/A</v>
      </c>
      <c r="L449" s="26" t="e">
        <v>#N/A</v>
      </c>
      <c r="M449" s="26" t="e">
        <v>#N/A</v>
      </c>
      <c r="W449" s="26" t="e">
        <v>#N/A</v>
      </c>
      <c r="X449" s="26" t="e">
        <v>#N/A</v>
      </c>
      <c r="Y449" s="26" t="e">
        <v>#N/A</v>
      </c>
      <c r="Z449" s="26" t="e">
        <v>#N/A</v>
      </c>
      <c r="AA449" s="26" t="e">
        <v>#N/A</v>
      </c>
      <c r="AB449" s="26" t="e">
        <v>#N/A</v>
      </c>
    </row>
    <row r="450" spans="8:28" x14ac:dyDescent="0.25">
      <c r="H450" s="26" t="e">
        <v>#N/A</v>
      </c>
      <c r="I450" s="26" t="e">
        <v>#N/A</v>
      </c>
      <c r="J450" s="26" t="e">
        <v>#N/A</v>
      </c>
      <c r="K450" s="26" t="e">
        <v>#N/A</v>
      </c>
      <c r="L450" s="26" t="e">
        <v>#N/A</v>
      </c>
      <c r="M450" s="26" t="e">
        <v>#N/A</v>
      </c>
      <c r="W450" s="26" t="e">
        <v>#N/A</v>
      </c>
      <c r="X450" s="26" t="e">
        <v>#N/A</v>
      </c>
      <c r="Y450" s="26" t="e">
        <v>#N/A</v>
      </c>
      <c r="Z450" s="26" t="e">
        <v>#N/A</v>
      </c>
      <c r="AA450" s="26" t="e">
        <v>#N/A</v>
      </c>
      <c r="AB450" s="26" t="e">
        <v>#N/A</v>
      </c>
    </row>
    <row r="451" spans="8:28" x14ac:dyDescent="0.25">
      <c r="H451" s="26" t="e">
        <v>#N/A</v>
      </c>
      <c r="I451" s="26" t="e">
        <v>#N/A</v>
      </c>
      <c r="J451" s="26" t="e">
        <v>#N/A</v>
      </c>
      <c r="K451" s="26" t="e">
        <v>#N/A</v>
      </c>
      <c r="L451" s="26" t="e">
        <v>#N/A</v>
      </c>
      <c r="M451" s="26" t="e">
        <v>#N/A</v>
      </c>
      <c r="W451" s="26" t="e">
        <v>#N/A</v>
      </c>
      <c r="X451" s="26" t="e">
        <v>#N/A</v>
      </c>
      <c r="Y451" s="26" t="e">
        <v>#N/A</v>
      </c>
      <c r="Z451" s="26" t="e">
        <v>#N/A</v>
      </c>
      <c r="AA451" s="26" t="e">
        <v>#N/A</v>
      </c>
      <c r="AB451" s="26" t="e">
        <v>#N/A</v>
      </c>
    </row>
    <row r="452" spans="8:28" x14ac:dyDescent="0.25">
      <c r="H452" s="26" t="e">
        <v>#N/A</v>
      </c>
      <c r="I452" s="26" t="e">
        <v>#N/A</v>
      </c>
      <c r="J452" s="26" t="e">
        <v>#N/A</v>
      </c>
      <c r="K452" s="26" t="e">
        <v>#N/A</v>
      </c>
      <c r="L452" s="26" t="e">
        <v>#N/A</v>
      </c>
      <c r="M452" s="26" t="e">
        <v>#N/A</v>
      </c>
      <c r="W452" s="26" t="e">
        <v>#N/A</v>
      </c>
      <c r="X452" s="26" t="e">
        <v>#N/A</v>
      </c>
      <c r="Y452" s="26" t="e">
        <v>#N/A</v>
      </c>
      <c r="Z452" s="26" t="e">
        <v>#N/A</v>
      </c>
      <c r="AA452" s="26" t="e">
        <v>#N/A</v>
      </c>
      <c r="AB452" s="26" t="e">
        <v>#N/A</v>
      </c>
    </row>
    <row r="453" spans="8:28" x14ac:dyDescent="0.25">
      <c r="H453" s="26" t="e">
        <v>#N/A</v>
      </c>
      <c r="I453" s="26" t="e">
        <v>#N/A</v>
      </c>
      <c r="J453" s="26" t="e">
        <v>#N/A</v>
      </c>
      <c r="K453" s="26" t="e">
        <v>#N/A</v>
      </c>
      <c r="L453" s="26" t="e">
        <v>#N/A</v>
      </c>
      <c r="M453" s="26" t="e">
        <v>#N/A</v>
      </c>
      <c r="W453" s="26" t="e">
        <v>#N/A</v>
      </c>
      <c r="X453" s="26" t="e">
        <v>#N/A</v>
      </c>
      <c r="Y453" s="26" t="e">
        <v>#N/A</v>
      </c>
      <c r="Z453" s="26" t="e">
        <v>#N/A</v>
      </c>
      <c r="AA453" s="26" t="e">
        <v>#N/A</v>
      </c>
      <c r="AB453" s="26" t="e">
        <v>#N/A</v>
      </c>
    </row>
    <row r="454" spans="8:28" x14ac:dyDescent="0.25">
      <c r="H454" s="26" t="e">
        <v>#N/A</v>
      </c>
      <c r="I454" s="26" t="e">
        <v>#N/A</v>
      </c>
      <c r="J454" s="26" t="e">
        <v>#N/A</v>
      </c>
      <c r="K454" s="26" t="e">
        <v>#N/A</v>
      </c>
      <c r="L454" s="26" t="e">
        <v>#N/A</v>
      </c>
      <c r="M454" s="26" t="e">
        <v>#N/A</v>
      </c>
      <c r="W454" s="26" t="e">
        <v>#N/A</v>
      </c>
      <c r="X454" s="26" t="e">
        <v>#N/A</v>
      </c>
      <c r="Y454" s="26" t="e">
        <v>#N/A</v>
      </c>
      <c r="Z454" s="26" t="e">
        <v>#N/A</v>
      </c>
      <c r="AA454" s="26" t="e">
        <v>#N/A</v>
      </c>
      <c r="AB454" s="26" t="e">
        <v>#N/A</v>
      </c>
    </row>
    <row r="455" spans="8:28" x14ac:dyDescent="0.25">
      <c r="H455" s="26" t="e">
        <v>#N/A</v>
      </c>
      <c r="I455" s="26" t="e">
        <v>#N/A</v>
      </c>
      <c r="J455" s="26" t="e">
        <v>#N/A</v>
      </c>
      <c r="K455" s="26" t="e">
        <v>#N/A</v>
      </c>
      <c r="L455" s="26" t="e">
        <v>#N/A</v>
      </c>
      <c r="M455" s="26" t="e">
        <v>#N/A</v>
      </c>
      <c r="W455" s="26" t="e">
        <v>#N/A</v>
      </c>
      <c r="X455" s="26" t="e">
        <v>#N/A</v>
      </c>
      <c r="Y455" s="26" t="e">
        <v>#N/A</v>
      </c>
      <c r="Z455" s="26" t="e">
        <v>#N/A</v>
      </c>
      <c r="AA455" s="26" t="e">
        <v>#N/A</v>
      </c>
      <c r="AB455" s="26" t="e">
        <v>#N/A</v>
      </c>
    </row>
    <row r="456" spans="8:28" x14ac:dyDescent="0.25">
      <c r="H456" s="26" t="e">
        <v>#N/A</v>
      </c>
      <c r="I456" s="26" t="e">
        <v>#N/A</v>
      </c>
      <c r="J456" s="26" t="e">
        <v>#N/A</v>
      </c>
      <c r="K456" s="26" t="e">
        <v>#N/A</v>
      </c>
      <c r="L456" s="26" t="e">
        <v>#N/A</v>
      </c>
      <c r="M456" s="26" t="e">
        <v>#N/A</v>
      </c>
      <c r="W456" s="26" t="e">
        <v>#N/A</v>
      </c>
      <c r="X456" s="26" t="e">
        <v>#N/A</v>
      </c>
      <c r="Y456" s="26" t="e">
        <v>#N/A</v>
      </c>
      <c r="Z456" s="26" t="e">
        <v>#N/A</v>
      </c>
      <c r="AA456" s="26" t="e">
        <v>#N/A</v>
      </c>
      <c r="AB456" s="26" t="e">
        <v>#N/A</v>
      </c>
    </row>
    <row r="457" spans="8:28" x14ac:dyDescent="0.25">
      <c r="H457" s="26" t="e">
        <v>#N/A</v>
      </c>
      <c r="I457" s="26" t="e">
        <v>#N/A</v>
      </c>
      <c r="J457" s="26" t="e">
        <v>#N/A</v>
      </c>
      <c r="K457" s="26" t="e">
        <v>#N/A</v>
      </c>
      <c r="L457" s="26" t="e">
        <v>#N/A</v>
      </c>
      <c r="M457" s="26" t="e">
        <v>#N/A</v>
      </c>
      <c r="W457" s="26" t="e">
        <v>#N/A</v>
      </c>
      <c r="X457" s="26" t="e">
        <v>#N/A</v>
      </c>
      <c r="Y457" s="26" t="e">
        <v>#N/A</v>
      </c>
      <c r="Z457" s="26" t="e">
        <v>#N/A</v>
      </c>
      <c r="AA457" s="26" t="e">
        <v>#N/A</v>
      </c>
      <c r="AB457" s="26" t="e">
        <v>#N/A</v>
      </c>
    </row>
    <row r="458" spans="8:28" x14ac:dyDescent="0.25">
      <c r="H458" s="26" t="e">
        <v>#N/A</v>
      </c>
      <c r="I458" s="26" t="e">
        <v>#N/A</v>
      </c>
      <c r="J458" s="26" t="e">
        <v>#N/A</v>
      </c>
      <c r="K458" s="26" t="e">
        <v>#N/A</v>
      </c>
      <c r="L458" s="26" t="e">
        <v>#N/A</v>
      </c>
      <c r="M458" s="26" t="e">
        <v>#N/A</v>
      </c>
      <c r="W458" s="26" t="e">
        <v>#N/A</v>
      </c>
      <c r="X458" s="26" t="e">
        <v>#N/A</v>
      </c>
      <c r="Y458" s="26" t="e">
        <v>#N/A</v>
      </c>
      <c r="Z458" s="26" t="e">
        <v>#N/A</v>
      </c>
      <c r="AA458" s="26" t="e">
        <v>#N/A</v>
      </c>
      <c r="AB458" s="26" t="e">
        <v>#N/A</v>
      </c>
    </row>
    <row r="459" spans="8:28" x14ac:dyDescent="0.25">
      <c r="H459" s="26" t="e">
        <v>#N/A</v>
      </c>
      <c r="I459" s="26" t="e">
        <v>#N/A</v>
      </c>
      <c r="J459" s="26" t="e">
        <v>#N/A</v>
      </c>
      <c r="K459" s="26" t="e">
        <v>#N/A</v>
      </c>
      <c r="L459" s="26" t="e">
        <v>#N/A</v>
      </c>
      <c r="M459" s="26" t="e">
        <v>#N/A</v>
      </c>
      <c r="W459" s="26" t="e">
        <v>#N/A</v>
      </c>
      <c r="X459" s="26" t="e">
        <v>#N/A</v>
      </c>
      <c r="Y459" s="26" t="e">
        <v>#N/A</v>
      </c>
      <c r="Z459" s="26" t="e">
        <v>#N/A</v>
      </c>
      <c r="AA459" s="26" t="e">
        <v>#N/A</v>
      </c>
      <c r="AB459" s="26" t="e">
        <v>#N/A</v>
      </c>
    </row>
    <row r="460" spans="8:28" x14ac:dyDescent="0.25">
      <c r="H460" s="26" t="e">
        <v>#N/A</v>
      </c>
      <c r="I460" s="26" t="e">
        <v>#N/A</v>
      </c>
      <c r="J460" s="26" t="e">
        <v>#N/A</v>
      </c>
      <c r="K460" s="26" t="e">
        <v>#N/A</v>
      </c>
      <c r="L460" s="26" t="e">
        <v>#N/A</v>
      </c>
      <c r="M460" s="26" t="e">
        <v>#N/A</v>
      </c>
      <c r="W460" s="26" t="e">
        <v>#N/A</v>
      </c>
      <c r="X460" s="26" t="e">
        <v>#N/A</v>
      </c>
      <c r="Y460" s="26" t="e">
        <v>#N/A</v>
      </c>
      <c r="Z460" s="26" t="e">
        <v>#N/A</v>
      </c>
      <c r="AA460" s="26" t="e">
        <v>#N/A</v>
      </c>
      <c r="AB460" s="26" t="e">
        <v>#N/A</v>
      </c>
    </row>
    <row r="461" spans="8:28" x14ac:dyDescent="0.25">
      <c r="H461" s="26" t="e">
        <v>#N/A</v>
      </c>
      <c r="I461" s="26" t="e">
        <v>#N/A</v>
      </c>
      <c r="J461" s="26" t="e">
        <v>#N/A</v>
      </c>
      <c r="K461" s="26" t="e">
        <v>#N/A</v>
      </c>
      <c r="L461" s="26" t="e">
        <v>#N/A</v>
      </c>
      <c r="M461" s="26" t="e">
        <v>#N/A</v>
      </c>
      <c r="W461" s="26" t="e">
        <v>#N/A</v>
      </c>
      <c r="X461" s="26" t="e">
        <v>#N/A</v>
      </c>
      <c r="Y461" s="26" t="e">
        <v>#N/A</v>
      </c>
      <c r="Z461" s="26" t="e">
        <v>#N/A</v>
      </c>
      <c r="AA461" s="26" t="e">
        <v>#N/A</v>
      </c>
      <c r="AB461" s="26" t="e">
        <v>#N/A</v>
      </c>
    </row>
    <row r="462" spans="8:28" x14ac:dyDescent="0.25">
      <c r="H462" s="26" t="e">
        <v>#N/A</v>
      </c>
      <c r="I462" s="26" t="e">
        <v>#N/A</v>
      </c>
      <c r="J462" s="26" t="e">
        <v>#N/A</v>
      </c>
      <c r="K462" s="26" t="e">
        <v>#N/A</v>
      </c>
      <c r="L462" s="26" t="e">
        <v>#N/A</v>
      </c>
      <c r="M462" s="26" t="e">
        <v>#N/A</v>
      </c>
      <c r="W462" s="26" t="e">
        <v>#N/A</v>
      </c>
      <c r="X462" s="26" t="e">
        <v>#N/A</v>
      </c>
      <c r="Y462" s="26" t="e">
        <v>#N/A</v>
      </c>
      <c r="Z462" s="26" t="e">
        <v>#N/A</v>
      </c>
      <c r="AA462" s="26" t="e">
        <v>#N/A</v>
      </c>
      <c r="AB462" s="26" t="e">
        <v>#N/A</v>
      </c>
    </row>
    <row r="463" spans="8:28" x14ac:dyDescent="0.25">
      <c r="H463" s="26" t="e">
        <v>#N/A</v>
      </c>
      <c r="I463" s="26" t="e">
        <v>#N/A</v>
      </c>
      <c r="J463" s="26" t="e">
        <v>#N/A</v>
      </c>
      <c r="K463" s="26" t="e">
        <v>#N/A</v>
      </c>
      <c r="L463" s="26" t="e">
        <v>#N/A</v>
      </c>
      <c r="M463" s="26" t="e">
        <v>#N/A</v>
      </c>
      <c r="W463" s="26" t="e">
        <v>#N/A</v>
      </c>
      <c r="X463" s="26" t="e">
        <v>#N/A</v>
      </c>
      <c r="Y463" s="26" t="e">
        <v>#N/A</v>
      </c>
      <c r="Z463" s="26" t="e">
        <v>#N/A</v>
      </c>
      <c r="AA463" s="26" t="e">
        <v>#N/A</v>
      </c>
      <c r="AB463" s="26" t="e">
        <v>#N/A</v>
      </c>
    </row>
    <row r="464" spans="8:28" x14ac:dyDescent="0.25">
      <c r="H464" s="26" t="e">
        <v>#N/A</v>
      </c>
      <c r="I464" s="26" t="e">
        <v>#N/A</v>
      </c>
      <c r="J464" s="26" t="e">
        <v>#N/A</v>
      </c>
      <c r="K464" s="26" t="e">
        <v>#N/A</v>
      </c>
      <c r="L464" s="26" t="e">
        <v>#N/A</v>
      </c>
      <c r="M464" s="26" t="e">
        <v>#N/A</v>
      </c>
      <c r="W464" s="26" t="e">
        <v>#N/A</v>
      </c>
      <c r="X464" s="26" t="e">
        <v>#N/A</v>
      </c>
      <c r="Y464" s="26" t="e">
        <v>#N/A</v>
      </c>
      <c r="Z464" s="26" t="e">
        <v>#N/A</v>
      </c>
      <c r="AA464" s="26" t="e">
        <v>#N/A</v>
      </c>
      <c r="AB464" s="26" t="e">
        <v>#N/A</v>
      </c>
    </row>
    <row r="465" spans="8:28" x14ac:dyDescent="0.25">
      <c r="H465" s="26" t="e">
        <v>#N/A</v>
      </c>
      <c r="I465" s="26" t="e">
        <v>#N/A</v>
      </c>
      <c r="J465" s="26" t="e">
        <v>#N/A</v>
      </c>
      <c r="K465" s="26" t="e">
        <v>#N/A</v>
      </c>
      <c r="L465" s="26" t="e">
        <v>#N/A</v>
      </c>
      <c r="M465" s="26" t="e">
        <v>#N/A</v>
      </c>
      <c r="W465" s="26" t="e">
        <v>#N/A</v>
      </c>
      <c r="X465" s="26" t="e">
        <v>#N/A</v>
      </c>
      <c r="Y465" s="26" t="e">
        <v>#N/A</v>
      </c>
      <c r="Z465" s="26" t="e">
        <v>#N/A</v>
      </c>
      <c r="AA465" s="26" t="e">
        <v>#N/A</v>
      </c>
      <c r="AB465" s="26" t="e">
        <v>#N/A</v>
      </c>
    </row>
    <row r="466" spans="8:28" x14ac:dyDescent="0.25">
      <c r="H466" s="26" t="e">
        <v>#N/A</v>
      </c>
      <c r="I466" s="26" t="e">
        <v>#N/A</v>
      </c>
      <c r="J466" s="26" t="e">
        <v>#N/A</v>
      </c>
      <c r="K466" s="26" t="e">
        <v>#N/A</v>
      </c>
      <c r="L466" s="26" t="e">
        <v>#N/A</v>
      </c>
      <c r="M466" s="26" t="e">
        <v>#N/A</v>
      </c>
      <c r="W466" s="26" t="e">
        <v>#N/A</v>
      </c>
      <c r="X466" s="26" t="e">
        <v>#N/A</v>
      </c>
      <c r="Y466" s="26" t="e">
        <v>#N/A</v>
      </c>
      <c r="Z466" s="26" t="e">
        <v>#N/A</v>
      </c>
      <c r="AA466" s="26" t="e">
        <v>#N/A</v>
      </c>
      <c r="AB466" s="26" t="e">
        <v>#N/A</v>
      </c>
    </row>
    <row r="467" spans="8:28" x14ac:dyDescent="0.25">
      <c r="H467" s="26" t="e">
        <v>#N/A</v>
      </c>
      <c r="I467" s="26" t="e">
        <v>#N/A</v>
      </c>
      <c r="J467" s="26" t="e">
        <v>#N/A</v>
      </c>
      <c r="K467" s="26" t="e">
        <v>#N/A</v>
      </c>
      <c r="L467" s="26" t="e">
        <v>#N/A</v>
      </c>
      <c r="M467" s="26" t="e">
        <v>#N/A</v>
      </c>
      <c r="W467" s="26" t="e">
        <v>#N/A</v>
      </c>
      <c r="X467" s="26" t="e">
        <v>#N/A</v>
      </c>
      <c r="Y467" s="26" t="e">
        <v>#N/A</v>
      </c>
      <c r="Z467" s="26" t="e">
        <v>#N/A</v>
      </c>
      <c r="AA467" s="26" t="e">
        <v>#N/A</v>
      </c>
      <c r="AB467" s="26" t="e">
        <v>#N/A</v>
      </c>
    </row>
    <row r="468" spans="8:28" x14ac:dyDescent="0.25">
      <c r="H468" s="26" t="e">
        <v>#N/A</v>
      </c>
      <c r="I468" s="26" t="e">
        <v>#N/A</v>
      </c>
      <c r="J468" s="26" t="e">
        <v>#N/A</v>
      </c>
      <c r="K468" s="26" t="e">
        <v>#N/A</v>
      </c>
      <c r="L468" s="26" t="e">
        <v>#N/A</v>
      </c>
      <c r="M468" s="26" t="e">
        <v>#N/A</v>
      </c>
      <c r="W468" s="26" t="e">
        <v>#N/A</v>
      </c>
      <c r="X468" s="26" t="e">
        <v>#N/A</v>
      </c>
      <c r="Y468" s="26" t="e">
        <v>#N/A</v>
      </c>
      <c r="Z468" s="26" t="e">
        <v>#N/A</v>
      </c>
      <c r="AA468" s="26" t="e">
        <v>#N/A</v>
      </c>
      <c r="AB468" s="26" t="e">
        <v>#N/A</v>
      </c>
    </row>
    <row r="469" spans="8:28" x14ac:dyDescent="0.25">
      <c r="H469" s="26" t="e">
        <v>#N/A</v>
      </c>
      <c r="I469" s="26" t="e">
        <v>#N/A</v>
      </c>
      <c r="J469" s="26" t="e">
        <v>#N/A</v>
      </c>
      <c r="K469" s="26" t="e">
        <v>#N/A</v>
      </c>
      <c r="L469" s="26" t="e">
        <v>#N/A</v>
      </c>
      <c r="M469" s="26" t="e">
        <v>#N/A</v>
      </c>
      <c r="W469" s="26" t="e">
        <v>#N/A</v>
      </c>
      <c r="X469" s="26" t="e">
        <v>#N/A</v>
      </c>
      <c r="Y469" s="26" t="e">
        <v>#N/A</v>
      </c>
      <c r="Z469" s="26" t="e">
        <v>#N/A</v>
      </c>
      <c r="AA469" s="26" t="e">
        <v>#N/A</v>
      </c>
      <c r="AB469" s="26" t="e">
        <v>#N/A</v>
      </c>
    </row>
    <row r="470" spans="8:28" x14ac:dyDescent="0.25">
      <c r="H470" s="26" t="e">
        <v>#N/A</v>
      </c>
      <c r="I470" s="26" t="e">
        <v>#N/A</v>
      </c>
      <c r="J470" s="26" t="e">
        <v>#N/A</v>
      </c>
      <c r="K470" s="26" t="e">
        <v>#N/A</v>
      </c>
      <c r="L470" s="26" t="e">
        <v>#N/A</v>
      </c>
      <c r="M470" s="26" t="e">
        <v>#N/A</v>
      </c>
      <c r="W470" s="26" t="e">
        <v>#N/A</v>
      </c>
      <c r="X470" s="26" t="e">
        <v>#N/A</v>
      </c>
      <c r="Y470" s="26" t="e">
        <v>#N/A</v>
      </c>
      <c r="Z470" s="26" t="e">
        <v>#N/A</v>
      </c>
      <c r="AA470" s="26" t="e">
        <v>#N/A</v>
      </c>
      <c r="AB470" s="26" t="e">
        <v>#N/A</v>
      </c>
    </row>
    <row r="471" spans="8:28" x14ac:dyDescent="0.25">
      <c r="H471" s="26" t="e">
        <v>#N/A</v>
      </c>
      <c r="I471" s="26" t="e">
        <v>#N/A</v>
      </c>
      <c r="J471" s="26" t="e">
        <v>#N/A</v>
      </c>
      <c r="K471" s="26" t="e">
        <v>#N/A</v>
      </c>
      <c r="L471" s="26" t="e">
        <v>#N/A</v>
      </c>
      <c r="M471" s="26" t="e">
        <v>#N/A</v>
      </c>
      <c r="W471" s="26" t="e">
        <v>#N/A</v>
      </c>
      <c r="X471" s="26" t="e">
        <v>#N/A</v>
      </c>
      <c r="Y471" s="26" t="e">
        <v>#N/A</v>
      </c>
      <c r="Z471" s="26" t="e">
        <v>#N/A</v>
      </c>
      <c r="AA471" s="26" t="e">
        <v>#N/A</v>
      </c>
      <c r="AB471" s="26" t="e">
        <v>#N/A</v>
      </c>
    </row>
    <row r="472" spans="8:28" x14ac:dyDescent="0.25">
      <c r="H472" s="26" t="e">
        <v>#N/A</v>
      </c>
      <c r="I472" s="26" t="e">
        <v>#N/A</v>
      </c>
      <c r="J472" s="26" t="e">
        <v>#N/A</v>
      </c>
      <c r="K472" s="26" t="e">
        <v>#N/A</v>
      </c>
      <c r="L472" s="26" t="e">
        <v>#N/A</v>
      </c>
      <c r="M472" s="26" t="e">
        <v>#N/A</v>
      </c>
      <c r="W472" s="26" t="e">
        <v>#N/A</v>
      </c>
      <c r="X472" s="26" t="e">
        <v>#N/A</v>
      </c>
      <c r="Y472" s="26" t="e">
        <v>#N/A</v>
      </c>
      <c r="Z472" s="26" t="e">
        <v>#N/A</v>
      </c>
      <c r="AA472" s="26" t="e">
        <v>#N/A</v>
      </c>
      <c r="AB472" s="26" t="e">
        <v>#N/A</v>
      </c>
    </row>
    <row r="473" spans="8:28" x14ac:dyDescent="0.25">
      <c r="H473" s="26" t="e">
        <v>#N/A</v>
      </c>
      <c r="I473" s="26" t="e">
        <v>#N/A</v>
      </c>
      <c r="J473" s="26" t="e">
        <v>#N/A</v>
      </c>
      <c r="K473" s="26" t="e">
        <v>#N/A</v>
      </c>
      <c r="L473" s="26" t="e">
        <v>#N/A</v>
      </c>
      <c r="M473" s="26" t="e">
        <v>#N/A</v>
      </c>
      <c r="W473" s="26" t="e">
        <v>#N/A</v>
      </c>
      <c r="X473" s="26" t="e">
        <v>#N/A</v>
      </c>
      <c r="Y473" s="26" t="e">
        <v>#N/A</v>
      </c>
      <c r="Z473" s="26" t="e">
        <v>#N/A</v>
      </c>
      <c r="AA473" s="26" t="e">
        <v>#N/A</v>
      </c>
      <c r="AB473" s="26" t="e">
        <v>#N/A</v>
      </c>
    </row>
    <row r="474" spans="8:28" x14ac:dyDescent="0.25">
      <c r="H474" s="26" t="e">
        <v>#N/A</v>
      </c>
      <c r="I474" s="26" t="e">
        <v>#N/A</v>
      </c>
      <c r="J474" s="26" t="e">
        <v>#N/A</v>
      </c>
      <c r="K474" s="26" t="e">
        <v>#N/A</v>
      </c>
      <c r="L474" s="26" t="e">
        <v>#N/A</v>
      </c>
      <c r="M474" s="26" t="e">
        <v>#N/A</v>
      </c>
      <c r="W474" s="26" t="e">
        <v>#N/A</v>
      </c>
      <c r="X474" s="26" t="e">
        <v>#N/A</v>
      </c>
      <c r="Y474" s="26" t="e">
        <v>#N/A</v>
      </c>
      <c r="Z474" s="26" t="e">
        <v>#N/A</v>
      </c>
      <c r="AA474" s="26" t="e">
        <v>#N/A</v>
      </c>
      <c r="AB474" s="26" t="e">
        <v>#N/A</v>
      </c>
    </row>
    <row r="475" spans="8:28" x14ac:dyDescent="0.25">
      <c r="H475" s="26" t="e">
        <v>#N/A</v>
      </c>
      <c r="I475" s="26" t="e">
        <v>#N/A</v>
      </c>
      <c r="J475" s="26" t="e">
        <v>#N/A</v>
      </c>
      <c r="K475" s="26" t="e">
        <v>#N/A</v>
      </c>
      <c r="L475" s="26" t="e">
        <v>#N/A</v>
      </c>
      <c r="M475" s="26" t="e">
        <v>#N/A</v>
      </c>
      <c r="W475" s="26" t="e">
        <v>#N/A</v>
      </c>
      <c r="X475" s="26" t="e">
        <v>#N/A</v>
      </c>
      <c r="Y475" s="26" t="e">
        <v>#N/A</v>
      </c>
      <c r="Z475" s="26" t="e">
        <v>#N/A</v>
      </c>
      <c r="AA475" s="26" t="e">
        <v>#N/A</v>
      </c>
      <c r="AB475" s="26" t="e">
        <v>#N/A</v>
      </c>
    </row>
    <row r="476" spans="8:28" x14ac:dyDescent="0.25">
      <c r="H476" s="26" t="e">
        <v>#N/A</v>
      </c>
      <c r="I476" s="26" t="e">
        <v>#N/A</v>
      </c>
      <c r="J476" s="26" t="e">
        <v>#N/A</v>
      </c>
      <c r="K476" s="26" t="e">
        <v>#N/A</v>
      </c>
      <c r="L476" s="26" t="e">
        <v>#N/A</v>
      </c>
      <c r="M476" s="26" t="e">
        <v>#N/A</v>
      </c>
      <c r="W476" s="26" t="e">
        <v>#N/A</v>
      </c>
      <c r="X476" s="26" t="e">
        <v>#N/A</v>
      </c>
      <c r="Y476" s="26" t="e">
        <v>#N/A</v>
      </c>
      <c r="Z476" s="26" t="e">
        <v>#N/A</v>
      </c>
      <c r="AA476" s="26" t="e">
        <v>#N/A</v>
      </c>
      <c r="AB476" s="26" t="e">
        <v>#N/A</v>
      </c>
    </row>
    <row r="477" spans="8:28" x14ac:dyDescent="0.25">
      <c r="H477" s="26" t="e">
        <v>#N/A</v>
      </c>
      <c r="I477" s="26" t="e">
        <v>#N/A</v>
      </c>
      <c r="J477" s="26" t="e">
        <v>#N/A</v>
      </c>
      <c r="K477" s="26" t="e">
        <v>#N/A</v>
      </c>
      <c r="L477" s="26" t="e">
        <v>#N/A</v>
      </c>
      <c r="M477" s="26" t="e">
        <v>#N/A</v>
      </c>
      <c r="W477" s="26" t="e">
        <v>#N/A</v>
      </c>
      <c r="X477" s="26" t="e">
        <v>#N/A</v>
      </c>
      <c r="Y477" s="26" t="e">
        <v>#N/A</v>
      </c>
      <c r="Z477" s="26" t="e">
        <v>#N/A</v>
      </c>
      <c r="AA477" s="26" t="e">
        <v>#N/A</v>
      </c>
      <c r="AB477" s="26" t="e">
        <v>#N/A</v>
      </c>
    </row>
    <row r="478" spans="8:28" x14ac:dyDescent="0.25">
      <c r="H478" s="26" t="e">
        <v>#N/A</v>
      </c>
      <c r="I478" s="26" t="e">
        <v>#N/A</v>
      </c>
      <c r="J478" s="26" t="e">
        <v>#N/A</v>
      </c>
      <c r="K478" s="26" t="e">
        <v>#N/A</v>
      </c>
      <c r="L478" s="26" t="e">
        <v>#N/A</v>
      </c>
      <c r="M478" s="26" t="e">
        <v>#N/A</v>
      </c>
      <c r="W478" s="26" t="e">
        <v>#N/A</v>
      </c>
      <c r="X478" s="26" t="e">
        <v>#N/A</v>
      </c>
      <c r="Y478" s="26" t="e">
        <v>#N/A</v>
      </c>
      <c r="Z478" s="26" t="e">
        <v>#N/A</v>
      </c>
      <c r="AA478" s="26" t="e">
        <v>#N/A</v>
      </c>
      <c r="AB478" s="26" t="e">
        <v>#N/A</v>
      </c>
    </row>
    <row r="479" spans="8:28" x14ac:dyDescent="0.25">
      <c r="H479" s="26" t="e">
        <v>#N/A</v>
      </c>
      <c r="I479" s="26" t="e">
        <v>#N/A</v>
      </c>
      <c r="J479" s="26" t="e">
        <v>#N/A</v>
      </c>
      <c r="K479" s="26" t="e">
        <v>#N/A</v>
      </c>
      <c r="L479" s="26" t="e">
        <v>#N/A</v>
      </c>
      <c r="M479" s="26" t="e">
        <v>#N/A</v>
      </c>
      <c r="W479" s="26" t="e">
        <v>#N/A</v>
      </c>
      <c r="X479" s="26" t="e">
        <v>#N/A</v>
      </c>
      <c r="Y479" s="26" t="e">
        <v>#N/A</v>
      </c>
      <c r="Z479" s="26" t="e">
        <v>#N/A</v>
      </c>
      <c r="AA479" s="26" t="e">
        <v>#N/A</v>
      </c>
      <c r="AB479" s="26" t="e">
        <v>#N/A</v>
      </c>
    </row>
    <row r="480" spans="8:28" x14ac:dyDescent="0.25">
      <c r="H480" s="26" t="e">
        <v>#N/A</v>
      </c>
      <c r="I480" s="26" t="e">
        <v>#N/A</v>
      </c>
      <c r="J480" s="26" t="e">
        <v>#N/A</v>
      </c>
      <c r="K480" s="26" t="e">
        <v>#N/A</v>
      </c>
      <c r="L480" s="26" t="e">
        <v>#N/A</v>
      </c>
      <c r="M480" s="26" t="e">
        <v>#N/A</v>
      </c>
      <c r="W480" s="26" t="e">
        <v>#N/A</v>
      </c>
      <c r="X480" s="26" t="e">
        <v>#N/A</v>
      </c>
      <c r="Y480" s="26" t="e">
        <v>#N/A</v>
      </c>
      <c r="Z480" s="26" t="e">
        <v>#N/A</v>
      </c>
      <c r="AA480" s="26" t="e">
        <v>#N/A</v>
      </c>
      <c r="AB480" s="26" t="e">
        <v>#N/A</v>
      </c>
    </row>
    <row r="481" spans="8:28" x14ac:dyDescent="0.25">
      <c r="H481" s="26" t="e">
        <v>#N/A</v>
      </c>
      <c r="I481" s="26" t="e">
        <v>#N/A</v>
      </c>
      <c r="J481" s="26" t="e">
        <v>#N/A</v>
      </c>
      <c r="K481" s="26" t="e">
        <v>#N/A</v>
      </c>
      <c r="L481" s="26" t="e">
        <v>#N/A</v>
      </c>
      <c r="M481" s="26" t="e">
        <v>#N/A</v>
      </c>
      <c r="W481" s="26" t="e">
        <v>#N/A</v>
      </c>
      <c r="X481" s="26" t="e">
        <v>#N/A</v>
      </c>
      <c r="Y481" s="26" t="e">
        <v>#N/A</v>
      </c>
      <c r="Z481" s="26" t="e">
        <v>#N/A</v>
      </c>
      <c r="AA481" s="26" t="e">
        <v>#N/A</v>
      </c>
      <c r="AB481" s="26" t="e">
        <v>#N/A</v>
      </c>
    </row>
    <row r="482" spans="8:28" x14ac:dyDescent="0.25">
      <c r="H482" s="26" t="e">
        <v>#N/A</v>
      </c>
      <c r="I482" s="26" t="e">
        <v>#N/A</v>
      </c>
      <c r="J482" s="26" t="e">
        <v>#N/A</v>
      </c>
      <c r="K482" s="26" t="e">
        <v>#N/A</v>
      </c>
      <c r="L482" s="26" t="e">
        <v>#N/A</v>
      </c>
      <c r="M482" s="26" t="e">
        <v>#N/A</v>
      </c>
      <c r="W482" s="26" t="e">
        <v>#N/A</v>
      </c>
      <c r="X482" s="26" t="e">
        <v>#N/A</v>
      </c>
      <c r="Y482" s="26" t="e">
        <v>#N/A</v>
      </c>
      <c r="Z482" s="26" t="e">
        <v>#N/A</v>
      </c>
      <c r="AA482" s="26" t="e">
        <v>#N/A</v>
      </c>
      <c r="AB482" s="26" t="e">
        <v>#N/A</v>
      </c>
    </row>
    <row r="483" spans="8:28" x14ac:dyDescent="0.25">
      <c r="H483" s="26" t="e">
        <v>#N/A</v>
      </c>
      <c r="I483" s="26" t="e">
        <v>#N/A</v>
      </c>
      <c r="J483" s="26" t="e">
        <v>#N/A</v>
      </c>
      <c r="K483" s="26" t="e">
        <v>#N/A</v>
      </c>
      <c r="L483" s="26" t="e">
        <v>#N/A</v>
      </c>
      <c r="M483" s="26" t="e">
        <v>#N/A</v>
      </c>
      <c r="W483" s="26" t="e">
        <v>#N/A</v>
      </c>
      <c r="X483" s="26" t="e">
        <v>#N/A</v>
      </c>
      <c r="Y483" s="26" t="e">
        <v>#N/A</v>
      </c>
      <c r="Z483" s="26" t="e">
        <v>#N/A</v>
      </c>
      <c r="AA483" s="26" t="e">
        <v>#N/A</v>
      </c>
      <c r="AB483" s="26" t="e">
        <v>#N/A</v>
      </c>
    </row>
    <row r="484" spans="8:28" x14ac:dyDescent="0.25">
      <c r="H484" s="26" t="e">
        <v>#N/A</v>
      </c>
      <c r="I484" s="26" t="e">
        <v>#N/A</v>
      </c>
      <c r="J484" s="26" t="e">
        <v>#N/A</v>
      </c>
      <c r="K484" s="26" t="e">
        <v>#N/A</v>
      </c>
      <c r="L484" s="26" t="e">
        <v>#N/A</v>
      </c>
      <c r="M484" s="26" t="e">
        <v>#N/A</v>
      </c>
      <c r="W484" s="26" t="e">
        <v>#N/A</v>
      </c>
      <c r="X484" s="26" t="e">
        <v>#N/A</v>
      </c>
      <c r="Y484" s="26" t="e">
        <v>#N/A</v>
      </c>
      <c r="Z484" s="26" t="e">
        <v>#N/A</v>
      </c>
      <c r="AA484" s="26" t="e">
        <v>#N/A</v>
      </c>
      <c r="AB484" s="26" t="e">
        <v>#N/A</v>
      </c>
    </row>
    <row r="485" spans="8:28" x14ac:dyDescent="0.25">
      <c r="H485" s="26" t="e">
        <v>#N/A</v>
      </c>
      <c r="I485" s="26" t="e">
        <v>#N/A</v>
      </c>
      <c r="J485" s="26" t="e">
        <v>#N/A</v>
      </c>
      <c r="K485" s="26" t="e">
        <v>#N/A</v>
      </c>
      <c r="L485" s="26" t="e">
        <v>#N/A</v>
      </c>
      <c r="M485" s="26" t="e">
        <v>#N/A</v>
      </c>
      <c r="W485" s="26" t="e">
        <v>#N/A</v>
      </c>
      <c r="X485" s="26" t="e">
        <v>#N/A</v>
      </c>
      <c r="Y485" s="26" t="e">
        <v>#N/A</v>
      </c>
      <c r="Z485" s="26" t="e">
        <v>#N/A</v>
      </c>
      <c r="AA485" s="26" t="e">
        <v>#N/A</v>
      </c>
      <c r="AB485" s="26" t="e">
        <v>#N/A</v>
      </c>
    </row>
    <row r="486" spans="8:28" x14ac:dyDescent="0.25">
      <c r="H486" s="26" t="e">
        <v>#N/A</v>
      </c>
      <c r="I486" s="26" t="e">
        <v>#N/A</v>
      </c>
      <c r="J486" s="26" t="e">
        <v>#N/A</v>
      </c>
      <c r="K486" s="26" t="e">
        <v>#N/A</v>
      </c>
      <c r="L486" s="26" t="e">
        <v>#N/A</v>
      </c>
      <c r="M486" s="26" t="e">
        <v>#N/A</v>
      </c>
      <c r="W486" s="26" t="e">
        <v>#N/A</v>
      </c>
      <c r="X486" s="26" t="e">
        <v>#N/A</v>
      </c>
      <c r="Y486" s="26" t="e">
        <v>#N/A</v>
      </c>
      <c r="Z486" s="26" t="e">
        <v>#N/A</v>
      </c>
      <c r="AA486" s="26" t="e">
        <v>#N/A</v>
      </c>
      <c r="AB486" s="26" t="e">
        <v>#N/A</v>
      </c>
    </row>
    <row r="487" spans="8:28" x14ac:dyDescent="0.25">
      <c r="H487" s="26" t="e">
        <v>#N/A</v>
      </c>
      <c r="I487" s="26" t="e">
        <v>#N/A</v>
      </c>
      <c r="J487" s="26" t="e">
        <v>#N/A</v>
      </c>
      <c r="K487" s="26" t="e">
        <v>#N/A</v>
      </c>
      <c r="L487" s="26" t="e">
        <v>#N/A</v>
      </c>
      <c r="M487" s="26" t="e">
        <v>#N/A</v>
      </c>
      <c r="W487" s="26" t="e">
        <v>#N/A</v>
      </c>
      <c r="X487" s="26" t="e">
        <v>#N/A</v>
      </c>
      <c r="Y487" s="26" t="e">
        <v>#N/A</v>
      </c>
      <c r="Z487" s="26" t="e">
        <v>#N/A</v>
      </c>
      <c r="AA487" s="26" t="e">
        <v>#N/A</v>
      </c>
      <c r="AB487" s="26" t="e">
        <v>#N/A</v>
      </c>
    </row>
    <row r="488" spans="8:28" x14ac:dyDescent="0.25">
      <c r="H488" s="26" t="e">
        <v>#N/A</v>
      </c>
      <c r="I488" s="26" t="e">
        <v>#N/A</v>
      </c>
      <c r="J488" s="26" t="e">
        <v>#N/A</v>
      </c>
      <c r="K488" s="26" t="e">
        <v>#N/A</v>
      </c>
      <c r="L488" s="26" t="e">
        <v>#N/A</v>
      </c>
      <c r="M488" s="26" t="e">
        <v>#N/A</v>
      </c>
      <c r="W488" s="26" t="e">
        <v>#N/A</v>
      </c>
      <c r="X488" s="26" t="e">
        <v>#N/A</v>
      </c>
      <c r="Y488" s="26" t="e">
        <v>#N/A</v>
      </c>
      <c r="Z488" s="26" t="e">
        <v>#N/A</v>
      </c>
      <c r="AA488" s="26" t="e">
        <v>#N/A</v>
      </c>
      <c r="AB488" s="26" t="e">
        <v>#N/A</v>
      </c>
    </row>
    <row r="489" spans="8:28" x14ac:dyDescent="0.25">
      <c r="H489" s="26" t="e">
        <v>#N/A</v>
      </c>
      <c r="I489" s="26" t="e">
        <v>#N/A</v>
      </c>
      <c r="J489" s="26" t="e">
        <v>#N/A</v>
      </c>
      <c r="K489" s="26" t="e">
        <v>#N/A</v>
      </c>
      <c r="L489" s="26" t="e">
        <v>#N/A</v>
      </c>
      <c r="M489" s="26" t="e">
        <v>#N/A</v>
      </c>
      <c r="W489" s="26" t="e">
        <v>#N/A</v>
      </c>
      <c r="X489" s="26" t="e">
        <v>#N/A</v>
      </c>
      <c r="Y489" s="26" t="e">
        <v>#N/A</v>
      </c>
      <c r="Z489" s="26" t="e">
        <v>#N/A</v>
      </c>
      <c r="AA489" s="26" t="e">
        <v>#N/A</v>
      </c>
      <c r="AB489" s="26" t="e">
        <v>#N/A</v>
      </c>
    </row>
    <row r="490" spans="8:28" x14ac:dyDescent="0.25">
      <c r="H490" s="26" t="e">
        <v>#N/A</v>
      </c>
      <c r="I490" s="26" t="e">
        <v>#N/A</v>
      </c>
      <c r="J490" s="26" t="e">
        <v>#N/A</v>
      </c>
      <c r="K490" s="26" t="e">
        <v>#N/A</v>
      </c>
      <c r="L490" s="26" t="e">
        <v>#N/A</v>
      </c>
      <c r="M490" s="26" t="e">
        <v>#N/A</v>
      </c>
      <c r="W490" s="26" t="e">
        <v>#N/A</v>
      </c>
      <c r="X490" s="26" t="e">
        <v>#N/A</v>
      </c>
      <c r="Y490" s="26" t="e">
        <v>#N/A</v>
      </c>
      <c r="Z490" s="26" t="e">
        <v>#N/A</v>
      </c>
      <c r="AA490" s="26" t="e">
        <v>#N/A</v>
      </c>
      <c r="AB490" s="26" t="e">
        <v>#N/A</v>
      </c>
    </row>
    <row r="491" spans="8:28" x14ac:dyDescent="0.25">
      <c r="H491" s="26" t="e">
        <v>#N/A</v>
      </c>
      <c r="I491" s="26" t="e">
        <v>#N/A</v>
      </c>
      <c r="J491" s="26" t="e">
        <v>#N/A</v>
      </c>
      <c r="K491" s="26" t="e">
        <v>#N/A</v>
      </c>
      <c r="L491" s="26" t="e">
        <v>#N/A</v>
      </c>
      <c r="M491" s="26" t="e">
        <v>#N/A</v>
      </c>
      <c r="W491" s="26" t="e">
        <v>#N/A</v>
      </c>
      <c r="X491" s="26" t="e">
        <v>#N/A</v>
      </c>
      <c r="Y491" s="26" t="e">
        <v>#N/A</v>
      </c>
      <c r="Z491" s="26" t="e">
        <v>#N/A</v>
      </c>
      <c r="AA491" s="26" t="e">
        <v>#N/A</v>
      </c>
      <c r="AB491" s="26" t="e">
        <v>#N/A</v>
      </c>
    </row>
    <row r="492" spans="8:28" x14ac:dyDescent="0.25">
      <c r="H492" s="26" t="e">
        <v>#N/A</v>
      </c>
      <c r="I492" s="26" t="e">
        <v>#N/A</v>
      </c>
      <c r="J492" s="26" t="e">
        <v>#N/A</v>
      </c>
      <c r="K492" s="26" t="e">
        <v>#N/A</v>
      </c>
      <c r="L492" s="26" t="e">
        <v>#N/A</v>
      </c>
      <c r="M492" s="26" t="e">
        <v>#N/A</v>
      </c>
      <c r="W492" s="26" t="e">
        <v>#N/A</v>
      </c>
      <c r="X492" s="26" t="e">
        <v>#N/A</v>
      </c>
      <c r="Y492" s="26" t="e">
        <v>#N/A</v>
      </c>
      <c r="Z492" s="26" t="e">
        <v>#N/A</v>
      </c>
      <c r="AA492" s="26" t="e">
        <v>#N/A</v>
      </c>
      <c r="AB492" s="26" t="e">
        <v>#N/A</v>
      </c>
    </row>
    <row r="493" spans="8:28" x14ac:dyDescent="0.25">
      <c r="H493" s="26" t="e">
        <v>#N/A</v>
      </c>
      <c r="I493" s="26" t="e">
        <v>#N/A</v>
      </c>
      <c r="J493" s="26" t="e">
        <v>#N/A</v>
      </c>
      <c r="K493" s="26" t="e">
        <v>#N/A</v>
      </c>
      <c r="L493" s="26" t="e">
        <v>#N/A</v>
      </c>
      <c r="M493" s="26" t="e">
        <v>#N/A</v>
      </c>
      <c r="W493" s="26" t="e">
        <v>#N/A</v>
      </c>
      <c r="X493" s="26" t="e">
        <v>#N/A</v>
      </c>
      <c r="Y493" s="26" t="e">
        <v>#N/A</v>
      </c>
      <c r="Z493" s="26" t="e">
        <v>#N/A</v>
      </c>
      <c r="AA493" s="26" t="e">
        <v>#N/A</v>
      </c>
      <c r="AB493" s="26" t="e">
        <v>#N/A</v>
      </c>
    </row>
    <row r="494" spans="8:28" x14ac:dyDescent="0.25">
      <c r="H494" s="26" t="e">
        <v>#N/A</v>
      </c>
      <c r="I494" s="26" t="e">
        <v>#N/A</v>
      </c>
      <c r="J494" s="26" t="e">
        <v>#N/A</v>
      </c>
      <c r="K494" s="26" t="e">
        <v>#N/A</v>
      </c>
      <c r="L494" s="26" t="e">
        <v>#N/A</v>
      </c>
      <c r="M494" s="26" t="e">
        <v>#N/A</v>
      </c>
      <c r="W494" s="26" t="e">
        <v>#N/A</v>
      </c>
      <c r="X494" s="26" t="e">
        <v>#N/A</v>
      </c>
      <c r="Y494" s="26" t="e">
        <v>#N/A</v>
      </c>
      <c r="Z494" s="26" t="e">
        <v>#N/A</v>
      </c>
      <c r="AA494" s="26" t="e">
        <v>#N/A</v>
      </c>
      <c r="AB494" s="26" t="e">
        <v>#N/A</v>
      </c>
    </row>
    <row r="495" spans="8:28" x14ac:dyDescent="0.25">
      <c r="H495" s="26" t="e">
        <v>#N/A</v>
      </c>
      <c r="I495" s="26" t="e">
        <v>#N/A</v>
      </c>
      <c r="J495" s="26" t="e">
        <v>#N/A</v>
      </c>
      <c r="K495" s="26" t="e">
        <v>#N/A</v>
      </c>
      <c r="L495" s="26" t="e">
        <v>#N/A</v>
      </c>
      <c r="M495" s="26" t="e">
        <v>#N/A</v>
      </c>
      <c r="W495" s="26" t="e">
        <v>#N/A</v>
      </c>
      <c r="X495" s="26" t="e">
        <v>#N/A</v>
      </c>
      <c r="Y495" s="26" t="e">
        <v>#N/A</v>
      </c>
      <c r="Z495" s="26" t="e">
        <v>#N/A</v>
      </c>
      <c r="AA495" s="26" t="e">
        <v>#N/A</v>
      </c>
      <c r="AB495" s="26" t="e">
        <v>#N/A</v>
      </c>
    </row>
    <row r="496" spans="8:28" x14ac:dyDescent="0.25">
      <c r="H496" s="26" t="e">
        <v>#N/A</v>
      </c>
      <c r="I496" s="26" t="e">
        <v>#N/A</v>
      </c>
      <c r="J496" s="26" t="e">
        <v>#N/A</v>
      </c>
      <c r="K496" s="26" t="e">
        <v>#N/A</v>
      </c>
      <c r="L496" s="26" t="e">
        <v>#N/A</v>
      </c>
      <c r="M496" s="26" t="e">
        <v>#N/A</v>
      </c>
      <c r="W496" s="26" t="e">
        <v>#N/A</v>
      </c>
      <c r="X496" s="26" t="e">
        <v>#N/A</v>
      </c>
      <c r="Y496" s="26" t="e">
        <v>#N/A</v>
      </c>
      <c r="Z496" s="26" t="e">
        <v>#N/A</v>
      </c>
      <c r="AA496" s="26" t="e">
        <v>#N/A</v>
      </c>
      <c r="AB496" s="26" t="e">
        <v>#N/A</v>
      </c>
    </row>
    <row r="497" spans="8:28" x14ac:dyDescent="0.25">
      <c r="H497" s="26" t="e">
        <v>#N/A</v>
      </c>
      <c r="I497" s="26" t="e">
        <v>#N/A</v>
      </c>
      <c r="J497" s="26" t="e">
        <v>#N/A</v>
      </c>
      <c r="K497" s="26" t="e">
        <v>#N/A</v>
      </c>
      <c r="L497" s="26" t="e">
        <v>#N/A</v>
      </c>
      <c r="M497" s="26" t="e">
        <v>#N/A</v>
      </c>
      <c r="W497" s="26" t="e">
        <v>#N/A</v>
      </c>
      <c r="X497" s="26" t="e">
        <v>#N/A</v>
      </c>
      <c r="Y497" s="26" t="e">
        <v>#N/A</v>
      </c>
      <c r="Z497" s="26" t="e">
        <v>#N/A</v>
      </c>
      <c r="AA497" s="26" t="e">
        <v>#N/A</v>
      </c>
      <c r="AB497" s="26" t="e">
        <v>#N/A</v>
      </c>
    </row>
    <row r="498" spans="8:28" x14ac:dyDescent="0.25">
      <c r="H498" s="26" t="e">
        <v>#N/A</v>
      </c>
      <c r="I498" s="26" t="e">
        <v>#N/A</v>
      </c>
      <c r="J498" s="26" t="e">
        <v>#N/A</v>
      </c>
      <c r="K498" s="26" t="e">
        <v>#N/A</v>
      </c>
      <c r="L498" s="26" t="e">
        <v>#N/A</v>
      </c>
      <c r="M498" s="26" t="e">
        <v>#N/A</v>
      </c>
      <c r="W498" s="26" t="e">
        <v>#N/A</v>
      </c>
      <c r="X498" s="26" t="e">
        <v>#N/A</v>
      </c>
      <c r="Y498" s="26" t="e">
        <v>#N/A</v>
      </c>
      <c r="Z498" s="26" t="e">
        <v>#N/A</v>
      </c>
      <c r="AA498" s="26" t="e">
        <v>#N/A</v>
      </c>
      <c r="AB498" s="26" t="e">
        <v>#N/A</v>
      </c>
    </row>
    <row r="499" spans="8:28" x14ac:dyDescent="0.25">
      <c r="H499" s="26" t="e">
        <v>#N/A</v>
      </c>
      <c r="I499" s="26" t="e">
        <v>#N/A</v>
      </c>
      <c r="J499" s="26" t="e">
        <v>#N/A</v>
      </c>
      <c r="K499" s="26" t="e">
        <v>#N/A</v>
      </c>
      <c r="L499" s="26" t="e">
        <v>#N/A</v>
      </c>
      <c r="M499" s="26" t="e">
        <v>#N/A</v>
      </c>
      <c r="W499" s="26" t="e">
        <v>#N/A</v>
      </c>
      <c r="X499" s="26" t="e">
        <v>#N/A</v>
      </c>
      <c r="Y499" s="26" t="e">
        <v>#N/A</v>
      </c>
      <c r="Z499" s="26" t="e">
        <v>#N/A</v>
      </c>
      <c r="AA499" s="26" t="e">
        <v>#N/A</v>
      </c>
      <c r="AB499" s="26" t="e">
        <v>#N/A</v>
      </c>
    </row>
    <row r="500" spans="8:28" x14ac:dyDescent="0.25">
      <c r="H500" s="26" t="e">
        <v>#N/A</v>
      </c>
      <c r="I500" s="26" t="e">
        <v>#N/A</v>
      </c>
      <c r="J500" s="26" t="e">
        <v>#N/A</v>
      </c>
      <c r="K500" s="26" t="e">
        <v>#N/A</v>
      </c>
      <c r="L500" s="26" t="e">
        <v>#N/A</v>
      </c>
      <c r="M500" s="26" t="e">
        <v>#N/A</v>
      </c>
      <c r="W500" s="26" t="e">
        <v>#N/A</v>
      </c>
      <c r="X500" s="26" t="e">
        <v>#N/A</v>
      </c>
      <c r="Y500" s="26" t="e">
        <v>#N/A</v>
      </c>
      <c r="Z500" s="26" t="e">
        <v>#N/A</v>
      </c>
      <c r="AA500" s="26" t="e">
        <v>#N/A</v>
      </c>
      <c r="AB500" s="26" t="e">
        <v>#N/A</v>
      </c>
    </row>
    <row r="501" spans="8:28" x14ac:dyDescent="0.25">
      <c r="H501" s="26" t="e">
        <v>#N/A</v>
      </c>
      <c r="I501" s="26" t="e">
        <v>#N/A</v>
      </c>
      <c r="J501" s="26" t="e">
        <v>#N/A</v>
      </c>
      <c r="K501" s="26" t="e">
        <v>#N/A</v>
      </c>
      <c r="L501" s="26" t="e">
        <v>#N/A</v>
      </c>
      <c r="M501" s="26" t="e">
        <v>#N/A</v>
      </c>
      <c r="W501" s="26" t="e">
        <v>#N/A</v>
      </c>
      <c r="X501" s="26" t="e">
        <v>#N/A</v>
      </c>
      <c r="Y501" s="26" t="e">
        <v>#N/A</v>
      </c>
      <c r="Z501" s="26" t="e">
        <v>#N/A</v>
      </c>
      <c r="AA501" s="26" t="e">
        <v>#N/A</v>
      </c>
      <c r="AB501" s="26" t="e">
        <v>#N/A</v>
      </c>
    </row>
    <row r="502" spans="8:28" x14ac:dyDescent="0.25">
      <c r="H502" s="26" t="e">
        <v>#N/A</v>
      </c>
      <c r="I502" s="26" t="e">
        <v>#N/A</v>
      </c>
      <c r="J502" s="26" t="e">
        <v>#N/A</v>
      </c>
      <c r="K502" s="26" t="e">
        <v>#N/A</v>
      </c>
      <c r="L502" s="26" t="e">
        <v>#N/A</v>
      </c>
      <c r="M502" s="26" t="e">
        <v>#N/A</v>
      </c>
      <c r="W502" s="26" t="e">
        <v>#N/A</v>
      </c>
      <c r="X502" s="26" t="e">
        <v>#N/A</v>
      </c>
      <c r="Y502" s="26" t="e">
        <v>#N/A</v>
      </c>
      <c r="Z502" s="26" t="e">
        <v>#N/A</v>
      </c>
      <c r="AA502" s="26" t="e">
        <v>#N/A</v>
      </c>
      <c r="AB502" s="26" t="e">
        <v>#N/A</v>
      </c>
    </row>
  </sheetData>
  <mergeCells count="19">
    <mergeCell ref="AE13:AG13"/>
    <mergeCell ref="AH13:AI13"/>
    <mergeCell ref="AE11:AG11"/>
    <mergeCell ref="AH11:AI11"/>
    <mergeCell ref="AE12:AG12"/>
    <mergeCell ref="AH12:AI12"/>
    <mergeCell ref="AE8:AG8"/>
    <mergeCell ref="AH8:AI8"/>
    <mergeCell ref="AE9:AG9"/>
    <mergeCell ref="AH9:AI9"/>
    <mergeCell ref="AE10:AG10"/>
    <mergeCell ref="AH10:AI10"/>
    <mergeCell ref="AE7:AG7"/>
    <mergeCell ref="AH7:AI7"/>
    <mergeCell ref="I1:N1"/>
    <mergeCell ref="X1:AC1"/>
    <mergeCell ref="U2:V2"/>
    <mergeCell ref="U3:V3"/>
    <mergeCell ref="AE6:AI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5D29-D41F-4607-A0DF-810FE2B7D21E}">
  <sheetPr codeName="Sheet7"/>
  <dimension ref="A1:BG252"/>
  <sheetViews>
    <sheetView zoomScale="85" zoomScaleNormal="85" workbookViewId="0">
      <selection activeCell="N5" sqref="N5"/>
    </sheetView>
  </sheetViews>
  <sheetFormatPr defaultColWidth="9.42578125" defaultRowHeight="15" x14ac:dyDescent="0.25"/>
  <cols>
    <col min="1" max="1" width="9.42578125" style="15"/>
    <col min="2" max="8" width="9.42578125" style="1"/>
    <col min="9" max="12" width="9.42578125" style="15"/>
    <col min="13" max="20" width="9.42578125" style="1"/>
    <col min="21" max="21" width="9.42578125" style="48"/>
    <col min="22" max="24" width="9.42578125" style="1"/>
    <col min="25" max="33" width="9.42578125" style="5"/>
    <col min="34" max="37" width="9.42578125" style="1"/>
    <col min="38" max="38" width="9.42578125" style="48"/>
    <col min="39" max="45" width="9.42578125" style="1"/>
    <col min="46" max="52" width="9.42578125" style="48"/>
    <col min="53" max="16384" width="9.42578125" style="1"/>
  </cols>
  <sheetData>
    <row r="1" spans="3:59" x14ac:dyDescent="0.25">
      <c r="D1" s="2"/>
      <c r="E1" s="2"/>
      <c r="N1" s="79" t="s">
        <v>11</v>
      </c>
      <c r="O1" s="79"/>
      <c r="P1" s="79"/>
      <c r="Q1" s="79"/>
      <c r="R1" s="79"/>
      <c r="S1" s="79"/>
      <c r="U1" s="79" t="s">
        <v>12</v>
      </c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L1" s="79" t="s">
        <v>153</v>
      </c>
      <c r="AM1" s="79"/>
      <c r="AN1" s="79"/>
      <c r="AO1" s="79"/>
      <c r="AP1" s="79"/>
      <c r="AQ1" s="79"/>
      <c r="AR1" s="79"/>
      <c r="AT1" s="79" t="s">
        <v>14</v>
      </c>
      <c r="AU1" s="79"/>
      <c r="AV1" s="79"/>
      <c r="AW1" s="79"/>
      <c r="AX1" s="79"/>
      <c r="AY1" s="79"/>
      <c r="BA1" s="79" t="s">
        <v>13</v>
      </c>
      <c r="BB1" s="79"/>
      <c r="BC1" s="79"/>
      <c r="BD1" s="79"/>
      <c r="BE1" s="79"/>
      <c r="BF1" s="79"/>
      <c r="BG1" s="79"/>
    </row>
    <row r="2" spans="3:59" x14ac:dyDescent="0.25">
      <c r="D2" s="2"/>
      <c r="E2" s="2"/>
      <c r="M2" s="48" t="s">
        <v>0</v>
      </c>
      <c r="N2" s="48" t="s">
        <v>20</v>
      </c>
      <c r="O2" s="48" t="s">
        <v>21</v>
      </c>
      <c r="P2" s="48" t="s">
        <v>7</v>
      </c>
      <c r="Q2" s="48" t="s">
        <v>8</v>
      </c>
      <c r="R2" s="48" t="s">
        <v>9</v>
      </c>
      <c r="S2" s="48" t="s">
        <v>10</v>
      </c>
      <c r="U2" s="48" t="s">
        <v>0</v>
      </c>
      <c r="V2" s="3" t="s">
        <v>74</v>
      </c>
      <c r="W2" s="3" t="s">
        <v>24</v>
      </c>
      <c r="X2" s="3" t="s">
        <v>75</v>
      </c>
      <c r="Y2" s="4" t="s">
        <v>76</v>
      </c>
      <c r="Z2" s="4" t="s">
        <v>25</v>
      </c>
      <c r="AA2" s="4" t="s">
        <v>77</v>
      </c>
      <c r="AB2" s="4" t="s">
        <v>78</v>
      </c>
      <c r="AC2" s="4" t="s">
        <v>26</v>
      </c>
      <c r="AD2" s="4" t="s">
        <v>79</v>
      </c>
      <c r="AE2" s="4" t="s">
        <v>80</v>
      </c>
      <c r="AF2" s="4" t="s">
        <v>27</v>
      </c>
      <c r="AG2" s="4" t="s">
        <v>81</v>
      </c>
      <c r="AH2" s="3" t="s">
        <v>82</v>
      </c>
      <c r="AI2" s="3" t="s">
        <v>28</v>
      </c>
      <c r="AJ2" s="3" t="s">
        <v>83</v>
      </c>
      <c r="AL2" s="48" t="s">
        <v>152</v>
      </c>
      <c r="AM2" s="1" t="s">
        <v>20</v>
      </c>
      <c r="AN2" s="1" t="s">
        <v>21</v>
      </c>
      <c r="AO2" s="1" t="s">
        <v>7</v>
      </c>
      <c r="AP2" s="1" t="s">
        <v>8</v>
      </c>
      <c r="AQ2" s="1" t="s">
        <v>9</v>
      </c>
      <c r="AR2" s="1" t="s">
        <v>10</v>
      </c>
      <c r="AT2" s="48" t="s">
        <v>20</v>
      </c>
      <c r="AU2" s="48" t="s">
        <v>21</v>
      </c>
      <c r="AV2" s="48" t="s">
        <v>7</v>
      </c>
      <c r="AW2" s="48" t="s">
        <v>8</v>
      </c>
      <c r="AX2" s="48" t="s">
        <v>9</v>
      </c>
      <c r="AY2" s="48" t="s">
        <v>10</v>
      </c>
      <c r="BA2" s="1" t="s">
        <v>20</v>
      </c>
      <c r="BB2" s="1" t="s">
        <v>21</v>
      </c>
      <c r="BC2" s="1" t="s">
        <v>7</v>
      </c>
      <c r="BD2" s="1" t="s">
        <v>8</v>
      </c>
      <c r="BE2" s="1" t="s">
        <v>9</v>
      </c>
      <c r="BF2" s="1" t="s">
        <v>10</v>
      </c>
    </row>
    <row r="3" spans="3:59" x14ac:dyDescent="0.25">
      <c r="C3" s="1" t="s">
        <v>1</v>
      </c>
      <c r="D3" s="10">
        <v>0</v>
      </c>
      <c r="E3" s="2"/>
      <c r="F3" s="1" t="s">
        <v>30</v>
      </c>
      <c r="G3" s="11">
        <v>0</v>
      </c>
      <c r="I3" s="48" t="s">
        <v>146</v>
      </c>
      <c r="J3" s="48">
        <f>V3/$D$11</f>
        <v>0.24754294895527931</v>
      </c>
      <c r="M3" s="48">
        <f t="array" ref="M3:S252">ODESOLN2_RKF45(0,10,250,0.1,J3,J4,J5,J6,J7,J8,D3,D4,D5,D6,D7,D8,G3,G4,G5,G6,G7,G8,G9,G10)</f>
        <v>0</v>
      </c>
      <c r="N3" s="48">
        <v>0.24754294895527931</v>
      </c>
      <c r="O3" s="48">
        <v>0.74755651339668883</v>
      </c>
      <c r="P3" s="48">
        <v>1.0197695664542274E-4</v>
      </c>
      <c r="Q3" s="48">
        <v>4.6804942340226384E-3</v>
      </c>
      <c r="R3" s="48">
        <v>1.1806645736376224E-4</v>
      </c>
      <c r="S3" s="48">
        <v>0</v>
      </c>
      <c r="U3" s="48">
        <f>0</f>
        <v>0</v>
      </c>
      <c r="V3" s="1">
        <f t="shared" ref="V3:V8" si="0">$D$10-Y3-AB3-AE3</f>
        <v>27939835</v>
      </c>
      <c r="W3" s="1">
        <f t="shared" ref="W3:W8" si="1">$D$11-Z3-AC3-AF3</f>
        <v>112315519</v>
      </c>
      <c r="X3" s="1">
        <f t="shared" ref="X3:X8" si="2">W3-V3</f>
        <v>84375684</v>
      </c>
      <c r="Y3" s="21">
        <f t="shared" ref="Y3:Y8" si="3">C38</f>
        <v>5139</v>
      </c>
      <c r="Z3" s="5">
        <f>data_weekly!CC54</f>
        <v>11510</v>
      </c>
      <c r="AA3" s="5">
        <f t="shared" ref="AA3:AA8" si="4">Z3-Y3</f>
        <v>6371</v>
      </c>
      <c r="AB3" s="21">
        <f>D38</f>
        <v>305347</v>
      </c>
      <c r="AC3" s="5">
        <f>data_weekly!CF54</f>
        <v>528281</v>
      </c>
      <c r="AD3" s="6">
        <f t="shared" ref="AD3:AD8" si="5">AC3-AB3</f>
        <v>222934</v>
      </c>
      <c r="AE3" s="22">
        <f>E38</f>
        <v>6741</v>
      </c>
      <c r="AF3" s="6">
        <f>data_weekly!CG54</f>
        <v>13326</v>
      </c>
      <c r="AG3" s="6">
        <f t="shared" ref="AG3:AG8" si="6">AF3-AE3</f>
        <v>6585</v>
      </c>
      <c r="AH3" s="1">
        <v>0</v>
      </c>
      <c r="AI3" s="1">
        <v>0</v>
      </c>
      <c r="AJ3" s="1">
        <f t="shared" ref="AJ3:AJ8" si="7">AI3-AH3</f>
        <v>0</v>
      </c>
      <c r="AL3" s="48">
        <f t="shared" ref="AL3:AL8" si="8">MATCH(U3,$M$3:$M$252)</f>
        <v>1</v>
      </c>
      <c r="AM3" s="48">
        <f t="shared" ref="AM3:AR8" si="9">IF($AL3&lt;COUNT($M$3:$M$252),($U3-INDEX($M$3:$M$252,$AL3+1))*($U3-INDEX($M$3:$M$252,$AL3+2))*($U3-INDEX($M$3:$M$252,$AL3+3))/((INDEX($M$3:$M$252,$AL3)-INDEX($M$3:$M$252,$AL3+1))*(INDEX($M$3:$M$252,$AL3)-INDEX($M$3:$M$252,$AL3+2))*(INDEX($M$3:$M$252,$AL3)-INDEX($M$3:$M$252,$AL3+3)))*INDEX(N$3:N$252,$AL3)+($U3-INDEX($M$3:$M$252,$AL3))*($U3-INDEX($M$3:$M$252,$AL3+2))*($U3-INDEX($M$3:$M$252,$AL3+3))/((INDEX($M$3:$M$252,$AL3+1)-INDEX($M$3:$M$252,$AL3))*(INDEX($M$3:$M$252,$AL3+1)-INDEX($M$3:$M$252,$AL3+2))*(INDEX($M$3:$M$252,$AL3+1)-INDEX($M$3:$M$252,$AL3+3)))*INDEX(N$3:N$252,$AL3+1)+($U3-INDEX($M$3:$M$252,$AL3))*($U3-INDEX($M$3:$M$252,$AL3+1))*($U3-INDEX($M$3:$M$252,$AL3+3))/((INDEX($M$3:$M$252,$AL3+2)-INDEX($M$3:$M$252,$AL3))*(INDEX($M$3:$M$252,$AL3+2)-INDEX($M$3:$M$252,$AL3+1))*(INDEX($M$3:$M$252,$AL3+2)-INDEX($M$3:$M$252,$AL3+3)))*INDEX(N$3:N$252,$AL3+2)+($U3-INDEX($M$3:$M$252,$AL3))*($U3-INDEX($M$3:$M$252,$AL3+1))*($U3-INDEX($M$3:$M$252,$AL3+2))/((INDEX($M$3:$M$252,$AL3+3)-INDEX($M$3:$M$252,$AL3))*(INDEX($M$3:$M$252,$AL3+3)-INDEX($M$3:$M$252,$AL3+1))*(INDEX($M$3:$M$252,$AL3+3)-INDEX($M$3:$M$252,$AL3+2)))*INDEX(N$3:N$252,$AL3+3),($U3-INDEX($M$3:$M$252,$AL3+1))/((INDEX($M$3:$M$252,$AL3)-INDEX($M$3:$M$252,$AL3+1)))*INDEX(N$3:N$252,$AL3)+($U3-INDEX($M$3:$M$252,$AL3))/((INDEX($M$3:$M$252,$AL3+1)-INDEX($M$3:$M$252,$AL3)))*INDEX(N$3:N$252,$AL3+1))</f>
        <v>0.24754294895527931</v>
      </c>
      <c r="AN3" s="48">
        <f t="shared" si="9"/>
        <v>0.74755651339668883</v>
      </c>
      <c r="AO3" s="48">
        <f t="shared" si="9"/>
        <v>1.0197695664542274E-4</v>
      </c>
      <c r="AP3" s="48">
        <f t="shared" si="9"/>
        <v>4.6804942340226384E-3</v>
      </c>
      <c r="AQ3" s="48">
        <f t="shared" si="9"/>
        <v>1.1806645736376224E-4</v>
      </c>
      <c r="AR3" s="48">
        <f t="shared" si="9"/>
        <v>0</v>
      </c>
      <c r="AT3" s="48">
        <f>V3/$D$11</f>
        <v>0.24754294895527931</v>
      </c>
      <c r="AU3" s="48">
        <f>X3/$D$11</f>
        <v>0.74755651339668883</v>
      </c>
      <c r="AV3" s="48">
        <f>Z3/$D$11</f>
        <v>1.0197695664542274E-4</v>
      </c>
      <c r="AW3" s="48">
        <f>AC3/$D$11</f>
        <v>4.6804942340226384E-3</v>
      </c>
      <c r="AX3" s="48">
        <f>AF3/$D$11</f>
        <v>1.1806645736376224E-4</v>
      </c>
      <c r="AY3" s="48">
        <f>AI3/$D$11</f>
        <v>0</v>
      </c>
      <c r="BA3" s="15">
        <f>(AT3-AM3)/_xlfn.STDEV.P(AM$3:AM$8)</f>
        <v>0</v>
      </c>
      <c r="BB3" s="48">
        <f t="shared" ref="BB3:BF8" si="10">(AU3-AN3)/_xlfn.STDEV.P(AN$3:AN$8)</f>
        <v>0</v>
      </c>
      <c r="BC3" s="48">
        <f t="shared" si="10"/>
        <v>0</v>
      </c>
      <c r="BD3" s="48">
        <f t="shared" si="10"/>
        <v>0</v>
      </c>
      <c r="BE3" s="48">
        <f t="shared" si="10"/>
        <v>0</v>
      </c>
      <c r="BF3" s="48" t="e">
        <f t="shared" si="10"/>
        <v>#DIV/0!</v>
      </c>
    </row>
    <row r="4" spans="3:59" x14ac:dyDescent="0.25">
      <c r="C4" s="1" t="s">
        <v>2</v>
      </c>
      <c r="D4" s="10">
        <v>0</v>
      </c>
      <c r="E4" s="2"/>
      <c r="F4" s="1" t="s">
        <v>35</v>
      </c>
      <c r="G4" s="11">
        <v>0</v>
      </c>
      <c r="I4" s="48" t="s">
        <v>147</v>
      </c>
      <c r="J4" s="48">
        <f>X3/$D$11</f>
        <v>0.74755651339668883</v>
      </c>
      <c r="M4" s="48">
        <v>0.1</v>
      </c>
      <c r="N4" s="48">
        <v>0.24753672451259817</v>
      </c>
      <c r="O4" s="48">
        <v>0.7475527252523998</v>
      </c>
      <c r="P4" s="48">
        <v>1.0551718854361707E-4</v>
      </c>
      <c r="Q4" s="48">
        <v>4.6868222213485898E-3</v>
      </c>
      <c r="R4" s="48">
        <v>1.1821082510973796E-4</v>
      </c>
      <c r="S4" s="48">
        <v>0</v>
      </c>
      <c r="U4" s="48">
        <f>U3+1</f>
        <v>1</v>
      </c>
      <c r="V4" s="7">
        <f t="shared" si="0"/>
        <v>27933006</v>
      </c>
      <c r="W4" s="7">
        <f t="shared" si="1"/>
        <v>112302218</v>
      </c>
      <c r="X4" s="1">
        <f t="shared" si="2"/>
        <v>84369212</v>
      </c>
      <c r="Y4" s="21">
        <f t="shared" si="3"/>
        <v>7609</v>
      </c>
      <c r="Z4" s="53">
        <f>data_weekly!CC55</f>
        <v>14012</v>
      </c>
      <c r="AA4" s="5">
        <f t="shared" si="4"/>
        <v>6403</v>
      </c>
      <c r="AB4" s="21">
        <f t="shared" ref="AB4:AB8" si="11">D39</f>
        <v>309619</v>
      </c>
      <c r="AC4" s="53">
        <f>data_weekly!CF55</f>
        <v>538837</v>
      </c>
      <c r="AD4" s="6">
        <f t="shared" si="5"/>
        <v>229218</v>
      </c>
      <c r="AE4" s="22">
        <f t="shared" ref="AE4:AE8" si="12">E39</f>
        <v>6828</v>
      </c>
      <c r="AF4" s="6">
        <f>data_weekly!CG55</f>
        <v>13569</v>
      </c>
      <c r="AG4" s="6">
        <f t="shared" si="6"/>
        <v>6741</v>
      </c>
      <c r="AH4" s="1">
        <v>0</v>
      </c>
      <c r="AI4" s="1">
        <v>0</v>
      </c>
      <c r="AJ4" s="1">
        <f t="shared" si="7"/>
        <v>0</v>
      </c>
      <c r="AL4" s="48">
        <f t="shared" si="8"/>
        <v>2</v>
      </c>
      <c r="AM4" s="48">
        <f t="shared" si="9"/>
        <v>0.24747000070363784</v>
      </c>
      <c r="AN4" s="48">
        <f t="shared" si="9"/>
        <v>0.74751211276496421</v>
      </c>
      <c r="AO4" s="48">
        <f t="shared" si="9"/>
        <v>1.4346159464213135E-4</v>
      </c>
      <c r="AP4" s="48">
        <f t="shared" si="9"/>
        <v>4.7546663055259772E-3</v>
      </c>
      <c r="AQ4" s="48">
        <f t="shared" si="9"/>
        <v>1.1975863122975166E-4</v>
      </c>
      <c r="AR4" s="48">
        <f t="shared" si="9"/>
        <v>0</v>
      </c>
      <c r="AT4" s="48">
        <f t="shared" ref="AT4:AT8" si="13">V4/$D$11</f>
        <v>0.24748244499029828</v>
      </c>
      <c r="AU4" s="48">
        <f t="shared" ref="AU4:AU8" si="14">X4/$D$11</f>
        <v>0.74749917240073671</v>
      </c>
      <c r="AV4" s="48">
        <f t="shared" ref="AV4:AV8" si="15">Z4/$D$11</f>
        <v>1.2414431941925832E-4</v>
      </c>
      <c r="AW4" s="48">
        <f t="shared" ref="AW4:AW8" si="16">AC4/$D$11</f>
        <v>4.7740188868765987E-3</v>
      </c>
      <c r="AX4" s="48">
        <f t="shared" ref="AX4:AX8" si="17">AF4/$D$11</f>
        <v>1.2021940266913477E-4</v>
      </c>
      <c r="AY4" s="48">
        <f t="shared" ref="AY4:AY8" si="18">AI4/$D$11</f>
        <v>0</v>
      </c>
      <c r="BA4" s="48">
        <f t="shared" ref="BA4:BA8" si="19">(AT4-AM4)/_xlfn.STDEV.P(AM$3:AM$8)</f>
        <v>4.4889644494856017E-2</v>
      </c>
      <c r="BB4" s="48">
        <f t="shared" si="10"/>
        <v>-7.6601576951939906E-2</v>
      </c>
      <c r="BC4" s="48">
        <f t="shared" si="10"/>
        <v>-0.12270820756278183</v>
      </c>
      <c r="BD4" s="48">
        <f t="shared" si="10"/>
        <v>6.8556701927692726E-2</v>
      </c>
      <c r="BE4" s="48">
        <f t="shared" si="10"/>
        <v>7.1547092795835043E-2</v>
      </c>
      <c r="BF4" s="48" t="e">
        <f t="shared" si="10"/>
        <v>#DIV/0!</v>
      </c>
    </row>
    <row r="5" spans="3:59" x14ac:dyDescent="0.25">
      <c r="C5" s="1" t="s">
        <v>3</v>
      </c>
      <c r="D5" s="11">
        <f>IF(DAT=1,C48,IF(DAT=2,D48,IF(DAT=3,E48,IF(DAT=4,F48))))</f>
        <v>2.4239385554313073</v>
      </c>
      <c r="E5" s="2"/>
      <c r="F5" s="1" t="s">
        <v>31</v>
      </c>
      <c r="G5" s="11">
        <v>1</v>
      </c>
      <c r="I5" s="48" t="s">
        <v>148</v>
      </c>
      <c r="J5" s="48">
        <f>(Y3 + AA3) / $D$11</f>
        <v>1.0197695664542274E-4</v>
      </c>
      <c r="M5" s="48">
        <v>1.1000000000000001</v>
      </c>
      <c r="N5" s="48">
        <v>0.24746128252062663</v>
      </c>
      <c r="O5" s="48">
        <v>0.74750680583230811</v>
      </c>
      <c r="P5" s="48">
        <v>1.4841889843636381E-4</v>
      </c>
      <c r="Q5" s="48">
        <v>4.7635318572407728E-3</v>
      </c>
      <c r="R5" s="48">
        <v>1.1996089138799298E-4</v>
      </c>
      <c r="S5" s="48">
        <v>0</v>
      </c>
      <c r="U5" s="48">
        <f t="shared" ref="U5:U8" si="20">U4+1</f>
        <v>2</v>
      </c>
      <c r="V5" s="7">
        <f t="shared" si="0"/>
        <v>27920389</v>
      </c>
      <c r="W5" s="7">
        <f t="shared" si="1"/>
        <v>112280000</v>
      </c>
      <c r="X5" s="1">
        <f t="shared" si="2"/>
        <v>84359611</v>
      </c>
      <c r="Y5" s="21">
        <f t="shared" si="3"/>
        <v>15687</v>
      </c>
      <c r="Z5" s="53">
        <f>data_weekly!CC56</f>
        <v>24114</v>
      </c>
      <c r="AA5" s="5">
        <f t="shared" si="4"/>
        <v>8427</v>
      </c>
      <c r="AB5" s="21">
        <f t="shared" si="11"/>
        <v>314056</v>
      </c>
      <c r="AC5" s="53">
        <f>data_weekly!CF56</f>
        <v>550704</v>
      </c>
      <c r="AD5" s="6">
        <f t="shared" si="5"/>
        <v>236648</v>
      </c>
      <c r="AE5" s="22">
        <f t="shared" si="12"/>
        <v>6930</v>
      </c>
      <c r="AF5" s="6">
        <f>data_weekly!CG56</f>
        <v>13818</v>
      </c>
      <c r="AG5" s="6">
        <f t="shared" si="6"/>
        <v>6888</v>
      </c>
      <c r="AH5" s="1">
        <v>0</v>
      </c>
      <c r="AI5" s="1">
        <v>0</v>
      </c>
      <c r="AJ5" s="1">
        <f t="shared" si="7"/>
        <v>0</v>
      </c>
      <c r="AL5" s="48">
        <f t="shared" si="8"/>
        <v>3</v>
      </c>
      <c r="AM5" s="48">
        <f t="shared" si="9"/>
        <v>0.24736747422832778</v>
      </c>
      <c r="AN5" s="48">
        <f t="shared" si="9"/>
        <v>0.74744969146937368</v>
      </c>
      <c r="AO5" s="48">
        <f t="shared" si="9"/>
        <v>2.0174688320681683E-4</v>
      </c>
      <c r="AP5" s="48">
        <f t="shared" si="9"/>
        <v>4.8589496504406592E-3</v>
      </c>
      <c r="AQ5" s="48">
        <f t="shared" si="9"/>
        <v>1.2213776865096601E-4</v>
      </c>
      <c r="AR5" s="48">
        <f t="shared" si="9"/>
        <v>0</v>
      </c>
      <c r="AT5" s="48">
        <f t="shared" si="13"/>
        <v>0.24737066017170617</v>
      </c>
      <c r="AU5" s="48">
        <f t="shared" si="14"/>
        <v>0.74741410891153148</v>
      </c>
      <c r="AV5" s="48">
        <f t="shared" si="15"/>
        <v>2.1364659709363371E-4</v>
      </c>
      <c r="AW5" s="48">
        <f t="shared" si="16"/>
        <v>4.8791588125509022E-3</v>
      </c>
      <c r="AX5" s="48">
        <f t="shared" si="17"/>
        <v>1.2242550711784981E-4</v>
      </c>
      <c r="AY5" s="48">
        <f t="shared" si="18"/>
        <v>0</v>
      </c>
      <c r="BA5" s="48">
        <f t="shared" si="19"/>
        <v>1.1492492059937635E-2</v>
      </c>
      <c r="BB5" s="48">
        <f t="shared" si="10"/>
        <v>-0.21063395085152975</v>
      </c>
      <c r="BC5" s="48">
        <f t="shared" si="10"/>
        <v>7.558998589160601E-2</v>
      </c>
      <c r="BD5" s="48">
        <f t="shared" si="10"/>
        <v>7.1591147346131756E-2</v>
      </c>
      <c r="BE5" s="48">
        <f t="shared" si="10"/>
        <v>4.4679094734319046E-2</v>
      </c>
      <c r="BF5" s="48" t="e">
        <f t="shared" si="10"/>
        <v>#DIV/0!</v>
      </c>
    </row>
    <row r="6" spans="3:59" x14ac:dyDescent="0.25">
      <c r="C6" s="1" t="s">
        <v>4</v>
      </c>
      <c r="D6" s="11">
        <f>IF(DAT=1,C49,IF(DAT=2,D49,IF(DAT=3,E49,IF(DAT=4,F49))))</f>
        <v>0.48848340936168311</v>
      </c>
      <c r="E6" s="2"/>
      <c r="F6" s="1" t="s">
        <v>32</v>
      </c>
      <c r="G6" s="11">
        <v>1</v>
      </c>
      <c r="I6" s="48" t="s">
        <v>149</v>
      </c>
      <c r="J6" s="48">
        <f>(AB3+ AD3) / $D$11</f>
        <v>4.6804942340226384E-3</v>
      </c>
      <c r="M6" s="48">
        <v>2.1</v>
      </c>
      <c r="N6" s="48">
        <v>0.24735521882885425</v>
      </c>
      <c r="O6" s="48">
        <v>0.74744222893619527</v>
      </c>
      <c r="P6" s="48">
        <v>2.0871274154665302E-4</v>
      </c>
      <c r="Q6" s="48">
        <v>4.8714172860585209E-3</v>
      </c>
      <c r="R6" s="48">
        <v>1.2242220734514853E-4</v>
      </c>
      <c r="S6" s="48">
        <v>0</v>
      </c>
      <c r="U6" s="48">
        <f t="shared" si="20"/>
        <v>3</v>
      </c>
      <c r="V6" s="7">
        <f t="shared" si="0"/>
        <v>27902674</v>
      </c>
      <c r="W6" s="7">
        <f t="shared" si="1"/>
        <v>112252200</v>
      </c>
      <c r="X6" s="1">
        <f t="shared" si="2"/>
        <v>84349526</v>
      </c>
      <c r="Y6" s="21">
        <f t="shared" si="3"/>
        <v>24820</v>
      </c>
      <c r="Z6" s="53">
        <f>data_weekly!CC57</f>
        <v>35290</v>
      </c>
      <c r="AA6" s="5">
        <f t="shared" si="4"/>
        <v>10470</v>
      </c>
      <c r="AB6" s="21">
        <f t="shared" si="11"/>
        <v>322443</v>
      </c>
      <c r="AC6" s="53">
        <f>data_weekly!CF57</f>
        <v>566948</v>
      </c>
      <c r="AD6" s="6">
        <f t="shared" si="5"/>
        <v>244505</v>
      </c>
      <c r="AE6" s="22">
        <f t="shared" si="12"/>
        <v>7125</v>
      </c>
      <c r="AF6" s="6">
        <f>data_weekly!CG57</f>
        <v>14198</v>
      </c>
      <c r="AG6" s="6">
        <f t="shared" si="6"/>
        <v>7073</v>
      </c>
      <c r="AH6" s="1">
        <v>0</v>
      </c>
      <c r="AI6" s="1">
        <v>0</v>
      </c>
      <c r="AJ6" s="1">
        <f t="shared" si="7"/>
        <v>0</v>
      </c>
      <c r="AL6" s="48">
        <f t="shared" si="8"/>
        <v>4</v>
      </c>
      <c r="AM6" s="48">
        <f t="shared" si="9"/>
        <v>0.24722338953318437</v>
      </c>
      <c r="AN6" s="48">
        <f t="shared" si="9"/>
        <v>0.74736193323566569</v>
      </c>
      <c r="AO6" s="48">
        <f t="shared" si="9"/>
        <v>2.836176976339286E-4</v>
      </c>
      <c r="AP6" s="48">
        <f t="shared" si="9"/>
        <v>5.0055765936131277E-3</v>
      </c>
      <c r="AQ6" s="48">
        <f t="shared" si="9"/>
        <v>1.2548293990285954E-4</v>
      </c>
      <c r="AR6" s="48">
        <f t="shared" si="9"/>
        <v>0</v>
      </c>
      <c r="AT6" s="48">
        <f t="shared" si="13"/>
        <v>0.24721370780098734</v>
      </c>
      <c r="AU6" s="48">
        <f t="shared" si="14"/>
        <v>0.74732475725142988</v>
      </c>
      <c r="AV6" s="48">
        <f t="shared" si="15"/>
        <v>3.1266436142632218E-4</v>
      </c>
      <c r="AW6" s="48">
        <f t="shared" si="16"/>
        <v>5.0230783332935822E-3</v>
      </c>
      <c r="AX6" s="48">
        <f t="shared" si="17"/>
        <v>1.257922528628768E-4</v>
      </c>
      <c r="AY6" s="48">
        <f t="shared" si="18"/>
        <v>0</v>
      </c>
      <c r="BA6" s="48">
        <f t="shared" si="19"/>
        <v>-3.4924421807220565E-2</v>
      </c>
      <c r="BB6" s="48">
        <f t="shared" si="10"/>
        <v>-0.22006637271859894</v>
      </c>
      <c r="BC6" s="48">
        <f t="shared" si="10"/>
        <v>0.18451173928624404</v>
      </c>
      <c r="BD6" s="48">
        <f t="shared" si="10"/>
        <v>6.2000077857854233E-2</v>
      </c>
      <c r="BE6" s="48">
        <f t="shared" si="10"/>
        <v>4.8029111966961746E-2</v>
      </c>
      <c r="BF6" s="48" t="e">
        <f t="shared" si="10"/>
        <v>#DIV/0!</v>
      </c>
    </row>
    <row r="7" spans="3:59" x14ac:dyDescent="0.25">
      <c r="C7" s="1" t="s">
        <v>22</v>
      </c>
      <c r="D7" s="11">
        <f>IF(DAT=1,C50,IF(DAT=2,D50,IF(DAT=3,E50,IF(DAT=4,F50))))</f>
        <v>0.61000280979287957</v>
      </c>
      <c r="E7" s="2"/>
      <c r="F7" s="1" t="s">
        <v>17</v>
      </c>
      <c r="G7" s="11">
        <v>1</v>
      </c>
      <c r="I7" s="48" t="s">
        <v>150</v>
      </c>
      <c r="J7" s="48">
        <f>(AE3 + AG3) / $D$11</f>
        <v>1.1806645736376224E-4</v>
      </c>
      <c r="M7" s="48">
        <v>3.1</v>
      </c>
      <c r="N7" s="48">
        <v>0.24720617024473443</v>
      </c>
      <c r="O7" s="48">
        <v>0.74735144330502967</v>
      </c>
      <c r="P7" s="48">
        <v>2.9339951725821728E-4</v>
      </c>
      <c r="Q7" s="48">
        <v>5.0231041172608456E-3</v>
      </c>
      <c r="R7" s="48">
        <v>1.2588281571663994E-4</v>
      </c>
      <c r="S7" s="48">
        <v>0</v>
      </c>
      <c r="U7" s="48">
        <f t="shared" si="20"/>
        <v>4</v>
      </c>
      <c r="V7" s="7">
        <f t="shared" si="0"/>
        <v>27879332</v>
      </c>
      <c r="W7" s="7">
        <f t="shared" si="1"/>
        <v>112218011</v>
      </c>
      <c r="X7" s="1">
        <f t="shared" si="2"/>
        <v>84338679</v>
      </c>
      <c r="Y7" s="21">
        <f t="shared" si="3"/>
        <v>34765</v>
      </c>
      <c r="Z7" s="53">
        <f>data_weekly!CC58</f>
        <v>47956</v>
      </c>
      <c r="AA7" s="5">
        <f t="shared" si="4"/>
        <v>13191</v>
      </c>
      <c r="AB7" s="21">
        <f t="shared" si="11"/>
        <v>335514</v>
      </c>
      <c r="AC7" s="53">
        <f>data_weekly!CF58</f>
        <v>587933</v>
      </c>
      <c r="AD7" s="6">
        <f t="shared" si="5"/>
        <v>252419</v>
      </c>
      <c r="AE7" s="22">
        <f t="shared" si="12"/>
        <v>7451</v>
      </c>
      <c r="AF7" s="6">
        <f>data_weekly!CG58</f>
        <v>14736</v>
      </c>
      <c r="AG7" s="6">
        <f t="shared" si="6"/>
        <v>7285</v>
      </c>
      <c r="AH7" s="1">
        <v>0</v>
      </c>
      <c r="AI7" s="1">
        <v>0</v>
      </c>
      <c r="AJ7" s="1">
        <f t="shared" si="7"/>
        <v>0</v>
      </c>
      <c r="AL7" s="48">
        <f t="shared" si="8"/>
        <v>5</v>
      </c>
      <c r="AM7" s="48">
        <f t="shared" si="9"/>
        <v>0.24702102347889082</v>
      </c>
      <c r="AN7" s="48">
        <f t="shared" si="9"/>
        <v>0.74723860820246157</v>
      </c>
      <c r="AO7" s="48">
        <f t="shared" si="9"/>
        <v>3.9852589512149239E-4</v>
      </c>
      <c r="AP7" s="48">
        <f t="shared" si="9"/>
        <v>5.2116579104888915E-3</v>
      </c>
      <c r="AQ7" s="48">
        <f t="shared" si="9"/>
        <v>1.3018451303702965E-4</v>
      </c>
      <c r="AR7" s="48">
        <f t="shared" si="9"/>
        <v>0</v>
      </c>
      <c r="AT7" s="48">
        <f t="shared" si="13"/>
        <v>0.24700690101367045</v>
      </c>
      <c r="AU7" s="48">
        <f t="shared" si="14"/>
        <v>0.74722865438012376</v>
      </c>
      <c r="AV7" s="48">
        <f t="shared" si="15"/>
        <v>4.2488331302240599E-4</v>
      </c>
      <c r="AW7" s="48">
        <f t="shared" si="16"/>
        <v>5.2090024371340858E-3</v>
      </c>
      <c r="AX7" s="48">
        <f t="shared" si="17"/>
        <v>1.3055885604925711E-4</v>
      </c>
      <c r="AY7" s="48">
        <f t="shared" si="18"/>
        <v>0</v>
      </c>
      <c r="BA7" s="48">
        <f t="shared" si="19"/>
        <v>-5.0943252950632387E-2</v>
      </c>
      <c r="BB7" s="48">
        <f t="shared" si="10"/>
        <v>-5.8922490462507686E-2</v>
      </c>
      <c r="BC7" s="48">
        <f t="shared" si="10"/>
        <v>0.16742897066428286</v>
      </c>
      <c r="BD7" s="48">
        <f t="shared" si="10"/>
        <v>-9.4070394002761255E-3</v>
      </c>
      <c r="BE7" s="48">
        <f t="shared" si="10"/>
        <v>5.8126767295230808E-2</v>
      </c>
      <c r="BF7" s="48" t="e">
        <f t="shared" si="10"/>
        <v>#DIV/0!</v>
      </c>
    </row>
    <row r="8" spans="3:59" x14ac:dyDescent="0.25">
      <c r="C8" s="1" t="s">
        <v>23</v>
      </c>
      <c r="D8" s="11">
        <f>IF(DAT=1,C51,IF(DAT=2,D51,IF(DAT=3,E51,IF(DAT=4,F51))))</f>
        <v>1.3916704657023526E-2</v>
      </c>
      <c r="E8" s="2"/>
      <c r="F8" s="1" t="s">
        <v>18</v>
      </c>
      <c r="G8" s="11">
        <v>1</v>
      </c>
      <c r="H8" s="8"/>
      <c r="I8" s="48" t="s">
        <v>151</v>
      </c>
      <c r="J8" s="48">
        <f>AH3/$D$11</f>
        <v>0</v>
      </c>
      <c r="K8" s="8"/>
      <c r="L8" s="8"/>
      <c r="M8" s="48">
        <v>4.0999999999999996</v>
      </c>
      <c r="N8" s="48">
        <v>0.24699684647376047</v>
      </c>
      <c r="O8" s="48">
        <v>0.74722387018061209</v>
      </c>
      <c r="P8" s="48">
        <v>4.1224940364682072E-4</v>
      </c>
      <c r="Q8" s="48">
        <v>5.2362875248610522E-3</v>
      </c>
      <c r="R8" s="48">
        <v>1.3074641711932413E-4</v>
      </c>
      <c r="S8" s="48">
        <v>0</v>
      </c>
      <c r="T8" s="15"/>
      <c r="U8" s="48">
        <f t="shared" si="20"/>
        <v>5</v>
      </c>
      <c r="V8" s="15">
        <f t="shared" si="0"/>
        <v>27849442</v>
      </c>
      <c r="W8" s="15">
        <f t="shared" si="1"/>
        <v>112173774</v>
      </c>
      <c r="X8" s="15">
        <f t="shared" si="2"/>
        <v>84324332</v>
      </c>
      <c r="Y8" s="21">
        <f t="shared" si="3"/>
        <v>42964</v>
      </c>
      <c r="Z8" s="53">
        <f>data_weekly!CC59</f>
        <v>60872</v>
      </c>
      <c r="AA8" s="5">
        <f t="shared" si="4"/>
        <v>17908</v>
      </c>
      <c r="AB8" s="21">
        <f t="shared" si="11"/>
        <v>356841</v>
      </c>
      <c r="AC8" s="53">
        <f>data_weekly!CF59</f>
        <v>618609</v>
      </c>
      <c r="AD8" s="6">
        <f t="shared" si="5"/>
        <v>261768</v>
      </c>
      <c r="AE8" s="22">
        <f t="shared" si="12"/>
        <v>7815</v>
      </c>
      <c r="AF8" s="6">
        <f>data_weekly!CG59</f>
        <v>15381</v>
      </c>
      <c r="AG8" s="6">
        <f t="shared" si="6"/>
        <v>7566</v>
      </c>
      <c r="AH8" s="15">
        <v>0</v>
      </c>
      <c r="AI8" s="15">
        <v>0</v>
      </c>
      <c r="AJ8" s="15">
        <f t="shared" si="7"/>
        <v>0</v>
      </c>
      <c r="AK8" s="15"/>
      <c r="AL8" s="48">
        <f t="shared" si="8"/>
        <v>6</v>
      </c>
      <c r="AM8" s="48">
        <f t="shared" si="9"/>
        <v>0.24673704225551346</v>
      </c>
      <c r="AN8" s="48">
        <f t="shared" si="9"/>
        <v>0.74706540920405606</v>
      </c>
      <c r="AO8" s="48">
        <f t="shared" si="9"/>
        <v>5.5962149249321499E-4</v>
      </c>
      <c r="AP8" s="48">
        <f t="shared" si="9"/>
        <v>5.5011382819860118E-3</v>
      </c>
      <c r="AQ8" s="48">
        <f t="shared" si="9"/>
        <v>1.3678876595104282E-4</v>
      </c>
      <c r="AR8" s="48">
        <f t="shared" si="9"/>
        <v>0</v>
      </c>
      <c r="AS8" s="15"/>
      <c r="AT8" s="48">
        <f t="shared" si="13"/>
        <v>0.24674207988125241</v>
      </c>
      <c r="AU8" s="48">
        <f t="shared" si="14"/>
        <v>0.74710154200853462</v>
      </c>
      <c r="AV8" s="48">
        <f t="shared" si="15"/>
        <v>5.3931722892442855E-4</v>
      </c>
      <c r="AW8" s="48">
        <f t="shared" si="16"/>
        <v>5.4807874173300013E-3</v>
      </c>
      <c r="AX8" s="48">
        <f t="shared" si="17"/>
        <v>1.3627346395857925E-4</v>
      </c>
      <c r="AY8" s="48">
        <f t="shared" si="18"/>
        <v>0</v>
      </c>
      <c r="BA8" s="48">
        <f t="shared" si="19"/>
        <v>1.8171971981183074E-2</v>
      </c>
      <c r="BB8" s="48">
        <f t="shared" si="10"/>
        <v>0.21389118220275952</v>
      </c>
      <c r="BC8" s="48">
        <f t="shared" si="10"/>
        <v>-0.12897780663485925</v>
      </c>
      <c r="BD8" s="48">
        <f t="shared" si="10"/>
        <v>-7.2093129950755841E-2</v>
      </c>
      <c r="BE8" s="48">
        <f t="shared" si="10"/>
        <v>-8.0014419995365862E-2</v>
      </c>
      <c r="BF8" s="48" t="e">
        <f t="shared" si="10"/>
        <v>#DIV/0!</v>
      </c>
    </row>
    <row r="9" spans="3:59" x14ac:dyDescent="0.25">
      <c r="C9" s="1" t="s">
        <v>53</v>
      </c>
      <c r="D9" s="25">
        <f>B24</f>
        <v>0.29181901152150624</v>
      </c>
      <c r="F9" s="1" t="s">
        <v>33</v>
      </c>
      <c r="G9" s="11">
        <v>1</v>
      </c>
      <c r="H9" s="8"/>
      <c r="I9" s="8"/>
      <c r="J9" s="8"/>
      <c r="K9" s="8"/>
      <c r="L9" s="8"/>
      <c r="M9" s="48">
        <v>5.0999999999999996</v>
      </c>
      <c r="N9" s="48">
        <v>0.24670312912984046</v>
      </c>
      <c r="O9" s="48">
        <v>0.74704471746130563</v>
      </c>
      <c r="P9" s="48">
        <v>5.7885015388425289E-4</v>
      </c>
      <c r="Q9" s="48">
        <v>5.5357254125209567E-3</v>
      </c>
      <c r="R9" s="48">
        <v>1.375778424484973E-4</v>
      </c>
      <c r="S9" s="48">
        <v>0</v>
      </c>
      <c r="T9" s="8"/>
      <c r="U9" s="8"/>
      <c r="V9" s="8"/>
      <c r="AD9" s="6"/>
      <c r="AE9" s="6"/>
      <c r="AF9" s="6"/>
      <c r="AG9" s="6"/>
    </row>
    <row r="10" spans="3:59" x14ac:dyDescent="0.25">
      <c r="C10" s="1" t="s">
        <v>84</v>
      </c>
      <c r="D10" s="1">
        <f>B38</f>
        <v>28257062</v>
      </c>
      <c r="F10" s="1" t="s">
        <v>34</v>
      </c>
      <c r="G10" s="11">
        <v>1</v>
      </c>
      <c r="H10" s="8"/>
      <c r="I10" s="8"/>
      <c r="J10" s="8"/>
      <c r="K10" s="8"/>
      <c r="L10" s="8"/>
      <c r="M10" s="48">
        <v>6.1</v>
      </c>
      <c r="N10" s="48">
        <v>0.24629149804633041</v>
      </c>
      <c r="O10" s="48">
        <v>0.74679335651909096</v>
      </c>
      <c r="P10" s="48">
        <v>8.1200594898441034E-4</v>
      </c>
      <c r="Q10" s="48">
        <v>5.9559740220919135E-3</v>
      </c>
      <c r="R10" s="48">
        <v>1.4716546350209474E-4</v>
      </c>
      <c r="S10" s="48">
        <v>0</v>
      </c>
      <c r="T10" s="8"/>
      <c r="U10" s="8"/>
      <c r="V10" s="8"/>
      <c r="AD10" s="6"/>
      <c r="AE10" s="6"/>
      <c r="AF10" s="6"/>
      <c r="AG10" s="6"/>
    </row>
    <row r="11" spans="3:59" x14ac:dyDescent="0.25">
      <c r="C11" s="1" t="s">
        <v>29</v>
      </c>
      <c r="D11" s="1">
        <f>'POPULATION ANALYSIS'!J85</f>
        <v>112868636</v>
      </c>
      <c r="H11" s="8"/>
      <c r="I11" s="8"/>
      <c r="J11" s="8"/>
      <c r="K11" s="8"/>
      <c r="L11" s="8"/>
      <c r="M11" s="48">
        <v>7.1</v>
      </c>
      <c r="N11" s="48">
        <v>0.24571560613228802</v>
      </c>
      <c r="O11" s="48">
        <v>0.7464411267957205</v>
      </c>
      <c r="P11" s="48">
        <v>1.137558646615645E-3</v>
      </c>
      <c r="Q11" s="48">
        <v>6.5451024879401958E-3</v>
      </c>
      <c r="R11" s="48">
        <v>1.6060593743538648E-4</v>
      </c>
      <c r="S11" s="48">
        <v>0</v>
      </c>
      <c r="T11" s="8"/>
      <c r="U11" s="8"/>
      <c r="V11" s="8"/>
      <c r="AD11" s="6"/>
      <c r="AE11" s="6"/>
      <c r="AF11" s="6"/>
      <c r="AG11" s="6"/>
    </row>
    <row r="12" spans="3:59" x14ac:dyDescent="0.25">
      <c r="C12" s="1" t="s">
        <v>85</v>
      </c>
      <c r="D12" s="1">
        <f>D11-D10</f>
        <v>84611574</v>
      </c>
      <c r="H12" s="8"/>
      <c r="I12" s="8"/>
      <c r="J12" s="8"/>
      <c r="K12" s="8"/>
      <c r="L12" s="8"/>
      <c r="M12" s="48">
        <v>8.1</v>
      </c>
      <c r="N12" s="48">
        <v>0.24491183685283879</v>
      </c>
      <c r="O12" s="48">
        <v>0.74594841798925571</v>
      </c>
      <c r="P12" s="48">
        <v>1.5906691888898004E-3</v>
      </c>
      <c r="Q12" s="48">
        <v>7.3696584753611691E-3</v>
      </c>
      <c r="R12" s="48">
        <v>1.7941749365430677E-4</v>
      </c>
      <c r="S12" s="48">
        <v>0</v>
      </c>
      <c r="T12" s="8"/>
      <c r="U12" s="8"/>
      <c r="V12" s="8"/>
      <c r="AD12" s="6"/>
      <c r="AE12" s="6"/>
      <c r="AF12" s="6"/>
      <c r="AG12" s="6"/>
    </row>
    <row r="13" spans="3:59" x14ac:dyDescent="0.25">
      <c r="H13" s="8"/>
      <c r="I13" s="8"/>
      <c r="J13" s="8"/>
      <c r="K13" s="8"/>
      <c r="L13" s="8"/>
      <c r="M13" s="48">
        <v>9.0664516003407396</v>
      </c>
      <c r="N13" s="48">
        <v>0.24383751003847068</v>
      </c>
      <c r="O13" s="48">
        <v>0.7452878378144544</v>
      </c>
      <c r="P13" s="48">
        <v>2.1939894366998849E-3</v>
      </c>
      <c r="Q13" s="48">
        <v>8.4760048481977313E-3</v>
      </c>
      <c r="R13" s="48">
        <v>2.046578621771394E-4</v>
      </c>
      <c r="S13" s="48">
        <v>0</v>
      </c>
      <c r="T13" s="8"/>
      <c r="U13" s="8"/>
      <c r="V13" s="8"/>
      <c r="AD13" s="6"/>
      <c r="AE13" s="6"/>
      <c r="AF13" s="6"/>
      <c r="AG13" s="6"/>
    </row>
    <row r="14" spans="3:59" x14ac:dyDescent="0.25">
      <c r="H14" s="8"/>
      <c r="I14" s="8"/>
      <c r="J14" s="8"/>
      <c r="K14" s="8"/>
      <c r="L14" s="8"/>
      <c r="M14" s="48">
        <v>9.975503707172658</v>
      </c>
      <c r="N14" s="48">
        <v>0.24246665530815062</v>
      </c>
      <c r="O14" s="48">
        <v>0.74444154603861667</v>
      </c>
      <c r="P14" s="48">
        <v>2.959955142324942E-3</v>
      </c>
      <c r="Q14" s="48">
        <v>9.8948166425730961E-3</v>
      </c>
      <c r="R14" s="48">
        <v>2.3702686833455011E-4</v>
      </c>
      <c r="S14" s="48">
        <v>0</v>
      </c>
      <c r="T14" s="8"/>
      <c r="U14" s="8"/>
      <c r="V14" s="8"/>
      <c r="AD14" s="6"/>
      <c r="AE14" s="6"/>
      <c r="AF14" s="6"/>
      <c r="AG14" s="6"/>
    </row>
    <row r="15" spans="3:59" x14ac:dyDescent="0.25">
      <c r="H15" s="8"/>
      <c r="I15" s="8"/>
      <c r="J15" s="8"/>
      <c r="K15" s="8"/>
      <c r="L15" s="8"/>
      <c r="M15" s="48">
        <v>10</v>
      </c>
      <c r="N15" s="48">
        <v>0.24242381325812254</v>
      </c>
      <c r="O15" s="48">
        <v>0.74441503076167581</v>
      </c>
      <c r="P15" s="48">
        <v>2.983816309393224E-3</v>
      </c>
      <c r="Q15" s="48">
        <v>9.9392979975099355E-3</v>
      </c>
      <c r="R15" s="48">
        <v>2.3804167329849842E-4</v>
      </c>
      <c r="S15" s="48">
        <v>0</v>
      </c>
      <c r="T15" s="8"/>
      <c r="U15" s="8"/>
      <c r="V15" s="8"/>
      <c r="AD15" s="6"/>
      <c r="AE15" s="6"/>
      <c r="AF15" s="6"/>
      <c r="AG15" s="6"/>
    </row>
    <row r="16" spans="3:59" x14ac:dyDescent="0.25">
      <c r="H16" s="8"/>
      <c r="I16" s="8"/>
      <c r="J16" s="8"/>
      <c r="K16" s="8"/>
      <c r="L16" s="8"/>
      <c r="M16" s="48" t="e">
        <v>#N/A</v>
      </c>
      <c r="N16" s="48" t="e">
        <v>#N/A</v>
      </c>
      <c r="O16" s="48" t="e">
        <v>#N/A</v>
      </c>
      <c r="P16" s="48" t="e">
        <v>#N/A</v>
      </c>
      <c r="Q16" s="48" t="e">
        <v>#N/A</v>
      </c>
      <c r="R16" s="48" t="e">
        <v>#N/A</v>
      </c>
      <c r="S16" s="48" t="e">
        <v>#N/A</v>
      </c>
      <c r="T16" s="8"/>
      <c r="U16" s="8"/>
      <c r="V16" s="8"/>
      <c r="AD16" s="6"/>
      <c r="AE16" s="6"/>
      <c r="AF16" s="6"/>
      <c r="AG16" s="6"/>
    </row>
    <row r="17" spans="1:33" x14ac:dyDescent="0.25">
      <c r="H17" s="8"/>
      <c r="I17" s="8"/>
      <c r="J17" s="8"/>
      <c r="K17" s="8"/>
      <c r="L17" s="8"/>
      <c r="M17" s="48" t="e">
        <v>#N/A</v>
      </c>
      <c r="N17" s="48" t="e">
        <v>#N/A</v>
      </c>
      <c r="O17" s="48" t="e">
        <v>#N/A</v>
      </c>
      <c r="P17" s="48" t="e">
        <v>#N/A</v>
      </c>
      <c r="Q17" s="48" t="e">
        <v>#N/A</v>
      </c>
      <c r="R17" s="48" t="e">
        <v>#N/A</v>
      </c>
      <c r="S17" s="48" t="e">
        <v>#N/A</v>
      </c>
      <c r="T17" s="8"/>
      <c r="U17" s="8"/>
      <c r="V17" s="8"/>
      <c r="AD17" s="6"/>
      <c r="AE17" s="6"/>
      <c r="AF17" s="6"/>
      <c r="AG17" s="6"/>
    </row>
    <row r="18" spans="1:33" x14ac:dyDescent="0.25">
      <c r="H18" s="8"/>
      <c r="I18" s="8"/>
      <c r="J18" s="8"/>
      <c r="K18" s="8"/>
      <c r="L18" s="8"/>
      <c r="M18" s="48" t="e">
        <v>#N/A</v>
      </c>
      <c r="N18" s="48" t="e">
        <v>#N/A</v>
      </c>
      <c r="O18" s="48" t="e">
        <v>#N/A</v>
      </c>
      <c r="P18" s="48" t="e">
        <v>#N/A</v>
      </c>
      <c r="Q18" s="48" t="e">
        <v>#N/A</v>
      </c>
      <c r="R18" s="48" t="e">
        <v>#N/A</v>
      </c>
      <c r="S18" s="48" t="e">
        <v>#N/A</v>
      </c>
      <c r="T18" s="8"/>
      <c r="U18" s="8"/>
      <c r="V18" s="8"/>
      <c r="AD18" s="6"/>
      <c r="AE18" s="6"/>
      <c r="AF18" s="6"/>
      <c r="AG18" s="6"/>
    </row>
    <row r="19" spans="1:33" x14ac:dyDescent="0.25">
      <c r="A19" s="17"/>
      <c r="B19" s="17"/>
      <c r="C19" s="17"/>
      <c r="D19" s="17"/>
      <c r="E19" s="17"/>
      <c r="F19" s="17"/>
      <c r="G19" s="17"/>
      <c r="H19" s="18"/>
      <c r="I19" s="18"/>
      <c r="J19" s="18"/>
      <c r="K19" s="8"/>
      <c r="L19" s="8"/>
      <c r="M19" s="48" t="e">
        <v>#N/A</v>
      </c>
      <c r="N19" s="48" t="e">
        <v>#N/A</v>
      </c>
      <c r="O19" s="48" t="e">
        <v>#N/A</v>
      </c>
      <c r="P19" s="48" t="e">
        <v>#N/A</v>
      </c>
      <c r="Q19" s="48" t="e">
        <v>#N/A</v>
      </c>
      <c r="R19" s="48" t="e">
        <v>#N/A</v>
      </c>
      <c r="S19" s="48" t="e">
        <v>#N/A</v>
      </c>
      <c r="T19" s="8"/>
      <c r="U19" s="8"/>
      <c r="V19" s="8"/>
      <c r="AD19" s="6"/>
      <c r="AE19" s="6"/>
      <c r="AF19" s="6"/>
      <c r="AG19" s="6"/>
    </row>
    <row r="20" spans="1:33" x14ac:dyDescent="0.25">
      <c r="A20" s="17"/>
      <c r="B20" s="19" t="s">
        <v>57</v>
      </c>
      <c r="C20" s="18"/>
      <c r="D20" s="18"/>
      <c r="E20" s="18"/>
      <c r="F20" s="18"/>
      <c r="G20" s="18"/>
      <c r="H20" s="18"/>
      <c r="I20" s="18"/>
      <c r="J20" s="18"/>
      <c r="K20" s="8"/>
      <c r="L20" s="8"/>
      <c r="M20" s="48" t="e">
        <v>#N/A</v>
      </c>
      <c r="N20" s="48" t="e">
        <v>#N/A</v>
      </c>
      <c r="O20" s="48" t="e">
        <v>#N/A</v>
      </c>
      <c r="P20" s="48" t="e">
        <v>#N/A</v>
      </c>
      <c r="Q20" s="48" t="e">
        <v>#N/A</v>
      </c>
      <c r="R20" s="48" t="e">
        <v>#N/A</v>
      </c>
      <c r="S20" s="48" t="e">
        <v>#N/A</v>
      </c>
      <c r="T20" s="8"/>
      <c r="U20" s="8"/>
      <c r="V20" s="8"/>
      <c r="AD20" s="6"/>
      <c r="AE20" s="6"/>
      <c r="AF20" s="6"/>
      <c r="AG20" s="6"/>
    </row>
    <row r="21" spans="1:33" x14ac:dyDescent="0.25">
      <c r="A21" s="17"/>
      <c r="B21" s="18">
        <f>SUMSQ(BA3:BA50)</f>
        <v>6.2923083820679683E-3</v>
      </c>
      <c r="C21" s="18">
        <f t="shared" ref="C21:F21" si="21">SUMSQ(BB3:BB50)</f>
        <v>0.1478849689507683</v>
      </c>
      <c r="D21" s="18">
        <f t="shared" si="21"/>
        <v>9.9483466926839265E-2</v>
      </c>
      <c r="E21" s="18">
        <f t="shared" si="21"/>
        <v>1.8955235188292958E-2</v>
      </c>
      <c r="F21" s="18">
        <f t="shared" si="21"/>
        <v>1.9203032073537754E-2</v>
      </c>
      <c r="G21" s="18"/>
      <c r="H21" s="18"/>
      <c r="I21" s="18"/>
      <c r="J21" s="18"/>
      <c r="K21" s="8"/>
      <c r="L21" s="8"/>
      <c r="M21" s="48" t="e">
        <v>#N/A</v>
      </c>
      <c r="N21" s="48" t="e">
        <v>#N/A</v>
      </c>
      <c r="O21" s="48" t="e">
        <v>#N/A</v>
      </c>
      <c r="P21" s="48" t="e">
        <v>#N/A</v>
      </c>
      <c r="Q21" s="48" t="e">
        <v>#N/A</v>
      </c>
      <c r="R21" s="48" t="e">
        <v>#N/A</v>
      </c>
      <c r="S21" s="48" t="e">
        <v>#N/A</v>
      </c>
      <c r="T21" s="8"/>
      <c r="U21" s="8"/>
      <c r="V21" s="8"/>
      <c r="AD21" s="6"/>
      <c r="AE21" s="6"/>
      <c r="AF21" s="6"/>
      <c r="AG21" s="6"/>
    </row>
    <row r="22" spans="1:33" x14ac:dyDescent="0.25">
      <c r="A22" s="17"/>
      <c r="B22" s="18"/>
      <c r="C22" s="18"/>
      <c r="D22" s="18"/>
      <c r="E22" s="18"/>
      <c r="F22" s="18"/>
      <c r="G22" s="18"/>
      <c r="H22" s="18"/>
      <c r="I22" s="18"/>
      <c r="J22" s="18"/>
      <c r="K22" s="8"/>
      <c r="L22" s="8"/>
      <c r="M22" s="48" t="e">
        <v>#N/A</v>
      </c>
      <c r="N22" s="48" t="e">
        <v>#N/A</v>
      </c>
      <c r="O22" s="48" t="e">
        <v>#N/A</v>
      </c>
      <c r="P22" s="48" t="e">
        <v>#N/A</v>
      </c>
      <c r="Q22" s="48" t="e">
        <v>#N/A</v>
      </c>
      <c r="R22" s="48" t="e">
        <v>#N/A</v>
      </c>
      <c r="S22" s="48" t="e">
        <v>#N/A</v>
      </c>
      <c r="T22" s="8"/>
      <c r="U22" s="8"/>
      <c r="V22" s="8"/>
      <c r="AD22" s="6"/>
      <c r="AE22" s="6"/>
      <c r="AF22" s="6"/>
      <c r="AG22" s="6"/>
    </row>
    <row r="23" spans="1:33" x14ac:dyDescent="0.25">
      <c r="A23" s="17"/>
      <c r="B23" s="16" t="s">
        <v>58</v>
      </c>
      <c r="D23" s="18"/>
      <c r="E23" s="18"/>
      <c r="F23" s="18"/>
      <c r="G23" s="18"/>
      <c r="H23" s="18"/>
      <c r="I23" s="18"/>
      <c r="J23" s="18"/>
      <c r="K23" s="8"/>
      <c r="L23" s="8"/>
      <c r="M23" s="48" t="e">
        <v>#N/A</v>
      </c>
      <c r="N23" s="48" t="e">
        <v>#N/A</v>
      </c>
      <c r="O23" s="48" t="e">
        <v>#N/A</v>
      </c>
      <c r="P23" s="48" t="e">
        <v>#N/A</v>
      </c>
      <c r="Q23" s="48" t="e">
        <v>#N/A</v>
      </c>
      <c r="R23" s="48" t="e">
        <v>#N/A</v>
      </c>
      <c r="S23" s="48" t="e">
        <v>#N/A</v>
      </c>
      <c r="T23" s="8"/>
      <c r="U23" s="8"/>
      <c r="V23" s="8"/>
      <c r="AD23" s="6"/>
      <c r="AE23" s="6"/>
      <c r="AF23" s="6"/>
      <c r="AG23" s="6"/>
    </row>
    <row r="24" spans="1:33" x14ac:dyDescent="0.25">
      <c r="A24" s="17"/>
      <c r="B24" s="9">
        <f>SUM(B21:F21)</f>
        <v>0.29181901152150624</v>
      </c>
      <c r="C24" s="18"/>
      <c r="D24" s="18"/>
      <c r="E24" s="18"/>
      <c r="F24" s="18"/>
      <c r="G24" s="18"/>
      <c r="H24" s="18"/>
      <c r="I24" s="18"/>
      <c r="J24" s="18"/>
      <c r="K24" s="8"/>
      <c r="L24" s="8"/>
      <c r="M24" s="48" t="e">
        <v>#N/A</v>
      </c>
      <c r="N24" s="48" t="e">
        <v>#N/A</v>
      </c>
      <c r="O24" s="48" t="e">
        <v>#N/A</v>
      </c>
      <c r="P24" s="48" t="e">
        <v>#N/A</v>
      </c>
      <c r="Q24" s="48" t="e">
        <v>#N/A</v>
      </c>
      <c r="R24" s="48" t="e">
        <v>#N/A</v>
      </c>
      <c r="S24" s="48" t="e">
        <v>#N/A</v>
      </c>
      <c r="T24" s="8"/>
      <c r="U24" s="8"/>
      <c r="V24" s="8"/>
      <c r="AD24" s="6"/>
      <c r="AE24" s="6"/>
      <c r="AF24" s="6"/>
      <c r="AG24" s="6"/>
    </row>
    <row r="25" spans="1:33" x14ac:dyDescent="0.25">
      <c r="A25" s="17"/>
      <c r="B25" s="18"/>
      <c r="C25" s="18"/>
      <c r="D25" s="18"/>
      <c r="E25" s="18"/>
      <c r="F25" s="18"/>
      <c r="G25" s="18"/>
      <c r="H25" s="18"/>
      <c r="I25" s="18"/>
      <c r="K25" s="8"/>
      <c r="L25" s="8"/>
      <c r="M25" s="48" t="e">
        <v>#N/A</v>
      </c>
      <c r="N25" s="48" t="e">
        <v>#N/A</v>
      </c>
      <c r="O25" s="48" t="e">
        <v>#N/A</v>
      </c>
      <c r="P25" s="48" t="e">
        <v>#N/A</v>
      </c>
      <c r="Q25" s="48" t="e">
        <v>#N/A</v>
      </c>
      <c r="R25" s="48" t="e">
        <v>#N/A</v>
      </c>
      <c r="S25" s="48" t="e">
        <v>#N/A</v>
      </c>
      <c r="T25" s="8"/>
      <c r="U25" s="8"/>
      <c r="V25" s="8"/>
      <c r="AD25" s="6"/>
      <c r="AE25" s="6"/>
      <c r="AF25" s="6"/>
      <c r="AG25" s="6"/>
    </row>
    <row r="26" spans="1:33" x14ac:dyDescent="0.25">
      <c r="A26" s="17"/>
      <c r="B26" s="18"/>
      <c r="C26" s="18"/>
      <c r="D26" s="18" t="s">
        <v>104</v>
      </c>
      <c r="E26" s="18">
        <v>2.5</v>
      </c>
      <c r="F26" s="18">
        <v>0.5</v>
      </c>
      <c r="G26" s="18">
        <v>0.5</v>
      </c>
      <c r="H26" s="18">
        <v>5.0000000000000001E-3</v>
      </c>
      <c r="I26" s="18"/>
      <c r="K26" s="8"/>
      <c r="L26" s="8"/>
      <c r="M26" s="48" t="e">
        <v>#N/A</v>
      </c>
      <c r="N26" s="48" t="e">
        <v>#N/A</v>
      </c>
      <c r="O26" s="48" t="e">
        <v>#N/A</v>
      </c>
      <c r="P26" s="48" t="e">
        <v>#N/A</v>
      </c>
      <c r="Q26" s="48" t="e">
        <v>#N/A</v>
      </c>
      <c r="R26" s="48" t="e">
        <v>#N/A</v>
      </c>
      <c r="S26" s="48" t="e">
        <v>#N/A</v>
      </c>
      <c r="T26" s="8"/>
      <c r="U26" s="8"/>
      <c r="V26" s="8"/>
      <c r="AD26" s="6"/>
      <c r="AE26" s="6"/>
      <c r="AF26" s="6"/>
      <c r="AG26" s="6"/>
    </row>
    <row r="27" spans="1:33" x14ac:dyDescent="0.25">
      <c r="A27" s="17"/>
      <c r="B27" s="18"/>
      <c r="C27" s="18"/>
      <c r="D27" s="18"/>
      <c r="E27" s="18"/>
      <c r="F27" s="18"/>
      <c r="G27" s="18"/>
      <c r="H27" s="18"/>
      <c r="I27" s="18"/>
      <c r="K27" s="8"/>
      <c r="L27" s="8"/>
      <c r="M27" s="48" t="e">
        <v>#N/A</v>
      </c>
      <c r="N27" s="48" t="e">
        <v>#N/A</v>
      </c>
      <c r="O27" s="48" t="e">
        <v>#N/A</v>
      </c>
      <c r="P27" s="48" t="e">
        <v>#N/A</v>
      </c>
      <c r="Q27" s="48" t="e">
        <v>#N/A</v>
      </c>
      <c r="R27" s="48" t="e">
        <v>#N/A</v>
      </c>
      <c r="S27" s="48" t="e">
        <v>#N/A</v>
      </c>
      <c r="T27" s="8"/>
      <c r="U27" s="8"/>
      <c r="V27" s="8"/>
      <c r="AD27" s="6"/>
      <c r="AE27" s="6"/>
      <c r="AF27" s="6"/>
      <c r="AG27" s="6"/>
    </row>
    <row r="28" spans="1:33" x14ac:dyDescent="0.25">
      <c r="A28" s="17"/>
      <c r="B28" s="18"/>
      <c r="C28" s="18"/>
      <c r="D28" s="18"/>
      <c r="E28" s="18"/>
      <c r="F28" s="18"/>
      <c r="G28" s="18"/>
      <c r="H28" s="18"/>
      <c r="I28" s="18"/>
      <c r="J28" s="18"/>
      <c r="K28" s="8"/>
      <c r="L28" s="8"/>
      <c r="M28" s="48" t="e">
        <v>#N/A</v>
      </c>
      <c r="N28" s="48" t="e">
        <v>#N/A</v>
      </c>
      <c r="O28" s="48" t="e">
        <v>#N/A</v>
      </c>
      <c r="P28" s="48" t="e">
        <v>#N/A</v>
      </c>
      <c r="Q28" s="48" t="e">
        <v>#N/A</v>
      </c>
      <c r="R28" s="48" t="e">
        <v>#N/A</v>
      </c>
      <c r="S28" s="48" t="e">
        <v>#N/A</v>
      </c>
      <c r="T28" s="8"/>
      <c r="U28" s="8"/>
      <c r="V28" s="8"/>
      <c r="AD28" s="6"/>
      <c r="AE28" s="6"/>
      <c r="AF28" s="6"/>
      <c r="AG28" s="6"/>
    </row>
    <row r="29" spans="1:33" x14ac:dyDescent="0.25">
      <c r="A29" s="17"/>
      <c r="B29" s="18"/>
      <c r="C29" s="18"/>
      <c r="D29" s="18"/>
      <c r="E29" s="18"/>
      <c r="F29" s="18"/>
      <c r="G29" s="18"/>
      <c r="H29" s="18"/>
      <c r="I29" s="18"/>
      <c r="J29" s="18"/>
      <c r="K29" s="8"/>
      <c r="L29" s="8"/>
      <c r="M29" s="48" t="e">
        <v>#N/A</v>
      </c>
      <c r="N29" s="48" t="e">
        <v>#N/A</v>
      </c>
      <c r="O29" s="48" t="e">
        <v>#N/A</v>
      </c>
      <c r="P29" s="48" t="e">
        <v>#N/A</v>
      </c>
      <c r="Q29" s="48" t="e">
        <v>#N/A</v>
      </c>
      <c r="R29" s="48" t="e">
        <v>#N/A</v>
      </c>
      <c r="S29" s="48" t="e">
        <v>#N/A</v>
      </c>
      <c r="T29" s="8"/>
      <c r="U29" s="8"/>
      <c r="V29" s="8"/>
      <c r="AD29" s="6"/>
      <c r="AE29" s="6"/>
      <c r="AF29" s="6"/>
      <c r="AG29" s="6"/>
    </row>
    <row r="30" spans="1:33" x14ac:dyDescent="0.25">
      <c r="A30" s="17"/>
      <c r="B30" s="80" t="s">
        <v>101</v>
      </c>
      <c r="C30" s="80"/>
      <c r="D30" s="17">
        <f>'RESULTS (2S)'!B3</f>
        <v>2</v>
      </c>
      <c r="E30" s="17"/>
      <c r="F30" s="17"/>
      <c r="G30" s="17"/>
      <c r="H30" s="18"/>
      <c r="I30" s="18"/>
      <c r="J30" s="18"/>
      <c r="K30" s="8"/>
      <c r="L30" s="8"/>
      <c r="M30" s="48" t="e">
        <v>#N/A</v>
      </c>
      <c r="N30" s="48" t="e">
        <v>#N/A</v>
      </c>
      <c r="O30" s="48" t="e">
        <v>#N/A</v>
      </c>
      <c r="P30" s="48" t="e">
        <v>#N/A</v>
      </c>
      <c r="Q30" s="48" t="e">
        <v>#N/A</v>
      </c>
      <c r="R30" s="48" t="e">
        <v>#N/A</v>
      </c>
      <c r="S30" s="48" t="e">
        <v>#N/A</v>
      </c>
      <c r="T30" s="8"/>
      <c r="U30" s="8"/>
      <c r="V30" s="8"/>
      <c r="AD30" s="6"/>
      <c r="AE30" s="6"/>
      <c r="AF30" s="6"/>
      <c r="AG30" s="6"/>
    </row>
    <row r="31" spans="1:33" x14ac:dyDescent="0.25">
      <c r="A31" s="17"/>
      <c r="B31" s="17">
        <v>1</v>
      </c>
      <c r="C31" s="19" t="s">
        <v>41</v>
      </c>
      <c r="D31" s="19"/>
      <c r="E31" s="17"/>
      <c r="F31" s="17"/>
      <c r="G31" s="17"/>
      <c r="J31" s="18"/>
      <c r="K31" s="8"/>
      <c r="L31" s="8"/>
      <c r="M31" s="48" t="e">
        <v>#N/A</v>
      </c>
      <c r="N31" s="48" t="e">
        <v>#N/A</v>
      </c>
      <c r="O31" s="48" t="e">
        <v>#N/A</v>
      </c>
      <c r="P31" s="48" t="e">
        <v>#N/A</v>
      </c>
      <c r="Q31" s="48" t="e">
        <v>#N/A</v>
      </c>
      <c r="R31" s="48" t="e">
        <v>#N/A</v>
      </c>
      <c r="S31" s="48" t="e">
        <v>#N/A</v>
      </c>
      <c r="T31" s="8"/>
      <c r="U31" s="8"/>
      <c r="V31" s="8"/>
      <c r="AD31" s="6"/>
      <c r="AE31" s="6"/>
      <c r="AF31" s="6"/>
      <c r="AG31" s="6"/>
    </row>
    <row r="32" spans="1:33" x14ac:dyDescent="0.25">
      <c r="A32" s="17"/>
      <c r="B32" s="17">
        <v>2</v>
      </c>
      <c r="C32" s="19" t="s">
        <v>88</v>
      </c>
      <c r="D32" s="19"/>
      <c r="E32" s="17"/>
      <c r="F32" s="17"/>
      <c r="G32" s="17"/>
      <c r="J32" s="18"/>
      <c r="K32" s="8"/>
      <c r="L32" s="8"/>
      <c r="M32" s="48" t="e">
        <v>#N/A</v>
      </c>
      <c r="N32" s="48" t="e">
        <v>#N/A</v>
      </c>
      <c r="O32" s="48" t="e">
        <v>#N/A</v>
      </c>
      <c r="P32" s="48" t="e">
        <v>#N/A</v>
      </c>
      <c r="Q32" s="48" t="e">
        <v>#N/A</v>
      </c>
      <c r="R32" s="48" t="e">
        <v>#N/A</v>
      </c>
      <c r="S32" s="48" t="e">
        <v>#N/A</v>
      </c>
      <c r="T32" s="8"/>
      <c r="U32" s="8"/>
      <c r="V32" s="8"/>
      <c r="AD32" s="6"/>
      <c r="AE32" s="6"/>
      <c r="AF32" s="6"/>
      <c r="AG32" s="6"/>
    </row>
    <row r="33" spans="1:33" x14ac:dyDescent="0.25">
      <c r="A33" s="17"/>
      <c r="B33" s="17">
        <v>3</v>
      </c>
      <c r="C33" s="19" t="s">
        <v>165</v>
      </c>
      <c r="D33" s="17"/>
      <c r="E33" s="17"/>
      <c r="F33" s="17"/>
      <c r="G33" s="17"/>
      <c r="J33" s="18"/>
      <c r="K33" s="8"/>
      <c r="L33" s="8"/>
      <c r="M33" s="48" t="e">
        <v>#N/A</v>
      </c>
      <c r="N33" s="48" t="e">
        <v>#N/A</v>
      </c>
      <c r="O33" s="48" t="e">
        <v>#N/A</v>
      </c>
      <c r="P33" s="48" t="e">
        <v>#N/A</v>
      </c>
      <c r="Q33" s="48" t="e">
        <v>#N/A</v>
      </c>
      <c r="R33" s="48" t="e">
        <v>#N/A</v>
      </c>
      <c r="S33" s="48" t="e">
        <v>#N/A</v>
      </c>
      <c r="T33" s="8"/>
      <c r="U33" s="8"/>
      <c r="V33" s="8"/>
      <c r="AD33" s="6"/>
      <c r="AE33" s="6"/>
      <c r="AF33" s="6"/>
      <c r="AG33" s="6"/>
    </row>
    <row r="34" spans="1:33" x14ac:dyDescent="0.25">
      <c r="A34" s="17"/>
      <c r="B34" s="17">
        <v>4</v>
      </c>
      <c r="C34" s="19" t="s">
        <v>169</v>
      </c>
      <c r="D34" s="17"/>
      <c r="E34" s="17"/>
      <c r="F34" s="17"/>
      <c r="G34" s="17"/>
      <c r="H34" s="18"/>
      <c r="I34" s="18"/>
      <c r="J34" s="18"/>
      <c r="K34" s="8"/>
      <c r="L34" s="8"/>
      <c r="M34" s="48" t="e">
        <v>#N/A</v>
      </c>
      <c r="N34" s="48" t="e">
        <v>#N/A</v>
      </c>
      <c r="O34" s="48" t="e">
        <v>#N/A</v>
      </c>
      <c r="P34" s="48" t="e">
        <v>#N/A</v>
      </c>
      <c r="Q34" s="48" t="e">
        <v>#N/A</v>
      </c>
      <c r="R34" s="48" t="e">
        <v>#N/A</v>
      </c>
      <c r="S34" s="48" t="e">
        <v>#N/A</v>
      </c>
      <c r="T34" s="8"/>
      <c r="U34" s="8"/>
      <c r="V34" s="8"/>
      <c r="AD34" s="6"/>
      <c r="AE34" s="6"/>
      <c r="AF34" s="6"/>
      <c r="AG34" s="6"/>
    </row>
    <row r="35" spans="1:33" x14ac:dyDescent="0.25">
      <c r="A35" s="17"/>
      <c r="B35" s="17"/>
      <c r="C35" s="17"/>
      <c r="D35" s="17"/>
      <c r="E35" s="17"/>
      <c r="F35" s="17"/>
      <c r="G35" s="17"/>
      <c r="H35" s="18"/>
      <c r="I35" s="18"/>
      <c r="J35" s="18"/>
      <c r="K35" s="8"/>
      <c r="L35" s="8"/>
      <c r="M35" s="48" t="e">
        <v>#N/A</v>
      </c>
      <c r="N35" s="48" t="e">
        <v>#N/A</v>
      </c>
      <c r="O35" s="48" t="e">
        <v>#N/A</v>
      </c>
      <c r="P35" s="48" t="e">
        <v>#N/A</v>
      </c>
      <c r="Q35" s="48" t="e">
        <v>#N/A</v>
      </c>
      <c r="R35" s="48" t="e">
        <v>#N/A</v>
      </c>
      <c r="S35" s="48" t="e">
        <v>#N/A</v>
      </c>
      <c r="T35" s="8"/>
      <c r="U35" s="8"/>
      <c r="V35" s="8"/>
      <c r="AD35" s="6"/>
      <c r="AE35" s="6"/>
      <c r="AF35" s="6"/>
      <c r="AG35" s="6"/>
    </row>
    <row r="36" spans="1:33" x14ac:dyDescent="0.25">
      <c r="A36" s="17"/>
      <c r="B36" s="17"/>
      <c r="C36" s="17"/>
      <c r="D36" s="17"/>
      <c r="E36" s="17"/>
      <c r="F36" s="17"/>
      <c r="G36" s="17"/>
      <c r="H36" s="18"/>
      <c r="I36" s="18"/>
      <c r="J36" s="18"/>
      <c r="K36" s="8"/>
      <c r="L36" s="8"/>
      <c r="M36" s="48" t="e">
        <v>#N/A</v>
      </c>
      <c r="N36" s="48" t="e">
        <v>#N/A</v>
      </c>
      <c r="O36" s="48" t="e">
        <v>#N/A</v>
      </c>
      <c r="P36" s="48" t="e">
        <v>#N/A</v>
      </c>
      <c r="Q36" s="48" t="e">
        <v>#N/A</v>
      </c>
      <c r="R36" s="48" t="e">
        <v>#N/A</v>
      </c>
      <c r="S36" s="48" t="e">
        <v>#N/A</v>
      </c>
      <c r="T36" s="8"/>
      <c r="U36" s="8"/>
      <c r="V36" s="8"/>
      <c r="AD36" s="6"/>
      <c r="AE36" s="6"/>
      <c r="AF36" s="6"/>
      <c r="AG36" s="6"/>
    </row>
    <row r="37" spans="1:33" x14ac:dyDescent="0.25">
      <c r="A37" s="17"/>
      <c r="B37" s="17" t="s">
        <v>84</v>
      </c>
      <c r="C37" s="17" t="s">
        <v>7</v>
      </c>
      <c r="D37" s="17" t="s">
        <v>8</v>
      </c>
      <c r="E37" s="17" t="s">
        <v>9</v>
      </c>
      <c r="F37" s="17"/>
      <c r="G37" s="17"/>
      <c r="H37" s="18"/>
      <c r="I37" s="18"/>
      <c r="J37" s="18"/>
      <c r="K37" s="8"/>
      <c r="L37" s="8"/>
      <c r="M37" s="48" t="e">
        <v>#N/A</v>
      </c>
      <c r="N37" s="48" t="e">
        <v>#N/A</v>
      </c>
      <c r="O37" s="48" t="e">
        <v>#N/A</v>
      </c>
      <c r="P37" s="48" t="e">
        <v>#N/A</v>
      </c>
      <c r="Q37" s="48" t="e">
        <v>#N/A</v>
      </c>
      <c r="R37" s="48" t="e">
        <v>#N/A</v>
      </c>
      <c r="S37" s="48" t="e">
        <v>#N/A</v>
      </c>
      <c r="T37" s="8"/>
      <c r="U37" s="8"/>
      <c r="V37" s="8"/>
      <c r="AD37" s="6"/>
      <c r="AE37" s="6"/>
      <c r="AF37" s="6"/>
      <c r="AG37" s="6"/>
    </row>
    <row r="38" spans="1:33" x14ac:dyDescent="0.25">
      <c r="A38" s="17"/>
      <c r="B38" s="17">
        <f>IF(DAT = 1, 'POPULATION ANALYSIS'!C15, IF(DAT = 2, 'POPULATION ANALYSIS'!C16, IF(DAT = 3, 'POPULATION ANALYSIS'!C17, IF(DAT = 4, 'POPULATION ANALYSIS'!C18))))</f>
        <v>28257062</v>
      </c>
      <c r="C38" s="17">
        <f>IF(DAT = 1, data_weekly!AM54, IF(DAT = 2, data_weekly!BH54, IF(DAT = 3, data_weekly!BO54, IF(DAT = 4, data_weekly!BV54))))</f>
        <v>5139</v>
      </c>
      <c r="D38" s="17">
        <f>IF(DAT = 1, data_weekly!AP54, IF(DAT = 2, data_weekly!BK54, IF(DAT = 3, data_weekly!BR54, IF(DAT = 4, data_weekly!BY54))))</f>
        <v>305347</v>
      </c>
      <c r="E38" s="17">
        <f>IF(DAT = 1, data_weekly!AQ54, IF(DAT = 2, data_weekly!BL54, IF(DAT = 3, data_weekly!BS54, IF(DAT = 4, data_weekly!BZ54))))</f>
        <v>6741</v>
      </c>
      <c r="H38" s="18"/>
      <c r="I38" s="18"/>
      <c r="J38" s="18"/>
      <c r="K38" s="8"/>
      <c r="L38" s="8"/>
      <c r="M38" s="48" t="e">
        <v>#N/A</v>
      </c>
      <c r="N38" s="48" t="e">
        <v>#N/A</v>
      </c>
      <c r="O38" s="48" t="e">
        <v>#N/A</v>
      </c>
      <c r="P38" s="48" t="e">
        <v>#N/A</v>
      </c>
      <c r="Q38" s="48" t="e">
        <v>#N/A</v>
      </c>
      <c r="R38" s="48" t="e">
        <v>#N/A</v>
      </c>
      <c r="S38" s="48" t="e">
        <v>#N/A</v>
      </c>
      <c r="T38" s="8"/>
      <c r="U38" s="8"/>
      <c r="V38" s="8"/>
      <c r="AD38" s="6"/>
      <c r="AE38" s="6"/>
      <c r="AF38" s="6"/>
      <c r="AG38" s="6"/>
    </row>
    <row r="39" spans="1:33" x14ac:dyDescent="0.25">
      <c r="A39" s="17"/>
      <c r="B39" s="17"/>
      <c r="C39" s="54">
        <f>IF(DAT = 1, data_weekly!AM55, IF(DAT = 2, data_weekly!BH55, IF(DAT = 3, data_weekly!BO55, IF(DAT = 4, data_weekly!BV55))))</f>
        <v>7609</v>
      </c>
      <c r="D39" s="54">
        <f>IF(DAT = 1, data_weekly!AP55, IF(DAT = 2, data_weekly!BK55, IF(DAT = 3, data_weekly!BR55, IF(DAT = 4, data_weekly!BY55))))</f>
        <v>309619</v>
      </c>
      <c r="E39" s="54">
        <f>IF(DAT = 1, data_weekly!AQ55, IF(DAT = 2, data_weekly!BL55, IF(DAT = 3, data_weekly!BS55, IF(DAT = 4, data_weekly!BZ55))))</f>
        <v>6828</v>
      </c>
      <c r="H39" s="18"/>
      <c r="I39" s="18"/>
      <c r="J39" s="18"/>
      <c r="K39" s="8"/>
      <c r="L39" s="8"/>
      <c r="M39" s="48" t="e">
        <v>#N/A</v>
      </c>
      <c r="N39" s="48" t="e">
        <v>#N/A</v>
      </c>
      <c r="O39" s="48" t="e">
        <v>#N/A</v>
      </c>
      <c r="P39" s="48" t="e">
        <v>#N/A</v>
      </c>
      <c r="Q39" s="48" t="e">
        <v>#N/A</v>
      </c>
      <c r="R39" s="48" t="e">
        <v>#N/A</v>
      </c>
      <c r="S39" s="48" t="e">
        <v>#N/A</v>
      </c>
      <c r="T39" s="8"/>
      <c r="U39" s="8"/>
      <c r="V39" s="8"/>
      <c r="AD39" s="6"/>
      <c r="AE39" s="6"/>
      <c r="AF39" s="6"/>
      <c r="AG39" s="6"/>
    </row>
    <row r="40" spans="1:33" x14ac:dyDescent="0.25">
      <c r="A40" s="17"/>
      <c r="B40" s="17"/>
      <c r="C40" s="54">
        <f>IF(DAT = 1, data_weekly!AM56, IF(DAT = 2, data_weekly!BH56, IF(DAT = 3, data_weekly!BO56, IF(DAT = 4, data_weekly!BV56))))</f>
        <v>15687</v>
      </c>
      <c r="D40" s="54">
        <f>IF(DAT = 1, data_weekly!AP56, IF(DAT = 2, data_weekly!BK56, IF(DAT = 3, data_weekly!BR56, IF(DAT = 4, data_weekly!BY56))))</f>
        <v>314056</v>
      </c>
      <c r="E40" s="54">
        <f>IF(DAT = 1, data_weekly!AQ56, IF(DAT = 2, data_weekly!BL56, IF(DAT = 3, data_weekly!BS56, IF(DAT = 4, data_weekly!BZ56))))</f>
        <v>6930</v>
      </c>
      <c r="H40" s="18"/>
      <c r="I40" s="18"/>
      <c r="J40" s="18"/>
      <c r="K40" s="8"/>
      <c r="L40" s="8"/>
      <c r="M40" s="48" t="e">
        <v>#N/A</v>
      </c>
      <c r="N40" s="48" t="e">
        <v>#N/A</v>
      </c>
      <c r="O40" s="48" t="e">
        <v>#N/A</v>
      </c>
      <c r="P40" s="48" t="e">
        <v>#N/A</v>
      </c>
      <c r="Q40" s="48" t="e">
        <v>#N/A</v>
      </c>
      <c r="R40" s="48" t="e">
        <v>#N/A</v>
      </c>
      <c r="S40" s="48" t="e">
        <v>#N/A</v>
      </c>
      <c r="T40" s="8"/>
      <c r="U40" s="8"/>
      <c r="V40" s="8"/>
      <c r="AD40" s="6"/>
      <c r="AE40" s="6"/>
      <c r="AF40" s="6"/>
      <c r="AG40" s="6"/>
    </row>
    <row r="41" spans="1:33" x14ac:dyDescent="0.25">
      <c r="A41" s="17"/>
      <c r="B41" s="17"/>
      <c r="C41" s="54">
        <f>IF(DAT = 1, data_weekly!AM57, IF(DAT = 2, data_weekly!BH57, IF(DAT = 3, data_weekly!BO57, IF(DAT = 4, data_weekly!BV57))))</f>
        <v>24820</v>
      </c>
      <c r="D41" s="54">
        <f>IF(DAT = 1, data_weekly!AP57, IF(DAT = 2, data_weekly!BK57, IF(DAT = 3, data_weekly!BR57, IF(DAT = 4, data_weekly!BY57))))</f>
        <v>322443</v>
      </c>
      <c r="E41" s="54">
        <f>IF(DAT = 1, data_weekly!AQ57, IF(DAT = 2, data_weekly!BL57, IF(DAT = 3, data_weekly!BS57, IF(DAT = 4, data_weekly!BZ57))))</f>
        <v>7125</v>
      </c>
      <c r="H41" s="18"/>
      <c r="I41" s="18"/>
      <c r="J41" s="18"/>
      <c r="K41" s="8"/>
      <c r="L41" s="8"/>
      <c r="M41" s="48" t="e">
        <v>#N/A</v>
      </c>
      <c r="N41" s="48" t="e">
        <v>#N/A</v>
      </c>
      <c r="O41" s="48" t="e">
        <v>#N/A</v>
      </c>
      <c r="P41" s="48" t="e">
        <v>#N/A</v>
      </c>
      <c r="Q41" s="48" t="e">
        <v>#N/A</v>
      </c>
      <c r="R41" s="48" t="e">
        <v>#N/A</v>
      </c>
      <c r="S41" s="48" t="e">
        <v>#N/A</v>
      </c>
      <c r="T41" s="8"/>
      <c r="U41" s="8"/>
      <c r="V41" s="8"/>
      <c r="AD41" s="6"/>
      <c r="AE41" s="6"/>
      <c r="AF41" s="6"/>
      <c r="AG41" s="6"/>
    </row>
    <row r="42" spans="1:33" x14ac:dyDescent="0.25">
      <c r="A42" s="17"/>
      <c r="B42" s="17"/>
      <c r="C42" s="54">
        <f>IF(DAT = 1, data_weekly!AM58, IF(DAT = 2, data_weekly!BH58, IF(DAT = 3, data_weekly!BO58, IF(DAT = 4, data_weekly!BV58))))</f>
        <v>34765</v>
      </c>
      <c r="D42" s="54">
        <f>IF(DAT = 1, data_weekly!AP58, IF(DAT = 2, data_weekly!BK58, IF(DAT = 3, data_weekly!BR58, IF(DAT = 4, data_weekly!BY58))))</f>
        <v>335514</v>
      </c>
      <c r="E42" s="54">
        <f>IF(DAT = 1, data_weekly!AQ58, IF(DAT = 2, data_weekly!BL58, IF(DAT = 3, data_weekly!BS58, IF(DAT = 4, data_weekly!BZ58))))</f>
        <v>7451</v>
      </c>
      <c r="H42" s="18"/>
      <c r="I42" s="18"/>
      <c r="J42" s="18"/>
      <c r="K42" s="8"/>
      <c r="L42" s="8"/>
      <c r="M42" s="48" t="e">
        <v>#N/A</v>
      </c>
      <c r="N42" s="48" t="e">
        <v>#N/A</v>
      </c>
      <c r="O42" s="48" t="e">
        <v>#N/A</v>
      </c>
      <c r="P42" s="48" t="e">
        <v>#N/A</v>
      </c>
      <c r="Q42" s="48" t="e">
        <v>#N/A</v>
      </c>
      <c r="R42" s="48" t="e">
        <v>#N/A</v>
      </c>
      <c r="S42" s="48" t="e">
        <v>#N/A</v>
      </c>
      <c r="T42" s="8"/>
      <c r="U42" s="8"/>
      <c r="V42" s="8"/>
      <c r="AD42" s="6"/>
      <c r="AE42" s="6"/>
      <c r="AF42" s="6"/>
      <c r="AG42" s="6"/>
    </row>
    <row r="43" spans="1:33" x14ac:dyDescent="0.25">
      <c r="A43" s="17"/>
      <c r="B43" s="17"/>
      <c r="C43" s="54">
        <f>IF(DAT = 1, data_weekly!AM59, IF(DAT = 2, data_weekly!BH59, IF(DAT = 3, data_weekly!BO59, IF(DAT = 4, data_weekly!BV59))))</f>
        <v>42964</v>
      </c>
      <c r="D43" s="54">
        <f>IF(DAT = 1, data_weekly!AP59, IF(DAT = 2, data_weekly!BK59, IF(DAT = 3, data_weekly!BR59, IF(DAT = 4, data_weekly!BY59))))</f>
        <v>356841</v>
      </c>
      <c r="E43" s="54">
        <f>IF(DAT = 1, data_weekly!AQ59, IF(DAT = 2, data_weekly!BL59, IF(DAT = 3, data_weekly!BS59, IF(DAT = 4, data_weekly!BZ59))))</f>
        <v>7815</v>
      </c>
      <c r="H43" s="18"/>
      <c r="I43" s="18"/>
      <c r="J43" s="18"/>
      <c r="K43" s="8"/>
      <c r="L43" s="8"/>
      <c r="M43" s="48" t="e">
        <v>#N/A</v>
      </c>
      <c r="N43" s="48" t="e">
        <v>#N/A</v>
      </c>
      <c r="O43" s="48" t="e">
        <v>#N/A</v>
      </c>
      <c r="P43" s="48" t="e">
        <v>#N/A</v>
      </c>
      <c r="Q43" s="48" t="e">
        <v>#N/A</v>
      </c>
      <c r="R43" s="48" t="e">
        <v>#N/A</v>
      </c>
      <c r="S43" s="48" t="e">
        <v>#N/A</v>
      </c>
      <c r="T43" s="8"/>
      <c r="U43" s="8"/>
      <c r="V43" s="8"/>
      <c r="AD43" s="6"/>
      <c r="AE43" s="6"/>
      <c r="AF43" s="6"/>
      <c r="AG43" s="6"/>
    </row>
    <row r="44" spans="1:33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M44" s="48" t="e">
        <v>#N/A</v>
      </c>
      <c r="N44" s="48" t="e">
        <v>#N/A</v>
      </c>
      <c r="O44" s="48" t="e">
        <v>#N/A</v>
      </c>
      <c r="P44" s="48" t="e">
        <v>#N/A</v>
      </c>
      <c r="Q44" s="48" t="e">
        <v>#N/A</v>
      </c>
      <c r="R44" s="48" t="e">
        <v>#N/A</v>
      </c>
      <c r="S44" s="48" t="e">
        <v>#N/A</v>
      </c>
    </row>
    <row r="45" spans="1:33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M45" s="48" t="e">
        <v>#N/A</v>
      </c>
      <c r="N45" s="48" t="e">
        <v>#N/A</v>
      </c>
      <c r="O45" s="48" t="e">
        <v>#N/A</v>
      </c>
      <c r="P45" s="48" t="e">
        <v>#N/A</v>
      </c>
      <c r="Q45" s="48" t="e">
        <v>#N/A</v>
      </c>
      <c r="R45" s="48" t="e">
        <v>#N/A</v>
      </c>
      <c r="S45" s="48" t="e">
        <v>#N/A</v>
      </c>
    </row>
    <row r="46" spans="1:33" x14ac:dyDescent="0.25">
      <c r="A46" s="17"/>
      <c r="B46" s="82" t="s">
        <v>106</v>
      </c>
      <c r="C46" s="82"/>
      <c r="D46" s="82"/>
      <c r="E46" s="82"/>
      <c r="F46" s="82"/>
      <c r="G46" s="17"/>
      <c r="H46" s="17"/>
      <c r="I46" s="17"/>
      <c r="J46" s="17"/>
      <c r="M46" s="48" t="e">
        <v>#N/A</v>
      </c>
      <c r="N46" s="48" t="e">
        <v>#N/A</v>
      </c>
      <c r="O46" s="48" t="e">
        <v>#N/A</v>
      </c>
      <c r="P46" s="48" t="e">
        <v>#N/A</v>
      </c>
      <c r="Q46" s="48" t="e">
        <v>#N/A</v>
      </c>
      <c r="R46" s="48" t="e">
        <v>#N/A</v>
      </c>
      <c r="S46" s="48" t="e">
        <v>#N/A</v>
      </c>
    </row>
    <row r="47" spans="1:33" x14ac:dyDescent="0.25">
      <c r="A47" s="17"/>
      <c r="B47" s="17"/>
      <c r="C47" s="17">
        <v>1</v>
      </c>
      <c r="D47" s="17">
        <v>2</v>
      </c>
      <c r="E47" s="17">
        <v>3</v>
      </c>
      <c r="F47" s="17">
        <v>4</v>
      </c>
      <c r="G47" s="17"/>
      <c r="H47" s="17"/>
      <c r="I47" s="17"/>
      <c r="J47" s="17"/>
      <c r="M47" s="48" t="e">
        <v>#N/A</v>
      </c>
      <c r="N47" s="48" t="e">
        <v>#N/A</v>
      </c>
      <c r="O47" s="48" t="e">
        <v>#N/A</v>
      </c>
      <c r="P47" s="48" t="e">
        <v>#N/A</v>
      </c>
      <c r="Q47" s="48" t="e">
        <v>#N/A</v>
      </c>
      <c r="R47" s="48" t="e">
        <v>#N/A</v>
      </c>
      <c r="S47" s="48" t="e">
        <v>#N/A</v>
      </c>
    </row>
    <row r="48" spans="1:33" x14ac:dyDescent="0.25">
      <c r="B48" s="29" t="s">
        <v>3</v>
      </c>
      <c r="C48" s="1">
        <v>3.7574563932063088</v>
      </c>
      <c r="D48" s="1">
        <v>2.4239385554313073</v>
      </c>
      <c r="E48" s="1">
        <v>3.2701031953296051</v>
      </c>
      <c r="F48" s="1">
        <v>2.2175069973354966</v>
      </c>
      <c r="M48" s="48" t="e">
        <v>#N/A</v>
      </c>
      <c r="N48" s="48" t="e">
        <v>#N/A</v>
      </c>
      <c r="O48" s="48" t="e">
        <v>#N/A</v>
      </c>
      <c r="P48" s="48" t="e">
        <v>#N/A</v>
      </c>
      <c r="Q48" s="48" t="e">
        <v>#N/A</v>
      </c>
      <c r="R48" s="48" t="e">
        <v>#N/A</v>
      </c>
      <c r="S48" s="48" t="e">
        <v>#N/A</v>
      </c>
    </row>
    <row r="49" spans="2:19" x14ac:dyDescent="0.25">
      <c r="B49" s="29" t="s">
        <v>4</v>
      </c>
      <c r="C49" s="1">
        <v>0.5860298370592657</v>
      </c>
      <c r="D49" s="1">
        <v>0.48848340936168311</v>
      </c>
      <c r="E49" s="1">
        <v>0.50582147249345866</v>
      </c>
      <c r="F49" s="1">
        <v>0.37433177872707285</v>
      </c>
      <c r="M49" s="48" t="e">
        <v>#N/A</v>
      </c>
      <c r="N49" s="48" t="e">
        <v>#N/A</v>
      </c>
      <c r="O49" s="48" t="e">
        <v>#N/A</v>
      </c>
      <c r="P49" s="48" t="e">
        <v>#N/A</v>
      </c>
      <c r="Q49" s="48" t="e">
        <v>#N/A</v>
      </c>
      <c r="R49" s="48" t="e">
        <v>#N/A</v>
      </c>
      <c r="S49" s="48" t="e">
        <v>#N/A</v>
      </c>
    </row>
    <row r="50" spans="2:19" x14ac:dyDescent="0.25">
      <c r="B50" s="29" t="s">
        <v>22</v>
      </c>
      <c r="C50" s="1">
        <v>0.60887511129784344</v>
      </c>
      <c r="D50" s="1">
        <v>0.61000280979287957</v>
      </c>
      <c r="E50" s="1">
        <v>0.60887327518053247</v>
      </c>
      <c r="F50" s="1">
        <v>0.60955778140854167</v>
      </c>
      <c r="M50" s="48" t="e">
        <v>#N/A</v>
      </c>
      <c r="N50" s="48" t="e">
        <v>#N/A</v>
      </c>
      <c r="O50" s="48" t="e">
        <v>#N/A</v>
      </c>
      <c r="P50" s="48" t="e">
        <v>#N/A</v>
      </c>
      <c r="Q50" s="48" t="e">
        <v>#N/A</v>
      </c>
      <c r="R50" s="48" t="e">
        <v>#N/A</v>
      </c>
      <c r="S50" s="48" t="e">
        <v>#N/A</v>
      </c>
    </row>
    <row r="51" spans="2:19" x14ac:dyDescent="0.25">
      <c r="B51" s="29" t="s">
        <v>23</v>
      </c>
      <c r="C51" s="1">
        <v>1.3901534072872956E-2</v>
      </c>
      <c r="D51" s="1">
        <v>1.3916704657023526E-2</v>
      </c>
      <c r="E51" s="1">
        <v>1.3909755820372476E-2</v>
      </c>
      <c r="F51" s="1">
        <v>1.3922862335636147E-2</v>
      </c>
      <c r="M51" s="48" t="e">
        <v>#N/A</v>
      </c>
      <c r="N51" s="48" t="e">
        <v>#N/A</v>
      </c>
      <c r="O51" s="48" t="e">
        <v>#N/A</v>
      </c>
      <c r="P51" s="48" t="e">
        <v>#N/A</v>
      </c>
      <c r="Q51" s="48" t="e">
        <v>#N/A</v>
      </c>
      <c r="R51" s="48" t="e">
        <v>#N/A</v>
      </c>
      <c r="S51" s="48" t="e">
        <v>#N/A</v>
      </c>
    </row>
    <row r="52" spans="2:19" x14ac:dyDescent="0.25">
      <c r="B52" s="1" t="s">
        <v>53</v>
      </c>
      <c r="C52" s="1">
        <v>0.23411232399521847</v>
      </c>
      <c r="D52" s="1">
        <v>0.29181901152150624</v>
      </c>
      <c r="E52" s="1">
        <v>0.20744855688961863</v>
      </c>
      <c r="F52" s="1">
        <v>0.25206351408286809</v>
      </c>
      <c r="M52" s="48" t="e">
        <v>#N/A</v>
      </c>
      <c r="N52" s="48" t="e">
        <v>#N/A</v>
      </c>
      <c r="O52" s="48" t="e">
        <v>#N/A</v>
      </c>
      <c r="P52" s="48" t="e">
        <v>#N/A</v>
      </c>
      <c r="Q52" s="48" t="e">
        <v>#N/A</v>
      </c>
      <c r="R52" s="48" t="e">
        <v>#N/A</v>
      </c>
      <c r="S52" s="48" t="e">
        <v>#N/A</v>
      </c>
    </row>
    <row r="53" spans="2:19" x14ac:dyDescent="0.25">
      <c r="M53" s="1" t="e">
        <v>#N/A</v>
      </c>
      <c r="N53" s="1" t="e">
        <v>#N/A</v>
      </c>
      <c r="O53" s="1" t="e">
        <v>#N/A</v>
      </c>
      <c r="P53" s="1" t="e">
        <v>#N/A</v>
      </c>
      <c r="Q53" s="1" t="e">
        <v>#N/A</v>
      </c>
      <c r="R53" s="1" t="e">
        <v>#N/A</v>
      </c>
      <c r="S53" s="1" t="e">
        <v>#N/A</v>
      </c>
    </row>
    <row r="54" spans="2:19" x14ac:dyDescent="0.25">
      <c r="M54" s="1" t="e">
        <v>#N/A</v>
      </c>
      <c r="N54" s="1" t="e">
        <v>#N/A</v>
      </c>
      <c r="O54" s="1" t="e">
        <v>#N/A</v>
      </c>
      <c r="P54" s="1" t="e">
        <v>#N/A</v>
      </c>
      <c r="Q54" s="1" t="e">
        <v>#N/A</v>
      </c>
      <c r="R54" s="1" t="e">
        <v>#N/A</v>
      </c>
      <c r="S54" s="1" t="e">
        <v>#N/A</v>
      </c>
    </row>
    <row r="55" spans="2:19" x14ac:dyDescent="0.25">
      <c r="M55" s="1" t="e">
        <v>#N/A</v>
      </c>
      <c r="N55" s="1" t="e">
        <v>#N/A</v>
      </c>
      <c r="O55" s="1" t="e">
        <v>#N/A</v>
      </c>
      <c r="P55" s="1" t="e">
        <v>#N/A</v>
      </c>
      <c r="Q55" s="1" t="e">
        <v>#N/A</v>
      </c>
      <c r="R55" s="1" t="e">
        <v>#N/A</v>
      </c>
      <c r="S55" s="1" t="e">
        <v>#N/A</v>
      </c>
    </row>
    <row r="56" spans="2:19" x14ac:dyDescent="0.25">
      <c r="M56" s="1" t="e">
        <v>#N/A</v>
      </c>
      <c r="N56" s="1" t="e">
        <v>#N/A</v>
      </c>
      <c r="O56" s="1" t="e">
        <v>#N/A</v>
      </c>
      <c r="P56" s="1" t="e">
        <v>#N/A</v>
      </c>
      <c r="Q56" s="1" t="e">
        <v>#N/A</v>
      </c>
      <c r="R56" s="1" t="e">
        <v>#N/A</v>
      </c>
      <c r="S56" s="1" t="e">
        <v>#N/A</v>
      </c>
    </row>
    <row r="57" spans="2:19" x14ac:dyDescent="0.25">
      <c r="D57" s="54"/>
      <c r="E57" s="54"/>
      <c r="F57" s="54"/>
      <c r="G57" s="54"/>
      <c r="H57" s="54"/>
      <c r="I57" s="54"/>
      <c r="M57" s="1" t="e">
        <v>#N/A</v>
      </c>
      <c r="N57" s="1" t="e">
        <v>#N/A</v>
      </c>
      <c r="O57" s="1" t="e">
        <v>#N/A</v>
      </c>
      <c r="P57" s="1" t="e">
        <v>#N/A</v>
      </c>
      <c r="Q57" s="1" t="e">
        <v>#N/A</v>
      </c>
      <c r="R57" s="1" t="e">
        <v>#N/A</v>
      </c>
      <c r="S57" s="1" t="e">
        <v>#N/A</v>
      </c>
    </row>
    <row r="58" spans="2:19" x14ac:dyDescent="0.25">
      <c r="D58" s="54"/>
      <c r="E58" s="54"/>
      <c r="F58" s="54"/>
      <c r="G58" s="54"/>
      <c r="H58" s="54"/>
      <c r="I58" s="54"/>
      <c r="M58" s="1" t="e">
        <v>#N/A</v>
      </c>
      <c r="N58" s="1" t="e">
        <v>#N/A</v>
      </c>
      <c r="O58" s="1" t="e">
        <v>#N/A</v>
      </c>
      <c r="P58" s="1" t="e">
        <v>#N/A</v>
      </c>
      <c r="Q58" s="1" t="e">
        <v>#N/A</v>
      </c>
      <c r="R58" s="1" t="e">
        <v>#N/A</v>
      </c>
      <c r="S58" s="1" t="e">
        <v>#N/A</v>
      </c>
    </row>
    <row r="59" spans="2:19" x14ac:dyDescent="0.25">
      <c r="D59" s="54"/>
      <c r="E59" s="54"/>
      <c r="F59" s="54"/>
      <c r="G59" s="54"/>
      <c r="H59" s="54"/>
      <c r="I59" s="54"/>
      <c r="M59" s="1" t="e">
        <v>#N/A</v>
      </c>
      <c r="N59" s="1" t="e">
        <v>#N/A</v>
      </c>
      <c r="O59" s="1" t="e">
        <v>#N/A</v>
      </c>
      <c r="P59" s="1" t="e">
        <v>#N/A</v>
      </c>
      <c r="Q59" s="1" t="e">
        <v>#N/A</v>
      </c>
      <c r="R59" s="1" t="e">
        <v>#N/A</v>
      </c>
      <c r="S59" s="1" t="e">
        <v>#N/A</v>
      </c>
    </row>
    <row r="60" spans="2:19" x14ac:dyDescent="0.25">
      <c r="D60" s="54"/>
      <c r="E60" s="54"/>
      <c r="F60" s="54"/>
      <c r="G60" s="54"/>
      <c r="H60" s="54"/>
      <c r="I60" s="54"/>
      <c r="M60" s="1" t="e">
        <v>#N/A</v>
      </c>
      <c r="N60" s="1" t="e">
        <v>#N/A</v>
      </c>
      <c r="O60" s="1" t="e">
        <v>#N/A</v>
      </c>
      <c r="P60" s="1" t="e">
        <v>#N/A</v>
      </c>
      <c r="Q60" s="1" t="e">
        <v>#N/A</v>
      </c>
      <c r="R60" s="1" t="e">
        <v>#N/A</v>
      </c>
      <c r="S60" s="1" t="e">
        <v>#N/A</v>
      </c>
    </row>
    <row r="61" spans="2:19" x14ac:dyDescent="0.25">
      <c r="D61" s="54"/>
      <c r="E61" s="54"/>
      <c r="F61" s="54"/>
      <c r="G61" s="54"/>
      <c r="H61" s="54"/>
      <c r="I61" s="54"/>
      <c r="M61" s="1" t="e">
        <v>#N/A</v>
      </c>
      <c r="N61" s="1" t="e">
        <v>#N/A</v>
      </c>
      <c r="O61" s="1" t="e">
        <v>#N/A</v>
      </c>
      <c r="P61" s="1" t="e">
        <v>#N/A</v>
      </c>
      <c r="Q61" s="1" t="e">
        <v>#N/A</v>
      </c>
      <c r="R61" s="1" t="e">
        <v>#N/A</v>
      </c>
      <c r="S61" s="1" t="e">
        <v>#N/A</v>
      </c>
    </row>
    <row r="62" spans="2:19" x14ac:dyDescent="0.25">
      <c r="D62" s="54"/>
      <c r="E62" s="54"/>
      <c r="F62" s="54"/>
      <c r="G62" s="54"/>
      <c r="H62" s="54"/>
      <c r="I62" s="54"/>
      <c r="M62" s="1" t="e">
        <v>#N/A</v>
      </c>
      <c r="N62" s="1" t="e">
        <v>#N/A</v>
      </c>
      <c r="O62" s="1" t="e">
        <v>#N/A</v>
      </c>
      <c r="P62" s="1" t="e">
        <v>#N/A</v>
      </c>
      <c r="Q62" s="1" t="e">
        <v>#N/A</v>
      </c>
      <c r="R62" s="1" t="e">
        <v>#N/A</v>
      </c>
      <c r="S62" s="1" t="e">
        <v>#N/A</v>
      </c>
    </row>
    <row r="63" spans="2:19" x14ac:dyDescent="0.25">
      <c r="M63" s="1" t="e">
        <v>#N/A</v>
      </c>
      <c r="N63" s="1" t="e">
        <v>#N/A</v>
      </c>
      <c r="O63" s="1" t="e">
        <v>#N/A</v>
      </c>
      <c r="P63" s="1" t="e">
        <v>#N/A</v>
      </c>
      <c r="Q63" s="1" t="e">
        <v>#N/A</v>
      </c>
      <c r="R63" s="1" t="e">
        <v>#N/A</v>
      </c>
      <c r="S63" s="1" t="e">
        <v>#N/A</v>
      </c>
    </row>
    <row r="64" spans="2:19" x14ac:dyDescent="0.25">
      <c r="M64" s="1" t="e">
        <v>#N/A</v>
      </c>
      <c r="N64" s="1" t="e">
        <v>#N/A</v>
      </c>
      <c r="O64" s="1" t="e">
        <v>#N/A</v>
      </c>
      <c r="P64" s="1" t="e">
        <v>#N/A</v>
      </c>
      <c r="Q64" s="1" t="e">
        <v>#N/A</v>
      </c>
      <c r="R64" s="1" t="e">
        <v>#N/A</v>
      </c>
      <c r="S64" s="1" t="e">
        <v>#N/A</v>
      </c>
    </row>
    <row r="65" spans="13:19" x14ac:dyDescent="0.25">
      <c r="M65" s="1" t="e">
        <v>#N/A</v>
      </c>
      <c r="N65" s="1" t="e">
        <v>#N/A</v>
      </c>
      <c r="O65" s="1" t="e">
        <v>#N/A</v>
      </c>
      <c r="P65" s="1" t="e">
        <v>#N/A</v>
      </c>
      <c r="Q65" s="1" t="e">
        <v>#N/A</v>
      </c>
      <c r="R65" s="1" t="e">
        <v>#N/A</v>
      </c>
      <c r="S65" s="1" t="e">
        <v>#N/A</v>
      </c>
    </row>
    <row r="66" spans="13:19" x14ac:dyDescent="0.25">
      <c r="M66" s="1" t="e">
        <v>#N/A</v>
      </c>
      <c r="N66" s="1" t="e">
        <v>#N/A</v>
      </c>
      <c r="O66" s="1" t="e">
        <v>#N/A</v>
      </c>
      <c r="P66" s="1" t="e">
        <v>#N/A</v>
      </c>
      <c r="Q66" s="1" t="e">
        <v>#N/A</v>
      </c>
      <c r="R66" s="1" t="e">
        <v>#N/A</v>
      </c>
      <c r="S66" s="1" t="e">
        <v>#N/A</v>
      </c>
    </row>
    <row r="67" spans="13:19" x14ac:dyDescent="0.25">
      <c r="M67" s="1" t="e">
        <v>#N/A</v>
      </c>
      <c r="N67" s="1" t="e">
        <v>#N/A</v>
      </c>
      <c r="O67" s="1" t="e">
        <v>#N/A</v>
      </c>
      <c r="P67" s="1" t="e">
        <v>#N/A</v>
      </c>
      <c r="Q67" s="1" t="e">
        <v>#N/A</v>
      </c>
      <c r="R67" s="1" t="e">
        <v>#N/A</v>
      </c>
      <c r="S67" s="1" t="e">
        <v>#N/A</v>
      </c>
    </row>
    <row r="68" spans="13:19" x14ac:dyDescent="0.25">
      <c r="M68" s="1" t="e">
        <v>#N/A</v>
      </c>
      <c r="N68" s="1" t="e">
        <v>#N/A</v>
      </c>
      <c r="O68" s="1" t="e">
        <v>#N/A</v>
      </c>
      <c r="P68" s="1" t="e">
        <v>#N/A</v>
      </c>
      <c r="Q68" s="1" t="e">
        <v>#N/A</v>
      </c>
      <c r="R68" s="1" t="e">
        <v>#N/A</v>
      </c>
      <c r="S68" s="1" t="e">
        <v>#N/A</v>
      </c>
    </row>
    <row r="69" spans="13:19" x14ac:dyDescent="0.25">
      <c r="M69" s="1" t="e">
        <v>#N/A</v>
      </c>
      <c r="N69" s="1" t="e">
        <v>#N/A</v>
      </c>
      <c r="O69" s="1" t="e">
        <v>#N/A</v>
      </c>
      <c r="P69" s="1" t="e">
        <v>#N/A</v>
      </c>
      <c r="Q69" s="1" t="e">
        <v>#N/A</v>
      </c>
      <c r="R69" s="1" t="e">
        <v>#N/A</v>
      </c>
      <c r="S69" s="1" t="e">
        <v>#N/A</v>
      </c>
    </row>
    <row r="70" spans="13:19" x14ac:dyDescent="0.25">
      <c r="M70" s="1" t="e">
        <v>#N/A</v>
      </c>
      <c r="N70" s="1" t="e">
        <v>#N/A</v>
      </c>
      <c r="O70" s="1" t="e">
        <v>#N/A</v>
      </c>
      <c r="P70" s="1" t="e">
        <v>#N/A</v>
      </c>
      <c r="Q70" s="1" t="e">
        <v>#N/A</v>
      </c>
      <c r="R70" s="1" t="e">
        <v>#N/A</v>
      </c>
      <c r="S70" s="1" t="e">
        <v>#N/A</v>
      </c>
    </row>
    <row r="71" spans="13:19" x14ac:dyDescent="0.25">
      <c r="M71" s="1" t="e">
        <v>#N/A</v>
      </c>
      <c r="N71" s="1" t="e">
        <v>#N/A</v>
      </c>
      <c r="O71" s="1" t="e">
        <v>#N/A</v>
      </c>
      <c r="P71" s="1" t="e">
        <v>#N/A</v>
      </c>
      <c r="Q71" s="1" t="e">
        <v>#N/A</v>
      </c>
      <c r="R71" s="1" t="e">
        <v>#N/A</v>
      </c>
      <c r="S71" s="1" t="e">
        <v>#N/A</v>
      </c>
    </row>
    <row r="72" spans="13:19" x14ac:dyDescent="0.25">
      <c r="M72" s="1" t="e">
        <v>#N/A</v>
      </c>
      <c r="N72" s="1" t="e">
        <v>#N/A</v>
      </c>
      <c r="O72" s="1" t="e">
        <v>#N/A</v>
      </c>
      <c r="P72" s="1" t="e">
        <v>#N/A</v>
      </c>
      <c r="Q72" s="1" t="e">
        <v>#N/A</v>
      </c>
      <c r="R72" s="1" t="e">
        <v>#N/A</v>
      </c>
      <c r="S72" s="1" t="e">
        <v>#N/A</v>
      </c>
    </row>
    <row r="73" spans="13:19" x14ac:dyDescent="0.25">
      <c r="M73" s="1" t="e">
        <v>#N/A</v>
      </c>
      <c r="N73" s="1" t="e">
        <v>#N/A</v>
      </c>
      <c r="O73" s="1" t="e">
        <v>#N/A</v>
      </c>
      <c r="P73" s="1" t="e">
        <v>#N/A</v>
      </c>
      <c r="Q73" s="1" t="e">
        <v>#N/A</v>
      </c>
      <c r="R73" s="1" t="e">
        <v>#N/A</v>
      </c>
      <c r="S73" s="1" t="e">
        <v>#N/A</v>
      </c>
    </row>
    <row r="74" spans="13:19" x14ac:dyDescent="0.25">
      <c r="M74" s="1" t="e">
        <v>#N/A</v>
      </c>
      <c r="N74" s="1" t="e">
        <v>#N/A</v>
      </c>
      <c r="O74" s="1" t="e">
        <v>#N/A</v>
      </c>
      <c r="P74" s="1" t="e">
        <v>#N/A</v>
      </c>
      <c r="Q74" s="1" t="e">
        <v>#N/A</v>
      </c>
      <c r="R74" s="1" t="e">
        <v>#N/A</v>
      </c>
      <c r="S74" s="1" t="e">
        <v>#N/A</v>
      </c>
    </row>
    <row r="75" spans="13:19" x14ac:dyDescent="0.25">
      <c r="M75" s="1" t="e">
        <v>#N/A</v>
      </c>
      <c r="N75" s="1" t="e">
        <v>#N/A</v>
      </c>
      <c r="O75" s="1" t="e">
        <v>#N/A</v>
      </c>
      <c r="P75" s="1" t="e">
        <v>#N/A</v>
      </c>
      <c r="Q75" s="1" t="e">
        <v>#N/A</v>
      </c>
      <c r="R75" s="1" t="e">
        <v>#N/A</v>
      </c>
      <c r="S75" s="1" t="e">
        <v>#N/A</v>
      </c>
    </row>
    <row r="76" spans="13:19" x14ac:dyDescent="0.25">
      <c r="M76" s="1" t="e">
        <v>#N/A</v>
      </c>
      <c r="N76" s="1" t="e">
        <v>#N/A</v>
      </c>
      <c r="O76" s="1" t="e">
        <v>#N/A</v>
      </c>
      <c r="P76" s="1" t="e">
        <v>#N/A</v>
      </c>
      <c r="Q76" s="1" t="e">
        <v>#N/A</v>
      </c>
      <c r="R76" s="1" t="e">
        <v>#N/A</v>
      </c>
      <c r="S76" s="1" t="e">
        <v>#N/A</v>
      </c>
    </row>
    <row r="77" spans="13:19" x14ac:dyDescent="0.25">
      <c r="M77" s="1" t="e">
        <v>#N/A</v>
      </c>
      <c r="N77" s="1" t="e">
        <v>#N/A</v>
      </c>
      <c r="O77" s="1" t="e">
        <v>#N/A</v>
      </c>
      <c r="P77" s="1" t="e">
        <v>#N/A</v>
      </c>
      <c r="Q77" s="1" t="e">
        <v>#N/A</v>
      </c>
      <c r="R77" s="1" t="e">
        <v>#N/A</v>
      </c>
      <c r="S77" s="1" t="e">
        <v>#N/A</v>
      </c>
    </row>
    <row r="78" spans="13:19" x14ac:dyDescent="0.25">
      <c r="M78" s="1" t="e">
        <v>#N/A</v>
      </c>
      <c r="N78" s="1" t="e">
        <v>#N/A</v>
      </c>
      <c r="O78" s="1" t="e">
        <v>#N/A</v>
      </c>
      <c r="P78" s="1" t="e">
        <v>#N/A</v>
      </c>
      <c r="Q78" s="1" t="e">
        <v>#N/A</v>
      </c>
      <c r="R78" s="1" t="e">
        <v>#N/A</v>
      </c>
      <c r="S78" s="1" t="e">
        <v>#N/A</v>
      </c>
    </row>
    <row r="79" spans="13:19" x14ac:dyDescent="0.25">
      <c r="M79" s="1" t="e">
        <v>#N/A</v>
      </c>
      <c r="N79" s="1" t="e">
        <v>#N/A</v>
      </c>
      <c r="O79" s="1" t="e">
        <v>#N/A</v>
      </c>
      <c r="P79" s="1" t="e">
        <v>#N/A</v>
      </c>
      <c r="Q79" s="1" t="e">
        <v>#N/A</v>
      </c>
      <c r="R79" s="1" t="e">
        <v>#N/A</v>
      </c>
      <c r="S79" s="1" t="e">
        <v>#N/A</v>
      </c>
    </row>
    <row r="80" spans="13:19" x14ac:dyDescent="0.25">
      <c r="M80" s="1" t="e">
        <v>#N/A</v>
      </c>
      <c r="N80" s="1" t="e">
        <v>#N/A</v>
      </c>
      <c r="O80" s="1" t="e">
        <v>#N/A</v>
      </c>
      <c r="P80" s="1" t="e">
        <v>#N/A</v>
      </c>
      <c r="Q80" s="1" t="e">
        <v>#N/A</v>
      </c>
      <c r="R80" s="1" t="e">
        <v>#N/A</v>
      </c>
      <c r="S80" s="1" t="e">
        <v>#N/A</v>
      </c>
    </row>
    <row r="81" spans="13:19" x14ac:dyDescent="0.25">
      <c r="M81" s="1" t="e">
        <v>#N/A</v>
      </c>
      <c r="N81" s="1" t="e">
        <v>#N/A</v>
      </c>
      <c r="O81" s="1" t="e">
        <v>#N/A</v>
      </c>
      <c r="P81" s="1" t="e">
        <v>#N/A</v>
      </c>
      <c r="Q81" s="1" t="e">
        <v>#N/A</v>
      </c>
      <c r="R81" s="1" t="e">
        <v>#N/A</v>
      </c>
      <c r="S81" s="1" t="e">
        <v>#N/A</v>
      </c>
    </row>
    <row r="82" spans="13:19" x14ac:dyDescent="0.25">
      <c r="M82" s="1" t="e">
        <v>#N/A</v>
      </c>
      <c r="N82" s="1" t="e">
        <v>#N/A</v>
      </c>
      <c r="O82" s="1" t="e">
        <v>#N/A</v>
      </c>
      <c r="P82" s="1" t="e">
        <v>#N/A</v>
      </c>
      <c r="Q82" s="1" t="e">
        <v>#N/A</v>
      </c>
      <c r="R82" s="1" t="e">
        <v>#N/A</v>
      </c>
      <c r="S82" s="1" t="e">
        <v>#N/A</v>
      </c>
    </row>
    <row r="83" spans="13:19" x14ac:dyDescent="0.25">
      <c r="M83" s="1" t="e">
        <v>#N/A</v>
      </c>
      <c r="N83" s="1" t="e">
        <v>#N/A</v>
      </c>
      <c r="O83" s="1" t="e">
        <v>#N/A</v>
      </c>
      <c r="P83" s="1" t="e">
        <v>#N/A</v>
      </c>
      <c r="Q83" s="1" t="e">
        <v>#N/A</v>
      </c>
      <c r="R83" s="1" t="e">
        <v>#N/A</v>
      </c>
      <c r="S83" s="1" t="e">
        <v>#N/A</v>
      </c>
    </row>
    <row r="84" spans="13:19" x14ac:dyDescent="0.25">
      <c r="M84" s="1" t="e">
        <v>#N/A</v>
      </c>
      <c r="N84" s="1" t="e">
        <v>#N/A</v>
      </c>
      <c r="O84" s="1" t="e">
        <v>#N/A</v>
      </c>
      <c r="P84" s="1" t="e">
        <v>#N/A</v>
      </c>
      <c r="Q84" s="1" t="e">
        <v>#N/A</v>
      </c>
      <c r="R84" s="1" t="e">
        <v>#N/A</v>
      </c>
      <c r="S84" s="1" t="e">
        <v>#N/A</v>
      </c>
    </row>
    <row r="85" spans="13:19" x14ac:dyDescent="0.25">
      <c r="M85" s="1" t="e">
        <v>#N/A</v>
      </c>
      <c r="N85" s="1" t="e">
        <v>#N/A</v>
      </c>
      <c r="O85" s="1" t="e">
        <v>#N/A</v>
      </c>
      <c r="P85" s="1" t="e">
        <v>#N/A</v>
      </c>
      <c r="Q85" s="1" t="e">
        <v>#N/A</v>
      </c>
      <c r="R85" s="1" t="e">
        <v>#N/A</v>
      </c>
      <c r="S85" s="1" t="e">
        <v>#N/A</v>
      </c>
    </row>
    <row r="86" spans="13:19" x14ac:dyDescent="0.25">
      <c r="M86" s="1" t="e">
        <v>#N/A</v>
      </c>
      <c r="N86" s="1" t="e">
        <v>#N/A</v>
      </c>
      <c r="O86" s="1" t="e">
        <v>#N/A</v>
      </c>
      <c r="P86" s="1" t="e">
        <v>#N/A</v>
      </c>
      <c r="Q86" s="1" t="e">
        <v>#N/A</v>
      </c>
      <c r="R86" s="1" t="e">
        <v>#N/A</v>
      </c>
      <c r="S86" s="1" t="e">
        <v>#N/A</v>
      </c>
    </row>
    <row r="87" spans="13:19" x14ac:dyDescent="0.25">
      <c r="M87" s="1" t="e">
        <v>#N/A</v>
      </c>
      <c r="N87" s="1" t="e">
        <v>#N/A</v>
      </c>
      <c r="O87" s="1" t="e">
        <v>#N/A</v>
      </c>
      <c r="P87" s="1" t="e">
        <v>#N/A</v>
      </c>
      <c r="Q87" s="1" t="e">
        <v>#N/A</v>
      </c>
      <c r="R87" s="1" t="e">
        <v>#N/A</v>
      </c>
      <c r="S87" s="1" t="e">
        <v>#N/A</v>
      </c>
    </row>
    <row r="88" spans="13:19" x14ac:dyDescent="0.25">
      <c r="M88" s="1" t="e">
        <v>#N/A</v>
      </c>
      <c r="N88" s="1" t="e">
        <v>#N/A</v>
      </c>
      <c r="O88" s="1" t="e">
        <v>#N/A</v>
      </c>
      <c r="P88" s="1" t="e">
        <v>#N/A</v>
      </c>
      <c r="Q88" s="1" t="e">
        <v>#N/A</v>
      </c>
      <c r="R88" s="1" t="e">
        <v>#N/A</v>
      </c>
      <c r="S88" s="1" t="e">
        <v>#N/A</v>
      </c>
    </row>
    <row r="89" spans="13:19" x14ac:dyDescent="0.25">
      <c r="M89" s="1" t="e">
        <v>#N/A</v>
      </c>
      <c r="N89" s="1" t="e">
        <v>#N/A</v>
      </c>
      <c r="O89" s="1" t="e">
        <v>#N/A</v>
      </c>
      <c r="P89" s="1" t="e">
        <v>#N/A</v>
      </c>
      <c r="Q89" s="1" t="e">
        <v>#N/A</v>
      </c>
      <c r="R89" s="1" t="e">
        <v>#N/A</v>
      </c>
      <c r="S89" s="1" t="e">
        <v>#N/A</v>
      </c>
    </row>
    <row r="90" spans="13:19" x14ac:dyDescent="0.25">
      <c r="M90" s="1" t="e">
        <v>#N/A</v>
      </c>
      <c r="N90" s="1" t="e">
        <v>#N/A</v>
      </c>
      <c r="O90" s="1" t="e">
        <v>#N/A</v>
      </c>
      <c r="P90" s="1" t="e">
        <v>#N/A</v>
      </c>
      <c r="Q90" s="1" t="e">
        <v>#N/A</v>
      </c>
      <c r="R90" s="1" t="e">
        <v>#N/A</v>
      </c>
      <c r="S90" s="1" t="e">
        <v>#N/A</v>
      </c>
    </row>
    <row r="91" spans="13:19" x14ac:dyDescent="0.25">
      <c r="M91" s="1" t="e">
        <v>#N/A</v>
      </c>
      <c r="N91" s="1" t="e">
        <v>#N/A</v>
      </c>
      <c r="O91" s="1" t="e">
        <v>#N/A</v>
      </c>
      <c r="P91" s="1" t="e">
        <v>#N/A</v>
      </c>
      <c r="Q91" s="1" t="e">
        <v>#N/A</v>
      </c>
      <c r="R91" s="1" t="e">
        <v>#N/A</v>
      </c>
      <c r="S91" s="1" t="e">
        <v>#N/A</v>
      </c>
    </row>
    <row r="92" spans="13:19" x14ac:dyDescent="0.25">
      <c r="M92" s="1" t="e">
        <v>#N/A</v>
      </c>
      <c r="N92" s="1" t="e">
        <v>#N/A</v>
      </c>
      <c r="O92" s="1" t="e">
        <v>#N/A</v>
      </c>
      <c r="P92" s="1" t="e">
        <v>#N/A</v>
      </c>
      <c r="Q92" s="1" t="e">
        <v>#N/A</v>
      </c>
      <c r="R92" s="1" t="e">
        <v>#N/A</v>
      </c>
      <c r="S92" s="1" t="e">
        <v>#N/A</v>
      </c>
    </row>
    <row r="93" spans="13:19" x14ac:dyDescent="0.25">
      <c r="M93" s="1" t="e">
        <v>#N/A</v>
      </c>
      <c r="N93" s="1" t="e">
        <v>#N/A</v>
      </c>
      <c r="O93" s="1" t="e">
        <v>#N/A</v>
      </c>
      <c r="P93" s="1" t="e">
        <v>#N/A</v>
      </c>
      <c r="Q93" s="1" t="e">
        <v>#N/A</v>
      </c>
      <c r="R93" s="1" t="e">
        <v>#N/A</v>
      </c>
      <c r="S93" s="1" t="e">
        <v>#N/A</v>
      </c>
    </row>
    <row r="94" spans="13:19" x14ac:dyDescent="0.25">
      <c r="M94" s="1" t="e">
        <v>#N/A</v>
      </c>
      <c r="N94" s="1" t="e">
        <v>#N/A</v>
      </c>
      <c r="O94" s="1" t="e">
        <v>#N/A</v>
      </c>
      <c r="P94" s="1" t="e">
        <v>#N/A</v>
      </c>
      <c r="Q94" s="1" t="e">
        <v>#N/A</v>
      </c>
      <c r="R94" s="1" t="e">
        <v>#N/A</v>
      </c>
      <c r="S94" s="1" t="e">
        <v>#N/A</v>
      </c>
    </row>
    <row r="95" spans="13:19" x14ac:dyDescent="0.25">
      <c r="M95" s="1" t="e">
        <v>#N/A</v>
      </c>
      <c r="N95" s="1" t="e">
        <v>#N/A</v>
      </c>
      <c r="O95" s="1" t="e">
        <v>#N/A</v>
      </c>
      <c r="P95" s="1" t="e">
        <v>#N/A</v>
      </c>
      <c r="Q95" s="1" t="e">
        <v>#N/A</v>
      </c>
      <c r="R95" s="1" t="e">
        <v>#N/A</v>
      </c>
      <c r="S95" s="1" t="e">
        <v>#N/A</v>
      </c>
    </row>
    <row r="96" spans="13:19" x14ac:dyDescent="0.25">
      <c r="M96" s="1" t="e">
        <v>#N/A</v>
      </c>
      <c r="N96" s="1" t="e">
        <v>#N/A</v>
      </c>
      <c r="O96" s="1" t="e">
        <v>#N/A</v>
      </c>
      <c r="P96" s="1" t="e">
        <v>#N/A</v>
      </c>
      <c r="Q96" s="1" t="e">
        <v>#N/A</v>
      </c>
      <c r="R96" s="1" t="e">
        <v>#N/A</v>
      </c>
      <c r="S96" s="1" t="e">
        <v>#N/A</v>
      </c>
    </row>
    <row r="97" spans="13:19" x14ac:dyDescent="0.25">
      <c r="M97" s="1" t="e">
        <v>#N/A</v>
      </c>
      <c r="N97" s="1" t="e">
        <v>#N/A</v>
      </c>
      <c r="O97" s="1" t="e">
        <v>#N/A</v>
      </c>
      <c r="P97" s="1" t="e">
        <v>#N/A</v>
      </c>
      <c r="Q97" s="1" t="e">
        <v>#N/A</v>
      </c>
      <c r="R97" s="1" t="e">
        <v>#N/A</v>
      </c>
      <c r="S97" s="1" t="e">
        <v>#N/A</v>
      </c>
    </row>
    <row r="98" spans="13:19" x14ac:dyDescent="0.25">
      <c r="M98" s="1" t="e">
        <v>#N/A</v>
      </c>
      <c r="N98" s="1" t="e">
        <v>#N/A</v>
      </c>
      <c r="O98" s="1" t="e">
        <v>#N/A</v>
      </c>
      <c r="P98" s="1" t="e">
        <v>#N/A</v>
      </c>
      <c r="Q98" s="1" t="e">
        <v>#N/A</v>
      </c>
      <c r="R98" s="1" t="e">
        <v>#N/A</v>
      </c>
      <c r="S98" s="1" t="e">
        <v>#N/A</v>
      </c>
    </row>
    <row r="99" spans="13:19" x14ac:dyDescent="0.25">
      <c r="M99" s="1" t="e">
        <v>#N/A</v>
      </c>
      <c r="N99" s="1" t="e">
        <v>#N/A</v>
      </c>
      <c r="O99" s="1" t="e">
        <v>#N/A</v>
      </c>
      <c r="P99" s="1" t="e">
        <v>#N/A</v>
      </c>
      <c r="Q99" s="1" t="e">
        <v>#N/A</v>
      </c>
      <c r="R99" s="1" t="e">
        <v>#N/A</v>
      </c>
      <c r="S99" s="1" t="e">
        <v>#N/A</v>
      </c>
    </row>
    <row r="100" spans="13:19" x14ac:dyDescent="0.25">
      <c r="M100" s="1" t="e">
        <v>#N/A</v>
      </c>
      <c r="N100" s="1" t="e">
        <v>#N/A</v>
      </c>
      <c r="O100" s="1" t="e">
        <v>#N/A</v>
      </c>
      <c r="P100" s="1" t="e">
        <v>#N/A</v>
      </c>
      <c r="Q100" s="1" t="e">
        <v>#N/A</v>
      </c>
      <c r="R100" s="1" t="e">
        <v>#N/A</v>
      </c>
      <c r="S100" s="1" t="e">
        <v>#N/A</v>
      </c>
    </row>
    <row r="101" spans="13:19" x14ac:dyDescent="0.25">
      <c r="M101" s="1" t="e">
        <v>#N/A</v>
      </c>
      <c r="N101" s="1" t="e">
        <v>#N/A</v>
      </c>
      <c r="O101" s="1" t="e">
        <v>#N/A</v>
      </c>
      <c r="P101" s="1" t="e">
        <v>#N/A</v>
      </c>
      <c r="Q101" s="1" t="e">
        <v>#N/A</v>
      </c>
      <c r="R101" s="1" t="e">
        <v>#N/A</v>
      </c>
      <c r="S101" s="1" t="e">
        <v>#N/A</v>
      </c>
    </row>
    <row r="102" spans="13:19" x14ac:dyDescent="0.25">
      <c r="M102" s="1" t="e">
        <v>#N/A</v>
      </c>
      <c r="N102" s="1" t="e">
        <v>#N/A</v>
      </c>
      <c r="O102" s="1" t="e">
        <v>#N/A</v>
      </c>
      <c r="P102" s="1" t="e">
        <v>#N/A</v>
      </c>
      <c r="Q102" s="1" t="e">
        <v>#N/A</v>
      </c>
      <c r="R102" s="1" t="e">
        <v>#N/A</v>
      </c>
      <c r="S102" s="1" t="e">
        <v>#N/A</v>
      </c>
    </row>
    <row r="103" spans="13:19" x14ac:dyDescent="0.25">
      <c r="M103" s="1" t="e">
        <v>#N/A</v>
      </c>
      <c r="N103" s="1" t="e">
        <v>#N/A</v>
      </c>
      <c r="O103" s="1" t="e">
        <v>#N/A</v>
      </c>
      <c r="P103" s="1" t="e">
        <v>#N/A</v>
      </c>
      <c r="Q103" s="1" t="e">
        <v>#N/A</v>
      </c>
      <c r="R103" s="1" t="e">
        <v>#N/A</v>
      </c>
      <c r="S103" s="1" t="e">
        <v>#N/A</v>
      </c>
    </row>
    <row r="104" spans="13:19" x14ac:dyDescent="0.25">
      <c r="M104" s="1" t="e">
        <v>#N/A</v>
      </c>
      <c r="N104" s="1" t="e">
        <v>#N/A</v>
      </c>
      <c r="O104" s="1" t="e">
        <v>#N/A</v>
      </c>
      <c r="P104" s="1" t="e">
        <v>#N/A</v>
      </c>
      <c r="Q104" s="1" t="e">
        <v>#N/A</v>
      </c>
      <c r="R104" s="1" t="e">
        <v>#N/A</v>
      </c>
      <c r="S104" s="1" t="e">
        <v>#N/A</v>
      </c>
    </row>
    <row r="105" spans="13:19" x14ac:dyDescent="0.25">
      <c r="M105" s="1" t="e">
        <v>#N/A</v>
      </c>
      <c r="N105" s="1" t="e">
        <v>#N/A</v>
      </c>
      <c r="O105" s="1" t="e">
        <v>#N/A</v>
      </c>
      <c r="P105" s="1" t="e">
        <v>#N/A</v>
      </c>
      <c r="Q105" s="1" t="e">
        <v>#N/A</v>
      </c>
      <c r="R105" s="1" t="e">
        <v>#N/A</v>
      </c>
      <c r="S105" s="1" t="e">
        <v>#N/A</v>
      </c>
    </row>
    <row r="106" spans="13:19" x14ac:dyDescent="0.25">
      <c r="M106" s="1" t="e">
        <v>#N/A</v>
      </c>
      <c r="N106" s="1" t="e">
        <v>#N/A</v>
      </c>
      <c r="O106" s="1" t="e">
        <v>#N/A</v>
      </c>
      <c r="P106" s="1" t="e">
        <v>#N/A</v>
      </c>
      <c r="Q106" s="1" t="e">
        <v>#N/A</v>
      </c>
      <c r="R106" s="1" t="e">
        <v>#N/A</v>
      </c>
      <c r="S106" s="1" t="e">
        <v>#N/A</v>
      </c>
    </row>
    <row r="107" spans="13:19" x14ac:dyDescent="0.25">
      <c r="M107" s="1" t="e">
        <v>#N/A</v>
      </c>
      <c r="N107" s="1" t="e">
        <v>#N/A</v>
      </c>
      <c r="O107" s="1" t="e">
        <v>#N/A</v>
      </c>
      <c r="P107" s="1" t="e">
        <v>#N/A</v>
      </c>
      <c r="Q107" s="1" t="e">
        <v>#N/A</v>
      </c>
      <c r="R107" s="1" t="e">
        <v>#N/A</v>
      </c>
      <c r="S107" s="1" t="e">
        <v>#N/A</v>
      </c>
    </row>
    <row r="108" spans="13:19" x14ac:dyDescent="0.25">
      <c r="M108" s="1" t="e">
        <v>#N/A</v>
      </c>
      <c r="N108" s="1" t="e">
        <v>#N/A</v>
      </c>
      <c r="O108" s="1" t="e">
        <v>#N/A</v>
      </c>
      <c r="P108" s="1" t="e">
        <v>#N/A</v>
      </c>
      <c r="Q108" s="1" t="e">
        <v>#N/A</v>
      </c>
      <c r="R108" s="1" t="e">
        <v>#N/A</v>
      </c>
      <c r="S108" s="1" t="e">
        <v>#N/A</v>
      </c>
    </row>
    <row r="109" spans="13:19" x14ac:dyDescent="0.25">
      <c r="M109" s="1" t="e">
        <v>#N/A</v>
      </c>
      <c r="N109" s="1" t="e">
        <v>#N/A</v>
      </c>
      <c r="O109" s="1" t="e">
        <v>#N/A</v>
      </c>
      <c r="P109" s="1" t="e">
        <v>#N/A</v>
      </c>
      <c r="Q109" s="1" t="e">
        <v>#N/A</v>
      </c>
      <c r="R109" s="1" t="e">
        <v>#N/A</v>
      </c>
      <c r="S109" s="1" t="e">
        <v>#N/A</v>
      </c>
    </row>
    <row r="110" spans="13:19" x14ac:dyDescent="0.25">
      <c r="M110" s="1" t="e">
        <v>#N/A</v>
      </c>
      <c r="N110" s="1" t="e">
        <v>#N/A</v>
      </c>
      <c r="O110" s="1" t="e">
        <v>#N/A</v>
      </c>
      <c r="P110" s="1" t="e">
        <v>#N/A</v>
      </c>
      <c r="Q110" s="1" t="e">
        <v>#N/A</v>
      </c>
      <c r="R110" s="1" t="e">
        <v>#N/A</v>
      </c>
      <c r="S110" s="1" t="e">
        <v>#N/A</v>
      </c>
    </row>
    <row r="111" spans="13:19" x14ac:dyDescent="0.25">
      <c r="M111" s="1" t="e">
        <v>#N/A</v>
      </c>
      <c r="N111" s="1" t="e">
        <v>#N/A</v>
      </c>
      <c r="O111" s="1" t="e">
        <v>#N/A</v>
      </c>
      <c r="P111" s="1" t="e">
        <v>#N/A</v>
      </c>
      <c r="Q111" s="1" t="e">
        <v>#N/A</v>
      </c>
      <c r="R111" s="1" t="e">
        <v>#N/A</v>
      </c>
      <c r="S111" s="1" t="e">
        <v>#N/A</v>
      </c>
    </row>
    <row r="112" spans="13:19" x14ac:dyDescent="0.25">
      <c r="M112" s="1" t="e">
        <v>#N/A</v>
      </c>
      <c r="N112" s="1" t="e">
        <v>#N/A</v>
      </c>
      <c r="O112" s="1" t="e">
        <v>#N/A</v>
      </c>
      <c r="P112" s="1" t="e">
        <v>#N/A</v>
      </c>
      <c r="Q112" s="1" t="e">
        <v>#N/A</v>
      </c>
      <c r="R112" s="1" t="e">
        <v>#N/A</v>
      </c>
      <c r="S112" s="1" t="e">
        <v>#N/A</v>
      </c>
    </row>
    <row r="113" spans="13:19" x14ac:dyDescent="0.25">
      <c r="M113" s="1" t="e">
        <v>#N/A</v>
      </c>
      <c r="N113" s="1" t="e">
        <v>#N/A</v>
      </c>
      <c r="O113" s="1" t="e">
        <v>#N/A</v>
      </c>
      <c r="P113" s="1" t="e">
        <v>#N/A</v>
      </c>
      <c r="Q113" s="1" t="e">
        <v>#N/A</v>
      </c>
      <c r="R113" s="1" t="e">
        <v>#N/A</v>
      </c>
      <c r="S113" s="1" t="e">
        <v>#N/A</v>
      </c>
    </row>
    <row r="114" spans="13:19" x14ac:dyDescent="0.25">
      <c r="M114" s="1" t="e">
        <v>#N/A</v>
      </c>
      <c r="N114" s="1" t="e">
        <v>#N/A</v>
      </c>
      <c r="O114" s="1" t="e">
        <v>#N/A</v>
      </c>
      <c r="P114" s="1" t="e">
        <v>#N/A</v>
      </c>
      <c r="Q114" s="1" t="e">
        <v>#N/A</v>
      </c>
      <c r="R114" s="1" t="e">
        <v>#N/A</v>
      </c>
      <c r="S114" s="1" t="e">
        <v>#N/A</v>
      </c>
    </row>
    <row r="115" spans="13:19" x14ac:dyDescent="0.25">
      <c r="M115" s="1" t="e">
        <v>#N/A</v>
      </c>
      <c r="N115" s="1" t="e">
        <v>#N/A</v>
      </c>
      <c r="O115" s="1" t="e">
        <v>#N/A</v>
      </c>
      <c r="P115" s="1" t="e">
        <v>#N/A</v>
      </c>
      <c r="Q115" s="1" t="e">
        <v>#N/A</v>
      </c>
      <c r="R115" s="1" t="e">
        <v>#N/A</v>
      </c>
      <c r="S115" s="1" t="e">
        <v>#N/A</v>
      </c>
    </row>
    <row r="116" spans="13:19" x14ac:dyDescent="0.25">
      <c r="M116" s="1" t="e">
        <v>#N/A</v>
      </c>
      <c r="N116" s="1" t="e">
        <v>#N/A</v>
      </c>
      <c r="O116" s="1" t="e">
        <v>#N/A</v>
      </c>
      <c r="P116" s="1" t="e">
        <v>#N/A</v>
      </c>
      <c r="Q116" s="1" t="e">
        <v>#N/A</v>
      </c>
      <c r="R116" s="1" t="e">
        <v>#N/A</v>
      </c>
      <c r="S116" s="1" t="e">
        <v>#N/A</v>
      </c>
    </row>
    <row r="117" spans="13:19" x14ac:dyDescent="0.25">
      <c r="M117" s="1" t="e">
        <v>#N/A</v>
      </c>
      <c r="N117" s="1" t="e">
        <v>#N/A</v>
      </c>
      <c r="O117" s="1" t="e">
        <v>#N/A</v>
      </c>
      <c r="P117" s="1" t="e">
        <v>#N/A</v>
      </c>
      <c r="Q117" s="1" t="e">
        <v>#N/A</v>
      </c>
      <c r="R117" s="1" t="e">
        <v>#N/A</v>
      </c>
      <c r="S117" s="1" t="e">
        <v>#N/A</v>
      </c>
    </row>
    <row r="118" spans="13:19" x14ac:dyDescent="0.25">
      <c r="M118" s="1" t="e">
        <v>#N/A</v>
      </c>
      <c r="N118" s="1" t="e">
        <v>#N/A</v>
      </c>
      <c r="O118" s="1" t="e">
        <v>#N/A</v>
      </c>
      <c r="P118" s="1" t="e">
        <v>#N/A</v>
      </c>
      <c r="Q118" s="1" t="e">
        <v>#N/A</v>
      </c>
      <c r="R118" s="1" t="e">
        <v>#N/A</v>
      </c>
      <c r="S118" s="1" t="e">
        <v>#N/A</v>
      </c>
    </row>
    <row r="119" spans="13:19" x14ac:dyDescent="0.25">
      <c r="M119" s="1" t="e">
        <v>#N/A</v>
      </c>
      <c r="N119" s="1" t="e">
        <v>#N/A</v>
      </c>
      <c r="O119" s="1" t="e">
        <v>#N/A</v>
      </c>
      <c r="P119" s="1" t="e">
        <v>#N/A</v>
      </c>
      <c r="Q119" s="1" t="e">
        <v>#N/A</v>
      </c>
      <c r="R119" s="1" t="e">
        <v>#N/A</v>
      </c>
      <c r="S119" s="1" t="e">
        <v>#N/A</v>
      </c>
    </row>
    <row r="120" spans="13:19" x14ac:dyDescent="0.25">
      <c r="M120" s="1" t="e">
        <v>#N/A</v>
      </c>
      <c r="N120" s="1" t="e">
        <v>#N/A</v>
      </c>
      <c r="O120" s="1" t="e">
        <v>#N/A</v>
      </c>
      <c r="P120" s="1" t="e">
        <v>#N/A</v>
      </c>
      <c r="Q120" s="1" t="e">
        <v>#N/A</v>
      </c>
      <c r="R120" s="1" t="e">
        <v>#N/A</v>
      </c>
      <c r="S120" s="1" t="e">
        <v>#N/A</v>
      </c>
    </row>
    <row r="121" spans="13:19" x14ac:dyDescent="0.25">
      <c r="M121" s="1" t="e">
        <v>#N/A</v>
      </c>
      <c r="N121" s="1" t="e">
        <v>#N/A</v>
      </c>
      <c r="O121" s="1" t="e">
        <v>#N/A</v>
      </c>
      <c r="P121" s="1" t="e">
        <v>#N/A</v>
      </c>
      <c r="Q121" s="1" t="e">
        <v>#N/A</v>
      </c>
      <c r="R121" s="1" t="e">
        <v>#N/A</v>
      </c>
      <c r="S121" s="1" t="e">
        <v>#N/A</v>
      </c>
    </row>
    <row r="122" spans="13:19" x14ac:dyDescent="0.25">
      <c r="M122" s="1" t="e">
        <v>#N/A</v>
      </c>
      <c r="N122" s="1" t="e">
        <v>#N/A</v>
      </c>
      <c r="O122" s="1" t="e">
        <v>#N/A</v>
      </c>
      <c r="P122" s="1" t="e">
        <v>#N/A</v>
      </c>
      <c r="Q122" s="1" t="e">
        <v>#N/A</v>
      </c>
      <c r="R122" s="1" t="e">
        <v>#N/A</v>
      </c>
      <c r="S122" s="1" t="e">
        <v>#N/A</v>
      </c>
    </row>
    <row r="123" spans="13:19" x14ac:dyDescent="0.25">
      <c r="M123" s="1" t="e">
        <v>#N/A</v>
      </c>
      <c r="N123" s="1" t="e">
        <v>#N/A</v>
      </c>
      <c r="O123" s="1" t="e">
        <v>#N/A</v>
      </c>
      <c r="P123" s="1" t="e">
        <v>#N/A</v>
      </c>
      <c r="Q123" s="1" t="e">
        <v>#N/A</v>
      </c>
      <c r="R123" s="1" t="e">
        <v>#N/A</v>
      </c>
      <c r="S123" s="1" t="e">
        <v>#N/A</v>
      </c>
    </row>
    <row r="124" spans="13:19" x14ac:dyDescent="0.25">
      <c r="M124" s="1" t="e">
        <v>#N/A</v>
      </c>
      <c r="N124" s="1" t="e">
        <v>#N/A</v>
      </c>
      <c r="O124" s="1" t="e">
        <v>#N/A</v>
      </c>
      <c r="P124" s="1" t="e">
        <v>#N/A</v>
      </c>
      <c r="Q124" s="1" t="e">
        <v>#N/A</v>
      </c>
      <c r="R124" s="1" t="e">
        <v>#N/A</v>
      </c>
      <c r="S124" s="1" t="e">
        <v>#N/A</v>
      </c>
    </row>
    <row r="125" spans="13:19" x14ac:dyDescent="0.25">
      <c r="M125" s="1" t="e">
        <v>#N/A</v>
      </c>
      <c r="N125" s="1" t="e">
        <v>#N/A</v>
      </c>
      <c r="O125" s="1" t="e">
        <v>#N/A</v>
      </c>
      <c r="P125" s="1" t="e">
        <v>#N/A</v>
      </c>
      <c r="Q125" s="1" t="e">
        <v>#N/A</v>
      </c>
      <c r="R125" s="1" t="e">
        <v>#N/A</v>
      </c>
      <c r="S125" s="1" t="e">
        <v>#N/A</v>
      </c>
    </row>
    <row r="126" spans="13:19" x14ac:dyDescent="0.25">
      <c r="M126" s="1" t="e">
        <v>#N/A</v>
      </c>
      <c r="N126" s="1" t="e">
        <v>#N/A</v>
      </c>
      <c r="O126" s="1" t="e">
        <v>#N/A</v>
      </c>
      <c r="P126" s="1" t="e">
        <v>#N/A</v>
      </c>
      <c r="Q126" s="1" t="e">
        <v>#N/A</v>
      </c>
      <c r="R126" s="1" t="e">
        <v>#N/A</v>
      </c>
      <c r="S126" s="1" t="e">
        <v>#N/A</v>
      </c>
    </row>
    <row r="127" spans="13:19" x14ac:dyDescent="0.25">
      <c r="M127" s="1" t="e">
        <v>#N/A</v>
      </c>
      <c r="N127" s="1" t="e">
        <v>#N/A</v>
      </c>
      <c r="O127" s="1" t="e">
        <v>#N/A</v>
      </c>
      <c r="P127" s="1" t="e">
        <v>#N/A</v>
      </c>
      <c r="Q127" s="1" t="e">
        <v>#N/A</v>
      </c>
      <c r="R127" s="1" t="e">
        <v>#N/A</v>
      </c>
      <c r="S127" s="1" t="e">
        <v>#N/A</v>
      </c>
    </row>
    <row r="128" spans="13:19" x14ac:dyDescent="0.25">
      <c r="M128" s="1" t="e">
        <v>#N/A</v>
      </c>
      <c r="N128" s="1" t="e">
        <v>#N/A</v>
      </c>
      <c r="O128" s="1" t="e">
        <v>#N/A</v>
      </c>
      <c r="P128" s="1" t="e">
        <v>#N/A</v>
      </c>
      <c r="Q128" s="1" t="e">
        <v>#N/A</v>
      </c>
      <c r="R128" s="1" t="e">
        <v>#N/A</v>
      </c>
      <c r="S128" s="1" t="e">
        <v>#N/A</v>
      </c>
    </row>
    <row r="129" spans="13:19" x14ac:dyDescent="0.25">
      <c r="M129" s="1" t="e">
        <v>#N/A</v>
      </c>
      <c r="N129" s="1" t="e">
        <v>#N/A</v>
      </c>
      <c r="O129" s="1" t="e">
        <v>#N/A</v>
      </c>
      <c r="P129" s="1" t="e">
        <v>#N/A</v>
      </c>
      <c r="Q129" s="1" t="e">
        <v>#N/A</v>
      </c>
      <c r="R129" s="1" t="e">
        <v>#N/A</v>
      </c>
      <c r="S129" s="1" t="e">
        <v>#N/A</v>
      </c>
    </row>
    <row r="130" spans="13:19" x14ac:dyDescent="0.25">
      <c r="M130" s="1" t="e">
        <v>#N/A</v>
      </c>
      <c r="N130" s="1" t="e">
        <v>#N/A</v>
      </c>
      <c r="O130" s="1" t="e">
        <v>#N/A</v>
      </c>
      <c r="P130" s="1" t="e">
        <v>#N/A</v>
      </c>
      <c r="Q130" s="1" t="e">
        <v>#N/A</v>
      </c>
      <c r="R130" s="1" t="e">
        <v>#N/A</v>
      </c>
      <c r="S130" s="1" t="e">
        <v>#N/A</v>
      </c>
    </row>
    <row r="131" spans="13:19" x14ac:dyDescent="0.25">
      <c r="M131" s="1" t="e">
        <v>#N/A</v>
      </c>
      <c r="N131" s="1" t="e">
        <v>#N/A</v>
      </c>
      <c r="O131" s="1" t="e">
        <v>#N/A</v>
      </c>
      <c r="P131" s="1" t="e">
        <v>#N/A</v>
      </c>
      <c r="Q131" s="1" t="e">
        <v>#N/A</v>
      </c>
      <c r="R131" s="1" t="e">
        <v>#N/A</v>
      </c>
      <c r="S131" s="1" t="e">
        <v>#N/A</v>
      </c>
    </row>
    <row r="132" spans="13:19" x14ac:dyDescent="0.25">
      <c r="M132" s="1" t="e">
        <v>#N/A</v>
      </c>
      <c r="N132" s="1" t="e">
        <v>#N/A</v>
      </c>
      <c r="O132" s="1" t="e">
        <v>#N/A</v>
      </c>
      <c r="P132" s="1" t="e">
        <v>#N/A</v>
      </c>
      <c r="Q132" s="1" t="e">
        <v>#N/A</v>
      </c>
      <c r="R132" s="1" t="e">
        <v>#N/A</v>
      </c>
      <c r="S132" s="1" t="e">
        <v>#N/A</v>
      </c>
    </row>
    <row r="133" spans="13:19" x14ac:dyDescent="0.25">
      <c r="M133" s="1" t="e">
        <v>#N/A</v>
      </c>
      <c r="N133" s="1" t="e">
        <v>#N/A</v>
      </c>
      <c r="O133" s="1" t="e">
        <v>#N/A</v>
      </c>
      <c r="P133" s="1" t="e">
        <v>#N/A</v>
      </c>
      <c r="Q133" s="1" t="e">
        <v>#N/A</v>
      </c>
      <c r="R133" s="1" t="e">
        <v>#N/A</v>
      </c>
      <c r="S133" s="1" t="e">
        <v>#N/A</v>
      </c>
    </row>
    <row r="134" spans="13:19" x14ac:dyDescent="0.25">
      <c r="M134" s="1" t="e">
        <v>#N/A</v>
      </c>
      <c r="N134" s="1" t="e">
        <v>#N/A</v>
      </c>
      <c r="O134" s="1" t="e">
        <v>#N/A</v>
      </c>
      <c r="P134" s="1" t="e">
        <v>#N/A</v>
      </c>
      <c r="Q134" s="1" t="e">
        <v>#N/A</v>
      </c>
      <c r="R134" s="1" t="e">
        <v>#N/A</v>
      </c>
      <c r="S134" s="1" t="e">
        <v>#N/A</v>
      </c>
    </row>
    <row r="135" spans="13:19" x14ac:dyDescent="0.25">
      <c r="M135" s="1" t="e">
        <v>#N/A</v>
      </c>
      <c r="N135" s="1" t="e">
        <v>#N/A</v>
      </c>
      <c r="O135" s="1" t="e">
        <v>#N/A</v>
      </c>
      <c r="P135" s="1" t="e">
        <v>#N/A</v>
      </c>
      <c r="Q135" s="1" t="e">
        <v>#N/A</v>
      </c>
      <c r="R135" s="1" t="e">
        <v>#N/A</v>
      </c>
      <c r="S135" s="1" t="e">
        <v>#N/A</v>
      </c>
    </row>
    <row r="136" spans="13:19" x14ac:dyDescent="0.25">
      <c r="M136" s="1" t="e">
        <v>#N/A</v>
      </c>
      <c r="N136" s="1" t="e">
        <v>#N/A</v>
      </c>
      <c r="O136" s="1" t="e">
        <v>#N/A</v>
      </c>
      <c r="P136" s="1" t="e">
        <v>#N/A</v>
      </c>
      <c r="Q136" s="1" t="e">
        <v>#N/A</v>
      </c>
      <c r="R136" s="1" t="e">
        <v>#N/A</v>
      </c>
      <c r="S136" s="1" t="e">
        <v>#N/A</v>
      </c>
    </row>
    <row r="137" spans="13:19" x14ac:dyDescent="0.25">
      <c r="M137" s="1" t="e">
        <v>#N/A</v>
      </c>
      <c r="N137" s="1" t="e">
        <v>#N/A</v>
      </c>
      <c r="O137" s="1" t="e">
        <v>#N/A</v>
      </c>
      <c r="P137" s="1" t="e">
        <v>#N/A</v>
      </c>
      <c r="Q137" s="1" t="e">
        <v>#N/A</v>
      </c>
      <c r="R137" s="1" t="e">
        <v>#N/A</v>
      </c>
      <c r="S137" s="1" t="e">
        <v>#N/A</v>
      </c>
    </row>
    <row r="138" spans="13:19" x14ac:dyDescent="0.25">
      <c r="M138" s="1" t="e">
        <v>#N/A</v>
      </c>
      <c r="N138" s="1" t="e">
        <v>#N/A</v>
      </c>
      <c r="O138" s="1" t="e">
        <v>#N/A</v>
      </c>
      <c r="P138" s="1" t="e">
        <v>#N/A</v>
      </c>
      <c r="Q138" s="1" t="e">
        <v>#N/A</v>
      </c>
      <c r="R138" s="1" t="e">
        <v>#N/A</v>
      </c>
      <c r="S138" s="1" t="e">
        <v>#N/A</v>
      </c>
    </row>
    <row r="139" spans="13:19" x14ac:dyDescent="0.25">
      <c r="M139" s="1" t="e">
        <v>#N/A</v>
      </c>
      <c r="N139" s="1" t="e">
        <v>#N/A</v>
      </c>
      <c r="O139" s="1" t="e">
        <v>#N/A</v>
      </c>
      <c r="P139" s="1" t="e">
        <v>#N/A</v>
      </c>
      <c r="Q139" s="1" t="e">
        <v>#N/A</v>
      </c>
      <c r="R139" s="1" t="e">
        <v>#N/A</v>
      </c>
      <c r="S139" s="1" t="e">
        <v>#N/A</v>
      </c>
    </row>
    <row r="140" spans="13:19" x14ac:dyDescent="0.25">
      <c r="M140" s="1" t="e">
        <v>#N/A</v>
      </c>
      <c r="N140" s="1" t="e">
        <v>#N/A</v>
      </c>
      <c r="O140" s="1" t="e">
        <v>#N/A</v>
      </c>
      <c r="P140" s="1" t="e">
        <v>#N/A</v>
      </c>
      <c r="Q140" s="1" t="e">
        <v>#N/A</v>
      </c>
      <c r="R140" s="1" t="e">
        <v>#N/A</v>
      </c>
      <c r="S140" s="1" t="e">
        <v>#N/A</v>
      </c>
    </row>
    <row r="141" spans="13:19" x14ac:dyDescent="0.25">
      <c r="M141" s="1" t="e">
        <v>#N/A</v>
      </c>
      <c r="N141" s="1" t="e">
        <v>#N/A</v>
      </c>
      <c r="O141" s="1" t="e">
        <v>#N/A</v>
      </c>
      <c r="P141" s="1" t="e">
        <v>#N/A</v>
      </c>
      <c r="Q141" s="1" t="e">
        <v>#N/A</v>
      </c>
      <c r="R141" s="1" t="e">
        <v>#N/A</v>
      </c>
      <c r="S141" s="1" t="e">
        <v>#N/A</v>
      </c>
    </row>
    <row r="142" spans="13:19" x14ac:dyDescent="0.25">
      <c r="M142" s="1" t="e">
        <v>#N/A</v>
      </c>
      <c r="N142" s="1" t="e">
        <v>#N/A</v>
      </c>
      <c r="O142" s="1" t="e">
        <v>#N/A</v>
      </c>
      <c r="P142" s="1" t="e">
        <v>#N/A</v>
      </c>
      <c r="Q142" s="1" t="e">
        <v>#N/A</v>
      </c>
      <c r="R142" s="1" t="e">
        <v>#N/A</v>
      </c>
      <c r="S142" s="1" t="e">
        <v>#N/A</v>
      </c>
    </row>
    <row r="143" spans="13:19" x14ac:dyDescent="0.25">
      <c r="M143" s="1" t="e">
        <v>#N/A</v>
      </c>
      <c r="N143" s="1" t="e">
        <v>#N/A</v>
      </c>
      <c r="O143" s="1" t="e">
        <v>#N/A</v>
      </c>
      <c r="P143" s="1" t="e">
        <v>#N/A</v>
      </c>
      <c r="Q143" s="1" t="e">
        <v>#N/A</v>
      </c>
      <c r="R143" s="1" t="e">
        <v>#N/A</v>
      </c>
      <c r="S143" s="1" t="e">
        <v>#N/A</v>
      </c>
    </row>
    <row r="144" spans="13:19" x14ac:dyDescent="0.25">
      <c r="M144" s="1" t="e">
        <v>#N/A</v>
      </c>
      <c r="N144" s="1" t="e">
        <v>#N/A</v>
      </c>
      <c r="O144" s="1" t="e">
        <v>#N/A</v>
      </c>
      <c r="P144" s="1" t="e">
        <v>#N/A</v>
      </c>
      <c r="Q144" s="1" t="e">
        <v>#N/A</v>
      </c>
      <c r="R144" s="1" t="e">
        <v>#N/A</v>
      </c>
      <c r="S144" s="1" t="e">
        <v>#N/A</v>
      </c>
    </row>
    <row r="145" spans="13:19" x14ac:dyDescent="0.25">
      <c r="M145" s="1" t="e">
        <v>#N/A</v>
      </c>
      <c r="N145" s="1" t="e">
        <v>#N/A</v>
      </c>
      <c r="O145" s="1" t="e">
        <v>#N/A</v>
      </c>
      <c r="P145" s="1" t="e">
        <v>#N/A</v>
      </c>
      <c r="Q145" s="1" t="e">
        <v>#N/A</v>
      </c>
      <c r="R145" s="1" t="e">
        <v>#N/A</v>
      </c>
      <c r="S145" s="1" t="e">
        <v>#N/A</v>
      </c>
    </row>
    <row r="146" spans="13:19" x14ac:dyDescent="0.25">
      <c r="M146" s="1" t="e">
        <v>#N/A</v>
      </c>
      <c r="N146" s="1" t="e">
        <v>#N/A</v>
      </c>
      <c r="O146" s="1" t="e">
        <v>#N/A</v>
      </c>
      <c r="P146" s="1" t="e">
        <v>#N/A</v>
      </c>
      <c r="Q146" s="1" t="e">
        <v>#N/A</v>
      </c>
      <c r="R146" s="1" t="e">
        <v>#N/A</v>
      </c>
      <c r="S146" s="1" t="e">
        <v>#N/A</v>
      </c>
    </row>
    <row r="147" spans="13:19" x14ac:dyDescent="0.25">
      <c r="M147" s="1" t="e">
        <v>#N/A</v>
      </c>
      <c r="N147" s="1" t="e">
        <v>#N/A</v>
      </c>
      <c r="O147" s="1" t="e">
        <v>#N/A</v>
      </c>
      <c r="P147" s="1" t="e">
        <v>#N/A</v>
      </c>
      <c r="Q147" s="1" t="e">
        <v>#N/A</v>
      </c>
      <c r="R147" s="1" t="e">
        <v>#N/A</v>
      </c>
      <c r="S147" s="1" t="e">
        <v>#N/A</v>
      </c>
    </row>
    <row r="148" spans="13:19" x14ac:dyDescent="0.25">
      <c r="M148" s="1" t="e">
        <v>#N/A</v>
      </c>
      <c r="N148" s="1" t="e">
        <v>#N/A</v>
      </c>
      <c r="O148" s="1" t="e">
        <v>#N/A</v>
      </c>
      <c r="P148" s="1" t="e">
        <v>#N/A</v>
      </c>
      <c r="Q148" s="1" t="e">
        <v>#N/A</v>
      </c>
      <c r="R148" s="1" t="e">
        <v>#N/A</v>
      </c>
      <c r="S148" s="1" t="e">
        <v>#N/A</v>
      </c>
    </row>
    <row r="149" spans="13:19" x14ac:dyDescent="0.25">
      <c r="M149" s="1" t="e">
        <v>#N/A</v>
      </c>
      <c r="N149" s="1" t="e">
        <v>#N/A</v>
      </c>
      <c r="O149" s="1" t="e">
        <v>#N/A</v>
      </c>
      <c r="P149" s="1" t="e">
        <v>#N/A</v>
      </c>
      <c r="Q149" s="1" t="e">
        <v>#N/A</v>
      </c>
      <c r="R149" s="1" t="e">
        <v>#N/A</v>
      </c>
      <c r="S149" s="1" t="e">
        <v>#N/A</v>
      </c>
    </row>
    <row r="150" spans="13:19" x14ac:dyDescent="0.25">
      <c r="M150" s="1" t="e">
        <v>#N/A</v>
      </c>
      <c r="N150" s="1" t="e">
        <v>#N/A</v>
      </c>
      <c r="O150" s="1" t="e">
        <v>#N/A</v>
      </c>
      <c r="P150" s="1" t="e">
        <v>#N/A</v>
      </c>
      <c r="Q150" s="1" t="e">
        <v>#N/A</v>
      </c>
      <c r="R150" s="1" t="e">
        <v>#N/A</v>
      </c>
      <c r="S150" s="1" t="e">
        <v>#N/A</v>
      </c>
    </row>
    <row r="151" spans="13:19" x14ac:dyDescent="0.25">
      <c r="M151" s="1" t="e">
        <v>#N/A</v>
      </c>
      <c r="N151" s="1" t="e">
        <v>#N/A</v>
      </c>
      <c r="O151" s="1" t="e">
        <v>#N/A</v>
      </c>
      <c r="P151" s="1" t="e">
        <v>#N/A</v>
      </c>
      <c r="Q151" s="1" t="e">
        <v>#N/A</v>
      </c>
      <c r="R151" s="1" t="e">
        <v>#N/A</v>
      </c>
      <c r="S151" s="1" t="e">
        <v>#N/A</v>
      </c>
    </row>
    <row r="152" spans="13:19" x14ac:dyDescent="0.25">
      <c r="M152" s="1" t="e">
        <v>#N/A</v>
      </c>
      <c r="N152" s="1" t="e">
        <v>#N/A</v>
      </c>
      <c r="O152" s="1" t="e">
        <v>#N/A</v>
      </c>
      <c r="P152" s="1" t="e">
        <v>#N/A</v>
      </c>
      <c r="Q152" s="1" t="e">
        <v>#N/A</v>
      </c>
      <c r="R152" s="1" t="e">
        <v>#N/A</v>
      </c>
      <c r="S152" s="1" t="e">
        <v>#N/A</v>
      </c>
    </row>
    <row r="153" spans="13:19" x14ac:dyDescent="0.25">
      <c r="M153" s="1" t="e">
        <v>#N/A</v>
      </c>
      <c r="N153" s="1" t="e">
        <v>#N/A</v>
      </c>
      <c r="O153" s="1" t="e">
        <v>#N/A</v>
      </c>
      <c r="P153" s="1" t="e">
        <v>#N/A</v>
      </c>
      <c r="Q153" s="1" t="e">
        <v>#N/A</v>
      </c>
      <c r="R153" s="1" t="e">
        <v>#N/A</v>
      </c>
      <c r="S153" s="1" t="e">
        <v>#N/A</v>
      </c>
    </row>
    <row r="154" spans="13:19" x14ac:dyDescent="0.25">
      <c r="M154" s="1" t="e">
        <v>#N/A</v>
      </c>
      <c r="N154" s="1" t="e">
        <v>#N/A</v>
      </c>
      <c r="O154" s="1" t="e">
        <v>#N/A</v>
      </c>
      <c r="P154" s="1" t="e">
        <v>#N/A</v>
      </c>
      <c r="Q154" s="1" t="e">
        <v>#N/A</v>
      </c>
      <c r="R154" s="1" t="e">
        <v>#N/A</v>
      </c>
      <c r="S154" s="1" t="e">
        <v>#N/A</v>
      </c>
    </row>
    <row r="155" spans="13:19" x14ac:dyDescent="0.25">
      <c r="M155" s="1" t="e">
        <v>#N/A</v>
      </c>
      <c r="N155" s="1" t="e">
        <v>#N/A</v>
      </c>
      <c r="O155" s="1" t="e">
        <v>#N/A</v>
      </c>
      <c r="P155" s="1" t="e">
        <v>#N/A</v>
      </c>
      <c r="Q155" s="1" t="e">
        <v>#N/A</v>
      </c>
      <c r="R155" s="1" t="e">
        <v>#N/A</v>
      </c>
      <c r="S155" s="1" t="e">
        <v>#N/A</v>
      </c>
    </row>
    <row r="156" spans="13:19" x14ac:dyDescent="0.25">
      <c r="M156" s="1" t="e">
        <v>#N/A</v>
      </c>
      <c r="N156" s="1" t="e">
        <v>#N/A</v>
      </c>
      <c r="O156" s="1" t="e">
        <v>#N/A</v>
      </c>
      <c r="P156" s="1" t="e">
        <v>#N/A</v>
      </c>
      <c r="Q156" s="1" t="e">
        <v>#N/A</v>
      </c>
      <c r="R156" s="1" t="e">
        <v>#N/A</v>
      </c>
      <c r="S156" s="1" t="e">
        <v>#N/A</v>
      </c>
    </row>
    <row r="157" spans="13:19" x14ac:dyDescent="0.25">
      <c r="M157" s="1" t="e">
        <v>#N/A</v>
      </c>
      <c r="N157" s="1" t="e">
        <v>#N/A</v>
      </c>
      <c r="O157" s="1" t="e">
        <v>#N/A</v>
      </c>
      <c r="P157" s="1" t="e">
        <v>#N/A</v>
      </c>
      <c r="Q157" s="1" t="e">
        <v>#N/A</v>
      </c>
      <c r="R157" s="1" t="e">
        <v>#N/A</v>
      </c>
      <c r="S157" s="1" t="e">
        <v>#N/A</v>
      </c>
    </row>
    <row r="158" spans="13:19" x14ac:dyDescent="0.25">
      <c r="M158" s="1" t="e">
        <v>#N/A</v>
      </c>
      <c r="N158" s="1" t="e">
        <v>#N/A</v>
      </c>
      <c r="O158" s="1" t="e">
        <v>#N/A</v>
      </c>
      <c r="P158" s="1" t="e">
        <v>#N/A</v>
      </c>
      <c r="Q158" s="1" t="e">
        <v>#N/A</v>
      </c>
      <c r="R158" s="1" t="e">
        <v>#N/A</v>
      </c>
      <c r="S158" s="1" t="e">
        <v>#N/A</v>
      </c>
    </row>
    <row r="159" spans="13:19" x14ac:dyDescent="0.25">
      <c r="M159" s="1" t="e">
        <v>#N/A</v>
      </c>
      <c r="N159" s="1" t="e">
        <v>#N/A</v>
      </c>
      <c r="O159" s="1" t="e">
        <v>#N/A</v>
      </c>
      <c r="P159" s="1" t="e">
        <v>#N/A</v>
      </c>
      <c r="Q159" s="1" t="e">
        <v>#N/A</v>
      </c>
      <c r="R159" s="1" t="e">
        <v>#N/A</v>
      </c>
      <c r="S159" s="1" t="e">
        <v>#N/A</v>
      </c>
    </row>
    <row r="160" spans="13:19" x14ac:dyDescent="0.25">
      <c r="M160" s="1" t="e">
        <v>#N/A</v>
      </c>
      <c r="N160" s="1" t="e">
        <v>#N/A</v>
      </c>
      <c r="O160" s="1" t="e">
        <v>#N/A</v>
      </c>
      <c r="P160" s="1" t="e">
        <v>#N/A</v>
      </c>
      <c r="Q160" s="1" t="e">
        <v>#N/A</v>
      </c>
      <c r="R160" s="1" t="e">
        <v>#N/A</v>
      </c>
      <c r="S160" s="1" t="e">
        <v>#N/A</v>
      </c>
    </row>
    <row r="161" spans="13:19" x14ac:dyDescent="0.25">
      <c r="M161" s="1" t="e">
        <v>#N/A</v>
      </c>
      <c r="N161" s="1" t="e">
        <v>#N/A</v>
      </c>
      <c r="O161" s="1" t="e">
        <v>#N/A</v>
      </c>
      <c r="P161" s="1" t="e">
        <v>#N/A</v>
      </c>
      <c r="Q161" s="1" t="e">
        <v>#N/A</v>
      </c>
      <c r="R161" s="1" t="e">
        <v>#N/A</v>
      </c>
      <c r="S161" s="1" t="e">
        <v>#N/A</v>
      </c>
    </row>
    <row r="162" spans="13:19" x14ac:dyDescent="0.25">
      <c r="M162" s="1" t="e">
        <v>#N/A</v>
      </c>
      <c r="N162" s="1" t="e">
        <v>#N/A</v>
      </c>
      <c r="O162" s="1" t="e">
        <v>#N/A</v>
      </c>
      <c r="P162" s="1" t="e">
        <v>#N/A</v>
      </c>
      <c r="Q162" s="1" t="e">
        <v>#N/A</v>
      </c>
      <c r="R162" s="1" t="e">
        <v>#N/A</v>
      </c>
      <c r="S162" s="1" t="e">
        <v>#N/A</v>
      </c>
    </row>
    <row r="163" spans="13:19" x14ac:dyDescent="0.25">
      <c r="M163" s="1" t="e">
        <v>#N/A</v>
      </c>
      <c r="N163" s="1" t="e">
        <v>#N/A</v>
      </c>
      <c r="O163" s="1" t="e">
        <v>#N/A</v>
      </c>
      <c r="P163" s="1" t="e">
        <v>#N/A</v>
      </c>
      <c r="Q163" s="1" t="e">
        <v>#N/A</v>
      </c>
      <c r="R163" s="1" t="e">
        <v>#N/A</v>
      </c>
      <c r="S163" s="1" t="e">
        <v>#N/A</v>
      </c>
    </row>
    <row r="164" spans="13:19" x14ac:dyDescent="0.25">
      <c r="M164" s="1" t="e">
        <v>#N/A</v>
      </c>
      <c r="N164" s="1" t="e">
        <v>#N/A</v>
      </c>
      <c r="O164" s="1" t="e">
        <v>#N/A</v>
      </c>
      <c r="P164" s="1" t="e">
        <v>#N/A</v>
      </c>
      <c r="Q164" s="1" t="e">
        <v>#N/A</v>
      </c>
      <c r="R164" s="1" t="e">
        <v>#N/A</v>
      </c>
      <c r="S164" s="1" t="e">
        <v>#N/A</v>
      </c>
    </row>
    <row r="165" spans="13:19" x14ac:dyDescent="0.25">
      <c r="M165" s="1" t="e">
        <v>#N/A</v>
      </c>
      <c r="N165" s="1" t="e">
        <v>#N/A</v>
      </c>
      <c r="O165" s="1" t="e">
        <v>#N/A</v>
      </c>
      <c r="P165" s="1" t="e">
        <v>#N/A</v>
      </c>
      <c r="Q165" s="1" t="e">
        <v>#N/A</v>
      </c>
      <c r="R165" s="1" t="e">
        <v>#N/A</v>
      </c>
      <c r="S165" s="1" t="e">
        <v>#N/A</v>
      </c>
    </row>
    <row r="166" spans="13:19" x14ac:dyDescent="0.25">
      <c r="M166" s="1" t="e">
        <v>#N/A</v>
      </c>
      <c r="N166" s="1" t="e">
        <v>#N/A</v>
      </c>
      <c r="O166" s="1" t="e">
        <v>#N/A</v>
      </c>
      <c r="P166" s="1" t="e">
        <v>#N/A</v>
      </c>
      <c r="Q166" s="1" t="e">
        <v>#N/A</v>
      </c>
      <c r="R166" s="1" t="e">
        <v>#N/A</v>
      </c>
      <c r="S166" s="1" t="e">
        <v>#N/A</v>
      </c>
    </row>
    <row r="167" spans="13:19" x14ac:dyDescent="0.25">
      <c r="M167" s="1" t="e">
        <v>#N/A</v>
      </c>
      <c r="N167" s="1" t="e">
        <v>#N/A</v>
      </c>
      <c r="O167" s="1" t="e">
        <v>#N/A</v>
      </c>
      <c r="P167" s="1" t="e">
        <v>#N/A</v>
      </c>
      <c r="Q167" s="1" t="e">
        <v>#N/A</v>
      </c>
      <c r="R167" s="1" t="e">
        <v>#N/A</v>
      </c>
      <c r="S167" s="1" t="e">
        <v>#N/A</v>
      </c>
    </row>
    <row r="168" spans="13:19" x14ac:dyDescent="0.25">
      <c r="M168" s="1" t="e">
        <v>#N/A</v>
      </c>
      <c r="N168" s="1" t="e">
        <v>#N/A</v>
      </c>
      <c r="O168" s="1" t="e">
        <v>#N/A</v>
      </c>
      <c r="P168" s="1" t="e">
        <v>#N/A</v>
      </c>
      <c r="Q168" s="1" t="e">
        <v>#N/A</v>
      </c>
      <c r="R168" s="1" t="e">
        <v>#N/A</v>
      </c>
      <c r="S168" s="1" t="e">
        <v>#N/A</v>
      </c>
    </row>
    <row r="169" spans="13:19" x14ac:dyDescent="0.25">
      <c r="M169" s="1" t="e">
        <v>#N/A</v>
      </c>
      <c r="N169" s="1" t="e">
        <v>#N/A</v>
      </c>
      <c r="O169" s="1" t="e">
        <v>#N/A</v>
      </c>
      <c r="P169" s="1" t="e">
        <v>#N/A</v>
      </c>
      <c r="Q169" s="1" t="e">
        <v>#N/A</v>
      </c>
      <c r="R169" s="1" t="e">
        <v>#N/A</v>
      </c>
      <c r="S169" s="1" t="e">
        <v>#N/A</v>
      </c>
    </row>
    <row r="170" spans="13:19" x14ac:dyDescent="0.25">
      <c r="M170" s="1" t="e">
        <v>#N/A</v>
      </c>
      <c r="N170" s="1" t="e">
        <v>#N/A</v>
      </c>
      <c r="O170" s="1" t="e">
        <v>#N/A</v>
      </c>
      <c r="P170" s="1" t="e">
        <v>#N/A</v>
      </c>
      <c r="Q170" s="1" t="e">
        <v>#N/A</v>
      </c>
      <c r="R170" s="1" t="e">
        <v>#N/A</v>
      </c>
      <c r="S170" s="1" t="e">
        <v>#N/A</v>
      </c>
    </row>
    <row r="171" spans="13:19" x14ac:dyDescent="0.25">
      <c r="M171" s="1" t="e">
        <v>#N/A</v>
      </c>
      <c r="N171" s="1" t="e">
        <v>#N/A</v>
      </c>
      <c r="O171" s="1" t="e">
        <v>#N/A</v>
      </c>
      <c r="P171" s="1" t="e">
        <v>#N/A</v>
      </c>
      <c r="Q171" s="1" t="e">
        <v>#N/A</v>
      </c>
      <c r="R171" s="1" t="e">
        <v>#N/A</v>
      </c>
      <c r="S171" s="1" t="e">
        <v>#N/A</v>
      </c>
    </row>
    <row r="172" spans="13:19" x14ac:dyDescent="0.25">
      <c r="M172" s="1" t="e">
        <v>#N/A</v>
      </c>
      <c r="N172" s="1" t="e">
        <v>#N/A</v>
      </c>
      <c r="O172" s="1" t="e">
        <v>#N/A</v>
      </c>
      <c r="P172" s="1" t="e">
        <v>#N/A</v>
      </c>
      <c r="Q172" s="1" t="e">
        <v>#N/A</v>
      </c>
      <c r="R172" s="1" t="e">
        <v>#N/A</v>
      </c>
      <c r="S172" s="1" t="e">
        <v>#N/A</v>
      </c>
    </row>
    <row r="173" spans="13:19" x14ac:dyDescent="0.25">
      <c r="M173" s="1" t="e">
        <v>#N/A</v>
      </c>
      <c r="N173" s="1" t="e">
        <v>#N/A</v>
      </c>
      <c r="O173" s="1" t="e">
        <v>#N/A</v>
      </c>
      <c r="P173" s="1" t="e">
        <v>#N/A</v>
      </c>
      <c r="Q173" s="1" t="e">
        <v>#N/A</v>
      </c>
      <c r="R173" s="1" t="e">
        <v>#N/A</v>
      </c>
      <c r="S173" s="1" t="e">
        <v>#N/A</v>
      </c>
    </row>
    <row r="174" spans="13:19" x14ac:dyDescent="0.25">
      <c r="M174" s="1" t="e">
        <v>#N/A</v>
      </c>
      <c r="N174" s="1" t="e">
        <v>#N/A</v>
      </c>
      <c r="O174" s="1" t="e">
        <v>#N/A</v>
      </c>
      <c r="P174" s="1" t="e">
        <v>#N/A</v>
      </c>
      <c r="Q174" s="1" t="e">
        <v>#N/A</v>
      </c>
      <c r="R174" s="1" t="e">
        <v>#N/A</v>
      </c>
      <c r="S174" s="1" t="e">
        <v>#N/A</v>
      </c>
    </row>
    <row r="175" spans="13:19" x14ac:dyDescent="0.25">
      <c r="M175" s="1" t="e">
        <v>#N/A</v>
      </c>
      <c r="N175" s="1" t="e">
        <v>#N/A</v>
      </c>
      <c r="O175" s="1" t="e">
        <v>#N/A</v>
      </c>
      <c r="P175" s="1" t="e">
        <v>#N/A</v>
      </c>
      <c r="Q175" s="1" t="e">
        <v>#N/A</v>
      </c>
      <c r="R175" s="1" t="e">
        <v>#N/A</v>
      </c>
      <c r="S175" s="1" t="e">
        <v>#N/A</v>
      </c>
    </row>
    <row r="176" spans="13:19" x14ac:dyDescent="0.25">
      <c r="M176" s="1" t="e">
        <v>#N/A</v>
      </c>
      <c r="N176" s="1" t="e">
        <v>#N/A</v>
      </c>
      <c r="O176" s="1" t="e">
        <v>#N/A</v>
      </c>
      <c r="P176" s="1" t="e">
        <v>#N/A</v>
      </c>
      <c r="Q176" s="1" t="e">
        <v>#N/A</v>
      </c>
      <c r="R176" s="1" t="e">
        <v>#N/A</v>
      </c>
      <c r="S176" s="1" t="e">
        <v>#N/A</v>
      </c>
    </row>
    <row r="177" spans="13:19" x14ac:dyDescent="0.25">
      <c r="M177" s="1" t="e">
        <v>#N/A</v>
      </c>
      <c r="N177" s="1" t="e">
        <v>#N/A</v>
      </c>
      <c r="O177" s="1" t="e">
        <v>#N/A</v>
      </c>
      <c r="P177" s="1" t="e">
        <v>#N/A</v>
      </c>
      <c r="Q177" s="1" t="e">
        <v>#N/A</v>
      </c>
      <c r="R177" s="1" t="e">
        <v>#N/A</v>
      </c>
      <c r="S177" s="1" t="e">
        <v>#N/A</v>
      </c>
    </row>
    <row r="178" spans="13:19" x14ac:dyDescent="0.25">
      <c r="M178" s="1" t="e">
        <v>#N/A</v>
      </c>
      <c r="N178" s="1" t="e">
        <v>#N/A</v>
      </c>
      <c r="O178" s="1" t="e">
        <v>#N/A</v>
      </c>
      <c r="P178" s="1" t="e">
        <v>#N/A</v>
      </c>
      <c r="Q178" s="1" t="e">
        <v>#N/A</v>
      </c>
      <c r="R178" s="1" t="e">
        <v>#N/A</v>
      </c>
      <c r="S178" s="1" t="e">
        <v>#N/A</v>
      </c>
    </row>
    <row r="179" spans="13:19" x14ac:dyDescent="0.25">
      <c r="M179" s="1" t="e">
        <v>#N/A</v>
      </c>
      <c r="N179" s="1" t="e">
        <v>#N/A</v>
      </c>
      <c r="O179" s="1" t="e">
        <v>#N/A</v>
      </c>
      <c r="P179" s="1" t="e">
        <v>#N/A</v>
      </c>
      <c r="Q179" s="1" t="e">
        <v>#N/A</v>
      </c>
      <c r="R179" s="1" t="e">
        <v>#N/A</v>
      </c>
      <c r="S179" s="1" t="e">
        <v>#N/A</v>
      </c>
    </row>
    <row r="180" spans="13:19" x14ac:dyDescent="0.25">
      <c r="M180" s="1" t="e">
        <v>#N/A</v>
      </c>
      <c r="N180" s="1" t="e">
        <v>#N/A</v>
      </c>
      <c r="O180" s="1" t="e">
        <v>#N/A</v>
      </c>
      <c r="P180" s="1" t="e">
        <v>#N/A</v>
      </c>
      <c r="Q180" s="1" t="e">
        <v>#N/A</v>
      </c>
      <c r="R180" s="1" t="e">
        <v>#N/A</v>
      </c>
      <c r="S180" s="1" t="e">
        <v>#N/A</v>
      </c>
    </row>
    <row r="181" spans="13:19" x14ac:dyDescent="0.25">
      <c r="M181" s="1" t="e">
        <v>#N/A</v>
      </c>
      <c r="N181" s="1" t="e">
        <v>#N/A</v>
      </c>
      <c r="O181" s="1" t="e">
        <v>#N/A</v>
      </c>
      <c r="P181" s="1" t="e">
        <v>#N/A</v>
      </c>
      <c r="Q181" s="1" t="e">
        <v>#N/A</v>
      </c>
      <c r="R181" s="1" t="e">
        <v>#N/A</v>
      </c>
      <c r="S181" s="1" t="e">
        <v>#N/A</v>
      </c>
    </row>
    <row r="182" spans="13:19" x14ac:dyDescent="0.25">
      <c r="M182" s="1" t="e">
        <v>#N/A</v>
      </c>
      <c r="N182" s="1" t="e">
        <v>#N/A</v>
      </c>
      <c r="O182" s="1" t="e">
        <v>#N/A</v>
      </c>
      <c r="P182" s="1" t="e">
        <v>#N/A</v>
      </c>
      <c r="Q182" s="1" t="e">
        <v>#N/A</v>
      </c>
      <c r="R182" s="1" t="e">
        <v>#N/A</v>
      </c>
      <c r="S182" s="1" t="e">
        <v>#N/A</v>
      </c>
    </row>
    <row r="183" spans="13:19" x14ac:dyDescent="0.25">
      <c r="M183" s="1" t="e">
        <v>#N/A</v>
      </c>
      <c r="N183" s="1" t="e">
        <v>#N/A</v>
      </c>
      <c r="O183" s="1" t="e">
        <v>#N/A</v>
      </c>
      <c r="P183" s="1" t="e">
        <v>#N/A</v>
      </c>
      <c r="Q183" s="1" t="e">
        <v>#N/A</v>
      </c>
      <c r="R183" s="1" t="e">
        <v>#N/A</v>
      </c>
      <c r="S183" s="1" t="e">
        <v>#N/A</v>
      </c>
    </row>
    <row r="184" spans="13:19" x14ac:dyDescent="0.25">
      <c r="M184" s="1" t="e">
        <v>#N/A</v>
      </c>
      <c r="N184" s="1" t="e">
        <v>#N/A</v>
      </c>
      <c r="O184" s="1" t="e">
        <v>#N/A</v>
      </c>
      <c r="P184" s="1" t="e">
        <v>#N/A</v>
      </c>
      <c r="Q184" s="1" t="e">
        <v>#N/A</v>
      </c>
      <c r="R184" s="1" t="e">
        <v>#N/A</v>
      </c>
      <c r="S184" s="1" t="e">
        <v>#N/A</v>
      </c>
    </row>
    <row r="185" spans="13:19" x14ac:dyDescent="0.25">
      <c r="M185" s="1" t="e">
        <v>#N/A</v>
      </c>
      <c r="N185" s="1" t="e">
        <v>#N/A</v>
      </c>
      <c r="O185" s="1" t="e">
        <v>#N/A</v>
      </c>
      <c r="P185" s="1" t="e">
        <v>#N/A</v>
      </c>
      <c r="Q185" s="1" t="e">
        <v>#N/A</v>
      </c>
      <c r="R185" s="1" t="e">
        <v>#N/A</v>
      </c>
      <c r="S185" s="1" t="e">
        <v>#N/A</v>
      </c>
    </row>
    <row r="186" spans="13:19" x14ac:dyDescent="0.25">
      <c r="M186" s="1" t="e">
        <v>#N/A</v>
      </c>
      <c r="N186" s="1" t="e">
        <v>#N/A</v>
      </c>
      <c r="O186" s="1" t="e">
        <v>#N/A</v>
      </c>
      <c r="P186" s="1" t="e">
        <v>#N/A</v>
      </c>
      <c r="Q186" s="1" t="e">
        <v>#N/A</v>
      </c>
      <c r="R186" s="1" t="e">
        <v>#N/A</v>
      </c>
      <c r="S186" s="1" t="e">
        <v>#N/A</v>
      </c>
    </row>
    <row r="187" spans="13:19" x14ac:dyDescent="0.25">
      <c r="M187" s="1" t="e">
        <v>#N/A</v>
      </c>
      <c r="N187" s="1" t="e">
        <v>#N/A</v>
      </c>
      <c r="O187" s="1" t="e">
        <v>#N/A</v>
      </c>
      <c r="P187" s="1" t="e">
        <v>#N/A</v>
      </c>
      <c r="Q187" s="1" t="e">
        <v>#N/A</v>
      </c>
      <c r="R187" s="1" t="e">
        <v>#N/A</v>
      </c>
      <c r="S187" s="1" t="e">
        <v>#N/A</v>
      </c>
    </row>
    <row r="188" spans="13:19" x14ac:dyDescent="0.25">
      <c r="M188" s="1" t="e">
        <v>#N/A</v>
      </c>
      <c r="N188" s="1" t="e">
        <v>#N/A</v>
      </c>
      <c r="O188" s="1" t="e">
        <v>#N/A</v>
      </c>
      <c r="P188" s="1" t="e">
        <v>#N/A</v>
      </c>
      <c r="Q188" s="1" t="e">
        <v>#N/A</v>
      </c>
      <c r="R188" s="1" t="e">
        <v>#N/A</v>
      </c>
      <c r="S188" s="1" t="e">
        <v>#N/A</v>
      </c>
    </row>
    <row r="189" spans="13:19" x14ac:dyDescent="0.25">
      <c r="M189" s="1" t="e">
        <v>#N/A</v>
      </c>
      <c r="N189" s="1" t="e">
        <v>#N/A</v>
      </c>
      <c r="O189" s="1" t="e">
        <v>#N/A</v>
      </c>
      <c r="P189" s="1" t="e">
        <v>#N/A</v>
      </c>
      <c r="Q189" s="1" t="e">
        <v>#N/A</v>
      </c>
      <c r="R189" s="1" t="e">
        <v>#N/A</v>
      </c>
      <c r="S189" s="1" t="e">
        <v>#N/A</v>
      </c>
    </row>
    <row r="190" spans="13:19" x14ac:dyDescent="0.25">
      <c r="M190" s="1" t="e">
        <v>#N/A</v>
      </c>
      <c r="N190" s="1" t="e">
        <v>#N/A</v>
      </c>
      <c r="O190" s="1" t="e">
        <v>#N/A</v>
      </c>
      <c r="P190" s="1" t="e">
        <v>#N/A</v>
      </c>
      <c r="Q190" s="1" t="e">
        <v>#N/A</v>
      </c>
      <c r="R190" s="1" t="e">
        <v>#N/A</v>
      </c>
      <c r="S190" s="1" t="e">
        <v>#N/A</v>
      </c>
    </row>
    <row r="191" spans="13:19" x14ac:dyDescent="0.25">
      <c r="M191" s="1" t="e">
        <v>#N/A</v>
      </c>
      <c r="N191" s="1" t="e">
        <v>#N/A</v>
      </c>
      <c r="O191" s="1" t="e">
        <v>#N/A</v>
      </c>
      <c r="P191" s="1" t="e">
        <v>#N/A</v>
      </c>
      <c r="Q191" s="1" t="e">
        <v>#N/A</v>
      </c>
      <c r="R191" s="1" t="e">
        <v>#N/A</v>
      </c>
      <c r="S191" s="1" t="e">
        <v>#N/A</v>
      </c>
    </row>
    <row r="192" spans="13:19" x14ac:dyDescent="0.25">
      <c r="M192" s="1" t="e">
        <v>#N/A</v>
      </c>
      <c r="N192" s="1" t="e">
        <v>#N/A</v>
      </c>
      <c r="O192" s="1" t="e">
        <v>#N/A</v>
      </c>
      <c r="P192" s="1" t="e">
        <v>#N/A</v>
      </c>
      <c r="Q192" s="1" t="e">
        <v>#N/A</v>
      </c>
      <c r="R192" s="1" t="e">
        <v>#N/A</v>
      </c>
      <c r="S192" s="1" t="e">
        <v>#N/A</v>
      </c>
    </row>
    <row r="193" spans="13:19" x14ac:dyDescent="0.25">
      <c r="M193" s="1" t="e">
        <v>#N/A</v>
      </c>
      <c r="N193" s="1" t="e">
        <v>#N/A</v>
      </c>
      <c r="O193" s="1" t="e">
        <v>#N/A</v>
      </c>
      <c r="P193" s="1" t="e">
        <v>#N/A</v>
      </c>
      <c r="Q193" s="1" t="e">
        <v>#N/A</v>
      </c>
      <c r="R193" s="1" t="e">
        <v>#N/A</v>
      </c>
      <c r="S193" s="1" t="e">
        <v>#N/A</v>
      </c>
    </row>
    <row r="194" spans="13:19" x14ac:dyDescent="0.25">
      <c r="M194" s="1" t="e">
        <v>#N/A</v>
      </c>
      <c r="N194" s="1" t="e">
        <v>#N/A</v>
      </c>
      <c r="O194" s="1" t="e">
        <v>#N/A</v>
      </c>
      <c r="P194" s="1" t="e">
        <v>#N/A</v>
      </c>
      <c r="Q194" s="1" t="e">
        <v>#N/A</v>
      </c>
      <c r="R194" s="1" t="e">
        <v>#N/A</v>
      </c>
      <c r="S194" s="1" t="e">
        <v>#N/A</v>
      </c>
    </row>
    <row r="195" spans="13:19" x14ac:dyDescent="0.25">
      <c r="M195" s="1" t="e">
        <v>#N/A</v>
      </c>
      <c r="N195" s="1" t="e">
        <v>#N/A</v>
      </c>
      <c r="O195" s="1" t="e">
        <v>#N/A</v>
      </c>
      <c r="P195" s="1" t="e">
        <v>#N/A</v>
      </c>
      <c r="Q195" s="1" t="e">
        <v>#N/A</v>
      </c>
      <c r="R195" s="1" t="e">
        <v>#N/A</v>
      </c>
      <c r="S195" s="1" t="e">
        <v>#N/A</v>
      </c>
    </row>
    <row r="196" spans="13:19" x14ac:dyDescent="0.25">
      <c r="M196" s="1" t="e">
        <v>#N/A</v>
      </c>
      <c r="N196" s="1" t="e">
        <v>#N/A</v>
      </c>
      <c r="O196" s="1" t="e">
        <v>#N/A</v>
      </c>
      <c r="P196" s="1" t="e">
        <v>#N/A</v>
      </c>
      <c r="Q196" s="1" t="e">
        <v>#N/A</v>
      </c>
      <c r="R196" s="1" t="e">
        <v>#N/A</v>
      </c>
      <c r="S196" s="1" t="e">
        <v>#N/A</v>
      </c>
    </row>
    <row r="197" spans="13:19" x14ac:dyDescent="0.25">
      <c r="M197" s="1" t="e">
        <v>#N/A</v>
      </c>
      <c r="N197" s="1" t="e">
        <v>#N/A</v>
      </c>
      <c r="O197" s="1" t="e">
        <v>#N/A</v>
      </c>
      <c r="P197" s="1" t="e">
        <v>#N/A</v>
      </c>
      <c r="Q197" s="1" t="e">
        <v>#N/A</v>
      </c>
      <c r="R197" s="1" t="e">
        <v>#N/A</v>
      </c>
      <c r="S197" s="1" t="e">
        <v>#N/A</v>
      </c>
    </row>
    <row r="198" spans="13:19" x14ac:dyDescent="0.25">
      <c r="M198" s="1" t="e">
        <v>#N/A</v>
      </c>
      <c r="N198" s="1" t="e">
        <v>#N/A</v>
      </c>
      <c r="O198" s="1" t="e">
        <v>#N/A</v>
      </c>
      <c r="P198" s="1" t="e">
        <v>#N/A</v>
      </c>
      <c r="Q198" s="1" t="e">
        <v>#N/A</v>
      </c>
      <c r="R198" s="1" t="e">
        <v>#N/A</v>
      </c>
      <c r="S198" s="1" t="e">
        <v>#N/A</v>
      </c>
    </row>
    <row r="199" spans="13:19" x14ac:dyDescent="0.25">
      <c r="M199" s="1" t="e">
        <v>#N/A</v>
      </c>
      <c r="N199" s="1" t="e">
        <v>#N/A</v>
      </c>
      <c r="O199" s="1" t="e">
        <v>#N/A</v>
      </c>
      <c r="P199" s="1" t="e">
        <v>#N/A</v>
      </c>
      <c r="Q199" s="1" t="e">
        <v>#N/A</v>
      </c>
      <c r="R199" s="1" t="e">
        <v>#N/A</v>
      </c>
      <c r="S199" s="1" t="e">
        <v>#N/A</v>
      </c>
    </row>
    <row r="200" spans="13:19" x14ac:dyDescent="0.25">
      <c r="M200" s="1" t="e">
        <v>#N/A</v>
      </c>
      <c r="N200" s="1" t="e">
        <v>#N/A</v>
      </c>
      <c r="O200" s="1" t="e">
        <v>#N/A</v>
      </c>
      <c r="P200" s="1" t="e">
        <v>#N/A</v>
      </c>
      <c r="Q200" s="1" t="e">
        <v>#N/A</v>
      </c>
      <c r="R200" s="1" t="e">
        <v>#N/A</v>
      </c>
      <c r="S200" s="1" t="e">
        <v>#N/A</v>
      </c>
    </row>
    <row r="201" spans="13:19" x14ac:dyDescent="0.25">
      <c r="M201" s="1" t="e">
        <v>#N/A</v>
      </c>
      <c r="N201" s="1" t="e">
        <v>#N/A</v>
      </c>
      <c r="O201" s="1" t="e">
        <v>#N/A</v>
      </c>
      <c r="P201" s="1" t="e">
        <v>#N/A</v>
      </c>
      <c r="Q201" s="1" t="e">
        <v>#N/A</v>
      </c>
      <c r="R201" s="1" t="e">
        <v>#N/A</v>
      </c>
      <c r="S201" s="1" t="e">
        <v>#N/A</v>
      </c>
    </row>
    <row r="202" spans="13:19" x14ac:dyDescent="0.25">
      <c r="M202" s="1" t="e">
        <v>#N/A</v>
      </c>
      <c r="N202" s="1" t="e">
        <v>#N/A</v>
      </c>
      <c r="O202" s="1" t="e">
        <v>#N/A</v>
      </c>
      <c r="P202" s="1" t="e">
        <v>#N/A</v>
      </c>
      <c r="Q202" s="1" t="e">
        <v>#N/A</v>
      </c>
      <c r="R202" s="1" t="e">
        <v>#N/A</v>
      </c>
      <c r="S202" s="1" t="e">
        <v>#N/A</v>
      </c>
    </row>
    <row r="203" spans="13:19" x14ac:dyDescent="0.25">
      <c r="M203" s="1" t="e">
        <v>#N/A</v>
      </c>
      <c r="N203" s="1" t="e">
        <v>#N/A</v>
      </c>
      <c r="O203" s="1" t="e">
        <v>#N/A</v>
      </c>
      <c r="P203" s="1" t="e">
        <v>#N/A</v>
      </c>
      <c r="Q203" s="1" t="e">
        <v>#N/A</v>
      </c>
      <c r="R203" s="1" t="e">
        <v>#N/A</v>
      </c>
      <c r="S203" s="1" t="e">
        <v>#N/A</v>
      </c>
    </row>
    <row r="204" spans="13:19" x14ac:dyDescent="0.25">
      <c r="M204" s="1" t="e">
        <v>#N/A</v>
      </c>
      <c r="N204" s="1" t="e">
        <v>#N/A</v>
      </c>
      <c r="O204" s="1" t="e">
        <v>#N/A</v>
      </c>
      <c r="P204" s="1" t="e">
        <v>#N/A</v>
      </c>
      <c r="Q204" s="1" t="e">
        <v>#N/A</v>
      </c>
      <c r="R204" s="1" t="e">
        <v>#N/A</v>
      </c>
      <c r="S204" s="1" t="e">
        <v>#N/A</v>
      </c>
    </row>
    <row r="205" spans="13:19" x14ac:dyDescent="0.25">
      <c r="M205" s="1" t="e">
        <v>#N/A</v>
      </c>
      <c r="N205" s="1" t="e">
        <v>#N/A</v>
      </c>
      <c r="O205" s="1" t="e">
        <v>#N/A</v>
      </c>
      <c r="P205" s="1" t="e">
        <v>#N/A</v>
      </c>
      <c r="Q205" s="1" t="e">
        <v>#N/A</v>
      </c>
      <c r="R205" s="1" t="e">
        <v>#N/A</v>
      </c>
      <c r="S205" s="1" t="e">
        <v>#N/A</v>
      </c>
    </row>
    <row r="206" spans="13:19" x14ac:dyDescent="0.25">
      <c r="M206" s="1" t="e">
        <v>#N/A</v>
      </c>
      <c r="N206" s="1" t="e">
        <v>#N/A</v>
      </c>
      <c r="O206" s="1" t="e">
        <v>#N/A</v>
      </c>
      <c r="P206" s="1" t="e">
        <v>#N/A</v>
      </c>
      <c r="Q206" s="1" t="e">
        <v>#N/A</v>
      </c>
      <c r="R206" s="1" t="e">
        <v>#N/A</v>
      </c>
      <c r="S206" s="1" t="e">
        <v>#N/A</v>
      </c>
    </row>
    <row r="207" spans="13:19" x14ac:dyDescent="0.25">
      <c r="M207" s="1" t="e">
        <v>#N/A</v>
      </c>
      <c r="N207" s="1" t="e">
        <v>#N/A</v>
      </c>
      <c r="O207" s="1" t="e">
        <v>#N/A</v>
      </c>
      <c r="P207" s="1" t="e">
        <v>#N/A</v>
      </c>
      <c r="Q207" s="1" t="e">
        <v>#N/A</v>
      </c>
      <c r="R207" s="1" t="e">
        <v>#N/A</v>
      </c>
      <c r="S207" s="1" t="e">
        <v>#N/A</v>
      </c>
    </row>
    <row r="208" spans="13:19" x14ac:dyDescent="0.25">
      <c r="M208" s="1" t="e">
        <v>#N/A</v>
      </c>
      <c r="N208" s="1" t="e">
        <v>#N/A</v>
      </c>
      <c r="O208" s="1" t="e">
        <v>#N/A</v>
      </c>
      <c r="P208" s="1" t="e">
        <v>#N/A</v>
      </c>
      <c r="Q208" s="1" t="e">
        <v>#N/A</v>
      </c>
      <c r="R208" s="1" t="e">
        <v>#N/A</v>
      </c>
      <c r="S208" s="1" t="e">
        <v>#N/A</v>
      </c>
    </row>
    <row r="209" spans="13:19" x14ac:dyDescent="0.25">
      <c r="M209" s="1" t="e">
        <v>#N/A</v>
      </c>
      <c r="N209" s="1" t="e">
        <v>#N/A</v>
      </c>
      <c r="O209" s="1" t="e">
        <v>#N/A</v>
      </c>
      <c r="P209" s="1" t="e">
        <v>#N/A</v>
      </c>
      <c r="Q209" s="1" t="e">
        <v>#N/A</v>
      </c>
      <c r="R209" s="1" t="e">
        <v>#N/A</v>
      </c>
      <c r="S209" s="1" t="e">
        <v>#N/A</v>
      </c>
    </row>
    <row r="210" spans="13:19" x14ac:dyDescent="0.25">
      <c r="M210" s="1" t="e">
        <v>#N/A</v>
      </c>
      <c r="N210" s="1" t="e">
        <v>#N/A</v>
      </c>
      <c r="O210" s="1" t="e">
        <v>#N/A</v>
      </c>
      <c r="P210" s="1" t="e">
        <v>#N/A</v>
      </c>
      <c r="Q210" s="1" t="e">
        <v>#N/A</v>
      </c>
      <c r="R210" s="1" t="e">
        <v>#N/A</v>
      </c>
      <c r="S210" s="1" t="e">
        <v>#N/A</v>
      </c>
    </row>
    <row r="211" spans="13:19" x14ac:dyDescent="0.25">
      <c r="M211" s="1" t="e">
        <v>#N/A</v>
      </c>
      <c r="N211" s="1" t="e">
        <v>#N/A</v>
      </c>
      <c r="O211" s="1" t="e">
        <v>#N/A</v>
      </c>
      <c r="P211" s="1" t="e">
        <v>#N/A</v>
      </c>
      <c r="Q211" s="1" t="e">
        <v>#N/A</v>
      </c>
      <c r="R211" s="1" t="e">
        <v>#N/A</v>
      </c>
      <c r="S211" s="1" t="e">
        <v>#N/A</v>
      </c>
    </row>
    <row r="212" spans="13:19" x14ac:dyDescent="0.25">
      <c r="M212" s="1" t="e">
        <v>#N/A</v>
      </c>
      <c r="N212" s="1" t="e">
        <v>#N/A</v>
      </c>
      <c r="O212" s="1" t="e">
        <v>#N/A</v>
      </c>
      <c r="P212" s="1" t="e">
        <v>#N/A</v>
      </c>
      <c r="Q212" s="1" t="e">
        <v>#N/A</v>
      </c>
      <c r="R212" s="1" t="e">
        <v>#N/A</v>
      </c>
      <c r="S212" s="1" t="e">
        <v>#N/A</v>
      </c>
    </row>
    <row r="213" spans="13:19" x14ac:dyDescent="0.25">
      <c r="M213" s="1" t="e">
        <v>#N/A</v>
      </c>
      <c r="N213" s="1" t="e">
        <v>#N/A</v>
      </c>
      <c r="O213" s="1" t="e">
        <v>#N/A</v>
      </c>
      <c r="P213" s="1" t="e">
        <v>#N/A</v>
      </c>
      <c r="Q213" s="1" t="e">
        <v>#N/A</v>
      </c>
      <c r="R213" s="1" t="e">
        <v>#N/A</v>
      </c>
      <c r="S213" s="1" t="e">
        <v>#N/A</v>
      </c>
    </row>
    <row r="214" spans="13:19" x14ac:dyDescent="0.25">
      <c r="M214" s="1" t="e">
        <v>#N/A</v>
      </c>
      <c r="N214" s="1" t="e">
        <v>#N/A</v>
      </c>
      <c r="O214" s="1" t="e">
        <v>#N/A</v>
      </c>
      <c r="P214" s="1" t="e">
        <v>#N/A</v>
      </c>
      <c r="Q214" s="1" t="e">
        <v>#N/A</v>
      </c>
      <c r="R214" s="1" t="e">
        <v>#N/A</v>
      </c>
      <c r="S214" s="1" t="e">
        <v>#N/A</v>
      </c>
    </row>
    <row r="215" spans="13:19" x14ac:dyDescent="0.25">
      <c r="M215" s="1" t="e">
        <v>#N/A</v>
      </c>
      <c r="N215" s="1" t="e">
        <v>#N/A</v>
      </c>
      <c r="O215" s="1" t="e">
        <v>#N/A</v>
      </c>
      <c r="P215" s="1" t="e">
        <v>#N/A</v>
      </c>
      <c r="Q215" s="1" t="e">
        <v>#N/A</v>
      </c>
      <c r="R215" s="1" t="e">
        <v>#N/A</v>
      </c>
      <c r="S215" s="1" t="e">
        <v>#N/A</v>
      </c>
    </row>
    <row r="216" spans="13:19" x14ac:dyDescent="0.25">
      <c r="M216" s="1" t="e">
        <v>#N/A</v>
      </c>
      <c r="N216" s="1" t="e">
        <v>#N/A</v>
      </c>
      <c r="O216" s="1" t="e">
        <v>#N/A</v>
      </c>
      <c r="P216" s="1" t="e">
        <v>#N/A</v>
      </c>
      <c r="Q216" s="1" t="e">
        <v>#N/A</v>
      </c>
      <c r="R216" s="1" t="e">
        <v>#N/A</v>
      </c>
      <c r="S216" s="1" t="e">
        <v>#N/A</v>
      </c>
    </row>
    <row r="217" spans="13:19" x14ac:dyDescent="0.25">
      <c r="M217" s="1" t="e">
        <v>#N/A</v>
      </c>
      <c r="N217" s="1" t="e">
        <v>#N/A</v>
      </c>
      <c r="O217" s="1" t="e">
        <v>#N/A</v>
      </c>
      <c r="P217" s="1" t="e">
        <v>#N/A</v>
      </c>
      <c r="Q217" s="1" t="e">
        <v>#N/A</v>
      </c>
      <c r="R217" s="1" t="e">
        <v>#N/A</v>
      </c>
      <c r="S217" s="1" t="e">
        <v>#N/A</v>
      </c>
    </row>
    <row r="218" spans="13:19" x14ac:dyDescent="0.25">
      <c r="M218" s="1" t="e">
        <v>#N/A</v>
      </c>
      <c r="N218" s="1" t="e">
        <v>#N/A</v>
      </c>
      <c r="O218" s="1" t="e">
        <v>#N/A</v>
      </c>
      <c r="P218" s="1" t="e">
        <v>#N/A</v>
      </c>
      <c r="Q218" s="1" t="e">
        <v>#N/A</v>
      </c>
      <c r="R218" s="1" t="e">
        <v>#N/A</v>
      </c>
      <c r="S218" s="1" t="e">
        <v>#N/A</v>
      </c>
    </row>
    <row r="219" spans="13:19" x14ac:dyDescent="0.25">
      <c r="M219" s="1" t="e">
        <v>#N/A</v>
      </c>
      <c r="N219" s="1" t="e">
        <v>#N/A</v>
      </c>
      <c r="O219" s="1" t="e">
        <v>#N/A</v>
      </c>
      <c r="P219" s="1" t="e">
        <v>#N/A</v>
      </c>
      <c r="Q219" s="1" t="e">
        <v>#N/A</v>
      </c>
      <c r="R219" s="1" t="e">
        <v>#N/A</v>
      </c>
      <c r="S219" s="1" t="e">
        <v>#N/A</v>
      </c>
    </row>
    <row r="220" spans="13:19" x14ac:dyDescent="0.25">
      <c r="M220" s="1" t="e">
        <v>#N/A</v>
      </c>
      <c r="N220" s="1" t="e">
        <v>#N/A</v>
      </c>
      <c r="O220" s="1" t="e">
        <v>#N/A</v>
      </c>
      <c r="P220" s="1" t="e">
        <v>#N/A</v>
      </c>
      <c r="Q220" s="1" t="e">
        <v>#N/A</v>
      </c>
      <c r="R220" s="1" t="e">
        <v>#N/A</v>
      </c>
      <c r="S220" s="1" t="e">
        <v>#N/A</v>
      </c>
    </row>
    <row r="221" spans="13:19" x14ac:dyDescent="0.25">
      <c r="M221" s="1" t="e">
        <v>#N/A</v>
      </c>
      <c r="N221" s="1" t="e">
        <v>#N/A</v>
      </c>
      <c r="O221" s="1" t="e">
        <v>#N/A</v>
      </c>
      <c r="P221" s="1" t="e">
        <v>#N/A</v>
      </c>
      <c r="Q221" s="1" t="e">
        <v>#N/A</v>
      </c>
      <c r="R221" s="1" t="e">
        <v>#N/A</v>
      </c>
      <c r="S221" s="1" t="e">
        <v>#N/A</v>
      </c>
    </row>
    <row r="222" spans="13:19" x14ac:dyDescent="0.25">
      <c r="M222" s="1" t="e">
        <v>#N/A</v>
      </c>
      <c r="N222" s="1" t="e">
        <v>#N/A</v>
      </c>
      <c r="O222" s="1" t="e">
        <v>#N/A</v>
      </c>
      <c r="P222" s="1" t="e">
        <v>#N/A</v>
      </c>
      <c r="Q222" s="1" t="e">
        <v>#N/A</v>
      </c>
      <c r="R222" s="1" t="e">
        <v>#N/A</v>
      </c>
      <c r="S222" s="1" t="e">
        <v>#N/A</v>
      </c>
    </row>
    <row r="223" spans="13:19" x14ac:dyDescent="0.25">
      <c r="M223" s="1" t="e">
        <v>#N/A</v>
      </c>
      <c r="N223" s="1" t="e">
        <v>#N/A</v>
      </c>
      <c r="O223" s="1" t="e">
        <v>#N/A</v>
      </c>
      <c r="P223" s="1" t="e">
        <v>#N/A</v>
      </c>
      <c r="Q223" s="1" t="e">
        <v>#N/A</v>
      </c>
      <c r="R223" s="1" t="e">
        <v>#N/A</v>
      </c>
      <c r="S223" s="1" t="e">
        <v>#N/A</v>
      </c>
    </row>
    <row r="224" spans="13:19" x14ac:dyDescent="0.25">
      <c r="M224" s="1" t="e">
        <v>#N/A</v>
      </c>
      <c r="N224" s="1" t="e">
        <v>#N/A</v>
      </c>
      <c r="O224" s="1" t="e">
        <v>#N/A</v>
      </c>
      <c r="P224" s="1" t="e">
        <v>#N/A</v>
      </c>
      <c r="Q224" s="1" t="e">
        <v>#N/A</v>
      </c>
      <c r="R224" s="1" t="e">
        <v>#N/A</v>
      </c>
      <c r="S224" s="1" t="e">
        <v>#N/A</v>
      </c>
    </row>
    <row r="225" spans="13:19" x14ac:dyDescent="0.25">
      <c r="M225" s="1" t="e">
        <v>#N/A</v>
      </c>
      <c r="N225" s="1" t="e">
        <v>#N/A</v>
      </c>
      <c r="O225" s="1" t="e">
        <v>#N/A</v>
      </c>
      <c r="P225" s="1" t="e">
        <v>#N/A</v>
      </c>
      <c r="Q225" s="1" t="e">
        <v>#N/A</v>
      </c>
      <c r="R225" s="1" t="e">
        <v>#N/A</v>
      </c>
      <c r="S225" s="1" t="e">
        <v>#N/A</v>
      </c>
    </row>
    <row r="226" spans="13:19" x14ac:dyDescent="0.25">
      <c r="M226" s="1" t="e">
        <v>#N/A</v>
      </c>
      <c r="N226" s="1" t="e">
        <v>#N/A</v>
      </c>
      <c r="O226" s="1" t="e">
        <v>#N/A</v>
      </c>
      <c r="P226" s="1" t="e">
        <v>#N/A</v>
      </c>
      <c r="Q226" s="1" t="e">
        <v>#N/A</v>
      </c>
      <c r="R226" s="1" t="e">
        <v>#N/A</v>
      </c>
      <c r="S226" s="1" t="e">
        <v>#N/A</v>
      </c>
    </row>
    <row r="227" spans="13:19" x14ac:dyDescent="0.25">
      <c r="M227" s="1" t="e">
        <v>#N/A</v>
      </c>
      <c r="N227" s="1" t="e">
        <v>#N/A</v>
      </c>
      <c r="O227" s="1" t="e">
        <v>#N/A</v>
      </c>
      <c r="P227" s="1" t="e">
        <v>#N/A</v>
      </c>
      <c r="Q227" s="1" t="e">
        <v>#N/A</v>
      </c>
      <c r="R227" s="1" t="e">
        <v>#N/A</v>
      </c>
      <c r="S227" s="1" t="e">
        <v>#N/A</v>
      </c>
    </row>
    <row r="228" spans="13:19" x14ac:dyDescent="0.25">
      <c r="M228" s="1" t="e">
        <v>#N/A</v>
      </c>
      <c r="N228" s="1" t="e">
        <v>#N/A</v>
      </c>
      <c r="O228" s="1" t="e">
        <v>#N/A</v>
      </c>
      <c r="P228" s="1" t="e">
        <v>#N/A</v>
      </c>
      <c r="Q228" s="1" t="e">
        <v>#N/A</v>
      </c>
      <c r="R228" s="1" t="e">
        <v>#N/A</v>
      </c>
      <c r="S228" s="1" t="e">
        <v>#N/A</v>
      </c>
    </row>
    <row r="229" spans="13:19" x14ac:dyDescent="0.25">
      <c r="M229" s="1" t="e">
        <v>#N/A</v>
      </c>
      <c r="N229" s="1" t="e">
        <v>#N/A</v>
      </c>
      <c r="O229" s="1" t="e">
        <v>#N/A</v>
      </c>
      <c r="P229" s="1" t="e">
        <v>#N/A</v>
      </c>
      <c r="Q229" s="1" t="e">
        <v>#N/A</v>
      </c>
      <c r="R229" s="1" t="e">
        <v>#N/A</v>
      </c>
      <c r="S229" s="1" t="e">
        <v>#N/A</v>
      </c>
    </row>
    <row r="230" spans="13:19" x14ac:dyDescent="0.25">
      <c r="M230" s="1" t="e">
        <v>#N/A</v>
      </c>
      <c r="N230" s="1" t="e">
        <v>#N/A</v>
      </c>
      <c r="O230" s="1" t="e">
        <v>#N/A</v>
      </c>
      <c r="P230" s="1" t="e">
        <v>#N/A</v>
      </c>
      <c r="Q230" s="1" t="e">
        <v>#N/A</v>
      </c>
      <c r="R230" s="1" t="e">
        <v>#N/A</v>
      </c>
      <c r="S230" s="1" t="e">
        <v>#N/A</v>
      </c>
    </row>
    <row r="231" spans="13:19" x14ac:dyDescent="0.25">
      <c r="M231" s="1" t="e">
        <v>#N/A</v>
      </c>
      <c r="N231" s="1" t="e">
        <v>#N/A</v>
      </c>
      <c r="O231" s="1" t="e">
        <v>#N/A</v>
      </c>
      <c r="P231" s="1" t="e">
        <v>#N/A</v>
      </c>
      <c r="Q231" s="1" t="e">
        <v>#N/A</v>
      </c>
      <c r="R231" s="1" t="e">
        <v>#N/A</v>
      </c>
      <c r="S231" s="1" t="e">
        <v>#N/A</v>
      </c>
    </row>
    <row r="232" spans="13:19" x14ac:dyDescent="0.25">
      <c r="M232" s="1" t="e">
        <v>#N/A</v>
      </c>
      <c r="N232" s="1" t="e">
        <v>#N/A</v>
      </c>
      <c r="O232" s="1" t="e">
        <v>#N/A</v>
      </c>
      <c r="P232" s="1" t="e">
        <v>#N/A</v>
      </c>
      <c r="Q232" s="1" t="e">
        <v>#N/A</v>
      </c>
      <c r="R232" s="1" t="e">
        <v>#N/A</v>
      </c>
      <c r="S232" s="1" t="e">
        <v>#N/A</v>
      </c>
    </row>
    <row r="233" spans="13:19" x14ac:dyDescent="0.25">
      <c r="M233" s="1" t="e">
        <v>#N/A</v>
      </c>
      <c r="N233" s="1" t="e">
        <v>#N/A</v>
      </c>
      <c r="O233" s="1" t="e">
        <v>#N/A</v>
      </c>
      <c r="P233" s="1" t="e">
        <v>#N/A</v>
      </c>
      <c r="Q233" s="1" t="e">
        <v>#N/A</v>
      </c>
      <c r="R233" s="1" t="e">
        <v>#N/A</v>
      </c>
      <c r="S233" s="1" t="e">
        <v>#N/A</v>
      </c>
    </row>
    <row r="234" spans="13:19" x14ac:dyDescent="0.25">
      <c r="M234" s="1" t="e">
        <v>#N/A</v>
      </c>
      <c r="N234" s="1" t="e">
        <v>#N/A</v>
      </c>
      <c r="O234" s="1" t="e">
        <v>#N/A</v>
      </c>
      <c r="P234" s="1" t="e">
        <v>#N/A</v>
      </c>
      <c r="Q234" s="1" t="e">
        <v>#N/A</v>
      </c>
      <c r="R234" s="1" t="e">
        <v>#N/A</v>
      </c>
      <c r="S234" s="1" t="e">
        <v>#N/A</v>
      </c>
    </row>
    <row r="235" spans="13:19" x14ac:dyDescent="0.25">
      <c r="M235" s="1" t="e">
        <v>#N/A</v>
      </c>
      <c r="N235" s="1" t="e">
        <v>#N/A</v>
      </c>
      <c r="O235" s="1" t="e">
        <v>#N/A</v>
      </c>
      <c r="P235" s="1" t="e">
        <v>#N/A</v>
      </c>
      <c r="Q235" s="1" t="e">
        <v>#N/A</v>
      </c>
      <c r="R235" s="1" t="e">
        <v>#N/A</v>
      </c>
      <c r="S235" s="1" t="e">
        <v>#N/A</v>
      </c>
    </row>
    <row r="236" spans="13:19" x14ac:dyDescent="0.25">
      <c r="M236" s="1" t="e">
        <v>#N/A</v>
      </c>
      <c r="N236" s="1" t="e">
        <v>#N/A</v>
      </c>
      <c r="O236" s="1" t="e">
        <v>#N/A</v>
      </c>
      <c r="P236" s="1" t="e">
        <v>#N/A</v>
      </c>
      <c r="Q236" s="1" t="e">
        <v>#N/A</v>
      </c>
      <c r="R236" s="1" t="e">
        <v>#N/A</v>
      </c>
      <c r="S236" s="1" t="e">
        <v>#N/A</v>
      </c>
    </row>
    <row r="237" spans="13:19" x14ac:dyDescent="0.25">
      <c r="M237" s="1" t="e">
        <v>#N/A</v>
      </c>
      <c r="N237" s="1" t="e">
        <v>#N/A</v>
      </c>
      <c r="O237" s="1" t="e">
        <v>#N/A</v>
      </c>
      <c r="P237" s="1" t="e">
        <v>#N/A</v>
      </c>
      <c r="Q237" s="1" t="e">
        <v>#N/A</v>
      </c>
      <c r="R237" s="1" t="e">
        <v>#N/A</v>
      </c>
      <c r="S237" s="1" t="e">
        <v>#N/A</v>
      </c>
    </row>
    <row r="238" spans="13:19" x14ac:dyDescent="0.25">
      <c r="M238" s="1" t="e">
        <v>#N/A</v>
      </c>
      <c r="N238" s="1" t="e">
        <v>#N/A</v>
      </c>
      <c r="O238" s="1" t="e">
        <v>#N/A</v>
      </c>
      <c r="P238" s="1" t="e">
        <v>#N/A</v>
      </c>
      <c r="Q238" s="1" t="e">
        <v>#N/A</v>
      </c>
      <c r="R238" s="1" t="e">
        <v>#N/A</v>
      </c>
      <c r="S238" s="1" t="e">
        <v>#N/A</v>
      </c>
    </row>
    <row r="239" spans="13:19" x14ac:dyDescent="0.25">
      <c r="M239" s="1" t="e">
        <v>#N/A</v>
      </c>
      <c r="N239" s="1" t="e">
        <v>#N/A</v>
      </c>
      <c r="O239" s="1" t="e">
        <v>#N/A</v>
      </c>
      <c r="P239" s="1" t="e">
        <v>#N/A</v>
      </c>
      <c r="Q239" s="1" t="e">
        <v>#N/A</v>
      </c>
      <c r="R239" s="1" t="e">
        <v>#N/A</v>
      </c>
      <c r="S239" s="1" t="e">
        <v>#N/A</v>
      </c>
    </row>
    <row r="240" spans="13:19" x14ac:dyDescent="0.25">
      <c r="M240" s="1" t="e">
        <v>#N/A</v>
      </c>
      <c r="N240" s="1" t="e">
        <v>#N/A</v>
      </c>
      <c r="O240" s="1" t="e">
        <v>#N/A</v>
      </c>
      <c r="P240" s="1" t="e">
        <v>#N/A</v>
      </c>
      <c r="Q240" s="1" t="e">
        <v>#N/A</v>
      </c>
      <c r="R240" s="1" t="e">
        <v>#N/A</v>
      </c>
      <c r="S240" s="1" t="e">
        <v>#N/A</v>
      </c>
    </row>
    <row r="241" spans="13:19" x14ac:dyDescent="0.25">
      <c r="M241" s="1" t="e">
        <v>#N/A</v>
      </c>
      <c r="N241" s="1" t="e">
        <v>#N/A</v>
      </c>
      <c r="O241" s="1" t="e">
        <v>#N/A</v>
      </c>
      <c r="P241" s="1" t="e">
        <v>#N/A</v>
      </c>
      <c r="Q241" s="1" t="e">
        <v>#N/A</v>
      </c>
      <c r="R241" s="1" t="e">
        <v>#N/A</v>
      </c>
      <c r="S241" s="1" t="e">
        <v>#N/A</v>
      </c>
    </row>
    <row r="242" spans="13:19" x14ac:dyDescent="0.25">
      <c r="M242" s="1" t="e">
        <v>#N/A</v>
      </c>
      <c r="N242" s="1" t="e">
        <v>#N/A</v>
      </c>
      <c r="O242" s="1" t="e">
        <v>#N/A</v>
      </c>
      <c r="P242" s="1" t="e">
        <v>#N/A</v>
      </c>
      <c r="Q242" s="1" t="e">
        <v>#N/A</v>
      </c>
      <c r="R242" s="1" t="e">
        <v>#N/A</v>
      </c>
      <c r="S242" s="1" t="e">
        <v>#N/A</v>
      </c>
    </row>
    <row r="243" spans="13:19" x14ac:dyDescent="0.25">
      <c r="M243" s="1" t="e">
        <v>#N/A</v>
      </c>
      <c r="N243" s="1" t="e">
        <v>#N/A</v>
      </c>
      <c r="O243" s="1" t="e">
        <v>#N/A</v>
      </c>
      <c r="P243" s="1" t="e">
        <v>#N/A</v>
      </c>
      <c r="Q243" s="1" t="e">
        <v>#N/A</v>
      </c>
      <c r="R243" s="1" t="e">
        <v>#N/A</v>
      </c>
      <c r="S243" s="1" t="e">
        <v>#N/A</v>
      </c>
    </row>
    <row r="244" spans="13:19" x14ac:dyDescent="0.25">
      <c r="M244" s="1" t="e">
        <v>#N/A</v>
      </c>
      <c r="N244" s="1" t="e">
        <v>#N/A</v>
      </c>
      <c r="O244" s="1" t="e">
        <v>#N/A</v>
      </c>
      <c r="P244" s="1" t="e">
        <v>#N/A</v>
      </c>
      <c r="Q244" s="1" t="e">
        <v>#N/A</v>
      </c>
      <c r="R244" s="1" t="e">
        <v>#N/A</v>
      </c>
      <c r="S244" s="1" t="e">
        <v>#N/A</v>
      </c>
    </row>
    <row r="245" spans="13:19" x14ac:dyDescent="0.25">
      <c r="M245" s="1" t="e">
        <v>#N/A</v>
      </c>
      <c r="N245" s="1" t="e">
        <v>#N/A</v>
      </c>
      <c r="O245" s="1" t="e">
        <v>#N/A</v>
      </c>
      <c r="P245" s="1" t="e">
        <v>#N/A</v>
      </c>
      <c r="Q245" s="1" t="e">
        <v>#N/A</v>
      </c>
      <c r="R245" s="1" t="e">
        <v>#N/A</v>
      </c>
      <c r="S245" s="1" t="e">
        <v>#N/A</v>
      </c>
    </row>
    <row r="246" spans="13:19" x14ac:dyDescent="0.25">
      <c r="M246" s="1" t="e">
        <v>#N/A</v>
      </c>
      <c r="N246" s="1" t="e">
        <v>#N/A</v>
      </c>
      <c r="O246" s="1" t="e">
        <v>#N/A</v>
      </c>
      <c r="P246" s="1" t="e">
        <v>#N/A</v>
      </c>
      <c r="Q246" s="1" t="e">
        <v>#N/A</v>
      </c>
      <c r="R246" s="1" t="e">
        <v>#N/A</v>
      </c>
      <c r="S246" s="1" t="e">
        <v>#N/A</v>
      </c>
    </row>
    <row r="247" spans="13:19" x14ac:dyDescent="0.25">
      <c r="M247" s="1" t="e">
        <v>#N/A</v>
      </c>
      <c r="N247" s="1" t="e">
        <v>#N/A</v>
      </c>
      <c r="O247" s="1" t="e">
        <v>#N/A</v>
      </c>
      <c r="P247" s="1" t="e">
        <v>#N/A</v>
      </c>
      <c r="Q247" s="1" t="e">
        <v>#N/A</v>
      </c>
      <c r="R247" s="1" t="e">
        <v>#N/A</v>
      </c>
      <c r="S247" s="1" t="e">
        <v>#N/A</v>
      </c>
    </row>
    <row r="248" spans="13:19" x14ac:dyDescent="0.25">
      <c r="M248" s="1" t="e">
        <v>#N/A</v>
      </c>
      <c r="N248" s="1" t="e">
        <v>#N/A</v>
      </c>
      <c r="O248" s="1" t="e">
        <v>#N/A</v>
      </c>
      <c r="P248" s="1" t="e">
        <v>#N/A</v>
      </c>
      <c r="Q248" s="1" t="e">
        <v>#N/A</v>
      </c>
      <c r="R248" s="1" t="e">
        <v>#N/A</v>
      </c>
      <c r="S248" s="1" t="e">
        <v>#N/A</v>
      </c>
    </row>
    <row r="249" spans="13:19" x14ac:dyDescent="0.25">
      <c r="M249" s="1" t="e">
        <v>#N/A</v>
      </c>
      <c r="N249" s="1" t="e">
        <v>#N/A</v>
      </c>
      <c r="O249" s="1" t="e">
        <v>#N/A</v>
      </c>
      <c r="P249" s="1" t="e">
        <v>#N/A</v>
      </c>
      <c r="Q249" s="1" t="e">
        <v>#N/A</v>
      </c>
      <c r="R249" s="1" t="e">
        <v>#N/A</v>
      </c>
      <c r="S249" s="1" t="e">
        <v>#N/A</v>
      </c>
    </row>
    <row r="250" spans="13:19" x14ac:dyDescent="0.25">
      <c r="M250" s="1" t="e">
        <v>#N/A</v>
      </c>
      <c r="N250" s="1" t="e">
        <v>#N/A</v>
      </c>
      <c r="O250" s="1" t="e">
        <v>#N/A</v>
      </c>
      <c r="P250" s="1" t="e">
        <v>#N/A</v>
      </c>
      <c r="Q250" s="1" t="e">
        <v>#N/A</v>
      </c>
      <c r="R250" s="1" t="e">
        <v>#N/A</v>
      </c>
      <c r="S250" s="1" t="e">
        <v>#N/A</v>
      </c>
    </row>
    <row r="251" spans="13:19" x14ac:dyDescent="0.25">
      <c r="M251" s="1" t="e">
        <v>#N/A</v>
      </c>
      <c r="N251" s="1" t="e">
        <v>#N/A</v>
      </c>
      <c r="O251" s="1" t="e">
        <v>#N/A</v>
      </c>
      <c r="P251" s="1" t="e">
        <v>#N/A</v>
      </c>
      <c r="Q251" s="1" t="e">
        <v>#N/A</v>
      </c>
      <c r="R251" s="1" t="e">
        <v>#N/A</v>
      </c>
      <c r="S251" s="1" t="e">
        <v>#N/A</v>
      </c>
    </row>
    <row r="252" spans="13:19" x14ac:dyDescent="0.25">
      <c r="M252" s="1" t="e">
        <v>#N/A</v>
      </c>
      <c r="N252" s="1" t="e">
        <v>#N/A</v>
      </c>
      <c r="O252" s="1" t="e">
        <v>#N/A</v>
      </c>
      <c r="P252" s="1" t="e">
        <v>#N/A</v>
      </c>
      <c r="Q252" s="1" t="e">
        <v>#N/A</v>
      </c>
      <c r="R252" s="1" t="e">
        <v>#N/A</v>
      </c>
      <c r="S252" s="1" t="e">
        <v>#N/A</v>
      </c>
    </row>
  </sheetData>
  <mergeCells count="7">
    <mergeCell ref="B46:F46"/>
    <mergeCell ref="N1:S1"/>
    <mergeCell ref="BA1:BG1"/>
    <mergeCell ref="B30:C30"/>
    <mergeCell ref="U1:AJ1"/>
    <mergeCell ref="AT1:AY1"/>
    <mergeCell ref="AL1:AR1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8EEF-A90C-46B2-A469-2FC1600E970E}">
  <sheetPr codeName="Sheet5"/>
  <dimension ref="B1:Y520"/>
  <sheetViews>
    <sheetView zoomScale="85" zoomScaleNormal="85" workbookViewId="0">
      <selection activeCell="C18" sqref="C18"/>
    </sheetView>
  </sheetViews>
  <sheetFormatPr defaultColWidth="9.42578125" defaultRowHeight="13.5" customHeight="1" x14ac:dyDescent="0.25"/>
  <cols>
    <col min="1" max="16384" width="9.42578125" style="56"/>
  </cols>
  <sheetData>
    <row r="1" spans="2:21" ht="13.5" customHeight="1" x14ac:dyDescent="0.25">
      <c r="I1" s="35"/>
      <c r="J1" s="35"/>
      <c r="K1" s="35"/>
      <c r="L1" s="35"/>
      <c r="M1" s="35"/>
      <c r="N1" s="35"/>
      <c r="O1" s="35"/>
      <c r="P1" s="35"/>
    </row>
    <row r="2" spans="2:21" ht="13.5" customHeight="1" x14ac:dyDescent="0.25">
      <c r="B2" s="85" t="s">
        <v>108</v>
      </c>
      <c r="C2" s="85"/>
      <c r="D2" s="85"/>
      <c r="E2" s="35"/>
      <c r="I2" s="35"/>
      <c r="J2" s="95" t="s">
        <v>111</v>
      </c>
      <c r="K2" s="95"/>
      <c r="L2" s="95"/>
      <c r="M2" s="95"/>
      <c r="N2" s="33">
        <f ca="1">'VACCINATION ANALYSIS (PH ONLY)'!AH13 * 100</f>
        <v>72.773919576846012</v>
      </c>
      <c r="O2" s="35"/>
      <c r="P2" s="35"/>
      <c r="S2" s="97" t="s">
        <v>118</v>
      </c>
      <c r="T2" s="97"/>
      <c r="U2" s="97"/>
    </row>
    <row r="3" spans="2:21" ht="13.5" customHeight="1" x14ac:dyDescent="0.25">
      <c r="B3" s="86">
        <v>10000000</v>
      </c>
      <c r="C3" s="87"/>
      <c r="D3" s="88"/>
      <c r="E3" s="35"/>
      <c r="I3" s="35"/>
      <c r="J3" s="95" t="s">
        <v>112</v>
      </c>
      <c r="K3" s="95"/>
      <c r="L3" s="95"/>
      <c r="M3" s="95"/>
      <c r="N3" s="34">
        <f ca="1">'VACCINATION ANALYSIS (PH ONLY)'!AH9</f>
        <v>13.224190662749535</v>
      </c>
      <c r="O3" s="35"/>
      <c r="P3" s="35"/>
      <c r="S3" s="95" t="s">
        <v>119</v>
      </c>
      <c r="T3" s="95"/>
      <c r="U3" s="95"/>
    </row>
    <row r="4" spans="2:21" ht="13.5" customHeight="1" x14ac:dyDescent="0.25">
      <c r="B4" s="89"/>
      <c r="C4" s="90"/>
      <c r="D4" s="91"/>
      <c r="E4" s="35"/>
      <c r="I4" s="35"/>
      <c r="J4" s="35"/>
      <c r="K4" s="35"/>
      <c r="L4" s="35"/>
      <c r="M4" s="35"/>
      <c r="N4" s="35"/>
      <c r="O4" s="35"/>
      <c r="P4" s="35"/>
      <c r="S4" s="95"/>
      <c r="T4" s="95"/>
      <c r="U4" s="95"/>
    </row>
    <row r="5" spans="2:21" ht="13.5" customHeight="1" x14ac:dyDescent="0.25">
      <c r="B5" s="89"/>
      <c r="C5" s="90"/>
      <c r="D5" s="91"/>
      <c r="E5" s="35"/>
      <c r="I5" s="35"/>
      <c r="J5" s="35"/>
      <c r="K5" s="35"/>
      <c r="L5" s="35"/>
      <c r="M5" s="35"/>
      <c r="N5" s="35"/>
      <c r="O5" s="35"/>
      <c r="P5" s="35"/>
      <c r="S5" s="95"/>
      <c r="T5" s="95"/>
      <c r="U5" s="95"/>
    </row>
    <row r="6" spans="2:21" ht="13.5" customHeight="1" x14ac:dyDescent="0.25">
      <c r="B6" s="92"/>
      <c r="C6" s="93"/>
      <c r="D6" s="94"/>
      <c r="E6" s="35"/>
      <c r="I6" s="35"/>
      <c r="J6" s="35"/>
      <c r="K6" s="35"/>
      <c r="L6" s="35"/>
      <c r="M6" s="35"/>
      <c r="S6" s="95" t="s">
        <v>122</v>
      </c>
      <c r="T6" s="95"/>
      <c r="U6" s="95"/>
    </row>
    <row r="7" spans="2:21" ht="13.5" customHeight="1" x14ac:dyDescent="0.25">
      <c r="B7" s="56" t="s">
        <v>113</v>
      </c>
      <c r="C7" s="96">
        <f>'VACCINATION ANALYSIS (PH ONLY)'!S2</f>
        <v>8.8598572237552339E-2</v>
      </c>
      <c r="D7" s="96"/>
      <c r="S7" s="95"/>
      <c r="T7" s="95"/>
      <c r="U7" s="95"/>
    </row>
    <row r="8" spans="2:21" ht="13.5" customHeight="1" x14ac:dyDescent="0.25">
      <c r="S8" s="95"/>
      <c r="T8" s="95"/>
      <c r="U8" s="95"/>
    </row>
    <row r="10" spans="2:21" ht="13.5" customHeight="1" x14ac:dyDescent="0.25">
      <c r="R10" s="56" t="s">
        <v>155</v>
      </c>
      <c r="S10" s="56">
        <f>'DATA FITTING (1S)'!V8</f>
        <v>0.99380306561309284</v>
      </c>
      <c r="T10" s="62" t="s">
        <v>15</v>
      </c>
      <c r="U10" s="62">
        <f>'DATA FITTING (1S)'!E2</f>
        <v>0</v>
      </c>
    </row>
    <row r="11" spans="2:21" ht="13.5" customHeight="1" x14ac:dyDescent="0.25">
      <c r="R11" s="57" t="s">
        <v>156</v>
      </c>
      <c r="S11" s="56">
        <f>'DATA FITTING (1S)'!W8</f>
        <v>5.6159083620488338E-4</v>
      </c>
      <c r="T11" s="62" t="s">
        <v>19</v>
      </c>
      <c r="U11" s="62">
        <f>'DATA FITTING (1S)'!E3</f>
        <v>1</v>
      </c>
    </row>
    <row r="12" spans="2:21" ht="13.5" customHeight="1" x14ac:dyDescent="0.25">
      <c r="R12" s="56" t="s">
        <v>157</v>
      </c>
      <c r="S12" s="56">
        <f>'DATA FITTING (1S)'!X8</f>
        <v>5.498550312562283E-3</v>
      </c>
      <c r="T12" s="62" t="s">
        <v>16</v>
      </c>
      <c r="U12" s="62">
        <f>'DATA FITTING (1S)'!E4</f>
        <v>1</v>
      </c>
    </row>
    <row r="13" spans="2:21" ht="13.5" customHeight="1" x14ac:dyDescent="0.25">
      <c r="R13" s="56" t="s">
        <v>158</v>
      </c>
      <c r="S13" s="56">
        <f>'DATA FITTING (1S)'!Y8</f>
        <v>1.3679323814015223E-4</v>
      </c>
      <c r="T13" s="62" t="s">
        <v>17</v>
      </c>
      <c r="U13" s="62">
        <f>'DATA FITTING (1S)'!E5</f>
        <v>1</v>
      </c>
    </row>
    <row r="14" spans="2:21" ht="13.5" customHeight="1" x14ac:dyDescent="0.25">
      <c r="B14" s="35"/>
      <c r="C14" s="35"/>
      <c r="D14" s="35"/>
      <c r="E14" s="85"/>
      <c r="F14" s="85"/>
      <c r="R14" s="56" t="s">
        <v>159</v>
      </c>
      <c r="S14" s="56">
        <f>'DATA FITTING (1S)'!Z8</f>
        <v>0</v>
      </c>
      <c r="T14" s="62" t="s">
        <v>18</v>
      </c>
      <c r="U14" s="62">
        <f>'DATA FITTING (1S)'!E6</f>
        <v>1</v>
      </c>
    </row>
    <row r="16" spans="2:21" ht="13.5" customHeight="1" x14ac:dyDescent="0.25">
      <c r="B16" s="85" t="s">
        <v>109</v>
      </c>
      <c r="C16" s="85"/>
      <c r="D16" s="85"/>
      <c r="E16" s="85"/>
      <c r="F16" s="85"/>
      <c r="G16" s="85"/>
      <c r="H16" s="35"/>
      <c r="J16" s="85" t="s">
        <v>110</v>
      </c>
      <c r="K16" s="85"/>
      <c r="L16" s="85"/>
      <c r="M16" s="85"/>
      <c r="N16" s="85"/>
      <c r="O16" s="85"/>
      <c r="P16" s="35"/>
    </row>
    <row r="17" spans="2:25" ht="13.5" customHeight="1" thickBot="1" x14ac:dyDescent="0.3">
      <c r="B17" s="56" t="str">
        <f>'VACCINATION ANALYSIS_NOVAC'!H2</f>
        <v>t</v>
      </c>
      <c r="C17" s="56" t="s">
        <v>6</v>
      </c>
      <c r="D17" s="56" t="s">
        <v>7</v>
      </c>
      <c r="E17" s="56" t="s">
        <v>8</v>
      </c>
      <c r="F17" s="56" t="s">
        <v>9</v>
      </c>
      <c r="G17" s="56" t="s">
        <v>10</v>
      </c>
      <c r="J17" s="56" t="str">
        <f t="shared" ref="J17" si="0">B17</f>
        <v>t</v>
      </c>
      <c r="K17" s="56" t="str">
        <f t="shared" ref="K17:K18" si="1">C17</f>
        <v>S</v>
      </c>
      <c r="L17" s="56" t="str">
        <f t="shared" ref="L17:L18" si="2">D17</f>
        <v>I</v>
      </c>
      <c r="M17" s="56" t="str">
        <f t="shared" ref="M17:M18" si="3">E17</f>
        <v>R</v>
      </c>
      <c r="N17" s="56" t="str">
        <f t="shared" ref="N17:N18" si="4">F17</f>
        <v>D</v>
      </c>
      <c r="O17" s="56" t="str">
        <f t="shared" ref="O17:O18" si="5">G17</f>
        <v>V</v>
      </c>
    </row>
    <row r="18" spans="2:25" ht="13.5" customHeight="1" x14ac:dyDescent="0.25">
      <c r="B18" s="56">
        <f>'DATA FITTING (1S)'!N3</f>
        <v>0</v>
      </c>
      <c r="C18" s="56">
        <f>'DATA FITTING (1S)'!V3</f>
        <v>0.99509946235196822</v>
      </c>
      <c r="D18" s="56">
        <f>'DATA FITTING (1S)'!W3</f>
        <v>1.0197695664542274E-4</v>
      </c>
      <c r="E18" s="56">
        <f>'DATA FITTING (1S)'!X3</f>
        <v>4.6804942340226384E-3</v>
      </c>
      <c r="F18" s="56">
        <f>'DATA FITTING (1S)'!Y3</f>
        <v>1.1806645736376224E-4</v>
      </c>
      <c r="G18" s="56">
        <f>'DATA FITTING (1S)'!Z3</f>
        <v>0</v>
      </c>
      <c r="J18" s="56">
        <f>B18</f>
        <v>0</v>
      </c>
      <c r="K18" s="56">
        <f t="shared" si="1"/>
        <v>0.99509946235196822</v>
      </c>
      <c r="L18" s="56">
        <f t="shared" si="2"/>
        <v>1.0197695664542274E-4</v>
      </c>
      <c r="M18" s="56">
        <f t="shared" si="3"/>
        <v>4.6804942340226384E-3</v>
      </c>
      <c r="N18" s="56">
        <f t="shared" si="4"/>
        <v>1.1806645736376224E-4</v>
      </c>
      <c r="O18" s="56">
        <f t="shared" si="5"/>
        <v>0</v>
      </c>
      <c r="Q18" s="98" t="s">
        <v>127</v>
      </c>
      <c r="R18" s="99"/>
      <c r="S18" s="99"/>
      <c r="T18" s="99"/>
      <c r="U18" s="99"/>
      <c r="V18" s="99"/>
      <c r="W18" s="99"/>
      <c r="X18" s="99"/>
      <c r="Y18" s="100"/>
    </row>
    <row r="19" spans="2:25" ht="13.5" customHeight="1" x14ac:dyDescent="0.25">
      <c r="B19" s="56">
        <f>'DATA FITTING (1S)'!N4</f>
        <v>1</v>
      </c>
      <c r="C19" s="56">
        <f>'DATA FITTING (1S)'!V4</f>
        <v>0.9949824142445477</v>
      </c>
      <c r="D19" s="56">
        <f>'DATA FITTING (1S)'!W4</f>
        <v>1.4351906249533651E-4</v>
      </c>
      <c r="E19" s="56">
        <f>'DATA FITTING (1S)'!X4</f>
        <v>4.7543104491416443E-3</v>
      </c>
      <c r="F19" s="56">
        <f>'DATA FITTING (1S)'!Y4</f>
        <v>1.1975624381549816E-4</v>
      </c>
      <c r="G19" s="56">
        <f>'DATA FITTING (1S)'!Z4</f>
        <v>0</v>
      </c>
      <c r="J19" s="56">
        <f t="shared" ref="J19:J22" si="6">B19</f>
        <v>1</v>
      </c>
      <c r="K19" s="56">
        <f t="shared" ref="K19:K22" si="7">C19</f>
        <v>0.9949824142445477</v>
      </c>
      <c r="L19" s="56">
        <f t="shared" ref="L19:L22" si="8">D19</f>
        <v>1.4351906249533651E-4</v>
      </c>
      <c r="M19" s="56">
        <f t="shared" ref="M19:M22" si="9">E19</f>
        <v>4.7543104491416443E-3</v>
      </c>
      <c r="N19" s="56">
        <f t="shared" ref="N19:N22" si="10">F19</f>
        <v>1.1975624381549816E-4</v>
      </c>
      <c r="O19" s="56">
        <f t="shared" ref="O19:O22" si="11">G19</f>
        <v>0</v>
      </c>
      <c r="Q19" s="46" t="s">
        <v>0</v>
      </c>
      <c r="R19" s="55" t="s">
        <v>133</v>
      </c>
      <c r="S19" s="55" t="s">
        <v>128</v>
      </c>
      <c r="T19" s="55" t="s">
        <v>134</v>
      </c>
      <c r="U19" s="55" t="s">
        <v>135</v>
      </c>
      <c r="V19" s="55" t="s">
        <v>136</v>
      </c>
      <c r="W19" s="59"/>
      <c r="X19" s="83" t="s">
        <v>107</v>
      </c>
      <c r="Y19" s="84"/>
    </row>
    <row r="20" spans="2:25" ht="13.5" customHeight="1" x14ac:dyDescent="0.25">
      <c r="B20" s="56">
        <f>'DATA FITTING (1S)'!N5</f>
        <v>2</v>
      </c>
      <c r="C20" s="56">
        <f>'DATA FITTING (1S)'!V5</f>
        <v>0.99481779827325678</v>
      </c>
      <c r="D20" s="56">
        <f>'DATA FITTING (1S)'!W5</f>
        <v>2.019287313595414E-4</v>
      </c>
      <c r="E20" s="56">
        <f>'DATA FITTING (1S)'!X5</f>
        <v>4.8581399077786136E-3</v>
      </c>
      <c r="F20" s="56">
        <f>'DATA FITTING (1S)'!Y5</f>
        <v>1.2213308760534783E-4</v>
      </c>
      <c r="G20" s="56">
        <f>'DATA FITTING (1S)'!Z5</f>
        <v>0</v>
      </c>
      <c r="J20" s="56">
        <f t="shared" si="6"/>
        <v>2</v>
      </c>
      <c r="K20" s="56">
        <f t="shared" si="7"/>
        <v>0.99481779827325678</v>
      </c>
      <c r="L20" s="56">
        <f t="shared" si="8"/>
        <v>2.019287313595414E-4</v>
      </c>
      <c r="M20" s="56">
        <f t="shared" si="9"/>
        <v>4.8581399077786136E-3</v>
      </c>
      <c r="N20" s="56">
        <f t="shared" si="10"/>
        <v>1.2213308760534783E-4</v>
      </c>
      <c r="O20" s="56">
        <f t="shared" si="11"/>
        <v>0</v>
      </c>
      <c r="Q20" s="41">
        <f>'DATA FITTING (1S)'!N3</f>
        <v>0</v>
      </c>
      <c r="R20" s="59">
        <f>'DATA FITTING (1S)'!V3</f>
        <v>0.99509946235196822</v>
      </c>
      <c r="S20" s="59">
        <f>'DATA FITTING (1S)'!W3</f>
        <v>1.0197695664542274E-4</v>
      </c>
      <c r="T20" s="59">
        <f>'DATA FITTING (1S)'!X3</f>
        <v>4.6804942340226384E-3</v>
      </c>
      <c r="U20" s="59">
        <f>'DATA FITTING (1S)'!Y3</f>
        <v>1.1806645736376224E-4</v>
      </c>
      <c r="V20" s="59">
        <f>'DATA FITTING (1S)'!Z3</f>
        <v>0</v>
      </c>
      <c r="W20" s="59"/>
      <c r="X20" s="59" t="s">
        <v>2</v>
      </c>
      <c r="Y20" s="42">
        <f>'DATA FITTING (1S)'!C3</f>
        <v>0.96722039806662508</v>
      </c>
    </row>
    <row r="21" spans="2:25" ht="13.5" customHeight="1" x14ac:dyDescent="0.25">
      <c r="B21" s="56">
        <f>'DATA FITTING (1S)'!N6</f>
        <v>3</v>
      </c>
      <c r="C21" s="56">
        <f>'DATA FITTING (1S)'!V6</f>
        <v>0.99458625481872864</v>
      </c>
      <c r="D21" s="56">
        <f>'DATA FITTING (1S)'!W6</f>
        <v>2.8405604656018667E-4</v>
      </c>
      <c r="E21" s="56">
        <f>'DATA FITTING (1S)'!X6</f>
        <v>5.0042121888342469E-3</v>
      </c>
      <c r="F21" s="56">
        <f>'DATA FITTING (1S)'!Y6</f>
        <v>1.2547694587692167E-4</v>
      </c>
      <c r="G21" s="56">
        <f>'DATA FITTING (1S)'!Z6</f>
        <v>0</v>
      </c>
      <c r="J21" s="56">
        <f t="shared" si="6"/>
        <v>3</v>
      </c>
      <c r="K21" s="56">
        <f t="shared" si="7"/>
        <v>0.99458625481872864</v>
      </c>
      <c r="L21" s="56">
        <f t="shared" si="8"/>
        <v>2.8405604656018667E-4</v>
      </c>
      <c r="M21" s="56">
        <f t="shared" si="9"/>
        <v>5.0042121888342469E-3</v>
      </c>
      <c r="N21" s="56">
        <f t="shared" si="10"/>
        <v>1.2547694587692167E-4</v>
      </c>
      <c r="O21" s="56">
        <f t="shared" si="11"/>
        <v>0</v>
      </c>
      <c r="Q21" s="41">
        <f>'DATA FITTING (1S)'!N4</f>
        <v>1</v>
      </c>
      <c r="R21" s="59">
        <f>'DATA FITTING (1S)'!V4</f>
        <v>0.9949824142445477</v>
      </c>
      <c r="S21" s="59">
        <f>'DATA FITTING (1S)'!W4</f>
        <v>1.4351906249533651E-4</v>
      </c>
      <c r="T21" s="59">
        <f>'DATA FITTING (1S)'!X4</f>
        <v>4.7543104491416443E-3</v>
      </c>
      <c r="U21" s="59">
        <f>'DATA FITTING (1S)'!Y4</f>
        <v>1.1975624381549816E-4</v>
      </c>
      <c r="V21" s="59">
        <f>'DATA FITTING (1S)'!Z4</f>
        <v>0</v>
      </c>
      <c r="W21" s="59"/>
      <c r="X21" s="59" t="s">
        <v>3</v>
      </c>
      <c r="Y21" s="42">
        <f>'DATA FITTING (1S)'!C4</f>
        <v>0.60695015821047682</v>
      </c>
    </row>
    <row r="22" spans="2:25" ht="13.5" customHeight="1" x14ac:dyDescent="0.25">
      <c r="B22" s="56">
        <f>'DATA FITTING (1S)'!N7</f>
        <v>4</v>
      </c>
      <c r="C22" s="56">
        <f>'DATA FITTING (1S)'!V7</f>
        <v>0.99426067429984566</v>
      </c>
      <c r="D22" s="56">
        <f>'DATA FITTING (1S)'!W7</f>
        <v>3.9947884853863854E-4</v>
      </c>
      <c r="E22" s="56">
        <f>'DATA FITTING (1S)'!X7</f>
        <v>5.2096666814208589E-3</v>
      </c>
      <c r="F22" s="56">
        <f>'DATA FITTING (1S)'!Y7</f>
        <v>1.3018017019506662E-4</v>
      </c>
      <c r="G22" s="56">
        <f>'DATA FITTING (1S)'!Z7</f>
        <v>0</v>
      </c>
      <c r="J22" s="56">
        <f t="shared" si="6"/>
        <v>4</v>
      </c>
      <c r="K22" s="56">
        <f t="shared" si="7"/>
        <v>0.99426067429984566</v>
      </c>
      <c r="L22" s="56">
        <f t="shared" si="8"/>
        <v>3.9947884853863854E-4</v>
      </c>
      <c r="M22" s="56">
        <f t="shared" si="9"/>
        <v>5.2096666814208589E-3</v>
      </c>
      <c r="N22" s="56">
        <f t="shared" si="10"/>
        <v>1.3018017019506662E-4</v>
      </c>
      <c r="O22" s="56">
        <f t="shared" si="11"/>
        <v>0</v>
      </c>
      <c r="Q22" s="41">
        <f>'DATA FITTING (1S)'!N5</f>
        <v>2</v>
      </c>
      <c r="R22" s="59">
        <f>'DATA FITTING (1S)'!V5</f>
        <v>0.99481779827325678</v>
      </c>
      <c r="S22" s="59">
        <f>'DATA FITTING (1S)'!W5</f>
        <v>2.019287313595414E-4</v>
      </c>
      <c r="T22" s="59">
        <f>'DATA FITTING (1S)'!X5</f>
        <v>4.8581399077786136E-3</v>
      </c>
      <c r="U22" s="59">
        <f>'DATA FITTING (1S)'!Y5</f>
        <v>1.2213308760534783E-4</v>
      </c>
      <c r="V22" s="59">
        <f>'DATA FITTING (1S)'!Z5</f>
        <v>0</v>
      </c>
      <c r="W22" s="59"/>
      <c r="X22" s="59" t="s">
        <v>4</v>
      </c>
      <c r="Y22" s="42">
        <f>'DATA FITTING (1S)'!C5</f>
        <v>1.3894185072609259E-2</v>
      </c>
    </row>
    <row r="23" spans="2:25" ht="13.5" customHeight="1" x14ac:dyDescent="0.25">
      <c r="B23" s="56">
        <f t="array" ref="B23:G520">ODESOLN_RKF45(5,60,497,0.1,S10,S11,S12,S13,S14,0,Y20,Y21,Y22,U10,U11,U12,U13,U14)</f>
        <v>5</v>
      </c>
      <c r="C23" s="56">
        <v>0.99380306561309284</v>
      </c>
      <c r="D23" s="56">
        <v>5.6159083620488338E-4</v>
      </c>
      <c r="E23" s="56">
        <v>5.498550312562283E-3</v>
      </c>
      <c r="F23" s="56">
        <v>1.3679323814015223E-4</v>
      </c>
      <c r="G23" s="56">
        <v>0</v>
      </c>
      <c r="J23" s="56">
        <f t="array" ref="J23:O520">ODESOLN_RKF45(5,60,497,0.1,S10,S11,S12,S13,S14,C7,Y20,Y21,Y22,U10,U11,U12,U13,U14)</f>
        <v>5</v>
      </c>
      <c r="K23" s="56">
        <v>0.99380306561309284</v>
      </c>
      <c r="L23" s="56">
        <v>5.6159083620488338E-4</v>
      </c>
      <c r="M23" s="56">
        <v>5.498550312562283E-3</v>
      </c>
      <c r="N23" s="56">
        <v>1.3679323814015223E-4</v>
      </c>
      <c r="O23" s="56">
        <v>0</v>
      </c>
      <c r="Q23" s="41">
        <f>'DATA FITTING (1S)'!N6</f>
        <v>3</v>
      </c>
      <c r="R23" s="59">
        <f>'DATA FITTING (1S)'!V6</f>
        <v>0.99458625481872864</v>
      </c>
      <c r="S23" s="59">
        <f>'DATA FITTING (1S)'!W6</f>
        <v>2.8405604656018667E-4</v>
      </c>
      <c r="T23" s="59">
        <f>'DATA FITTING (1S)'!X6</f>
        <v>5.0042121888342469E-3</v>
      </c>
      <c r="U23" s="59">
        <f>'DATA FITTING (1S)'!Y6</f>
        <v>1.2547694587692167E-4</v>
      </c>
      <c r="V23" s="59">
        <f>'DATA FITTING (1S)'!Z6</f>
        <v>0</v>
      </c>
      <c r="W23" s="59"/>
      <c r="X23" s="59" t="s">
        <v>130</v>
      </c>
      <c r="Y23" s="42">
        <f>'DATA FITTING (1S)'!D17</f>
        <v>0.16590420143672827</v>
      </c>
    </row>
    <row r="24" spans="2:25" ht="13.5" customHeight="1" x14ac:dyDescent="0.25">
      <c r="B24" s="56">
        <v>5.0999999999999996</v>
      </c>
      <c r="C24" s="56">
        <v>0.99374815634166291</v>
      </c>
      <c r="D24" s="56">
        <v>5.8103391009133943E-4</v>
      </c>
      <c r="E24" s="56">
        <v>5.5332227943897206E-3</v>
      </c>
      <c r="F24" s="56">
        <v>1.375869538562128E-4</v>
      </c>
      <c r="G24" s="56">
        <v>0</v>
      </c>
      <c r="J24" s="56">
        <v>5.0999999999999996</v>
      </c>
      <c r="K24" s="56">
        <v>0.98488855312433254</v>
      </c>
      <c r="L24" s="56">
        <v>5.8078501150651916E-4</v>
      </c>
      <c r="M24" s="56">
        <v>5.5332178008605888E-3</v>
      </c>
      <c r="N24" s="56">
        <v>1.375868395453143E-4</v>
      </c>
      <c r="O24" s="56">
        <v>8.8598572237552336E-3</v>
      </c>
      <c r="Q24" s="41">
        <f>'DATA FITTING (1S)'!N7</f>
        <v>4</v>
      </c>
      <c r="R24" s="59">
        <f>'DATA FITTING (1S)'!V7</f>
        <v>0.99426067429984566</v>
      </c>
      <c r="S24" s="59">
        <f>'DATA FITTING (1S)'!W7</f>
        <v>3.9947884853863854E-4</v>
      </c>
      <c r="T24" s="59">
        <f>'DATA FITTING (1S)'!X7</f>
        <v>5.2096666814208589E-3</v>
      </c>
      <c r="U24" s="59">
        <f>'DATA FITTING (1S)'!Y7</f>
        <v>1.3018017019506662E-4</v>
      </c>
      <c r="V24" s="59">
        <f>'DATA FITTING (1S)'!Z7</f>
        <v>0</v>
      </c>
      <c r="W24" s="59"/>
      <c r="X24" s="59"/>
      <c r="Y24" s="42"/>
    </row>
    <row r="25" spans="2:25" ht="13.5" customHeight="1" x14ac:dyDescent="0.25">
      <c r="B25" s="56">
        <v>6.1</v>
      </c>
      <c r="C25" s="56">
        <v>0.9930831783199664</v>
      </c>
      <c r="D25" s="56">
        <v>8.1634337051951131E-4</v>
      </c>
      <c r="E25" s="56">
        <v>5.9532755887194968E-3</v>
      </c>
      <c r="F25" s="56">
        <v>1.4720272079479012E-4</v>
      </c>
      <c r="G25" s="56">
        <v>0</v>
      </c>
      <c r="J25" s="56">
        <v>6.1</v>
      </c>
      <c r="K25" s="56">
        <v>0.89567463842608885</v>
      </c>
      <c r="L25" s="56">
        <v>7.7511046563824809E-4</v>
      </c>
      <c r="M25" s="56">
        <v>5.9448126579376209E-3</v>
      </c>
      <c r="N25" s="56">
        <v>1.4700898902794002E-4</v>
      </c>
      <c r="O25" s="56">
        <v>9.7458429461307561E-2</v>
      </c>
      <c r="Q25" s="41">
        <f>'DATA FITTING (1S)'!N8</f>
        <v>5</v>
      </c>
      <c r="R25" s="59">
        <f>'DATA FITTING (1S)'!V8</f>
        <v>0.99380306561309284</v>
      </c>
      <c r="S25" s="59">
        <f>'DATA FITTING (1S)'!W8</f>
        <v>5.6159083620488338E-4</v>
      </c>
      <c r="T25" s="59">
        <f>'DATA FITTING (1S)'!X8</f>
        <v>5.498550312562283E-3</v>
      </c>
      <c r="U25" s="59">
        <f>'DATA FITTING (1S)'!Y8</f>
        <v>1.3679323814015223E-4</v>
      </c>
      <c r="V25" s="59">
        <f>'DATA FITTING (1S)'!Z8</f>
        <v>0</v>
      </c>
      <c r="W25" s="59"/>
      <c r="X25" s="59"/>
      <c r="Y25" s="42"/>
    </row>
    <row r="26" spans="2:25" ht="13.5" customHeight="1" x14ac:dyDescent="0.25">
      <c r="B26" s="56">
        <v>7.0928133113758651</v>
      </c>
      <c r="C26" s="56">
        <v>0.99215789809953947</v>
      </c>
      <c r="D26" s="56">
        <v>1.1432845711625865E-3</v>
      </c>
      <c r="E26" s="56">
        <v>6.5382240812851085E-3</v>
      </c>
      <c r="F26" s="56">
        <v>1.6059324801305969E-4</v>
      </c>
      <c r="G26" s="56">
        <v>0</v>
      </c>
      <c r="J26" s="56">
        <v>7.1</v>
      </c>
      <c r="K26" s="56">
        <v>0.8063650855555593</v>
      </c>
      <c r="L26" s="56">
        <v>9.4888780951754299E-4</v>
      </c>
      <c r="M26" s="56">
        <v>6.4699936068127158E-3</v>
      </c>
      <c r="N26" s="56">
        <v>1.5903132925072433E-4</v>
      </c>
      <c r="O26" s="56">
        <v>0.18605700169885989</v>
      </c>
      <c r="Q26" s="41"/>
      <c r="R26" s="59"/>
      <c r="S26" s="59"/>
      <c r="T26" s="59"/>
      <c r="U26" s="59"/>
      <c r="V26" s="59"/>
      <c r="W26" s="59"/>
      <c r="X26" s="59"/>
      <c r="Y26" s="42"/>
    </row>
    <row r="27" spans="2:25" ht="13.5" customHeight="1" x14ac:dyDescent="0.25">
      <c r="B27" s="56">
        <v>8.0100627430944282</v>
      </c>
      <c r="C27" s="56">
        <v>0.99097855450535</v>
      </c>
      <c r="D27" s="56">
        <v>1.5591878759138706E-3</v>
      </c>
      <c r="E27" s="56">
        <v>7.2845789598822109E-3</v>
      </c>
      <c r="F27" s="56">
        <v>1.7767865885412066E-4</v>
      </c>
      <c r="G27" s="56">
        <v>0</v>
      </c>
      <c r="J27" s="56">
        <v>8.1</v>
      </c>
      <c r="K27" s="56">
        <v>0.71702081233315651</v>
      </c>
      <c r="L27" s="56">
        <v>1.0654698046087959E-3</v>
      </c>
      <c r="M27" s="56">
        <v>7.0850332290606013E-3</v>
      </c>
      <c r="N27" s="56">
        <v>1.7311069676204547E-4</v>
      </c>
      <c r="O27" s="56">
        <v>0.27465557393641221</v>
      </c>
      <c r="Q27" s="46" t="s">
        <v>0</v>
      </c>
      <c r="R27" s="55" t="s">
        <v>137</v>
      </c>
      <c r="S27" s="55" t="s">
        <v>129</v>
      </c>
      <c r="T27" s="55" t="s">
        <v>138</v>
      </c>
      <c r="U27" s="55" t="s">
        <v>139</v>
      </c>
      <c r="V27" s="55" t="s">
        <v>140</v>
      </c>
      <c r="W27" s="59"/>
      <c r="X27" s="59"/>
      <c r="Y27" s="42"/>
    </row>
    <row r="28" spans="2:25" ht="13.5" customHeight="1" x14ac:dyDescent="0.25">
      <c r="B28" s="56">
        <v>8.8727705561078416</v>
      </c>
      <c r="C28" s="56">
        <v>0.98948327612515574</v>
      </c>
      <c r="D28" s="56">
        <v>2.0852003658337732E-3</v>
      </c>
      <c r="E28" s="56">
        <v>8.2321531655825814E-3</v>
      </c>
      <c r="F28" s="56">
        <v>1.9937034342810516E-4</v>
      </c>
      <c r="G28" s="56">
        <v>0</v>
      </c>
      <c r="J28" s="56">
        <v>9.1</v>
      </c>
      <c r="K28" s="56">
        <v>0.62771417514916439</v>
      </c>
      <c r="L28" s="56">
        <v>1.0973445104322417E-3</v>
      </c>
      <c r="M28" s="56">
        <v>7.7460906711759123E-3</v>
      </c>
      <c r="N28" s="56">
        <v>1.8824349526308929E-4</v>
      </c>
      <c r="O28" s="56">
        <v>0.36325414617396456</v>
      </c>
      <c r="Q28" s="41">
        <f>'DATA FITTING (1S)'!N3</f>
        <v>0</v>
      </c>
      <c r="R28" s="59">
        <f>'DATA FITTING (1S)'!AB3</f>
        <v>0.99509946235196822</v>
      </c>
      <c r="S28" s="59">
        <f>'DATA FITTING (1S)'!AC3</f>
        <v>1.0197695664542274E-4</v>
      </c>
      <c r="T28" s="59">
        <f>'DATA FITTING (1S)'!AD3</f>
        <v>4.6804942340226384E-3</v>
      </c>
      <c r="U28" s="59">
        <f>'DATA FITTING (1S)'!AE3</f>
        <v>1.1806645736376224E-4</v>
      </c>
      <c r="V28" s="59">
        <f>'DATA FITTING (1S)'!AF3</f>
        <v>0</v>
      </c>
      <c r="W28" s="59"/>
      <c r="X28" s="59"/>
      <c r="Y28" s="42"/>
    </row>
    <row r="29" spans="2:25" ht="13.5" customHeight="1" x14ac:dyDescent="0.25">
      <c r="B29" s="56">
        <v>9.6879226811306811</v>
      </c>
      <c r="C29" s="56">
        <v>0.9876140038740876</v>
      </c>
      <c r="D29" s="56">
        <v>2.7407151351351582E-3</v>
      </c>
      <c r="E29" s="56">
        <v>9.4187473635610544E-3</v>
      </c>
      <c r="F29" s="56">
        <v>2.2653362721635983E-4</v>
      </c>
      <c r="G29" s="56">
        <v>0</v>
      </c>
      <c r="J29" s="56">
        <v>10.1</v>
      </c>
      <c r="K29" s="56">
        <v>0.53850919774360628</v>
      </c>
      <c r="L29" s="56">
        <v>1.036693309153205E-3</v>
      </c>
      <c r="M29" s="56">
        <v>8.3982186534197253E-3</v>
      </c>
      <c r="N29" s="56">
        <v>2.0317188230402437E-4</v>
      </c>
      <c r="O29" s="56">
        <v>0.45185271841151686</v>
      </c>
      <c r="Q29" s="41">
        <f>'DATA FITTING (1S)'!N4</f>
        <v>1</v>
      </c>
      <c r="R29" s="59">
        <f>'DATA FITTING (1S)'!AB4</f>
        <v>0.99498161739103497</v>
      </c>
      <c r="S29" s="59">
        <f>'DATA FITTING (1S)'!AC4</f>
        <v>1.2414431941925832E-4</v>
      </c>
      <c r="T29" s="59">
        <f>'DATA FITTING (1S)'!AD4</f>
        <v>4.7740188868765987E-3</v>
      </c>
      <c r="U29" s="59">
        <f>'DATA FITTING (1S)'!AE4</f>
        <v>1.2021940266913477E-4</v>
      </c>
      <c r="V29" s="59">
        <f>'DATA FITTING (1S)'!AF4</f>
        <v>0</v>
      </c>
      <c r="W29" s="59"/>
      <c r="X29" s="59"/>
      <c r="Y29" s="42"/>
    </row>
    <row r="30" spans="2:25" ht="13.5" customHeight="1" x14ac:dyDescent="0.25">
      <c r="B30" s="56">
        <v>10.462835401670771</v>
      </c>
      <c r="C30" s="56">
        <v>0.98530152095802559</v>
      </c>
      <c r="D30" s="56">
        <v>3.5484717499300296E-3</v>
      </c>
      <c r="E30" s="56">
        <v>1.0889798644769449E-2</v>
      </c>
      <c r="F30" s="56">
        <v>2.6020864727512483E-4</v>
      </c>
      <c r="G30" s="56">
        <v>0</v>
      </c>
      <c r="J30" s="56">
        <v>11.1</v>
      </c>
      <c r="K30" s="56">
        <v>0.44944480067087939</v>
      </c>
      <c r="L30" s="56">
        <v>8.9849356561747472E-4</v>
      </c>
      <c r="M30" s="56">
        <v>8.9887254649540695E-3</v>
      </c>
      <c r="N30" s="56">
        <v>2.1668964947997327E-4</v>
      </c>
      <c r="O30" s="56">
        <v>0.54045129064906916</v>
      </c>
      <c r="Q30" s="41">
        <f>'DATA FITTING (1S)'!N5</f>
        <v>2</v>
      </c>
      <c r="R30" s="59">
        <f>'DATA FITTING (1S)'!AB5</f>
        <v>0.99478476908323765</v>
      </c>
      <c r="S30" s="59">
        <f>'DATA FITTING (1S)'!AC5</f>
        <v>2.1364659709363371E-4</v>
      </c>
      <c r="T30" s="59">
        <f>'DATA FITTING (1S)'!AD5</f>
        <v>4.8791588125509022E-3</v>
      </c>
      <c r="U30" s="59">
        <f>'DATA FITTING (1S)'!AE5</f>
        <v>1.2242550711784981E-4</v>
      </c>
      <c r="V30" s="59">
        <f>'DATA FITTING (1S)'!AF5</f>
        <v>0</v>
      </c>
      <c r="W30" s="59"/>
      <c r="X30" s="59"/>
      <c r="Y30" s="42"/>
    </row>
    <row r="31" spans="2:25" ht="13.5" customHeight="1" x14ac:dyDescent="0.25">
      <c r="B31" s="56">
        <v>11.20365564007467</v>
      </c>
      <c r="C31" s="56">
        <v>0.98246618179776524</v>
      </c>
      <c r="D31" s="56">
        <v>4.5340365328513932E-3</v>
      </c>
      <c r="E31" s="56">
        <v>1.2698175999135804E-2</v>
      </c>
      <c r="F31" s="56">
        <v>3.0160567024775664E-4</v>
      </c>
      <c r="G31" s="56">
        <v>0</v>
      </c>
      <c r="J31" s="56">
        <v>12.1</v>
      </c>
      <c r="K31" s="56">
        <v>0.36052811490650793</v>
      </c>
      <c r="L31" s="56">
        <v>7.144940779258513E-4</v>
      </c>
      <c r="M31" s="56">
        <v>9.4796014419908023E-3</v>
      </c>
      <c r="N31" s="56">
        <v>2.2792668695394841E-4</v>
      </c>
      <c r="O31" s="56">
        <v>0.62904986288662146</v>
      </c>
      <c r="Q31" s="41">
        <f>'DATA FITTING (1S)'!N6</f>
        <v>3</v>
      </c>
      <c r="R31" s="59">
        <f>'DATA FITTING (1S)'!AB6</f>
        <v>0.99453846505241716</v>
      </c>
      <c r="S31" s="59">
        <f>'DATA FITTING (1S)'!AC6</f>
        <v>3.1266436142632218E-4</v>
      </c>
      <c r="T31" s="59">
        <f>'DATA FITTING (1S)'!AD6</f>
        <v>5.0230783332935822E-3</v>
      </c>
      <c r="U31" s="59">
        <f>'DATA FITTING (1S)'!AE6</f>
        <v>1.257922528628768E-4</v>
      </c>
      <c r="V31" s="59">
        <f>'DATA FITTING (1S)'!AF6</f>
        <v>0</v>
      </c>
      <c r="W31" s="59"/>
      <c r="X31" s="59"/>
      <c r="Y31" s="42"/>
    </row>
    <row r="32" spans="2:25" ht="13.5" customHeight="1" x14ac:dyDescent="0.25">
      <c r="B32" s="56">
        <v>11.915949248239491</v>
      </c>
      <c r="C32" s="56">
        <v>0.9790147535809518</v>
      </c>
      <c r="D32" s="56">
        <v>5.7265363096068098E-3</v>
      </c>
      <c r="E32" s="56">
        <v>1.4906550753472846E-2</v>
      </c>
      <c r="F32" s="56">
        <v>3.521593559686795E-4</v>
      </c>
      <c r="G32" s="56">
        <v>0</v>
      </c>
      <c r="J32" s="56">
        <v>13.1</v>
      </c>
      <c r="K32" s="56">
        <v>0.27173941746459329</v>
      </c>
      <c r="L32" s="56">
        <v>5.2138676694654749E-4</v>
      </c>
      <c r="M32" s="56">
        <v>9.8542574058157924E-3</v>
      </c>
      <c r="N32" s="56">
        <v>2.3650323847061521E-4</v>
      </c>
      <c r="O32" s="56">
        <v>0.71764843512417376</v>
      </c>
      <c r="Q32" s="41">
        <f>'DATA FITTING (1S)'!N7</f>
        <v>4</v>
      </c>
      <c r="R32" s="59">
        <f>'DATA FITTING (1S)'!AB7</f>
        <v>0.99423555539379427</v>
      </c>
      <c r="S32" s="59">
        <f>'DATA FITTING (1S)'!AC7</f>
        <v>4.2488331302240599E-4</v>
      </c>
      <c r="T32" s="59">
        <f>'DATA FITTING (1S)'!AD7</f>
        <v>5.2090024371340858E-3</v>
      </c>
      <c r="U32" s="59">
        <f>'DATA FITTING (1S)'!AE7</f>
        <v>1.3055885604925711E-4</v>
      </c>
      <c r="V32" s="59">
        <f>'DATA FITTING (1S)'!AF7</f>
        <v>0</v>
      </c>
      <c r="W32" s="59"/>
      <c r="X32" s="59"/>
      <c r="Y32" s="42"/>
    </row>
    <row r="33" spans="2:25" ht="13.5" customHeight="1" thickBot="1" x14ac:dyDescent="0.3">
      <c r="B33" s="56">
        <v>12.604926148603333</v>
      </c>
      <c r="C33" s="56">
        <v>0.97483665196948988</v>
      </c>
      <c r="D33" s="56">
        <v>7.1594290133777851E-3</v>
      </c>
      <c r="E33" s="56">
        <v>1.7590323262428608E-2</v>
      </c>
      <c r="F33" s="56">
        <v>4.1359575470388061E-4</v>
      </c>
      <c r="G33" s="56">
        <v>0</v>
      </c>
      <c r="J33" s="56">
        <v>14.1</v>
      </c>
      <c r="K33" s="56">
        <v>0.18304446516632444</v>
      </c>
      <c r="L33" s="56">
        <v>3.4917762921386904E-4</v>
      </c>
      <c r="M33" s="56">
        <v>1.0116835712691065E-2</v>
      </c>
      <c r="N33" s="56">
        <v>2.425141300445363E-4</v>
      </c>
      <c r="O33" s="56">
        <v>0.80624700736172605</v>
      </c>
      <c r="Q33" s="43">
        <f>'DATA FITTING (1S)'!N8</f>
        <v>5</v>
      </c>
      <c r="R33" s="44">
        <f>'DATA FITTING (1S)'!AB8</f>
        <v>0.99384362188978703</v>
      </c>
      <c r="S33" s="44">
        <f>'DATA FITTING (1S)'!AC8</f>
        <v>5.3931722892442855E-4</v>
      </c>
      <c r="T33" s="44">
        <f>'DATA FITTING (1S)'!AD8</f>
        <v>5.4807874173300013E-3</v>
      </c>
      <c r="U33" s="44">
        <f>'DATA FITTING (1S)'!AE8</f>
        <v>1.3627346395857925E-4</v>
      </c>
      <c r="V33" s="44">
        <f>'DATA FITTING (1S)'!AF8</f>
        <v>0</v>
      </c>
      <c r="W33" s="44"/>
      <c r="X33" s="44"/>
      <c r="Y33" s="45"/>
    </row>
    <row r="34" spans="2:25" ht="13.5" customHeight="1" x14ac:dyDescent="0.25">
      <c r="B34" s="56">
        <v>13.275717396923604</v>
      </c>
      <c r="C34" s="56">
        <v>0.96979800491407397</v>
      </c>
      <c r="D34" s="56">
        <v>8.8717550497274845E-3</v>
      </c>
      <c r="E34" s="56">
        <v>2.0842202885112911E-2</v>
      </c>
      <c r="F34" s="56">
        <v>4.8803715108581267E-4</v>
      </c>
      <c r="G34" s="56">
        <v>0</v>
      </c>
      <c r="J34" s="56">
        <v>15.1</v>
      </c>
      <c r="K34" s="56">
        <v>9.4407570942387969E-2</v>
      </c>
      <c r="L34" s="56">
        <v>2.1463042762909692E-4</v>
      </c>
      <c r="M34" s="56">
        <v>1.0285836174920647E-2</v>
      </c>
      <c r="N34" s="56">
        <v>2.4638285578389109E-4</v>
      </c>
      <c r="O34" s="56">
        <v>0.89484557959927835</v>
      </c>
    </row>
    <row r="35" spans="2:25" ht="13.5" customHeight="1" x14ac:dyDescent="0.25">
      <c r="B35" s="56">
        <v>13.933699554307495</v>
      </c>
      <c r="C35" s="56">
        <v>0.96373213604905927</v>
      </c>
      <c r="D35" s="56">
        <v>1.0910168260744006E-2</v>
      </c>
      <c r="E35" s="56">
        <v>2.4779526101192047E-2</v>
      </c>
      <c r="F35" s="56">
        <v>5.781695890048976E-4</v>
      </c>
      <c r="G35" s="56">
        <v>0</v>
      </c>
      <c r="J35" s="56">
        <v>16.100000000000001</v>
      </c>
      <c r="K35" s="56">
        <v>5.8003550205511512E-3</v>
      </c>
      <c r="L35" s="56">
        <v>1.2109247834340663E-4</v>
      </c>
      <c r="M35" s="56">
        <v>1.0385731034771761E-2</v>
      </c>
      <c r="N35" s="56">
        <v>2.4866962950294898E-4</v>
      </c>
      <c r="O35" s="56">
        <v>0.98344415183683065</v>
      </c>
    </row>
    <row r="36" spans="2:25" ht="13.5" customHeight="1" x14ac:dyDescent="0.25">
      <c r="B36" s="56">
        <v>14.584970562848985</v>
      </c>
      <c r="C36" s="56">
        <v>0.95642315085183283</v>
      </c>
      <c r="D36" s="56">
        <v>1.3332516232422091E-2</v>
      </c>
      <c r="E36" s="56">
        <v>2.9556802836097292E-2</v>
      </c>
      <c r="F36" s="56">
        <v>6.8753007964806191E-4</v>
      </c>
      <c r="G36" s="56">
        <v>0</v>
      </c>
      <c r="J36" s="56">
        <v>16.158795688531161</v>
      </c>
      <c r="K36" s="56">
        <v>5.9111924377446348E-4</v>
      </c>
      <c r="L36" s="56">
        <v>1.1677316626637567E-4</v>
      </c>
      <c r="M36" s="56">
        <v>1.0389974915937893E-2</v>
      </c>
      <c r="N36" s="56">
        <v>2.4876677960588699E-4</v>
      </c>
      <c r="O36" s="56">
        <v>0.98865336589441533</v>
      </c>
    </row>
    <row r="37" spans="2:25" ht="13.5" customHeight="1" x14ac:dyDescent="0.25">
      <c r="B37" s="56">
        <v>15.237186929036309</v>
      </c>
      <c r="C37" s="56">
        <v>0.94757490572656333</v>
      </c>
      <c r="D37" s="56">
        <v>1.6214791665662965E-2</v>
      </c>
      <c r="E37" s="56">
        <v>3.5389257118127557E-2</v>
      </c>
      <c r="F37" s="56">
        <v>8.210454896464542E-4</v>
      </c>
      <c r="G37" s="56">
        <v>0</v>
      </c>
      <c r="J37" s="56">
        <v>16.15999578118997</v>
      </c>
      <c r="K37" s="56">
        <v>4.8479267476009356E-4</v>
      </c>
      <c r="L37" s="56">
        <v>1.1668626726416969E-4</v>
      </c>
      <c r="M37" s="56">
        <v>1.0390059941443706E-2</v>
      </c>
      <c r="N37" s="56">
        <v>2.4876872599324297E-4</v>
      </c>
      <c r="O37" s="56">
        <v>0.98875969239053874</v>
      </c>
    </row>
    <row r="38" spans="2:25" ht="13.5" customHeight="1" x14ac:dyDescent="0.25">
      <c r="B38" s="56">
        <v>15.901347247447411</v>
      </c>
      <c r="C38" s="56">
        <v>0.93674402032331305</v>
      </c>
      <c r="D38" s="56">
        <v>1.9666607499490091E-2</v>
      </c>
      <c r="E38" s="56">
        <v>4.2603186810912644E-2</v>
      </c>
      <c r="F38" s="56">
        <v>9.8618536628454403E-4</v>
      </c>
      <c r="G38" s="56">
        <v>0</v>
      </c>
      <c r="J38" s="56">
        <v>16.161003783964254</v>
      </c>
      <c r="K38" s="56">
        <v>3.9548501808987384E-4</v>
      </c>
      <c r="L38" s="56">
        <v>1.1661331638786403E-4</v>
      </c>
      <c r="M38" s="56">
        <v>1.03901313086528E-2</v>
      </c>
      <c r="N38" s="56">
        <v>2.4877035971752469E-4</v>
      </c>
      <c r="O38" s="56">
        <v>0.98884899999715192</v>
      </c>
    </row>
    <row r="39" spans="2:25" ht="13.5" customHeight="1" x14ac:dyDescent="0.25">
      <c r="B39" s="56">
        <v>16.596620445430887</v>
      </c>
      <c r="C39" s="56">
        <v>0.92316184203508833</v>
      </c>
      <c r="D39" s="56">
        <v>2.3873738763534932E-2</v>
      </c>
      <c r="E39" s="56">
        <v>5.1768424983924546E-2</v>
      </c>
      <c r="F39" s="56">
        <v>1.1959942174525351E-3</v>
      </c>
      <c r="G39" s="56">
        <v>0</v>
      </c>
      <c r="J39" s="56">
        <v>16.163481485450372</v>
      </c>
      <c r="K39" s="56">
        <v>1.7596412419325659E-4</v>
      </c>
      <c r="L39" s="56">
        <v>1.1643415160181783E-4</v>
      </c>
      <c r="M39" s="56">
        <v>1.0390306541830619E-2</v>
      </c>
      <c r="N39" s="56">
        <v>2.487743711213781E-4</v>
      </c>
      <c r="O39" s="56">
        <v>0.98906852081125296</v>
      </c>
    </row>
    <row r="40" spans="2:25" ht="13.5" customHeight="1" x14ac:dyDescent="0.25">
      <c r="B40" s="56">
        <v>17.36990526514672</v>
      </c>
      <c r="C40" s="56">
        <v>0.90503748132176842</v>
      </c>
      <c r="D40" s="56">
        <v>2.9270671425449896E-2</v>
      </c>
      <c r="E40" s="56">
        <v>6.4211019577865111E-2</v>
      </c>
      <c r="F40" s="56">
        <v>1.4808276749169399E-3</v>
      </c>
      <c r="G40" s="56">
        <v>0</v>
      </c>
      <c r="J40" s="56">
        <v>16.16388021986424</v>
      </c>
      <c r="K40" s="56">
        <v>1.4063681731507334E-4</v>
      </c>
      <c r="L40" s="56">
        <v>1.164053387681041E-4</v>
      </c>
      <c r="M40" s="56">
        <v>1.0390334716796051E-2</v>
      </c>
      <c r="N40" s="56">
        <v>2.4877501609721147E-4</v>
      </c>
      <c r="O40" s="56">
        <v>0.98910384811102359</v>
      </c>
    </row>
    <row r="41" spans="2:25" ht="13.5" customHeight="1" x14ac:dyDescent="0.25">
      <c r="B41" s="56">
        <v>18.085684505754294</v>
      </c>
      <c r="C41" s="56">
        <v>0.8851875744482598</v>
      </c>
      <c r="D41" s="56">
        <v>3.4885629285157066E-2</v>
      </c>
      <c r="E41" s="56">
        <v>7.8127397571028684E-2</v>
      </c>
      <c r="F41" s="56">
        <v>1.7993986955547657E-3</v>
      </c>
      <c r="G41" s="56">
        <v>0</v>
      </c>
      <c r="J41" s="56">
        <v>16.164298584545975</v>
      </c>
      <c r="K41" s="56">
        <v>1.0357029808803672E-4</v>
      </c>
      <c r="L41" s="56">
        <v>1.1637511339782124E-4</v>
      </c>
      <c r="M41" s="56">
        <v>1.0390364271359802E-2</v>
      </c>
      <c r="N41" s="56">
        <v>2.4877569265454149E-4</v>
      </c>
      <c r="O41" s="56">
        <v>0.98914091462449982</v>
      </c>
    </row>
    <row r="42" spans="2:25" ht="13.5" customHeight="1" x14ac:dyDescent="0.25">
      <c r="B42" s="56">
        <v>18.748040484092012</v>
      </c>
      <c r="C42" s="56">
        <v>0.86408325826544163</v>
      </c>
      <c r="D42" s="56">
        <v>4.0500973995703057E-2</v>
      </c>
      <c r="E42" s="56">
        <v>9.3269733628887547E-2</v>
      </c>
      <c r="F42" s="56">
        <v>2.1460341099681134E-3</v>
      </c>
      <c r="G42" s="56">
        <v>0</v>
      </c>
      <c r="J42" s="56">
        <v>16.165028741282665</v>
      </c>
      <c r="K42" s="56">
        <v>3.8879447855020462E-5</v>
      </c>
      <c r="L42" s="56">
        <v>1.163223767733752E-4</v>
      </c>
      <c r="M42" s="56">
        <v>1.0390415833486672E-2</v>
      </c>
      <c r="N42" s="56">
        <v>2.4877687300472968E-4</v>
      </c>
      <c r="O42" s="56">
        <v>0.98920560546888026</v>
      </c>
    </row>
    <row r="43" spans="2:25" ht="13.5" customHeight="1" x14ac:dyDescent="0.25">
      <c r="B43" s="56">
        <v>19.440017536825842</v>
      </c>
      <c r="C43" s="56">
        <v>0.83926297545748463</v>
      </c>
      <c r="D43" s="56">
        <v>4.6613495943373856E-2</v>
      </c>
      <c r="E43" s="56">
        <v>0.11155882418235835</v>
      </c>
      <c r="F43" s="56">
        <v>2.5647044167835089E-3</v>
      </c>
      <c r="G43" s="56">
        <v>0</v>
      </c>
      <c r="J43" s="56">
        <v>16.165194779084366</v>
      </c>
      <c r="K43" s="56">
        <v>2.4168735097829168E-5</v>
      </c>
      <c r="L43" s="56">
        <v>1.1631038704738007E-4</v>
      </c>
      <c r="M43" s="56">
        <v>1.03904275554643E-2</v>
      </c>
      <c r="N43" s="56">
        <v>2.4877714134196363E-4</v>
      </c>
      <c r="O43" s="56">
        <v>0.98922031618104855</v>
      </c>
    </row>
    <row r="44" spans="2:25" ht="13.5" customHeight="1" x14ac:dyDescent="0.25">
      <c r="B44" s="56">
        <v>20.094763984095561</v>
      </c>
      <c r="C44" s="56">
        <v>0.81335432275354513</v>
      </c>
      <c r="D44" s="56">
        <v>5.2394390891389926E-2</v>
      </c>
      <c r="E44" s="56">
        <v>0.13123613281301705</v>
      </c>
      <c r="F44" s="56">
        <v>3.01515354204828E-3</v>
      </c>
      <c r="G44" s="56">
        <v>0</v>
      </c>
      <c r="J44" s="56">
        <v>16.165282939867428</v>
      </c>
      <c r="K44" s="56">
        <v>1.6357815390380591E-5</v>
      </c>
      <c r="L44" s="56">
        <v>1.16304021275473E-4</v>
      </c>
      <c r="M44" s="56">
        <v>1.0390433778969891E-2</v>
      </c>
      <c r="N44" s="56">
        <v>2.4877728380924417E-4</v>
      </c>
      <c r="O44" s="56">
        <v>0.98922812710055508</v>
      </c>
    </row>
    <row r="45" spans="2:25" ht="13.5" customHeight="1" x14ac:dyDescent="0.25">
      <c r="B45" s="56">
        <v>20.786055427929863</v>
      </c>
      <c r="C45" s="56">
        <v>0.78381285837968429</v>
      </c>
      <c r="D45" s="56">
        <v>5.8188324939956494E-2</v>
      </c>
      <c r="E45" s="56">
        <v>0.1544522053181237</v>
      </c>
      <c r="F45" s="56">
        <v>3.5466113622358935E-3</v>
      </c>
      <c r="G45" s="56">
        <v>0</v>
      </c>
      <c r="J45" s="56">
        <v>16.165466060658304</v>
      </c>
      <c r="K45" s="56">
        <v>1.3357460178569798E-7</v>
      </c>
      <c r="L45" s="56">
        <v>1.1629079965005647E-4</v>
      </c>
      <c r="M45" s="56">
        <v>1.0390446704868011E-2</v>
      </c>
      <c r="N45" s="56">
        <v>2.4877757970639204E-4</v>
      </c>
      <c r="O45" s="56">
        <v>0.98924435134117383</v>
      </c>
    </row>
    <row r="46" spans="2:25" ht="13.5" customHeight="1" x14ac:dyDescent="0.25">
      <c r="B46" s="56">
        <v>21.472783376390925</v>
      </c>
      <c r="C46" s="56">
        <v>0.75278578355268</v>
      </c>
      <c r="D46" s="56">
        <v>6.3289926297351237E-2</v>
      </c>
      <c r="E46" s="56">
        <v>0.17979747969213231</v>
      </c>
      <c r="F46" s="56">
        <v>4.1268104578367848E-3</v>
      </c>
      <c r="G46" s="56">
        <v>0</v>
      </c>
      <c r="J46" s="56">
        <v>16.165552028740155</v>
      </c>
      <c r="K46" s="56">
        <v>0</v>
      </c>
      <c r="L46" s="56">
        <v>1.1628459304498874E-4</v>
      </c>
      <c r="M46" s="56">
        <v>1.0390452772567069E-2</v>
      </c>
      <c r="N46" s="56">
        <v>2.4877771860697974E-4</v>
      </c>
      <c r="O46" s="56">
        <v>0.98924504556702242</v>
      </c>
    </row>
    <row r="47" spans="2:25" ht="13.5" customHeight="1" x14ac:dyDescent="0.25">
      <c r="B47" s="56">
        <v>22.057760537825828</v>
      </c>
      <c r="C47" s="56">
        <v>0.72554242849683626</v>
      </c>
      <c r="D47" s="56">
        <v>6.6872658549366221E-2</v>
      </c>
      <c r="E47" s="56">
        <v>0.20292858962252303</v>
      </c>
      <c r="F47" s="56">
        <v>4.6563233312748508E-3</v>
      </c>
      <c r="G47" s="56">
        <v>0</v>
      </c>
      <c r="J47" s="56">
        <v>16.165625468252021</v>
      </c>
      <c r="K47" s="56">
        <v>0</v>
      </c>
      <c r="L47" s="56">
        <v>1.1627929122733774E-4</v>
      </c>
      <c r="M47" s="56">
        <v>1.03904579557327E-2</v>
      </c>
      <c r="N47" s="56">
        <v>2.4877783725900013E-4</v>
      </c>
      <c r="O47" s="56">
        <v>0.98924504556702242</v>
      </c>
    </row>
    <row r="48" spans="2:25" ht="13.5" customHeight="1" x14ac:dyDescent="0.25">
      <c r="B48" s="56">
        <v>22.687720659292779</v>
      </c>
      <c r="C48" s="56">
        <v>0.69592643064510085</v>
      </c>
      <c r="D48" s="56">
        <v>6.9737710209010567E-2</v>
      </c>
      <c r="E48" s="56">
        <v>0.22908086305342756</v>
      </c>
      <c r="F48" s="56">
        <v>5.2549960924613845E-3</v>
      </c>
      <c r="G48" s="56">
        <v>0</v>
      </c>
      <c r="J48" s="56">
        <v>16.98660791695286</v>
      </c>
      <c r="K48" s="56">
        <v>0</v>
      </c>
      <c r="L48" s="56">
        <v>6.9846749841638076E-5</v>
      </c>
      <c r="M48" s="56">
        <v>1.0435851360126359E-2</v>
      </c>
      <c r="N48" s="56">
        <v>2.4981697425104055E-4</v>
      </c>
      <c r="O48" s="56">
        <v>0.98924504556702242</v>
      </c>
    </row>
    <row r="49" spans="2:15" ht="13.5" customHeight="1" x14ac:dyDescent="0.25">
      <c r="B49" s="56">
        <v>23.251561936393035</v>
      </c>
      <c r="C49" s="56">
        <v>0.66963913329948943</v>
      </c>
      <c r="D49" s="56">
        <v>7.1309228085533388E-2</v>
      </c>
      <c r="E49" s="56">
        <v>0.25324351577203097</v>
      </c>
      <c r="F49" s="56">
        <v>5.8081228429466203E-3</v>
      </c>
      <c r="G49" s="56">
        <v>0</v>
      </c>
      <c r="J49" s="56">
        <v>17.858006315781527</v>
      </c>
      <c r="K49" s="56">
        <v>0</v>
      </c>
      <c r="L49" s="56">
        <v>4.0662938624182581E-5</v>
      </c>
      <c r="M49" s="56">
        <v>1.0464382052283351E-2</v>
      </c>
      <c r="N49" s="56">
        <v>2.504700933115045E-4</v>
      </c>
      <c r="O49" s="56">
        <v>0.98924504556702242</v>
      </c>
    </row>
    <row r="50" spans="2:15" ht="13.5" customHeight="1" x14ac:dyDescent="0.25">
      <c r="B50" s="56">
        <v>23.808283769027156</v>
      </c>
      <c r="C50" s="56">
        <v>0.64428512158758156</v>
      </c>
      <c r="D50" s="56">
        <v>7.1888018284906388E-2</v>
      </c>
      <c r="E50" s="56">
        <v>0.27746428025095621</v>
      </c>
      <c r="F50" s="56">
        <v>6.3625798765562357E-3</v>
      </c>
      <c r="G50" s="56">
        <v>0</v>
      </c>
      <c r="J50" s="56">
        <v>18.830350206717888</v>
      </c>
      <c r="K50" s="56">
        <v>0</v>
      </c>
      <c r="L50" s="56">
        <v>2.2235215403339195E-5</v>
      </c>
      <c r="M50" s="56">
        <v>1.0482397372299321E-2</v>
      </c>
      <c r="N50" s="56">
        <v>2.5088249651637751E-4</v>
      </c>
      <c r="O50" s="56">
        <v>0.98924504556702242</v>
      </c>
    </row>
    <row r="51" spans="2:15" ht="13.5" customHeight="1" x14ac:dyDescent="0.25">
      <c r="B51" s="56">
        <v>24.365834071391436</v>
      </c>
      <c r="C51" s="56">
        <v>0.61982364836272719</v>
      </c>
      <c r="D51" s="56">
        <v>7.1504453857898068E-2</v>
      </c>
      <c r="E51" s="56">
        <v>0.30175329841902127</v>
      </c>
      <c r="F51" s="56">
        <v>6.9185993603538424E-3</v>
      </c>
      <c r="G51" s="56">
        <v>0</v>
      </c>
      <c r="J51" s="56">
        <v>19.830350206717888</v>
      </c>
      <c r="K51" s="56">
        <v>0</v>
      </c>
      <c r="L51" s="56">
        <v>1.1951714425165999E-5</v>
      </c>
      <c r="M51" s="56">
        <v>1.0492450733682391E-2</v>
      </c>
      <c r="N51" s="56">
        <v>2.5111263611148039E-4</v>
      </c>
      <c r="O51" s="56">
        <v>0.98924504556702242</v>
      </c>
    </row>
    <row r="52" spans="2:15" ht="13.5" customHeight="1" x14ac:dyDescent="0.25">
      <c r="B52" s="56">
        <v>24.940280503900549</v>
      </c>
      <c r="C52" s="56">
        <v>0.59587853063697005</v>
      </c>
      <c r="D52" s="56">
        <v>7.0160479873097648E-2</v>
      </c>
      <c r="E52" s="56">
        <v>0.32647643293862405</v>
      </c>
      <c r="F52" s="56">
        <v>7.4845565513086479E-3</v>
      </c>
      <c r="G52" s="56">
        <v>0</v>
      </c>
      <c r="J52" s="56">
        <v>20.830350206717888</v>
      </c>
      <c r="K52" s="56">
        <v>0</v>
      </c>
      <c r="L52" s="56">
        <v>6.4242003106149043E-6</v>
      </c>
      <c r="M52" s="56">
        <v>1.0497854544802898E-2</v>
      </c>
      <c r="N52" s="56">
        <v>2.5123633910552378E-4</v>
      </c>
      <c r="O52" s="56">
        <v>0.98924504556702242</v>
      </c>
    </row>
    <row r="53" spans="2:15" ht="13.5" customHeight="1" x14ac:dyDescent="0.25">
      <c r="B53" s="56">
        <v>25.549664483043912</v>
      </c>
      <c r="C53" s="56">
        <v>0.57211239181623352</v>
      </c>
      <c r="D53" s="56">
        <v>6.780101166203556E-2</v>
      </c>
      <c r="E53" s="56">
        <v>0.35201736198605937</v>
      </c>
      <c r="F53" s="56">
        <v>8.0692345356718834E-3</v>
      </c>
      <c r="G53" s="56">
        <v>0</v>
      </c>
      <c r="J53" s="56">
        <v>21.830350206717888</v>
      </c>
      <c r="K53" s="56">
        <v>0</v>
      </c>
      <c r="L53" s="56">
        <v>3.4530903402447584E-6</v>
      </c>
      <c r="M53" s="56">
        <v>1.0500759162822032E-2</v>
      </c>
      <c r="N53" s="56">
        <v>2.5130283105676086E-4</v>
      </c>
      <c r="O53" s="56">
        <v>0.98924504556702242</v>
      </c>
    </row>
    <row r="54" spans="2:15" ht="13.5" customHeight="1" x14ac:dyDescent="0.25">
      <c r="B54" s="56">
        <v>26.229548699862249</v>
      </c>
      <c r="C54" s="56">
        <v>0.54778038213837665</v>
      </c>
      <c r="D54" s="56">
        <v>6.4236042560701048E-2</v>
      </c>
      <c r="E54" s="56">
        <v>0.37929002036945714</v>
      </c>
      <c r="F54" s="56">
        <v>8.6935549314655237E-3</v>
      </c>
      <c r="G54" s="56">
        <v>0</v>
      </c>
      <c r="J54" s="56">
        <v>22.830350206717888</v>
      </c>
      <c r="K54" s="56">
        <v>0</v>
      </c>
      <c r="L54" s="56">
        <v>1.8560804958384531E-6</v>
      </c>
      <c r="M54" s="56">
        <v>1.050232043238696E-2</v>
      </c>
      <c r="N54" s="56">
        <v>2.5133857133623834E-4</v>
      </c>
      <c r="O54" s="56">
        <v>0.98924504556702242</v>
      </c>
    </row>
    <row r="55" spans="2:15" ht="13.5" customHeight="1" x14ac:dyDescent="0.25">
      <c r="B55" s="56">
        <v>27.120699463267492</v>
      </c>
      <c r="C55" s="56">
        <v>0.5195231474020483</v>
      </c>
      <c r="D55" s="56">
        <v>5.8497066768016991E-2</v>
      </c>
      <c r="E55" s="56">
        <v>0.41252541275464999</v>
      </c>
      <c r="F55" s="56">
        <v>9.4543730752850424E-3</v>
      </c>
      <c r="G55" s="56">
        <v>0</v>
      </c>
      <c r="J55" s="56">
        <v>23.830350206717888</v>
      </c>
      <c r="K55" s="56">
        <v>0</v>
      </c>
      <c r="L55" s="56">
        <v>9.9766715248687417E-7</v>
      </c>
      <c r="M55" s="56">
        <v>1.0503159634870149E-2</v>
      </c>
      <c r="N55" s="56">
        <v>2.513577821964006E-4</v>
      </c>
      <c r="O55" s="56">
        <v>0.98924504556702242</v>
      </c>
    </row>
    <row r="56" spans="2:15" ht="13.5" customHeight="1" x14ac:dyDescent="0.25">
      <c r="B56" s="56">
        <v>27.91024028969219</v>
      </c>
      <c r="C56" s="56">
        <v>0.49789124411289187</v>
      </c>
      <c r="D56" s="56">
        <v>5.2829790724201693E-2</v>
      </c>
      <c r="E56" s="56">
        <v>0.43921365014366054</v>
      </c>
      <c r="F56" s="56">
        <v>1.0065315019246204E-2</v>
      </c>
      <c r="G56" s="56">
        <v>0</v>
      </c>
      <c r="J56" s="56">
        <v>24.830350206717888</v>
      </c>
      <c r="K56" s="56">
        <v>0</v>
      </c>
      <c r="L56" s="56">
        <v>5.3625893347995116E-7</v>
      </c>
      <c r="M56" s="56">
        <v>1.0503610717004593E-2</v>
      </c>
      <c r="N56" s="56">
        <v>2.513681082809631E-4</v>
      </c>
      <c r="O56" s="56">
        <v>0.98924504556702242</v>
      </c>
    </row>
    <row r="57" spans="2:15" ht="13.5" customHeight="1" x14ac:dyDescent="0.25">
      <c r="B57" s="56">
        <v>28.580291145498286</v>
      </c>
      <c r="C57" s="56">
        <v>0.48190608300264332</v>
      </c>
      <c r="D57" s="56">
        <v>4.7868687422282404E-2</v>
      </c>
      <c r="E57" s="56">
        <v>0.45969114766204716</v>
      </c>
      <c r="F57" s="56">
        <v>1.0534081913027449E-2</v>
      </c>
      <c r="G57" s="56">
        <v>0</v>
      </c>
      <c r="J57" s="56">
        <v>25.830350206717888</v>
      </c>
      <c r="K57" s="56">
        <v>0</v>
      </c>
      <c r="L57" s="56">
        <v>2.8824607788301222E-7</v>
      </c>
      <c r="M57" s="56">
        <v>1.0503853179456851E-2</v>
      </c>
      <c r="N57" s="56">
        <v>2.5137365868430224E-4</v>
      </c>
      <c r="O57" s="56">
        <v>0.98924504556702242</v>
      </c>
    </row>
    <row r="58" spans="2:15" ht="13.5" customHeight="1" x14ac:dyDescent="0.25">
      <c r="B58" s="56">
        <v>29.259778495688931</v>
      </c>
      <c r="C58" s="56">
        <v>0.46774967760834496</v>
      </c>
      <c r="D58" s="56">
        <v>4.2886666130581869E-2</v>
      </c>
      <c r="E58" s="56">
        <v>0.4784012659560139</v>
      </c>
      <c r="F58" s="56">
        <v>1.0962390305059595E-2</v>
      </c>
      <c r="G58" s="56">
        <v>0</v>
      </c>
      <c r="J58" s="56">
        <v>26.830350206717888</v>
      </c>
      <c r="K58" s="56">
        <v>0</v>
      </c>
      <c r="L58" s="56">
        <v>1.5493597631235711E-7</v>
      </c>
      <c r="M58" s="56">
        <v>1.0503983506145198E-2</v>
      </c>
      <c r="N58" s="56">
        <v>2.5137664209752542E-4</v>
      </c>
      <c r="O58" s="56">
        <v>0.98924504556702242</v>
      </c>
    </row>
    <row r="59" spans="2:15" ht="13.5" customHeight="1" x14ac:dyDescent="0.25">
      <c r="B59" s="56">
        <v>29.950326590782048</v>
      </c>
      <c r="C59" s="56">
        <v>0.45528769671466685</v>
      </c>
      <c r="D59" s="56">
        <v>3.8015338743796846E-2</v>
      </c>
      <c r="E59" s="56">
        <v>0.49534666348916184</v>
      </c>
      <c r="F59" s="56">
        <v>1.1350301052374777E-2</v>
      </c>
      <c r="G59" s="56">
        <v>0</v>
      </c>
      <c r="J59" s="56">
        <v>27.830350206717888</v>
      </c>
      <c r="K59" s="56">
        <v>0</v>
      </c>
      <c r="L59" s="56">
        <v>8.3280081145131887E-8</v>
      </c>
      <c r="M59" s="56">
        <v>1.0504053558417364E-2</v>
      </c>
      <c r="N59" s="56">
        <v>2.5137824572052652E-4</v>
      </c>
      <c r="O59" s="56">
        <v>0.98924504556702242</v>
      </c>
    </row>
    <row r="60" spans="2:15" ht="13.5" customHeight="1" x14ac:dyDescent="0.25">
      <c r="B60" s="56">
        <v>30.676740932028949</v>
      </c>
      <c r="C60" s="56">
        <v>0.44404671136609314</v>
      </c>
      <c r="D60" s="56">
        <v>3.3209353108015746E-2</v>
      </c>
      <c r="E60" s="56">
        <v>0.51103451130983868</v>
      </c>
      <c r="F60" s="56">
        <v>1.1709424216052785E-2</v>
      </c>
      <c r="G60" s="56">
        <v>0</v>
      </c>
      <c r="J60" s="56">
        <v>28.830350206717888</v>
      </c>
      <c r="K60" s="56">
        <v>0</v>
      </c>
      <c r="L60" s="56">
        <v>4.4764115350184156E-8</v>
      </c>
      <c r="M60" s="56">
        <v>1.0504091212415159E-2</v>
      </c>
      <c r="N60" s="56">
        <v>2.513791076885267E-4</v>
      </c>
      <c r="O60" s="56">
        <v>0.98924504556702242</v>
      </c>
    </row>
    <row r="61" spans="2:15" ht="13.5" customHeight="1" x14ac:dyDescent="0.25">
      <c r="B61" s="56">
        <v>31.464442572809823</v>
      </c>
      <c r="C61" s="56">
        <v>0.43375227428242119</v>
      </c>
      <c r="D61" s="56">
        <v>2.844761295386216E-2</v>
      </c>
      <c r="E61" s="56">
        <v>0.52575373885118781</v>
      </c>
      <c r="F61" s="56">
        <v>1.2046373912529232E-2</v>
      </c>
      <c r="G61" s="56">
        <v>0</v>
      </c>
      <c r="J61" s="56">
        <v>29.830350206717888</v>
      </c>
      <c r="K61" s="56">
        <v>0</v>
      </c>
      <c r="L61" s="56">
        <v>2.4061288071904411E-8</v>
      </c>
      <c r="M61" s="56">
        <v>1.0504111451923544E-2</v>
      </c>
      <c r="N61" s="56">
        <v>2.513795710074195E-4</v>
      </c>
      <c r="O61" s="56">
        <v>0.98924504556702242</v>
      </c>
    </row>
    <row r="62" spans="2:15" ht="13.5" customHeight="1" x14ac:dyDescent="0.25">
      <c r="B62" s="56">
        <v>32.375474865538635</v>
      </c>
      <c r="C62" s="56">
        <v>0.4239450694037219</v>
      </c>
      <c r="D62" s="56">
        <v>2.3575110604814549E-2</v>
      </c>
      <c r="E62" s="56">
        <v>0.54010492159249823</v>
      </c>
      <c r="F62" s="56">
        <v>1.2374898398965656E-2</v>
      </c>
      <c r="G62" s="56">
        <v>0</v>
      </c>
      <c r="J62" s="56">
        <v>30.830350206717888</v>
      </c>
      <c r="K62" s="56">
        <v>0</v>
      </c>
      <c r="L62" s="56">
        <v>1.2933251984321577E-8</v>
      </c>
      <c r="M62" s="56">
        <v>1.0504122330919763E-2</v>
      </c>
      <c r="N62" s="56">
        <v>2.5137982004728684E-4</v>
      </c>
      <c r="O62" s="56">
        <v>0.98924504556702242</v>
      </c>
    </row>
    <row r="63" spans="2:15" ht="13.5" customHeight="1" x14ac:dyDescent="0.25">
      <c r="B63" s="56">
        <v>33.375474865538635</v>
      </c>
      <c r="C63" s="56">
        <v>0.41532992280258452</v>
      </c>
      <c r="D63" s="56">
        <v>1.9011910238654686E-2</v>
      </c>
      <c r="E63" s="56">
        <v>0.55298834376311234</v>
      </c>
      <c r="F63" s="56">
        <v>1.2669823195648869E-2</v>
      </c>
      <c r="G63" s="56">
        <v>0</v>
      </c>
      <c r="J63" s="56">
        <v>31.830350206717888</v>
      </c>
      <c r="K63" s="56">
        <v>0</v>
      </c>
      <c r="L63" s="56">
        <v>6.9517893801069042E-9</v>
      </c>
      <c r="M63" s="56">
        <v>1.0504128178520233E-2</v>
      </c>
      <c r="N63" s="56">
        <v>2.5137995390942045E-4</v>
      </c>
      <c r="O63" s="56">
        <v>0.98924504556702242</v>
      </c>
    </row>
    <row r="64" spans="2:15" ht="13.5" customHeight="1" x14ac:dyDescent="0.25">
      <c r="B64" s="56">
        <v>34.321109580008752</v>
      </c>
      <c r="C64" s="56">
        <v>0.40886421072712709</v>
      </c>
      <c r="D64" s="56">
        <v>1.5406380042846123E-2</v>
      </c>
      <c r="E64" s="56">
        <v>0.5628341966826963</v>
      </c>
      <c r="F64" s="56">
        <v>1.2895212547330939E-2</v>
      </c>
      <c r="G64" s="56">
        <v>0</v>
      </c>
      <c r="J64" s="56">
        <v>32.830350206717888</v>
      </c>
      <c r="K64" s="56">
        <v>0</v>
      </c>
      <c r="L64" s="56">
        <v>3.7366762546614217E-9</v>
      </c>
      <c r="M64" s="56">
        <v>1.0504131321680739E-2</v>
      </c>
      <c r="N64" s="56">
        <v>2.5138002586203994E-4</v>
      </c>
      <c r="O64" s="56">
        <v>0.98924504556702242</v>
      </c>
    </row>
    <row r="65" spans="2:15" ht="13.5" customHeight="1" x14ac:dyDescent="0.25">
      <c r="B65" s="56">
        <v>35.160746488044815</v>
      </c>
      <c r="C65" s="56">
        <v>0.40423286153894539</v>
      </c>
      <c r="D65" s="56">
        <v>1.2725376870269589E-2</v>
      </c>
      <c r="E65" s="56">
        <v>0.56998290226449022</v>
      </c>
      <c r="F65" s="56">
        <v>1.3058859326295275E-2</v>
      </c>
      <c r="G65" s="56">
        <v>0</v>
      </c>
      <c r="J65" s="56">
        <v>33.830350206717888</v>
      </c>
      <c r="K65" s="56">
        <v>0</v>
      </c>
      <c r="L65" s="56">
        <v>2.0085115743158185E-9</v>
      </c>
      <c r="M65" s="56">
        <v>1.0504133011169961E-2</v>
      </c>
      <c r="N65" s="56">
        <v>2.5138006453749888E-4</v>
      </c>
      <c r="O65" s="56">
        <v>0.98924504556702242</v>
      </c>
    </row>
    <row r="66" spans="2:15" ht="13.5" customHeight="1" x14ac:dyDescent="0.25">
      <c r="B66" s="56">
        <v>35.994262534516047</v>
      </c>
      <c r="C66" s="56">
        <v>0.40047831438797371</v>
      </c>
      <c r="D66" s="56">
        <v>1.0490184100367998E-2</v>
      </c>
      <c r="E66" s="56">
        <v>0.57583859480956345</v>
      </c>
      <c r="F66" s="56">
        <v>1.3192906702095334E-2</v>
      </c>
      <c r="G66" s="56">
        <v>0</v>
      </c>
      <c r="J66" s="56">
        <v>34.830350206717888</v>
      </c>
      <c r="K66" s="56">
        <v>0</v>
      </c>
      <c r="L66" s="56">
        <v>1.0796008188100682E-9</v>
      </c>
      <c r="M66" s="56">
        <v>1.050413391929216E-2</v>
      </c>
      <c r="N66" s="56">
        <v>2.5138008532605579E-4</v>
      </c>
      <c r="O66" s="56">
        <v>0.98924504556702242</v>
      </c>
    </row>
    <row r="67" spans="2:15" ht="13.5" customHeight="1" x14ac:dyDescent="0.25">
      <c r="B67" s="56">
        <v>36.822665851168587</v>
      </c>
      <c r="C67" s="56">
        <v>0.39743063410216672</v>
      </c>
      <c r="D67" s="56">
        <v>8.6343724470829084E-3</v>
      </c>
      <c r="E67" s="56">
        <v>0.58063234905797523</v>
      </c>
      <c r="F67" s="56">
        <v>1.3302644392775601E-2</v>
      </c>
      <c r="G67" s="56">
        <v>0</v>
      </c>
      <c r="J67" s="56">
        <v>35.830350206717888</v>
      </c>
      <c r="K67" s="56">
        <v>0</v>
      </c>
      <c r="L67" s="56">
        <v>5.8029933353627773E-10</v>
      </c>
      <c r="M67" s="56">
        <v>1.0504134407419529E-2</v>
      </c>
      <c r="N67" s="56">
        <v>2.5138009650017265E-4</v>
      </c>
      <c r="O67" s="56">
        <v>0.98924504556702242</v>
      </c>
    </row>
    <row r="68" spans="2:15" ht="13.5" customHeight="1" x14ac:dyDescent="0.25">
      <c r="B68" s="56">
        <v>37.659325737565446</v>
      </c>
      <c r="C68" s="56">
        <v>0.39491992980526919</v>
      </c>
      <c r="D68" s="56">
        <v>7.0772079985040974E-3</v>
      </c>
      <c r="E68" s="56">
        <v>0.58460918094081082</v>
      </c>
      <c r="F68" s="56">
        <v>1.3393681255416323E-2</v>
      </c>
      <c r="G68" s="56">
        <v>0</v>
      </c>
      <c r="J68" s="56">
        <v>36.830350206717888</v>
      </c>
      <c r="K68" s="56">
        <v>0</v>
      </c>
      <c r="L68" s="56">
        <v>3.1191835967094727E-10</v>
      </c>
      <c r="M68" s="56">
        <v>1.050413466979427E-2</v>
      </c>
      <c r="N68" s="56">
        <v>2.5138010250640424E-4</v>
      </c>
      <c r="O68" s="56">
        <v>0.98924504556702242</v>
      </c>
    </row>
    <row r="69" spans="2:15" ht="13.5" customHeight="1" x14ac:dyDescent="0.25">
      <c r="B69" s="56">
        <v>38.509553720627046</v>
      </c>
      <c r="C69" s="56">
        <v>0.39284592222185294</v>
      </c>
      <c r="D69" s="56">
        <v>5.771334068788072E-3</v>
      </c>
      <c r="E69" s="56">
        <v>0.58791342240056255</v>
      </c>
      <c r="F69" s="56">
        <v>1.3469321308796882E-2</v>
      </c>
      <c r="G69" s="56">
        <v>0</v>
      </c>
      <c r="J69" s="56">
        <v>37.830350206717888</v>
      </c>
      <c r="K69" s="56">
        <v>0</v>
      </c>
      <c r="L69" s="56">
        <v>1.676601324129078E-10</v>
      </c>
      <c r="M69" s="56">
        <v>1.0504134810824071E-2</v>
      </c>
      <c r="N69" s="56">
        <v>2.5138010573483104E-4</v>
      </c>
      <c r="O69" s="56">
        <v>0.98924504556702242</v>
      </c>
    </row>
    <row r="70" spans="2:15" ht="13.5" customHeight="1" x14ac:dyDescent="0.25">
      <c r="B70" s="56">
        <v>39.378913518651608</v>
      </c>
      <c r="C70" s="56">
        <v>0.39113003108268679</v>
      </c>
      <c r="D70" s="56">
        <v>4.6774280648775486E-3</v>
      </c>
      <c r="E70" s="56">
        <v>0.59066033769258464</v>
      </c>
      <c r="F70" s="56">
        <v>1.3532203159851446E-2</v>
      </c>
      <c r="G70" s="56">
        <v>0</v>
      </c>
      <c r="J70" s="56">
        <v>38.830350206717888</v>
      </c>
      <c r="K70" s="56">
        <v>0</v>
      </c>
      <c r="L70" s="56">
        <v>9.0119478796848692E-11</v>
      </c>
      <c r="M70" s="56">
        <v>1.0504134886629404E-2</v>
      </c>
      <c r="N70" s="56">
        <v>2.5138010747015197E-4</v>
      </c>
      <c r="O70" s="56">
        <v>0.98924504556702242</v>
      </c>
    </row>
    <row r="71" spans="2:15" ht="13.5" customHeight="1" x14ac:dyDescent="0.25">
      <c r="B71" s="56">
        <v>40.271870985323709</v>
      </c>
      <c r="C71" s="56">
        <v>0.38971219010881386</v>
      </c>
      <c r="D71" s="56">
        <v>3.7642168574826213E-3</v>
      </c>
      <c r="E71" s="56">
        <v>0.59293922209497063</v>
      </c>
      <c r="F71" s="56">
        <v>1.3584370938733305E-2</v>
      </c>
      <c r="G71" s="56">
        <v>0</v>
      </c>
      <c r="J71" s="56">
        <v>39.830350206717888</v>
      </c>
      <c r="K71" s="56">
        <v>0</v>
      </c>
      <c r="L71" s="56">
        <v>4.844037960446228E-11</v>
      </c>
      <c r="M71" s="56">
        <v>1.0504134927375746E-2</v>
      </c>
      <c r="N71" s="56">
        <v>2.5138010840290931E-4</v>
      </c>
      <c r="O71" s="56">
        <v>0.98924504556702242</v>
      </c>
    </row>
    <row r="72" spans="2:15" ht="13.5" customHeight="1" x14ac:dyDescent="0.25">
      <c r="B72" s="56">
        <v>41.192756656163688</v>
      </c>
      <c r="C72" s="56">
        <v>0.38854387045281247</v>
      </c>
      <c r="D72" s="56">
        <v>3.0053365357895021E-3</v>
      </c>
      <c r="E72" s="56">
        <v>0.59482329230358255</v>
      </c>
      <c r="F72" s="56">
        <v>1.3627500707815869E-2</v>
      </c>
      <c r="G72" s="56">
        <v>0</v>
      </c>
      <c r="J72" s="56">
        <v>40.830350206717888</v>
      </c>
      <c r="K72" s="56">
        <v>0</v>
      </c>
      <c r="L72" s="56">
        <v>2.6037327418569765E-11</v>
      </c>
      <c r="M72" s="56">
        <v>1.0504134949277429E-2</v>
      </c>
      <c r="N72" s="56">
        <v>2.5138010890427839E-4</v>
      </c>
      <c r="O72" s="56">
        <v>0.98924504556702242</v>
      </c>
    </row>
    <row r="73" spans="2:15" ht="13.5" customHeight="1" x14ac:dyDescent="0.25">
      <c r="B73" s="56">
        <v>42.145806575744025</v>
      </c>
      <c r="C73" s="56">
        <v>0.38758524376852366</v>
      </c>
      <c r="D73" s="56">
        <v>2.3783288771203567E-3</v>
      </c>
      <c r="E73" s="56">
        <v>0.59637344094508105</v>
      </c>
      <c r="F73" s="56">
        <v>1.3662986409275336E-2</v>
      </c>
      <c r="G73" s="56">
        <v>0</v>
      </c>
      <c r="J73" s="56">
        <v>41.830350206717888</v>
      </c>
      <c r="K73" s="56">
        <v>0</v>
      </c>
      <c r="L73" s="56">
        <v>1.3995398562883131E-11</v>
      </c>
      <c r="M73" s="56">
        <v>1.0504134961049866E-2</v>
      </c>
      <c r="N73" s="56">
        <v>2.5138010917377071E-4</v>
      </c>
      <c r="O73" s="56">
        <v>0.98924504556702242</v>
      </c>
    </row>
    <row r="74" spans="2:15" ht="13.5" customHeight="1" x14ac:dyDescent="0.25">
      <c r="B74" s="56">
        <v>43.135383157867125</v>
      </c>
      <c r="C74" s="56">
        <v>0.38680300567330472</v>
      </c>
      <c r="D74" s="56">
        <v>1.8637829829742615E-3</v>
      </c>
      <c r="E74" s="56">
        <v>0.59764120355905237</v>
      </c>
      <c r="F74" s="56">
        <v>1.3692007784668973E-2</v>
      </c>
      <c r="G74" s="56">
        <v>0</v>
      </c>
      <c r="J74" s="56">
        <v>42.830350206717888</v>
      </c>
      <c r="K74" s="56">
        <v>0</v>
      </c>
      <c r="L74" s="56">
        <v>7.5227068348902962E-12</v>
      </c>
      <c r="M74" s="56">
        <v>1.0504134967377702E-2</v>
      </c>
      <c r="N74" s="56">
        <v>2.513801093186263E-4</v>
      </c>
      <c r="O74" s="56">
        <v>0.98924504556702242</v>
      </c>
    </row>
    <row r="75" spans="2:15" ht="13.5" customHeight="1" x14ac:dyDescent="0.25">
      <c r="B75" s="56">
        <v>44.135383157867125</v>
      </c>
      <c r="C75" s="56">
        <v>0.38618563391553096</v>
      </c>
      <c r="D75" s="56">
        <v>1.4558309779210516E-3</v>
      </c>
      <c r="E75" s="56">
        <v>0.59864358109022853</v>
      </c>
      <c r="F75" s="56">
        <v>1.3714954016319772E-2</v>
      </c>
      <c r="G75" s="56">
        <v>0</v>
      </c>
      <c r="J75" s="56">
        <v>43.830350206717888</v>
      </c>
      <c r="K75" s="56">
        <v>0</v>
      </c>
      <c r="L75" s="56">
        <v>4.0435517337669229E-12</v>
      </c>
      <c r="M75" s="56">
        <v>1.0504134970778995E-2</v>
      </c>
      <c r="N75" s="56">
        <v>2.5138010939648807E-4</v>
      </c>
      <c r="O75" s="56">
        <v>0.98924504556702242</v>
      </c>
    </row>
    <row r="76" spans="2:15" ht="13.5" customHeight="1" x14ac:dyDescent="0.25">
      <c r="B76" s="56">
        <v>45.135383157867125</v>
      </c>
      <c r="C76" s="56">
        <v>0.38570420763582958</v>
      </c>
      <c r="D76" s="56">
        <v>1.1365720478345121E-3</v>
      </c>
      <c r="E76" s="56">
        <v>0.59942634736653488</v>
      </c>
      <c r="F76" s="56">
        <v>1.3732872949801335E-2</v>
      </c>
      <c r="G76" s="56">
        <v>0</v>
      </c>
      <c r="J76" s="56">
        <v>44.830350206717888</v>
      </c>
      <c r="K76" s="56">
        <v>0</v>
      </c>
      <c r="L76" s="56">
        <v>2.1734610935277683E-12</v>
      </c>
      <c r="M76" s="56">
        <v>1.0504134972607234E-2</v>
      </c>
      <c r="N76" s="56">
        <v>2.5138010943833973E-4</v>
      </c>
      <c r="O76" s="56">
        <v>0.98924504556702242</v>
      </c>
    </row>
    <row r="77" spans="2:15" ht="13.5" customHeight="1" x14ac:dyDescent="0.25">
      <c r="B77" s="56">
        <v>46.135383157867125</v>
      </c>
      <c r="C77" s="56">
        <v>0.38532885110892789</v>
      </c>
      <c r="D77" s="56">
        <v>8.8695984490453532E-4</v>
      </c>
      <c r="E77" s="56">
        <v>0.60003732960959122</v>
      </c>
      <c r="F77" s="56">
        <v>1.3746859436576678E-2</v>
      </c>
      <c r="G77" s="56">
        <v>0</v>
      </c>
      <c r="J77" s="56">
        <v>45.830350206717888</v>
      </c>
      <c r="K77" s="56">
        <v>0</v>
      </c>
      <c r="L77" s="56">
        <v>1.1682633081284121E-12</v>
      </c>
      <c r="M77" s="56">
        <v>1.0504134973589936E-2</v>
      </c>
      <c r="N77" s="56">
        <v>2.5138010946083557E-4</v>
      </c>
      <c r="O77" s="56">
        <v>0.98924504556702242</v>
      </c>
    </row>
    <row r="78" spans="2:15" ht="13.5" customHeight="1" x14ac:dyDescent="0.25">
      <c r="B78" s="56">
        <v>47.135383157867125</v>
      </c>
      <c r="C78" s="56">
        <v>0.38503623059804881</v>
      </c>
      <c r="D78" s="56">
        <v>6.919446749245042E-4</v>
      </c>
      <c r="E78" s="56">
        <v>0.60051405224844367</v>
      </c>
      <c r="F78" s="56">
        <v>1.3757772478583367E-2</v>
      </c>
      <c r="G78" s="56">
        <v>0</v>
      </c>
      <c r="J78" s="56">
        <v>46.830350206717888</v>
      </c>
      <c r="K78" s="56">
        <v>0</v>
      </c>
      <c r="L78" s="56">
        <v>6.2795656254598781E-13</v>
      </c>
      <c r="M78" s="56">
        <v>1.0504134974118151E-2</v>
      </c>
      <c r="N78" s="56">
        <v>2.5138010947292735E-4</v>
      </c>
      <c r="O78" s="56">
        <v>0.98924504556702242</v>
      </c>
    </row>
    <row r="79" spans="2:15" ht="13.5" customHeight="1" x14ac:dyDescent="0.25">
      <c r="B79" s="56">
        <v>48.135383157867125</v>
      </c>
      <c r="C79" s="56">
        <v>0.38480813121014362</v>
      </c>
      <c r="D79" s="56">
        <v>5.3967211661897657E-4</v>
      </c>
      <c r="E79" s="56">
        <v>0.60088591166124039</v>
      </c>
      <c r="F79" s="56">
        <v>1.3766285011997351E-2</v>
      </c>
      <c r="G79" s="56">
        <v>0</v>
      </c>
      <c r="J79" s="56">
        <v>47.830350206717888</v>
      </c>
      <c r="K79" s="56">
        <v>0</v>
      </c>
      <c r="L79" s="56">
        <v>3.3753473356644169E-13</v>
      </c>
      <c r="M79" s="56">
        <v>1.0504134974402073E-2</v>
      </c>
      <c r="N79" s="56">
        <v>2.5138010947942688E-4</v>
      </c>
      <c r="O79" s="56">
        <v>0.98924504556702242</v>
      </c>
    </row>
    <row r="80" spans="2:15" ht="13.5" customHeight="1" x14ac:dyDescent="0.25">
      <c r="B80" s="56">
        <v>49.135383157867125</v>
      </c>
      <c r="C80" s="56">
        <v>0.38463033959038778</v>
      </c>
      <c r="D80" s="56">
        <v>4.2082717596791149E-4</v>
      </c>
      <c r="E80" s="56">
        <v>0.60117590964417744</v>
      </c>
      <c r="F80" s="56">
        <v>1.3772923589467188E-2</v>
      </c>
      <c r="G80" s="56">
        <v>0</v>
      </c>
      <c r="J80" s="56">
        <v>48.830350206717888</v>
      </c>
      <c r="K80" s="56">
        <v>0</v>
      </c>
      <c r="L80" s="56">
        <v>1.8142926303987024E-13</v>
      </c>
      <c r="M80" s="56">
        <v>1.0504134974554685E-2</v>
      </c>
      <c r="N80" s="56">
        <v>2.5138010948292045E-4</v>
      </c>
      <c r="O80" s="56">
        <v>0.98924504556702242</v>
      </c>
    </row>
    <row r="81" spans="2:15" ht="13.5" customHeight="1" x14ac:dyDescent="0.25">
      <c r="B81" s="56">
        <v>50.135383157867125</v>
      </c>
      <c r="C81" s="56">
        <v>0.38449176824576259</v>
      </c>
      <c r="D81" s="56">
        <v>3.281039600002316E-4</v>
      </c>
      <c r="E81" s="56">
        <v>0.60140202794848974</v>
      </c>
      <c r="F81" s="56">
        <v>1.3778099845747741E-2</v>
      </c>
      <c r="G81" s="56">
        <v>0</v>
      </c>
      <c r="J81" s="56">
        <v>49.830350206717888</v>
      </c>
      <c r="K81" s="56">
        <v>0</v>
      </c>
      <c r="L81" s="56">
        <v>9.75205637043306E-14</v>
      </c>
      <c r="M81" s="56">
        <v>1.0504134974636717E-2</v>
      </c>
      <c r="N81" s="56">
        <v>2.5138010948479828E-4</v>
      </c>
      <c r="O81" s="56">
        <v>0.98924504556702242</v>
      </c>
    </row>
    <row r="82" spans="2:15" ht="13.5" customHeight="1" x14ac:dyDescent="0.25">
      <c r="B82" s="56">
        <v>51.135383157867125</v>
      </c>
      <c r="C82" s="56">
        <v>0.38438377014589148</v>
      </c>
      <c r="D82" s="56">
        <v>2.5578062622586733E-4</v>
      </c>
      <c r="E82" s="56">
        <v>0.60157831387887462</v>
      </c>
      <c r="F82" s="56">
        <v>1.3782135349008316E-2</v>
      </c>
      <c r="G82" s="56">
        <v>0</v>
      </c>
      <c r="J82" s="56">
        <v>50.830350206717888</v>
      </c>
      <c r="K82" s="56">
        <v>0</v>
      </c>
      <c r="L82" s="56">
        <v>5.2418557987089761E-14</v>
      </c>
      <c r="M82" s="56">
        <v>1.050413497468081E-2</v>
      </c>
      <c r="N82" s="56">
        <v>2.5138010948580762E-4</v>
      </c>
      <c r="O82" s="56">
        <v>0.98924504556702242</v>
      </c>
    </row>
    <row r="83" spans="2:15" ht="13.5" customHeight="1" x14ac:dyDescent="0.25">
      <c r="B83" s="56">
        <v>52.135383157867125</v>
      </c>
      <c r="C83" s="56">
        <v>0.38429960279555225</v>
      </c>
      <c r="D83" s="56">
        <v>1.9938095327945131E-4</v>
      </c>
      <c r="E83" s="56">
        <v>0.60171573508266818</v>
      </c>
      <c r="F83" s="56">
        <v>1.3785281168500379E-2</v>
      </c>
      <c r="G83" s="56">
        <v>0</v>
      </c>
      <c r="J83" s="56">
        <v>51.830350206717888</v>
      </c>
      <c r="K83" s="56">
        <v>0</v>
      </c>
      <c r="L83" s="56">
        <v>2.8175649494567838E-14</v>
      </c>
      <c r="M83" s="56">
        <v>1.050413497470451E-2</v>
      </c>
      <c r="N83" s="56">
        <v>2.5138010948635016E-4</v>
      </c>
      <c r="O83" s="56">
        <v>0.98924504556702242</v>
      </c>
    </row>
    <row r="84" spans="2:15" ht="13.5" customHeight="1" x14ac:dyDescent="0.25">
      <c r="B84" s="56">
        <v>53.135383157867125</v>
      </c>
      <c r="C84" s="56">
        <v>0.38423400950619768</v>
      </c>
      <c r="D84" s="56">
        <v>1.5540622029408814E-4</v>
      </c>
      <c r="E84" s="56">
        <v>0.60182285102761235</v>
      </c>
      <c r="F84" s="56">
        <v>1.3787733245896107E-2</v>
      </c>
      <c r="G84" s="56">
        <v>0</v>
      </c>
      <c r="J84" s="56">
        <v>52.830350206717888</v>
      </c>
      <c r="K84" s="56">
        <v>0</v>
      </c>
      <c r="L84" s="56">
        <v>1.5144774196883922E-14</v>
      </c>
      <c r="M84" s="56">
        <v>1.050413497471725E-2</v>
      </c>
      <c r="N84" s="56">
        <v>2.5138010948664181E-4</v>
      </c>
      <c r="O84" s="56">
        <v>0.98924504556702242</v>
      </c>
    </row>
    <row r="85" spans="2:15" ht="13.5" customHeight="1" x14ac:dyDescent="0.25">
      <c r="B85" s="56">
        <v>54.135383157867125</v>
      </c>
      <c r="C85" s="56">
        <v>0.38418289243183806</v>
      </c>
      <c r="D85" s="56">
        <v>1.2112359194648399E-4</v>
      </c>
      <c r="E85" s="56">
        <v>0.60190633952779771</v>
      </c>
      <c r="F85" s="56">
        <v>1.3789644448417959E-2</v>
      </c>
      <c r="G85" s="56">
        <v>0</v>
      </c>
      <c r="J85" s="56">
        <v>53.830350206717888</v>
      </c>
      <c r="K85" s="56">
        <v>0</v>
      </c>
      <c r="L85" s="56">
        <v>8.1405110295264579E-15</v>
      </c>
      <c r="M85" s="56">
        <v>1.0504134974724097E-2</v>
      </c>
      <c r="N85" s="56">
        <v>2.5138010948679858E-4</v>
      </c>
      <c r="O85" s="56">
        <v>0.98924504556702242</v>
      </c>
    </row>
    <row r="86" spans="2:15" ht="13.5" customHeight="1" x14ac:dyDescent="0.25">
      <c r="B86" s="56">
        <v>55.135383157867125</v>
      </c>
      <c r="C86" s="56">
        <v>0.38414305737663718</v>
      </c>
      <c r="D86" s="56">
        <v>9.4399584090964426E-5</v>
      </c>
      <c r="E86" s="56">
        <v>0.60197140903239976</v>
      </c>
      <c r="F86" s="56">
        <v>1.3791134006872296E-2</v>
      </c>
      <c r="G86" s="56">
        <v>0</v>
      </c>
      <c r="J86" s="56">
        <v>54.830350206717888</v>
      </c>
      <c r="K86" s="56">
        <v>0</v>
      </c>
      <c r="L86" s="56">
        <v>4.3756294389306049E-15</v>
      </c>
      <c r="M86" s="56">
        <v>1.0504134974727778E-2</v>
      </c>
      <c r="N86" s="56">
        <v>2.5138010948688283E-4</v>
      </c>
      <c r="O86" s="56">
        <v>0.98924504556702242</v>
      </c>
    </row>
    <row r="87" spans="2:15" ht="13.5" customHeight="1" x14ac:dyDescent="0.25">
      <c r="B87" s="56">
        <v>56.135383157867125</v>
      </c>
      <c r="C87" s="56">
        <v>0.38411201469060119</v>
      </c>
      <c r="D87" s="56">
        <v>7.3569297771252236E-5</v>
      </c>
      <c r="E87" s="56">
        <v>0.6020221211136465</v>
      </c>
      <c r="F87" s="56">
        <v>1.3792294897981274E-2</v>
      </c>
      <c r="G87" s="56">
        <v>0</v>
      </c>
      <c r="J87" s="56">
        <v>55.830350206717888</v>
      </c>
      <c r="K87" s="56">
        <v>0</v>
      </c>
      <c r="L87" s="56">
        <v>2.3519571335744402E-15</v>
      </c>
      <c r="M87" s="56">
        <v>1.0504134974729755E-2</v>
      </c>
      <c r="N87" s="56">
        <v>2.5138010948692809E-4</v>
      </c>
      <c r="O87" s="56">
        <v>0.98924504556702242</v>
      </c>
    </row>
    <row r="88" spans="2:15" ht="13.5" customHeight="1" x14ac:dyDescent="0.25">
      <c r="B88" s="56">
        <v>57.135383157867125</v>
      </c>
      <c r="C88" s="56">
        <v>0.38408782396878799</v>
      </c>
      <c r="D88" s="56">
        <v>5.7333915186871783E-5</v>
      </c>
      <c r="E88" s="56">
        <v>0.60206164250209981</v>
      </c>
      <c r="F88" s="56">
        <v>1.3793199613925524E-2</v>
      </c>
      <c r="G88" s="56">
        <v>0</v>
      </c>
      <c r="J88" s="56">
        <v>56.830350206717888</v>
      </c>
      <c r="K88" s="56">
        <v>0</v>
      </c>
      <c r="L88" s="56">
        <v>1.2642072267261363E-15</v>
      </c>
      <c r="M88" s="56">
        <v>1.0504134974730819E-2</v>
      </c>
      <c r="N88" s="56">
        <v>2.5138010948695243E-4</v>
      </c>
      <c r="O88" s="56">
        <v>0.98924504556702242</v>
      </c>
    </row>
    <row r="89" spans="2:15" ht="13.5" customHeight="1" x14ac:dyDescent="0.25">
      <c r="B89" s="56">
        <v>58.135383157867125</v>
      </c>
      <c r="C89" s="56">
        <v>0.38406897294308817</v>
      </c>
      <c r="D89" s="56">
        <v>4.4680455840033294E-5</v>
      </c>
      <c r="E89" s="56">
        <v>0.6020924419325695</v>
      </c>
      <c r="F89" s="56">
        <v>1.3793904668502556E-2</v>
      </c>
      <c r="G89" s="56">
        <v>0</v>
      </c>
      <c r="J89" s="56">
        <v>57.830350206717888</v>
      </c>
      <c r="K89" s="56">
        <v>0</v>
      </c>
      <c r="L89" s="56">
        <v>6.7952765349836841E-16</v>
      </c>
      <c r="M89" s="56">
        <v>1.0504134974731391E-2</v>
      </c>
      <c r="N89" s="56">
        <v>2.513801094869655E-4</v>
      </c>
      <c r="O89" s="56">
        <v>0.98924504556702242</v>
      </c>
    </row>
    <row r="90" spans="2:15" ht="13.5" customHeight="1" x14ac:dyDescent="0.25">
      <c r="B90" s="56">
        <v>59.135383157867125</v>
      </c>
      <c r="C90" s="56">
        <v>0.38405428305411465</v>
      </c>
      <c r="D90" s="56">
        <v>3.481902313339746E-5</v>
      </c>
      <c r="E90" s="56">
        <v>0.60211644380798202</v>
      </c>
      <c r="F90" s="56">
        <v>1.3794454114770194E-2</v>
      </c>
      <c r="G90" s="56">
        <v>0</v>
      </c>
      <c r="J90" s="56">
        <v>58.830350206717888</v>
      </c>
      <c r="K90" s="56">
        <v>0</v>
      </c>
      <c r="L90" s="56">
        <v>3.6525485862376641E-16</v>
      </c>
      <c r="M90" s="56">
        <v>1.0504134974731698E-2</v>
      </c>
      <c r="N90" s="56">
        <v>2.5138010948697254E-4</v>
      </c>
      <c r="O90" s="56">
        <v>0.98924504556702242</v>
      </c>
    </row>
    <row r="91" spans="2:15" ht="13.5" customHeight="1" x14ac:dyDescent="0.25">
      <c r="B91" s="56">
        <v>60</v>
      </c>
      <c r="C91" s="56">
        <v>0.38404422922216103</v>
      </c>
      <c r="D91" s="56">
        <v>2.8069259151895722E-5</v>
      </c>
      <c r="E91" s="56">
        <v>0.60213287134786642</v>
      </c>
      <c r="F91" s="56">
        <v>1.3794830170820852E-2</v>
      </c>
      <c r="G91" s="56">
        <v>0</v>
      </c>
      <c r="J91" s="56">
        <v>59.830350206717888</v>
      </c>
      <c r="K91" s="56">
        <v>0</v>
      </c>
      <c r="L91" s="56">
        <v>1.9632918698957389E-16</v>
      </c>
      <c r="M91" s="56">
        <v>1.0504134974731863E-2</v>
      </c>
      <c r="N91" s="56">
        <v>2.5138010948697634E-4</v>
      </c>
      <c r="O91" s="56">
        <v>0.98924504556702242</v>
      </c>
    </row>
    <row r="92" spans="2:15" ht="13.5" customHeight="1" x14ac:dyDescent="0.25">
      <c r="B92" s="56" t="e">
        <v>#N/A</v>
      </c>
      <c r="C92" s="56" t="e">
        <v>#N/A</v>
      </c>
      <c r="D92" s="56" t="e">
        <v>#N/A</v>
      </c>
      <c r="E92" s="56" t="e">
        <v>#N/A</v>
      </c>
      <c r="F92" s="56" t="e">
        <v>#N/A</v>
      </c>
      <c r="G92" s="56" t="e">
        <v>#N/A</v>
      </c>
      <c r="J92" s="56">
        <v>60</v>
      </c>
      <c r="K92" s="56">
        <v>0</v>
      </c>
      <c r="L92" s="56">
        <v>1.7726825371500856E-16</v>
      </c>
      <c r="M92" s="56">
        <v>1.050413497473188E-2</v>
      </c>
      <c r="N92" s="56">
        <v>2.5138010948697677E-4</v>
      </c>
      <c r="O92" s="56">
        <v>0.98924504556702231</v>
      </c>
    </row>
    <row r="93" spans="2:15" ht="13.5" customHeight="1" x14ac:dyDescent="0.25">
      <c r="B93" s="56" t="e">
        <v>#N/A</v>
      </c>
      <c r="C93" s="56" t="e">
        <v>#N/A</v>
      </c>
      <c r="D93" s="56" t="e">
        <v>#N/A</v>
      </c>
      <c r="E93" s="56" t="e">
        <v>#N/A</v>
      </c>
      <c r="F93" s="56" t="e">
        <v>#N/A</v>
      </c>
      <c r="G93" s="56" t="e">
        <v>#N/A</v>
      </c>
      <c r="J93" s="56" t="e">
        <v>#N/A</v>
      </c>
      <c r="K93" s="56" t="e">
        <v>#N/A</v>
      </c>
      <c r="L93" s="56" t="e">
        <v>#N/A</v>
      </c>
      <c r="M93" s="56" t="e">
        <v>#N/A</v>
      </c>
      <c r="N93" s="56" t="e">
        <v>#N/A</v>
      </c>
      <c r="O93" s="56" t="e">
        <v>#N/A</v>
      </c>
    </row>
    <row r="94" spans="2:15" ht="13.5" customHeight="1" x14ac:dyDescent="0.25">
      <c r="B94" s="56" t="e">
        <v>#N/A</v>
      </c>
      <c r="C94" s="56" t="e">
        <v>#N/A</v>
      </c>
      <c r="D94" s="56" t="e">
        <v>#N/A</v>
      </c>
      <c r="E94" s="56" t="e">
        <v>#N/A</v>
      </c>
      <c r="F94" s="56" t="e">
        <v>#N/A</v>
      </c>
      <c r="G94" s="56" t="e">
        <v>#N/A</v>
      </c>
      <c r="J94" s="56" t="e">
        <v>#N/A</v>
      </c>
      <c r="K94" s="56" t="e">
        <v>#N/A</v>
      </c>
      <c r="L94" s="56" t="e">
        <v>#N/A</v>
      </c>
      <c r="M94" s="56" t="e">
        <v>#N/A</v>
      </c>
      <c r="N94" s="56" t="e">
        <v>#N/A</v>
      </c>
      <c r="O94" s="56" t="e">
        <v>#N/A</v>
      </c>
    </row>
    <row r="95" spans="2:15" ht="13.5" customHeight="1" x14ac:dyDescent="0.25">
      <c r="B95" s="56" t="e">
        <v>#N/A</v>
      </c>
      <c r="C95" s="56" t="e">
        <v>#N/A</v>
      </c>
      <c r="D95" s="56" t="e">
        <v>#N/A</v>
      </c>
      <c r="E95" s="56" t="e">
        <v>#N/A</v>
      </c>
      <c r="F95" s="56" t="e">
        <v>#N/A</v>
      </c>
      <c r="G95" s="56" t="e">
        <v>#N/A</v>
      </c>
      <c r="J95" s="56" t="e">
        <v>#N/A</v>
      </c>
      <c r="K95" s="56" t="e">
        <v>#N/A</v>
      </c>
      <c r="L95" s="56" t="e">
        <v>#N/A</v>
      </c>
      <c r="M95" s="56" t="e">
        <v>#N/A</v>
      </c>
      <c r="N95" s="56" t="e">
        <v>#N/A</v>
      </c>
      <c r="O95" s="56" t="e">
        <v>#N/A</v>
      </c>
    </row>
    <row r="96" spans="2:15" ht="13.5" customHeight="1" x14ac:dyDescent="0.25">
      <c r="B96" s="56" t="e">
        <v>#N/A</v>
      </c>
      <c r="C96" s="56" t="e">
        <v>#N/A</v>
      </c>
      <c r="D96" s="56" t="e">
        <v>#N/A</v>
      </c>
      <c r="E96" s="56" t="e">
        <v>#N/A</v>
      </c>
      <c r="F96" s="56" t="e">
        <v>#N/A</v>
      </c>
      <c r="G96" s="56" t="e">
        <v>#N/A</v>
      </c>
      <c r="J96" s="56" t="e">
        <v>#N/A</v>
      </c>
      <c r="K96" s="56" t="e">
        <v>#N/A</v>
      </c>
      <c r="L96" s="56" t="e">
        <v>#N/A</v>
      </c>
      <c r="M96" s="56" t="e">
        <v>#N/A</v>
      </c>
      <c r="N96" s="56" t="e">
        <v>#N/A</v>
      </c>
      <c r="O96" s="56" t="e">
        <v>#N/A</v>
      </c>
    </row>
    <row r="97" spans="2:15" ht="13.5" customHeight="1" x14ac:dyDescent="0.25">
      <c r="B97" s="56" t="e">
        <v>#N/A</v>
      </c>
      <c r="C97" s="56" t="e">
        <v>#N/A</v>
      </c>
      <c r="D97" s="56" t="e">
        <v>#N/A</v>
      </c>
      <c r="E97" s="56" t="e">
        <v>#N/A</v>
      </c>
      <c r="F97" s="56" t="e">
        <v>#N/A</v>
      </c>
      <c r="G97" s="56" t="e">
        <v>#N/A</v>
      </c>
      <c r="J97" s="56" t="e">
        <v>#N/A</v>
      </c>
      <c r="K97" s="56" t="e">
        <v>#N/A</v>
      </c>
      <c r="L97" s="56" t="e">
        <v>#N/A</v>
      </c>
      <c r="M97" s="56" t="e">
        <v>#N/A</v>
      </c>
      <c r="N97" s="56" t="e">
        <v>#N/A</v>
      </c>
      <c r="O97" s="56" t="e">
        <v>#N/A</v>
      </c>
    </row>
    <row r="98" spans="2:15" ht="13.5" customHeight="1" x14ac:dyDescent="0.25">
      <c r="B98" s="56" t="e">
        <v>#N/A</v>
      </c>
      <c r="C98" s="56" t="e">
        <v>#N/A</v>
      </c>
      <c r="D98" s="56" t="e">
        <v>#N/A</v>
      </c>
      <c r="E98" s="56" t="e">
        <v>#N/A</v>
      </c>
      <c r="F98" s="56" t="e">
        <v>#N/A</v>
      </c>
      <c r="G98" s="56" t="e">
        <v>#N/A</v>
      </c>
      <c r="J98" s="56" t="e">
        <v>#N/A</v>
      </c>
      <c r="K98" s="56" t="e">
        <v>#N/A</v>
      </c>
      <c r="L98" s="56" t="e">
        <v>#N/A</v>
      </c>
      <c r="M98" s="56" t="e">
        <v>#N/A</v>
      </c>
      <c r="N98" s="56" t="e">
        <v>#N/A</v>
      </c>
      <c r="O98" s="56" t="e">
        <v>#N/A</v>
      </c>
    </row>
    <row r="99" spans="2:15" ht="13.5" customHeight="1" x14ac:dyDescent="0.25">
      <c r="B99" s="56" t="e">
        <v>#N/A</v>
      </c>
      <c r="C99" s="56" t="e">
        <v>#N/A</v>
      </c>
      <c r="D99" s="56" t="e">
        <v>#N/A</v>
      </c>
      <c r="E99" s="56" t="e">
        <v>#N/A</v>
      </c>
      <c r="F99" s="56" t="e">
        <v>#N/A</v>
      </c>
      <c r="G99" s="56" t="e">
        <v>#N/A</v>
      </c>
      <c r="J99" s="56" t="e">
        <v>#N/A</v>
      </c>
      <c r="K99" s="56" t="e">
        <v>#N/A</v>
      </c>
      <c r="L99" s="56" t="e">
        <v>#N/A</v>
      </c>
      <c r="M99" s="56" t="e">
        <v>#N/A</v>
      </c>
      <c r="N99" s="56" t="e">
        <v>#N/A</v>
      </c>
      <c r="O99" s="56" t="e">
        <v>#N/A</v>
      </c>
    </row>
    <row r="100" spans="2:15" ht="13.5" customHeight="1" x14ac:dyDescent="0.25">
      <c r="B100" s="56" t="e">
        <v>#N/A</v>
      </c>
      <c r="C100" s="56" t="e">
        <v>#N/A</v>
      </c>
      <c r="D100" s="56" t="e">
        <v>#N/A</v>
      </c>
      <c r="E100" s="56" t="e">
        <v>#N/A</v>
      </c>
      <c r="F100" s="56" t="e">
        <v>#N/A</v>
      </c>
      <c r="G100" s="56" t="e">
        <v>#N/A</v>
      </c>
      <c r="J100" s="56" t="e">
        <v>#N/A</v>
      </c>
      <c r="K100" s="56" t="e">
        <v>#N/A</v>
      </c>
      <c r="L100" s="56" t="e">
        <v>#N/A</v>
      </c>
      <c r="M100" s="56" t="e">
        <v>#N/A</v>
      </c>
      <c r="N100" s="56" t="e">
        <v>#N/A</v>
      </c>
      <c r="O100" s="56" t="e">
        <v>#N/A</v>
      </c>
    </row>
    <row r="101" spans="2:15" ht="13.5" customHeight="1" x14ac:dyDescent="0.25">
      <c r="B101" s="56" t="e">
        <v>#N/A</v>
      </c>
      <c r="C101" s="56" t="e">
        <v>#N/A</v>
      </c>
      <c r="D101" s="56" t="e">
        <v>#N/A</v>
      </c>
      <c r="E101" s="56" t="e">
        <v>#N/A</v>
      </c>
      <c r="F101" s="56" t="e">
        <v>#N/A</v>
      </c>
      <c r="G101" s="56" t="e">
        <v>#N/A</v>
      </c>
      <c r="J101" s="56" t="e">
        <v>#N/A</v>
      </c>
      <c r="K101" s="56" t="e">
        <v>#N/A</v>
      </c>
      <c r="L101" s="56" t="e">
        <v>#N/A</v>
      </c>
      <c r="M101" s="56" t="e">
        <v>#N/A</v>
      </c>
      <c r="N101" s="56" t="e">
        <v>#N/A</v>
      </c>
      <c r="O101" s="56" t="e">
        <v>#N/A</v>
      </c>
    </row>
    <row r="102" spans="2:15" ht="13.5" customHeight="1" x14ac:dyDescent="0.25">
      <c r="B102" s="56" t="e">
        <v>#N/A</v>
      </c>
      <c r="C102" s="56" t="e">
        <v>#N/A</v>
      </c>
      <c r="D102" s="56" t="e">
        <v>#N/A</v>
      </c>
      <c r="E102" s="56" t="e">
        <v>#N/A</v>
      </c>
      <c r="F102" s="56" t="e">
        <v>#N/A</v>
      </c>
      <c r="G102" s="56" t="e">
        <v>#N/A</v>
      </c>
      <c r="J102" s="56" t="e">
        <v>#N/A</v>
      </c>
      <c r="K102" s="56" t="e">
        <v>#N/A</v>
      </c>
      <c r="L102" s="56" t="e">
        <v>#N/A</v>
      </c>
      <c r="M102" s="56" t="e">
        <v>#N/A</v>
      </c>
      <c r="N102" s="56" t="e">
        <v>#N/A</v>
      </c>
      <c r="O102" s="56" t="e">
        <v>#N/A</v>
      </c>
    </row>
    <row r="103" spans="2:15" ht="13.5" customHeight="1" x14ac:dyDescent="0.25">
      <c r="B103" s="56" t="e">
        <v>#N/A</v>
      </c>
      <c r="C103" s="56" t="e">
        <v>#N/A</v>
      </c>
      <c r="D103" s="56" t="e">
        <v>#N/A</v>
      </c>
      <c r="E103" s="56" t="e">
        <v>#N/A</v>
      </c>
      <c r="F103" s="56" t="e">
        <v>#N/A</v>
      </c>
      <c r="G103" s="56" t="e">
        <v>#N/A</v>
      </c>
      <c r="J103" s="56" t="e">
        <v>#N/A</v>
      </c>
      <c r="K103" s="56" t="e">
        <v>#N/A</v>
      </c>
      <c r="L103" s="56" t="e">
        <v>#N/A</v>
      </c>
      <c r="M103" s="56" t="e">
        <v>#N/A</v>
      </c>
      <c r="N103" s="56" t="e">
        <v>#N/A</v>
      </c>
      <c r="O103" s="56" t="e">
        <v>#N/A</v>
      </c>
    </row>
    <row r="104" spans="2:15" ht="13.5" customHeight="1" x14ac:dyDescent="0.25">
      <c r="B104" s="56" t="e">
        <v>#N/A</v>
      </c>
      <c r="C104" s="56" t="e">
        <v>#N/A</v>
      </c>
      <c r="D104" s="56" t="e">
        <v>#N/A</v>
      </c>
      <c r="E104" s="56" t="e">
        <v>#N/A</v>
      </c>
      <c r="F104" s="56" t="e">
        <v>#N/A</v>
      </c>
      <c r="G104" s="56" t="e">
        <v>#N/A</v>
      </c>
      <c r="J104" s="56" t="e">
        <v>#N/A</v>
      </c>
      <c r="K104" s="56" t="e">
        <v>#N/A</v>
      </c>
      <c r="L104" s="56" t="e">
        <v>#N/A</v>
      </c>
      <c r="M104" s="56" t="e">
        <v>#N/A</v>
      </c>
      <c r="N104" s="56" t="e">
        <v>#N/A</v>
      </c>
      <c r="O104" s="56" t="e">
        <v>#N/A</v>
      </c>
    </row>
    <row r="105" spans="2:15" ht="13.5" customHeight="1" x14ac:dyDescent="0.25">
      <c r="B105" s="56" t="e">
        <v>#N/A</v>
      </c>
      <c r="C105" s="56" t="e">
        <v>#N/A</v>
      </c>
      <c r="D105" s="56" t="e">
        <v>#N/A</v>
      </c>
      <c r="E105" s="56" t="e">
        <v>#N/A</v>
      </c>
      <c r="F105" s="56" t="e">
        <v>#N/A</v>
      </c>
      <c r="G105" s="56" t="e">
        <v>#N/A</v>
      </c>
      <c r="J105" s="56" t="e">
        <v>#N/A</v>
      </c>
      <c r="K105" s="56" t="e">
        <v>#N/A</v>
      </c>
      <c r="L105" s="56" t="e">
        <v>#N/A</v>
      </c>
      <c r="M105" s="56" t="e">
        <v>#N/A</v>
      </c>
      <c r="N105" s="56" t="e">
        <v>#N/A</v>
      </c>
      <c r="O105" s="56" t="e">
        <v>#N/A</v>
      </c>
    </row>
    <row r="106" spans="2:15" ht="13.5" customHeight="1" x14ac:dyDescent="0.25">
      <c r="B106" s="56" t="e">
        <v>#N/A</v>
      </c>
      <c r="C106" s="56" t="e">
        <v>#N/A</v>
      </c>
      <c r="D106" s="56" t="e">
        <v>#N/A</v>
      </c>
      <c r="E106" s="56" t="e">
        <v>#N/A</v>
      </c>
      <c r="F106" s="56" t="e">
        <v>#N/A</v>
      </c>
      <c r="G106" s="56" t="e">
        <v>#N/A</v>
      </c>
      <c r="J106" s="56" t="e">
        <v>#N/A</v>
      </c>
      <c r="K106" s="56" t="e">
        <v>#N/A</v>
      </c>
      <c r="L106" s="56" t="e">
        <v>#N/A</v>
      </c>
      <c r="M106" s="56" t="e">
        <v>#N/A</v>
      </c>
      <c r="N106" s="56" t="e">
        <v>#N/A</v>
      </c>
      <c r="O106" s="56" t="e">
        <v>#N/A</v>
      </c>
    </row>
    <row r="107" spans="2:15" ht="13.5" customHeight="1" x14ac:dyDescent="0.25">
      <c r="B107" s="56" t="e">
        <v>#N/A</v>
      </c>
      <c r="C107" s="56" t="e">
        <v>#N/A</v>
      </c>
      <c r="D107" s="56" t="e">
        <v>#N/A</v>
      </c>
      <c r="E107" s="56" t="e">
        <v>#N/A</v>
      </c>
      <c r="F107" s="56" t="e">
        <v>#N/A</v>
      </c>
      <c r="G107" s="56" t="e">
        <v>#N/A</v>
      </c>
      <c r="J107" s="56" t="e">
        <v>#N/A</v>
      </c>
      <c r="K107" s="56" t="e">
        <v>#N/A</v>
      </c>
      <c r="L107" s="56" t="e">
        <v>#N/A</v>
      </c>
      <c r="M107" s="56" t="e">
        <v>#N/A</v>
      </c>
      <c r="N107" s="56" t="e">
        <v>#N/A</v>
      </c>
      <c r="O107" s="56" t="e">
        <v>#N/A</v>
      </c>
    </row>
    <row r="108" spans="2:15" ht="13.5" customHeight="1" x14ac:dyDescent="0.25">
      <c r="B108" s="56" t="e">
        <v>#N/A</v>
      </c>
      <c r="C108" s="56" t="e">
        <v>#N/A</v>
      </c>
      <c r="D108" s="56" t="e">
        <v>#N/A</v>
      </c>
      <c r="E108" s="56" t="e">
        <v>#N/A</v>
      </c>
      <c r="F108" s="56" t="e">
        <v>#N/A</v>
      </c>
      <c r="G108" s="56" t="e">
        <v>#N/A</v>
      </c>
      <c r="J108" s="56" t="e">
        <v>#N/A</v>
      </c>
      <c r="K108" s="56" t="e">
        <v>#N/A</v>
      </c>
      <c r="L108" s="56" t="e">
        <v>#N/A</v>
      </c>
      <c r="M108" s="56" t="e">
        <v>#N/A</v>
      </c>
      <c r="N108" s="56" t="e">
        <v>#N/A</v>
      </c>
      <c r="O108" s="56" t="e">
        <v>#N/A</v>
      </c>
    </row>
    <row r="109" spans="2:15" ht="13.5" customHeight="1" x14ac:dyDescent="0.25">
      <c r="B109" s="56" t="e">
        <v>#N/A</v>
      </c>
      <c r="C109" s="56" t="e">
        <v>#N/A</v>
      </c>
      <c r="D109" s="56" t="e">
        <v>#N/A</v>
      </c>
      <c r="E109" s="56" t="e">
        <v>#N/A</v>
      </c>
      <c r="F109" s="56" t="e">
        <v>#N/A</v>
      </c>
      <c r="G109" s="56" t="e">
        <v>#N/A</v>
      </c>
      <c r="J109" s="56" t="e">
        <v>#N/A</v>
      </c>
      <c r="K109" s="56" t="e">
        <v>#N/A</v>
      </c>
      <c r="L109" s="56" t="e">
        <v>#N/A</v>
      </c>
      <c r="M109" s="56" t="e">
        <v>#N/A</v>
      </c>
      <c r="N109" s="56" t="e">
        <v>#N/A</v>
      </c>
      <c r="O109" s="56" t="e">
        <v>#N/A</v>
      </c>
    </row>
    <row r="110" spans="2:15" ht="13.5" customHeight="1" x14ac:dyDescent="0.25">
      <c r="B110" s="56" t="e">
        <v>#N/A</v>
      </c>
      <c r="C110" s="56" t="e">
        <v>#N/A</v>
      </c>
      <c r="D110" s="56" t="e">
        <v>#N/A</v>
      </c>
      <c r="E110" s="56" t="e">
        <v>#N/A</v>
      </c>
      <c r="F110" s="56" t="e">
        <v>#N/A</v>
      </c>
      <c r="G110" s="56" t="e">
        <v>#N/A</v>
      </c>
      <c r="J110" s="56" t="e">
        <v>#N/A</v>
      </c>
      <c r="K110" s="56" t="e">
        <v>#N/A</v>
      </c>
      <c r="L110" s="56" t="e">
        <v>#N/A</v>
      </c>
      <c r="M110" s="56" t="e">
        <v>#N/A</v>
      </c>
      <c r="N110" s="56" t="e">
        <v>#N/A</v>
      </c>
      <c r="O110" s="56" t="e">
        <v>#N/A</v>
      </c>
    </row>
    <row r="111" spans="2:15" ht="13.5" customHeight="1" x14ac:dyDescent="0.25">
      <c r="B111" s="56" t="e">
        <v>#N/A</v>
      </c>
      <c r="C111" s="56" t="e">
        <v>#N/A</v>
      </c>
      <c r="D111" s="56" t="e">
        <v>#N/A</v>
      </c>
      <c r="E111" s="56" t="e">
        <v>#N/A</v>
      </c>
      <c r="F111" s="56" t="e">
        <v>#N/A</v>
      </c>
      <c r="G111" s="56" t="e">
        <v>#N/A</v>
      </c>
      <c r="J111" s="56" t="e">
        <v>#N/A</v>
      </c>
      <c r="K111" s="56" t="e">
        <v>#N/A</v>
      </c>
      <c r="L111" s="56" t="e">
        <v>#N/A</v>
      </c>
      <c r="M111" s="56" t="e">
        <v>#N/A</v>
      </c>
      <c r="N111" s="56" t="e">
        <v>#N/A</v>
      </c>
      <c r="O111" s="56" t="e">
        <v>#N/A</v>
      </c>
    </row>
    <row r="112" spans="2:15" ht="13.5" customHeight="1" x14ac:dyDescent="0.25">
      <c r="B112" s="56" t="e">
        <v>#N/A</v>
      </c>
      <c r="C112" s="56" t="e">
        <v>#N/A</v>
      </c>
      <c r="D112" s="56" t="e">
        <v>#N/A</v>
      </c>
      <c r="E112" s="56" t="e">
        <v>#N/A</v>
      </c>
      <c r="F112" s="56" t="e">
        <v>#N/A</v>
      </c>
      <c r="G112" s="56" t="e">
        <v>#N/A</v>
      </c>
      <c r="J112" s="56" t="e">
        <v>#N/A</v>
      </c>
      <c r="K112" s="56" t="e">
        <v>#N/A</v>
      </c>
      <c r="L112" s="56" t="e">
        <v>#N/A</v>
      </c>
      <c r="M112" s="56" t="e">
        <v>#N/A</v>
      </c>
      <c r="N112" s="56" t="e">
        <v>#N/A</v>
      </c>
      <c r="O112" s="56" t="e">
        <v>#N/A</v>
      </c>
    </row>
    <row r="113" spans="2:15" ht="13.5" customHeight="1" x14ac:dyDescent="0.25">
      <c r="B113" s="56" t="e">
        <v>#N/A</v>
      </c>
      <c r="C113" s="56" t="e">
        <v>#N/A</v>
      </c>
      <c r="D113" s="56" t="e">
        <v>#N/A</v>
      </c>
      <c r="E113" s="56" t="e">
        <v>#N/A</v>
      </c>
      <c r="F113" s="56" t="e">
        <v>#N/A</v>
      </c>
      <c r="G113" s="56" t="e">
        <v>#N/A</v>
      </c>
      <c r="J113" s="56" t="e">
        <v>#N/A</v>
      </c>
      <c r="K113" s="56" t="e">
        <v>#N/A</v>
      </c>
      <c r="L113" s="56" t="e">
        <v>#N/A</v>
      </c>
      <c r="M113" s="56" t="e">
        <v>#N/A</v>
      </c>
      <c r="N113" s="56" t="e">
        <v>#N/A</v>
      </c>
      <c r="O113" s="56" t="e">
        <v>#N/A</v>
      </c>
    </row>
    <row r="114" spans="2:15" ht="13.5" customHeight="1" x14ac:dyDescent="0.25">
      <c r="B114" s="56" t="e">
        <v>#N/A</v>
      </c>
      <c r="C114" s="56" t="e">
        <v>#N/A</v>
      </c>
      <c r="D114" s="56" t="e">
        <v>#N/A</v>
      </c>
      <c r="E114" s="56" t="e">
        <v>#N/A</v>
      </c>
      <c r="F114" s="56" t="e">
        <v>#N/A</v>
      </c>
      <c r="G114" s="56" t="e">
        <v>#N/A</v>
      </c>
      <c r="J114" s="56" t="e">
        <v>#N/A</v>
      </c>
      <c r="K114" s="56" t="e">
        <v>#N/A</v>
      </c>
      <c r="L114" s="56" t="e">
        <v>#N/A</v>
      </c>
      <c r="M114" s="56" t="e">
        <v>#N/A</v>
      </c>
      <c r="N114" s="56" t="e">
        <v>#N/A</v>
      </c>
      <c r="O114" s="56" t="e">
        <v>#N/A</v>
      </c>
    </row>
    <row r="115" spans="2:15" ht="13.5" customHeight="1" x14ac:dyDescent="0.25">
      <c r="B115" s="56" t="e">
        <v>#N/A</v>
      </c>
      <c r="C115" s="56" t="e">
        <v>#N/A</v>
      </c>
      <c r="D115" s="56" t="e">
        <v>#N/A</v>
      </c>
      <c r="E115" s="56" t="e">
        <v>#N/A</v>
      </c>
      <c r="F115" s="56" t="e">
        <v>#N/A</v>
      </c>
      <c r="G115" s="56" t="e">
        <v>#N/A</v>
      </c>
      <c r="J115" s="56" t="e">
        <v>#N/A</v>
      </c>
      <c r="K115" s="56" t="e">
        <v>#N/A</v>
      </c>
      <c r="L115" s="56" t="e">
        <v>#N/A</v>
      </c>
      <c r="M115" s="56" t="e">
        <v>#N/A</v>
      </c>
      <c r="N115" s="56" t="e">
        <v>#N/A</v>
      </c>
      <c r="O115" s="56" t="e">
        <v>#N/A</v>
      </c>
    </row>
    <row r="116" spans="2:15" ht="13.5" customHeight="1" x14ac:dyDescent="0.25">
      <c r="B116" s="56" t="e">
        <v>#N/A</v>
      </c>
      <c r="C116" s="56" t="e">
        <v>#N/A</v>
      </c>
      <c r="D116" s="56" t="e">
        <v>#N/A</v>
      </c>
      <c r="E116" s="56" t="e">
        <v>#N/A</v>
      </c>
      <c r="F116" s="56" t="e">
        <v>#N/A</v>
      </c>
      <c r="G116" s="56" t="e">
        <v>#N/A</v>
      </c>
      <c r="J116" s="56" t="e">
        <v>#N/A</v>
      </c>
      <c r="K116" s="56" t="e">
        <v>#N/A</v>
      </c>
      <c r="L116" s="56" t="e">
        <v>#N/A</v>
      </c>
      <c r="M116" s="56" t="e">
        <v>#N/A</v>
      </c>
      <c r="N116" s="56" t="e">
        <v>#N/A</v>
      </c>
      <c r="O116" s="56" t="e">
        <v>#N/A</v>
      </c>
    </row>
    <row r="117" spans="2:15" ht="13.5" customHeight="1" x14ac:dyDescent="0.25">
      <c r="B117" s="56" t="e">
        <v>#N/A</v>
      </c>
      <c r="C117" s="56" t="e">
        <v>#N/A</v>
      </c>
      <c r="D117" s="56" t="e">
        <v>#N/A</v>
      </c>
      <c r="E117" s="56" t="e">
        <v>#N/A</v>
      </c>
      <c r="F117" s="56" t="e">
        <v>#N/A</v>
      </c>
      <c r="G117" s="56" t="e">
        <v>#N/A</v>
      </c>
      <c r="J117" s="56" t="e">
        <v>#N/A</v>
      </c>
      <c r="K117" s="56" t="e">
        <v>#N/A</v>
      </c>
      <c r="L117" s="56" t="e">
        <v>#N/A</v>
      </c>
      <c r="M117" s="56" t="e">
        <v>#N/A</v>
      </c>
      <c r="N117" s="56" t="e">
        <v>#N/A</v>
      </c>
      <c r="O117" s="56" t="e">
        <v>#N/A</v>
      </c>
    </row>
    <row r="118" spans="2:15" ht="13.5" customHeight="1" x14ac:dyDescent="0.25">
      <c r="B118" s="56" t="e">
        <v>#N/A</v>
      </c>
      <c r="C118" s="56" t="e">
        <v>#N/A</v>
      </c>
      <c r="D118" s="56" t="e">
        <v>#N/A</v>
      </c>
      <c r="E118" s="56" t="e">
        <v>#N/A</v>
      </c>
      <c r="F118" s="56" t="e">
        <v>#N/A</v>
      </c>
      <c r="G118" s="56" t="e">
        <v>#N/A</v>
      </c>
      <c r="J118" s="56" t="e">
        <v>#N/A</v>
      </c>
      <c r="K118" s="56" t="e">
        <v>#N/A</v>
      </c>
      <c r="L118" s="56" t="e">
        <v>#N/A</v>
      </c>
      <c r="M118" s="56" t="e">
        <v>#N/A</v>
      </c>
      <c r="N118" s="56" t="e">
        <v>#N/A</v>
      </c>
      <c r="O118" s="56" t="e">
        <v>#N/A</v>
      </c>
    </row>
    <row r="119" spans="2:15" ht="13.5" customHeight="1" x14ac:dyDescent="0.25">
      <c r="B119" s="56" t="e">
        <v>#N/A</v>
      </c>
      <c r="C119" s="56" t="e">
        <v>#N/A</v>
      </c>
      <c r="D119" s="56" t="e">
        <v>#N/A</v>
      </c>
      <c r="E119" s="56" t="e">
        <v>#N/A</v>
      </c>
      <c r="F119" s="56" t="e">
        <v>#N/A</v>
      </c>
      <c r="G119" s="56" t="e">
        <v>#N/A</v>
      </c>
      <c r="J119" s="56" t="e">
        <v>#N/A</v>
      </c>
      <c r="K119" s="56" t="e">
        <v>#N/A</v>
      </c>
      <c r="L119" s="56" t="e">
        <v>#N/A</v>
      </c>
      <c r="M119" s="56" t="e">
        <v>#N/A</v>
      </c>
      <c r="N119" s="56" t="e">
        <v>#N/A</v>
      </c>
      <c r="O119" s="56" t="e">
        <v>#N/A</v>
      </c>
    </row>
    <row r="120" spans="2:15" ht="13.5" customHeight="1" x14ac:dyDescent="0.25">
      <c r="B120" s="56" t="e">
        <v>#N/A</v>
      </c>
      <c r="C120" s="56" t="e">
        <v>#N/A</v>
      </c>
      <c r="D120" s="56" t="e">
        <v>#N/A</v>
      </c>
      <c r="E120" s="56" t="e">
        <v>#N/A</v>
      </c>
      <c r="F120" s="56" t="e">
        <v>#N/A</v>
      </c>
      <c r="G120" s="56" t="e">
        <v>#N/A</v>
      </c>
      <c r="J120" s="56" t="e">
        <v>#N/A</v>
      </c>
      <c r="K120" s="56" t="e">
        <v>#N/A</v>
      </c>
      <c r="L120" s="56" t="e">
        <v>#N/A</v>
      </c>
      <c r="M120" s="56" t="e">
        <v>#N/A</v>
      </c>
      <c r="N120" s="56" t="e">
        <v>#N/A</v>
      </c>
      <c r="O120" s="56" t="e">
        <v>#N/A</v>
      </c>
    </row>
    <row r="121" spans="2:15" ht="13.5" customHeight="1" x14ac:dyDescent="0.25">
      <c r="B121" s="56" t="e">
        <v>#N/A</v>
      </c>
      <c r="C121" s="56" t="e">
        <v>#N/A</v>
      </c>
      <c r="D121" s="56" t="e">
        <v>#N/A</v>
      </c>
      <c r="E121" s="56" t="e">
        <v>#N/A</v>
      </c>
      <c r="F121" s="56" t="e">
        <v>#N/A</v>
      </c>
      <c r="G121" s="56" t="e">
        <v>#N/A</v>
      </c>
      <c r="J121" s="56" t="e">
        <v>#N/A</v>
      </c>
      <c r="K121" s="56" t="e">
        <v>#N/A</v>
      </c>
      <c r="L121" s="56" t="e">
        <v>#N/A</v>
      </c>
      <c r="M121" s="56" t="e">
        <v>#N/A</v>
      </c>
      <c r="N121" s="56" t="e">
        <v>#N/A</v>
      </c>
      <c r="O121" s="56" t="e">
        <v>#N/A</v>
      </c>
    </row>
    <row r="122" spans="2:15" ht="13.5" customHeight="1" x14ac:dyDescent="0.25">
      <c r="B122" s="56" t="e">
        <v>#N/A</v>
      </c>
      <c r="C122" s="56" t="e">
        <v>#N/A</v>
      </c>
      <c r="D122" s="56" t="e">
        <v>#N/A</v>
      </c>
      <c r="E122" s="56" t="e">
        <v>#N/A</v>
      </c>
      <c r="F122" s="56" t="e">
        <v>#N/A</v>
      </c>
      <c r="G122" s="56" t="e">
        <v>#N/A</v>
      </c>
      <c r="J122" s="56" t="e">
        <v>#N/A</v>
      </c>
      <c r="K122" s="56" t="e">
        <v>#N/A</v>
      </c>
      <c r="L122" s="56" t="e">
        <v>#N/A</v>
      </c>
      <c r="M122" s="56" t="e">
        <v>#N/A</v>
      </c>
      <c r="N122" s="56" t="e">
        <v>#N/A</v>
      </c>
      <c r="O122" s="56" t="e">
        <v>#N/A</v>
      </c>
    </row>
    <row r="123" spans="2:15" ht="13.5" customHeight="1" x14ac:dyDescent="0.25">
      <c r="B123" s="56" t="e">
        <v>#N/A</v>
      </c>
      <c r="C123" s="56" t="e">
        <v>#N/A</v>
      </c>
      <c r="D123" s="56" t="e">
        <v>#N/A</v>
      </c>
      <c r="E123" s="56" t="e">
        <v>#N/A</v>
      </c>
      <c r="F123" s="56" t="e">
        <v>#N/A</v>
      </c>
      <c r="G123" s="56" t="e">
        <v>#N/A</v>
      </c>
      <c r="J123" s="56" t="e">
        <v>#N/A</v>
      </c>
      <c r="K123" s="56" t="e">
        <v>#N/A</v>
      </c>
      <c r="L123" s="56" t="e">
        <v>#N/A</v>
      </c>
      <c r="M123" s="56" t="e">
        <v>#N/A</v>
      </c>
      <c r="N123" s="56" t="e">
        <v>#N/A</v>
      </c>
      <c r="O123" s="56" t="e">
        <v>#N/A</v>
      </c>
    </row>
    <row r="124" spans="2:15" ht="13.5" customHeight="1" x14ac:dyDescent="0.25">
      <c r="B124" s="56" t="e">
        <v>#N/A</v>
      </c>
      <c r="C124" s="56" t="e">
        <v>#N/A</v>
      </c>
      <c r="D124" s="56" t="e">
        <v>#N/A</v>
      </c>
      <c r="E124" s="56" t="e">
        <v>#N/A</v>
      </c>
      <c r="F124" s="56" t="e">
        <v>#N/A</v>
      </c>
      <c r="G124" s="56" t="e">
        <v>#N/A</v>
      </c>
      <c r="J124" s="56" t="e">
        <v>#N/A</v>
      </c>
      <c r="K124" s="56" t="e">
        <v>#N/A</v>
      </c>
      <c r="L124" s="56" t="e">
        <v>#N/A</v>
      </c>
      <c r="M124" s="56" t="e">
        <v>#N/A</v>
      </c>
      <c r="N124" s="56" t="e">
        <v>#N/A</v>
      </c>
      <c r="O124" s="56" t="e">
        <v>#N/A</v>
      </c>
    </row>
    <row r="125" spans="2:15" ht="13.5" customHeight="1" x14ac:dyDescent="0.25">
      <c r="B125" s="56" t="e">
        <v>#N/A</v>
      </c>
      <c r="C125" s="56" t="e">
        <v>#N/A</v>
      </c>
      <c r="D125" s="56" t="e">
        <v>#N/A</v>
      </c>
      <c r="E125" s="56" t="e">
        <v>#N/A</v>
      </c>
      <c r="F125" s="56" t="e">
        <v>#N/A</v>
      </c>
      <c r="G125" s="56" t="e">
        <v>#N/A</v>
      </c>
      <c r="J125" s="56" t="e">
        <v>#N/A</v>
      </c>
      <c r="K125" s="56" t="e">
        <v>#N/A</v>
      </c>
      <c r="L125" s="56" t="e">
        <v>#N/A</v>
      </c>
      <c r="M125" s="56" t="e">
        <v>#N/A</v>
      </c>
      <c r="N125" s="56" t="e">
        <v>#N/A</v>
      </c>
      <c r="O125" s="56" t="e">
        <v>#N/A</v>
      </c>
    </row>
    <row r="126" spans="2:15" ht="13.5" customHeight="1" x14ac:dyDescent="0.25">
      <c r="B126" s="56" t="e">
        <v>#N/A</v>
      </c>
      <c r="C126" s="56" t="e">
        <v>#N/A</v>
      </c>
      <c r="D126" s="56" t="e">
        <v>#N/A</v>
      </c>
      <c r="E126" s="56" t="e">
        <v>#N/A</v>
      </c>
      <c r="F126" s="56" t="e">
        <v>#N/A</v>
      </c>
      <c r="G126" s="56" t="e">
        <v>#N/A</v>
      </c>
      <c r="J126" s="56" t="e">
        <v>#N/A</v>
      </c>
      <c r="K126" s="56" t="e">
        <v>#N/A</v>
      </c>
      <c r="L126" s="56" t="e">
        <v>#N/A</v>
      </c>
      <c r="M126" s="56" t="e">
        <v>#N/A</v>
      </c>
      <c r="N126" s="56" t="e">
        <v>#N/A</v>
      </c>
      <c r="O126" s="56" t="e">
        <v>#N/A</v>
      </c>
    </row>
    <row r="127" spans="2:15" ht="13.5" customHeight="1" x14ac:dyDescent="0.25">
      <c r="B127" s="56" t="e">
        <v>#N/A</v>
      </c>
      <c r="C127" s="56" t="e">
        <v>#N/A</v>
      </c>
      <c r="D127" s="56" t="e">
        <v>#N/A</v>
      </c>
      <c r="E127" s="56" t="e">
        <v>#N/A</v>
      </c>
      <c r="F127" s="56" t="e">
        <v>#N/A</v>
      </c>
      <c r="G127" s="56" t="e">
        <v>#N/A</v>
      </c>
      <c r="J127" s="56" t="e">
        <v>#N/A</v>
      </c>
      <c r="K127" s="56" t="e">
        <v>#N/A</v>
      </c>
      <c r="L127" s="56" t="e">
        <v>#N/A</v>
      </c>
      <c r="M127" s="56" t="e">
        <v>#N/A</v>
      </c>
      <c r="N127" s="56" t="e">
        <v>#N/A</v>
      </c>
      <c r="O127" s="56" t="e">
        <v>#N/A</v>
      </c>
    </row>
    <row r="128" spans="2:15" ht="13.5" customHeight="1" x14ac:dyDescent="0.25">
      <c r="B128" s="56" t="e">
        <v>#N/A</v>
      </c>
      <c r="C128" s="56" t="e">
        <v>#N/A</v>
      </c>
      <c r="D128" s="56" t="e">
        <v>#N/A</v>
      </c>
      <c r="E128" s="56" t="e">
        <v>#N/A</v>
      </c>
      <c r="F128" s="56" t="e">
        <v>#N/A</v>
      </c>
      <c r="G128" s="56" t="e">
        <v>#N/A</v>
      </c>
      <c r="J128" s="56" t="e">
        <v>#N/A</v>
      </c>
      <c r="K128" s="56" t="e">
        <v>#N/A</v>
      </c>
      <c r="L128" s="56" t="e">
        <v>#N/A</v>
      </c>
      <c r="M128" s="56" t="e">
        <v>#N/A</v>
      </c>
      <c r="N128" s="56" t="e">
        <v>#N/A</v>
      </c>
      <c r="O128" s="56" t="e">
        <v>#N/A</v>
      </c>
    </row>
    <row r="129" spans="2:15" ht="13.5" customHeight="1" x14ac:dyDescent="0.25">
      <c r="B129" s="56" t="e">
        <v>#N/A</v>
      </c>
      <c r="C129" s="56" t="e">
        <v>#N/A</v>
      </c>
      <c r="D129" s="56" t="e">
        <v>#N/A</v>
      </c>
      <c r="E129" s="56" t="e">
        <v>#N/A</v>
      </c>
      <c r="F129" s="56" t="e">
        <v>#N/A</v>
      </c>
      <c r="G129" s="56" t="e">
        <v>#N/A</v>
      </c>
      <c r="J129" s="56" t="e">
        <v>#N/A</v>
      </c>
      <c r="K129" s="56" t="e">
        <v>#N/A</v>
      </c>
      <c r="L129" s="56" t="e">
        <v>#N/A</v>
      </c>
      <c r="M129" s="56" t="e">
        <v>#N/A</v>
      </c>
      <c r="N129" s="56" t="e">
        <v>#N/A</v>
      </c>
      <c r="O129" s="56" t="e">
        <v>#N/A</v>
      </c>
    </row>
    <row r="130" spans="2:15" ht="13.5" customHeight="1" x14ac:dyDescent="0.25">
      <c r="B130" s="56" t="e">
        <v>#N/A</v>
      </c>
      <c r="C130" s="56" t="e">
        <v>#N/A</v>
      </c>
      <c r="D130" s="56" t="e">
        <v>#N/A</v>
      </c>
      <c r="E130" s="56" t="e">
        <v>#N/A</v>
      </c>
      <c r="F130" s="56" t="e">
        <v>#N/A</v>
      </c>
      <c r="G130" s="56" t="e">
        <v>#N/A</v>
      </c>
      <c r="J130" s="56" t="e">
        <v>#N/A</v>
      </c>
      <c r="K130" s="56" t="e">
        <v>#N/A</v>
      </c>
      <c r="L130" s="56" t="e">
        <v>#N/A</v>
      </c>
      <c r="M130" s="56" t="e">
        <v>#N/A</v>
      </c>
      <c r="N130" s="56" t="e">
        <v>#N/A</v>
      </c>
      <c r="O130" s="56" t="e">
        <v>#N/A</v>
      </c>
    </row>
    <row r="131" spans="2:15" ht="13.5" customHeight="1" x14ac:dyDescent="0.25">
      <c r="B131" s="56" t="e">
        <v>#N/A</v>
      </c>
      <c r="C131" s="56" t="e">
        <v>#N/A</v>
      </c>
      <c r="D131" s="56" t="e">
        <v>#N/A</v>
      </c>
      <c r="E131" s="56" t="e">
        <v>#N/A</v>
      </c>
      <c r="F131" s="56" t="e">
        <v>#N/A</v>
      </c>
      <c r="G131" s="56" t="e">
        <v>#N/A</v>
      </c>
      <c r="J131" s="56" t="e">
        <v>#N/A</v>
      </c>
      <c r="K131" s="56" t="e">
        <v>#N/A</v>
      </c>
      <c r="L131" s="56" t="e">
        <v>#N/A</v>
      </c>
      <c r="M131" s="56" t="e">
        <v>#N/A</v>
      </c>
      <c r="N131" s="56" t="e">
        <v>#N/A</v>
      </c>
      <c r="O131" s="56" t="e">
        <v>#N/A</v>
      </c>
    </row>
    <row r="132" spans="2:15" ht="13.5" customHeight="1" x14ac:dyDescent="0.25">
      <c r="B132" s="56" t="e">
        <v>#N/A</v>
      </c>
      <c r="C132" s="56" t="e">
        <v>#N/A</v>
      </c>
      <c r="D132" s="56" t="e">
        <v>#N/A</v>
      </c>
      <c r="E132" s="56" t="e">
        <v>#N/A</v>
      </c>
      <c r="F132" s="56" t="e">
        <v>#N/A</v>
      </c>
      <c r="G132" s="56" t="e">
        <v>#N/A</v>
      </c>
      <c r="J132" s="56" t="e">
        <v>#N/A</v>
      </c>
      <c r="K132" s="56" t="e">
        <v>#N/A</v>
      </c>
      <c r="L132" s="56" t="e">
        <v>#N/A</v>
      </c>
      <c r="M132" s="56" t="e">
        <v>#N/A</v>
      </c>
      <c r="N132" s="56" t="e">
        <v>#N/A</v>
      </c>
      <c r="O132" s="56" t="e">
        <v>#N/A</v>
      </c>
    </row>
    <row r="133" spans="2:15" ht="13.5" customHeight="1" x14ac:dyDescent="0.25">
      <c r="B133" s="56" t="e">
        <v>#N/A</v>
      </c>
      <c r="C133" s="56" t="e">
        <v>#N/A</v>
      </c>
      <c r="D133" s="56" t="e">
        <v>#N/A</v>
      </c>
      <c r="E133" s="56" t="e">
        <v>#N/A</v>
      </c>
      <c r="F133" s="56" t="e">
        <v>#N/A</v>
      </c>
      <c r="G133" s="56" t="e">
        <v>#N/A</v>
      </c>
      <c r="J133" s="56" t="e">
        <v>#N/A</v>
      </c>
      <c r="K133" s="56" t="e">
        <v>#N/A</v>
      </c>
      <c r="L133" s="56" t="e">
        <v>#N/A</v>
      </c>
      <c r="M133" s="56" t="e">
        <v>#N/A</v>
      </c>
      <c r="N133" s="56" t="e">
        <v>#N/A</v>
      </c>
      <c r="O133" s="56" t="e">
        <v>#N/A</v>
      </c>
    </row>
    <row r="134" spans="2:15" ht="13.5" customHeight="1" x14ac:dyDescent="0.25">
      <c r="B134" s="56" t="e">
        <v>#N/A</v>
      </c>
      <c r="C134" s="56" t="e">
        <v>#N/A</v>
      </c>
      <c r="D134" s="56" t="e">
        <v>#N/A</v>
      </c>
      <c r="E134" s="56" t="e">
        <v>#N/A</v>
      </c>
      <c r="F134" s="56" t="e">
        <v>#N/A</v>
      </c>
      <c r="G134" s="56" t="e">
        <v>#N/A</v>
      </c>
      <c r="J134" s="56" t="e">
        <v>#N/A</v>
      </c>
      <c r="K134" s="56" t="e">
        <v>#N/A</v>
      </c>
      <c r="L134" s="56" t="e">
        <v>#N/A</v>
      </c>
      <c r="M134" s="56" t="e">
        <v>#N/A</v>
      </c>
      <c r="N134" s="56" t="e">
        <v>#N/A</v>
      </c>
      <c r="O134" s="56" t="e">
        <v>#N/A</v>
      </c>
    </row>
    <row r="135" spans="2:15" ht="13.5" customHeight="1" x14ac:dyDescent="0.25">
      <c r="B135" s="56" t="e">
        <v>#N/A</v>
      </c>
      <c r="C135" s="56" t="e">
        <v>#N/A</v>
      </c>
      <c r="D135" s="56" t="e">
        <v>#N/A</v>
      </c>
      <c r="E135" s="56" t="e">
        <v>#N/A</v>
      </c>
      <c r="F135" s="56" t="e">
        <v>#N/A</v>
      </c>
      <c r="G135" s="56" t="e">
        <v>#N/A</v>
      </c>
      <c r="J135" s="56" t="e">
        <v>#N/A</v>
      </c>
      <c r="K135" s="56" t="e">
        <v>#N/A</v>
      </c>
      <c r="L135" s="56" t="e">
        <v>#N/A</v>
      </c>
      <c r="M135" s="56" t="e">
        <v>#N/A</v>
      </c>
      <c r="N135" s="56" t="e">
        <v>#N/A</v>
      </c>
      <c r="O135" s="56" t="e">
        <v>#N/A</v>
      </c>
    </row>
    <row r="136" spans="2:15" ht="13.5" customHeight="1" x14ac:dyDescent="0.25">
      <c r="B136" s="56" t="e">
        <v>#N/A</v>
      </c>
      <c r="C136" s="56" t="e">
        <v>#N/A</v>
      </c>
      <c r="D136" s="56" t="e">
        <v>#N/A</v>
      </c>
      <c r="E136" s="56" t="e">
        <v>#N/A</v>
      </c>
      <c r="F136" s="56" t="e">
        <v>#N/A</v>
      </c>
      <c r="G136" s="56" t="e">
        <v>#N/A</v>
      </c>
      <c r="J136" s="56" t="e">
        <v>#N/A</v>
      </c>
      <c r="K136" s="56" t="e">
        <v>#N/A</v>
      </c>
      <c r="L136" s="56" t="e">
        <v>#N/A</v>
      </c>
      <c r="M136" s="56" t="e">
        <v>#N/A</v>
      </c>
      <c r="N136" s="56" t="e">
        <v>#N/A</v>
      </c>
      <c r="O136" s="56" t="e">
        <v>#N/A</v>
      </c>
    </row>
    <row r="137" spans="2:15" ht="13.5" customHeight="1" x14ac:dyDescent="0.25">
      <c r="B137" s="56" t="e">
        <v>#N/A</v>
      </c>
      <c r="C137" s="56" t="e">
        <v>#N/A</v>
      </c>
      <c r="D137" s="56" t="e">
        <v>#N/A</v>
      </c>
      <c r="E137" s="56" t="e">
        <v>#N/A</v>
      </c>
      <c r="F137" s="56" t="e">
        <v>#N/A</v>
      </c>
      <c r="G137" s="56" t="e">
        <v>#N/A</v>
      </c>
      <c r="J137" s="56" t="e">
        <v>#N/A</v>
      </c>
      <c r="K137" s="56" t="e">
        <v>#N/A</v>
      </c>
      <c r="L137" s="56" t="e">
        <v>#N/A</v>
      </c>
      <c r="M137" s="56" t="e">
        <v>#N/A</v>
      </c>
      <c r="N137" s="56" t="e">
        <v>#N/A</v>
      </c>
      <c r="O137" s="56" t="e">
        <v>#N/A</v>
      </c>
    </row>
    <row r="138" spans="2:15" ht="13.5" customHeight="1" x14ac:dyDescent="0.25">
      <c r="B138" s="56" t="e">
        <v>#N/A</v>
      </c>
      <c r="C138" s="56" t="e">
        <v>#N/A</v>
      </c>
      <c r="D138" s="56" t="e">
        <v>#N/A</v>
      </c>
      <c r="E138" s="56" t="e">
        <v>#N/A</v>
      </c>
      <c r="F138" s="56" t="e">
        <v>#N/A</v>
      </c>
      <c r="G138" s="56" t="e">
        <v>#N/A</v>
      </c>
      <c r="J138" s="56" t="e">
        <v>#N/A</v>
      </c>
      <c r="K138" s="56" t="e">
        <v>#N/A</v>
      </c>
      <c r="L138" s="56" t="e">
        <v>#N/A</v>
      </c>
      <c r="M138" s="56" t="e">
        <v>#N/A</v>
      </c>
      <c r="N138" s="56" t="e">
        <v>#N/A</v>
      </c>
      <c r="O138" s="56" t="e">
        <v>#N/A</v>
      </c>
    </row>
    <row r="139" spans="2:15" ht="13.5" customHeight="1" x14ac:dyDescent="0.25">
      <c r="B139" s="56" t="e">
        <v>#N/A</v>
      </c>
      <c r="C139" s="56" t="e">
        <v>#N/A</v>
      </c>
      <c r="D139" s="56" t="e">
        <v>#N/A</v>
      </c>
      <c r="E139" s="56" t="e">
        <v>#N/A</v>
      </c>
      <c r="F139" s="56" t="e">
        <v>#N/A</v>
      </c>
      <c r="G139" s="56" t="e">
        <v>#N/A</v>
      </c>
      <c r="J139" s="56" t="e">
        <v>#N/A</v>
      </c>
      <c r="K139" s="56" t="e">
        <v>#N/A</v>
      </c>
      <c r="L139" s="56" t="e">
        <v>#N/A</v>
      </c>
      <c r="M139" s="56" t="e">
        <v>#N/A</v>
      </c>
      <c r="N139" s="56" t="e">
        <v>#N/A</v>
      </c>
      <c r="O139" s="56" t="e">
        <v>#N/A</v>
      </c>
    </row>
    <row r="140" spans="2:15" ht="13.5" customHeight="1" x14ac:dyDescent="0.25">
      <c r="B140" s="56" t="e">
        <v>#N/A</v>
      </c>
      <c r="C140" s="56" t="e">
        <v>#N/A</v>
      </c>
      <c r="D140" s="56" t="e">
        <v>#N/A</v>
      </c>
      <c r="E140" s="56" t="e">
        <v>#N/A</v>
      </c>
      <c r="F140" s="56" t="e">
        <v>#N/A</v>
      </c>
      <c r="G140" s="56" t="e">
        <v>#N/A</v>
      </c>
      <c r="J140" s="56" t="e">
        <v>#N/A</v>
      </c>
      <c r="K140" s="56" t="e">
        <v>#N/A</v>
      </c>
      <c r="L140" s="56" t="e">
        <v>#N/A</v>
      </c>
      <c r="M140" s="56" t="e">
        <v>#N/A</v>
      </c>
      <c r="N140" s="56" t="e">
        <v>#N/A</v>
      </c>
      <c r="O140" s="56" t="e">
        <v>#N/A</v>
      </c>
    </row>
    <row r="141" spans="2:15" ht="13.5" customHeight="1" x14ac:dyDescent="0.25">
      <c r="B141" s="56" t="e">
        <v>#N/A</v>
      </c>
      <c r="C141" s="56" t="e">
        <v>#N/A</v>
      </c>
      <c r="D141" s="56" t="e">
        <v>#N/A</v>
      </c>
      <c r="E141" s="56" t="e">
        <v>#N/A</v>
      </c>
      <c r="F141" s="56" t="e">
        <v>#N/A</v>
      </c>
      <c r="G141" s="56" t="e">
        <v>#N/A</v>
      </c>
      <c r="J141" s="56" t="e">
        <v>#N/A</v>
      </c>
      <c r="K141" s="56" t="e">
        <v>#N/A</v>
      </c>
      <c r="L141" s="56" t="e">
        <v>#N/A</v>
      </c>
      <c r="M141" s="56" t="e">
        <v>#N/A</v>
      </c>
      <c r="N141" s="56" t="e">
        <v>#N/A</v>
      </c>
      <c r="O141" s="56" t="e">
        <v>#N/A</v>
      </c>
    </row>
    <row r="142" spans="2:15" ht="13.5" customHeight="1" x14ac:dyDescent="0.25">
      <c r="B142" s="56" t="e">
        <v>#N/A</v>
      </c>
      <c r="C142" s="56" t="e">
        <v>#N/A</v>
      </c>
      <c r="D142" s="56" t="e">
        <v>#N/A</v>
      </c>
      <c r="E142" s="56" t="e">
        <v>#N/A</v>
      </c>
      <c r="F142" s="56" t="e">
        <v>#N/A</v>
      </c>
      <c r="G142" s="56" t="e">
        <v>#N/A</v>
      </c>
      <c r="J142" s="56" t="e">
        <v>#N/A</v>
      </c>
      <c r="K142" s="56" t="e">
        <v>#N/A</v>
      </c>
      <c r="L142" s="56" t="e">
        <v>#N/A</v>
      </c>
      <c r="M142" s="56" t="e">
        <v>#N/A</v>
      </c>
      <c r="N142" s="56" t="e">
        <v>#N/A</v>
      </c>
      <c r="O142" s="56" t="e">
        <v>#N/A</v>
      </c>
    </row>
    <row r="143" spans="2:15" ht="13.5" customHeight="1" x14ac:dyDescent="0.25">
      <c r="B143" s="56" t="e">
        <v>#N/A</v>
      </c>
      <c r="C143" s="56" t="e">
        <v>#N/A</v>
      </c>
      <c r="D143" s="56" t="e">
        <v>#N/A</v>
      </c>
      <c r="E143" s="56" t="e">
        <v>#N/A</v>
      </c>
      <c r="F143" s="56" t="e">
        <v>#N/A</v>
      </c>
      <c r="G143" s="56" t="e">
        <v>#N/A</v>
      </c>
      <c r="J143" s="56" t="e">
        <v>#N/A</v>
      </c>
      <c r="K143" s="56" t="e">
        <v>#N/A</v>
      </c>
      <c r="L143" s="56" t="e">
        <v>#N/A</v>
      </c>
      <c r="M143" s="56" t="e">
        <v>#N/A</v>
      </c>
      <c r="N143" s="56" t="e">
        <v>#N/A</v>
      </c>
      <c r="O143" s="56" t="e">
        <v>#N/A</v>
      </c>
    </row>
    <row r="144" spans="2:15" ht="13.5" customHeight="1" x14ac:dyDescent="0.25">
      <c r="B144" s="56" t="e">
        <v>#N/A</v>
      </c>
      <c r="C144" s="56" t="e">
        <v>#N/A</v>
      </c>
      <c r="D144" s="56" t="e">
        <v>#N/A</v>
      </c>
      <c r="E144" s="56" t="e">
        <v>#N/A</v>
      </c>
      <c r="F144" s="56" t="e">
        <v>#N/A</v>
      </c>
      <c r="G144" s="56" t="e">
        <v>#N/A</v>
      </c>
      <c r="J144" s="56" t="e">
        <v>#N/A</v>
      </c>
      <c r="K144" s="56" t="e">
        <v>#N/A</v>
      </c>
      <c r="L144" s="56" t="e">
        <v>#N/A</v>
      </c>
      <c r="M144" s="56" t="e">
        <v>#N/A</v>
      </c>
      <c r="N144" s="56" t="e">
        <v>#N/A</v>
      </c>
      <c r="O144" s="56" t="e">
        <v>#N/A</v>
      </c>
    </row>
    <row r="145" spans="2:15" ht="13.5" customHeight="1" x14ac:dyDescent="0.25">
      <c r="B145" s="56" t="e">
        <v>#N/A</v>
      </c>
      <c r="C145" s="56" t="e">
        <v>#N/A</v>
      </c>
      <c r="D145" s="56" t="e">
        <v>#N/A</v>
      </c>
      <c r="E145" s="56" t="e">
        <v>#N/A</v>
      </c>
      <c r="F145" s="56" t="e">
        <v>#N/A</v>
      </c>
      <c r="G145" s="56" t="e">
        <v>#N/A</v>
      </c>
      <c r="J145" s="56" t="e">
        <v>#N/A</v>
      </c>
      <c r="K145" s="56" t="e">
        <v>#N/A</v>
      </c>
      <c r="L145" s="56" t="e">
        <v>#N/A</v>
      </c>
      <c r="M145" s="56" t="e">
        <v>#N/A</v>
      </c>
      <c r="N145" s="56" t="e">
        <v>#N/A</v>
      </c>
      <c r="O145" s="56" t="e">
        <v>#N/A</v>
      </c>
    </row>
    <row r="146" spans="2:15" ht="13.5" customHeight="1" x14ac:dyDescent="0.25">
      <c r="B146" s="56" t="e">
        <v>#N/A</v>
      </c>
      <c r="C146" s="56" t="e">
        <v>#N/A</v>
      </c>
      <c r="D146" s="56" t="e">
        <v>#N/A</v>
      </c>
      <c r="E146" s="56" t="e">
        <v>#N/A</v>
      </c>
      <c r="F146" s="56" t="e">
        <v>#N/A</v>
      </c>
      <c r="G146" s="56" t="e">
        <v>#N/A</v>
      </c>
      <c r="J146" s="56" t="e">
        <v>#N/A</v>
      </c>
      <c r="K146" s="56" t="e">
        <v>#N/A</v>
      </c>
      <c r="L146" s="56" t="e">
        <v>#N/A</v>
      </c>
      <c r="M146" s="56" t="e">
        <v>#N/A</v>
      </c>
      <c r="N146" s="56" t="e">
        <v>#N/A</v>
      </c>
      <c r="O146" s="56" t="e">
        <v>#N/A</v>
      </c>
    </row>
    <row r="147" spans="2:15" ht="13.5" customHeight="1" x14ac:dyDescent="0.25">
      <c r="B147" s="56" t="e">
        <v>#N/A</v>
      </c>
      <c r="C147" s="56" t="e">
        <v>#N/A</v>
      </c>
      <c r="D147" s="56" t="e">
        <v>#N/A</v>
      </c>
      <c r="E147" s="56" t="e">
        <v>#N/A</v>
      </c>
      <c r="F147" s="56" t="e">
        <v>#N/A</v>
      </c>
      <c r="G147" s="56" t="e">
        <v>#N/A</v>
      </c>
      <c r="J147" s="56" t="e">
        <v>#N/A</v>
      </c>
      <c r="K147" s="56" t="e">
        <v>#N/A</v>
      </c>
      <c r="L147" s="56" t="e">
        <v>#N/A</v>
      </c>
      <c r="M147" s="56" t="e">
        <v>#N/A</v>
      </c>
      <c r="N147" s="56" t="e">
        <v>#N/A</v>
      </c>
      <c r="O147" s="56" t="e">
        <v>#N/A</v>
      </c>
    </row>
    <row r="148" spans="2:15" ht="13.5" customHeight="1" x14ac:dyDescent="0.25">
      <c r="B148" s="56" t="e">
        <v>#N/A</v>
      </c>
      <c r="C148" s="56" t="e">
        <v>#N/A</v>
      </c>
      <c r="D148" s="56" t="e">
        <v>#N/A</v>
      </c>
      <c r="E148" s="56" t="e">
        <v>#N/A</v>
      </c>
      <c r="F148" s="56" t="e">
        <v>#N/A</v>
      </c>
      <c r="G148" s="56" t="e">
        <v>#N/A</v>
      </c>
      <c r="J148" s="56" t="e">
        <v>#N/A</v>
      </c>
      <c r="K148" s="56" t="e">
        <v>#N/A</v>
      </c>
      <c r="L148" s="56" t="e">
        <v>#N/A</v>
      </c>
      <c r="M148" s="56" t="e">
        <v>#N/A</v>
      </c>
      <c r="N148" s="56" t="e">
        <v>#N/A</v>
      </c>
      <c r="O148" s="56" t="e">
        <v>#N/A</v>
      </c>
    </row>
    <row r="149" spans="2:15" ht="13.5" customHeight="1" x14ac:dyDescent="0.25">
      <c r="B149" s="56" t="e">
        <v>#N/A</v>
      </c>
      <c r="C149" s="56" t="e">
        <v>#N/A</v>
      </c>
      <c r="D149" s="56" t="e">
        <v>#N/A</v>
      </c>
      <c r="E149" s="56" t="e">
        <v>#N/A</v>
      </c>
      <c r="F149" s="56" t="e">
        <v>#N/A</v>
      </c>
      <c r="G149" s="56" t="e">
        <v>#N/A</v>
      </c>
      <c r="J149" s="56" t="e">
        <v>#N/A</v>
      </c>
      <c r="K149" s="56" t="e">
        <v>#N/A</v>
      </c>
      <c r="L149" s="56" t="e">
        <v>#N/A</v>
      </c>
      <c r="M149" s="56" t="e">
        <v>#N/A</v>
      </c>
      <c r="N149" s="56" t="e">
        <v>#N/A</v>
      </c>
      <c r="O149" s="56" t="e">
        <v>#N/A</v>
      </c>
    </row>
    <row r="150" spans="2:15" ht="13.5" customHeight="1" x14ac:dyDescent="0.25">
      <c r="B150" s="56" t="e">
        <v>#N/A</v>
      </c>
      <c r="C150" s="56" t="e">
        <v>#N/A</v>
      </c>
      <c r="D150" s="56" t="e">
        <v>#N/A</v>
      </c>
      <c r="E150" s="56" t="e">
        <v>#N/A</v>
      </c>
      <c r="F150" s="56" t="e">
        <v>#N/A</v>
      </c>
      <c r="G150" s="56" t="e">
        <v>#N/A</v>
      </c>
      <c r="J150" s="56" t="e">
        <v>#N/A</v>
      </c>
      <c r="K150" s="56" t="e">
        <v>#N/A</v>
      </c>
      <c r="L150" s="56" t="e">
        <v>#N/A</v>
      </c>
      <c r="M150" s="56" t="e">
        <v>#N/A</v>
      </c>
      <c r="N150" s="56" t="e">
        <v>#N/A</v>
      </c>
      <c r="O150" s="56" t="e">
        <v>#N/A</v>
      </c>
    </row>
    <row r="151" spans="2:15" ht="13.5" customHeight="1" x14ac:dyDescent="0.25">
      <c r="B151" s="56" t="e">
        <v>#N/A</v>
      </c>
      <c r="C151" s="56" t="e">
        <v>#N/A</v>
      </c>
      <c r="D151" s="56" t="e">
        <v>#N/A</v>
      </c>
      <c r="E151" s="56" t="e">
        <v>#N/A</v>
      </c>
      <c r="F151" s="56" t="e">
        <v>#N/A</v>
      </c>
      <c r="G151" s="56" t="e">
        <v>#N/A</v>
      </c>
      <c r="J151" s="56" t="e">
        <v>#N/A</v>
      </c>
      <c r="K151" s="56" t="e">
        <v>#N/A</v>
      </c>
      <c r="L151" s="56" t="e">
        <v>#N/A</v>
      </c>
      <c r="M151" s="56" t="e">
        <v>#N/A</v>
      </c>
      <c r="N151" s="56" t="e">
        <v>#N/A</v>
      </c>
      <c r="O151" s="56" t="e">
        <v>#N/A</v>
      </c>
    </row>
    <row r="152" spans="2:15" ht="13.5" customHeight="1" x14ac:dyDescent="0.25">
      <c r="B152" s="56" t="e">
        <v>#N/A</v>
      </c>
      <c r="C152" s="56" t="e">
        <v>#N/A</v>
      </c>
      <c r="D152" s="56" t="e">
        <v>#N/A</v>
      </c>
      <c r="E152" s="56" t="e">
        <v>#N/A</v>
      </c>
      <c r="F152" s="56" t="e">
        <v>#N/A</v>
      </c>
      <c r="G152" s="56" t="e">
        <v>#N/A</v>
      </c>
      <c r="J152" s="56" t="e">
        <v>#N/A</v>
      </c>
      <c r="K152" s="56" t="e">
        <v>#N/A</v>
      </c>
      <c r="L152" s="56" t="e">
        <v>#N/A</v>
      </c>
      <c r="M152" s="56" t="e">
        <v>#N/A</v>
      </c>
      <c r="N152" s="56" t="e">
        <v>#N/A</v>
      </c>
      <c r="O152" s="56" t="e">
        <v>#N/A</v>
      </c>
    </row>
    <row r="153" spans="2:15" ht="13.5" customHeight="1" x14ac:dyDescent="0.25">
      <c r="B153" s="56" t="e">
        <v>#N/A</v>
      </c>
      <c r="C153" s="56" t="e">
        <v>#N/A</v>
      </c>
      <c r="D153" s="56" t="e">
        <v>#N/A</v>
      </c>
      <c r="E153" s="56" t="e">
        <v>#N/A</v>
      </c>
      <c r="F153" s="56" t="e">
        <v>#N/A</v>
      </c>
      <c r="G153" s="56" t="e">
        <v>#N/A</v>
      </c>
      <c r="J153" s="56" t="e">
        <v>#N/A</v>
      </c>
      <c r="K153" s="56" t="e">
        <v>#N/A</v>
      </c>
      <c r="L153" s="56" t="e">
        <v>#N/A</v>
      </c>
      <c r="M153" s="56" t="e">
        <v>#N/A</v>
      </c>
      <c r="N153" s="56" t="e">
        <v>#N/A</v>
      </c>
      <c r="O153" s="56" t="e">
        <v>#N/A</v>
      </c>
    </row>
    <row r="154" spans="2:15" ht="13.5" customHeight="1" x14ac:dyDescent="0.25">
      <c r="B154" s="56" t="e">
        <v>#N/A</v>
      </c>
      <c r="C154" s="56" t="e">
        <v>#N/A</v>
      </c>
      <c r="D154" s="56" t="e">
        <v>#N/A</v>
      </c>
      <c r="E154" s="56" t="e">
        <v>#N/A</v>
      </c>
      <c r="F154" s="56" t="e">
        <v>#N/A</v>
      </c>
      <c r="G154" s="56" t="e">
        <v>#N/A</v>
      </c>
      <c r="J154" s="56" t="e">
        <v>#N/A</v>
      </c>
      <c r="K154" s="56" t="e">
        <v>#N/A</v>
      </c>
      <c r="L154" s="56" t="e">
        <v>#N/A</v>
      </c>
      <c r="M154" s="56" t="e">
        <v>#N/A</v>
      </c>
      <c r="N154" s="56" t="e">
        <v>#N/A</v>
      </c>
      <c r="O154" s="56" t="e">
        <v>#N/A</v>
      </c>
    </row>
    <row r="155" spans="2:15" ht="13.5" customHeight="1" x14ac:dyDescent="0.25">
      <c r="B155" s="56" t="e">
        <v>#N/A</v>
      </c>
      <c r="C155" s="56" t="e">
        <v>#N/A</v>
      </c>
      <c r="D155" s="56" t="e">
        <v>#N/A</v>
      </c>
      <c r="E155" s="56" t="e">
        <v>#N/A</v>
      </c>
      <c r="F155" s="56" t="e">
        <v>#N/A</v>
      </c>
      <c r="G155" s="56" t="e">
        <v>#N/A</v>
      </c>
      <c r="J155" s="56" t="e">
        <v>#N/A</v>
      </c>
      <c r="K155" s="56" t="e">
        <v>#N/A</v>
      </c>
      <c r="L155" s="56" t="e">
        <v>#N/A</v>
      </c>
      <c r="M155" s="56" t="e">
        <v>#N/A</v>
      </c>
      <c r="N155" s="56" t="e">
        <v>#N/A</v>
      </c>
      <c r="O155" s="56" t="e">
        <v>#N/A</v>
      </c>
    </row>
    <row r="156" spans="2:15" ht="13.5" customHeight="1" x14ac:dyDescent="0.25">
      <c r="B156" s="56" t="e">
        <v>#N/A</v>
      </c>
      <c r="C156" s="56" t="e">
        <v>#N/A</v>
      </c>
      <c r="D156" s="56" t="e">
        <v>#N/A</v>
      </c>
      <c r="E156" s="56" t="e">
        <v>#N/A</v>
      </c>
      <c r="F156" s="56" t="e">
        <v>#N/A</v>
      </c>
      <c r="G156" s="56" t="e">
        <v>#N/A</v>
      </c>
      <c r="J156" s="56" t="e">
        <v>#N/A</v>
      </c>
      <c r="K156" s="56" t="e">
        <v>#N/A</v>
      </c>
      <c r="L156" s="56" t="e">
        <v>#N/A</v>
      </c>
      <c r="M156" s="56" t="e">
        <v>#N/A</v>
      </c>
      <c r="N156" s="56" t="e">
        <v>#N/A</v>
      </c>
      <c r="O156" s="56" t="e">
        <v>#N/A</v>
      </c>
    </row>
    <row r="157" spans="2:15" ht="13.5" customHeight="1" x14ac:dyDescent="0.25">
      <c r="B157" s="56" t="e">
        <v>#N/A</v>
      </c>
      <c r="C157" s="56" t="e">
        <v>#N/A</v>
      </c>
      <c r="D157" s="56" t="e">
        <v>#N/A</v>
      </c>
      <c r="E157" s="56" t="e">
        <v>#N/A</v>
      </c>
      <c r="F157" s="56" t="e">
        <v>#N/A</v>
      </c>
      <c r="G157" s="56" t="e">
        <v>#N/A</v>
      </c>
      <c r="J157" s="56" t="e">
        <v>#N/A</v>
      </c>
      <c r="K157" s="56" t="e">
        <v>#N/A</v>
      </c>
      <c r="L157" s="56" t="e">
        <v>#N/A</v>
      </c>
      <c r="M157" s="56" t="e">
        <v>#N/A</v>
      </c>
      <c r="N157" s="56" t="e">
        <v>#N/A</v>
      </c>
      <c r="O157" s="56" t="e">
        <v>#N/A</v>
      </c>
    </row>
    <row r="158" spans="2:15" ht="13.5" customHeight="1" x14ac:dyDescent="0.25">
      <c r="B158" s="56" t="e">
        <v>#N/A</v>
      </c>
      <c r="C158" s="56" t="e">
        <v>#N/A</v>
      </c>
      <c r="D158" s="56" t="e">
        <v>#N/A</v>
      </c>
      <c r="E158" s="56" t="e">
        <v>#N/A</v>
      </c>
      <c r="F158" s="56" t="e">
        <v>#N/A</v>
      </c>
      <c r="G158" s="56" t="e">
        <v>#N/A</v>
      </c>
      <c r="J158" s="56" t="e">
        <v>#N/A</v>
      </c>
      <c r="K158" s="56" t="e">
        <v>#N/A</v>
      </c>
      <c r="L158" s="56" t="e">
        <v>#N/A</v>
      </c>
      <c r="M158" s="56" t="e">
        <v>#N/A</v>
      </c>
      <c r="N158" s="56" t="e">
        <v>#N/A</v>
      </c>
      <c r="O158" s="56" t="e">
        <v>#N/A</v>
      </c>
    </row>
    <row r="159" spans="2:15" ht="13.5" customHeight="1" x14ac:dyDescent="0.25">
      <c r="B159" s="56" t="e">
        <v>#N/A</v>
      </c>
      <c r="C159" s="56" t="e">
        <v>#N/A</v>
      </c>
      <c r="D159" s="56" t="e">
        <v>#N/A</v>
      </c>
      <c r="E159" s="56" t="e">
        <v>#N/A</v>
      </c>
      <c r="F159" s="56" t="e">
        <v>#N/A</v>
      </c>
      <c r="G159" s="56" t="e">
        <v>#N/A</v>
      </c>
      <c r="J159" s="56" t="e">
        <v>#N/A</v>
      </c>
      <c r="K159" s="56" t="e">
        <v>#N/A</v>
      </c>
      <c r="L159" s="56" t="e">
        <v>#N/A</v>
      </c>
      <c r="M159" s="56" t="e">
        <v>#N/A</v>
      </c>
      <c r="N159" s="56" t="e">
        <v>#N/A</v>
      </c>
      <c r="O159" s="56" t="e">
        <v>#N/A</v>
      </c>
    </row>
    <row r="160" spans="2:15" ht="13.5" customHeight="1" x14ac:dyDescent="0.25">
      <c r="B160" s="56" t="e">
        <v>#N/A</v>
      </c>
      <c r="C160" s="56" t="e">
        <v>#N/A</v>
      </c>
      <c r="D160" s="56" t="e">
        <v>#N/A</v>
      </c>
      <c r="E160" s="56" t="e">
        <v>#N/A</v>
      </c>
      <c r="F160" s="56" t="e">
        <v>#N/A</v>
      </c>
      <c r="G160" s="56" t="e">
        <v>#N/A</v>
      </c>
      <c r="J160" s="56" t="e">
        <v>#N/A</v>
      </c>
      <c r="K160" s="56" t="e">
        <v>#N/A</v>
      </c>
      <c r="L160" s="56" t="e">
        <v>#N/A</v>
      </c>
      <c r="M160" s="56" t="e">
        <v>#N/A</v>
      </c>
      <c r="N160" s="56" t="e">
        <v>#N/A</v>
      </c>
      <c r="O160" s="56" t="e">
        <v>#N/A</v>
      </c>
    </row>
    <row r="161" spans="2:15" ht="13.5" customHeight="1" x14ac:dyDescent="0.25">
      <c r="B161" s="56" t="e">
        <v>#N/A</v>
      </c>
      <c r="C161" s="56" t="e">
        <v>#N/A</v>
      </c>
      <c r="D161" s="56" t="e">
        <v>#N/A</v>
      </c>
      <c r="E161" s="56" t="e">
        <v>#N/A</v>
      </c>
      <c r="F161" s="56" t="e">
        <v>#N/A</v>
      </c>
      <c r="G161" s="56" t="e">
        <v>#N/A</v>
      </c>
      <c r="J161" s="56" t="e">
        <v>#N/A</v>
      </c>
      <c r="K161" s="56" t="e">
        <v>#N/A</v>
      </c>
      <c r="L161" s="56" t="e">
        <v>#N/A</v>
      </c>
      <c r="M161" s="56" t="e">
        <v>#N/A</v>
      </c>
      <c r="N161" s="56" t="e">
        <v>#N/A</v>
      </c>
      <c r="O161" s="56" t="e">
        <v>#N/A</v>
      </c>
    </row>
    <row r="162" spans="2:15" ht="13.5" customHeight="1" x14ac:dyDescent="0.25">
      <c r="B162" s="56" t="e">
        <v>#N/A</v>
      </c>
      <c r="C162" s="56" t="e">
        <v>#N/A</v>
      </c>
      <c r="D162" s="56" t="e">
        <v>#N/A</v>
      </c>
      <c r="E162" s="56" t="e">
        <v>#N/A</v>
      </c>
      <c r="F162" s="56" t="e">
        <v>#N/A</v>
      </c>
      <c r="G162" s="56" t="e">
        <v>#N/A</v>
      </c>
      <c r="J162" s="56" t="e">
        <v>#N/A</v>
      </c>
      <c r="K162" s="56" t="e">
        <v>#N/A</v>
      </c>
      <c r="L162" s="56" t="e">
        <v>#N/A</v>
      </c>
      <c r="M162" s="56" t="e">
        <v>#N/A</v>
      </c>
      <c r="N162" s="56" t="e">
        <v>#N/A</v>
      </c>
      <c r="O162" s="56" t="e">
        <v>#N/A</v>
      </c>
    </row>
    <row r="163" spans="2:15" ht="13.5" customHeight="1" x14ac:dyDescent="0.25">
      <c r="B163" s="56" t="e">
        <v>#N/A</v>
      </c>
      <c r="C163" s="56" t="e">
        <v>#N/A</v>
      </c>
      <c r="D163" s="56" t="e">
        <v>#N/A</v>
      </c>
      <c r="E163" s="56" t="e">
        <v>#N/A</v>
      </c>
      <c r="F163" s="56" t="e">
        <v>#N/A</v>
      </c>
      <c r="G163" s="56" t="e">
        <v>#N/A</v>
      </c>
      <c r="J163" s="56" t="e">
        <v>#N/A</v>
      </c>
      <c r="K163" s="56" t="e">
        <v>#N/A</v>
      </c>
      <c r="L163" s="56" t="e">
        <v>#N/A</v>
      </c>
      <c r="M163" s="56" t="e">
        <v>#N/A</v>
      </c>
      <c r="N163" s="56" t="e">
        <v>#N/A</v>
      </c>
      <c r="O163" s="56" t="e">
        <v>#N/A</v>
      </c>
    </row>
    <row r="164" spans="2:15" ht="13.5" customHeight="1" x14ac:dyDescent="0.25">
      <c r="B164" s="56" t="e">
        <v>#N/A</v>
      </c>
      <c r="C164" s="56" t="e">
        <v>#N/A</v>
      </c>
      <c r="D164" s="56" t="e">
        <v>#N/A</v>
      </c>
      <c r="E164" s="56" t="e">
        <v>#N/A</v>
      </c>
      <c r="F164" s="56" t="e">
        <v>#N/A</v>
      </c>
      <c r="G164" s="56" t="e">
        <v>#N/A</v>
      </c>
      <c r="J164" s="56" t="e">
        <v>#N/A</v>
      </c>
      <c r="K164" s="56" t="e">
        <v>#N/A</v>
      </c>
      <c r="L164" s="56" t="e">
        <v>#N/A</v>
      </c>
      <c r="M164" s="56" t="e">
        <v>#N/A</v>
      </c>
      <c r="N164" s="56" t="e">
        <v>#N/A</v>
      </c>
      <c r="O164" s="56" t="e">
        <v>#N/A</v>
      </c>
    </row>
    <row r="165" spans="2:15" ht="13.5" customHeight="1" x14ac:dyDescent="0.25">
      <c r="B165" s="56" t="e">
        <v>#N/A</v>
      </c>
      <c r="C165" s="56" t="e">
        <v>#N/A</v>
      </c>
      <c r="D165" s="56" t="e">
        <v>#N/A</v>
      </c>
      <c r="E165" s="56" t="e">
        <v>#N/A</v>
      </c>
      <c r="F165" s="56" t="e">
        <v>#N/A</v>
      </c>
      <c r="G165" s="56" t="e">
        <v>#N/A</v>
      </c>
      <c r="J165" s="56" t="e">
        <v>#N/A</v>
      </c>
      <c r="K165" s="56" t="e">
        <v>#N/A</v>
      </c>
      <c r="L165" s="56" t="e">
        <v>#N/A</v>
      </c>
      <c r="M165" s="56" t="e">
        <v>#N/A</v>
      </c>
      <c r="N165" s="56" t="e">
        <v>#N/A</v>
      </c>
      <c r="O165" s="56" t="e">
        <v>#N/A</v>
      </c>
    </row>
    <row r="166" spans="2:15" ht="13.5" customHeight="1" x14ac:dyDescent="0.25">
      <c r="B166" s="56" t="e">
        <v>#N/A</v>
      </c>
      <c r="C166" s="56" t="e">
        <v>#N/A</v>
      </c>
      <c r="D166" s="56" t="e">
        <v>#N/A</v>
      </c>
      <c r="E166" s="56" t="e">
        <v>#N/A</v>
      </c>
      <c r="F166" s="56" t="e">
        <v>#N/A</v>
      </c>
      <c r="G166" s="56" t="e">
        <v>#N/A</v>
      </c>
      <c r="J166" s="56" t="e">
        <v>#N/A</v>
      </c>
      <c r="K166" s="56" t="e">
        <v>#N/A</v>
      </c>
      <c r="L166" s="56" t="e">
        <v>#N/A</v>
      </c>
      <c r="M166" s="56" t="e">
        <v>#N/A</v>
      </c>
      <c r="N166" s="56" t="e">
        <v>#N/A</v>
      </c>
      <c r="O166" s="56" t="e">
        <v>#N/A</v>
      </c>
    </row>
    <row r="167" spans="2:15" ht="13.5" customHeight="1" x14ac:dyDescent="0.25">
      <c r="B167" s="56" t="e">
        <v>#N/A</v>
      </c>
      <c r="C167" s="56" t="e">
        <v>#N/A</v>
      </c>
      <c r="D167" s="56" t="e">
        <v>#N/A</v>
      </c>
      <c r="E167" s="56" t="e">
        <v>#N/A</v>
      </c>
      <c r="F167" s="56" t="e">
        <v>#N/A</v>
      </c>
      <c r="G167" s="56" t="e">
        <v>#N/A</v>
      </c>
      <c r="J167" s="56" t="e">
        <v>#N/A</v>
      </c>
      <c r="K167" s="56" t="e">
        <v>#N/A</v>
      </c>
      <c r="L167" s="56" t="e">
        <v>#N/A</v>
      </c>
      <c r="M167" s="56" t="e">
        <v>#N/A</v>
      </c>
      <c r="N167" s="56" t="e">
        <v>#N/A</v>
      </c>
      <c r="O167" s="56" t="e">
        <v>#N/A</v>
      </c>
    </row>
    <row r="168" spans="2:15" ht="13.5" customHeight="1" x14ac:dyDescent="0.25">
      <c r="B168" s="56" t="e">
        <v>#N/A</v>
      </c>
      <c r="C168" s="56" t="e">
        <v>#N/A</v>
      </c>
      <c r="D168" s="56" t="e">
        <v>#N/A</v>
      </c>
      <c r="E168" s="56" t="e">
        <v>#N/A</v>
      </c>
      <c r="F168" s="56" t="e">
        <v>#N/A</v>
      </c>
      <c r="G168" s="56" t="e">
        <v>#N/A</v>
      </c>
      <c r="J168" s="56" t="e">
        <v>#N/A</v>
      </c>
      <c r="K168" s="56" t="e">
        <v>#N/A</v>
      </c>
      <c r="L168" s="56" t="e">
        <v>#N/A</v>
      </c>
      <c r="M168" s="56" t="e">
        <v>#N/A</v>
      </c>
      <c r="N168" s="56" t="e">
        <v>#N/A</v>
      </c>
      <c r="O168" s="56" t="e">
        <v>#N/A</v>
      </c>
    </row>
    <row r="169" spans="2:15" ht="13.5" customHeight="1" x14ac:dyDescent="0.25">
      <c r="B169" s="56" t="e">
        <v>#N/A</v>
      </c>
      <c r="C169" s="56" t="e">
        <v>#N/A</v>
      </c>
      <c r="D169" s="56" t="e">
        <v>#N/A</v>
      </c>
      <c r="E169" s="56" t="e">
        <v>#N/A</v>
      </c>
      <c r="F169" s="56" t="e">
        <v>#N/A</v>
      </c>
      <c r="G169" s="56" t="e">
        <v>#N/A</v>
      </c>
      <c r="J169" s="56" t="e">
        <v>#N/A</v>
      </c>
      <c r="K169" s="56" t="e">
        <v>#N/A</v>
      </c>
      <c r="L169" s="56" t="e">
        <v>#N/A</v>
      </c>
      <c r="M169" s="56" t="e">
        <v>#N/A</v>
      </c>
      <c r="N169" s="56" t="e">
        <v>#N/A</v>
      </c>
      <c r="O169" s="56" t="e">
        <v>#N/A</v>
      </c>
    </row>
    <row r="170" spans="2:15" ht="13.5" customHeight="1" x14ac:dyDescent="0.25">
      <c r="B170" s="56" t="e">
        <v>#N/A</v>
      </c>
      <c r="C170" s="56" t="e">
        <v>#N/A</v>
      </c>
      <c r="D170" s="56" t="e">
        <v>#N/A</v>
      </c>
      <c r="E170" s="56" t="e">
        <v>#N/A</v>
      </c>
      <c r="F170" s="56" t="e">
        <v>#N/A</v>
      </c>
      <c r="G170" s="56" t="e">
        <v>#N/A</v>
      </c>
      <c r="J170" s="56" t="e">
        <v>#N/A</v>
      </c>
      <c r="K170" s="56" t="e">
        <v>#N/A</v>
      </c>
      <c r="L170" s="56" t="e">
        <v>#N/A</v>
      </c>
      <c r="M170" s="56" t="e">
        <v>#N/A</v>
      </c>
      <c r="N170" s="56" t="e">
        <v>#N/A</v>
      </c>
      <c r="O170" s="56" t="e">
        <v>#N/A</v>
      </c>
    </row>
    <row r="171" spans="2:15" ht="13.5" customHeight="1" x14ac:dyDescent="0.25">
      <c r="B171" s="56" t="e">
        <v>#N/A</v>
      </c>
      <c r="C171" s="56" t="e">
        <v>#N/A</v>
      </c>
      <c r="D171" s="56" t="e">
        <v>#N/A</v>
      </c>
      <c r="E171" s="56" t="e">
        <v>#N/A</v>
      </c>
      <c r="F171" s="56" t="e">
        <v>#N/A</v>
      </c>
      <c r="G171" s="56" t="e">
        <v>#N/A</v>
      </c>
      <c r="J171" s="56" t="e">
        <v>#N/A</v>
      </c>
      <c r="K171" s="56" t="e">
        <v>#N/A</v>
      </c>
      <c r="L171" s="56" t="e">
        <v>#N/A</v>
      </c>
      <c r="M171" s="56" t="e">
        <v>#N/A</v>
      </c>
      <c r="N171" s="56" t="e">
        <v>#N/A</v>
      </c>
      <c r="O171" s="56" t="e">
        <v>#N/A</v>
      </c>
    </row>
    <row r="172" spans="2:15" ht="13.5" customHeight="1" x14ac:dyDescent="0.25">
      <c r="B172" s="56" t="e">
        <v>#N/A</v>
      </c>
      <c r="C172" s="56" t="e">
        <v>#N/A</v>
      </c>
      <c r="D172" s="56" t="e">
        <v>#N/A</v>
      </c>
      <c r="E172" s="56" t="e">
        <v>#N/A</v>
      </c>
      <c r="F172" s="56" t="e">
        <v>#N/A</v>
      </c>
      <c r="G172" s="56" t="e">
        <v>#N/A</v>
      </c>
      <c r="J172" s="56" t="e">
        <v>#N/A</v>
      </c>
      <c r="K172" s="56" t="e">
        <v>#N/A</v>
      </c>
      <c r="L172" s="56" t="e">
        <v>#N/A</v>
      </c>
      <c r="M172" s="56" t="e">
        <v>#N/A</v>
      </c>
      <c r="N172" s="56" t="e">
        <v>#N/A</v>
      </c>
      <c r="O172" s="56" t="e">
        <v>#N/A</v>
      </c>
    </row>
    <row r="173" spans="2:15" ht="13.5" customHeight="1" x14ac:dyDescent="0.25">
      <c r="B173" s="56" t="e">
        <v>#N/A</v>
      </c>
      <c r="C173" s="56" t="e">
        <v>#N/A</v>
      </c>
      <c r="D173" s="56" t="e">
        <v>#N/A</v>
      </c>
      <c r="E173" s="56" t="e">
        <v>#N/A</v>
      </c>
      <c r="F173" s="56" t="e">
        <v>#N/A</v>
      </c>
      <c r="G173" s="56" t="e">
        <v>#N/A</v>
      </c>
      <c r="J173" s="56" t="e">
        <v>#N/A</v>
      </c>
      <c r="K173" s="56" t="e">
        <v>#N/A</v>
      </c>
      <c r="L173" s="56" t="e">
        <v>#N/A</v>
      </c>
      <c r="M173" s="56" t="e">
        <v>#N/A</v>
      </c>
      <c r="N173" s="56" t="e">
        <v>#N/A</v>
      </c>
      <c r="O173" s="56" t="e">
        <v>#N/A</v>
      </c>
    </row>
    <row r="174" spans="2:15" ht="13.5" customHeight="1" x14ac:dyDescent="0.25">
      <c r="B174" s="56" t="e">
        <v>#N/A</v>
      </c>
      <c r="C174" s="56" t="e">
        <v>#N/A</v>
      </c>
      <c r="D174" s="56" t="e">
        <v>#N/A</v>
      </c>
      <c r="E174" s="56" t="e">
        <v>#N/A</v>
      </c>
      <c r="F174" s="56" t="e">
        <v>#N/A</v>
      </c>
      <c r="G174" s="56" t="e">
        <v>#N/A</v>
      </c>
      <c r="J174" s="56" t="e">
        <v>#N/A</v>
      </c>
      <c r="K174" s="56" t="e">
        <v>#N/A</v>
      </c>
      <c r="L174" s="56" t="e">
        <v>#N/A</v>
      </c>
      <c r="M174" s="56" t="e">
        <v>#N/A</v>
      </c>
      <c r="N174" s="56" t="e">
        <v>#N/A</v>
      </c>
      <c r="O174" s="56" t="e">
        <v>#N/A</v>
      </c>
    </row>
    <row r="175" spans="2:15" ht="13.5" customHeight="1" x14ac:dyDescent="0.25">
      <c r="B175" s="56" t="e">
        <v>#N/A</v>
      </c>
      <c r="C175" s="56" t="e">
        <v>#N/A</v>
      </c>
      <c r="D175" s="56" t="e">
        <v>#N/A</v>
      </c>
      <c r="E175" s="56" t="e">
        <v>#N/A</v>
      </c>
      <c r="F175" s="56" t="e">
        <v>#N/A</v>
      </c>
      <c r="G175" s="56" t="e">
        <v>#N/A</v>
      </c>
      <c r="J175" s="56" t="e">
        <v>#N/A</v>
      </c>
      <c r="K175" s="56" t="e">
        <v>#N/A</v>
      </c>
      <c r="L175" s="56" t="e">
        <v>#N/A</v>
      </c>
      <c r="M175" s="56" t="e">
        <v>#N/A</v>
      </c>
      <c r="N175" s="56" t="e">
        <v>#N/A</v>
      </c>
      <c r="O175" s="56" t="e">
        <v>#N/A</v>
      </c>
    </row>
    <row r="176" spans="2:15" ht="13.5" customHeight="1" x14ac:dyDescent="0.25">
      <c r="B176" s="56" t="e">
        <v>#N/A</v>
      </c>
      <c r="C176" s="56" t="e">
        <v>#N/A</v>
      </c>
      <c r="D176" s="56" t="e">
        <v>#N/A</v>
      </c>
      <c r="E176" s="56" t="e">
        <v>#N/A</v>
      </c>
      <c r="F176" s="56" t="e">
        <v>#N/A</v>
      </c>
      <c r="G176" s="56" t="e">
        <v>#N/A</v>
      </c>
      <c r="J176" s="56" t="e">
        <v>#N/A</v>
      </c>
      <c r="K176" s="56" t="e">
        <v>#N/A</v>
      </c>
      <c r="L176" s="56" t="e">
        <v>#N/A</v>
      </c>
      <c r="M176" s="56" t="e">
        <v>#N/A</v>
      </c>
      <c r="N176" s="56" t="e">
        <v>#N/A</v>
      </c>
      <c r="O176" s="56" t="e">
        <v>#N/A</v>
      </c>
    </row>
    <row r="177" spans="2:15" ht="13.5" customHeight="1" x14ac:dyDescent="0.25">
      <c r="B177" s="56" t="e">
        <v>#N/A</v>
      </c>
      <c r="C177" s="56" t="e">
        <v>#N/A</v>
      </c>
      <c r="D177" s="56" t="e">
        <v>#N/A</v>
      </c>
      <c r="E177" s="56" t="e">
        <v>#N/A</v>
      </c>
      <c r="F177" s="56" t="e">
        <v>#N/A</v>
      </c>
      <c r="G177" s="56" t="e">
        <v>#N/A</v>
      </c>
      <c r="J177" s="56" t="e">
        <v>#N/A</v>
      </c>
      <c r="K177" s="56" t="e">
        <v>#N/A</v>
      </c>
      <c r="L177" s="56" t="e">
        <v>#N/A</v>
      </c>
      <c r="M177" s="56" t="e">
        <v>#N/A</v>
      </c>
      <c r="N177" s="56" t="e">
        <v>#N/A</v>
      </c>
      <c r="O177" s="56" t="e">
        <v>#N/A</v>
      </c>
    </row>
    <row r="178" spans="2:15" ht="13.5" customHeight="1" x14ac:dyDescent="0.25">
      <c r="B178" s="56" t="e">
        <v>#N/A</v>
      </c>
      <c r="C178" s="56" t="e">
        <v>#N/A</v>
      </c>
      <c r="D178" s="56" t="e">
        <v>#N/A</v>
      </c>
      <c r="E178" s="56" t="e">
        <v>#N/A</v>
      </c>
      <c r="F178" s="56" t="e">
        <v>#N/A</v>
      </c>
      <c r="G178" s="56" t="e">
        <v>#N/A</v>
      </c>
      <c r="J178" s="56" t="e">
        <v>#N/A</v>
      </c>
      <c r="K178" s="56" t="e">
        <v>#N/A</v>
      </c>
      <c r="L178" s="56" t="e">
        <v>#N/A</v>
      </c>
      <c r="M178" s="56" t="e">
        <v>#N/A</v>
      </c>
      <c r="N178" s="56" t="e">
        <v>#N/A</v>
      </c>
      <c r="O178" s="56" t="e">
        <v>#N/A</v>
      </c>
    </row>
    <row r="179" spans="2:15" ht="13.5" customHeight="1" x14ac:dyDescent="0.25">
      <c r="B179" s="56" t="e">
        <v>#N/A</v>
      </c>
      <c r="C179" s="56" t="e">
        <v>#N/A</v>
      </c>
      <c r="D179" s="56" t="e">
        <v>#N/A</v>
      </c>
      <c r="E179" s="56" t="e">
        <v>#N/A</v>
      </c>
      <c r="F179" s="56" t="e">
        <v>#N/A</v>
      </c>
      <c r="G179" s="56" t="e">
        <v>#N/A</v>
      </c>
      <c r="J179" s="56" t="e">
        <v>#N/A</v>
      </c>
      <c r="K179" s="56" t="e">
        <v>#N/A</v>
      </c>
      <c r="L179" s="56" t="e">
        <v>#N/A</v>
      </c>
      <c r="M179" s="56" t="e">
        <v>#N/A</v>
      </c>
      <c r="N179" s="56" t="e">
        <v>#N/A</v>
      </c>
      <c r="O179" s="56" t="e">
        <v>#N/A</v>
      </c>
    </row>
    <row r="180" spans="2:15" ht="13.5" customHeight="1" x14ac:dyDescent="0.25">
      <c r="B180" s="56" t="e">
        <v>#N/A</v>
      </c>
      <c r="C180" s="56" t="e">
        <v>#N/A</v>
      </c>
      <c r="D180" s="56" t="e">
        <v>#N/A</v>
      </c>
      <c r="E180" s="56" t="e">
        <v>#N/A</v>
      </c>
      <c r="F180" s="56" t="e">
        <v>#N/A</v>
      </c>
      <c r="G180" s="56" t="e">
        <v>#N/A</v>
      </c>
      <c r="J180" s="56" t="e">
        <v>#N/A</v>
      </c>
      <c r="K180" s="56" t="e">
        <v>#N/A</v>
      </c>
      <c r="L180" s="56" t="e">
        <v>#N/A</v>
      </c>
      <c r="M180" s="56" t="e">
        <v>#N/A</v>
      </c>
      <c r="N180" s="56" t="e">
        <v>#N/A</v>
      </c>
      <c r="O180" s="56" t="e">
        <v>#N/A</v>
      </c>
    </row>
    <row r="181" spans="2:15" ht="13.5" customHeight="1" x14ac:dyDescent="0.25">
      <c r="B181" s="56" t="e">
        <v>#N/A</v>
      </c>
      <c r="C181" s="56" t="e">
        <v>#N/A</v>
      </c>
      <c r="D181" s="56" t="e">
        <v>#N/A</v>
      </c>
      <c r="E181" s="56" t="e">
        <v>#N/A</v>
      </c>
      <c r="F181" s="56" t="e">
        <v>#N/A</v>
      </c>
      <c r="G181" s="56" t="e">
        <v>#N/A</v>
      </c>
      <c r="J181" s="56" t="e">
        <v>#N/A</v>
      </c>
      <c r="K181" s="56" t="e">
        <v>#N/A</v>
      </c>
      <c r="L181" s="56" t="e">
        <v>#N/A</v>
      </c>
      <c r="M181" s="56" t="e">
        <v>#N/A</v>
      </c>
      <c r="N181" s="56" t="e">
        <v>#N/A</v>
      </c>
      <c r="O181" s="56" t="e">
        <v>#N/A</v>
      </c>
    </row>
    <row r="182" spans="2:15" ht="13.5" customHeight="1" x14ac:dyDescent="0.25">
      <c r="B182" s="56" t="e">
        <v>#N/A</v>
      </c>
      <c r="C182" s="56" t="e">
        <v>#N/A</v>
      </c>
      <c r="D182" s="56" t="e">
        <v>#N/A</v>
      </c>
      <c r="E182" s="56" t="e">
        <v>#N/A</v>
      </c>
      <c r="F182" s="56" t="e">
        <v>#N/A</v>
      </c>
      <c r="G182" s="56" t="e">
        <v>#N/A</v>
      </c>
      <c r="J182" s="56" t="e">
        <v>#N/A</v>
      </c>
      <c r="K182" s="56" t="e">
        <v>#N/A</v>
      </c>
      <c r="L182" s="56" t="e">
        <v>#N/A</v>
      </c>
      <c r="M182" s="56" t="e">
        <v>#N/A</v>
      </c>
      <c r="N182" s="56" t="e">
        <v>#N/A</v>
      </c>
      <c r="O182" s="56" t="e">
        <v>#N/A</v>
      </c>
    </row>
    <row r="183" spans="2:15" ht="13.5" customHeight="1" x14ac:dyDescent="0.25">
      <c r="B183" s="56" t="e">
        <v>#N/A</v>
      </c>
      <c r="C183" s="56" t="e">
        <v>#N/A</v>
      </c>
      <c r="D183" s="56" t="e">
        <v>#N/A</v>
      </c>
      <c r="E183" s="56" t="e">
        <v>#N/A</v>
      </c>
      <c r="F183" s="56" t="e">
        <v>#N/A</v>
      </c>
      <c r="G183" s="56" t="e">
        <v>#N/A</v>
      </c>
      <c r="J183" s="56" t="e">
        <v>#N/A</v>
      </c>
      <c r="K183" s="56" t="e">
        <v>#N/A</v>
      </c>
      <c r="L183" s="56" t="e">
        <v>#N/A</v>
      </c>
      <c r="M183" s="56" t="e">
        <v>#N/A</v>
      </c>
      <c r="N183" s="56" t="e">
        <v>#N/A</v>
      </c>
      <c r="O183" s="56" t="e">
        <v>#N/A</v>
      </c>
    </row>
    <row r="184" spans="2:15" ht="13.5" customHeight="1" x14ac:dyDescent="0.25">
      <c r="B184" s="56" t="e">
        <v>#N/A</v>
      </c>
      <c r="C184" s="56" t="e">
        <v>#N/A</v>
      </c>
      <c r="D184" s="56" t="e">
        <v>#N/A</v>
      </c>
      <c r="E184" s="56" t="e">
        <v>#N/A</v>
      </c>
      <c r="F184" s="56" t="e">
        <v>#N/A</v>
      </c>
      <c r="G184" s="56" t="e">
        <v>#N/A</v>
      </c>
      <c r="J184" s="56" t="e">
        <v>#N/A</v>
      </c>
      <c r="K184" s="56" t="e">
        <v>#N/A</v>
      </c>
      <c r="L184" s="56" t="e">
        <v>#N/A</v>
      </c>
      <c r="M184" s="56" t="e">
        <v>#N/A</v>
      </c>
      <c r="N184" s="56" t="e">
        <v>#N/A</v>
      </c>
      <c r="O184" s="56" t="e">
        <v>#N/A</v>
      </c>
    </row>
    <row r="185" spans="2:15" ht="13.5" customHeight="1" x14ac:dyDescent="0.25">
      <c r="B185" s="56" t="e">
        <v>#N/A</v>
      </c>
      <c r="C185" s="56" t="e">
        <v>#N/A</v>
      </c>
      <c r="D185" s="56" t="e">
        <v>#N/A</v>
      </c>
      <c r="E185" s="56" t="e">
        <v>#N/A</v>
      </c>
      <c r="F185" s="56" t="e">
        <v>#N/A</v>
      </c>
      <c r="G185" s="56" t="e">
        <v>#N/A</v>
      </c>
      <c r="J185" s="56" t="e">
        <v>#N/A</v>
      </c>
      <c r="K185" s="56" t="e">
        <v>#N/A</v>
      </c>
      <c r="L185" s="56" t="e">
        <v>#N/A</v>
      </c>
      <c r="M185" s="56" t="e">
        <v>#N/A</v>
      </c>
      <c r="N185" s="56" t="e">
        <v>#N/A</v>
      </c>
      <c r="O185" s="56" t="e">
        <v>#N/A</v>
      </c>
    </row>
    <row r="186" spans="2:15" ht="13.5" customHeight="1" x14ac:dyDescent="0.25">
      <c r="B186" s="56" t="e">
        <v>#N/A</v>
      </c>
      <c r="C186" s="56" t="e">
        <v>#N/A</v>
      </c>
      <c r="D186" s="56" t="e">
        <v>#N/A</v>
      </c>
      <c r="E186" s="56" t="e">
        <v>#N/A</v>
      </c>
      <c r="F186" s="56" t="e">
        <v>#N/A</v>
      </c>
      <c r="G186" s="56" t="e">
        <v>#N/A</v>
      </c>
      <c r="J186" s="56" t="e">
        <v>#N/A</v>
      </c>
      <c r="K186" s="56" t="e">
        <v>#N/A</v>
      </c>
      <c r="L186" s="56" t="e">
        <v>#N/A</v>
      </c>
      <c r="M186" s="56" t="e">
        <v>#N/A</v>
      </c>
      <c r="N186" s="56" t="e">
        <v>#N/A</v>
      </c>
      <c r="O186" s="56" t="e">
        <v>#N/A</v>
      </c>
    </row>
    <row r="187" spans="2:15" ht="13.5" customHeight="1" x14ac:dyDescent="0.25">
      <c r="B187" s="56" t="e">
        <v>#N/A</v>
      </c>
      <c r="C187" s="56" t="e">
        <v>#N/A</v>
      </c>
      <c r="D187" s="56" t="e">
        <v>#N/A</v>
      </c>
      <c r="E187" s="56" t="e">
        <v>#N/A</v>
      </c>
      <c r="F187" s="56" t="e">
        <v>#N/A</v>
      </c>
      <c r="G187" s="56" t="e">
        <v>#N/A</v>
      </c>
      <c r="J187" s="56" t="e">
        <v>#N/A</v>
      </c>
      <c r="K187" s="56" t="e">
        <v>#N/A</v>
      </c>
      <c r="L187" s="56" t="e">
        <v>#N/A</v>
      </c>
      <c r="M187" s="56" t="e">
        <v>#N/A</v>
      </c>
      <c r="N187" s="56" t="e">
        <v>#N/A</v>
      </c>
      <c r="O187" s="56" t="e">
        <v>#N/A</v>
      </c>
    </row>
    <row r="188" spans="2:15" ht="13.5" customHeight="1" x14ac:dyDescent="0.25">
      <c r="B188" s="56" t="e">
        <v>#N/A</v>
      </c>
      <c r="C188" s="56" t="e">
        <v>#N/A</v>
      </c>
      <c r="D188" s="56" t="e">
        <v>#N/A</v>
      </c>
      <c r="E188" s="56" t="e">
        <v>#N/A</v>
      </c>
      <c r="F188" s="56" t="e">
        <v>#N/A</v>
      </c>
      <c r="G188" s="56" t="e">
        <v>#N/A</v>
      </c>
      <c r="J188" s="56" t="e">
        <v>#N/A</v>
      </c>
      <c r="K188" s="56" t="e">
        <v>#N/A</v>
      </c>
      <c r="L188" s="56" t="e">
        <v>#N/A</v>
      </c>
      <c r="M188" s="56" t="e">
        <v>#N/A</v>
      </c>
      <c r="N188" s="56" t="e">
        <v>#N/A</v>
      </c>
      <c r="O188" s="56" t="e">
        <v>#N/A</v>
      </c>
    </row>
    <row r="189" spans="2:15" ht="13.5" customHeight="1" x14ac:dyDescent="0.25">
      <c r="B189" s="56" t="e">
        <v>#N/A</v>
      </c>
      <c r="C189" s="56" t="e">
        <v>#N/A</v>
      </c>
      <c r="D189" s="56" t="e">
        <v>#N/A</v>
      </c>
      <c r="E189" s="56" t="e">
        <v>#N/A</v>
      </c>
      <c r="F189" s="56" t="e">
        <v>#N/A</v>
      </c>
      <c r="G189" s="56" t="e">
        <v>#N/A</v>
      </c>
      <c r="J189" s="56" t="e">
        <v>#N/A</v>
      </c>
      <c r="K189" s="56" t="e">
        <v>#N/A</v>
      </c>
      <c r="L189" s="56" t="e">
        <v>#N/A</v>
      </c>
      <c r="M189" s="56" t="e">
        <v>#N/A</v>
      </c>
      <c r="N189" s="56" t="e">
        <v>#N/A</v>
      </c>
      <c r="O189" s="56" t="e">
        <v>#N/A</v>
      </c>
    </row>
    <row r="190" spans="2:15" ht="13.5" customHeight="1" x14ac:dyDescent="0.25">
      <c r="B190" s="56" t="e">
        <v>#N/A</v>
      </c>
      <c r="C190" s="56" t="e">
        <v>#N/A</v>
      </c>
      <c r="D190" s="56" t="e">
        <v>#N/A</v>
      </c>
      <c r="E190" s="56" t="e">
        <v>#N/A</v>
      </c>
      <c r="F190" s="56" t="e">
        <v>#N/A</v>
      </c>
      <c r="G190" s="56" t="e">
        <v>#N/A</v>
      </c>
      <c r="J190" s="56" t="e">
        <v>#N/A</v>
      </c>
      <c r="K190" s="56" t="e">
        <v>#N/A</v>
      </c>
      <c r="L190" s="56" t="e">
        <v>#N/A</v>
      </c>
      <c r="M190" s="56" t="e">
        <v>#N/A</v>
      </c>
      <c r="N190" s="56" t="e">
        <v>#N/A</v>
      </c>
      <c r="O190" s="56" t="e">
        <v>#N/A</v>
      </c>
    </row>
    <row r="191" spans="2:15" ht="13.5" customHeight="1" x14ac:dyDescent="0.25">
      <c r="B191" s="56" t="e">
        <v>#N/A</v>
      </c>
      <c r="C191" s="56" t="e">
        <v>#N/A</v>
      </c>
      <c r="D191" s="56" t="e">
        <v>#N/A</v>
      </c>
      <c r="E191" s="56" t="e">
        <v>#N/A</v>
      </c>
      <c r="F191" s="56" t="e">
        <v>#N/A</v>
      </c>
      <c r="G191" s="56" t="e">
        <v>#N/A</v>
      </c>
      <c r="J191" s="56" t="e">
        <v>#N/A</v>
      </c>
      <c r="K191" s="56" t="e">
        <v>#N/A</v>
      </c>
      <c r="L191" s="56" t="e">
        <v>#N/A</v>
      </c>
      <c r="M191" s="56" t="e">
        <v>#N/A</v>
      </c>
      <c r="N191" s="56" t="e">
        <v>#N/A</v>
      </c>
      <c r="O191" s="56" t="e">
        <v>#N/A</v>
      </c>
    </row>
    <row r="192" spans="2:15" ht="13.5" customHeight="1" x14ac:dyDescent="0.25">
      <c r="B192" s="56" t="e">
        <v>#N/A</v>
      </c>
      <c r="C192" s="56" t="e">
        <v>#N/A</v>
      </c>
      <c r="D192" s="56" t="e">
        <v>#N/A</v>
      </c>
      <c r="E192" s="56" t="e">
        <v>#N/A</v>
      </c>
      <c r="F192" s="56" t="e">
        <v>#N/A</v>
      </c>
      <c r="G192" s="56" t="e">
        <v>#N/A</v>
      </c>
      <c r="J192" s="56" t="e">
        <v>#N/A</v>
      </c>
      <c r="K192" s="56" t="e">
        <v>#N/A</v>
      </c>
      <c r="L192" s="56" t="e">
        <v>#N/A</v>
      </c>
      <c r="M192" s="56" t="e">
        <v>#N/A</v>
      </c>
      <c r="N192" s="56" t="e">
        <v>#N/A</v>
      </c>
      <c r="O192" s="56" t="e">
        <v>#N/A</v>
      </c>
    </row>
    <row r="193" spans="2:15" ht="13.5" customHeight="1" x14ac:dyDescent="0.25">
      <c r="B193" s="56" t="e">
        <v>#N/A</v>
      </c>
      <c r="C193" s="56" t="e">
        <v>#N/A</v>
      </c>
      <c r="D193" s="56" t="e">
        <v>#N/A</v>
      </c>
      <c r="E193" s="56" t="e">
        <v>#N/A</v>
      </c>
      <c r="F193" s="56" t="e">
        <v>#N/A</v>
      </c>
      <c r="G193" s="56" t="e">
        <v>#N/A</v>
      </c>
      <c r="J193" s="56" t="e">
        <v>#N/A</v>
      </c>
      <c r="K193" s="56" t="e">
        <v>#N/A</v>
      </c>
      <c r="L193" s="56" t="e">
        <v>#N/A</v>
      </c>
      <c r="M193" s="56" t="e">
        <v>#N/A</v>
      </c>
      <c r="N193" s="56" t="e">
        <v>#N/A</v>
      </c>
      <c r="O193" s="56" t="e">
        <v>#N/A</v>
      </c>
    </row>
    <row r="194" spans="2:15" ht="13.5" customHeight="1" x14ac:dyDescent="0.25">
      <c r="B194" s="56" t="e">
        <v>#N/A</v>
      </c>
      <c r="C194" s="56" t="e">
        <v>#N/A</v>
      </c>
      <c r="D194" s="56" t="e">
        <v>#N/A</v>
      </c>
      <c r="E194" s="56" t="e">
        <v>#N/A</v>
      </c>
      <c r="F194" s="56" t="e">
        <v>#N/A</v>
      </c>
      <c r="G194" s="56" t="e">
        <v>#N/A</v>
      </c>
      <c r="J194" s="56" t="e">
        <v>#N/A</v>
      </c>
      <c r="K194" s="56" t="e">
        <v>#N/A</v>
      </c>
      <c r="L194" s="56" t="e">
        <v>#N/A</v>
      </c>
      <c r="M194" s="56" t="e">
        <v>#N/A</v>
      </c>
      <c r="N194" s="56" t="e">
        <v>#N/A</v>
      </c>
      <c r="O194" s="56" t="e">
        <v>#N/A</v>
      </c>
    </row>
    <row r="195" spans="2:15" ht="13.5" customHeight="1" x14ac:dyDescent="0.25">
      <c r="B195" s="56" t="e">
        <v>#N/A</v>
      </c>
      <c r="C195" s="56" t="e">
        <v>#N/A</v>
      </c>
      <c r="D195" s="56" t="e">
        <v>#N/A</v>
      </c>
      <c r="E195" s="56" t="e">
        <v>#N/A</v>
      </c>
      <c r="F195" s="56" t="e">
        <v>#N/A</v>
      </c>
      <c r="G195" s="56" t="e">
        <v>#N/A</v>
      </c>
      <c r="J195" s="56" t="e">
        <v>#N/A</v>
      </c>
      <c r="K195" s="56" t="e">
        <v>#N/A</v>
      </c>
      <c r="L195" s="56" t="e">
        <v>#N/A</v>
      </c>
      <c r="M195" s="56" t="e">
        <v>#N/A</v>
      </c>
      <c r="N195" s="56" t="e">
        <v>#N/A</v>
      </c>
      <c r="O195" s="56" t="e">
        <v>#N/A</v>
      </c>
    </row>
    <row r="196" spans="2:15" ht="13.5" customHeight="1" x14ac:dyDescent="0.25">
      <c r="B196" s="56" t="e">
        <v>#N/A</v>
      </c>
      <c r="C196" s="56" t="e">
        <v>#N/A</v>
      </c>
      <c r="D196" s="56" t="e">
        <v>#N/A</v>
      </c>
      <c r="E196" s="56" t="e">
        <v>#N/A</v>
      </c>
      <c r="F196" s="56" t="e">
        <v>#N/A</v>
      </c>
      <c r="G196" s="56" t="e">
        <v>#N/A</v>
      </c>
      <c r="J196" s="56" t="e">
        <v>#N/A</v>
      </c>
      <c r="K196" s="56" t="e">
        <v>#N/A</v>
      </c>
      <c r="L196" s="56" t="e">
        <v>#N/A</v>
      </c>
      <c r="M196" s="56" t="e">
        <v>#N/A</v>
      </c>
      <c r="N196" s="56" t="e">
        <v>#N/A</v>
      </c>
      <c r="O196" s="56" t="e">
        <v>#N/A</v>
      </c>
    </row>
    <row r="197" spans="2:15" ht="13.5" customHeight="1" x14ac:dyDescent="0.25">
      <c r="B197" s="56" t="e">
        <v>#N/A</v>
      </c>
      <c r="C197" s="56" t="e">
        <v>#N/A</v>
      </c>
      <c r="D197" s="56" t="e">
        <v>#N/A</v>
      </c>
      <c r="E197" s="56" t="e">
        <v>#N/A</v>
      </c>
      <c r="F197" s="56" t="e">
        <v>#N/A</v>
      </c>
      <c r="G197" s="56" t="e">
        <v>#N/A</v>
      </c>
      <c r="J197" s="56" t="e">
        <v>#N/A</v>
      </c>
      <c r="K197" s="56" t="e">
        <v>#N/A</v>
      </c>
      <c r="L197" s="56" t="e">
        <v>#N/A</v>
      </c>
      <c r="M197" s="56" t="e">
        <v>#N/A</v>
      </c>
      <c r="N197" s="56" t="e">
        <v>#N/A</v>
      </c>
      <c r="O197" s="56" t="e">
        <v>#N/A</v>
      </c>
    </row>
    <row r="198" spans="2:15" ht="13.5" customHeight="1" x14ac:dyDescent="0.25">
      <c r="B198" s="56" t="e">
        <v>#N/A</v>
      </c>
      <c r="C198" s="56" t="e">
        <v>#N/A</v>
      </c>
      <c r="D198" s="56" t="e">
        <v>#N/A</v>
      </c>
      <c r="E198" s="56" t="e">
        <v>#N/A</v>
      </c>
      <c r="F198" s="56" t="e">
        <v>#N/A</v>
      </c>
      <c r="G198" s="56" t="e">
        <v>#N/A</v>
      </c>
      <c r="J198" s="56" t="e">
        <v>#N/A</v>
      </c>
      <c r="K198" s="56" t="e">
        <v>#N/A</v>
      </c>
      <c r="L198" s="56" t="e">
        <v>#N/A</v>
      </c>
      <c r="M198" s="56" t="e">
        <v>#N/A</v>
      </c>
      <c r="N198" s="56" t="e">
        <v>#N/A</v>
      </c>
      <c r="O198" s="56" t="e">
        <v>#N/A</v>
      </c>
    </row>
    <row r="199" spans="2:15" ht="13.5" customHeight="1" x14ac:dyDescent="0.25">
      <c r="B199" s="56" t="e">
        <v>#N/A</v>
      </c>
      <c r="C199" s="56" t="e">
        <v>#N/A</v>
      </c>
      <c r="D199" s="56" t="e">
        <v>#N/A</v>
      </c>
      <c r="E199" s="56" t="e">
        <v>#N/A</v>
      </c>
      <c r="F199" s="56" t="e">
        <v>#N/A</v>
      </c>
      <c r="G199" s="56" t="e">
        <v>#N/A</v>
      </c>
      <c r="J199" s="56" t="e">
        <v>#N/A</v>
      </c>
      <c r="K199" s="56" t="e">
        <v>#N/A</v>
      </c>
      <c r="L199" s="56" t="e">
        <v>#N/A</v>
      </c>
      <c r="M199" s="56" t="e">
        <v>#N/A</v>
      </c>
      <c r="N199" s="56" t="e">
        <v>#N/A</v>
      </c>
      <c r="O199" s="56" t="e">
        <v>#N/A</v>
      </c>
    </row>
    <row r="200" spans="2:15" ht="13.5" customHeight="1" x14ac:dyDescent="0.25">
      <c r="B200" s="56" t="e">
        <v>#N/A</v>
      </c>
      <c r="C200" s="56" t="e">
        <v>#N/A</v>
      </c>
      <c r="D200" s="56" t="e">
        <v>#N/A</v>
      </c>
      <c r="E200" s="56" t="e">
        <v>#N/A</v>
      </c>
      <c r="F200" s="56" t="e">
        <v>#N/A</v>
      </c>
      <c r="G200" s="56" t="e">
        <v>#N/A</v>
      </c>
      <c r="J200" s="56" t="e">
        <v>#N/A</v>
      </c>
      <c r="K200" s="56" t="e">
        <v>#N/A</v>
      </c>
      <c r="L200" s="56" t="e">
        <v>#N/A</v>
      </c>
      <c r="M200" s="56" t="e">
        <v>#N/A</v>
      </c>
      <c r="N200" s="56" t="e">
        <v>#N/A</v>
      </c>
      <c r="O200" s="56" t="e">
        <v>#N/A</v>
      </c>
    </row>
    <row r="201" spans="2:15" ht="13.5" customHeight="1" x14ac:dyDescent="0.25">
      <c r="B201" s="56" t="e">
        <v>#N/A</v>
      </c>
      <c r="C201" s="56" t="e">
        <v>#N/A</v>
      </c>
      <c r="D201" s="56" t="e">
        <v>#N/A</v>
      </c>
      <c r="E201" s="56" t="e">
        <v>#N/A</v>
      </c>
      <c r="F201" s="56" t="e">
        <v>#N/A</v>
      </c>
      <c r="G201" s="56" t="e">
        <v>#N/A</v>
      </c>
      <c r="J201" s="56" t="e">
        <v>#N/A</v>
      </c>
      <c r="K201" s="56" t="e">
        <v>#N/A</v>
      </c>
      <c r="L201" s="56" t="e">
        <v>#N/A</v>
      </c>
      <c r="M201" s="56" t="e">
        <v>#N/A</v>
      </c>
      <c r="N201" s="56" t="e">
        <v>#N/A</v>
      </c>
      <c r="O201" s="56" t="e">
        <v>#N/A</v>
      </c>
    </row>
    <row r="202" spans="2:15" ht="13.5" customHeight="1" x14ac:dyDescent="0.25">
      <c r="B202" s="56" t="e">
        <v>#N/A</v>
      </c>
      <c r="C202" s="56" t="e">
        <v>#N/A</v>
      </c>
      <c r="D202" s="56" t="e">
        <v>#N/A</v>
      </c>
      <c r="E202" s="56" t="e">
        <v>#N/A</v>
      </c>
      <c r="F202" s="56" t="e">
        <v>#N/A</v>
      </c>
      <c r="G202" s="56" t="e">
        <v>#N/A</v>
      </c>
      <c r="J202" s="56" t="e">
        <v>#N/A</v>
      </c>
      <c r="K202" s="56" t="e">
        <v>#N/A</v>
      </c>
      <c r="L202" s="56" t="e">
        <v>#N/A</v>
      </c>
      <c r="M202" s="56" t="e">
        <v>#N/A</v>
      </c>
      <c r="N202" s="56" t="e">
        <v>#N/A</v>
      </c>
      <c r="O202" s="56" t="e">
        <v>#N/A</v>
      </c>
    </row>
    <row r="203" spans="2:15" ht="13.5" customHeight="1" x14ac:dyDescent="0.25">
      <c r="B203" s="56" t="e">
        <v>#N/A</v>
      </c>
      <c r="C203" s="56" t="e">
        <v>#N/A</v>
      </c>
      <c r="D203" s="56" t="e">
        <v>#N/A</v>
      </c>
      <c r="E203" s="56" t="e">
        <v>#N/A</v>
      </c>
      <c r="F203" s="56" t="e">
        <v>#N/A</v>
      </c>
      <c r="G203" s="56" t="e">
        <v>#N/A</v>
      </c>
      <c r="J203" s="56" t="e">
        <v>#N/A</v>
      </c>
      <c r="K203" s="56" t="e">
        <v>#N/A</v>
      </c>
      <c r="L203" s="56" t="e">
        <v>#N/A</v>
      </c>
      <c r="M203" s="56" t="e">
        <v>#N/A</v>
      </c>
      <c r="N203" s="56" t="e">
        <v>#N/A</v>
      </c>
      <c r="O203" s="56" t="e">
        <v>#N/A</v>
      </c>
    </row>
    <row r="204" spans="2:15" ht="13.5" customHeight="1" x14ac:dyDescent="0.25">
      <c r="B204" s="56" t="e">
        <v>#N/A</v>
      </c>
      <c r="C204" s="56" t="e">
        <v>#N/A</v>
      </c>
      <c r="D204" s="56" t="e">
        <v>#N/A</v>
      </c>
      <c r="E204" s="56" t="e">
        <v>#N/A</v>
      </c>
      <c r="F204" s="56" t="e">
        <v>#N/A</v>
      </c>
      <c r="G204" s="56" t="e">
        <v>#N/A</v>
      </c>
      <c r="J204" s="56" t="e">
        <v>#N/A</v>
      </c>
      <c r="K204" s="56" t="e">
        <v>#N/A</v>
      </c>
      <c r="L204" s="56" t="e">
        <v>#N/A</v>
      </c>
      <c r="M204" s="56" t="e">
        <v>#N/A</v>
      </c>
      <c r="N204" s="56" t="e">
        <v>#N/A</v>
      </c>
      <c r="O204" s="56" t="e">
        <v>#N/A</v>
      </c>
    </row>
    <row r="205" spans="2:15" ht="13.5" customHeight="1" x14ac:dyDescent="0.25">
      <c r="B205" s="56" t="e">
        <v>#N/A</v>
      </c>
      <c r="C205" s="56" t="e">
        <v>#N/A</v>
      </c>
      <c r="D205" s="56" t="e">
        <v>#N/A</v>
      </c>
      <c r="E205" s="56" t="e">
        <v>#N/A</v>
      </c>
      <c r="F205" s="56" t="e">
        <v>#N/A</v>
      </c>
      <c r="G205" s="56" t="e">
        <v>#N/A</v>
      </c>
      <c r="J205" s="56" t="e">
        <v>#N/A</v>
      </c>
      <c r="K205" s="56" t="e">
        <v>#N/A</v>
      </c>
      <c r="L205" s="56" t="e">
        <v>#N/A</v>
      </c>
      <c r="M205" s="56" t="e">
        <v>#N/A</v>
      </c>
      <c r="N205" s="56" t="e">
        <v>#N/A</v>
      </c>
      <c r="O205" s="56" t="e">
        <v>#N/A</v>
      </c>
    </row>
    <row r="206" spans="2:15" ht="13.5" customHeight="1" x14ac:dyDescent="0.25">
      <c r="B206" s="56" t="e">
        <v>#N/A</v>
      </c>
      <c r="C206" s="56" t="e">
        <v>#N/A</v>
      </c>
      <c r="D206" s="56" t="e">
        <v>#N/A</v>
      </c>
      <c r="E206" s="56" t="e">
        <v>#N/A</v>
      </c>
      <c r="F206" s="56" t="e">
        <v>#N/A</v>
      </c>
      <c r="G206" s="56" t="e">
        <v>#N/A</v>
      </c>
      <c r="J206" s="56" t="e">
        <v>#N/A</v>
      </c>
      <c r="K206" s="56" t="e">
        <v>#N/A</v>
      </c>
      <c r="L206" s="56" t="e">
        <v>#N/A</v>
      </c>
      <c r="M206" s="56" t="e">
        <v>#N/A</v>
      </c>
      <c r="N206" s="56" t="e">
        <v>#N/A</v>
      </c>
      <c r="O206" s="56" t="e">
        <v>#N/A</v>
      </c>
    </row>
    <row r="207" spans="2:15" ht="13.5" customHeight="1" x14ac:dyDescent="0.25">
      <c r="B207" s="56" t="e">
        <v>#N/A</v>
      </c>
      <c r="C207" s="56" t="e">
        <v>#N/A</v>
      </c>
      <c r="D207" s="56" t="e">
        <v>#N/A</v>
      </c>
      <c r="E207" s="56" t="e">
        <v>#N/A</v>
      </c>
      <c r="F207" s="56" t="e">
        <v>#N/A</v>
      </c>
      <c r="G207" s="56" t="e">
        <v>#N/A</v>
      </c>
      <c r="J207" s="56" t="e">
        <v>#N/A</v>
      </c>
      <c r="K207" s="56" t="e">
        <v>#N/A</v>
      </c>
      <c r="L207" s="56" t="e">
        <v>#N/A</v>
      </c>
      <c r="M207" s="56" t="e">
        <v>#N/A</v>
      </c>
      <c r="N207" s="56" t="e">
        <v>#N/A</v>
      </c>
      <c r="O207" s="56" t="e">
        <v>#N/A</v>
      </c>
    </row>
    <row r="208" spans="2:15" ht="13.5" customHeight="1" x14ac:dyDescent="0.25">
      <c r="B208" s="56" t="e">
        <v>#N/A</v>
      </c>
      <c r="C208" s="56" t="e">
        <v>#N/A</v>
      </c>
      <c r="D208" s="56" t="e">
        <v>#N/A</v>
      </c>
      <c r="E208" s="56" t="e">
        <v>#N/A</v>
      </c>
      <c r="F208" s="56" t="e">
        <v>#N/A</v>
      </c>
      <c r="G208" s="56" t="e">
        <v>#N/A</v>
      </c>
      <c r="J208" s="56" t="e">
        <v>#N/A</v>
      </c>
      <c r="K208" s="56" t="e">
        <v>#N/A</v>
      </c>
      <c r="L208" s="56" t="e">
        <v>#N/A</v>
      </c>
      <c r="M208" s="56" t="e">
        <v>#N/A</v>
      </c>
      <c r="N208" s="56" t="e">
        <v>#N/A</v>
      </c>
      <c r="O208" s="56" t="e">
        <v>#N/A</v>
      </c>
    </row>
    <row r="209" spans="2:15" ht="13.5" customHeight="1" x14ac:dyDescent="0.25">
      <c r="B209" s="56" t="e">
        <v>#N/A</v>
      </c>
      <c r="C209" s="56" t="e">
        <v>#N/A</v>
      </c>
      <c r="D209" s="56" t="e">
        <v>#N/A</v>
      </c>
      <c r="E209" s="56" t="e">
        <v>#N/A</v>
      </c>
      <c r="F209" s="56" t="e">
        <v>#N/A</v>
      </c>
      <c r="G209" s="56" t="e">
        <v>#N/A</v>
      </c>
      <c r="J209" s="56" t="e">
        <v>#N/A</v>
      </c>
      <c r="K209" s="56" t="e">
        <v>#N/A</v>
      </c>
      <c r="L209" s="56" t="e">
        <v>#N/A</v>
      </c>
      <c r="M209" s="56" t="e">
        <v>#N/A</v>
      </c>
      <c r="N209" s="56" t="e">
        <v>#N/A</v>
      </c>
      <c r="O209" s="56" t="e">
        <v>#N/A</v>
      </c>
    </row>
    <row r="210" spans="2:15" ht="13.5" customHeight="1" x14ac:dyDescent="0.25">
      <c r="B210" s="56" t="e">
        <v>#N/A</v>
      </c>
      <c r="C210" s="56" t="e">
        <v>#N/A</v>
      </c>
      <c r="D210" s="56" t="e">
        <v>#N/A</v>
      </c>
      <c r="E210" s="56" t="e">
        <v>#N/A</v>
      </c>
      <c r="F210" s="56" t="e">
        <v>#N/A</v>
      </c>
      <c r="G210" s="56" t="e">
        <v>#N/A</v>
      </c>
      <c r="J210" s="56" t="e">
        <v>#N/A</v>
      </c>
      <c r="K210" s="56" t="e">
        <v>#N/A</v>
      </c>
      <c r="L210" s="56" t="e">
        <v>#N/A</v>
      </c>
      <c r="M210" s="56" t="e">
        <v>#N/A</v>
      </c>
      <c r="N210" s="56" t="e">
        <v>#N/A</v>
      </c>
      <c r="O210" s="56" t="e">
        <v>#N/A</v>
      </c>
    </row>
    <row r="211" spans="2:15" ht="13.5" customHeight="1" x14ac:dyDescent="0.25">
      <c r="B211" s="56" t="e">
        <v>#N/A</v>
      </c>
      <c r="C211" s="56" t="e">
        <v>#N/A</v>
      </c>
      <c r="D211" s="56" t="e">
        <v>#N/A</v>
      </c>
      <c r="E211" s="56" t="e">
        <v>#N/A</v>
      </c>
      <c r="F211" s="56" t="e">
        <v>#N/A</v>
      </c>
      <c r="G211" s="56" t="e">
        <v>#N/A</v>
      </c>
      <c r="J211" s="56" t="e">
        <v>#N/A</v>
      </c>
      <c r="K211" s="56" t="e">
        <v>#N/A</v>
      </c>
      <c r="L211" s="56" t="e">
        <v>#N/A</v>
      </c>
      <c r="M211" s="56" t="e">
        <v>#N/A</v>
      </c>
      <c r="N211" s="56" t="e">
        <v>#N/A</v>
      </c>
      <c r="O211" s="56" t="e">
        <v>#N/A</v>
      </c>
    </row>
    <row r="212" spans="2:15" ht="13.5" customHeight="1" x14ac:dyDescent="0.25">
      <c r="B212" s="56" t="e">
        <v>#N/A</v>
      </c>
      <c r="C212" s="56" t="e">
        <v>#N/A</v>
      </c>
      <c r="D212" s="56" t="e">
        <v>#N/A</v>
      </c>
      <c r="E212" s="56" t="e">
        <v>#N/A</v>
      </c>
      <c r="F212" s="56" t="e">
        <v>#N/A</v>
      </c>
      <c r="G212" s="56" t="e">
        <v>#N/A</v>
      </c>
      <c r="J212" s="56" t="e">
        <v>#N/A</v>
      </c>
      <c r="K212" s="56" t="e">
        <v>#N/A</v>
      </c>
      <c r="L212" s="56" t="e">
        <v>#N/A</v>
      </c>
      <c r="M212" s="56" t="e">
        <v>#N/A</v>
      </c>
      <c r="N212" s="56" t="e">
        <v>#N/A</v>
      </c>
      <c r="O212" s="56" t="e">
        <v>#N/A</v>
      </c>
    </row>
    <row r="213" spans="2:15" ht="13.5" customHeight="1" x14ac:dyDescent="0.25">
      <c r="B213" s="56" t="e">
        <v>#N/A</v>
      </c>
      <c r="C213" s="56" t="e">
        <v>#N/A</v>
      </c>
      <c r="D213" s="56" t="e">
        <v>#N/A</v>
      </c>
      <c r="E213" s="56" t="e">
        <v>#N/A</v>
      </c>
      <c r="F213" s="56" t="e">
        <v>#N/A</v>
      </c>
      <c r="G213" s="56" t="e">
        <v>#N/A</v>
      </c>
      <c r="J213" s="56" t="e">
        <v>#N/A</v>
      </c>
      <c r="K213" s="56" t="e">
        <v>#N/A</v>
      </c>
      <c r="L213" s="56" t="e">
        <v>#N/A</v>
      </c>
      <c r="M213" s="56" t="e">
        <v>#N/A</v>
      </c>
      <c r="N213" s="56" t="e">
        <v>#N/A</v>
      </c>
      <c r="O213" s="56" t="e">
        <v>#N/A</v>
      </c>
    </row>
    <row r="214" spans="2:15" ht="13.5" customHeight="1" x14ac:dyDescent="0.25">
      <c r="B214" s="56" t="e">
        <v>#N/A</v>
      </c>
      <c r="C214" s="56" t="e">
        <v>#N/A</v>
      </c>
      <c r="D214" s="56" t="e">
        <v>#N/A</v>
      </c>
      <c r="E214" s="56" t="e">
        <v>#N/A</v>
      </c>
      <c r="F214" s="56" t="e">
        <v>#N/A</v>
      </c>
      <c r="G214" s="56" t="e">
        <v>#N/A</v>
      </c>
      <c r="J214" s="56" t="e">
        <v>#N/A</v>
      </c>
      <c r="K214" s="56" t="e">
        <v>#N/A</v>
      </c>
      <c r="L214" s="56" t="e">
        <v>#N/A</v>
      </c>
      <c r="M214" s="56" t="e">
        <v>#N/A</v>
      </c>
      <c r="N214" s="56" t="e">
        <v>#N/A</v>
      </c>
      <c r="O214" s="56" t="e">
        <v>#N/A</v>
      </c>
    </row>
    <row r="215" spans="2:15" ht="13.5" customHeight="1" x14ac:dyDescent="0.25">
      <c r="B215" s="56" t="e">
        <v>#N/A</v>
      </c>
      <c r="C215" s="56" t="e">
        <v>#N/A</v>
      </c>
      <c r="D215" s="56" t="e">
        <v>#N/A</v>
      </c>
      <c r="E215" s="56" t="e">
        <v>#N/A</v>
      </c>
      <c r="F215" s="56" t="e">
        <v>#N/A</v>
      </c>
      <c r="G215" s="56" t="e">
        <v>#N/A</v>
      </c>
      <c r="J215" s="56" t="e">
        <v>#N/A</v>
      </c>
      <c r="K215" s="56" t="e">
        <v>#N/A</v>
      </c>
      <c r="L215" s="56" t="e">
        <v>#N/A</v>
      </c>
      <c r="M215" s="56" t="e">
        <v>#N/A</v>
      </c>
      <c r="N215" s="56" t="e">
        <v>#N/A</v>
      </c>
      <c r="O215" s="56" t="e">
        <v>#N/A</v>
      </c>
    </row>
    <row r="216" spans="2:15" ht="13.5" customHeight="1" x14ac:dyDescent="0.25">
      <c r="B216" s="56" t="e">
        <v>#N/A</v>
      </c>
      <c r="C216" s="56" t="e">
        <v>#N/A</v>
      </c>
      <c r="D216" s="56" t="e">
        <v>#N/A</v>
      </c>
      <c r="E216" s="56" t="e">
        <v>#N/A</v>
      </c>
      <c r="F216" s="56" t="e">
        <v>#N/A</v>
      </c>
      <c r="G216" s="56" t="e">
        <v>#N/A</v>
      </c>
      <c r="J216" s="56" t="e">
        <v>#N/A</v>
      </c>
      <c r="K216" s="56" t="e">
        <v>#N/A</v>
      </c>
      <c r="L216" s="56" t="e">
        <v>#N/A</v>
      </c>
      <c r="M216" s="56" t="e">
        <v>#N/A</v>
      </c>
      <c r="N216" s="56" t="e">
        <v>#N/A</v>
      </c>
      <c r="O216" s="56" t="e">
        <v>#N/A</v>
      </c>
    </row>
    <row r="217" spans="2:15" ht="13.5" customHeight="1" x14ac:dyDescent="0.25">
      <c r="B217" s="56" t="e">
        <v>#N/A</v>
      </c>
      <c r="C217" s="56" t="e">
        <v>#N/A</v>
      </c>
      <c r="D217" s="56" t="e">
        <v>#N/A</v>
      </c>
      <c r="E217" s="56" t="e">
        <v>#N/A</v>
      </c>
      <c r="F217" s="56" t="e">
        <v>#N/A</v>
      </c>
      <c r="G217" s="56" t="e">
        <v>#N/A</v>
      </c>
      <c r="J217" s="56" t="e">
        <v>#N/A</v>
      </c>
      <c r="K217" s="56" t="e">
        <v>#N/A</v>
      </c>
      <c r="L217" s="56" t="e">
        <v>#N/A</v>
      </c>
      <c r="M217" s="56" t="e">
        <v>#N/A</v>
      </c>
      <c r="N217" s="56" t="e">
        <v>#N/A</v>
      </c>
      <c r="O217" s="56" t="e">
        <v>#N/A</v>
      </c>
    </row>
    <row r="218" spans="2:15" ht="13.5" customHeight="1" x14ac:dyDescent="0.25">
      <c r="B218" s="56" t="e">
        <v>#N/A</v>
      </c>
      <c r="C218" s="56" t="e">
        <v>#N/A</v>
      </c>
      <c r="D218" s="56" t="e">
        <v>#N/A</v>
      </c>
      <c r="E218" s="56" t="e">
        <v>#N/A</v>
      </c>
      <c r="F218" s="56" t="e">
        <v>#N/A</v>
      </c>
      <c r="G218" s="56" t="e">
        <v>#N/A</v>
      </c>
      <c r="J218" s="56" t="e">
        <v>#N/A</v>
      </c>
      <c r="K218" s="56" t="e">
        <v>#N/A</v>
      </c>
      <c r="L218" s="56" t="e">
        <v>#N/A</v>
      </c>
      <c r="M218" s="56" t="e">
        <v>#N/A</v>
      </c>
      <c r="N218" s="56" t="e">
        <v>#N/A</v>
      </c>
      <c r="O218" s="56" t="e">
        <v>#N/A</v>
      </c>
    </row>
    <row r="219" spans="2:15" ht="13.5" customHeight="1" x14ac:dyDescent="0.25">
      <c r="B219" s="56" t="e">
        <v>#N/A</v>
      </c>
      <c r="C219" s="56" t="e">
        <v>#N/A</v>
      </c>
      <c r="D219" s="56" t="e">
        <v>#N/A</v>
      </c>
      <c r="E219" s="56" t="e">
        <v>#N/A</v>
      </c>
      <c r="F219" s="56" t="e">
        <v>#N/A</v>
      </c>
      <c r="G219" s="56" t="e">
        <v>#N/A</v>
      </c>
      <c r="J219" s="56" t="e">
        <v>#N/A</v>
      </c>
      <c r="K219" s="56" t="e">
        <v>#N/A</v>
      </c>
      <c r="L219" s="56" t="e">
        <v>#N/A</v>
      </c>
      <c r="M219" s="56" t="e">
        <v>#N/A</v>
      </c>
      <c r="N219" s="56" t="e">
        <v>#N/A</v>
      </c>
      <c r="O219" s="56" t="e">
        <v>#N/A</v>
      </c>
    </row>
    <row r="220" spans="2:15" ht="13.5" customHeight="1" x14ac:dyDescent="0.25">
      <c r="B220" s="56" t="e">
        <v>#N/A</v>
      </c>
      <c r="C220" s="56" t="e">
        <v>#N/A</v>
      </c>
      <c r="D220" s="56" t="e">
        <v>#N/A</v>
      </c>
      <c r="E220" s="56" t="e">
        <v>#N/A</v>
      </c>
      <c r="F220" s="56" t="e">
        <v>#N/A</v>
      </c>
      <c r="G220" s="56" t="e">
        <v>#N/A</v>
      </c>
      <c r="J220" s="56" t="e">
        <v>#N/A</v>
      </c>
      <c r="K220" s="56" t="e">
        <v>#N/A</v>
      </c>
      <c r="L220" s="56" t="e">
        <v>#N/A</v>
      </c>
      <c r="M220" s="56" t="e">
        <v>#N/A</v>
      </c>
      <c r="N220" s="56" t="e">
        <v>#N/A</v>
      </c>
      <c r="O220" s="56" t="e">
        <v>#N/A</v>
      </c>
    </row>
    <row r="221" spans="2:15" ht="13.5" customHeight="1" x14ac:dyDescent="0.25">
      <c r="B221" s="56" t="e">
        <v>#N/A</v>
      </c>
      <c r="C221" s="56" t="e">
        <v>#N/A</v>
      </c>
      <c r="D221" s="56" t="e">
        <v>#N/A</v>
      </c>
      <c r="E221" s="56" t="e">
        <v>#N/A</v>
      </c>
      <c r="F221" s="56" t="e">
        <v>#N/A</v>
      </c>
      <c r="G221" s="56" t="e">
        <v>#N/A</v>
      </c>
      <c r="J221" s="56" t="e">
        <v>#N/A</v>
      </c>
      <c r="K221" s="56" t="e">
        <v>#N/A</v>
      </c>
      <c r="L221" s="56" t="e">
        <v>#N/A</v>
      </c>
      <c r="M221" s="56" t="e">
        <v>#N/A</v>
      </c>
      <c r="N221" s="56" t="e">
        <v>#N/A</v>
      </c>
      <c r="O221" s="56" t="e">
        <v>#N/A</v>
      </c>
    </row>
    <row r="222" spans="2:15" ht="13.5" customHeight="1" x14ac:dyDescent="0.25">
      <c r="B222" s="56" t="e">
        <v>#N/A</v>
      </c>
      <c r="C222" s="56" t="e">
        <v>#N/A</v>
      </c>
      <c r="D222" s="56" t="e">
        <v>#N/A</v>
      </c>
      <c r="E222" s="56" t="e">
        <v>#N/A</v>
      </c>
      <c r="F222" s="56" t="e">
        <v>#N/A</v>
      </c>
      <c r="G222" s="56" t="e">
        <v>#N/A</v>
      </c>
      <c r="J222" s="56" t="e">
        <v>#N/A</v>
      </c>
      <c r="K222" s="56" t="e">
        <v>#N/A</v>
      </c>
      <c r="L222" s="56" t="e">
        <v>#N/A</v>
      </c>
      <c r="M222" s="56" t="e">
        <v>#N/A</v>
      </c>
      <c r="N222" s="56" t="e">
        <v>#N/A</v>
      </c>
      <c r="O222" s="56" t="e">
        <v>#N/A</v>
      </c>
    </row>
    <row r="223" spans="2:15" ht="13.5" customHeight="1" x14ac:dyDescent="0.25">
      <c r="B223" s="56" t="e">
        <v>#N/A</v>
      </c>
      <c r="C223" s="56" t="e">
        <v>#N/A</v>
      </c>
      <c r="D223" s="56" t="e">
        <v>#N/A</v>
      </c>
      <c r="E223" s="56" t="e">
        <v>#N/A</v>
      </c>
      <c r="F223" s="56" t="e">
        <v>#N/A</v>
      </c>
      <c r="G223" s="56" t="e">
        <v>#N/A</v>
      </c>
      <c r="J223" s="56" t="e">
        <v>#N/A</v>
      </c>
      <c r="K223" s="56" t="e">
        <v>#N/A</v>
      </c>
      <c r="L223" s="56" t="e">
        <v>#N/A</v>
      </c>
      <c r="M223" s="56" t="e">
        <v>#N/A</v>
      </c>
      <c r="N223" s="56" t="e">
        <v>#N/A</v>
      </c>
      <c r="O223" s="56" t="e">
        <v>#N/A</v>
      </c>
    </row>
    <row r="224" spans="2:15" ht="13.5" customHeight="1" x14ac:dyDescent="0.25">
      <c r="B224" s="56" t="e">
        <v>#N/A</v>
      </c>
      <c r="C224" s="56" t="e">
        <v>#N/A</v>
      </c>
      <c r="D224" s="56" t="e">
        <v>#N/A</v>
      </c>
      <c r="E224" s="56" t="e">
        <v>#N/A</v>
      </c>
      <c r="F224" s="56" t="e">
        <v>#N/A</v>
      </c>
      <c r="G224" s="56" t="e">
        <v>#N/A</v>
      </c>
      <c r="J224" s="56" t="e">
        <v>#N/A</v>
      </c>
      <c r="K224" s="56" t="e">
        <v>#N/A</v>
      </c>
      <c r="L224" s="56" t="e">
        <v>#N/A</v>
      </c>
      <c r="M224" s="56" t="e">
        <v>#N/A</v>
      </c>
      <c r="N224" s="56" t="e">
        <v>#N/A</v>
      </c>
      <c r="O224" s="56" t="e">
        <v>#N/A</v>
      </c>
    </row>
    <row r="225" spans="2:15" ht="13.5" customHeight="1" x14ac:dyDescent="0.25">
      <c r="B225" s="56" t="e">
        <v>#N/A</v>
      </c>
      <c r="C225" s="56" t="e">
        <v>#N/A</v>
      </c>
      <c r="D225" s="56" t="e">
        <v>#N/A</v>
      </c>
      <c r="E225" s="56" t="e">
        <v>#N/A</v>
      </c>
      <c r="F225" s="56" t="e">
        <v>#N/A</v>
      </c>
      <c r="G225" s="56" t="e">
        <v>#N/A</v>
      </c>
      <c r="J225" s="56" t="e">
        <v>#N/A</v>
      </c>
      <c r="K225" s="56" t="e">
        <v>#N/A</v>
      </c>
      <c r="L225" s="56" t="e">
        <v>#N/A</v>
      </c>
      <c r="M225" s="56" t="e">
        <v>#N/A</v>
      </c>
      <c r="N225" s="56" t="e">
        <v>#N/A</v>
      </c>
      <c r="O225" s="56" t="e">
        <v>#N/A</v>
      </c>
    </row>
    <row r="226" spans="2:15" ht="13.5" customHeight="1" x14ac:dyDescent="0.25">
      <c r="B226" s="56" t="e">
        <v>#N/A</v>
      </c>
      <c r="C226" s="56" t="e">
        <v>#N/A</v>
      </c>
      <c r="D226" s="56" t="e">
        <v>#N/A</v>
      </c>
      <c r="E226" s="56" t="e">
        <v>#N/A</v>
      </c>
      <c r="F226" s="56" t="e">
        <v>#N/A</v>
      </c>
      <c r="G226" s="56" t="e">
        <v>#N/A</v>
      </c>
      <c r="J226" s="56" t="e">
        <v>#N/A</v>
      </c>
      <c r="K226" s="56" t="e">
        <v>#N/A</v>
      </c>
      <c r="L226" s="56" t="e">
        <v>#N/A</v>
      </c>
      <c r="M226" s="56" t="e">
        <v>#N/A</v>
      </c>
      <c r="N226" s="56" t="e">
        <v>#N/A</v>
      </c>
      <c r="O226" s="56" t="e">
        <v>#N/A</v>
      </c>
    </row>
    <row r="227" spans="2:15" ht="13.5" customHeight="1" x14ac:dyDescent="0.25">
      <c r="B227" s="56" t="e">
        <v>#N/A</v>
      </c>
      <c r="C227" s="56" t="e">
        <v>#N/A</v>
      </c>
      <c r="D227" s="56" t="e">
        <v>#N/A</v>
      </c>
      <c r="E227" s="56" t="e">
        <v>#N/A</v>
      </c>
      <c r="F227" s="56" t="e">
        <v>#N/A</v>
      </c>
      <c r="G227" s="56" t="e">
        <v>#N/A</v>
      </c>
      <c r="J227" s="56" t="e">
        <v>#N/A</v>
      </c>
      <c r="K227" s="56" t="e">
        <v>#N/A</v>
      </c>
      <c r="L227" s="56" t="e">
        <v>#N/A</v>
      </c>
      <c r="M227" s="56" t="e">
        <v>#N/A</v>
      </c>
      <c r="N227" s="56" t="e">
        <v>#N/A</v>
      </c>
      <c r="O227" s="56" t="e">
        <v>#N/A</v>
      </c>
    </row>
    <row r="228" spans="2:15" ht="13.5" customHeight="1" x14ac:dyDescent="0.25">
      <c r="B228" s="56" t="e">
        <v>#N/A</v>
      </c>
      <c r="C228" s="56" t="e">
        <v>#N/A</v>
      </c>
      <c r="D228" s="56" t="e">
        <v>#N/A</v>
      </c>
      <c r="E228" s="56" t="e">
        <v>#N/A</v>
      </c>
      <c r="F228" s="56" t="e">
        <v>#N/A</v>
      </c>
      <c r="G228" s="56" t="e">
        <v>#N/A</v>
      </c>
      <c r="J228" s="56" t="e">
        <v>#N/A</v>
      </c>
      <c r="K228" s="56" t="e">
        <v>#N/A</v>
      </c>
      <c r="L228" s="56" t="e">
        <v>#N/A</v>
      </c>
      <c r="M228" s="56" t="e">
        <v>#N/A</v>
      </c>
      <c r="N228" s="56" t="e">
        <v>#N/A</v>
      </c>
      <c r="O228" s="56" t="e">
        <v>#N/A</v>
      </c>
    </row>
    <row r="229" spans="2:15" ht="13.5" customHeight="1" x14ac:dyDescent="0.25">
      <c r="B229" s="56" t="e">
        <v>#N/A</v>
      </c>
      <c r="C229" s="56" t="e">
        <v>#N/A</v>
      </c>
      <c r="D229" s="56" t="e">
        <v>#N/A</v>
      </c>
      <c r="E229" s="56" t="e">
        <v>#N/A</v>
      </c>
      <c r="F229" s="56" t="e">
        <v>#N/A</v>
      </c>
      <c r="G229" s="56" t="e">
        <v>#N/A</v>
      </c>
      <c r="J229" s="56" t="e">
        <v>#N/A</v>
      </c>
      <c r="K229" s="56" t="e">
        <v>#N/A</v>
      </c>
      <c r="L229" s="56" t="e">
        <v>#N/A</v>
      </c>
      <c r="M229" s="56" t="e">
        <v>#N/A</v>
      </c>
      <c r="N229" s="56" t="e">
        <v>#N/A</v>
      </c>
      <c r="O229" s="56" t="e">
        <v>#N/A</v>
      </c>
    </row>
    <row r="230" spans="2:15" ht="13.5" customHeight="1" x14ac:dyDescent="0.25">
      <c r="B230" s="56" t="e">
        <v>#N/A</v>
      </c>
      <c r="C230" s="56" t="e">
        <v>#N/A</v>
      </c>
      <c r="D230" s="56" t="e">
        <v>#N/A</v>
      </c>
      <c r="E230" s="56" t="e">
        <v>#N/A</v>
      </c>
      <c r="F230" s="56" t="e">
        <v>#N/A</v>
      </c>
      <c r="G230" s="56" t="e">
        <v>#N/A</v>
      </c>
      <c r="J230" s="56" t="e">
        <v>#N/A</v>
      </c>
      <c r="K230" s="56" t="e">
        <v>#N/A</v>
      </c>
      <c r="L230" s="56" t="e">
        <v>#N/A</v>
      </c>
      <c r="M230" s="56" t="e">
        <v>#N/A</v>
      </c>
      <c r="N230" s="56" t="e">
        <v>#N/A</v>
      </c>
      <c r="O230" s="56" t="e">
        <v>#N/A</v>
      </c>
    </row>
    <row r="231" spans="2:15" ht="13.5" customHeight="1" x14ac:dyDescent="0.25">
      <c r="B231" s="56" t="e">
        <v>#N/A</v>
      </c>
      <c r="C231" s="56" t="e">
        <v>#N/A</v>
      </c>
      <c r="D231" s="56" t="e">
        <v>#N/A</v>
      </c>
      <c r="E231" s="56" t="e">
        <v>#N/A</v>
      </c>
      <c r="F231" s="56" t="e">
        <v>#N/A</v>
      </c>
      <c r="G231" s="56" t="e">
        <v>#N/A</v>
      </c>
      <c r="J231" s="56" t="e">
        <v>#N/A</v>
      </c>
      <c r="K231" s="56" t="e">
        <v>#N/A</v>
      </c>
      <c r="L231" s="56" t="e">
        <v>#N/A</v>
      </c>
      <c r="M231" s="56" t="e">
        <v>#N/A</v>
      </c>
      <c r="N231" s="56" t="e">
        <v>#N/A</v>
      </c>
      <c r="O231" s="56" t="e">
        <v>#N/A</v>
      </c>
    </row>
    <row r="232" spans="2:15" ht="13.5" customHeight="1" x14ac:dyDescent="0.25">
      <c r="B232" s="56" t="e">
        <v>#N/A</v>
      </c>
      <c r="C232" s="56" t="e">
        <v>#N/A</v>
      </c>
      <c r="D232" s="56" t="e">
        <v>#N/A</v>
      </c>
      <c r="E232" s="56" t="e">
        <v>#N/A</v>
      </c>
      <c r="F232" s="56" t="e">
        <v>#N/A</v>
      </c>
      <c r="G232" s="56" t="e">
        <v>#N/A</v>
      </c>
      <c r="J232" s="56" t="e">
        <v>#N/A</v>
      </c>
      <c r="K232" s="56" t="e">
        <v>#N/A</v>
      </c>
      <c r="L232" s="56" t="e">
        <v>#N/A</v>
      </c>
      <c r="M232" s="56" t="e">
        <v>#N/A</v>
      </c>
      <c r="N232" s="56" t="e">
        <v>#N/A</v>
      </c>
      <c r="O232" s="56" t="e">
        <v>#N/A</v>
      </c>
    </row>
    <row r="233" spans="2:15" ht="13.5" customHeight="1" x14ac:dyDescent="0.25">
      <c r="B233" s="56" t="e">
        <v>#N/A</v>
      </c>
      <c r="C233" s="56" t="e">
        <v>#N/A</v>
      </c>
      <c r="D233" s="56" t="e">
        <v>#N/A</v>
      </c>
      <c r="E233" s="56" t="e">
        <v>#N/A</v>
      </c>
      <c r="F233" s="56" t="e">
        <v>#N/A</v>
      </c>
      <c r="G233" s="56" t="e">
        <v>#N/A</v>
      </c>
      <c r="J233" s="56" t="e">
        <v>#N/A</v>
      </c>
      <c r="K233" s="56" t="e">
        <v>#N/A</v>
      </c>
      <c r="L233" s="56" t="e">
        <v>#N/A</v>
      </c>
      <c r="M233" s="56" t="e">
        <v>#N/A</v>
      </c>
      <c r="N233" s="56" t="e">
        <v>#N/A</v>
      </c>
      <c r="O233" s="56" t="e">
        <v>#N/A</v>
      </c>
    </row>
    <row r="234" spans="2:15" ht="13.5" customHeight="1" x14ac:dyDescent="0.25">
      <c r="B234" s="56" t="e">
        <v>#N/A</v>
      </c>
      <c r="C234" s="56" t="e">
        <v>#N/A</v>
      </c>
      <c r="D234" s="56" t="e">
        <v>#N/A</v>
      </c>
      <c r="E234" s="56" t="e">
        <v>#N/A</v>
      </c>
      <c r="F234" s="56" t="e">
        <v>#N/A</v>
      </c>
      <c r="G234" s="56" t="e">
        <v>#N/A</v>
      </c>
      <c r="J234" s="56" t="e">
        <v>#N/A</v>
      </c>
      <c r="K234" s="56" t="e">
        <v>#N/A</v>
      </c>
      <c r="L234" s="56" t="e">
        <v>#N/A</v>
      </c>
      <c r="M234" s="56" t="e">
        <v>#N/A</v>
      </c>
      <c r="N234" s="56" t="e">
        <v>#N/A</v>
      </c>
      <c r="O234" s="56" t="e">
        <v>#N/A</v>
      </c>
    </row>
    <row r="235" spans="2:15" ht="13.5" customHeight="1" x14ac:dyDescent="0.25">
      <c r="B235" s="56" t="e">
        <v>#N/A</v>
      </c>
      <c r="C235" s="56" t="e">
        <v>#N/A</v>
      </c>
      <c r="D235" s="56" t="e">
        <v>#N/A</v>
      </c>
      <c r="E235" s="56" t="e">
        <v>#N/A</v>
      </c>
      <c r="F235" s="56" t="e">
        <v>#N/A</v>
      </c>
      <c r="G235" s="56" t="e">
        <v>#N/A</v>
      </c>
      <c r="J235" s="56" t="e">
        <v>#N/A</v>
      </c>
      <c r="K235" s="56" t="e">
        <v>#N/A</v>
      </c>
      <c r="L235" s="56" t="e">
        <v>#N/A</v>
      </c>
      <c r="M235" s="56" t="e">
        <v>#N/A</v>
      </c>
      <c r="N235" s="56" t="e">
        <v>#N/A</v>
      </c>
      <c r="O235" s="56" t="e">
        <v>#N/A</v>
      </c>
    </row>
    <row r="236" spans="2:15" ht="13.5" customHeight="1" x14ac:dyDescent="0.25">
      <c r="B236" s="56" t="e">
        <v>#N/A</v>
      </c>
      <c r="C236" s="56" t="e">
        <v>#N/A</v>
      </c>
      <c r="D236" s="56" t="e">
        <v>#N/A</v>
      </c>
      <c r="E236" s="56" t="e">
        <v>#N/A</v>
      </c>
      <c r="F236" s="56" t="e">
        <v>#N/A</v>
      </c>
      <c r="G236" s="56" t="e">
        <v>#N/A</v>
      </c>
      <c r="J236" s="56" t="e">
        <v>#N/A</v>
      </c>
      <c r="K236" s="56" t="e">
        <v>#N/A</v>
      </c>
      <c r="L236" s="56" t="e">
        <v>#N/A</v>
      </c>
      <c r="M236" s="56" t="e">
        <v>#N/A</v>
      </c>
      <c r="N236" s="56" t="e">
        <v>#N/A</v>
      </c>
      <c r="O236" s="56" t="e">
        <v>#N/A</v>
      </c>
    </row>
    <row r="237" spans="2:15" ht="13.5" customHeight="1" x14ac:dyDescent="0.25">
      <c r="B237" s="56" t="e">
        <v>#N/A</v>
      </c>
      <c r="C237" s="56" t="e">
        <v>#N/A</v>
      </c>
      <c r="D237" s="56" t="e">
        <v>#N/A</v>
      </c>
      <c r="E237" s="56" t="e">
        <v>#N/A</v>
      </c>
      <c r="F237" s="56" t="e">
        <v>#N/A</v>
      </c>
      <c r="G237" s="56" t="e">
        <v>#N/A</v>
      </c>
      <c r="J237" s="56" t="e">
        <v>#N/A</v>
      </c>
      <c r="K237" s="56" t="e">
        <v>#N/A</v>
      </c>
      <c r="L237" s="56" t="e">
        <v>#N/A</v>
      </c>
      <c r="M237" s="56" t="e">
        <v>#N/A</v>
      </c>
      <c r="N237" s="56" t="e">
        <v>#N/A</v>
      </c>
      <c r="O237" s="56" t="e">
        <v>#N/A</v>
      </c>
    </row>
    <row r="238" spans="2:15" ht="13.5" customHeight="1" x14ac:dyDescent="0.25">
      <c r="B238" s="56" t="e">
        <v>#N/A</v>
      </c>
      <c r="C238" s="56" t="e">
        <v>#N/A</v>
      </c>
      <c r="D238" s="56" t="e">
        <v>#N/A</v>
      </c>
      <c r="E238" s="56" t="e">
        <v>#N/A</v>
      </c>
      <c r="F238" s="56" t="e">
        <v>#N/A</v>
      </c>
      <c r="G238" s="56" t="e">
        <v>#N/A</v>
      </c>
      <c r="J238" s="56" t="e">
        <v>#N/A</v>
      </c>
      <c r="K238" s="56" t="e">
        <v>#N/A</v>
      </c>
      <c r="L238" s="56" t="e">
        <v>#N/A</v>
      </c>
      <c r="M238" s="56" t="e">
        <v>#N/A</v>
      </c>
      <c r="N238" s="56" t="e">
        <v>#N/A</v>
      </c>
      <c r="O238" s="56" t="e">
        <v>#N/A</v>
      </c>
    </row>
    <row r="239" spans="2:15" ht="13.5" customHeight="1" x14ac:dyDescent="0.25">
      <c r="B239" s="56" t="e">
        <v>#N/A</v>
      </c>
      <c r="C239" s="56" t="e">
        <v>#N/A</v>
      </c>
      <c r="D239" s="56" t="e">
        <v>#N/A</v>
      </c>
      <c r="E239" s="56" t="e">
        <v>#N/A</v>
      </c>
      <c r="F239" s="56" t="e">
        <v>#N/A</v>
      </c>
      <c r="G239" s="56" t="e">
        <v>#N/A</v>
      </c>
      <c r="J239" s="56" t="e">
        <v>#N/A</v>
      </c>
      <c r="K239" s="56" t="e">
        <v>#N/A</v>
      </c>
      <c r="L239" s="56" t="e">
        <v>#N/A</v>
      </c>
      <c r="M239" s="56" t="e">
        <v>#N/A</v>
      </c>
      <c r="N239" s="56" t="e">
        <v>#N/A</v>
      </c>
      <c r="O239" s="56" t="e">
        <v>#N/A</v>
      </c>
    </row>
    <row r="240" spans="2:15" ht="13.5" customHeight="1" x14ac:dyDescent="0.25">
      <c r="B240" s="56" t="e">
        <v>#N/A</v>
      </c>
      <c r="C240" s="56" t="e">
        <v>#N/A</v>
      </c>
      <c r="D240" s="56" t="e">
        <v>#N/A</v>
      </c>
      <c r="E240" s="56" t="e">
        <v>#N/A</v>
      </c>
      <c r="F240" s="56" t="e">
        <v>#N/A</v>
      </c>
      <c r="G240" s="56" t="e">
        <v>#N/A</v>
      </c>
      <c r="J240" s="56" t="e">
        <v>#N/A</v>
      </c>
      <c r="K240" s="56" t="e">
        <v>#N/A</v>
      </c>
      <c r="L240" s="56" t="e">
        <v>#N/A</v>
      </c>
      <c r="M240" s="56" t="e">
        <v>#N/A</v>
      </c>
      <c r="N240" s="56" t="e">
        <v>#N/A</v>
      </c>
      <c r="O240" s="56" t="e">
        <v>#N/A</v>
      </c>
    </row>
    <row r="241" spans="2:15" ht="13.5" customHeight="1" x14ac:dyDescent="0.25">
      <c r="B241" s="56" t="e">
        <v>#N/A</v>
      </c>
      <c r="C241" s="56" t="e">
        <v>#N/A</v>
      </c>
      <c r="D241" s="56" t="e">
        <v>#N/A</v>
      </c>
      <c r="E241" s="56" t="e">
        <v>#N/A</v>
      </c>
      <c r="F241" s="56" t="e">
        <v>#N/A</v>
      </c>
      <c r="G241" s="56" t="e">
        <v>#N/A</v>
      </c>
      <c r="J241" s="56" t="e">
        <v>#N/A</v>
      </c>
      <c r="K241" s="56" t="e">
        <v>#N/A</v>
      </c>
      <c r="L241" s="56" t="e">
        <v>#N/A</v>
      </c>
      <c r="M241" s="56" t="e">
        <v>#N/A</v>
      </c>
      <c r="N241" s="56" t="e">
        <v>#N/A</v>
      </c>
      <c r="O241" s="56" t="e">
        <v>#N/A</v>
      </c>
    </row>
    <row r="242" spans="2:15" ht="13.5" customHeight="1" x14ac:dyDescent="0.25">
      <c r="B242" s="56" t="e">
        <v>#N/A</v>
      </c>
      <c r="C242" s="56" t="e">
        <v>#N/A</v>
      </c>
      <c r="D242" s="56" t="e">
        <v>#N/A</v>
      </c>
      <c r="E242" s="56" t="e">
        <v>#N/A</v>
      </c>
      <c r="F242" s="56" t="e">
        <v>#N/A</v>
      </c>
      <c r="G242" s="56" t="e">
        <v>#N/A</v>
      </c>
      <c r="J242" s="56" t="e">
        <v>#N/A</v>
      </c>
      <c r="K242" s="56" t="e">
        <v>#N/A</v>
      </c>
      <c r="L242" s="56" t="e">
        <v>#N/A</v>
      </c>
      <c r="M242" s="56" t="e">
        <v>#N/A</v>
      </c>
      <c r="N242" s="56" t="e">
        <v>#N/A</v>
      </c>
      <c r="O242" s="56" t="e">
        <v>#N/A</v>
      </c>
    </row>
    <row r="243" spans="2:15" ht="13.5" customHeight="1" x14ac:dyDescent="0.25">
      <c r="B243" s="56" t="e">
        <v>#N/A</v>
      </c>
      <c r="C243" s="56" t="e">
        <v>#N/A</v>
      </c>
      <c r="D243" s="56" t="e">
        <v>#N/A</v>
      </c>
      <c r="E243" s="56" t="e">
        <v>#N/A</v>
      </c>
      <c r="F243" s="56" t="e">
        <v>#N/A</v>
      </c>
      <c r="G243" s="56" t="e">
        <v>#N/A</v>
      </c>
      <c r="J243" s="56" t="e">
        <v>#N/A</v>
      </c>
      <c r="K243" s="56" t="e">
        <v>#N/A</v>
      </c>
      <c r="L243" s="56" t="e">
        <v>#N/A</v>
      </c>
      <c r="M243" s="56" t="e">
        <v>#N/A</v>
      </c>
      <c r="N243" s="56" t="e">
        <v>#N/A</v>
      </c>
      <c r="O243" s="56" t="e">
        <v>#N/A</v>
      </c>
    </row>
    <row r="244" spans="2:15" ht="13.5" customHeight="1" x14ac:dyDescent="0.25">
      <c r="B244" s="56" t="e">
        <v>#N/A</v>
      </c>
      <c r="C244" s="56" t="e">
        <v>#N/A</v>
      </c>
      <c r="D244" s="56" t="e">
        <v>#N/A</v>
      </c>
      <c r="E244" s="56" t="e">
        <v>#N/A</v>
      </c>
      <c r="F244" s="56" t="e">
        <v>#N/A</v>
      </c>
      <c r="G244" s="56" t="e">
        <v>#N/A</v>
      </c>
      <c r="J244" s="56" t="e">
        <v>#N/A</v>
      </c>
      <c r="K244" s="56" t="e">
        <v>#N/A</v>
      </c>
      <c r="L244" s="56" t="e">
        <v>#N/A</v>
      </c>
      <c r="M244" s="56" t="e">
        <v>#N/A</v>
      </c>
      <c r="N244" s="56" t="e">
        <v>#N/A</v>
      </c>
      <c r="O244" s="56" t="e">
        <v>#N/A</v>
      </c>
    </row>
    <row r="245" spans="2:15" ht="13.5" customHeight="1" x14ac:dyDescent="0.25">
      <c r="B245" s="56" t="e">
        <v>#N/A</v>
      </c>
      <c r="C245" s="56" t="e">
        <v>#N/A</v>
      </c>
      <c r="D245" s="56" t="e">
        <v>#N/A</v>
      </c>
      <c r="E245" s="56" t="e">
        <v>#N/A</v>
      </c>
      <c r="F245" s="56" t="e">
        <v>#N/A</v>
      </c>
      <c r="G245" s="56" t="e">
        <v>#N/A</v>
      </c>
      <c r="J245" s="56" t="e">
        <v>#N/A</v>
      </c>
      <c r="K245" s="56" t="e">
        <v>#N/A</v>
      </c>
      <c r="L245" s="56" t="e">
        <v>#N/A</v>
      </c>
      <c r="M245" s="56" t="e">
        <v>#N/A</v>
      </c>
      <c r="N245" s="56" t="e">
        <v>#N/A</v>
      </c>
      <c r="O245" s="56" t="e">
        <v>#N/A</v>
      </c>
    </row>
    <row r="246" spans="2:15" ht="13.5" customHeight="1" x14ac:dyDescent="0.25">
      <c r="B246" s="56" t="e">
        <v>#N/A</v>
      </c>
      <c r="C246" s="56" t="e">
        <v>#N/A</v>
      </c>
      <c r="D246" s="56" t="e">
        <v>#N/A</v>
      </c>
      <c r="E246" s="56" t="e">
        <v>#N/A</v>
      </c>
      <c r="F246" s="56" t="e">
        <v>#N/A</v>
      </c>
      <c r="G246" s="56" t="e">
        <v>#N/A</v>
      </c>
      <c r="J246" s="56" t="e">
        <v>#N/A</v>
      </c>
      <c r="K246" s="56" t="e">
        <v>#N/A</v>
      </c>
      <c r="L246" s="56" t="e">
        <v>#N/A</v>
      </c>
      <c r="M246" s="56" t="e">
        <v>#N/A</v>
      </c>
      <c r="N246" s="56" t="e">
        <v>#N/A</v>
      </c>
      <c r="O246" s="56" t="e">
        <v>#N/A</v>
      </c>
    </row>
    <row r="247" spans="2:15" ht="13.5" customHeight="1" x14ac:dyDescent="0.25">
      <c r="B247" s="56" t="e">
        <v>#N/A</v>
      </c>
      <c r="C247" s="56" t="e">
        <v>#N/A</v>
      </c>
      <c r="D247" s="56" t="e">
        <v>#N/A</v>
      </c>
      <c r="E247" s="56" t="e">
        <v>#N/A</v>
      </c>
      <c r="F247" s="56" t="e">
        <v>#N/A</v>
      </c>
      <c r="G247" s="56" t="e">
        <v>#N/A</v>
      </c>
      <c r="J247" s="56" t="e">
        <v>#N/A</v>
      </c>
      <c r="K247" s="56" t="e">
        <v>#N/A</v>
      </c>
      <c r="L247" s="56" t="e">
        <v>#N/A</v>
      </c>
      <c r="M247" s="56" t="e">
        <v>#N/A</v>
      </c>
      <c r="N247" s="56" t="e">
        <v>#N/A</v>
      </c>
      <c r="O247" s="56" t="e">
        <v>#N/A</v>
      </c>
    </row>
    <row r="248" spans="2:15" ht="13.5" customHeight="1" x14ac:dyDescent="0.25">
      <c r="B248" s="56" t="e">
        <v>#N/A</v>
      </c>
      <c r="C248" s="56" t="e">
        <v>#N/A</v>
      </c>
      <c r="D248" s="56" t="e">
        <v>#N/A</v>
      </c>
      <c r="E248" s="56" t="e">
        <v>#N/A</v>
      </c>
      <c r="F248" s="56" t="e">
        <v>#N/A</v>
      </c>
      <c r="G248" s="56" t="e">
        <v>#N/A</v>
      </c>
      <c r="J248" s="56" t="e">
        <v>#N/A</v>
      </c>
      <c r="K248" s="56" t="e">
        <v>#N/A</v>
      </c>
      <c r="L248" s="56" t="e">
        <v>#N/A</v>
      </c>
      <c r="M248" s="56" t="e">
        <v>#N/A</v>
      </c>
      <c r="N248" s="56" t="e">
        <v>#N/A</v>
      </c>
      <c r="O248" s="56" t="e">
        <v>#N/A</v>
      </c>
    </row>
    <row r="249" spans="2:15" ht="13.5" customHeight="1" x14ac:dyDescent="0.25">
      <c r="B249" s="56" t="e">
        <v>#N/A</v>
      </c>
      <c r="C249" s="56" t="e">
        <v>#N/A</v>
      </c>
      <c r="D249" s="56" t="e">
        <v>#N/A</v>
      </c>
      <c r="E249" s="56" t="e">
        <v>#N/A</v>
      </c>
      <c r="F249" s="56" t="e">
        <v>#N/A</v>
      </c>
      <c r="G249" s="56" t="e">
        <v>#N/A</v>
      </c>
      <c r="J249" s="56" t="e">
        <v>#N/A</v>
      </c>
      <c r="K249" s="56" t="e">
        <v>#N/A</v>
      </c>
      <c r="L249" s="56" t="e">
        <v>#N/A</v>
      </c>
      <c r="M249" s="56" t="e">
        <v>#N/A</v>
      </c>
      <c r="N249" s="56" t="e">
        <v>#N/A</v>
      </c>
      <c r="O249" s="56" t="e">
        <v>#N/A</v>
      </c>
    </row>
    <row r="250" spans="2:15" ht="13.5" customHeight="1" x14ac:dyDescent="0.25">
      <c r="B250" s="56" t="e">
        <v>#N/A</v>
      </c>
      <c r="C250" s="56" t="e">
        <v>#N/A</v>
      </c>
      <c r="D250" s="56" t="e">
        <v>#N/A</v>
      </c>
      <c r="E250" s="56" t="e">
        <v>#N/A</v>
      </c>
      <c r="F250" s="56" t="e">
        <v>#N/A</v>
      </c>
      <c r="G250" s="56" t="e">
        <v>#N/A</v>
      </c>
      <c r="J250" s="56" t="e">
        <v>#N/A</v>
      </c>
      <c r="K250" s="56" t="e">
        <v>#N/A</v>
      </c>
      <c r="L250" s="56" t="e">
        <v>#N/A</v>
      </c>
      <c r="M250" s="56" t="e">
        <v>#N/A</v>
      </c>
      <c r="N250" s="56" t="e">
        <v>#N/A</v>
      </c>
      <c r="O250" s="56" t="e">
        <v>#N/A</v>
      </c>
    </row>
    <row r="251" spans="2:15" ht="13.5" customHeight="1" x14ac:dyDescent="0.25">
      <c r="B251" s="56" t="e">
        <v>#N/A</v>
      </c>
      <c r="C251" s="56" t="e">
        <v>#N/A</v>
      </c>
      <c r="D251" s="56" t="e">
        <v>#N/A</v>
      </c>
      <c r="E251" s="56" t="e">
        <v>#N/A</v>
      </c>
      <c r="F251" s="56" t="e">
        <v>#N/A</v>
      </c>
      <c r="G251" s="56" t="e">
        <v>#N/A</v>
      </c>
      <c r="J251" s="56" t="e">
        <v>#N/A</v>
      </c>
      <c r="K251" s="56" t="e">
        <v>#N/A</v>
      </c>
      <c r="L251" s="56" t="e">
        <v>#N/A</v>
      </c>
      <c r="M251" s="56" t="e">
        <v>#N/A</v>
      </c>
      <c r="N251" s="56" t="e">
        <v>#N/A</v>
      </c>
      <c r="O251" s="56" t="e">
        <v>#N/A</v>
      </c>
    </row>
    <row r="252" spans="2:15" ht="13.5" customHeight="1" x14ac:dyDescent="0.25">
      <c r="B252" s="56" t="e">
        <v>#N/A</v>
      </c>
      <c r="C252" s="56" t="e">
        <v>#N/A</v>
      </c>
      <c r="D252" s="56" t="e">
        <v>#N/A</v>
      </c>
      <c r="E252" s="56" t="e">
        <v>#N/A</v>
      </c>
      <c r="F252" s="56" t="e">
        <v>#N/A</v>
      </c>
      <c r="G252" s="56" t="e">
        <v>#N/A</v>
      </c>
      <c r="J252" s="56" t="e">
        <v>#N/A</v>
      </c>
      <c r="K252" s="56" t="e">
        <v>#N/A</v>
      </c>
      <c r="L252" s="56" t="e">
        <v>#N/A</v>
      </c>
      <c r="M252" s="56" t="e">
        <v>#N/A</v>
      </c>
      <c r="N252" s="56" t="e">
        <v>#N/A</v>
      </c>
      <c r="O252" s="56" t="e">
        <v>#N/A</v>
      </c>
    </row>
    <row r="253" spans="2:15" ht="13.5" customHeight="1" x14ac:dyDescent="0.25">
      <c r="B253" s="56" t="e">
        <v>#N/A</v>
      </c>
      <c r="C253" s="56" t="e">
        <v>#N/A</v>
      </c>
      <c r="D253" s="56" t="e">
        <v>#N/A</v>
      </c>
      <c r="E253" s="56" t="e">
        <v>#N/A</v>
      </c>
      <c r="F253" s="56" t="e">
        <v>#N/A</v>
      </c>
      <c r="G253" s="56" t="e">
        <v>#N/A</v>
      </c>
      <c r="J253" s="56" t="e">
        <v>#N/A</v>
      </c>
      <c r="K253" s="56" t="e">
        <v>#N/A</v>
      </c>
      <c r="L253" s="56" t="e">
        <v>#N/A</v>
      </c>
      <c r="M253" s="56" t="e">
        <v>#N/A</v>
      </c>
      <c r="N253" s="56" t="e">
        <v>#N/A</v>
      </c>
      <c r="O253" s="56" t="e">
        <v>#N/A</v>
      </c>
    </row>
    <row r="254" spans="2:15" ht="13.5" customHeight="1" x14ac:dyDescent="0.25">
      <c r="B254" s="56" t="e">
        <v>#N/A</v>
      </c>
      <c r="C254" s="56" t="e">
        <v>#N/A</v>
      </c>
      <c r="D254" s="56" t="e">
        <v>#N/A</v>
      </c>
      <c r="E254" s="56" t="e">
        <v>#N/A</v>
      </c>
      <c r="F254" s="56" t="e">
        <v>#N/A</v>
      </c>
      <c r="G254" s="56" t="e">
        <v>#N/A</v>
      </c>
      <c r="J254" s="56" t="e">
        <v>#N/A</v>
      </c>
      <c r="K254" s="56" t="e">
        <v>#N/A</v>
      </c>
      <c r="L254" s="56" t="e">
        <v>#N/A</v>
      </c>
      <c r="M254" s="56" t="e">
        <v>#N/A</v>
      </c>
      <c r="N254" s="56" t="e">
        <v>#N/A</v>
      </c>
      <c r="O254" s="56" t="e">
        <v>#N/A</v>
      </c>
    </row>
    <row r="255" spans="2:15" ht="13.5" customHeight="1" x14ac:dyDescent="0.25">
      <c r="B255" s="56" t="e">
        <v>#N/A</v>
      </c>
      <c r="C255" s="56" t="e">
        <v>#N/A</v>
      </c>
      <c r="D255" s="56" t="e">
        <v>#N/A</v>
      </c>
      <c r="E255" s="56" t="e">
        <v>#N/A</v>
      </c>
      <c r="F255" s="56" t="e">
        <v>#N/A</v>
      </c>
      <c r="G255" s="56" t="e">
        <v>#N/A</v>
      </c>
      <c r="J255" s="56" t="e">
        <v>#N/A</v>
      </c>
      <c r="K255" s="56" t="e">
        <v>#N/A</v>
      </c>
      <c r="L255" s="56" t="e">
        <v>#N/A</v>
      </c>
      <c r="M255" s="56" t="e">
        <v>#N/A</v>
      </c>
      <c r="N255" s="56" t="e">
        <v>#N/A</v>
      </c>
      <c r="O255" s="56" t="e">
        <v>#N/A</v>
      </c>
    </row>
    <row r="256" spans="2:15" ht="13.5" customHeight="1" x14ac:dyDescent="0.25">
      <c r="B256" s="56" t="e">
        <v>#N/A</v>
      </c>
      <c r="C256" s="56" t="e">
        <v>#N/A</v>
      </c>
      <c r="D256" s="56" t="e">
        <v>#N/A</v>
      </c>
      <c r="E256" s="56" t="e">
        <v>#N/A</v>
      </c>
      <c r="F256" s="56" t="e">
        <v>#N/A</v>
      </c>
      <c r="G256" s="56" t="e">
        <v>#N/A</v>
      </c>
      <c r="J256" s="56" t="e">
        <v>#N/A</v>
      </c>
      <c r="K256" s="56" t="e">
        <v>#N/A</v>
      </c>
      <c r="L256" s="56" t="e">
        <v>#N/A</v>
      </c>
      <c r="M256" s="56" t="e">
        <v>#N/A</v>
      </c>
      <c r="N256" s="56" t="e">
        <v>#N/A</v>
      </c>
      <c r="O256" s="56" t="e">
        <v>#N/A</v>
      </c>
    </row>
    <row r="257" spans="2:15" ht="13.5" customHeight="1" x14ac:dyDescent="0.25">
      <c r="B257" s="56" t="e">
        <v>#N/A</v>
      </c>
      <c r="C257" s="56" t="e">
        <v>#N/A</v>
      </c>
      <c r="D257" s="56" t="e">
        <v>#N/A</v>
      </c>
      <c r="E257" s="56" t="e">
        <v>#N/A</v>
      </c>
      <c r="F257" s="56" t="e">
        <v>#N/A</v>
      </c>
      <c r="G257" s="56" t="e">
        <v>#N/A</v>
      </c>
      <c r="J257" s="56" t="e">
        <v>#N/A</v>
      </c>
      <c r="K257" s="56" t="e">
        <v>#N/A</v>
      </c>
      <c r="L257" s="56" t="e">
        <v>#N/A</v>
      </c>
      <c r="M257" s="56" t="e">
        <v>#N/A</v>
      </c>
      <c r="N257" s="56" t="e">
        <v>#N/A</v>
      </c>
      <c r="O257" s="56" t="e">
        <v>#N/A</v>
      </c>
    </row>
    <row r="258" spans="2:15" ht="13.5" customHeight="1" x14ac:dyDescent="0.25">
      <c r="B258" s="56" t="e">
        <v>#N/A</v>
      </c>
      <c r="C258" s="56" t="e">
        <v>#N/A</v>
      </c>
      <c r="D258" s="56" t="e">
        <v>#N/A</v>
      </c>
      <c r="E258" s="56" t="e">
        <v>#N/A</v>
      </c>
      <c r="F258" s="56" t="e">
        <v>#N/A</v>
      </c>
      <c r="G258" s="56" t="e">
        <v>#N/A</v>
      </c>
      <c r="J258" s="56" t="e">
        <v>#N/A</v>
      </c>
      <c r="K258" s="56" t="e">
        <v>#N/A</v>
      </c>
      <c r="L258" s="56" t="e">
        <v>#N/A</v>
      </c>
      <c r="M258" s="56" t="e">
        <v>#N/A</v>
      </c>
      <c r="N258" s="56" t="e">
        <v>#N/A</v>
      </c>
      <c r="O258" s="56" t="e">
        <v>#N/A</v>
      </c>
    </row>
    <row r="259" spans="2:15" ht="13.5" customHeight="1" x14ac:dyDescent="0.25">
      <c r="B259" s="56" t="e">
        <v>#N/A</v>
      </c>
      <c r="C259" s="56" t="e">
        <v>#N/A</v>
      </c>
      <c r="D259" s="56" t="e">
        <v>#N/A</v>
      </c>
      <c r="E259" s="56" t="e">
        <v>#N/A</v>
      </c>
      <c r="F259" s="56" t="e">
        <v>#N/A</v>
      </c>
      <c r="G259" s="56" t="e">
        <v>#N/A</v>
      </c>
      <c r="J259" s="56" t="e">
        <v>#N/A</v>
      </c>
      <c r="K259" s="56" t="e">
        <v>#N/A</v>
      </c>
      <c r="L259" s="56" t="e">
        <v>#N/A</v>
      </c>
      <c r="M259" s="56" t="e">
        <v>#N/A</v>
      </c>
      <c r="N259" s="56" t="e">
        <v>#N/A</v>
      </c>
      <c r="O259" s="56" t="e">
        <v>#N/A</v>
      </c>
    </row>
    <row r="260" spans="2:15" ht="13.5" customHeight="1" x14ac:dyDescent="0.25">
      <c r="B260" s="56" t="e">
        <v>#N/A</v>
      </c>
      <c r="C260" s="56" t="e">
        <v>#N/A</v>
      </c>
      <c r="D260" s="56" t="e">
        <v>#N/A</v>
      </c>
      <c r="E260" s="56" t="e">
        <v>#N/A</v>
      </c>
      <c r="F260" s="56" t="e">
        <v>#N/A</v>
      </c>
      <c r="G260" s="56" t="e">
        <v>#N/A</v>
      </c>
      <c r="J260" s="56" t="e">
        <v>#N/A</v>
      </c>
      <c r="K260" s="56" t="e">
        <v>#N/A</v>
      </c>
      <c r="L260" s="56" t="e">
        <v>#N/A</v>
      </c>
      <c r="M260" s="56" t="e">
        <v>#N/A</v>
      </c>
      <c r="N260" s="56" t="e">
        <v>#N/A</v>
      </c>
      <c r="O260" s="56" t="e">
        <v>#N/A</v>
      </c>
    </row>
    <row r="261" spans="2:15" ht="13.5" customHeight="1" x14ac:dyDescent="0.25">
      <c r="B261" s="56" t="e">
        <v>#N/A</v>
      </c>
      <c r="C261" s="56" t="e">
        <v>#N/A</v>
      </c>
      <c r="D261" s="56" t="e">
        <v>#N/A</v>
      </c>
      <c r="E261" s="56" t="e">
        <v>#N/A</v>
      </c>
      <c r="F261" s="56" t="e">
        <v>#N/A</v>
      </c>
      <c r="G261" s="56" t="e">
        <v>#N/A</v>
      </c>
      <c r="J261" s="56" t="e">
        <v>#N/A</v>
      </c>
      <c r="K261" s="56" t="e">
        <v>#N/A</v>
      </c>
      <c r="L261" s="56" t="e">
        <v>#N/A</v>
      </c>
      <c r="M261" s="56" t="e">
        <v>#N/A</v>
      </c>
      <c r="N261" s="56" t="e">
        <v>#N/A</v>
      </c>
      <c r="O261" s="56" t="e">
        <v>#N/A</v>
      </c>
    </row>
    <row r="262" spans="2:15" ht="13.5" customHeight="1" x14ac:dyDescent="0.25">
      <c r="B262" s="56" t="e">
        <v>#N/A</v>
      </c>
      <c r="C262" s="56" t="e">
        <v>#N/A</v>
      </c>
      <c r="D262" s="56" t="e">
        <v>#N/A</v>
      </c>
      <c r="E262" s="56" t="e">
        <v>#N/A</v>
      </c>
      <c r="F262" s="56" t="e">
        <v>#N/A</v>
      </c>
      <c r="G262" s="56" t="e">
        <v>#N/A</v>
      </c>
      <c r="J262" s="56" t="e">
        <v>#N/A</v>
      </c>
      <c r="K262" s="56" t="e">
        <v>#N/A</v>
      </c>
      <c r="L262" s="56" t="e">
        <v>#N/A</v>
      </c>
      <c r="M262" s="56" t="e">
        <v>#N/A</v>
      </c>
      <c r="N262" s="56" t="e">
        <v>#N/A</v>
      </c>
      <c r="O262" s="56" t="e">
        <v>#N/A</v>
      </c>
    </row>
    <row r="263" spans="2:15" ht="13.5" customHeight="1" x14ac:dyDescent="0.25">
      <c r="B263" s="56" t="e">
        <v>#N/A</v>
      </c>
      <c r="C263" s="56" t="e">
        <v>#N/A</v>
      </c>
      <c r="D263" s="56" t="e">
        <v>#N/A</v>
      </c>
      <c r="E263" s="56" t="e">
        <v>#N/A</v>
      </c>
      <c r="F263" s="56" t="e">
        <v>#N/A</v>
      </c>
      <c r="G263" s="56" t="e">
        <v>#N/A</v>
      </c>
      <c r="J263" s="56" t="e">
        <v>#N/A</v>
      </c>
      <c r="K263" s="56" t="e">
        <v>#N/A</v>
      </c>
      <c r="L263" s="56" t="e">
        <v>#N/A</v>
      </c>
      <c r="M263" s="56" t="e">
        <v>#N/A</v>
      </c>
      <c r="N263" s="56" t="e">
        <v>#N/A</v>
      </c>
      <c r="O263" s="56" t="e">
        <v>#N/A</v>
      </c>
    </row>
    <row r="264" spans="2:15" ht="13.5" customHeight="1" x14ac:dyDescent="0.25">
      <c r="B264" s="56" t="e">
        <v>#N/A</v>
      </c>
      <c r="C264" s="56" t="e">
        <v>#N/A</v>
      </c>
      <c r="D264" s="56" t="e">
        <v>#N/A</v>
      </c>
      <c r="E264" s="56" t="e">
        <v>#N/A</v>
      </c>
      <c r="F264" s="56" t="e">
        <v>#N/A</v>
      </c>
      <c r="G264" s="56" t="e">
        <v>#N/A</v>
      </c>
      <c r="J264" s="56" t="e">
        <v>#N/A</v>
      </c>
      <c r="K264" s="56" t="e">
        <v>#N/A</v>
      </c>
      <c r="L264" s="56" t="e">
        <v>#N/A</v>
      </c>
      <c r="M264" s="56" t="e">
        <v>#N/A</v>
      </c>
      <c r="N264" s="56" t="e">
        <v>#N/A</v>
      </c>
      <c r="O264" s="56" t="e">
        <v>#N/A</v>
      </c>
    </row>
    <row r="265" spans="2:15" ht="13.5" customHeight="1" x14ac:dyDescent="0.25">
      <c r="B265" s="56" t="e">
        <v>#N/A</v>
      </c>
      <c r="C265" s="56" t="e">
        <v>#N/A</v>
      </c>
      <c r="D265" s="56" t="e">
        <v>#N/A</v>
      </c>
      <c r="E265" s="56" t="e">
        <v>#N/A</v>
      </c>
      <c r="F265" s="56" t="e">
        <v>#N/A</v>
      </c>
      <c r="G265" s="56" t="e">
        <v>#N/A</v>
      </c>
      <c r="J265" s="56" t="e">
        <v>#N/A</v>
      </c>
      <c r="K265" s="56" t="e">
        <v>#N/A</v>
      </c>
      <c r="L265" s="56" t="e">
        <v>#N/A</v>
      </c>
      <c r="M265" s="56" t="e">
        <v>#N/A</v>
      </c>
      <c r="N265" s="56" t="e">
        <v>#N/A</v>
      </c>
      <c r="O265" s="56" t="e">
        <v>#N/A</v>
      </c>
    </row>
    <row r="266" spans="2:15" ht="13.5" customHeight="1" x14ac:dyDescent="0.25">
      <c r="B266" s="56" t="e">
        <v>#N/A</v>
      </c>
      <c r="C266" s="56" t="e">
        <v>#N/A</v>
      </c>
      <c r="D266" s="56" t="e">
        <v>#N/A</v>
      </c>
      <c r="E266" s="56" t="e">
        <v>#N/A</v>
      </c>
      <c r="F266" s="56" t="e">
        <v>#N/A</v>
      </c>
      <c r="G266" s="56" t="e">
        <v>#N/A</v>
      </c>
      <c r="J266" s="56" t="e">
        <v>#N/A</v>
      </c>
      <c r="K266" s="56" t="e">
        <v>#N/A</v>
      </c>
      <c r="L266" s="56" t="e">
        <v>#N/A</v>
      </c>
      <c r="M266" s="56" t="e">
        <v>#N/A</v>
      </c>
      <c r="N266" s="56" t="e">
        <v>#N/A</v>
      </c>
      <c r="O266" s="56" t="e">
        <v>#N/A</v>
      </c>
    </row>
    <row r="267" spans="2:15" ht="13.5" customHeight="1" x14ac:dyDescent="0.25">
      <c r="B267" s="56" t="e">
        <v>#N/A</v>
      </c>
      <c r="C267" s="56" t="e">
        <v>#N/A</v>
      </c>
      <c r="D267" s="56" t="e">
        <v>#N/A</v>
      </c>
      <c r="E267" s="56" t="e">
        <v>#N/A</v>
      </c>
      <c r="F267" s="56" t="e">
        <v>#N/A</v>
      </c>
      <c r="G267" s="56" t="e">
        <v>#N/A</v>
      </c>
      <c r="J267" s="56" t="e">
        <v>#N/A</v>
      </c>
      <c r="K267" s="56" t="e">
        <v>#N/A</v>
      </c>
      <c r="L267" s="56" t="e">
        <v>#N/A</v>
      </c>
      <c r="M267" s="56" t="e">
        <v>#N/A</v>
      </c>
      <c r="N267" s="56" t="e">
        <v>#N/A</v>
      </c>
      <c r="O267" s="56" t="e">
        <v>#N/A</v>
      </c>
    </row>
    <row r="268" spans="2:15" ht="13.5" customHeight="1" x14ac:dyDescent="0.25">
      <c r="B268" s="56" t="e">
        <v>#N/A</v>
      </c>
      <c r="C268" s="56" t="e">
        <v>#N/A</v>
      </c>
      <c r="D268" s="56" t="e">
        <v>#N/A</v>
      </c>
      <c r="E268" s="56" t="e">
        <v>#N/A</v>
      </c>
      <c r="F268" s="56" t="e">
        <v>#N/A</v>
      </c>
      <c r="G268" s="56" t="e">
        <v>#N/A</v>
      </c>
      <c r="J268" s="56" t="e">
        <v>#N/A</v>
      </c>
      <c r="K268" s="56" t="e">
        <v>#N/A</v>
      </c>
      <c r="L268" s="56" t="e">
        <v>#N/A</v>
      </c>
      <c r="M268" s="56" t="e">
        <v>#N/A</v>
      </c>
      <c r="N268" s="56" t="e">
        <v>#N/A</v>
      </c>
      <c r="O268" s="56" t="e">
        <v>#N/A</v>
      </c>
    </row>
    <row r="269" spans="2:15" ht="13.5" customHeight="1" x14ac:dyDescent="0.25">
      <c r="B269" s="56" t="e">
        <v>#N/A</v>
      </c>
      <c r="C269" s="56" t="e">
        <v>#N/A</v>
      </c>
      <c r="D269" s="56" t="e">
        <v>#N/A</v>
      </c>
      <c r="E269" s="56" t="e">
        <v>#N/A</v>
      </c>
      <c r="F269" s="56" t="e">
        <v>#N/A</v>
      </c>
      <c r="G269" s="56" t="e">
        <v>#N/A</v>
      </c>
      <c r="J269" s="56" t="e">
        <v>#N/A</v>
      </c>
      <c r="K269" s="56" t="e">
        <v>#N/A</v>
      </c>
      <c r="L269" s="56" t="e">
        <v>#N/A</v>
      </c>
      <c r="M269" s="56" t="e">
        <v>#N/A</v>
      </c>
      <c r="N269" s="56" t="e">
        <v>#N/A</v>
      </c>
      <c r="O269" s="56" t="e">
        <v>#N/A</v>
      </c>
    </row>
    <row r="270" spans="2:15" ht="13.5" customHeight="1" x14ac:dyDescent="0.25">
      <c r="B270" s="56" t="e">
        <v>#N/A</v>
      </c>
      <c r="C270" s="56" t="e">
        <v>#N/A</v>
      </c>
      <c r="D270" s="56" t="e">
        <v>#N/A</v>
      </c>
      <c r="E270" s="56" t="e">
        <v>#N/A</v>
      </c>
      <c r="F270" s="56" t="e">
        <v>#N/A</v>
      </c>
      <c r="G270" s="56" t="e">
        <v>#N/A</v>
      </c>
      <c r="J270" s="56" t="e">
        <v>#N/A</v>
      </c>
      <c r="K270" s="56" t="e">
        <v>#N/A</v>
      </c>
      <c r="L270" s="56" t="e">
        <v>#N/A</v>
      </c>
      <c r="M270" s="56" t="e">
        <v>#N/A</v>
      </c>
      <c r="N270" s="56" t="e">
        <v>#N/A</v>
      </c>
      <c r="O270" s="56" t="e">
        <v>#N/A</v>
      </c>
    </row>
    <row r="271" spans="2:15" ht="13.5" customHeight="1" x14ac:dyDescent="0.25">
      <c r="B271" s="56" t="e">
        <v>#N/A</v>
      </c>
      <c r="C271" s="56" t="e">
        <v>#N/A</v>
      </c>
      <c r="D271" s="56" t="e">
        <v>#N/A</v>
      </c>
      <c r="E271" s="56" t="e">
        <v>#N/A</v>
      </c>
      <c r="F271" s="56" t="e">
        <v>#N/A</v>
      </c>
      <c r="G271" s="56" t="e">
        <v>#N/A</v>
      </c>
      <c r="J271" s="56" t="e">
        <v>#N/A</v>
      </c>
      <c r="K271" s="56" t="e">
        <v>#N/A</v>
      </c>
      <c r="L271" s="56" t="e">
        <v>#N/A</v>
      </c>
      <c r="M271" s="56" t="e">
        <v>#N/A</v>
      </c>
      <c r="N271" s="56" t="e">
        <v>#N/A</v>
      </c>
      <c r="O271" s="56" t="e">
        <v>#N/A</v>
      </c>
    </row>
    <row r="272" spans="2:15" ht="13.5" customHeight="1" x14ac:dyDescent="0.25">
      <c r="B272" s="56" t="e">
        <v>#N/A</v>
      </c>
      <c r="C272" s="56" t="e">
        <v>#N/A</v>
      </c>
      <c r="D272" s="56" t="e">
        <v>#N/A</v>
      </c>
      <c r="E272" s="56" t="e">
        <v>#N/A</v>
      </c>
      <c r="F272" s="56" t="e">
        <v>#N/A</v>
      </c>
      <c r="G272" s="56" t="e">
        <v>#N/A</v>
      </c>
      <c r="J272" s="56" t="e">
        <v>#N/A</v>
      </c>
      <c r="K272" s="56" t="e">
        <v>#N/A</v>
      </c>
      <c r="L272" s="56" t="e">
        <v>#N/A</v>
      </c>
      <c r="M272" s="56" t="e">
        <v>#N/A</v>
      </c>
      <c r="N272" s="56" t="e">
        <v>#N/A</v>
      </c>
      <c r="O272" s="56" t="e">
        <v>#N/A</v>
      </c>
    </row>
    <row r="273" spans="2:15" ht="13.5" customHeight="1" x14ac:dyDescent="0.25">
      <c r="B273" s="56" t="e">
        <v>#N/A</v>
      </c>
      <c r="C273" s="56" t="e">
        <v>#N/A</v>
      </c>
      <c r="D273" s="56" t="e">
        <v>#N/A</v>
      </c>
      <c r="E273" s="56" t="e">
        <v>#N/A</v>
      </c>
      <c r="F273" s="56" t="e">
        <v>#N/A</v>
      </c>
      <c r="G273" s="56" t="e">
        <v>#N/A</v>
      </c>
      <c r="J273" s="56" t="e">
        <v>#N/A</v>
      </c>
      <c r="K273" s="56" t="e">
        <v>#N/A</v>
      </c>
      <c r="L273" s="56" t="e">
        <v>#N/A</v>
      </c>
      <c r="M273" s="56" t="e">
        <v>#N/A</v>
      </c>
      <c r="N273" s="56" t="e">
        <v>#N/A</v>
      </c>
      <c r="O273" s="56" t="e">
        <v>#N/A</v>
      </c>
    </row>
    <row r="274" spans="2:15" ht="13.5" customHeight="1" x14ac:dyDescent="0.25">
      <c r="B274" s="56" t="e">
        <v>#N/A</v>
      </c>
      <c r="C274" s="56" t="e">
        <v>#N/A</v>
      </c>
      <c r="D274" s="56" t="e">
        <v>#N/A</v>
      </c>
      <c r="E274" s="56" t="e">
        <v>#N/A</v>
      </c>
      <c r="F274" s="56" t="e">
        <v>#N/A</v>
      </c>
      <c r="G274" s="56" t="e">
        <v>#N/A</v>
      </c>
      <c r="J274" s="56" t="e">
        <v>#N/A</v>
      </c>
      <c r="K274" s="56" t="e">
        <v>#N/A</v>
      </c>
      <c r="L274" s="56" t="e">
        <v>#N/A</v>
      </c>
      <c r="M274" s="56" t="e">
        <v>#N/A</v>
      </c>
      <c r="N274" s="56" t="e">
        <v>#N/A</v>
      </c>
      <c r="O274" s="56" t="e">
        <v>#N/A</v>
      </c>
    </row>
    <row r="275" spans="2:15" ht="13.5" customHeight="1" x14ac:dyDescent="0.25">
      <c r="B275" s="56" t="e">
        <v>#N/A</v>
      </c>
      <c r="C275" s="56" t="e">
        <v>#N/A</v>
      </c>
      <c r="D275" s="56" t="e">
        <v>#N/A</v>
      </c>
      <c r="E275" s="56" t="e">
        <v>#N/A</v>
      </c>
      <c r="F275" s="56" t="e">
        <v>#N/A</v>
      </c>
      <c r="G275" s="56" t="e">
        <v>#N/A</v>
      </c>
      <c r="J275" s="56" t="e">
        <v>#N/A</v>
      </c>
      <c r="K275" s="56" t="e">
        <v>#N/A</v>
      </c>
      <c r="L275" s="56" t="e">
        <v>#N/A</v>
      </c>
      <c r="M275" s="56" t="e">
        <v>#N/A</v>
      </c>
      <c r="N275" s="56" t="e">
        <v>#N/A</v>
      </c>
      <c r="O275" s="56" t="e">
        <v>#N/A</v>
      </c>
    </row>
    <row r="276" spans="2:15" ht="13.5" customHeight="1" x14ac:dyDescent="0.25">
      <c r="B276" s="56" t="e">
        <v>#N/A</v>
      </c>
      <c r="C276" s="56" t="e">
        <v>#N/A</v>
      </c>
      <c r="D276" s="56" t="e">
        <v>#N/A</v>
      </c>
      <c r="E276" s="56" t="e">
        <v>#N/A</v>
      </c>
      <c r="F276" s="56" t="e">
        <v>#N/A</v>
      </c>
      <c r="G276" s="56" t="e">
        <v>#N/A</v>
      </c>
      <c r="J276" s="56" t="e">
        <v>#N/A</v>
      </c>
      <c r="K276" s="56" t="e">
        <v>#N/A</v>
      </c>
      <c r="L276" s="56" t="e">
        <v>#N/A</v>
      </c>
      <c r="M276" s="56" t="e">
        <v>#N/A</v>
      </c>
      <c r="N276" s="56" t="e">
        <v>#N/A</v>
      </c>
      <c r="O276" s="56" t="e">
        <v>#N/A</v>
      </c>
    </row>
    <row r="277" spans="2:15" ht="13.5" customHeight="1" x14ac:dyDescent="0.25">
      <c r="B277" s="56" t="e">
        <v>#N/A</v>
      </c>
      <c r="C277" s="56" t="e">
        <v>#N/A</v>
      </c>
      <c r="D277" s="56" t="e">
        <v>#N/A</v>
      </c>
      <c r="E277" s="56" t="e">
        <v>#N/A</v>
      </c>
      <c r="F277" s="56" t="e">
        <v>#N/A</v>
      </c>
      <c r="G277" s="56" t="e">
        <v>#N/A</v>
      </c>
      <c r="J277" s="56" t="e">
        <v>#N/A</v>
      </c>
      <c r="K277" s="56" t="e">
        <v>#N/A</v>
      </c>
      <c r="L277" s="56" t="e">
        <v>#N/A</v>
      </c>
      <c r="M277" s="56" t="e">
        <v>#N/A</v>
      </c>
      <c r="N277" s="56" t="e">
        <v>#N/A</v>
      </c>
      <c r="O277" s="56" t="e">
        <v>#N/A</v>
      </c>
    </row>
    <row r="278" spans="2:15" ht="13.5" customHeight="1" x14ac:dyDescent="0.25">
      <c r="B278" s="56" t="e">
        <v>#N/A</v>
      </c>
      <c r="C278" s="56" t="e">
        <v>#N/A</v>
      </c>
      <c r="D278" s="56" t="e">
        <v>#N/A</v>
      </c>
      <c r="E278" s="56" t="e">
        <v>#N/A</v>
      </c>
      <c r="F278" s="56" t="e">
        <v>#N/A</v>
      </c>
      <c r="G278" s="56" t="e">
        <v>#N/A</v>
      </c>
      <c r="J278" s="56" t="e">
        <v>#N/A</v>
      </c>
      <c r="K278" s="56" t="e">
        <v>#N/A</v>
      </c>
      <c r="L278" s="56" t="e">
        <v>#N/A</v>
      </c>
      <c r="M278" s="56" t="e">
        <v>#N/A</v>
      </c>
      <c r="N278" s="56" t="e">
        <v>#N/A</v>
      </c>
      <c r="O278" s="56" t="e">
        <v>#N/A</v>
      </c>
    </row>
    <row r="279" spans="2:15" ht="13.5" customHeight="1" x14ac:dyDescent="0.25">
      <c r="B279" s="56" t="e">
        <v>#N/A</v>
      </c>
      <c r="C279" s="56" t="e">
        <v>#N/A</v>
      </c>
      <c r="D279" s="56" t="e">
        <v>#N/A</v>
      </c>
      <c r="E279" s="56" t="e">
        <v>#N/A</v>
      </c>
      <c r="F279" s="56" t="e">
        <v>#N/A</v>
      </c>
      <c r="G279" s="56" t="e">
        <v>#N/A</v>
      </c>
      <c r="J279" s="56" t="e">
        <v>#N/A</v>
      </c>
      <c r="K279" s="56" t="e">
        <v>#N/A</v>
      </c>
      <c r="L279" s="56" t="e">
        <v>#N/A</v>
      </c>
      <c r="M279" s="56" t="e">
        <v>#N/A</v>
      </c>
      <c r="N279" s="56" t="e">
        <v>#N/A</v>
      </c>
      <c r="O279" s="56" t="e">
        <v>#N/A</v>
      </c>
    </row>
    <row r="280" spans="2:15" ht="13.5" customHeight="1" x14ac:dyDescent="0.25">
      <c r="B280" s="56" t="e">
        <v>#N/A</v>
      </c>
      <c r="C280" s="56" t="e">
        <v>#N/A</v>
      </c>
      <c r="D280" s="56" t="e">
        <v>#N/A</v>
      </c>
      <c r="E280" s="56" t="e">
        <v>#N/A</v>
      </c>
      <c r="F280" s="56" t="e">
        <v>#N/A</v>
      </c>
      <c r="G280" s="56" t="e">
        <v>#N/A</v>
      </c>
      <c r="J280" s="56" t="e">
        <v>#N/A</v>
      </c>
      <c r="K280" s="56" t="e">
        <v>#N/A</v>
      </c>
      <c r="L280" s="56" t="e">
        <v>#N/A</v>
      </c>
      <c r="M280" s="56" t="e">
        <v>#N/A</v>
      </c>
      <c r="N280" s="56" t="e">
        <v>#N/A</v>
      </c>
      <c r="O280" s="56" t="e">
        <v>#N/A</v>
      </c>
    </row>
    <row r="281" spans="2:15" ht="13.5" customHeight="1" x14ac:dyDescent="0.25">
      <c r="B281" s="56" t="e">
        <v>#N/A</v>
      </c>
      <c r="C281" s="56" t="e">
        <v>#N/A</v>
      </c>
      <c r="D281" s="56" t="e">
        <v>#N/A</v>
      </c>
      <c r="E281" s="56" t="e">
        <v>#N/A</v>
      </c>
      <c r="F281" s="56" t="e">
        <v>#N/A</v>
      </c>
      <c r="G281" s="56" t="e">
        <v>#N/A</v>
      </c>
      <c r="J281" s="56" t="e">
        <v>#N/A</v>
      </c>
      <c r="K281" s="56" t="e">
        <v>#N/A</v>
      </c>
      <c r="L281" s="56" t="e">
        <v>#N/A</v>
      </c>
      <c r="M281" s="56" t="e">
        <v>#N/A</v>
      </c>
      <c r="N281" s="56" t="e">
        <v>#N/A</v>
      </c>
      <c r="O281" s="56" t="e">
        <v>#N/A</v>
      </c>
    </row>
    <row r="282" spans="2:15" ht="13.5" customHeight="1" x14ac:dyDescent="0.25">
      <c r="B282" s="56" t="e">
        <v>#N/A</v>
      </c>
      <c r="C282" s="56" t="e">
        <v>#N/A</v>
      </c>
      <c r="D282" s="56" t="e">
        <v>#N/A</v>
      </c>
      <c r="E282" s="56" t="e">
        <v>#N/A</v>
      </c>
      <c r="F282" s="56" t="e">
        <v>#N/A</v>
      </c>
      <c r="G282" s="56" t="e">
        <v>#N/A</v>
      </c>
      <c r="J282" s="56" t="e">
        <v>#N/A</v>
      </c>
      <c r="K282" s="56" t="e">
        <v>#N/A</v>
      </c>
      <c r="L282" s="56" t="e">
        <v>#N/A</v>
      </c>
      <c r="M282" s="56" t="e">
        <v>#N/A</v>
      </c>
      <c r="N282" s="56" t="e">
        <v>#N/A</v>
      </c>
      <c r="O282" s="56" t="e">
        <v>#N/A</v>
      </c>
    </row>
    <row r="283" spans="2:15" ht="13.5" customHeight="1" x14ac:dyDescent="0.25">
      <c r="B283" s="56" t="e">
        <v>#N/A</v>
      </c>
      <c r="C283" s="56" t="e">
        <v>#N/A</v>
      </c>
      <c r="D283" s="56" t="e">
        <v>#N/A</v>
      </c>
      <c r="E283" s="56" t="e">
        <v>#N/A</v>
      </c>
      <c r="F283" s="56" t="e">
        <v>#N/A</v>
      </c>
      <c r="G283" s="56" t="e">
        <v>#N/A</v>
      </c>
      <c r="J283" s="56" t="e">
        <v>#N/A</v>
      </c>
      <c r="K283" s="56" t="e">
        <v>#N/A</v>
      </c>
      <c r="L283" s="56" t="e">
        <v>#N/A</v>
      </c>
      <c r="M283" s="56" t="e">
        <v>#N/A</v>
      </c>
      <c r="N283" s="56" t="e">
        <v>#N/A</v>
      </c>
      <c r="O283" s="56" t="e">
        <v>#N/A</v>
      </c>
    </row>
    <row r="284" spans="2:15" ht="13.5" customHeight="1" x14ac:dyDescent="0.25">
      <c r="B284" s="56" t="e">
        <v>#N/A</v>
      </c>
      <c r="C284" s="56" t="e">
        <v>#N/A</v>
      </c>
      <c r="D284" s="56" t="e">
        <v>#N/A</v>
      </c>
      <c r="E284" s="56" t="e">
        <v>#N/A</v>
      </c>
      <c r="F284" s="56" t="e">
        <v>#N/A</v>
      </c>
      <c r="G284" s="56" t="e">
        <v>#N/A</v>
      </c>
      <c r="J284" s="56" t="e">
        <v>#N/A</v>
      </c>
      <c r="K284" s="56" t="e">
        <v>#N/A</v>
      </c>
      <c r="L284" s="56" t="e">
        <v>#N/A</v>
      </c>
      <c r="M284" s="56" t="e">
        <v>#N/A</v>
      </c>
      <c r="N284" s="56" t="e">
        <v>#N/A</v>
      </c>
      <c r="O284" s="56" t="e">
        <v>#N/A</v>
      </c>
    </row>
    <row r="285" spans="2:15" ht="13.5" customHeight="1" x14ac:dyDescent="0.25">
      <c r="B285" s="56" t="e">
        <v>#N/A</v>
      </c>
      <c r="C285" s="56" t="e">
        <v>#N/A</v>
      </c>
      <c r="D285" s="56" t="e">
        <v>#N/A</v>
      </c>
      <c r="E285" s="56" t="e">
        <v>#N/A</v>
      </c>
      <c r="F285" s="56" t="e">
        <v>#N/A</v>
      </c>
      <c r="G285" s="56" t="e">
        <v>#N/A</v>
      </c>
      <c r="J285" s="56" t="e">
        <v>#N/A</v>
      </c>
      <c r="K285" s="56" t="e">
        <v>#N/A</v>
      </c>
      <c r="L285" s="56" t="e">
        <v>#N/A</v>
      </c>
      <c r="M285" s="56" t="e">
        <v>#N/A</v>
      </c>
      <c r="N285" s="56" t="e">
        <v>#N/A</v>
      </c>
      <c r="O285" s="56" t="e">
        <v>#N/A</v>
      </c>
    </row>
    <row r="286" spans="2:15" ht="13.5" customHeight="1" x14ac:dyDescent="0.25">
      <c r="B286" s="56" t="e">
        <v>#N/A</v>
      </c>
      <c r="C286" s="56" t="e">
        <v>#N/A</v>
      </c>
      <c r="D286" s="56" t="e">
        <v>#N/A</v>
      </c>
      <c r="E286" s="56" t="e">
        <v>#N/A</v>
      </c>
      <c r="F286" s="56" t="e">
        <v>#N/A</v>
      </c>
      <c r="G286" s="56" t="e">
        <v>#N/A</v>
      </c>
      <c r="J286" s="56" t="e">
        <v>#N/A</v>
      </c>
      <c r="K286" s="56" t="e">
        <v>#N/A</v>
      </c>
      <c r="L286" s="56" t="e">
        <v>#N/A</v>
      </c>
      <c r="M286" s="56" t="e">
        <v>#N/A</v>
      </c>
      <c r="N286" s="56" t="e">
        <v>#N/A</v>
      </c>
      <c r="O286" s="56" t="e">
        <v>#N/A</v>
      </c>
    </row>
    <row r="287" spans="2:15" ht="13.5" customHeight="1" x14ac:dyDescent="0.25">
      <c r="B287" s="56" t="e">
        <v>#N/A</v>
      </c>
      <c r="C287" s="56" t="e">
        <v>#N/A</v>
      </c>
      <c r="D287" s="56" t="e">
        <v>#N/A</v>
      </c>
      <c r="E287" s="56" t="e">
        <v>#N/A</v>
      </c>
      <c r="F287" s="56" t="e">
        <v>#N/A</v>
      </c>
      <c r="G287" s="56" t="e">
        <v>#N/A</v>
      </c>
      <c r="J287" s="56" t="e">
        <v>#N/A</v>
      </c>
      <c r="K287" s="56" t="e">
        <v>#N/A</v>
      </c>
      <c r="L287" s="56" t="e">
        <v>#N/A</v>
      </c>
      <c r="M287" s="56" t="e">
        <v>#N/A</v>
      </c>
      <c r="N287" s="56" t="e">
        <v>#N/A</v>
      </c>
      <c r="O287" s="56" t="e">
        <v>#N/A</v>
      </c>
    </row>
    <row r="288" spans="2:15" ht="13.5" customHeight="1" x14ac:dyDescent="0.25">
      <c r="B288" s="56" t="e">
        <v>#N/A</v>
      </c>
      <c r="C288" s="56" t="e">
        <v>#N/A</v>
      </c>
      <c r="D288" s="56" t="e">
        <v>#N/A</v>
      </c>
      <c r="E288" s="56" t="e">
        <v>#N/A</v>
      </c>
      <c r="F288" s="56" t="e">
        <v>#N/A</v>
      </c>
      <c r="G288" s="56" t="e">
        <v>#N/A</v>
      </c>
      <c r="J288" s="56" t="e">
        <v>#N/A</v>
      </c>
      <c r="K288" s="56" t="e">
        <v>#N/A</v>
      </c>
      <c r="L288" s="56" t="e">
        <v>#N/A</v>
      </c>
      <c r="M288" s="56" t="e">
        <v>#N/A</v>
      </c>
      <c r="N288" s="56" t="e">
        <v>#N/A</v>
      </c>
      <c r="O288" s="56" t="e">
        <v>#N/A</v>
      </c>
    </row>
    <row r="289" spans="2:15" ht="13.5" customHeight="1" x14ac:dyDescent="0.25">
      <c r="B289" s="56" t="e">
        <v>#N/A</v>
      </c>
      <c r="C289" s="56" t="e">
        <v>#N/A</v>
      </c>
      <c r="D289" s="56" t="e">
        <v>#N/A</v>
      </c>
      <c r="E289" s="56" t="e">
        <v>#N/A</v>
      </c>
      <c r="F289" s="56" t="e">
        <v>#N/A</v>
      </c>
      <c r="G289" s="56" t="e">
        <v>#N/A</v>
      </c>
      <c r="J289" s="56" t="e">
        <v>#N/A</v>
      </c>
      <c r="K289" s="56" t="e">
        <v>#N/A</v>
      </c>
      <c r="L289" s="56" t="e">
        <v>#N/A</v>
      </c>
      <c r="M289" s="56" t="e">
        <v>#N/A</v>
      </c>
      <c r="N289" s="56" t="e">
        <v>#N/A</v>
      </c>
      <c r="O289" s="56" t="e">
        <v>#N/A</v>
      </c>
    </row>
    <row r="290" spans="2:15" ht="13.5" customHeight="1" x14ac:dyDescent="0.25">
      <c r="B290" s="56" t="e">
        <v>#N/A</v>
      </c>
      <c r="C290" s="56" t="e">
        <v>#N/A</v>
      </c>
      <c r="D290" s="56" t="e">
        <v>#N/A</v>
      </c>
      <c r="E290" s="56" t="e">
        <v>#N/A</v>
      </c>
      <c r="F290" s="56" t="e">
        <v>#N/A</v>
      </c>
      <c r="G290" s="56" t="e">
        <v>#N/A</v>
      </c>
      <c r="J290" s="56" t="e">
        <v>#N/A</v>
      </c>
      <c r="K290" s="56" t="e">
        <v>#N/A</v>
      </c>
      <c r="L290" s="56" t="e">
        <v>#N/A</v>
      </c>
      <c r="M290" s="56" t="e">
        <v>#N/A</v>
      </c>
      <c r="N290" s="56" t="e">
        <v>#N/A</v>
      </c>
      <c r="O290" s="56" t="e">
        <v>#N/A</v>
      </c>
    </row>
    <row r="291" spans="2:15" ht="13.5" customHeight="1" x14ac:dyDescent="0.25">
      <c r="B291" s="56" t="e">
        <v>#N/A</v>
      </c>
      <c r="C291" s="56" t="e">
        <v>#N/A</v>
      </c>
      <c r="D291" s="56" t="e">
        <v>#N/A</v>
      </c>
      <c r="E291" s="56" t="e">
        <v>#N/A</v>
      </c>
      <c r="F291" s="56" t="e">
        <v>#N/A</v>
      </c>
      <c r="G291" s="56" t="e">
        <v>#N/A</v>
      </c>
      <c r="J291" s="56" t="e">
        <v>#N/A</v>
      </c>
      <c r="K291" s="56" t="e">
        <v>#N/A</v>
      </c>
      <c r="L291" s="56" t="e">
        <v>#N/A</v>
      </c>
      <c r="M291" s="56" t="e">
        <v>#N/A</v>
      </c>
      <c r="N291" s="56" t="e">
        <v>#N/A</v>
      </c>
      <c r="O291" s="56" t="e">
        <v>#N/A</v>
      </c>
    </row>
    <row r="292" spans="2:15" ht="13.5" customHeight="1" x14ac:dyDescent="0.25">
      <c r="B292" s="56" t="e">
        <v>#N/A</v>
      </c>
      <c r="C292" s="56" t="e">
        <v>#N/A</v>
      </c>
      <c r="D292" s="56" t="e">
        <v>#N/A</v>
      </c>
      <c r="E292" s="56" t="e">
        <v>#N/A</v>
      </c>
      <c r="F292" s="56" t="e">
        <v>#N/A</v>
      </c>
      <c r="G292" s="56" t="e">
        <v>#N/A</v>
      </c>
      <c r="J292" s="56" t="e">
        <v>#N/A</v>
      </c>
      <c r="K292" s="56" t="e">
        <v>#N/A</v>
      </c>
      <c r="L292" s="56" t="e">
        <v>#N/A</v>
      </c>
      <c r="M292" s="56" t="e">
        <v>#N/A</v>
      </c>
      <c r="N292" s="56" t="e">
        <v>#N/A</v>
      </c>
      <c r="O292" s="56" t="e">
        <v>#N/A</v>
      </c>
    </row>
    <row r="293" spans="2:15" ht="13.5" customHeight="1" x14ac:dyDescent="0.25">
      <c r="B293" s="56" t="e">
        <v>#N/A</v>
      </c>
      <c r="C293" s="56" t="e">
        <v>#N/A</v>
      </c>
      <c r="D293" s="56" t="e">
        <v>#N/A</v>
      </c>
      <c r="E293" s="56" t="e">
        <v>#N/A</v>
      </c>
      <c r="F293" s="56" t="e">
        <v>#N/A</v>
      </c>
      <c r="G293" s="56" t="e">
        <v>#N/A</v>
      </c>
      <c r="J293" s="56" t="e">
        <v>#N/A</v>
      </c>
      <c r="K293" s="56" t="e">
        <v>#N/A</v>
      </c>
      <c r="L293" s="56" t="e">
        <v>#N/A</v>
      </c>
      <c r="M293" s="56" t="e">
        <v>#N/A</v>
      </c>
      <c r="N293" s="56" t="e">
        <v>#N/A</v>
      </c>
      <c r="O293" s="56" t="e">
        <v>#N/A</v>
      </c>
    </row>
    <row r="294" spans="2:15" ht="13.5" customHeight="1" x14ac:dyDescent="0.25">
      <c r="B294" s="56" t="e">
        <v>#N/A</v>
      </c>
      <c r="C294" s="56" t="e">
        <v>#N/A</v>
      </c>
      <c r="D294" s="56" t="e">
        <v>#N/A</v>
      </c>
      <c r="E294" s="56" t="e">
        <v>#N/A</v>
      </c>
      <c r="F294" s="56" t="e">
        <v>#N/A</v>
      </c>
      <c r="G294" s="56" t="e">
        <v>#N/A</v>
      </c>
      <c r="J294" s="56" t="e">
        <v>#N/A</v>
      </c>
      <c r="K294" s="56" t="e">
        <v>#N/A</v>
      </c>
      <c r="L294" s="56" t="e">
        <v>#N/A</v>
      </c>
      <c r="M294" s="56" t="e">
        <v>#N/A</v>
      </c>
      <c r="N294" s="56" t="e">
        <v>#N/A</v>
      </c>
      <c r="O294" s="56" t="e">
        <v>#N/A</v>
      </c>
    </row>
    <row r="295" spans="2:15" ht="13.5" customHeight="1" x14ac:dyDescent="0.25">
      <c r="B295" s="56" t="e">
        <v>#N/A</v>
      </c>
      <c r="C295" s="56" t="e">
        <v>#N/A</v>
      </c>
      <c r="D295" s="56" t="e">
        <v>#N/A</v>
      </c>
      <c r="E295" s="56" t="e">
        <v>#N/A</v>
      </c>
      <c r="F295" s="56" t="e">
        <v>#N/A</v>
      </c>
      <c r="G295" s="56" t="e">
        <v>#N/A</v>
      </c>
      <c r="J295" s="56" t="e">
        <v>#N/A</v>
      </c>
      <c r="K295" s="56" t="e">
        <v>#N/A</v>
      </c>
      <c r="L295" s="56" t="e">
        <v>#N/A</v>
      </c>
      <c r="M295" s="56" t="e">
        <v>#N/A</v>
      </c>
      <c r="N295" s="56" t="e">
        <v>#N/A</v>
      </c>
      <c r="O295" s="56" t="e">
        <v>#N/A</v>
      </c>
    </row>
    <row r="296" spans="2:15" ht="13.5" customHeight="1" x14ac:dyDescent="0.25">
      <c r="B296" s="56" t="e">
        <v>#N/A</v>
      </c>
      <c r="C296" s="56" t="e">
        <v>#N/A</v>
      </c>
      <c r="D296" s="56" t="e">
        <v>#N/A</v>
      </c>
      <c r="E296" s="56" t="e">
        <v>#N/A</v>
      </c>
      <c r="F296" s="56" t="e">
        <v>#N/A</v>
      </c>
      <c r="G296" s="56" t="e">
        <v>#N/A</v>
      </c>
      <c r="J296" s="56" t="e">
        <v>#N/A</v>
      </c>
      <c r="K296" s="56" t="e">
        <v>#N/A</v>
      </c>
      <c r="L296" s="56" t="e">
        <v>#N/A</v>
      </c>
      <c r="M296" s="56" t="e">
        <v>#N/A</v>
      </c>
      <c r="N296" s="56" t="e">
        <v>#N/A</v>
      </c>
      <c r="O296" s="56" t="e">
        <v>#N/A</v>
      </c>
    </row>
    <row r="297" spans="2:15" ht="13.5" customHeight="1" x14ac:dyDescent="0.25">
      <c r="B297" s="56" t="e">
        <v>#N/A</v>
      </c>
      <c r="C297" s="56" t="e">
        <v>#N/A</v>
      </c>
      <c r="D297" s="56" t="e">
        <v>#N/A</v>
      </c>
      <c r="E297" s="56" t="e">
        <v>#N/A</v>
      </c>
      <c r="F297" s="56" t="e">
        <v>#N/A</v>
      </c>
      <c r="G297" s="56" t="e">
        <v>#N/A</v>
      </c>
      <c r="J297" s="56" t="e">
        <v>#N/A</v>
      </c>
      <c r="K297" s="56" t="e">
        <v>#N/A</v>
      </c>
      <c r="L297" s="56" t="e">
        <v>#N/A</v>
      </c>
      <c r="M297" s="56" t="e">
        <v>#N/A</v>
      </c>
      <c r="N297" s="56" t="e">
        <v>#N/A</v>
      </c>
      <c r="O297" s="56" t="e">
        <v>#N/A</v>
      </c>
    </row>
    <row r="298" spans="2:15" ht="13.5" customHeight="1" x14ac:dyDescent="0.25">
      <c r="B298" s="56" t="e">
        <v>#N/A</v>
      </c>
      <c r="C298" s="56" t="e">
        <v>#N/A</v>
      </c>
      <c r="D298" s="56" t="e">
        <v>#N/A</v>
      </c>
      <c r="E298" s="56" t="e">
        <v>#N/A</v>
      </c>
      <c r="F298" s="56" t="e">
        <v>#N/A</v>
      </c>
      <c r="G298" s="56" t="e">
        <v>#N/A</v>
      </c>
      <c r="J298" s="56" t="e">
        <v>#N/A</v>
      </c>
      <c r="K298" s="56" t="e">
        <v>#N/A</v>
      </c>
      <c r="L298" s="56" t="e">
        <v>#N/A</v>
      </c>
      <c r="M298" s="56" t="e">
        <v>#N/A</v>
      </c>
      <c r="N298" s="56" t="e">
        <v>#N/A</v>
      </c>
      <c r="O298" s="56" t="e">
        <v>#N/A</v>
      </c>
    </row>
    <row r="299" spans="2:15" ht="13.5" customHeight="1" x14ac:dyDescent="0.25">
      <c r="B299" s="56" t="e">
        <v>#N/A</v>
      </c>
      <c r="C299" s="56" t="e">
        <v>#N/A</v>
      </c>
      <c r="D299" s="56" t="e">
        <v>#N/A</v>
      </c>
      <c r="E299" s="56" t="e">
        <v>#N/A</v>
      </c>
      <c r="F299" s="56" t="e">
        <v>#N/A</v>
      </c>
      <c r="G299" s="56" t="e">
        <v>#N/A</v>
      </c>
      <c r="J299" s="56" t="e">
        <v>#N/A</v>
      </c>
      <c r="K299" s="56" t="e">
        <v>#N/A</v>
      </c>
      <c r="L299" s="56" t="e">
        <v>#N/A</v>
      </c>
      <c r="M299" s="56" t="e">
        <v>#N/A</v>
      </c>
      <c r="N299" s="56" t="e">
        <v>#N/A</v>
      </c>
      <c r="O299" s="56" t="e">
        <v>#N/A</v>
      </c>
    </row>
    <row r="300" spans="2:15" ht="13.5" customHeight="1" x14ac:dyDescent="0.25">
      <c r="B300" s="56" t="e">
        <v>#N/A</v>
      </c>
      <c r="C300" s="56" t="e">
        <v>#N/A</v>
      </c>
      <c r="D300" s="56" t="e">
        <v>#N/A</v>
      </c>
      <c r="E300" s="56" t="e">
        <v>#N/A</v>
      </c>
      <c r="F300" s="56" t="e">
        <v>#N/A</v>
      </c>
      <c r="G300" s="56" t="e">
        <v>#N/A</v>
      </c>
      <c r="J300" s="56" t="e">
        <v>#N/A</v>
      </c>
      <c r="K300" s="56" t="e">
        <v>#N/A</v>
      </c>
      <c r="L300" s="56" t="e">
        <v>#N/A</v>
      </c>
      <c r="M300" s="56" t="e">
        <v>#N/A</v>
      </c>
      <c r="N300" s="56" t="e">
        <v>#N/A</v>
      </c>
      <c r="O300" s="56" t="e">
        <v>#N/A</v>
      </c>
    </row>
    <row r="301" spans="2:15" ht="13.5" customHeight="1" x14ac:dyDescent="0.25">
      <c r="B301" s="56" t="e">
        <v>#N/A</v>
      </c>
      <c r="C301" s="56" t="e">
        <v>#N/A</v>
      </c>
      <c r="D301" s="56" t="e">
        <v>#N/A</v>
      </c>
      <c r="E301" s="56" t="e">
        <v>#N/A</v>
      </c>
      <c r="F301" s="56" t="e">
        <v>#N/A</v>
      </c>
      <c r="G301" s="56" t="e">
        <v>#N/A</v>
      </c>
      <c r="J301" s="56" t="e">
        <v>#N/A</v>
      </c>
      <c r="K301" s="56" t="e">
        <v>#N/A</v>
      </c>
      <c r="L301" s="56" t="e">
        <v>#N/A</v>
      </c>
      <c r="M301" s="56" t="e">
        <v>#N/A</v>
      </c>
      <c r="N301" s="56" t="e">
        <v>#N/A</v>
      </c>
      <c r="O301" s="56" t="e">
        <v>#N/A</v>
      </c>
    </row>
    <row r="302" spans="2:15" ht="13.5" customHeight="1" x14ac:dyDescent="0.25">
      <c r="B302" s="56" t="e">
        <v>#N/A</v>
      </c>
      <c r="C302" s="56" t="e">
        <v>#N/A</v>
      </c>
      <c r="D302" s="56" t="e">
        <v>#N/A</v>
      </c>
      <c r="E302" s="56" t="e">
        <v>#N/A</v>
      </c>
      <c r="F302" s="56" t="e">
        <v>#N/A</v>
      </c>
      <c r="G302" s="56" t="e">
        <v>#N/A</v>
      </c>
      <c r="J302" s="56" t="e">
        <v>#N/A</v>
      </c>
      <c r="K302" s="56" t="e">
        <v>#N/A</v>
      </c>
      <c r="L302" s="56" t="e">
        <v>#N/A</v>
      </c>
      <c r="M302" s="56" t="e">
        <v>#N/A</v>
      </c>
      <c r="N302" s="56" t="e">
        <v>#N/A</v>
      </c>
      <c r="O302" s="56" t="e">
        <v>#N/A</v>
      </c>
    </row>
    <row r="303" spans="2:15" ht="13.5" customHeight="1" x14ac:dyDescent="0.25">
      <c r="B303" s="56" t="e">
        <v>#N/A</v>
      </c>
      <c r="C303" s="56" t="e">
        <v>#N/A</v>
      </c>
      <c r="D303" s="56" t="e">
        <v>#N/A</v>
      </c>
      <c r="E303" s="56" t="e">
        <v>#N/A</v>
      </c>
      <c r="F303" s="56" t="e">
        <v>#N/A</v>
      </c>
      <c r="G303" s="56" t="e">
        <v>#N/A</v>
      </c>
      <c r="J303" s="56" t="e">
        <v>#N/A</v>
      </c>
      <c r="K303" s="56" t="e">
        <v>#N/A</v>
      </c>
      <c r="L303" s="56" t="e">
        <v>#N/A</v>
      </c>
      <c r="M303" s="56" t="e">
        <v>#N/A</v>
      </c>
      <c r="N303" s="56" t="e">
        <v>#N/A</v>
      </c>
      <c r="O303" s="56" t="e">
        <v>#N/A</v>
      </c>
    </row>
    <row r="304" spans="2:15" ht="13.5" customHeight="1" x14ac:dyDescent="0.25">
      <c r="B304" s="56" t="e">
        <v>#N/A</v>
      </c>
      <c r="C304" s="56" t="e">
        <v>#N/A</v>
      </c>
      <c r="D304" s="56" t="e">
        <v>#N/A</v>
      </c>
      <c r="E304" s="56" t="e">
        <v>#N/A</v>
      </c>
      <c r="F304" s="56" t="e">
        <v>#N/A</v>
      </c>
      <c r="G304" s="56" t="e">
        <v>#N/A</v>
      </c>
      <c r="J304" s="56" t="e">
        <v>#N/A</v>
      </c>
      <c r="K304" s="56" t="e">
        <v>#N/A</v>
      </c>
      <c r="L304" s="56" t="e">
        <v>#N/A</v>
      </c>
      <c r="M304" s="56" t="e">
        <v>#N/A</v>
      </c>
      <c r="N304" s="56" t="e">
        <v>#N/A</v>
      </c>
      <c r="O304" s="56" t="e">
        <v>#N/A</v>
      </c>
    </row>
    <row r="305" spans="2:15" ht="13.5" customHeight="1" x14ac:dyDescent="0.25">
      <c r="B305" s="56" t="e">
        <v>#N/A</v>
      </c>
      <c r="C305" s="56" t="e">
        <v>#N/A</v>
      </c>
      <c r="D305" s="56" t="e">
        <v>#N/A</v>
      </c>
      <c r="E305" s="56" t="e">
        <v>#N/A</v>
      </c>
      <c r="F305" s="56" t="e">
        <v>#N/A</v>
      </c>
      <c r="G305" s="56" t="e">
        <v>#N/A</v>
      </c>
      <c r="J305" s="56" t="e">
        <v>#N/A</v>
      </c>
      <c r="K305" s="56" t="e">
        <v>#N/A</v>
      </c>
      <c r="L305" s="56" t="e">
        <v>#N/A</v>
      </c>
      <c r="M305" s="56" t="e">
        <v>#N/A</v>
      </c>
      <c r="N305" s="56" t="e">
        <v>#N/A</v>
      </c>
      <c r="O305" s="56" t="e">
        <v>#N/A</v>
      </c>
    </row>
    <row r="306" spans="2:15" ht="13.5" customHeight="1" x14ac:dyDescent="0.25">
      <c r="B306" s="56" t="e">
        <v>#N/A</v>
      </c>
      <c r="C306" s="56" t="e">
        <v>#N/A</v>
      </c>
      <c r="D306" s="56" t="e">
        <v>#N/A</v>
      </c>
      <c r="E306" s="56" t="e">
        <v>#N/A</v>
      </c>
      <c r="F306" s="56" t="e">
        <v>#N/A</v>
      </c>
      <c r="G306" s="56" t="e">
        <v>#N/A</v>
      </c>
      <c r="J306" s="56" t="e">
        <v>#N/A</v>
      </c>
      <c r="K306" s="56" t="e">
        <v>#N/A</v>
      </c>
      <c r="L306" s="56" t="e">
        <v>#N/A</v>
      </c>
      <c r="M306" s="56" t="e">
        <v>#N/A</v>
      </c>
      <c r="N306" s="56" t="e">
        <v>#N/A</v>
      </c>
      <c r="O306" s="56" t="e">
        <v>#N/A</v>
      </c>
    </row>
    <row r="307" spans="2:15" ht="13.5" customHeight="1" x14ac:dyDescent="0.25">
      <c r="B307" s="56" t="e">
        <v>#N/A</v>
      </c>
      <c r="C307" s="56" t="e">
        <v>#N/A</v>
      </c>
      <c r="D307" s="56" t="e">
        <v>#N/A</v>
      </c>
      <c r="E307" s="56" t="e">
        <v>#N/A</v>
      </c>
      <c r="F307" s="56" t="e">
        <v>#N/A</v>
      </c>
      <c r="G307" s="56" t="e">
        <v>#N/A</v>
      </c>
      <c r="J307" s="56" t="e">
        <v>#N/A</v>
      </c>
      <c r="K307" s="56" t="e">
        <v>#N/A</v>
      </c>
      <c r="L307" s="56" t="e">
        <v>#N/A</v>
      </c>
      <c r="M307" s="56" t="e">
        <v>#N/A</v>
      </c>
      <c r="N307" s="56" t="e">
        <v>#N/A</v>
      </c>
      <c r="O307" s="56" t="e">
        <v>#N/A</v>
      </c>
    </row>
    <row r="308" spans="2:15" ht="13.5" customHeight="1" x14ac:dyDescent="0.25">
      <c r="B308" s="56" t="e">
        <v>#N/A</v>
      </c>
      <c r="C308" s="56" t="e">
        <v>#N/A</v>
      </c>
      <c r="D308" s="56" t="e">
        <v>#N/A</v>
      </c>
      <c r="E308" s="56" t="e">
        <v>#N/A</v>
      </c>
      <c r="F308" s="56" t="e">
        <v>#N/A</v>
      </c>
      <c r="G308" s="56" t="e">
        <v>#N/A</v>
      </c>
      <c r="J308" s="56" t="e">
        <v>#N/A</v>
      </c>
      <c r="K308" s="56" t="e">
        <v>#N/A</v>
      </c>
      <c r="L308" s="56" t="e">
        <v>#N/A</v>
      </c>
      <c r="M308" s="56" t="e">
        <v>#N/A</v>
      </c>
      <c r="N308" s="56" t="e">
        <v>#N/A</v>
      </c>
      <c r="O308" s="56" t="e">
        <v>#N/A</v>
      </c>
    </row>
    <row r="309" spans="2:15" ht="13.5" customHeight="1" x14ac:dyDescent="0.25">
      <c r="B309" s="56" t="e">
        <v>#N/A</v>
      </c>
      <c r="C309" s="56" t="e">
        <v>#N/A</v>
      </c>
      <c r="D309" s="56" t="e">
        <v>#N/A</v>
      </c>
      <c r="E309" s="56" t="e">
        <v>#N/A</v>
      </c>
      <c r="F309" s="56" t="e">
        <v>#N/A</v>
      </c>
      <c r="G309" s="56" t="e">
        <v>#N/A</v>
      </c>
      <c r="J309" s="56" t="e">
        <v>#N/A</v>
      </c>
      <c r="K309" s="56" t="e">
        <v>#N/A</v>
      </c>
      <c r="L309" s="56" t="e">
        <v>#N/A</v>
      </c>
      <c r="M309" s="56" t="e">
        <v>#N/A</v>
      </c>
      <c r="N309" s="56" t="e">
        <v>#N/A</v>
      </c>
      <c r="O309" s="56" t="e">
        <v>#N/A</v>
      </c>
    </row>
    <row r="310" spans="2:15" ht="13.5" customHeight="1" x14ac:dyDescent="0.25">
      <c r="B310" s="56" t="e">
        <v>#N/A</v>
      </c>
      <c r="C310" s="56" t="e">
        <v>#N/A</v>
      </c>
      <c r="D310" s="56" t="e">
        <v>#N/A</v>
      </c>
      <c r="E310" s="56" t="e">
        <v>#N/A</v>
      </c>
      <c r="F310" s="56" t="e">
        <v>#N/A</v>
      </c>
      <c r="G310" s="56" t="e">
        <v>#N/A</v>
      </c>
      <c r="J310" s="56" t="e">
        <v>#N/A</v>
      </c>
      <c r="K310" s="56" t="e">
        <v>#N/A</v>
      </c>
      <c r="L310" s="56" t="e">
        <v>#N/A</v>
      </c>
      <c r="M310" s="56" t="e">
        <v>#N/A</v>
      </c>
      <c r="N310" s="56" t="e">
        <v>#N/A</v>
      </c>
      <c r="O310" s="56" t="e">
        <v>#N/A</v>
      </c>
    </row>
    <row r="311" spans="2:15" ht="13.5" customHeight="1" x14ac:dyDescent="0.25">
      <c r="B311" s="56" t="e">
        <v>#N/A</v>
      </c>
      <c r="C311" s="56" t="e">
        <v>#N/A</v>
      </c>
      <c r="D311" s="56" t="e">
        <v>#N/A</v>
      </c>
      <c r="E311" s="56" t="e">
        <v>#N/A</v>
      </c>
      <c r="F311" s="56" t="e">
        <v>#N/A</v>
      </c>
      <c r="G311" s="56" t="e">
        <v>#N/A</v>
      </c>
      <c r="J311" s="56" t="e">
        <v>#N/A</v>
      </c>
      <c r="K311" s="56" t="e">
        <v>#N/A</v>
      </c>
      <c r="L311" s="56" t="e">
        <v>#N/A</v>
      </c>
      <c r="M311" s="56" t="e">
        <v>#N/A</v>
      </c>
      <c r="N311" s="56" t="e">
        <v>#N/A</v>
      </c>
      <c r="O311" s="56" t="e">
        <v>#N/A</v>
      </c>
    </row>
    <row r="312" spans="2:15" ht="13.5" customHeight="1" x14ac:dyDescent="0.25">
      <c r="B312" s="56" t="e">
        <v>#N/A</v>
      </c>
      <c r="C312" s="56" t="e">
        <v>#N/A</v>
      </c>
      <c r="D312" s="56" t="e">
        <v>#N/A</v>
      </c>
      <c r="E312" s="56" t="e">
        <v>#N/A</v>
      </c>
      <c r="F312" s="56" t="e">
        <v>#N/A</v>
      </c>
      <c r="G312" s="56" t="e">
        <v>#N/A</v>
      </c>
      <c r="J312" s="56" t="e">
        <v>#N/A</v>
      </c>
      <c r="K312" s="56" t="e">
        <v>#N/A</v>
      </c>
      <c r="L312" s="56" t="e">
        <v>#N/A</v>
      </c>
      <c r="M312" s="56" t="e">
        <v>#N/A</v>
      </c>
      <c r="N312" s="56" t="e">
        <v>#N/A</v>
      </c>
      <c r="O312" s="56" t="e">
        <v>#N/A</v>
      </c>
    </row>
    <row r="313" spans="2:15" ht="13.5" customHeight="1" x14ac:dyDescent="0.25">
      <c r="B313" s="56" t="e">
        <v>#N/A</v>
      </c>
      <c r="C313" s="56" t="e">
        <v>#N/A</v>
      </c>
      <c r="D313" s="56" t="e">
        <v>#N/A</v>
      </c>
      <c r="E313" s="56" t="e">
        <v>#N/A</v>
      </c>
      <c r="F313" s="56" t="e">
        <v>#N/A</v>
      </c>
      <c r="G313" s="56" t="e">
        <v>#N/A</v>
      </c>
      <c r="J313" s="56" t="e">
        <v>#N/A</v>
      </c>
      <c r="K313" s="56" t="e">
        <v>#N/A</v>
      </c>
      <c r="L313" s="56" t="e">
        <v>#N/A</v>
      </c>
      <c r="M313" s="56" t="e">
        <v>#N/A</v>
      </c>
      <c r="N313" s="56" t="e">
        <v>#N/A</v>
      </c>
      <c r="O313" s="56" t="e">
        <v>#N/A</v>
      </c>
    </row>
    <row r="314" spans="2:15" ht="13.5" customHeight="1" x14ac:dyDescent="0.25">
      <c r="B314" s="56" t="e">
        <v>#N/A</v>
      </c>
      <c r="C314" s="56" t="e">
        <v>#N/A</v>
      </c>
      <c r="D314" s="56" t="e">
        <v>#N/A</v>
      </c>
      <c r="E314" s="56" t="e">
        <v>#N/A</v>
      </c>
      <c r="F314" s="56" t="e">
        <v>#N/A</v>
      </c>
      <c r="G314" s="56" t="e">
        <v>#N/A</v>
      </c>
      <c r="J314" s="56" t="e">
        <v>#N/A</v>
      </c>
      <c r="K314" s="56" t="e">
        <v>#N/A</v>
      </c>
      <c r="L314" s="56" t="e">
        <v>#N/A</v>
      </c>
      <c r="M314" s="56" t="e">
        <v>#N/A</v>
      </c>
      <c r="N314" s="56" t="e">
        <v>#N/A</v>
      </c>
      <c r="O314" s="56" t="e">
        <v>#N/A</v>
      </c>
    </row>
    <row r="315" spans="2:15" ht="13.5" customHeight="1" x14ac:dyDescent="0.25">
      <c r="B315" s="56" t="e">
        <v>#N/A</v>
      </c>
      <c r="C315" s="56" t="e">
        <v>#N/A</v>
      </c>
      <c r="D315" s="56" t="e">
        <v>#N/A</v>
      </c>
      <c r="E315" s="56" t="e">
        <v>#N/A</v>
      </c>
      <c r="F315" s="56" t="e">
        <v>#N/A</v>
      </c>
      <c r="G315" s="56" t="e">
        <v>#N/A</v>
      </c>
      <c r="J315" s="56" t="e">
        <v>#N/A</v>
      </c>
      <c r="K315" s="56" t="e">
        <v>#N/A</v>
      </c>
      <c r="L315" s="56" t="e">
        <v>#N/A</v>
      </c>
      <c r="M315" s="56" t="e">
        <v>#N/A</v>
      </c>
      <c r="N315" s="56" t="e">
        <v>#N/A</v>
      </c>
      <c r="O315" s="56" t="e">
        <v>#N/A</v>
      </c>
    </row>
    <row r="316" spans="2:15" ht="13.5" customHeight="1" x14ac:dyDescent="0.25">
      <c r="B316" s="56" t="e">
        <v>#N/A</v>
      </c>
      <c r="C316" s="56" t="e">
        <v>#N/A</v>
      </c>
      <c r="D316" s="56" t="e">
        <v>#N/A</v>
      </c>
      <c r="E316" s="56" t="e">
        <v>#N/A</v>
      </c>
      <c r="F316" s="56" t="e">
        <v>#N/A</v>
      </c>
      <c r="G316" s="56" t="e">
        <v>#N/A</v>
      </c>
      <c r="J316" s="56" t="e">
        <v>#N/A</v>
      </c>
      <c r="K316" s="56" t="e">
        <v>#N/A</v>
      </c>
      <c r="L316" s="56" t="e">
        <v>#N/A</v>
      </c>
      <c r="M316" s="56" t="e">
        <v>#N/A</v>
      </c>
      <c r="N316" s="56" t="e">
        <v>#N/A</v>
      </c>
      <c r="O316" s="56" t="e">
        <v>#N/A</v>
      </c>
    </row>
    <row r="317" spans="2:15" ht="13.5" customHeight="1" x14ac:dyDescent="0.25">
      <c r="B317" s="56" t="e">
        <v>#N/A</v>
      </c>
      <c r="C317" s="56" t="e">
        <v>#N/A</v>
      </c>
      <c r="D317" s="56" t="e">
        <v>#N/A</v>
      </c>
      <c r="E317" s="56" t="e">
        <v>#N/A</v>
      </c>
      <c r="F317" s="56" t="e">
        <v>#N/A</v>
      </c>
      <c r="G317" s="56" t="e">
        <v>#N/A</v>
      </c>
      <c r="J317" s="56" t="e">
        <v>#N/A</v>
      </c>
      <c r="K317" s="56" t="e">
        <v>#N/A</v>
      </c>
      <c r="L317" s="56" t="e">
        <v>#N/A</v>
      </c>
      <c r="M317" s="56" t="e">
        <v>#N/A</v>
      </c>
      <c r="N317" s="56" t="e">
        <v>#N/A</v>
      </c>
      <c r="O317" s="56" t="e">
        <v>#N/A</v>
      </c>
    </row>
    <row r="318" spans="2:15" ht="13.5" customHeight="1" x14ac:dyDescent="0.25">
      <c r="B318" s="56" t="e">
        <v>#N/A</v>
      </c>
      <c r="C318" s="56" t="e">
        <v>#N/A</v>
      </c>
      <c r="D318" s="56" t="e">
        <v>#N/A</v>
      </c>
      <c r="E318" s="56" t="e">
        <v>#N/A</v>
      </c>
      <c r="F318" s="56" t="e">
        <v>#N/A</v>
      </c>
      <c r="G318" s="56" t="e">
        <v>#N/A</v>
      </c>
      <c r="J318" s="56" t="e">
        <v>#N/A</v>
      </c>
      <c r="K318" s="56" t="e">
        <v>#N/A</v>
      </c>
      <c r="L318" s="56" t="e">
        <v>#N/A</v>
      </c>
      <c r="M318" s="56" t="e">
        <v>#N/A</v>
      </c>
      <c r="N318" s="56" t="e">
        <v>#N/A</v>
      </c>
      <c r="O318" s="56" t="e">
        <v>#N/A</v>
      </c>
    </row>
    <row r="319" spans="2:15" ht="13.5" customHeight="1" x14ac:dyDescent="0.25">
      <c r="B319" s="56" t="e">
        <v>#N/A</v>
      </c>
      <c r="C319" s="56" t="e">
        <v>#N/A</v>
      </c>
      <c r="D319" s="56" t="e">
        <v>#N/A</v>
      </c>
      <c r="E319" s="56" t="e">
        <v>#N/A</v>
      </c>
      <c r="F319" s="56" t="e">
        <v>#N/A</v>
      </c>
      <c r="G319" s="56" t="e">
        <v>#N/A</v>
      </c>
      <c r="J319" s="56" t="e">
        <v>#N/A</v>
      </c>
      <c r="K319" s="56" t="e">
        <v>#N/A</v>
      </c>
      <c r="L319" s="56" t="e">
        <v>#N/A</v>
      </c>
      <c r="M319" s="56" t="e">
        <v>#N/A</v>
      </c>
      <c r="N319" s="56" t="e">
        <v>#N/A</v>
      </c>
      <c r="O319" s="56" t="e">
        <v>#N/A</v>
      </c>
    </row>
    <row r="320" spans="2:15" ht="13.5" customHeight="1" x14ac:dyDescent="0.25">
      <c r="B320" s="56" t="e">
        <v>#N/A</v>
      </c>
      <c r="C320" s="56" t="e">
        <v>#N/A</v>
      </c>
      <c r="D320" s="56" t="e">
        <v>#N/A</v>
      </c>
      <c r="E320" s="56" t="e">
        <v>#N/A</v>
      </c>
      <c r="F320" s="56" t="e">
        <v>#N/A</v>
      </c>
      <c r="G320" s="56" t="e">
        <v>#N/A</v>
      </c>
      <c r="J320" s="56" t="e">
        <v>#N/A</v>
      </c>
      <c r="K320" s="56" t="e">
        <v>#N/A</v>
      </c>
      <c r="L320" s="56" t="e">
        <v>#N/A</v>
      </c>
      <c r="M320" s="56" t="e">
        <v>#N/A</v>
      </c>
      <c r="N320" s="56" t="e">
        <v>#N/A</v>
      </c>
      <c r="O320" s="56" t="e">
        <v>#N/A</v>
      </c>
    </row>
    <row r="321" spans="2:15" ht="13.5" customHeight="1" x14ac:dyDescent="0.25">
      <c r="B321" s="56" t="e">
        <v>#N/A</v>
      </c>
      <c r="C321" s="56" t="e">
        <v>#N/A</v>
      </c>
      <c r="D321" s="56" t="e">
        <v>#N/A</v>
      </c>
      <c r="E321" s="56" t="e">
        <v>#N/A</v>
      </c>
      <c r="F321" s="56" t="e">
        <v>#N/A</v>
      </c>
      <c r="G321" s="56" t="e">
        <v>#N/A</v>
      </c>
      <c r="J321" s="56" t="e">
        <v>#N/A</v>
      </c>
      <c r="K321" s="56" t="e">
        <v>#N/A</v>
      </c>
      <c r="L321" s="56" t="e">
        <v>#N/A</v>
      </c>
      <c r="M321" s="56" t="e">
        <v>#N/A</v>
      </c>
      <c r="N321" s="56" t="e">
        <v>#N/A</v>
      </c>
      <c r="O321" s="56" t="e">
        <v>#N/A</v>
      </c>
    </row>
    <row r="322" spans="2:15" ht="13.5" customHeight="1" x14ac:dyDescent="0.25">
      <c r="B322" s="56" t="e">
        <v>#N/A</v>
      </c>
      <c r="C322" s="56" t="e">
        <v>#N/A</v>
      </c>
      <c r="D322" s="56" t="e">
        <v>#N/A</v>
      </c>
      <c r="E322" s="56" t="e">
        <v>#N/A</v>
      </c>
      <c r="F322" s="56" t="e">
        <v>#N/A</v>
      </c>
      <c r="G322" s="56" t="e">
        <v>#N/A</v>
      </c>
      <c r="J322" s="56" t="e">
        <v>#N/A</v>
      </c>
      <c r="K322" s="56" t="e">
        <v>#N/A</v>
      </c>
      <c r="L322" s="56" t="e">
        <v>#N/A</v>
      </c>
      <c r="M322" s="56" t="e">
        <v>#N/A</v>
      </c>
      <c r="N322" s="56" t="e">
        <v>#N/A</v>
      </c>
      <c r="O322" s="56" t="e">
        <v>#N/A</v>
      </c>
    </row>
    <row r="323" spans="2:15" ht="13.5" customHeight="1" x14ac:dyDescent="0.25">
      <c r="B323" s="56" t="e">
        <v>#N/A</v>
      </c>
      <c r="C323" s="56" t="e">
        <v>#N/A</v>
      </c>
      <c r="D323" s="56" t="e">
        <v>#N/A</v>
      </c>
      <c r="E323" s="56" t="e">
        <v>#N/A</v>
      </c>
      <c r="F323" s="56" t="e">
        <v>#N/A</v>
      </c>
      <c r="G323" s="56" t="e">
        <v>#N/A</v>
      </c>
      <c r="J323" s="56" t="e">
        <v>#N/A</v>
      </c>
      <c r="K323" s="56" t="e">
        <v>#N/A</v>
      </c>
      <c r="L323" s="56" t="e">
        <v>#N/A</v>
      </c>
      <c r="M323" s="56" t="e">
        <v>#N/A</v>
      </c>
      <c r="N323" s="56" t="e">
        <v>#N/A</v>
      </c>
      <c r="O323" s="56" t="e">
        <v>#N/A</v>
      </c>
    </row>
    <row r="324" spans="2:15" ht="13.5" customHeight="1" x14ac:dyDescent="0.25">
      <c r="B324" s="56" t="e">
        <v>#N/A</v>
      </c>
      <c r="C324" s="56" t="e">
        <v>#N/A</v>
      </c>
      <c r="D324" s="56" t="e">
        <v>#N/A</v>
      </c>
      <c r="E324" s="56" t="e">
        <v>#N/A</v>
      </c>
      <c r="F324" s="56" t="e">
        <v>#N/A</v>
      </c>
      <c r="G324" s="56" t="e">
        <v>#N/A</v>
      </c>
      <c r="J324" s="56" t="e">
        <v>#N/A</v>
      </c>
      <c r="K324" s="56" t="e">
        <v>#N/A</v>
      </c>
      <c r="L324" s="56" t="e">
        <v>#N/A</v>
      </c>
      <c r="M324" s="56" t="e">
        <v>#N/A</v>
      </c>
      <c r="N324" s="56" t="e">
        <v>#N/A</v>
      </c>
      <c r="O324" s="56" t="e">
        <v>#N/A</v>
      </c>
    </row>
    <row r="325" spans="2:15" ht="13.5" customHeight="1" x14ac:dyDescent="0.25">
      <c r="B325" s="56" t="e">
        <v>#N/A</v>
      </c>
      <c r="C325" s="56" t="e">
        <v>#N/A</v>
      </c>
      <c r="D325" s="56" t="e">
        <v>#N/A</v>
      </c>
      <c r="E325" s="56" t="e">
        <v>#N/A</v>
      </c>
      <c r="F325" s="56" t="e">
        <v>#N/A</v>
      </c>
      <c r="G325" s="56" t="e">
        <v>#N/A</v>
      </c>
      <c r="J325" s="56" t="e">
        <v>#N/A</v>
      </c>
      <c r="K325" s="56" t="e">
        <v>#N/A</v>
      </c>
      <c r="L325" s="56" t="e">
        <v>#N/A</v>
      </c>
      <c r="M325" s="56" t="e">
        <v>#N/A</v>
      </c>
      <c r="N325" s="56" t="e">
        <v>#N/A</v>
      </c>
      <c r="O325" s="56" t="e">
        <v>#N/A</v>
      </c>
    </row>
    <row r="326" spans="2:15" ht="13.5" customHeight="1" x14ac:dyDescent="0.25">
      <c r="B326" s="56" t="e">
        <v>#N/A</v>
      </c>
      <c r="C326" s="56" t="e">
        <v>#N/A</v>
      </c>
      <c r="D326" s="56" t="e">
        <v>#N/A</v>
      </c>
      <c r="E326" s="56" t="e">
        <v>#N/A</v>
      </c>
      <c r="F326" s="56" t="e">
        <v>#N/A</v>
      </c>
      <c r="G326" s="56" t="e">
        <v>#N/A</v>
      </c>
      <c r="J326" s="56" t="e">
        <v>#N/A</v>
      </c>
      <c r="K326" s="56" t="e">
        <v>#N/A</v>
      </c>
      <c r="L326" s="56" t="e">
        <v>#N/A</v>
      </c>
      <c r="M326" s="56" t="e">
        <v>#N/A</v>
      </c>
      <c r="N326" s="56" t="e">
        <v>#N/A</v>
      </c>
      <c r="O326" s="56" t="e">
        <v>#N/A</v>
      </c>
    </row>
    <row r="327" spans="2:15" ht="13.5" customHeight="1" x14ac:dyDescent="0.25">
      <c r="B327" s="56" t="e">
        <v>#N/A</v>
      </c>
      <c r="C327" s="56" t="e">
        <v>#N/A</v>
      </c>
      <c r="D327" s="56" t="e">
        <v>#N/A</v>
      </c>
      <c r="E327" s="56" t="e">
        <v>#N/A</v>
      </c>
      <c r="F327" s="56" t="e">
        <v>#N/A</v>
      </c>
      <c r="G327" s="56" t="e">
        <v>#N/A</v>
      </c>
      <c r="J327" s="56" t="e">
        <v>#N/A</v>
      </c>
      <c r="K327" s="56" t="e">
        <v>#N/A</v>
      </c>
      <c r="L327" s="56" t="e">
        <v>#N/A</v>
      </c>
      <c r="M327" s="56" t="e">
        <v>#N/A</v>
      </c>
      <c r="N327" s="56" t="e">
        <v>#N/A</v>
      </c>
      <c r="O327" s="56" t="e">
        <v>#N/A</v>
      </c>
    </row>
    <row r="328" spans="2:15" ht="13.5" customHeight="1" x14ac:dyDescent="0.25">
      <c r="B328" s="56" t="e">
        <v>#N/A</v>
      </c>
      <c r="C328" s="56" t="e">
        <v>#N/A</v>
      </c>
      <c r="D328" s="56" t="e">
        <v>#N/A</v>
      </c>
      <c r="E328" s="56" t="e">
        <v>#N/A</v>
      </c>
      <c r="F328" s="56" t="e">
        <v>#N/A</v>
      </c>
      <c r="G328" s="56" t="e">
        <v>#N/A</v>
      </c>
      <c r="J328" s="56" t="e">
        <v>#N/A</v>
      </c>
      <c r="K328" s="56" t="e">
        <v>#N/A</v>
      </c>
      <c r="L328" s="56" t="e">
        <v>#N/A</v>
      </c>
      <c r="M328" s="56" t="e">
        <v>#N/A</v>
      </c>
      <c r="N328" s="56" t="e">
        <v>#N/A</v>
      </c>
      <c r="O328" s="56" t="e">
        <v>#N/A</v>
      </c>
    </row>
    <row r="329" spans="2:15" ht="13.5" customHeight="1" x14ac:dyDescent="0.25">
      <c r="B329" s="56" t="e">
        <v>#N/A</v>
      </c>
      <c r="C329" s="56" t="e">
        <v>#N/A</v>
      </c>
      <c r="D329" s="56" t="e">
        <v>#N/A</v>
      </c>
      <c r="E329" s="56" t="e">
        <v>#N/A</v>
      </c>
      <c r="F329" s="56" t="e">
        <v>#N/A</v>
      </c>
      <c r="G329" s="56" t="e">
        <v>#N/A</v>
      </c>
      <c r="J329" s="56" t="e">
        <v>#N/A</v>
      </c>
      <c r="K329" s="56" t="e">
        <v>#N/A</v>
      </c>
      <c r="L329" s="56" t="e">
        <v>#N/A</v>
      </c>
      <c r="M329" s="56" t="e">
        <v>#N/A</v>
      </c>
      <c r="N329" s="56" t="e">
        <v>#N/A</v>
      </c>
      <c r="O329" s="56" t="e">
        <v>#N/A</v>
      </c>
    </row>
    <row r="330" spans="2:15" ht="13.5" customHeight="1" x14ac:dyDescent="0.25">
      <c r="B330" s="56" t="e">
        <v>#N/A</v>
      </c>
      <c r="C330" s="56" t="e">
        <v>#N/A</v>
      </c>
      <c r="D330" s="56" t="e">
        <v>#N/A</v>
      </c>
      <c r="E330" s="56" t="e">
        <v>#N/A</v>
      </c>
      <c r="F330" s="56" t="e">
        <v>#N/A</v>
      </c>
      <c r="G330" s="56" t="e">
        <v>#N/A</v>
      </c>
      <c r="J330" s="56" t="e">
        <v>#N/A</v>
      </c>
      <c r="K330" s="56" t="e">
        <v>#N/A</v>
      </c>
      <c r="L330" s="56" t="e">
        <v>#N/A</v>
      </c>
      <c r="M330" s="56" t="e">
        <v>#N/A</v>
      </c>
      <c r="N330" s="56" t="e">
        <v>#N/A</v>
      </c>
      <c r="O330" s="56" t="e">
        <v>#N/A</v>
      </c>
    </row>
    <row r="331" spans="2:15" ht="13.5" customHeight="1" x14ac:dyDescent="0.25">
      <c r="B331" s="56" t="e">
        <v>#N/A</v>
      </c>
      <c r="C331" s="56" t="e">
        <v>#N/A</v>
      </c>
      <c r="D331" s="56" t="e">
        <v>#N/A</v>
      </c>
      <c r="E331" s="56" t="e">
        <v>#N/A</v>
      </c>
      <c r="F331" s="56" t="e">
        <v>#N/A</v>
      </c>
      <c r="G331" s="56" t="e">
        <v>#N/A</v>
      </c>
      <c r="J331" s="56" t="e">
        <v>#N/A</v>
      </c>
      <c r="K331" s="56" t="e">
        <v>#N/A</v>
      </c>
      <c r="L331" s="56" t="e">
        <v>#N/A</v>
      </c>
      <c r="M331" s="56" t="e">
        <v>#N/A</v>
      </c>
      <c r="N331" s="56" t="e">
        <v>#N/A</v>
      </c>
      <c r="O331" s="56" t="e">
        <v>#N/A</v>
      </c>
    </row>
    <row r="332" spans="2:15" ht="13.5" customHeight="1" x14ac:dyDescent="0.25">
      <c r="B332" s="56" t="e">
        <v>#N/A</v>
      </c>
      <c r="C332" s="56" t="e">
        <v>#N/A</v>
      </c>
      <c r="D332" s="56" t="e">
        <v>#N/A</v>
      </c>
      <c r="E332" s="56" t="e">
        <v>#N/A</v>
      </c>
      <c r="F332" s="56" t="e">
        <v>#N/A</v>
      </c>
      <c r="G332" s="56" t="e">
        <v>#N/A</v>
      </c>
      <c r="J332" s="56" t="e">
        <v>#N/A</v>
      </c>
      <c r="K332" s="56" t="e">
        <v>#N/A</v>
      </c>
      <c r="L332" s="56" t="e">
        <v>#N/A</v>
      </c>
      <c r="M332" s="56" t="e">
        <v>#N/A</v>
      </c>
      <c r="N332" s="56" t="e">
        <v>#N/A</v>
      </c>
      <c r="O332" s="56" t="e">
        <v>#N/A</v>
      </c>
    </row>
    <row r="333" spans="2:15" ht="13.5" customHeight="1" x14ac:dyDescent="0.25">
      <c r="B333" s="56" t="e">
        <v>#N/A</v>
      </c>
      <c r="C333" s="56" t="e">
        <v>#N/A</v>
      </c>
      <c r="D333" s="56" t="e">
        <v>#N/A</v>
      </c>
      <c r="E333" s="56" t="e">
        <v>#N/A</v>
      </c>
      <c r="F333" s="56" t="e">
        <v>#N/A</v>
      </c>
      <c r="G333" s="56" t="e">
        <v>#N/A</v>
      </c>
      <c r="J333" s="56" t="e">
        <v>#N/A</v>
      </c>
      <c r="K333" s="56" t="e">
        <v>#N/A</v>
      </c>
      <c r="L333" s="56" t="e">
        <v>#N/A</v>
      </c>
      <c r="M333" s="56" t="e">
        <v>#N/A</v>
      </c>
      <c r="N333" s="56" t="e">
        <v>#N/A</v>
      </c>
      <c r="O333" s="56" t="e">
        <v>#N/A</v>
      </c>
    </row>
    <row r="334" spans="2:15" ht="13.5" customHeight="1" x14ac:dyDescent="0.25">
      <c r="B334" s="56" t="e">
        <v>#N/A</v>
      </c>
      <c r="C334" s="56" t="e">
        <v>#N/A</v>
      </c>
      <c r="D334" s="56" t="e">
        <v>#N/A</v>
      </c>
      <c r="E334" s="56" t="e">
        <v>#N/A</v>
      </c>
      <c r="F334" s="56" t="e">
        <v>#N/A</v>
      </c>
      <c r="G334" s="56" t="e">
        <v>#N/A</v>
      </c>
      <c r="J334" s="56" t="e">
        <v>#N/A</v>
      </c>
      <c r="K334" s="56" t="e">
        <v>#N/A</v>
      </c>
      <c r="L334" s="56" t="e">
        <v>#N/A</v>
      </c>
      <c r="M334" s="56" t="e">
        <v>#N/A</v>
      </c>
      <c r="N334" s="56" t="e">
        <v>#N/A</v>
      </c>
      <c r="O334" s="56" t="e">
        <v>#N/A</v>
      </c>
    </row>
    <row r="335" spans="2:15" ht="13.5" customHeight="1" x14ac:dyDescent="0.25">
      <c r="B335" s="56" t="e">
        <v>#N/A</v>
      </c>
      <c r="C335" s="56" t="e">
        <v>#N/A</v>
      </c>
      <c r="D335" s="56" t="e">
        <v>#N/A</v>
      </c>
      <c r="E335" s="56" t="e">
        <v>#N/A</v>
      </c>
      <c r="F335" s="56" t="e">
        <v>#N/A</v>
      </c>
      <c r="G335" s="56" t="e">
        <v>#N/A</v>
      </c>
      <c r="J335" s="56" t="e">
        <v>#N/A</v>
      </c>
      <c r="K335" s="56" t="e">
        <v>#N/A</v>
      </c>
      <c r="L335" s="56" t="e">
        <v>#N/A</v>
      </c>
      <c r="M335" s="56" t="e">
        <v>#N/A</v>
      </c>
      <c r="N335" s="56" t="e">
        <v>#N/A</v>
      </c>
      <c r="O335" s="56" t="e">
        <v>#N/A</v>
      </c>
    </row>
    <row r="336" spans="2:15" ht="13.5" customHeight="1" x14ac:dyDescent="0.25">
      <c r="B336" s="56" t="e">
        <v>#N/A</v>
      </c>
      <c r="C336" s="56" t="e">
        <v>#N/A</v>
      </c>
      <c r="D336" s="56" t="e">
        <v>#N/A</v>
      </c>
      <c r="E336" s="56" t="e">
        <v>#N/A</v>
      </c>
      <c r="F336" s="56" t="e">
        <v>#N/A</v>
      </c>
      <c r="G336" s="56" t="e">
        <v>#N/A</v>
      </c>
      <c r="J336" s="56" t="e">
        <v>#N/A</v>
      </c>
      <c r="K336" s="56" t="e">
        <v>#N/A</v>
      </c>
      <c r="L336" s="56" t="e">
        <v>#N/A</v>
      </c>
      <c r="M336" s="56" t="e">
        <v>#N/A</v>
      </c>
      <c r="N336" s="56" t="e">
        <v>#N/A</v>
      </c>
      <c r="O336" s="56" t="e">
        <v>#N/A</v>
      </c>
    </row>
    <row r="337" spans="2:15" ht="13.5" customHeight="1" x14ac:dyDescent="0.25">
      <c r="B337" s="56" t="e">
        <v>#N/A</v>
      </c>
      <c r="C337" s="56" t="e">
        <v>#N/A</v>
      </c>
      <c r="D337" s="56" t="e">
        <v>#N/A</v>
      </c>
      <c r="E337" s="56" t="e">
        <v>#N/A</v>
      </c>
      <c r="F337" s="56" t="e">
        <v>#N/A</v>
      </c>
      <c r="G337" s="56" t="e">
        <v>#N/A</v>
      </c>
      <c r="J337" s="56" t="e">
        <v>#N/A</v>
      </c>
      <c r="K337" s="56" t="e">
        <v>#N/A</v>
      </c>
      <c r="L337" s="56" t="e">
        <v>#N/A</v>
      </c>
      <c r="M337" s="56" t="e">
        <v>#N/A</v>
      </c>
      <c r="N337" s="56" t="e">
        <v>#N/A</v>
      </c>
      <c r="O337" s="56" t="e">
        <v>#N/A</v>
      </c>
    </row>
    <row r="338" spans="2:15" ht="13.5" customHeight="1" x14ac:dyDescent="0.25">
      <c r="B338" s="56" t="e">
        <v>#N/A</v>
      </c>
      <c r="C338" s="56" t="e">
        <v>#N/A</v>
      </c>
      <c r="D338" s="56" t="e">
        <v>#N/A</v>
      </c>
      <c r="E338" s="56" t="e">
        <v>#N/A</v>
      </c>
      <c r="F338" s="56" t="e">
        <v>#N/A</v>
      </c>
      <c r="G338" s="56" t="e">
        <v>#N/A</v>
      </c>
      <c r="J338" s="56" t="e">
        <v>#N/A</v>
      </c>
      <c r="K338" s="56" t="e">
        <v>#N/A</v>
      </c>
      <c r="L338" s="56" t="e">
        <v>#N/A</v>
      </c>
      <c r="M338" s="56" t="e">
        <v>#N/A</v>
      </c>
      <c r="N338" s="56" t="e">
        <v>#N/A</v>
      </c>
      <c r="O338" s="56" t="e">
        <v>#N/A</v>
      </c>
    </row>
    <row r="339" spans="2:15" ht="13.5" customHeight="1" x14ac:dyDescent="0.25">
      <c r="B339" s="56" t="e">
        <v>#N/A</v>
      </c>
      <c r="C339" s="56" t="e">
        <v>#N/A</v>
      </c>
      <c r="D339" s="56" t="e">
        <v>#N/A</v>
      </c>
      <c r="E339" s="56" t="e">
        <v>#N/A</v>
      </c>
      <c r="F339" s="56" t="e">
        <v>#N/A</v>
      </c>
      <c r="G339" s="56" t="e">
        <v>#N/A</v>
      </c>
      <c r="J339" s="56" t="e">
        <v>#N/A</v>
      </c>
      <c r="K339" s="56" t="e">
        <v>#N/A</v>
      </c>
      <c r="L339" s="56" t="e">
        <v>#N/A</v>
      </c>
      <c r="M339" s="56" t="e">
        <v>#N/A</v>
      </c>
      <c r="N339" s="56" t="e">
        <v>#N/A</v>
      </c>
      <c r="O339" s="56" t="e">
        <v>#N/A</v>
      </c>
    </row>
    <row r="340" spans="2:15" ht="13.5" customHeight="1" x14ac:dyDescent="0.25">
      <c r="B340" s="56" t="e">
        <v>#N/A</v>
      </c>
      <c r="C340" s="56" t="e">
        <v>#N/A</v>
      </c>
      <c r="D340" s="56" t="e">
        <v>#N/A</v>
      </c>
      <c r="E340" s="56" t="e">
        <v>#N/A</v>
      </c>
      <c r="F340" s="56" t="e">
        <v>#N/A</v>
      </c>
      <c r="G340" s="56" t="e">
        <v>#N/A</v>
      </c>
      <c r="J340" s="56" t="e">
        <v>#N/A</v>
      </c>
      <c r="K340" s="56" t="e">
        <v>#N/A</v>
      </c>
      <c r="L340" s="56" t="e">
        <v>#N/A</v>
      </c>
      <c r="M340" s="56" t="e">
        <v>#N/A</v>
      </c>
      <c r="N340" s="56" t="e">
        <v>#N/A</v>
      </c>
      <c r="O340" s="56" t="e">
        <v>#N/A</v>
      </c>
    </row>
    <row r="341" spans="2:15" ht="13.5" customHeight="1" x14ac:dyDescent="0.25">
      <c r="B341" s="56" t="e">
        <v>#N/A</v>
      </c>
      <c r="C341" s="56" t="e">
        <v>#N/A</v>
      </c>
      <c r="D341" s="56" t="e">
        <v>#N/A</v>
      </c>
      <c r="E341" s="56" t="e">
        <v>#N/A</v>
      </c>
      <c r="F341" s="56" t="e">
        <v>#N/A</v>
      </c>
      <c r="G341" s="56" t="e">
        <v>#N/A</v>
      </c>
      <c r="J341" s="56" t="e">
        <v>#N/A</v>
      </c>
      <c r="K341" s="56" t="e">
        <v>#N/A</v>
      </c>
      <c r="L341" s="56" t="e">
        <v>#N/A</v>
      </c>
      <c r="M341" s="56" t="e">
        <v>#N/A</v>
      </c>
      <c r="N341" s="56" t="e">
        <v>#N/A</v>
      </c>
      <c r="O341" s="56" t="e">
        <v>#N/A</v>
      </c>
    </row>
    <row r="342" spans="2:15" ht="13.5" customHeight="1" x14ac:dyDescent="0.25">
      <c r="B342" s="56" t="e">
        <v>#N/A</v>
      </c>
      <c r="C342" s="56" t="e">
        <v>#N/A</v>
      </c>
      <c r="D342" s="56" t="e">
        <v>#N/A</v>
      </c>
      <c r="E342" s="56" t="e">
        <v>#N/A</v>
      </c>
      <c r="F342" s="56" t="e">
        <v>#N/A</v>
      </c>
      <c r="G342" s="56" t="e">
        <v>#N/A</v>
      </c>
      <c r="J342" s="56" t="e">
        <v>#N/A</v>
      </c>
      <c r="K342" s="56" t="e">
        <v>#N/A</v>
      </c>
      <c r="L342" s="56" t="e">
        <v>#N/A</v>
      </c>
      <c r="M342" s="56" t="e">
        <v>#N/A</v>
      </c>
      <c r="N342" s="56" t="e">
        <v>#N/A</v>
      </c>
      <c r="O342" s="56" t="e">
        <v>#N/A</v>
      </c>
    </row>
    <row r="343" spans="2:15" ht="13.5" customHeight="1" x14ac:dyDescent="0.25">
      <c r="B343" s="56" t="e">
        <v>#N/A</v>
      </c>
      <c r="C343" s="56" t="e">
        <v>#N/A</v>
      </c>
      <c r="D343" s="56" t="e">
        <v>#N/A</v>
      </c>
      <c r="E343" s="56" t="e">
        <v>#N/A</v>
      </c>
      <c r="F343" s="56" t="e">
        <v>#N/A</v>
      </c>
      <c r="G343" s="56" t="e">
        <v>#N/A</v>
      </c>
      <c r="J343" s="56" t="e">
        <v>#N/A</v>
      </c>
      <c r="K343" s="56" t="e">
        <v>#N/A</v>
      </c>
      <c r="L343" s="56" t="e">
        <v>#N/A</v>
      </c>
      <c r="M343" s="56" t="e">
        <v>#N/A</v>
      </c>
      <c r="N343" s="56" t="e">
        <v>#N/A</v>
      </c>
      <c r="O343" s="56" t="e">
        <v>#N/A</v>
      </c>
    </row>
    <row r="344" spans="2:15" ht="13.5" customHeight="1" x14ac:dyDescent="0.25">
      <c r="B344" s="56" t="e">
        <v>#N/A</v>
      </c>
      <c r="C344" s="56" t="e">
        <v>#N/A</v>
      </c>
      <c r="D344" s="56" t="e">
        <v>#N/A</v>
      </c>
      <c r="E344" s="56" t="e">
        <v>#N/A</v>
      </c>
      <c r="F344" s="56" t="e">
        <v>#N/A</v>
      </c>
      <c r="G344" s="56" t="e">
        <v>#N/A</v>
      </c>
      <c r="J344" s="56" t="e">
        <v>#N/A</v>
      </c>
      <c r="K344" s="56" t="e">
        <v>#N/A</v>
      </c>
      <c r="L344" s="56" t="e">
        <v>#N/A</v>
      </c>
      <c r="M344" s="56" t="e">
        <v>#N/A</v>
      </c>
      <c r="N344" s="56" t="e">
        <v>#N/A</v>
      </c>
      <c r="O344" s="56" t="e">
        <v>#N/A</v>
      </c>
    </row>
    <row r="345" spans="2:15" ht="13.5" customHeight="1" x14ac:dyDescent="0.25">
      <c r="B345" s="56" t="e">
        <v>#N/A</v>
      </c>
      <c r="C345" s="56" t="e">
        <v>#N/A</v>
      </c>
      <c r="D345" s="56" t="e">
        <v>#N/A</v>
      </c>
      <c r="E345" s="56" t="e">
        <v>#N/A</v>
      </c>
      <c r="F345" s="56" t="e">
        <v>#N/A</v>
      </c>
      <c r="G345" s="56" t="e">
        <v>#N/A</v>
      </c>
      <c r="J345" s="56" t="e">
        <v>#N/A</v>
      </c>
      <c r="K345" s="56" t="e">
        <v>#N/A</v>
      </c>
      <c r="L345" s="56" t="e">
        <v>#N/A</v>
      </c>
      <c r="M345" s="56" t="e">
        <v>#N/A</v>
      </c>
      <c r="N345" s="56" t="e">
        <v>#N/A</v>
      </c>
      <c r="O345" s="56" t="e">
        <v>#N/A</v>
      </c>
    </row>
    <row r="346" spans="2:15" ht="13.5" customHeight="1" x14ac:dyDescent="0.25">
      <c r="B346" s="56" t="e">
        <v>#N/A</v>
      </c>
      <c r="C346" s="56" t="e">
        <v>#N/A</v>
      </c>
      <c r="D346" s="56" t="e">
        <v>#N/A</v>
      </c>
      <c r="E346" s="56" t="e">
        <v>#N/A</v>
      </c>
      <c r="F346" s="56" t="e">
        <v>#N/A</v>
      </c>
      <c r="G346" s="56" t="e">
        <v>#N/A</v>
      </c>
      <c r="J346" s="56" t="e">
        <v>#N/A</v>
      </c>
      <c r="K346" s="56" t="e">
        <v>#N/A</v>
      </c>
      <c r="L346" s="56" t="e">
        <v>#N/A</v>
      </c>
      <c r="M346" s="56" t="e">
        <v>#N/A</v>
      </c>
      <c r="N346" s="56" t="e">
        <v>#N/A</v>
      </c>
      <c r="O346" s="56" t="e">
        <v>#N/A</v>
      </c>
    </row>
    <row r="347" spans="2:15" ht="13.5" customHeight="1" x14ac:dyDescent="0.25">
      <c r="B347" s="56" t="e">
        <v>#N/A</v>
      </c>
      <c r="C347" s="56" t="e">
        <v>#N/A</v>
      </c>
      <c r="D347" s="56" t="e">
        <v>#N/A</v>
      </c>
      <c r="E347" s="56" t="e">
        <v>#N/A</v>
      </c>
      <c r="F347" s="56" t="e">
        <v>#N/A</v>
      </c>
      <c r="G347" s="56" t="e">
        <v>#N/A</v>
      </c>
      <c r="J347" s="56" t="e">
        <v>#N/A</v>
      </c>
      <c r="K347" s="56" t="e">
        <v>#N/A</v>
      </c>
      <c r="L347" s="56" t="e">
        <v>#N/A</v>
      </c>
      <c r="M347" s="56" t="e">
        <v>#N/A</v>
      </c>
      <c r="N347" s="56" t="e">
        <v>#N/A</v>
      </c>
      <c r="O347" s="56" t="e">
        <v>#N/A</v>
      </c>
    </row>
    <row r="348" spans="2:15" ht="13.5" customHeight="1" x14ac:dyDescent="0.25">
      <c r="B348" s="56" t="e">
        <v>#N/A</v>
      </c>
      <c r="C348" s="56" t="e">
        <v>#N/A</v>
      </c>
      <c r="D348" s="56" t="e">
        <v>#N/A</v>
      </c>
      <c r="E348" s="56" t="e">
        <v>#N/A</v>
      </c>
      <c r="F348" s="56" t="e">
        <v>#N/A</v>
      </c>
      <c r="G348" s="56" t="e">
        <v>#N/A</v>
      </c>
      <c r="J348" s="56" t="e">
        <v>#N/A</v>
      </c>
      <c r="K348" s="56" t="e">
        <v>#N/A</v>
      </c>
      <c r="L348" s="56" t="e">
        <v>#N/A</v>
      </c>
      <c r="M348" s="56" t="e">
        <v>#N/A</v>
      </c>
      <c r="N348" s="56" t="e">
        <v>#N/A</v>
      </c>
      <c r="O348" s="56" t="e">
        <v>#N/A</v>
      </c>
    </row>
    <row r="349" spans="2:15" ht="13.5" customHeight="1" x14ac:dyDescent="0.25">
      <c r="B349" s="56" t="e">
        <v>#N/A</v>
      </c>
      <c r="C349" s="56" t="e">
        <v>#N/A</v>
      </c>
      <c r="D349" s="56" t="e">
        <v>#N/A</v>
      </c>
      <c r="E349" s="56" t="e">
        <v>#N/A</v>
      </c>
      <c r="F349" s="56" t="e">
        <v>#N/A</v>
      </c>
      <c r="G349" s="56" t="e">
        <v>#N/A</v>
      </c>
      <c r="J349" s="56" t="e">
        <v>#N/A</v>
      </c>
      <c r="K349" s="56" t="e">
        <v>#N/A</v>
      </c>
      <c r="L349" s="56" t="e">
        <v>#N/A</v>
      </c>
      <c r="M349" s="56" t="e">
        <v>#N/A</v>
      </c>
      <c r="N349" s="56" t="e">
        <v>#N/A</v>
      </c>
      <c r="O349" s="56" t="e">
        <v>#N/A</v>
      </c>
    </row>
    <row r="350" spans="2:15" ht="13.5" customHeight="1" x14ac:dyDescent="0.25">
      <c r="B350" s="56" t="e">
        <v>#N/A</v>
      </c>
      <c r="C350" s="56" t="e">
        <v>#N/A</v>
      </c>
      <c r="D350" s="56" t="e">
        <v>#N/A</v>
      </c>
      <c r="E350" s="56" t="e">
        <v>#N/A</v>
      </c>
      <c r="F350" s="56" t="e">
        <v>#N/A</v>
      </c>
      <c r="G350" s="56" t="e">
        <v>#N/A</v>
      </c>
      <c r="J350" s="56" t="e">
        <v>#N/A</v>
      </c>
      <c r="K350" s="56" t="e">
        <v>#N/A</v>
      </c>
      <c r="L350" s="56" t="e">
        <v>#N/A</v>
      </c>
      <c r="M350" s="56" t="e">
        <v>#N/A</v>
      </c>
      <c r="N350" s="56" t="e">
        <v>#N/A</v>
      </c>
      <c r="O350" s="56" t="e">
        <v>#N/A</v>
      </c>
    </row>
    <row r="351" spans="2:15" ht="13.5" customHeight="1" x14ac:dyDescent="0.25">
      <c r="B351" s="56" t="e">
        <v>#N/A</v>
      </c>
      <c r="C351" s="56" t="e">
        <v>#N/A</v>
      </c>
      <c r="D351" s="56" t="e">
        <v>#N/A</v>
      </c>
      <c r="E351" s="56" t="e">
        <v>#N/A</v>
      </c>
      <c r="F351" s="56" t="e">
        <v>#N/A</v>
      </c>
      <c r="G351" s="56" t="e">
        <v>#N/A</v>
      </c>
      <c r="J351" s="56" t="e">
        <v>#N/A</v>
      </c>
      <c r="K351" s="56" t="e">
        <v>#N/A</v>
      </c>
      <c r="L351" s="56" t="e">
        <v>#N/A</v>
      </c>
      <c r="M351" s="56" t="e">
        <v>#N/A</v>
      </c>
      <c r="N351" s="56" t="e">
        <v>#N/A</v>
      </c>
      <c r="O351" s="56" t="e">
        <v>#N/A</v>
      </c>
    </row>
    <row r="352" spans="2:15" ht="13.5" customHeight="1" x14ac:dyDescent="0.25">
      <c r="B352" s="56" t="e">
        <v>#N/A</v>
      </c>
      <c r="C352" s="56" t="e">
        <v>#N/A</v>
      </c>
      <c r="D352" s="56" t="e">
        <v>#N/A</v>
      </c>
      <c r="E352" s="56" t="e">
        <v>#N/A</v>
      </c>
      <c r="F352" s="56" t="e">
        <v>#N/A</v>
      </c>
      <c r="G352" s="56" t="e">
        <v>#N/A</v>
      </c>
      <c r="J352" s="56" t="e">
        <v>#N/A</v>
      </c>
      <c r="K352" s="56" t="e">
        <v>#N/A</v>
      </c>
      <c r="L352" s="56" t="e">
        <v>#N/A</v>
      </c>
      <c r="M352" s="56" t="e">
        <v>#N/A</v>
      </c>
      <c r="N352" s="56" t="e">
        <v>#N/A</v>
      </c>
      <c r="O352" s="56" t="e">
        <v>#N/A</v>
      </c>
    </row>
    <row r="353" spans="2:15" ht="13.5" customHeight="1" x14ac:dyDescent="0.25">
      <c r="B353" s="56" t="e">
        <v>#N/A</v>
      </c>
      <c r="C353" s="56" t="e">
        <v>#N/A</v>
      </c>
      <c r="D353" s="56" t="e">
        <v>#N/A</v>
      </c>
      <c r="E353" s="56" t="e">
        <v>#N/A</v>
      </c>
      <c r="F353" s="56" t="e">
        <v>#N/A</v>
      </c>
      <c r="G353" s="56" t="e">
        <v>#N/A</v>
      </c>
      <c r="J353" s="56" t="e">
        <v>#N/A</v>
      </c>
      <c r="K353" s="56" t="e">
        <v>#N/A</v>
      </c>
      <c r="L353" s="56" t="e">
        <v>#N/A</v>
      </c>
      <c r="M353" s="56" t="e">
        <v>#N/A</v>
      </c>
      <c r="N353" s="56" t="e">
        <v>#N/A</v>
      </c>
      <c r="O353" s="56" t="e">
        <v>#N/A</v>
      </c>
    </row>
    <row r="354" spans="2:15" ht="13.5" customHeight="1" x14ac:dyDescent="0.25">
      <c r="B354" s="56" t="e">
        <v>#N/A</v>
      </c>
      <c r="C354" s="56" t="e">
        <v>#N/A</v>
      </c>
      <c r="D354" s="56" t="e">
        <v>#N/A</v>
      </c>
      <c r="E354" s="56" t="e">
        <v>#N/A</v>
      </c>
      <c r="F354" s="56" t="e">
        <v>#N/A</v>
      </c>
      <c r="G354" s="56" t="e">
        <v>#N/A</v>
      </c>
      <c r="J354" s="56" t="e">
        <v>#N/A</v>
      </c>
      <c r="K354" s="56" t="e">
        <v>#N/A</v>
      </c>
      <c r="L354" s="56" t="e">
        <v>#N/A</v>
      </c>
      <c r="M354" s="56" t="e">
        <v>#N/A</v>
      </c>
      <c r="N354" s="56" t="e">
        <v>#N/A</v>
      </c>
      <c r="O354" s="56" t="e">
        <v>#N/A</v>
      </c>
    </row>
    <row r="355" spans="2:15" ht="13.5" customHeight="1" x14ac:dyDescent="0.25">
      <c r="B355" s="56" t="e">
        <v>#N/A</v>
      </c>
      <c r="C355" s="56" t="e">
        <v>#N/A</v>
      </c>
      <c r="D355" s="56" t="e">
        <v>#N/A</v>
      </c>
      <c r="E355" s="56" t="e">
        <v>#N/A</v>
      </c>
      <c r="F355" s="56" t="e">
        <v>#N/A</v>
      </c>
      <c r="G355" s="56" t="e">
        <v>#N/A</v>
      </c>
      <c r="J355" s="56" t="e">
        <v>#N/A</v>
      </c>
      <c r="K355" s="56" t="e">
        <v>#N/A</v>
      </c>
      <c r="L355" s="56" t="e">
        <v>#N/A</v>
      </c>
      <c r="M355" s="56" t="e">
        <v>#N/A</v>
      </c>
      <c r="N355" s="56" t="e">
        <v>#N/A</v>
      </c>
      <c r="O355" s="56" t="e">
        <v>#N/A</v>
      </c>
    </row>
    <row r="356" spans="2:15" ht="13.5" customHeight="1" x14ac:dyDescent="0.25">
      <c r="B356" s="56" t="e">
        <v>#N/A</v>
      </c>
      <c r="C356" s="56" t="e">
        <v>#N/A</v>
      </c>
      <c r="D356" s="56" t="e">
        <v>#N/A</v>
      </c>
      <c r="E356" s="56" t="e">
        <v>#N/A</v>
      </c>
      <c r="F356" s="56" t="e">
        <v>#N/A</v>
      </c>
      <c r="G356" s="56" t="e">
        <v>#N/A</v>
      </c>
      <c r="J356" s="56" t="e">
        <v>#N/A</v>
      </c>
      <c r="K356" s="56" t="e">
        <v>#N/A</v>
      </c>
      <c r="L356" s="56" t="e">
        <v>#N/A</v>
      </c>
      <c r="M356" s="56" t="e">
        <v>#N/A</v>
      </c>
      <c r="N356" s="56" t="e">
        <v>#N/A</v>
      </c>
      <c r="O356" s="56" t="e">
        <v>#N/A</v>
      </c>
    </row>
    <row r="357" spans="2:15" ht="13.5" customHeight="1" x14ac:dyDescent="0.25">
      <c r="B357" s="56" t="e">
        <v>#N/A</v>
      </c>
      <c r="C357" s="56" t="e">
        <v>#N/A</v>
      </c>
      <c r="D357" s="56" t="e">
        <v>#N/A</v>
      </c>
      <c r="E357" s="56" t="e">
        <v>#N/A</v>
      </c>
      <c r="F357" s="56" t="e">
        <v>#N/A</v>
      </c>
      <c r="G357" s="56" t="e">
        <v>#N/A</v>
      </c>
      <c r="J357" s="56" t="e">
        <v>#N/A</v>
      </c>
      <c r="K357" s="56" t="e">
        <v>#N/A</v>
      </c>
      <c r="L357" s="56" t="e">
        <v>#N/A</v>
      </c>
      <c r="M357" s="56" t="e">
        <v>#N/A</v>
      </c>
      <c r="N357" s="56" t="e">
        <v>#N/A</v>
      </c>
      <c r="O357" s="56" t="e">
        <v>#N/A</v>
      </c>
    </row>
    <row r="358" spans="2:15" ht="13.5" customHeight="1" x14ac:dyDescent="0.25">
      <c r="B358" s="56" t="e">
        <v>#N/A</v>
      </c>
      <c r="C358" s="56" t="e">
        <v>#N/A</v>
      </c>
      <c r="D358" s="56" t="e">
        <v>#N/A</v>
      </c>
      <c r="E358" s="56" t="e">
        <v>#N/A</v>
      </c>
      <c r="F358" s="56" t="e">
        <v>#N/A</v>
      </c>
      <c r="G358" s="56" t="e">
        <v>#N/A</v>
      </c>
      <c r="J358" s="56" t="e">
        <v>#N/A</v>
      </c>
      <c r="K358" s="56" t="e">
        <v>#N/A</v>
      </c>
      <c r="L358" s="56" t="e">
        <v>#N/A</v>
      </c>
      <c r="M358" s="56" t="e">
        <v>#N/A</v>
      </c>
      <c r="N358" s="56" t="e">
        <v>#N/A</v>
      </c>
      <c r="O358" s="56" t="e">
        <v>#N/A</v>
      </c>
    </row>
    <row r="359" spans="2:15" ht="13.5" customHeight="1" x14ac:dyDescent="0.25">
      <c r="B359" s="56" t="e">
        <v>#N/A</v>
      </c>
      <c r="C359" s="56" t="e">
        <v>#N/A</v>
      </c>
      <c r="D359" s="56" t="e">
        <v>#N/A</v>
      </c>
      <c r="E359" s="56" t="e">
        <v>#N/A</v>
      </c>
      <c r="F359" s="56" t="e">
        <v>#N/A</v>
      </c>
      <c r="G359" s="56" t="e">
        <v>#N/A</v>
      </c>
      <c r="J359" s="56" t="e">
        <v>#N/A</v>
      </c>
      <c r="K359" s="56" t="e">
        <v>#N/A</v>
      </c>
      <c r="L359" s="56" t="e">
        <v>#N/A</v>
      </c>
      <c r="M359" s="56" t="e">
        <v>#N/A</v>
      </c>
      <c r="N359" s="56" t="e">
        <v>#N/A</v>
      </c>
      <c r="O359" s="56" t="e">
        <v>#N/A</v>
      </c>
    </row>
    <row r="360" spans="2:15" ht="13.5" customHeight="1" x14ac:dyDescent="0.25">
      <c r="B360" s="56" t="e">
        <v>#N/A</v>
      </c>
      <c r="C360" s="56" t="e">
        <v>#N/A</v>
      </c>
      <c r="D360" s="56" t="e">
        <v>#N/A</v>
      </c>
      <c r="E360" s="56" t="e">
        <v>#N/A</v>
      </c>
      <c r="F360" s="56" t="e">
        <v>#N/A</v>
      </c>
      <c r="G360" s="56" t="e">
        <v>#N/A</v>
      </c>
      <c r="J360" s="56" t="e">
        <v>#N/A</v>
      </c>
      <c r="K360" s="56" t="e">
        <v>#N/A</v>
      </c>
      <c r="L360" s="56" t="e">
        <v>#N/A</v>
      </c>
      <c r="M360" s="56" t="e">
        <v>#N/A</v>
      </c>
      <c r="N360" s="56" t="e">
        <v>#N/A</v>
      </c>
      <c r="O360" s="56" t="e">
        <v>#N/A</v>
      </c>
    </row>
    <row r="361" spans="2:15" ht="13.5" customHeight="1" x14ac:dyDescent="0.25">
      <c r="B361" s="56" t="e">
        <v>#N/A</v>
      </c>
      <c r="C361" s="56" t="e">
        <v>#N/A</v>
      </c>
      <c r="D361" s="56" t="e">
        <v>#N/A</v>
      </c>
      <c r="E361" s="56" t="e">
        <v>#N/A</v>
      </c>
      <c r="F361" s="56" t="e">
        <v>#N/A</v>
      </c>
      <c r="G361" s="56" t="e">
        <v>#N/A</v>
      </c>
      <c r="J361" s="56" t="e">
        <v>#N/A</v>
      </c>
      <c r="K361" s="56" t="e">
        <v>#N/A</v>
      </c>
      <c r="L361" s="56" t="e">
        <v>#N/A</v>
      </c>
      <c r="M361" s="56" t="e">
        <v>#N/A</v>
      </c>
      <c r="N361" s="56" t="e">
        <v>#N/A</v>
      </c>
      <c r="O361" s="56" t="e">
        <v>#N/A</v>
      </c>
    </row>
    <row r="362" spans="2:15" ht="13.5" customHeight="1" x14ac:dyDescent="0.25">
      <c r="B362" s="56" t="e">
        <v>#N/A</v>
      </c>
      <c r="C362" s="56" t="e">
        <v>#N/A</v>
      </c>
      <c r="D362" s="56" t="e">
        <v>#N/A</v>
      </c>
      <c r="E362" s="56" t="e">
        <v>#N/A</v>
      </c>
      <c r="F362" s="56" t="e">
        <v>#N/A</v>
      </c>
      <c r="G362" s="56" t="e">
        <v>#N/A</v>
      </c>
      <c r="J362" s="56" t="e">
        <v>#N/A</v>
      </c>
      <c r="K362" s="56" t="e">
        <v>#N/A</v>
      </c>
      <c r="L362" s="56" t="e">
        <v>#N/A</v>
      </c>
      <c r="M362" s="56" t="e">
        <v>#N/A</v>
      </c>
      <c r="N362" s="56" t="e">
        <v>#N/A</v>
      </c>
      <c r="O362" s="56" t="e">
        <v>#N/A</v>
      </c>
    </row>
    <row r="363" spans="2:15" ht="13.5" customHeight="1" x14ac:dyDescent="0.25">
      <c r="B363" s="56" t="e">
        <v>#N/A</v>
      </c>
      <c r="C363" s="56" t="e">
        <v>#N/A</v>
      </c>
      <c r="D363" s="56" t="e">
        <v>#N/A</v>
      </c>
      <c r="E363" s="56" t="e">
        <v>#N/A</v>
      </c>
      <c r="F363" s="56" t="e">
        <v>#N/A</v>
      </c>
      <c r="G363" s="56" t="e">
        <v>#N/A</v>
      </c>
      <c r="J363" s="56" t="e">
        <v>#N/A</v>
      </c>
      <c r="K363" s="56" t="e">
        <v>#N/A</v>
      </c>
      <c r="L363" s="56" t="e">
        <v>#N/A</v>
      </c>
      <c r="M363" s="56" t="e">
        <v>#N/A</v>
      </c>
      <c r="N363" s="56" t="e">
        <v>#N/A</v>
      </c>
      <c r="O363" s="56" t="e">
        <v>#N/A</v>
      </c>
    </row>
    <row r="364" spans="2:15" ht="13.5" customHeight="1" x14ac:dyDescent="0.25">
      <c r="B364" s="56" t="e">
        <v>#N/A</v>
      </c>
      <c r="C364" s="56" t="e">
        <v>#N/A</v>
      </c>
      <c r="D364" s="56" t="e">
        <v>#N/A</v>
      </c>
      <c r="E364" s="56" t="e">
        <v>#N/A</v>
      </c>
      <c r="F364" s="56" t="e">
        <v>#N/A</v>
      </c>
      <c r="G364" s="56" t="e">
        <v>#N/A</v>
      </c>
      <c r="J364" s="56" t="e">
        <v>#N/A</v>
      </c>
      <c r="K364" s="56" t="e">
        <v>#N/A</v>
      </c>
      <c r="L364" s="56" t="e">
        <v>#N/A</v>
      </c>
      <c r="M364" s="56" t="e">
        <v>#N/A</v>
      </c>
      <c r="N364" s="56" t="e">
        <v>#N/A</v>
      </c>
      <c r="O364" s="56" t="e">
        <v>#N/A</v>
      </c>
    </row>
    <row r="365" spans="2:15" ht="13.5" customHeight="1" x14ac:dyDescent="0.25">
      <c r="B365" s="56" t="e">
        <v>#N/A</v>
      </c>
      <c r="C365" s="56" t="e">
        <v>#N/A</v>
      </c>
      <c r="D365" s="56" t="e">
        <v>#N/A</v>
      </c>
      <c r="E365" s="56" t="e">
        <v>#N/A</v>
      </c>
      <c r="F365" s="56" t="e">
        <v>#N/A</v>
      </c>
      <c r="G365" s="56" t="e">
        <v>#N/A</v>
      </c>
      <c r="J365" s="56" t="e">
        <v>#N/A</v>
      </c>
      <c r="K365" s="56" t="e">
        <v>#N/A</v>
      </c>
      <c r="L365" s="56" t="e">
        <v>#N/A</v>
      </c>
      <c r="M365" s="56" t="e">
        <v>#N/A</v>
      </c>
      <c r="N365" s="56" t="e">
        <v>#N/A</v>
      </c>
      <c r="O365" s="56" t="e">
        <v>#N/A</v>
      </c>
    </row>
    <row r="366" spans="2:15" ht="13.5" customHeight="1" x14ac:dyDescent="0.25">
      <c r="B366" s="56" t="e">
        <v>#N/A</v>
      </c>
      <c r="C366" s="56" t="e">
        <v>#N/A</v>
      </c>
      <c r="D366" s="56" t="e">
        <v>#N/A</v>
      </c>
      <c r="E366" s="56" t="e">
        <v>#N/A</v>
      </c>
      <c r="F366" s="56" t="e">
        <v>#N/A</v>
      </c>
      <c r="G366" s="56" t="e">
        <v>#N/A</v>
      </c>
      <c r="J366" s="56" t="e">
        <v>#N/A</v>
      </c>
      <c r="K366" s="56" t="e">
        <v>#N/A</v>
      </c>
      <c r="L366" s="56" t="e">
        <v>#N/A</v>
      </c>
      <c r="M366" s="56" t="e">
        <v>#N/A</v>
      </c>
      <c r="N366" s="56" t="e">
        <v>#N/A</v>
      </c>
      <c r="O366" s="56" t="e">
        <v>#N/A</v>
      </c>
    </row>
    <row r="367" spans="2:15" ht="13.5" customHeight="1" x14ac:dyDescent="0.25">
      <c r="B367" s="56" t="e">
        <v>#N/A</v>
      </c>
      <c r="C367" s="56" t="e">
        <v>#N/A</v>
      </c>
      <c r="D367" s="56" t="e">
        <v>#N/A</v>
      </c>
      <c r="E367" s="56" t="e">
        <v>#N/A</v>
      </c>
      <c r="F367" s="56" t="e">
        <v>#N/A</v>
      </c>
      <c r="G367" s="56" t="e">
        <v>#N/A</v>
      </c>
      <c r="J367" s="56" t="e">
        <v>#N/A</v>
      </c>
      <c r="K367" s="56" t="e">
        <v>#N/A</v>
      </c>
      <c r="L367" s="56" t="e">
        <v>#N/A</v>
      </c>
      <c r="M367" s="56" t="e">
        <v>#N/A</v>
      </c>
      <c r="N367" s="56" t="e">
        <v>#N/A</v>
      </c>
      <c r="O367" s="56" t="e">
        <v>#N/A</v>
      </c>
    </row>
    <row r="368" spans="2:15" ht="13.5" customHeight="1" x14ac:dyDescent="0.25">
      <c r="B368" s="56" t="e">
        <v>#N/A</v>
      </c>
      <c r="C368" s="56" t="e">
        <v>#N/A</v>
      </c>
      <c r="D368" s="56" t="e">
        <v>#N/A</v>
      </c>
      <c r="E368" s="56" t="e">
        <v>#N/A</v>
      </c>
      <c r="F368" s="56" t="e">
        <v>#N/A</v>
      </c>
      <c r="G368" s="56" t="e">
        <v>#N/A</v>
      </c>
      <c r="J368" s="56" t="e">
        <v>#N/A</v>
      </c>
      <c r="K368" s="56" t="e">
        <v>#N/A</v>
      </c>
      <c r="L368" s="56" t="e">
        <v>#N/A</v>
      </c>
      <c r="M368" s="56" t="e">
        <v>#N/A</v>
      </c>
      <c r="N368" s="56" t="e">
        <v>#N/A</v>
      </c>
      <c r="O368" s="56" t="e">
        <v>#N/A</v>
      </c>
    </row>
    <row r="369" spans="2:15" ht="13.5" customHeight="1" x14ac:dyDescent="0.25">
      <c r="B369" s="56" t="e">
        <v>#N/A</v>
      </c>
      <c r="C369" s="56" t="e">
        <v>#N/A</v>
      </c>
      <c r="D369" s="56" t="e">
        <v>#N/A</v>
      </c>
      <c r="E369" s="56" t="e">
        <v>#N/A</v>
      </c>
      <c r="F369" s="56" t="e">
        <v>#N/A</v>
      </c>
      <c r="G369" s="56" t="e">
        <v>#N/A</v>
      </c>
      <c r="J369" s="56" t="e">
        <v>#N/A</v>
      </c>
      <c r="K369" s="56" t="e">
        <v>#N/A</v>
      </c>
      <c r="L369" s="56" t="e">
        <v>#N/A</v>
      </c>
      <c r="M369" s="56" t="e">
        <v>#N/A</v>
      </c>
      <c r="N369" s="56" t="e">
        <v>#N/A</v>
      </c>
      <c r="O369" s="56" t="e">
        <v>#N/A</v>
      </c>
    </row>
    <row r="370" spans="2:15" ht="13.5" customHeight="1" x14ac:dyDescent="0.25">
      <c r="B370" s="56" t="e">
        <v>#N/A</v>
      </c>
      <c r="C370" s="56" t="e">
        <v>#N/A</v>
      </c>
      <c r="D370" s="56" t="e">
        <v>#N/A</v>
      </c>
      <c r="E370" s="56" t="e">
        <v>#N/A</v>
      </c>
      <c r="F370" s="56" t="e">
        <v>#N/A</v>
      </c>
      <c r="G370" s="56" t="e">
        <v>#N/A</v>
      </c>
      <c r="J370" s="56" t="e">
        <v>#N/A</v>
      </c>
      <c r="K370" s="56" t="e">
        <v>#N/A</v>
      </c>
      <c r="L370" s="56" t="e">
        <v>#N/A</v>
      </c>
      <c r="M370" s="56" t="e">
        <v>#N/A</v>
      </c>
      <c r="N370" s="56" t="e">
        <v>#N/A</v>
      </c>
      <c r="O370" s="56" t="e">
        <v>#N/A</v>
      </c>
    </row>
    <row r="371" spans="2:15" ht="13.5" customHeight="1" x14ac:dyDescent="0.25">
      <c r="B371" s="56" t="e">
        <v>#N/A</v>
      </c>
      <c r="C371" s="56" t="e">
        <v>#N/A</v>
      </c>
      <c r="D371" s="56" t="e">
        <v>#N/A</v>
      </c>
      <c r="E371" s="56" t="e">
        <v>#N/A</v>
      </c>
      <c r="F371" s="56" t="e">
        <v>#N/A</v>
      </c>
      <c r="G371" s="56" t="e">
        <v>#N/A</v>
      </c>
      <c r="J371" s="56" t="e">
        <v>#N/A</v>
      </c>
      <c r="K371" s="56" t="e">
        <v>#N/A</v>
      </c>
      <c r="L371" s="56" t="e">
        <v>#N/A</v>
      </c>
      <c r="M371" s="56" t="e">
        <v>#N/A</v>
      </c>
      <c r="N371" s="56" t="e">
        <v>#N/A</v>
      </c>
      <c r="O371" s="56" t="e">
        <v>#N/A</v>
      </c>
    </row>
    <row r="372" spans="2:15" ht="13.5" customHeight="1" x14ac:dyDescent="0.25">
      <c r="B372" s="56" t="e">
        <v>#N/A</v>
      </c>
      <c r="C372" s="56" t="e">
        <v>#N/A</v>
      </c>
      <c r="D372" s="56" t="e">
        <v>#N/A</v>
      </c>
      <c r="E372" s="56" t="e">
        <v>#N/A</v>
      </c>
      <c r="F372" s="56" t="e">
        <v>#N/A</v>
      </c>
      <c r="G372" s="56" t="e">
        <v>#N/A</v>
      </c>
      <c r="J372" s="56" t="e">
        <v>#N/A</v>
      </c>
      <c r="K372" s="56" t="e">
        <v>#N/A</v>
      </c>
      <c r="L372" s="56" t="e">
        <v>#N/A</v>
      </c>
      <c r="M372" s="56" t="e">
        <v>#N/A</v>
      </c>
      <c r="N372" s="56" t="e">
        <v>#N/A</v>
      </c>
      <c r="O372" s="56" t="e">
        <v>#N/A</v>
      </c>
    </row>
    <row r="373" spans="2:15" ht="13.5" customHeight="1" x14ac:dyDescent="0.25">
      <c r="B373" s="56" t="e">
        <v>#N/A</v>
      </c>
      <c r="C373" s="56" t="e">
        <v>#N/A</v>
      </c>
      <c r="D373" s="56" t="e">
        <v>#N/A</v>
      </c>
      <c r="E373" s="56" t="e">
        <v>#N/A</v>
      </c>
      <c r="F373" s="56" t="e">
        <v>#N/A</v>
      </c>
      <c r="G373" s="56" t="e">
        <v>#N/A</v>
      </c>
      <c r="J373" s="56" t="e">
        <v>#N/A</v>
      </c>
      <c r="K373" s="56" t="e">
        <v>#N/A</v>
      </c>
      <c r="L373" s="56" t="e">
        <v>#N/A</v>
      </c>
      <c r="M373" s="56" t="e">
        <v>#N/A</v>
      </c>
      <c r="N373" s="56" t="e">
        <v>#N/A</v>
      </c>
      <c r="O373" s="56" t="e">
        <v>#N/A</v>
      </c>
    </row>
    <row r="374" spans="2:15" ht="13.5" customHeight="1" x14ac:dyDescent="0.25">
      <c r="B374" s="56" t="e">
        <v>#N/A</v>
      </c>
      <c r="C374" s="56" t="e">
        <v>#N/A</v>
      </c>
      <c r="D374" s="56" t="e">
        <v>#N/A</v>
      </c>
      <c r="E374" s="56" t="e">
        <v>#N/A</v>
      </c>
      <c r="F374" s="56" t="e">
        <v>#N/A</v>
      </c>
      <c r="G374" s="56" t="e">
        <v>#N/A</v>
      </c>
      <c r="J374" s="56" t="e">
        <v>#N/A</v>
      </c>
      <c r="K374" s="56" t="e">
        <v>#N/A</v>
      </c>
      <c r="L374" s="56" t="e">
        <v>#N/A</v>
      </c>
      <c r="M374" s="56" t="e">
        <v>#N/A</v>
      </c>
      <c r="N374" s="56" t="e">
        <v>#N/A</v>
      </c>
      <c r="O374" s="56" t="e">
        <v>#N/A</v>
      </c>
    </row>
    <row r="375" spans="2:15" ht="13.5" customHeight="1" x14ac:dyDescent="0.25">
      <c r="B375" s="56" t="e">
        <v>#N/A</v>
      </c>
      <c r="C375" s="56" t="e">
        <v>#N/A</v>
      </c>
      <c r="D375" s="56" t="e">
        <v>#N/A</v>
      </c>
      <c r="E375" s="56" t="e">
        <v>#N/A</v>
      </c>
      <c r="F375" s="56" t="e">
        <v>#N/A</v>
      </c>
      <c r="G375" s="56" t="e">
        <v>#N/A</v>
      </c>
      <c r="J375" s="56" t="e">
        <v>#N/A</v>
      </c>
      <c r="K375" s="56" t="e">
        <v>#N/A</v>
      </c>
      <c r="L375" s="56" t="e">
        <v>#N/A</v>
      </c>
      <c r="M375" s="56" t="e">
        <v>#N/A</v>
      </c>
      <c r="N375" s="56" t="e">
        <v>#N/A</v>
      </c>
      <c r="O375" s="56" t="e">
        <v>#N/A</v>
      </c>
    </row>
    <row r="376" spans="2:15" ht="13.5" customHeight="1" x14ac:dyDescent="0.25">
      <c r="B376" s="56" t="e">
        <v>#N/A</v>
      </c>
      <c r="C376" s="56" t="e">
        <v>#N/A</v>
      </c>
      <c r="D376" s="56" t="e">
        <v>#N/A</v>
      </c>
      <c r="E376" s="56" t="e">
        <v>#N/A</v>
      </c>
      <c r="F376" s="56" t="e">
        <v>#N/A</v>
      </c>
      <c r="G376" s="56" t="e">
        <v>#N/A</v>
      </c>
      <c r="J376" s="56" t="e">
        <v>#N/A</v>
      </c>
      <c r="K376" s="56" t="e">
        <v>#N/A</v>
      </c>
      <c r="L376" s="56" t="e">
        <v>#N/A</v>
      </c>
      <c r="M376" s="56" t="e">
        <v>#N/A</v>
      </c>
      <c r="N376" s="56" t="e">
        <v>#N/A</v>
      </c>
      <c r="O376" s="56" t="e">
        <v>#N/A</v>
      </c>
    </row>
    <row r="377" spans="2:15" ht="13.5" customHeight="1" x14ac:dyDescent="0.25">
      <c r="B377" s="56" t="e">
        <v>#N/A</v>
      </c>
      <c r="C377" s="56" t="e">
        <v>#N/A</v>
      </c>
      <c r="D377" s="56" t="e">
        <v>#N/A</v>
      </c>
      <c r="E377" s="56" t="e">
        <v>#N/A</v>
      </c>
      <c r="F377" s="56" t="e">
        <v>#N/A</v>
      </c>
      <c r="G377" s="56" t="e">
        <v>#N/A</v>
      </c>
      <c r="J377" s="56" t="e">
        <v>#N/A</v>
      </c>
      <c r="K377" s="56" t="e">
        <v>#N/A</v>
      </c>
      <c r="L377" s="56" t="e">
        <v>#N/A</v>
      </c>
      <c r="M377" s="56" t="e">
        <v>#N/A</v>
      </c>
      <c r="N377" s="56" t="e">
        <v>#N/A</v>
      </c>
      <c r="O377" s="56" t="e">
        <v>#N/A</v>
      </c>
    </row>
    <row r="378" spans="2:15" ht="13.5" customHeight="1" x14ac:dyDescent="0.25">
      <c r="B378" s="56" t="e">
        <v>#N/A</v>
      </c>
      <c r="C378" s="56" t="e">
        <v>#N/A</v>
      </c>
      <c r="D378" s="56" t="e">
        <v>#N/A</v>
      </c>
      <c r="E378" s="56" t="e">
        <v>#N/A</v>
      </c>
      <c r="F378" s="56" t="e">
        <v>#N/A</v>
      </c>
      <c r="G378" s="56" t="e">
        <v>#N/A</v>
      </c>
      <c r="J378" s="56" t="e">
        <v>#N/A</v>
      </c>
      <c r="K378" s="56" t="e">
        <v>#N/A</v>
      </c>
      <c r="L378" s="56" t="e">
        <v>#N/A</v>
      </c>
      <c r="M378" s="56" t="e">
        <v>#N/A</v>
      </c>
      <c r="N378" s="56" t="e">
        <v>#N/A</v>
      </c>
      <c r="O378" s="56" t="e">
        <v>#N/A</v>
      </c>
    </row>
    <row r="379" spans="2:15" ht="13.5" customHeight="1" x14ac:dyDescent="0.25">
      <c r="B379" s="56" t="e">
        <v>#N/A</v>
      </c>
      <c r="C379" s="56" t="e">
        <v>#N/A</v>
      </c>
      <c r="D379" s="56" t="e">
        <v>#N/A</v>
      </c>
      <c r="E379" s="56" t="e">
        <v>#N/A</v>
      </c>
      <c r="F379" s="56" t="e">
        <v>#N/A</v>
      </c>
      <c r="G379" s="56" t="e">
        <v>#N/A</v>
      </c>
      <c r="J379" s="56" t="e">
        <v>#N/A</v>
      </c>
      <c r="K379" s="56" t="e">
        <v>#N/A</v>
      </c>
      <c r="L379" s="56" t="e">
        <v>#N/A</v>
      </c>
      <c r="M379" s="56" t="e">
        <v>#N/A</v>
      </c>
      <c r="N379" s="56" t="e">
        <v>#N/A</v>
      </c>
      <c r="O379" s="56" t="e">
        <v>#N/A</v>
      </c>
    </row>
    <row r="380" spans="2:15" ht="13.5" customHeight="1" x14ac:dyDescent="0.25">
      <c r="B380" s="56" t="e">
        <v>#N/A</v>
      </c>
      <c r="C380" s="56" t="e">
        <v>#N/A</v>
      </c>
      <c r="D380" s="56" t="e">
        <v>#N/A</v>
      </c>
      <c r="E380" s="56" t="e">
        <v>#N/A</v>
      </c>
      <c r="F380" s="56" t="e">
        <v>#N/A</v>
      </c>
      <c r="G380" s="56" t="e">
        <v>#N/A</v>
      </c>
      <c r="J380" s="56" t="e">
        <v>#N/A</v>
      </c>
      <c r="K380" s="56" t="e">
        <v>#N/A</v>
      </c>
      <c r="L380" s="56" t="e">
        <v>#N/A</v>
      </c>
      <c r="M380" s="56" t="e">
        <v>#N/A</v>
      </c>
      <c r="N380" s="56" t="e">
        <v>#N/A</v>
      </c>
      <c r="O380" s="56" t="e">
        <v>#N/A</v>
      </c>
    </row>
    <row r="381" spans="2:15" ht="13.5" customHeight="1" x14ac:dyDescent="0.25">
      <c r="B381" s="56" t="e">
        <v>#N/A</v>
      </c>
      <c r="C381" s="56" t="e">
        <v>#N/A</v>
      </c>
      <c r="D381" s="56" t="e">
        <v>#N/A</v>
      </c>
      <c r="E381" s="56" t="e">
        <v>#N/A</v>
      </c>
      <c r="F381" s="56" t="e">
        <v>#N/A</v>
      </c>
      <c r="G381" s="56" t="e">
        <v>#N/A</v>
      </c>
      <c r="J381" s="56" t="e">
        <v>#N/A</v>
      </c>
      <c r="K381" s="56" t="e">
        <v>#N/A</v>
      </c>
      <c r="L381" s="56" t="e">
        <v>#N/A</v>
      </c>
      <c r="M381" s="56" t="e">
        <v>#N/A</v>
      </c>
      <c r="N381" s="56" t="e">
        <v>#N/A</v>
      </c>
      <c r="O381" s="56" t="e">
        <v>#N/A</v>
      </c>
    </row>
    <row r="382" spans="2:15" ht="13.5" customHeight="1" x14ac:dyDescent="0.25">
      <c r="B382" s="56" t="e">
        <v>#N/A</v>
      </c>
      <c r="C382" s="56" t="e">
        <v>#N/A</v>
      </c>
      <c r="D382" s="56" t="e">
        <v>#N/A</v>
      </c>
      <c r="E382" s="56" t="e">
        <v>#N/A</v>
      </c>
      <c r="F382" s="56" t="e">
        <v>#N/A</v>
      </c>
      <c r="G382" s="56" t="e">
        <v>#N/A</v>
      </c>
      <c r="J382" s="56" t="e">
        <v>#N/A</v>
      </c>
      <c r="K382" s="56" t="e">
        <v>#N/A</v>
      </c>
      <c r="L382" s="56" t="e">
        <v>#N/A</v>
      </c>
      <c r="M382" s="56" t="e">
        <v>#N/A</v>
      </c>
      <c r="N382" s="56" t="e">
        <v>#N/A</v>
      </c>
      <c r="O382" s="56" t="e">
        <v>#N/A</v>
      </c>
    </row>
    <row r="383" spans="2:15" ht="13.5" customHeight="1" x14ac:dyDescent="0.25">
      <c r="B383" s="56" t="e">
        <v>#N/A</v>
      </c>
      <c r="C383" s="56" t="e">
        <v>#N/A</v>
      </c>
      <c r="D383" s="56" t="e">
        <v>#N/A</v>
      </c>
      <c r="E383" s="56" t="e">
        <v>#N/A</v>
      </c>
      <c r="F383" s="56" t="e">
        <v>#N/A</v>
      </c>
      <c r="G383" s="56" t="e">
        <v>#N/A</v>
      </c>
      <c r="J383" s="56" t="e">
        <v>#N/A</v>
      </c>
      <c r="K383" s="56" t="e">
        <v>#N/A</v>
      </c>
      <c r="L383" s="56" t="e">
        <v>#N/A</v>
      </c>
      <c r="M383" s="56" t="e">
        <v>#N/A</v>
      </c>
      <c r="N383" s="56" t="e">
        <v>#N/A</v>
      </c>
      <c r="O383" s="56" t="e">
        <v>#N/A</v>
      </c>
    </row>
    <row r="384" spans="2:15" ht="13.5" customHeight="1" x14ac:dyDescent="0.25">
      <c r="B384" s="56" t="e">
        <v>#N/A</v>
      </c>
      <c r="C384" s="56" t="e">
        <v>#N/A</v>
      </c>
      <c r="D384" s="56" t="e">
        <v>#N/A</v>
      </c>
      <c r="E384" s="56" t="e">
        <v>#N/A</v>
      </c>
      <c r="F384" s="56" t="e">
        <v>#N/A</v>
      </c>
      <c r="G384" s="56" t="e">
        <v>#N/A</v>
      </c>
      <c r="J384" s="56" t="e">
        <v>#N/A</v>
      </c>
      <c r="K384" s="56" t="e">
        <v>#N/A</v>
      </c>
      <c r="L384" s="56" t="e">
        <v>#N/A</v>
      </c>
      <c r="M384" s="56" t="e">
        <v>#N/A</v>
      </c>
      <c r="N384" s="56" t="e">
        <v>#N/A</v>
      </c>
      <c r="O384" s="56" t="e">
        <v>#N/A</v>
      </c>
    </row>
    <row r="385" spans="2:15" ht="13.5" customHeight="1" x14ac:dyDescent="0.25">
      <c r="B385" s="56" t="e">
        <v>#N/A</v>
      </c>
      <c r="C385" s="56" t="e">
        <v>#N/A</v>
      </c>
      <c r="D385" s="56" t="e">
        <v>#N/A</v>
      </c>
      <c r="E385" s="56" t="e">
        <v>#N/A</v>
      </c>
      <c r="F385" s="56" t="e">
        <v>#N/A</v>
      </c>
      <c r="G385" s="56" t="e">
        <v>#N/A</v>
      </c>
      <c r="J385" s="56" t="e">
        <v>#N/A</v>
      </c>
      <c r="K385" s="56" t="e">
        <v>#N/A</v>
      </c>
      <c r="L385" s="56" t="e">
        <v>#N/A</v>
      </c>
      <c r="M385" s="56" t="e">
        <v>#N/A</v>
      </c>
      <c r="N385" s="56" t="e">
        <v>#N/A</v>
      </c>
      <c r="O385" s="56" t="e">
        <v>#N/A</v>
      </c>
    </row>
    <row r="386" spans="2:15" ht="13.5" customHeight="1" x14ac:dyDescent="0.25">
      <c r="B386" s="56" t="e">
        <v>#N/A</v>
      </c>
      <c r="C386" s="56" t="e">
        <v>#N/A</v>
      </c>
      <c r="D386" s="56" t="e">
        <v>#N/A</v>
      </c>
      <c r="E386" s="56" t="e">
        <v>#N/A</v>
      </c>
      <c r="F386" s="56" t="e">
        <v>#N/A</v>
      </c>
      <c r="G386" s="56" t="e">
        <v>#N/A</v>
      </c>
      <c r="J386" s="56" t="e">
        <v>#N/A</v>
      </c>
      <c r="K386" s="56" t="e">
        <v>#N/A</v>
      </c>
      <c r="L386" s="56" t="e">
        <v>#N/A</v>
      </c>
      <c r="M386" s="56" t="e">
        <v>#N/A</v>
      </c>
      <c r="N386" s="56" t="e">
        <v>#N/A</v>
      </c>
      <c r="O386" s="56" t="e">
        <v>#N/A</v>
      </c>
    </row>
    <row r="387" spans="2:15" ht="13.5" customHeight="1" x14ac:dyDescent="0.25">
      <c r="B387" s="56" t="e">
        <v>#N/A</v>
      </c>
      <c r="C387" s="56" t="e">
        <v>#N/A</v>
      </c>
      <c r="D387" s="56" t="e">
        <v>#N/A</v>
      </c>
      <c r="E387" s="56" t="e">
        <v>#N/A</v>
      </c>
      <c r="F387" s="56" t="e">
        <v>#N/A</v>
      </c>
      <c r="G387" s="56" t="e">
        <v>#N/A</v>
      </c>
      <c r="J387" s="56" t="e">
        <v>#N/A</v>
      </c>
      <c r="K387" s="56" t="e">
        <v>#N/A</v>
      </c>
      <c r="L387" s="56" t="e">
        <v>#N/A</v>
      </c>
      <c r="M387" s="56" t="e">
        <v>#N/A</v>
      </c>
      <c r="N387" s="56" t="e">
        <v>#N/A</v>
      </c>
      <c r="O387" s="56" t="e">
        <v>#N/A</v>
      </c>
    </row>
    <row r="388" spans="2:15" ht="13.5" customHeight="1" x14ac:dyDescent="0.25">
      <c r="B388" s="56" t="e">
        <v>#N/A</v>
      </c>
      <c r="C388" s="56" t="e">
        <v>#N/A</v>
      </c>
      <c r="D388" s="56" t="e">
        <v>#N/A</v>
      </c>
      <c r="E388" s="56" t="e">
        <v>#N/A</v>
      </c>
      <c r="F388" s="56" t="e">
        <v>#N/A</v>
      </c>
      <c r="G388" s="56" t="e">
        <v>#N/A</v>
      </c>
      <c r="J388" s="56" t="e">
        <v>#N/A</v>
      </c>
      <c r="K388" s="56" t="e">
        <v>#N/A</v>
      </c>
      <c r="L388" s="56" t="e">
        <v>#N/A</v>
      </c>
      <c r="M388" s="56" t="e">
        <v>#N/A</v>
      </c>
      <c r="N388" s="56" t="e">
        <v>#N/A</v>
      </c>
      <c r="O388" s="56" t="e">
        <v>#N/A</v>
      </c>
    </row>
    <row r="389" spans="2:15" ht="13.5" customHeight="1" x14ac:dyDescent="0.25">
      <c r="B389" s="56" t="e">
        <v>#N/A</v>
      </c>
      <c r="C389" s="56" t="e">
        <v>#N/A</v>
      </c>
      <c r="D389" s="56" t="e">
        <v>#N/A</v>
      </c>
      <c r="E389" s="56" t="e">
        <v>#N/A</v>
      </c>
      <c r="F389" s="56" t="e">
        <v>#N/A</v>
      </c>
      <c r="G389" s="56" t="e">
        <v>#N/A</v>
      </c>
      <c r="J389" s="56" t="e">
        <v>#N/A</v>
      </c>
      <c r="K389" s="56" t="e">
        <v>#N/A</v>
      </c>
      <c r="L389" s="56" t="e">
        <v>#N/A</v>
      </c>
      <c r="M389" s="56" t="e">
        <v>#N/A</v>
      </c>
      <c r="N389" s="56" t="e">
        <v>#N/A</v>
      </c>
      <c r="O389" s="56" t="e">
        <v>#N/A</v>
      </c>
    </row>
    <row r="390" spans="2:15" ht="13.5" customHeight="1" x14ac:dyDescent="0.25">
      <c r="B390" s="56" t="e">
        <v>#N/A</v>
      </c>
      <c r="C390" s="56" t="e">
        <v>#N/A</v>
      </c>
      <c r="D390" s="56" t="e">
        <v>#N/A</v>
      </c>
      <c r="E390" s="56" t="e">
        <v>#N/A</v>
      </c>
      <c r="F390" s="56" t="e">
        <v>#N/A</v>
      </c>
      <c r="G390" s="56" t="e">
        <v>#N/A</v>
      </c>
      <c r="J390" s="56" t="e">
        <v>#N/A</v>
      </c>
      <c r="K390" s="56" t="e">
        <v>#N/A</v>
      </c>
      <c r="L390" s="56" t="e">
        <v>#N/A</v>
      </c>
      <c r="M390" s="56" t="e">
        <v>#N/A</v>
      </c>
      <c r="N390" s="56" t="e">
        <v>#N/A</v>
      </c>
      <c r="O390" s="56" t="e">
        <v>#N/A</v>
      </c>
    </row>
    <row r="391" spans="2:15" ht="13.5" customHeight="1" x14ac:dyDescent="0.25">
      <c r="B391" s="56" t="e">
        <v>#N/A</v>
      </c>
      <c r="C391" s="56" t="e">
        <v>#N/A</v>
      </c>
      <c r="D391" s="56" t="e">
        <v>#N/A</v>
      </c>
      <c r="E391" s="56" t="e">
        <v>#N/A</v>
      </c>
      <c r="F391" s="56" t="e">
        <v>#N/A</v>
      </c>
      <c r="G391" s="56" t="e">
        <v>#N/A</v>
      </c>
      <c r="J391" s="56" t="e">
        <v>#N/A</v>
      </c>
      <c r="K391" s="56" t="e">
        <v>#N/A</v>
      </c>
      <c r="L391" s="56" t="e">
        <v>#N/A</v>
      </c>
      <c r="M391" s="56" t="e">
        <v>#N/A</v>
      </c>
      <c r="N391" s="56" t="e">
        <v>#N/A</v>
      </c>
      <c r="O391" s="56" t="e">
        <v>#N/A</v>
      </c>
    </row>
    <row r="392" spans="2:15" ht="13.5" customHeight="1" x14ac:dyDescent="0.25">
      <c r="B392" s="56" t="e">
        <v>#N/A</v>
      </c>
      <c r="C392" s="56" t="e">
        <v>#N/A</v>
      </c>
      <c r="D392" s="56" t="e">
        <v>#N/A</v>
      </c>
      <c r="E392" s="56" t="e">
        <v>#N/A</v>
      </c>
      <c r="F392" s="56" t="e">
        <v>#N/A</v>
      </c>
      <c r="G392" s="56" t="e">
        <v>#N/A</v>
      </c>
      <c r="J392" s="56" t="e">
        <v>#N/A</v>
      </c>
      <c r="K392" s="56" t="e">
        <v>#N/A</v>
      </c>
      <c r="L392" s="56" t="e">
        <v>#N/A</v>
      </c>
      <c r="M392" s="56" t="e">
        <v>#N/A</v>
      </c>
      <c r="N392" s="56" t="e">
        <v>#N/A</v>
      </c>
      <c r="O392" s="56" t="e">
        <v>#N/A</v>
      </c>
    </row>
    <row r="393" spans="2:15" ht="13.5" customHeight="1" x14ac:dyDescent="0.25">
      <c r="B393" s="56" t="e">
        <v>#N/A</v>
      </c>
      <c r="C393" s="56" t="e">
        <v>#N/A</v>
      </c>
      <c r="D393" s="56" t="e">
        <v>#N/A</v>
      </c>
      <c r="E393" s="56" t="e">
        <v>#N/A</v>
      </c>
      <c r="F393" s="56" t="e">
        <v>#N/A</v>
      </c>
      <c r="G393" s="56" t="e">
        <v>#N/A</v>
      </c>
      <c r="J393" s="56" t="e">
        <v>#N/A</v>
      </c>
      <c r="K393" s="56" t="e">
        <v>#N/A</v>
      </c>
      <c r="L393" s="56" t="e">
        <v>#N/A</v>
      </c>
      <c r="M393" s="56" t="e">
        <v>#N/A</v>
      </c>
      <c r="N393" s="56" t="e">
        <v>#N/A</v>
      </c>
      <c r="O393" s="56" t="e">
        <v>#N/A</v>
      </c>
    </row>
    <row r="394" spans="2:15" ht="13.5" customHeight="1" x14ac:dyDescent="0.25">
      <c r="B394" s="56" t="e">
        <v>#N/A</v>
      </c>
      <c r="C394" s="56" t="e">
        <v>#N/A</v>
      </c>
      <c r="D394" s="56" t="e">
        <v>#N/A</v>
      </c>
      <c r="E394" s="56" t="e">
        <v>#N/A</v>
      </c>
      <c r="F394" s="56" t="e">
        <v>#N/A</v>
      </c>
      <c r="G394" s="56" t="e">
        <v>#N/A</v>
      </c>
      <c r="J394" s="56" t="e">
        <v>#N/A</v>
      </c>
      <c r="K394" s="56" t="e">
        <v>#N/A</v>
      </c>
      <c r="L394" s="56" t="e">
        <v>#N/A</v>
      </c>
      <c r="M394" s="56" t="e">
        <v>#N/A</v>
      </c>
      <c r="N394" s="56" t="e">
        <v>#N/A</v>
      </c>
      <c r="O394" s="56" t="e">
        <v>#N/A</v>
      </c>
    </row>
    <row r="395" spans="2:15" ht="13.5" customHeight="1" x14ac:dyDescent="0.25">
      <c r="B395" s="56" t="e">
        <v>#N/A</v>
      </c>
      <c r="C395" s="56" t="e">
        <v>#N/A</v>
      </c>
      <c r="D395" s="56" t="e">
        <v>#N/A</v>
      </c>
      <c r="E395" s="56" t="e">
        <v>#N/A</v>
      </c>
      <c r="F395" s="56" t="e">
        <v>#N/A</v>
      </c>
      <c r="G395" s="56" t="e">
        <v>#N/A</v>
      </c>
      <c r="J395" s="56" t="e">
        <v>#N/A</v>
      </c>
      <c r="K395" s="56" t="e">
        <v>#N/A</v>
      </c>
      <c r="L395" s="56" t="e">
        <v>#N/A</v>
      </c>
      <c r="M395" s="56" t="e">
        <v>#N/A</v>
      </c>
      <c r="N395" s="56" t="e">
        <v>#N/A</v>
      </c>
      <c r="O395" s="56" t="e">
        <v>#N/A</v>
      </c>
    </row>
    <row r="396" spans="2:15" ht="13.5" customHeight="1" x14ac:dyDescent="0.25">
      <c r="B396" s="56" t="e">
        <v>#N/A</v>
      </c>
      <c r="C396" s="56" t="e">
        <v>#N/A</v>
      </c>
      <c r="D396" s="56" t="e">
        <v>#N/A</v>
      </c>
      <c r="E396" s="56" t="e">
        <v>#N/A</v>
      </c>
      <c r="F396" s="56" t="e">
        <v>#N/A</v>
      </c>
      <c r="G396" s="56" t="e">
        <v>#N/A</v>
      </c>
      <c r="J396" s="56" t="e">
        <v>#N/A</v>
      </c>
      <c r="K396" s="56" t="e">
        <v>#N/A</v>
      </c>
      <c r="L396" s="56" t="e">
        <v>#N/A</v>
      </c>
      <c r="M396" s="56" t="e">
        <v>#N/A</v>
      </c>
      <c r="N396" s="56" t="e">
        <v>#N/A</v>
      </c>
      <c r="O396" s="56" t="e">
        <v>#N/A</v>
      </c>
    </row>
    <row r="397" spans="2:15" ht="13.5" customHeight="1" x14ac:dyDescent="0.25">
      <c r="B397" s="56" t="e">
        <v>#N/A</v>
      </c>
      <c r="C397" s="56" t="e">
        <v>#N/A</v>
      </c>
      <c r="D397" s="56" t="e">
        <v>#N/A</v>
      </c>
      <c r="E397" s="56" t="e">
        <v>#N/A</v>
      </c>
      <c r="F397" s="56" t="e">
        <v>#N/A</v>
      </c>
      <c r="G397" s="56" t="e">
        <v>#N/A</v>
      </c>
      <c r="J397" s="56" t="e">
        <v>#N/A</v>
      </c>
      <c r="K397" s="56" t="e">
        <v>#N/A</v>
      </c>
      <c r="L397" s="56" t="e">
        <v>#N/A</v>
      </c>
      <c r="M397" s="56" t="e">
        <v>#N/A</v>
      </c>
      <c r="N397" s="56" t="e">
        <v>#N/A</v>
      </c>
      <c r="O397" s="56" t="e">
        <v>#N/A</v>
      </c>
    </row>
    <row r="398" spans="2:15" ht="13.5" customHeight="1" x14ac:dyDescent="0.25">
      <c r="B398" s="56" t="e">
        <v>#N/A</v>
      </c>
      <c r="C398" s="56" t="e">
        <v>#N/A</v>
      </c>
      <c r="D398" s="56" t="e">
        <v>#N/A</v>
      </c>
      <c r="E398" s="56" t="e">
        <v>#N/A</v>
      </c>
      <c r="F398" s="56" t="e">
        <v>#N/A</v>
      </c>
      <c r="G398" s="56" t="e">
        <v>#N/A</v>
      </c>
      <c r="J398" s="56" t="e">
        <v>#N/A</v>
      </c>
      <c r="K398" s="56" t="e">
        <v>#N/A</v>
      </c>
      <c r="L398" s="56" t="e">
        <v>#N/A</v>
      </c>
      <c r="M398" s="56" t="e">
        <v>#N/A</v>
      </c>
      <c r="N398" s="56" t="e">
        <v>#N/A</v>
      </c>
      <c r="O398" s="56" t="e">
        <v>#N/A</v>
      </c>
    </row>
    <row r="399" spans="2:15" ht="13.5" customHeight="1" x14ac:dyDescent="0.25">
      <c r="B399" s="56" t="e">
        <v>#N/A</v>
      </c>
      <c r="C399" s="56" t="e">
        <v>#N/A</v>
      </c>
      <c r="D399" s="56" t="e">
        <v>#N/A</v>
      </c>
      <c r="E399" s="56" t="e">
        <v>#N/A</v>
      </c>
      <c r="F399" s="56" t="e">
        <v>#N/A</v>
      </c>
      <c r="G399" s="56" t="e">
        <v>#N/A</v>
      </c>
      <c r="J399" s="56" t="e">
        <v>#N/A</v>
      </c>
      <c r="K399" s="56" t="e">
        <v>#N/A</v>
      </c>
      <c r="L399" s="56" t="e">
        <v>#N/A</v>
      </c>
      <c r="M399" s="56" t="e">
        <v>#N/A</v>
      </c>
      <c r="N399" s="56" t="e">
        <v>#N/A</v>
      </c>
      <c r="O399" s="56" t="e">
        <v>#N/A</v>
      </c>
    </row>
    <row r="400" spans="2:15" ht="13.5" customHeight="1" x14ac:dyDescent="0.25">
      <c r="B400" s="56" t="e">
        <v>#N/A</v>
      </c>
      <c r="C400" s="56" t="e">
        <v>#N/A</v>
      </c>
      <c r="D400" s="56" t="e">
        <v>#N/A</v>
      </c>
      <c r="E400" s="56" t="e">
        <v>#N/A</v>
      </c>
      <c r="F400" s="56" t="e">
        <v>#N/A</v>
      </c>
      <c r="G400" s="56" t="e">
        <v>#N/A</v>
      </c>
      <c r="J400" s="56" t="e">
        <v>#N/A</v>
      </c>
      <c r="K400" s="56" t="e">
        <v>#N/A</v>
      </c>
      <c r="L400" s="56" t="e">
        <v>#N/A</v>
      </c>
      <c r="M400" s="56" t="e">
        <v>#N/A</v>
      </c>
      <c r="N400" s="56" t="e">
        <v>#N/A</v>
      </c>
      <c r="O400" s="56" t="e">
        <v>#N/A</v>
      </c>
    </row>
    <row r="401" spans="2:15" ht="13.5" customHeight="1" x14ac:dyDescent="0.25">
      <c r="B401" s="56" t="e">
        <v>#N/A</v>
      </c>
      <c r="C401" s="56" t="e">
        <v>#N/A</v>
      </c>
      <c r="D401" s="56" t="e">
        <v>#N/A</v>
      </c>
      <c r="E401" s="56" t="e">
        <v>#N/A</v>
      </c>
      <c r="F401" s="56" t="e">
        <v>#N/A</v>
      </c>
      <c r="G401" s="56" t="e">
        <v>#N/A</v>
      </c>
      <c r="J401" s="56" t="e">
        <v>#N/A</v>
      </c>
      <c r="K401" s="56" t="e">
        <v>#N/A</v>
      </c>
      <c r="L401" s="56" t="e">
        <v>#N/A</v>
      </c>
      <c r="M401" s="56" t="e">
        <v>#N/A</v>
      </c>
      <c r="N401" s="56" t="e">
        <v>#N/A</v>
      </c>
      <c r="O401" s="56" t="e">
        <v>#N/A</v>
      </c>
    </row>
    <row r="402" spans="2:15" ht="13.5" customHeight="1" x14ac:dyDescent="0.25">
      <c r="B402" s="56" t="e">
        <v>#N/A</v>
      </c>
      <c r="C402" s="56" t="e">
        <v>#N/A</v>
      </c>
      <c r="D402" s="56" t="e">
        <v>#N/A</v>
      </c>
      <c r="E402" s="56" t="e">
        <v>#N/A</v>
      </c>
      <c r="F402" s="56" t="e">
        <v>#N/A</v>
      </c>
      <c r="G402" s="56" t="e">
        <v>#N/A</v>
      </c>
      <c r="J402" s="56" t="e">
        <v>#N/A</v>
      </c>
      <c r="K402" s="56" t="e">
        <v>#N/A</v>
      </c>
      <c r="L402" s="56" t="e">
        <v>#N/A</v>
      </c>
      <c r="M402" s="56" t="e">
        <v>#N/A</v>
      </c>
      <c r="N402" s="56" t="e">
        <v>#N/A</v>
      </c>
      <c r="O402" s="56" t="e">
        <v>#N/A</v>
      </c>
    </row>
    <row r="403" spans="2:15" ht="13.5" customHeight="1" x14ac:dyDescent="0.25">
      <c r="B403" s="56" t="e">
        <v>#N/A</v>
      </c>
      <c r="C403" s="56" t="e">
        <v>#N/A</v>
      </c>
      <c r="D403" s="56" t="e">
        <v>#N/A</v>
      </c>
      <c r="E403" s="56" t="e">
        <v>#N/A</v>
      </c>
      <c r="F403" s="56" t="e">
        <v>#N/A</v>
      </c>
      <c r="G403" s="56" t="e">
        <v>#N/A</v>
      </c>
      <c r="J403" s="56" t="e">
        <v>#N/A</v>
      </c>
      <c r="K403" s="56" t="e">
        <v>#N/A</v>
      </c>
      <c r="L403" s="56" t="e">
        <v>#N/A</v>
      </c>
      <c r="M403" s="56" t="e">
        <v>#N/A</v>
      </c>
      <c r="N403" s="56" t="e">
        <v>#N/A</v>
      </c>
      <c r="O403" s="56" t="e">
        <v>#N/A</v>
      </c>
    </row>
    <row r="404" spans="2:15" ht="13.5" customHeight="1" x14ac:dyDescent="0.25">
      <c r="B404" s="56" t="e">
        <v>#N/A</v>
      </c>
      <c r="C404" s="56" t="e">
        <v>#N/A</v>
      </c>
      <c r="D404" s="56" t="e">
        <v>#N/A</v>
      </c>
      <c r="E404" s="56" t="e">
        <v>#N/A</v>
      </c>
      <c r="F404" s="56" t="e">
        <v>#N/A</v>
      </c>
      <c r="G404" s="56" t="e">
        <v>#N/A</v>
      </c>
      <c r="J404" s="56" t="e">
        <v>#N/A</v>
      </c>
      <c r="K404" s="56" t="e">
        <v>#N/A</v>
      </c>
      <c r="L404" s="56" t="e">
        <v>#N/A</v>
      </c>
      <c r="M404" s="56" t="e">
        <v>#N/A</v>
      </c>
      <c r="N404" s="56" t="e">
        <v>#N/A</v>
      </c>
      <c r="O404" s="56" t="e">
        <v>#N/A</v>
      </c>
    </row>
    <row r="405" spans="2:15" ht="13.5" customHeight="1" x14ac:dyDescent="0.25">
      <c r="B405" s="56" t="e">
        <v>#N/A</v>
      </c>
      <c r="C405" s="56" t="e">
        <v>#N/A</v>
      </c>
      <c r="D405" s="56" t="e">
        <v>#N/A</v>
      </c>
      <c r="E405" s="56" t="e">
        <v>#N/A</v>
      </c>
      <c r="F405" s="56" t="e">
        <v>#N/A</v>
      </c>
      <c r="G405" s="56" t="e">
        <v>#N/A</v>
      </c>
      <c r="J405" s="56" t="e">
        <v>#N/A</v>
      </c>
      <c r="K405" s="56" t="e">
        <v>#N/A</v>
      </c>
      <c r="L405" s="56" t="e">
        <v>#N/A</v>
      </c>
      <c r="M405" s="56" t="e">
        <v>#N/A</v>
      </c>
      <c r="N405" s="56" t="e">
        <v>#N/A</v>
      </c>
      <c r="O405" s="56" t="e">
        <v>#N/A</v>
      </c>
    </row>
    <row r="406" spans="2:15" ht="13.5" customHeight="1" x14ac:dyDescent="0.25">
      <c r="B406" s="56" t="e">
        <v>#N/A</v>
      </c>
      <c r="C406" s="56" t="e">
        <v>#N/A</v>
      </c>
      <c r="D406" s="56" t="e">
        <v>#N/A</v>
      </c>
      <c r="E406" s="56" t="e">
        <v>#N/A</v>
      </c>
      <c r="F406" s="56" t="e">
        <v>#N/A</v>
      </c>
      <c r="G406" s="56" t="e">
        <v>#N/A</v>
      </c>
      <c r="J406" s="56" t="e">
        <v>#N/A</v>
      </c>
      <c r="K406" s="56" t="e">
        <v>#N/A</v>
      </c>
      <c r="L406" s="56" t="e">
        <v>#N/A</v>
      </c>
      <c r="M406" s="56" t="e">
        <v>#N/A</v>
      </c>
      <c r="N406" s="56" t="e">
        <v>#N/A</v>
      </c>
      <c r="O406" s="56" t="e">
        <v>#N/A</v>
      </c>
    </row>
    <row r="407" spans="2:15" ht="13.5" customHeight="1" x14ac:dyDescent="0.25">
      <c r="B407" s="56" t="e">
        <v>#N/A</v>
      </c>
      <c r="C407" s="56" t="e">
        <v>#N/A</v>
      </c>
      <c r="D407" s="56" t="e">
        <v>#N/A</v>
      </c>
      <c r="E407" s="56" t="e">
        <v>#N/A</v>
      </c>
      <c r="F407" s="56" t="e">
        <v>#N/A</v>
      </c>
      <c r="G407" s="56" t="e">
        <v>#N/A</v>
      </c>
      <c r="J407" s="56" t="e">
        <v>#N/A</v>
      </c>
      <c r="K407" s="56" t="e">
        <v>#N/A</v>
      </c>
      <c r="L407" s="56" t="e">
        <v>#N/A</v>
      </c>
      <c r="M407" s="56" t="e">
        <v>#N/A</v>
      </c>
      <c r="N407" s="56" t="e">
        <v>#N/A</v>
      </c>
      <c r="O407" s="56" t="e">
        <v>#N/A</v>
      </c>
    </row>
    <row r="408" spans="2:15" ht="13.5" customHeight="1" x14ac:dyDescent="0.25">
      <c r="B408" s="56" t="e">
        <v>#N/A</v>
      </c>
      <c r="C408" s="56" t="e">
        <v>#N/A</v>
      </c>
      <c r="D408" s="56" t="e">
        <v>#N/A</v>
      </c>
      <c r="E408" s="56" t="e">
        <v>#N/A</v>
      </c>
      <c r="F408" s="56" t="e">
        <v>#N/A</v>
      </c>
      <c r="G408" s="56" t="e">
        <v>#N/A</v>
      </c>
      <c r="J408" s="56" t="e">
        <v>#N/A</v>
      </c>
      <c r="K408" s="56" t="e">
        <v>#N/A</v>
      </c>
      <c r="L408" s="56" t="e">
        <v>#N/A</v>
      </c>
      <c r="M408" s="56" t="e">
        <v>#N/A</v>
      </c>
      <c r="N408" s="56" t="e">
        <v>#N/A</v>
      </c>
      <c r="O408" s="56" t="e">
        <v>#N/A</v>
      </c>
    </row>
    <row r="409" spans="2:15" ht="13.5" customHeight="1" x14ac:dyDescent="0.25">
      <c r="B409" s="56" t="e">
        <v>#N/A</v>
      </c>
      <c r="C409" s="56" t="e">
        <v>#N/A</v>
      </c>
      <c r="D409" s="56" t="e">
        <v>#N/A</v>
      </c>
      <c r="E409" s="56" t="e">
        <v>#N/A</v>
      </c>
      <c r="F409" s="56" t="e">
        <v>#N/A</v>
      </c>
      <c r="G409" s="56" t="e">
        <v>#N/A</v>
      </c>
      <c r="J409" s="56" t="e">
        <v>#N/A</v>
      </c>
      <c r="K409" s="56" t="e">
        <v>#N/A</v>
      </c>
      <c r="L409" s="56" t="e">
        <v>#N/A</v>
      </c>
      <c r="M409" s="56" t="e">
        <v>#N/A</v>
      </c>
      <c r="N409" s="56" t="e">
        <v>#N/A</v>
      </c>
      <c r="O409" s="56" t="e">
        <v>#N/A</v>
      </c>
    </row>
    <row r="410" spans="2:15" ht="13.5" customHeight="1" x14ac:dyDescent="0.25">
      <c r="B410" s="56" t="e">
        <v>#N/A</v>
      </c>
      <c r="C410" s="56" t="e">
        <v>#N/A</v>
      </c>
      <c r="D410" s="56" t="e">
        <v>#N/A</v>
      </c>
      <c r="E410" s="56" t="e">
        <v>#N/A</v>
      </c>
      <c r="F410" s="56" t="e">
        <v>#N/A</v>
      </c>
      <c r="G410" s="56" t="e">
        <v>#N/A</v>
      </c>
      <c r="J410" s="56" t="e">
        <v>#N/A</v>
      </c>
      <c r="K410" s="56" t="e">
        <v>#N/A</v>
      </c>
      <c r="L410" s="56" t="e">
        <v>#N/A</v>
      </c>
      <c r="M410" s="56" t="e">
        <v>#N/A</v>
      </c>
      <c r="N410" s="56" t="e">
        <v>#N/A</v>
      </c>
      <c r="O410" s="56" t="e">
        <v>#N/A</v>
      </c>
    </row>
    <row r="411" spans="2:15" ht="13.5" customHeight="1" x14ac:dyDescent="0.25">
      <c r="B411" s="56" t="e">
        <v>#N/A</v>
      </c>
      <c r="C411" s="56" t="e">
        <v>#N/A</v>
      </c>
      <c r="D411" s="56" t="e">
        <v>#N/A</v>
      </c>
      <c r="E411" s="56" t="e">
        <v>#N/A</v>
      </c>
      <c r="F411" s="56" t="e">
        <v>#N/A</v>
      </c>
      <c r="G411" s="56" t="e">
        <v>#N/A</v>
      </c>
      <c r="J411" s="56" t="e">
        <v>#N/A</v>
      </c>
      <c r="K411" s="56" t="e">
        <v>#N/A</v>
      </c>
      <c r="L411" s="56" t="e">
        <v>#N/A</v>
      </c>
      <c r="M411" s="56" t="e">
        <v>#N/A</v>
      </c>
      <c r="N411" s="56" t="e">
        <v>#N/A</v>
      </c>
      <c r="O411" s="56" t="e">
        <v>#N/A</v>
      </c>
    </row>
    <row r="412" spans="2:15" ht="13.5" customHeight="1" x14ac:dyDescent="0.25">
      <c r="B412" s="56" t="e">
        <v>#N/A</v>
      </c>
      <c r="C412" s="56" t="e">
        <v>#N/A</v>
      </c>
      <c r="D412" s="56" t="e">
        <v>#N/A</v>
      </c>
      <c r="E412" s="56" t="e">
        <v>#N/A</v>
      </c>
      <c r="F412" s="56" t="e">
        <v>#N/A</v>
      </c>
      <c r="G412" s="56" t="e">
        <v>#N/A</v>
      </c>
      <c r="J412" s="56" t="e">
        <v>#N/A</v>
      </c>
      <c r="K412" s="56" t="e">
        <v>#N/A</v>
      </c>
      <c r="L412" s="56" t="e">
        <v>#N/A</v>
      </c>
      <c r="M412" s="56" t="e">
        <v>#N/A</v>
      </c>
      <c r="N412" s="56" t="e">
        <v>#N/A</v>
      </c>
      <c r="O412" s="56" t="e">
        <v>#N/A</v>
      </c>
    </row>
    <row r="413" spans="2:15" ht="13.5" customHeight="1" x14ac:dyDescent="0.25">
      <c r="B413" s="56" t="e">
        <v>#N/A</v>
      </c>
      <c r="C413" s="56" t="e">
        <v>#N/A</v>
      </c>
      <c r="D413" s="56" t="e">
        <v>#N/A</v>
      </c>
      <c r="E413" s="56" t="e">
        <v>#N/A</v>
      </c>
      <c r="F413" s="56" t="e">
        <v>#N/A</v>
      </c>
      <c r="G413" s="56" t="e">
        <v>#N/A</v>
      </c>
      <c r="J413" s="56" t="e">
        <v>#N/A</v>
      </c>
      <c r="K413" s="56" t="e">
        <v>#N/A</v>
      </c>
      <c r="L413" s="56" t="e">
        <v>#N/A</v>
      </c>
      <c r="M413" s="56" t="e">
        <v>#N/A</v>
      </c>
      <c r="N413" s="56" t="e">
        <v>#N/A</v>
      </c>
      <c r="O413" s="56" t="e">
        <v>#N/A</v>
      </c>
    </row>
    <row r="414" spans="2:15" ht="13.5" customHeight="1" x14ac:dyDescent="0.25">
      <c r="B414" s="56" t="e">
        <v>#N/A</v>
      </c>
      <c r="C414" s="56" t="e">
        <v>#N/A</v>
      </c>
      <c r="D414" s="56" t="e">
        <v>#N/A</v>
      </c>
      <c r="E414" s="56" t="e">
        <v>#N/A</v>
      </c>
      <c r="F414" s="56" t="e">
        <v>#N/A</v>
      </c>
      <c r="G414" s="56" t="e">
        <v>#N/A</v>
      </c>
      <c r="J414" s="56" t="e">
        <v>#N/A</v>
      </c>
      <c r="K414" s="56" t="e">
        <v>#N/A</v>
      </c>
      <c r="L414" s="56" t="e">
        <v>#N/A</v>
      </c>
      <c r="M414" s="56" t="e">
        <v>#N/A</v>
      </c>
      <c r="N414" s="56" t="e">
        <v>#N/A</v>
      </c>
      <c r="O414" s="56" t="e">
        <v>#N/A</v>
      </c>
    </row>
    <row r="415" spans="2:15" ht="13.5" customHeight="1" x14ac:dyDescent="0.25">
      <c r="B415" s="56" t="e">
        <v>#N/A</v>
      </c>
      <c r="C415" s="56" t="e">
        <v>#N/A</v>
      </c>
      <c r="D415" s="56" t="e">
        <v>#N/A</v>
      </c>
      <c r="E415" s="56" t="e">
        <v>#N/A</v>
      </c>
      <c r="F415" s="56" t="e">
        <v>#N/A</v>
      </c>
      <c r="G415" s="56" t="e">
        <v>#N/A</v>
      </c>
      <c r="J415" s="56" t="e">
        <v>#N/A</v>
      </c>
      <c r="K415" s="56" t="e">
        <v>#N/A</v>
      </c>
      <c r="L415" s="56" t="e">
        <v>#N/A</v>
      </c>
      <c r="M415" s="56" t="e">
        <v>#N/A</v>
      </c>
      <c r="N415" s="56" t="e">
        <v>#N/A</v>
      </c>
      <c r="O415" s="56" t="e">
        <v>#N/A</v>
      </c>
    </row>
    <row r="416" spans="2:15" ht="13.5" customHeight="1" x14ac:dyDescent="0.25">
      <c r="B416" s="56" t="e">
        <v>#N/A</v>
      </c>
      <c r="C416" s="56" t="e">
        <v>#N/A</v>
      </c>
      <c r="D416" s="56" t="e">
        <v>#N/A</v>
      </c>
      <c r="E416" s="56" t="e">
        <v>#N/A</v>
      </c>
      <c r="F416" s="56" t="e">
        <v>#N/A</v>
      </c>
      <c r="G416" s="56" t="e">
        <v>#N/A</v>
      </c>
      <c r="J416" s="56" t="e">
        <v>#N/A</v>
      </c>
      <c r="K416" s="56" t="e">
        <v>#N/A</v>
      </c>
      <c r="L416" s="56" t="e">
        <v>#N/A</v>
      </c>
      <c r="M416" s="56" t="e">
        <v>#N/A</v>
      </c>
      <c r="N416" s="56" t="e">
        <v>#N/A</v>
      </c>
      <c r="O416" s="56" t="e">
        <v>#N/A</v>
      </c>
    </row>
    <row r="417" spans="2:15" ht="13.5" customHeight="1" x14ac:dyDescent="0.25">
      <c r="B417" s="56" t="e">
        <v>#N/A</v>
      </c>
      <c r="C417" s="56" t="e">
        <v>#N/A</v>
      </c>
      <c r="D417" s="56" t="e">
        <v>#N/A</v>
      </c>
      <c r="E417" s="56" t="e">
        <v>#N/A</v>
      </c>
      <c r="F417" s="56" t="e">
        <v>#N/A</v>
      </c>
      <c r="G417" s="56" t="e">
        <v>#N/A</v>
      </c>
      <c r="J417" s="56" t="e">
        <v>#N/A</v>
      </c>
      <c r="K417" s="56" t="e">
        <v>#N/A</v>
      </c>
      <c r="L417" s="56" t="e">
        <v>#N/A</v>
      </c>
      <c r="M417" s="56" t="e">
        <v>#N/A</v>
      </c>
      <c r="N417" s="56" t="e">
        <v>#N/A</v>
      </c>
      <c r="O417" s="56" t="e">
        <v>#N/A</v>
      </c>
    </row>
    <row r="418" spans="2:15" ht="13.5" customHeight="1" x14ac:dyDescent="0.25">
      <c r="B418" s="56" t="e">
        <v>#N/A</v>
      </c>
      <c r="C418" s="56" t="e">
        <v>#N/A</v>
      </c>
      <c r="D418" s="56" t="e">
        <v>#N/A</v>
      </c>
      <c r="E418" s="56" t="e">
        <v>#N/A</v>
      </c>
      <c r="F418" s="56" t="e">
        <v>#N/A</v>
      </c>
      <c r="G418" s="56" t="e">
        <v>#N/A</v>
      </c>
      <c r="J418" s="56" t="e">
        <v>#N/A</v>
      </c>
      <c r="K418" s="56" t="e">
        <v>#N/A</v>
      </c>
      <c r="L418" s="56" t="e">
        <v>#N/A</v>
      </c>
      <c r="M418" s="56" t="e">
        <v>#N/A</v>
      </c>
      <c r="N418" s="56" t="e">
        <v>#N/A</v>
      </c>
      <c r="O418" s="56" t="e">
        <v>#N/A</v>
      </c>
    </row>
    <row r="419" spans="2:15" ht="13.5" customHeight="1" x14ac:dyDescent="0.25">
      <c r="B419" s="56" t="e">
        <v>#N/A</v>
      </c>
      <c r="C419" s="56" t="e">
        <v>#N/A</v>
      </c>
      <c r="D419" s="56" t="e">
        <v>#N/A</v>
      </c>
      <c r="E419" s="56" t="e">
        <v>#N/A</v>
      </c>
      <c r="F419" s="56" t="e">
        <v>#N/A</v>
      </c>
      <c r="G419" s="56" t="e">
        <v>#N/A</v>
      </c>
      <c r="J419" s="56" t="e">
        <v>#N/A</v>
      </c>
      <c r="K419" s="56" t="e">
        <v>#N/A</v>
      </c>
      <c r="L419" s="56" t="e">
        <v>#N/A</v>
      </c>
      <c r="M419" s="56" t="e">
        <v>#N/A</v>
      </c>
      <c r="N419" s="56" t="e">
        <v>#N/A</v>
      </c>
      <c r="O419" s="56" t="e">
        <v>#N/A</v>
      </c>
    </row>
    <row r="420" spans="2:15" ht="13.5" customHeight="1" x14ac:dyDescent="0.25">
      <c r="B420" s="56" t="e">
        <v>#N/A</v>
      </c>
      <c r="C420" s="56" t="e">
        <v>#N/A</v>
      </c>
      <c r="D420" s="56" t="e">
        <v>#N/A</v>
      </c>
      <c r="E420" s="56" t="e">
        <v>#N/A</v>
      </c>
      <c r="F420" s="56" t="e">
        <v>#N/A</v>
      </c>
      <c r="G420" s="56" t="e">
        <v>#N/A</v>
      </c>
      <c r="J420" s="56" t="e">
        <v>#N/A</v>
      </c>
      <c r="K420" s="56" t="e">
        <v>#N/A</v>
      </c>
      <c r="L420" s="56" t="e">
        <v>#N/A</v>
      </c>
      <c r="M420" s="56" t="e">
        <v>#N/A</v>
      </c>
      <c r="N420" s="56" t="e">
        <v>#N/A</v>
      </c>
      <c r="O420" s="56" t="e">
        <v>#N/A</v>
      </c>
    </row>
    <row r="421" spans="2:15" ht="13.5" customHeight="1" x14ac:dyDescent="0.25">
      <c r="B421" s="56" t="e">
        <v>#N/A</v>
      </c>
      <c r="C421" s="56" t="e">
        <v>#N/A</v>
      </c>
      <c r="D421" s="56" t="e">
        <v>#N/A</v>
      </c>
      <c r="E421" s="56" t="e">
        <v>#N/A</v>
      </c>
      <c r="F421" s="56" t="e">
        <v>#N/A</v>
      </c>
      <c r="G421" s="56" t="e">
        <v>#N/A</v>
      </c>
      <c r="J421" s="56" t="e">
        <v>#N/A</v>
      </c>
      <c r="K421" s="56" t="e">
        <v>#N/A</v>
      </c>
      <c r="L421" s="56" t="e">
        <v>#N/A</v>
      </c>
      <c r="M421" s="56" t="e">
        <v>#N/A</v>
      </c>
      <c r="N421" s="56" t="e">
        <v>#N/A</v>
      </c>
      <c r="O421" s="56" t="e">
        <v>#N/A</v>
      </c>
    </row>
    <row r="422" spans="2:15" ht="13.5" customHeight="1" x14ac:dyDescent="0.25">
      <c r="B422" s="56" t="e">
        <v>#N/A</v>
      </c>
      <c r="C422" s="56" t="e">
        <v>#N/A</v>
      </c>
      <c r="D422" s="56" t="e">
        <v>#N/A</v>
      </c>
      <c r="E422" s="56" t="e">
        <v>#N/A</v>
      </c>
      <c r="F422" s="56" t="e">
        <v>#N/A</v>
      </c>
      <c r="G422" s="56" t="e">
        <v>#N/A</v>
      </c>
      <c r="J422" s="56" t="e">
        <v>#N/A</v>
      </c>
      <c r="K422" s="56" t="e">
        <v>#N/A</v>
      </c>
      <c r="L422" s="56" t="e">
        <v>#N/A</v>
      </c>
      <c r="M422" s="56" t="e">
        <v>#N/A</v>
      </c>
      <c r="N422" s="56" t="e">
        <v>#N/A</v>
      </c>
      <c r="O422" s="56" t="e">
        <v>#N/A</v>
      </c>
    </row>
    <row r="423" spans="2:15" ht="13.5" customHeight="1" x14ac:dyDescent="0.25">
      <c r="B423" s="56" t="e">
        <v>#N/A</v>
      </c>
      <c r="C423" s="56" t="e">
        <v>#N/A</v>
      </c>
      <c r="D423" s="56" t="e">
        <v>#N/A</v>
      </c>
      <c r="E423" s="56" t="e">
        <v>#N/A</v>
      </c>
      <c r="F423" s="56" t="e">
        <v>#N/A</v>
      </c>
      <c r="G423" s="56" t="e">
        <v>#N/A</v>
      </c>
      <c r="J423" s="56" t="e">
        <v>#N/A</v>
      </c>
      <c r="K423" s="56" t="e">
        <v>#N/A</v>
      </c>
      <c r="L423" s="56" t="e">
        <v>#N/A</v>
      </c>
      <c r="M423" s="56" t="e">
        <v>#N/A</v>
      </c>
      <c r="N423" s="56" t="e">
        <v>#N/A</v>
      </c>
      <c r="O423" s="56" t="e">
        <v>#N/A</v>
      </c>
    </row>
    <row r="424" spans="2:15" ht="13.5" customHeight="1" x14ac:dyDescent="0.25">
      <c r="B424" s="56" t="e">
        <v>#N/A</v>
      </c>
      <c r="C424" s="56" t="e">
        <v>#N/A</v>
      </c>
      <c r="D424" s="56" t="e">
        <v>#N/A</v>
      </c>
      <c r="E424" s="56" t="e">
        <v>#N/A</v>
      </c>
      <c r="F424" s="56" t="e">
        <v>#N/A</v>
      </c>
      <c r="G424" s="56" t="e">
        <v>#N/A</v>
      </c>
      <c r="J424" s="56" t="e">
        <v>#N/A</v>
      </c>
      <c r="K424" s="56" t="e">
        <v>#N/A</v>
      </c>
      <c r="L424" s="56" t="e">
        <v>#N/A</v>
      </c>
      <c r="M424" s="56" t="e">
        <v>#N/A</v>
      </c>
      <c r="N424" s="56" t="e">
        <v>#N/A</v>
      </c>
      <c r="O424" s="56" t="e">
        <v>#N/A</v>
      </c>
    </row>
    <row r="425" spans="2:15" ht="13.5" customHeight="1" x14ac:dyDescent="0.25">
      <c r="B425" s="56" t="e">
        <v>#N/A</v>
      </c>
      <c r="C425" s="56" t="e">
        <v>#N/A</v>
      </c>
      <c r="D425" s="56" t="e">
        <v>#N/A</v>
      </c>
      <c r="E425" s="56" t="e">
        <v>#N/A</v>
      </c>
      <c r="F425" s="56" t="e">
        <v>#N/A</v>
      </c>
      <c r="G425" s="56" t="e">
        <v>#N/A</v>
      </c>
      <c r="J425" s="56" t="e">
        <v>#N/A</v>
      </c>
      <c r="K425" s="56" t="e">
        <v>#N/A</v>
      </c>
      <c r="L425" s="56" t="e">
        <v>#N/A</v>
      </c>
      <c r="M425" s="56" t="e">
        <v>#N/A</v>
      </c>
      <c r="N425" s="56" t="e">
        <v>#N/A</v>
      </c>
      <c r="O425" s="56" t="e">
        <v>#N/A</v>
      </c>
    </row>
    <row r="426" spans="2:15" ht="13.5" customHeight="1" x14ac:dyDescent="0.25">
      <c r="B426" s="56" t="e">
        <v>#N/A</v>
      </c>
      <c r="C426" s="56" t="e">
        <v>#N/A</v>
      </c>
      <c r="D426" s="56" t="e">
        <v>#N/A</v>
      </c>
      <c r="E426" s="56" t="e">
        <v>#N/A</v>
      </c>
      <c r="F426" s="56" t="e">
        <v>#N/A</v>
      </c>
      <c r="G426" s="56" t="e">
        <v>#N/A</v>
      </c>
      <c r="J426" s="56" t="e">
        <v>#N/A</v>
      </c>
      <c r="K426" s="56" t="e">
        <v>#N/A</v>
      </c>
      <c r="L426" s="56" t="e">
        <v>#N/A</v>
      </c>
      <c r="M426" s="56" t="e">
        <v>#N/A</v>
      </c>
      <c r="N426" s="56" t="e">
        <v>#N/A</v>
      </c>
      <c r="O426" s="56" t="e">
        <v>#N/A</v>
      </c>
    </row>
    <row r="427" spans="2:15" ht="13.5" customHeight="1" x14ac:dyDescent="0.25">
      <c r="B427" s="56" t="e">
        <v>#N/A</v>
      </c>
      <c r="C427" s="56" t="e">
        <v>#N/A</v>
      </c>
      <c r="D427" s="56" t="e">
        <v>#N/A</v>
      </c>
      <c r="E427" s="56" t="e">
        <v>#N/A</v>
      </c>
      <c r="F427" s="56" t="e">
        <v>#N/A</v>
      </c>
      <c r="G427" s="56" t="e">
        <v>#N/A</v>
      </c>
      <c r="J427" s="56" t="e">
        <v>#N/A</v>
      </c>
      <c r="K427" s="56" t="e">
        <v>#N/A</v>
      </c>
      <c r="L427" s="56" t="e">
        <v>#N/A</v>
      </c>
      <c r="M427" s="56" t="e">
        <v>#N/A</v>
      </c>
      <c r="N427" s="56" t="e">
        <v>#N/A</v>
      </c>
      <c r="O427" s="56" t="e">
        <v>#N/A</v>
      </c>
    </row>
    <row r="428" spans="2:15" ht="13.5" customHeight="1" x14ac:dyDescent="0.25">
      <c r="B428" s="56" t="e">
        <v>#N/A</v>
      </c>
      <c r="C428" s="56" t="e">
        <v>#N/A</v>
      </c>
      <c r="D428" s="56" t="e">
        <v>#N/A</v>
      </c>
      <c r="E428" s="56" t="e">
        <v>#N/A</v>
      </c>
      <c r="F428" s="56" t="e">
        <v>#N/A</v>
      </c>
      <c r="G428" s="56" t="e">
        <v>#N/A</v>
      </c>
      <c r="J428" s="56" t="e">
        <v>#N/A</v>
      </c>
      <c r="K428" s="56" t="e">
        <v>#N/A</v>
      </c>
      <c r="L428" s="56" t="e">
        <v>#N/A</v>
      </c>
      <c r="M428" s="56" t="e">
        <v>#N/A</v>
      </c>
      <c r="N428" s="56" t="e">
        <v>#N/A</v>
      </c>
      <c r="O428" s="56" t="e">
        <v>#N/A</v>
      </c>
    </row>
    <row r="429" spans="2:15" ht="13.5" customHeight="1" x14ac:dyDescent="0.25">
      <c r="B429" s="56" t="e">
        <v>#N/A</v>
      </c>
      <c r="C429" s="56" t="e">
        <v>#N/A</v>
      </c>
      <c r="D429" s="56" t="e">
        <v>#N/A</v>
      </c>
      <c r="E429" s="56" t="e">
        <v>#N/A</v>
      </c>
      <c r="F429" s="56" t="e">
        <v>#N/A</v>
      </c>
      <c r="G429" s="56" t="e">
        <v>#N/A</v>
      </c>
      <c r="J429" s="56" t="e">
        <v>#N/A</v>
      </c>
      <c r="K429" s="56" t="e">
        <v>#N/A</v>
      </c>
      <c r="L429" s="56" t="e">
        <v>#N/A</v>
      </c>
      <c r="M429" s="56" t="e">
        <v>#N/A</v>
      </c>
      <c r="N429" s="56" t="e">
        <v>#N/A</v>
      </c>
      <c r="O429" s="56" t="e">
        <v>#N/A</v>
      </c>
    </row>
    <row r="430" spans="2:15" ht="13.5" customHeight="1" x14ac:dyDescent="0.25">
      <c r="B430" s="56" t="e">
        <v>#N/A</v>
      </c>
      <c r="C430" s="56" t="e">
        <v>#N/A</v>
      </c>
      <c r="D430" s="56" t="e">
        <v>#N/A</v>
      </c>
      <c r="E430" s="56" t="e">
        <v>#N/A</v>
      </c>
      <c r="F430" s="56" t="e">
        <v>#N/A</v>
      </c>
      <c r="G430" s="56" t="e">
        <v>#N/A</v>
      </c>
      <c r="J430" s="56" t="e">
        <v>#N/A</v>
      </c>
      <c r="K430" s="56" t="e">
        <v>#N/A</v>
      </c>
      <c r="L430" s="56" t="e">
        <v>#N/A</v>
      </c>
      <c r="M430" s="56" t="e">
        <v>#N/A</v>
      </c>
      <c r="N430" s="56" t="e">
        <v>#N/A</v>
      </c>
      <c r="O430" s="56" t="e">
        <v>#N/A</v>
      </c>
    </row>
    <row r="431" spans="2:15" ht="13.5" customHeight="1" x14ac:dyDescent="0.25">
      <c r="B431" s="56" t="e">
        <v>#N/A</v>
      </c>
      <c r="C431" s="56" t="e">
        <v>#N/A</v>
      </c>
      <c r="D431" s="56" t="e">
        <v>#N/A</v>
      </c>
      <c r="E431" s="56" t="e">
        <v>#N/A</v>
      </c>
      <c r="F431" s="56" t="e">
        <v>#N/A</v>
      </c>
      <c r="G431" s="56" t="e">
        <v>#N/A</v>
      </c>
      <c r="J431" s="56" t="e">
        <v>#N/A</v>
      </c>
      <c r="K431" s="56" t="e">
        <v>#N/A</v>
      </c>
      <c r="L431" s="56" t="e">
        <v>#N/A</v>
      </c>
      <c r="M431" s="56" t="e">
        <v>#N/A</v>
      </c>
      <c r="N431" s="56" t="e">
        <v>#N/A</v>
      </c>
      <c r="O431" s="56" t="e">
        <v>#N/A</v>
      </c>
    </row>
    <row r="432" spans="2:15" ht="13.5" customHeight="1" x14ac:dyDescent="0.25">
      <c r="B432" s="56" t="e">
        <v>#N/A</v>
      </c>
      <c r="C432" s="56" t="e">
        <v>#N/A</v>
      </c>
      <c r="D432" s="56" t="e">
        <v>#N/A</v>
      </c>
      <c r="E432" s="56" t="e">
        <v>#N/A</v>
      </c>
      <c r="F432" s="56" t="e">
        <v>#N/A</v>
      </c>
      <c r="G432" s="56" t="e">
        <v>#N/A</v>
      </c>
      <c r="J432" s="56" t="e">
        <v>#N/A</v>
      </c>
      <c r="K432" s="56" t="e">
        <v>#N/A</v>
      </c>
      <c r="L432" s="56" t="e">
        <v>#N/A</v>
      </c>
      <c r="M432" s="56" t="e">
        <v>#N/A</v>
      </c>
      <c r="N432" s="56" t="e">
        <v>#N/A</v>
      </c>
      <c r="O432" s="56" t="e">
        <v>#N/A</v>
      </c>
    </row>
    <row r="433" spans="2:15" ht="13.5" customHeight="1" x14ac:dyDescent="0.25">
      <c r="B433" s="56" t="e">
        <v>#N/A</v>
      </c>
      <c r="C433" s="56" t="e">
        <v>#N/A</v>
      </c>
      <c r="D433" s="56" t="e">
        <v>#N/A</v>
      </c>
      <c r="E433" s="56" t="e">
        <v>#N/A</v>
      </c>
      <c r="F433" s="56" t="e">
        <v>#N/A</v>
      </c>
      <c r="G433" s="56" t="e">
        <v>#N/A</v>
      </c>
      <c r="J433" s="56" t="e">
        <v>#N/A</v>
      </c>
      <c r="K433" s="56" t="e">
        <v>#N/A</v>
      </c>
      <c r="L433" s="56" t="e">
        <v>#N/A</v>
      </c>
      <c r="M433" s="56" t="e">
        <v>#N/A</v>
      </c>
      <c r="N433" s="56" t="e">
        <v>#N/A</v>
      </c>
      <c r="O433" s="56" t="e">
        <v>#N/A</v>
      </c>
    </row>
    <row r="434" spans="2:15" ht="13.5" customHeight="1" x14ac:dyDescent="0.25">
      <c r="B434" s="56" t="e">
        <v>#N/A</v>
      </c>
      <c r="C434" s="56" t="e">
        <v>#N/A</v>
      </c>
      <c r="D434" s="56" t="e">
        <v>#N/A</v>
      </c>
      <c r="E434" s="56" t="e">
        <v>#N/A</v>
      </c>
      <c r="F434" s="56" t="e">
        <v>#N/A</v>
      </c>
      <c r="G434" s="56" t="e">
        <v>#N/A</v>
      </c>
      <c r="J434" s="56" t="e">
        <v>#N/A</v>
      </c>
      <c r="K434" s="56" t="e">
        <v>#N/A</v>
      </c>
      <c r="L434" s="56" t="e">
        <v>#N/A</v>
      </c>
      <c r="M434" s="56" t="e">
        <v>#N/A</v>
      </c>
      <c r="N434" s="56" t="e">
        <v>#N/A</v>
      </c>
      <c r="O434" s="56" t="e">
        <v>#N/A</v>
      </c>
    </row>
    <row r="435" spans="2:15" ht="13.5" customHeight="1" x14ac:dyDescent="0.25">
      <c r="B435" s="56" t="e">
        <v>#N/A</v>
      </c>
      <c r="C435" s="56" t="e">
        <v>#N/A</v>
      </c>
      <c r="D435" s="56" t="e">
        <v>#N/A</v>
      </c>
      <c r="E435" s="56" t="e">
        <v>#N/A</v>
      </c>
      <c r="F435" s="56" t="e">
        <v>#N/A</v>
      </c>
      <c r="G435" s="56" t="e">
        <v>#N/A</v>
      </c>
      <c r="J435" s="56" t="e">
        <v>#N/A</v>
      </c>
      <c r="K435" s="56" t="e">
        <v>#N/A</v>
      </c>
      <c r="L435" s="56" t="e">
        <v>#N/A</v>
      </c>
      <c r="M435" s="56" t="e">
        <v>#N/A</v>
      </c>
      <c r="N435" s="56" t="e">
        <v>#N/A</v>
      </c>
      <c r="O435" s="56" t="e">
        <v>#N/A</v>
      </c>
    </row>
    <row r="436" spans="2:15" ht="13.5" customHeight="1" x14ac:dyDescent="0.25">
      <c r="B436" s="56" t="e">
        <v>#N/A</v>
      </c>
      <c r="C436" s="56" t="e">
        <v>#N/A</v>
      </c>
      <c r="D436" s="56" t="e">
        <v>#N/A</v>
      </c>
      <c r="E436" s="56" t="e">
        <v>#N/A</v>
      </c>
      <c r="F436" s="56" t="e">
        <v>#N/A</v>
      </c>
      <c r="G436" s="56" t="e">
        <v>#N/A</v>
      </c>
      <c r="J436" s="56" t="e">
        <v>#N/A</v>
      </c>
      <c r="K436" s="56" t="e">
        <v>#N/A</v>
      </c>
      <c r="L436" s="56" t="e">
        <v>#N/A</v>
      </c>
      <c r="M436" s="56" t="e">
        <v>#N/A</v>
      </c>
      <c r="N436" s="56" t="e">
        <v>#N/A</v>
      </c>
      <c r="O436" s="56" t="e">
        <v>#N/A</v>
      </c>
    </row>
    <row r="437" spans="2:15" ht="13.5" customHeight="1" x14ac:dyDescent="0.25">
      <c r="B437" s="56" t="e">
        <v>#N/A</v>
      </c>
      <c r="C437" s="56" t="e">
        <v>#N/A</v>
      </c>
      <c r="D437" s="56" t="e">
        <v>#N/A</v>
      </c>
      <c r="E437" s="56" t="e">
        <v>#N/A</v>
      </c>
      <c r="F437" s="56" t="e">
        <v>#N/A</v>
      </c>
      <c r="G437" s="56" t="e">
        <v>#N/A</v>
      </c>
      <c r="J437" s="56" t="e">
        <v>#N/A</v>
      </c>
      <c r="K437" s="56" t="e">
        <v>#N/A</v>
      </c>
      <c r="L437" s="56" t="e">
        <v>#N/A</v>
      </c>
      <c r="M437" s="56" t="e">
        <v>#N/A</v>
      </c>
      <c r="N437" s="56" t="e">
        <v>#N/A</v>
      </c>
      <c r="O437" s="56" t="e">
        <v>#N/A</v>
      </c>
    </row>
    <row r="438" spans="2:15" ht="13.5" customHeight="1" x14ac:dyDescent="0.25">
      <c r="B438" s="56" t="e">
        <v>#N/A</v>
      </c>
      <c r="C438" s="56" t="e">
        <v>#N/A</v>
      </c>
      <c r="D438" s="56" t="e">
        <v>#N/A</v>
      </c>
      <c r="E438" s="56" t="e">
        <v>#N/A</v>
      </c>
      <c r="F438" s="56" t="e">
        <v>#N/A</v>
      </c>
      <c r="G438" s="56" t="e">
        <v>#N/A</v>
      </c>
      <c r="J438" s="56" t="e">
        <v>#N/A</v>
      </c>
      <c r="K438" s="56" t="e">
        <v>#N/A</v>
      </c>
      <c r="L438" s="56" t="e">
        <v>#N/A</v>
      </c>
      <c r="M438" s="56" t="e">
        <v>#N/A</v>
      </c>
      <c r="N438" s="56" t="e">
        <v>#N/A</v>
      </c>
      <c r="O438" s="56" t="e">
        <v>#N/A</v>
      </c>
    </row>
    <row r="439" spans="2:15" ht="13.5" customHeight="1" x14ac:dyDescent="0.25">
      <c r="B439" s="56" t="e">
        <v>#N/A</v>
      </c>
      <c r="C439" s="56" t="e">
        <v>#N/A</v>
      </c>
      <c r="D439" s="56" t="e">
        <v>#N/A</v>
      </c>
      <c r="E439" s="56" t="e">
        <v>#N/A</v>
      </c>
      <c r="F439" s="56" t="e">
        <v>#N/A</v>
      </c>
      <c r="G439" s="56" t="e">
        <v>#N/A</v>
      </c>
      <c r="J439" s="56" t="e">
        <v>#N/A</v>
      </c>
      <c r="K439" s="56" t="e">
        <v>#N/A</v>
      </c>
      <c r="L439" s="56" t="e">
        <v>#N/A</v>
      </c>
      <c r="M439" s="56" t="e">
        <v>#N/A</v>
      </c>
      <c r="N439" s="56" t="e">
        <v>#N/A</v>
      </c>
      <c r="O439" s="56" t="e">
        <v>#N/A</v>
      </c>
    </row>
    <row r="440" spans="2:15" ht="13.5" customHeight="1" x14ac:dyDescent="0.25">
      <c r="B440" s="56" t="e">
        <v>#N/A</v>
      </c>
      <c r="C440" s="56" t="e">
        <v>#N/A</v>
      </c>
      <c r="D440" s="56" t="e">
        <v>#N/A</v>
      </c>
      <c r="E440" s="56" t="e">
        <v>#N/A</v>
      </c>
      <c r="F440" s="56" t="e">
        <v>#N/A</v>
      </c>
      <c r="G440" s="56" t="e">
        <v>#N/A</v>
      </c>
      <c r="J440" s="56" t="e">
        <v>#N/A</v>
      </c>
      <c r="K440" s="56" t="e">
        <v>#N/A</v>
      </c>
      <c r="L440" s="56" t="e">
        <v>#N/A</v>
      </c>
      <c r="M440" s="56" t="e">
        <v>#N/A</v>
      </c>
      <c r="N440" s="56" t="e">
        <v>#N/A</v>
      </c>
      <c r="O440" s="56" t="e">
        <v>#N/A</v>
      </c>
    </row>
    <row r="441" spans="2:15" ht="13.5" customHeight="1" x14ac:dyDescent="0.25">
      <c r="B441" s="56" t="e">
        <v>#N/A</v>
      </c>
      <c r="C441" s="56" t="e">
        <v>#N/A</v>
      </c>
      <c r="D441" s="56" t="e">
        <v>#N/A</v>
      </c>
      <c r="E441" s="56" t="e">
        <v>#N/A</v>
      </c>
      <c r="F441" s="56" t="e">
        <v>#N/A</v>
      </c>
      <c r="G441" s="56" t="e">
        <v>#N/A</v>
      </c>
      <c r="J441" s="56" t="e">
        <v>#N/A</v>
      </c>
      <c r="K441" s="56" t="e">
        <v>#N/A</v>
      </c>
      <c r="L441" s="56" t="e">
        <v>#N/A</v>
      </c>
      <c r="M441" s="56" t="e">
        <v>#N/A</v>
      </c>
      <c r="N441" s="56" t="e">
        <v>#N/A</v>
      </c>
      <c r="O441" s="56" t="e">
        <v>#N/A</v>
      </c>
    </row>
    <row r="442" spans="2:15" ht="13.5" customHeight="1" x14ac:dyDescent="0.25">
      <c r="B442" s="56" t="e">
        <v>#N/A</v>
      </c>
      <c r="C442" s="56" t="e">
        <v>#N/A</v>
      </c>
      <c r="D442" s="56" t="e">
        <v>#N/A</v>
      </c>
      <c r="E442" s="56" t="e">
        <v>#N/A</v>
      </c>
      <c r="F442" s="56" t="e">
        <v>#N/A</v>
      </c>
      <c r="G442" s="56" t="e">
        <v>#N/A</v>
      </c>
      <c r="J442" s="56" t="e">
        <v>#N/A</v>
      </c>
      <c r="K442" s="56" t="e">
        <v>#N/A</v>
      </c>
      <c r="L442" s="56" t="e">
        <v>#N/A</v>
      </c>
      <c r="M442" s="56" t="e">
        <v>#N/A</v>
      </c>
      <c r="N442" s="56" t="e">
        <v>#N/A</v>
      </c>
      <c r="O442" s="56" t="e">
        <v>#N/A</v>
      </c>
    </row>
    <row r="443" spans="2:15" ht="13.5" customHeight="1" x14ac:dyDescent="0.25">
      <c r="B443" s="56" t="e">
        <v>#N/A</v>
      </c>
      <c r="C443" s="56" t="e">
        <v>#N/A</v>
      </c>
      <c r="D443" s="56" t="e">
        <v>#N/A</v>
      </c>
      <c r="E443" s="56" t="e">
        <v>#N/A</v>
      </c>
      <c r="F443" s="56" t="e">
        <v>#N/A</v>
      </c>
      <c r="G443" s="56" t="e">
        <v>#N/A</v>
      </c>
      <c r="J443" s="56" t="e">
        <v>#N/A</v>
      </c>
      <c r="K443" s="56" t="e">
        <v>#N/A</v>
      </c>
      <c r="L443" s="56" t="e">
        <v>#N/A</v>
      </c>
      <c r="M443" s="56" t="e">
        <v>#N/A</v>
      </c>
      <c r="N443" s="56" t="e">
        <v>#N/A</v>
      </c>
      <c r="O443" s="56" t="e">
        <v>#N/A</v>
      </c>
    </row>
    <row r="444" spans="2:15" ht="13.5" customHeight="1" x14ac:dyDescent="0.25">
      <c r="B444" s="56" t="e">
        <v>#N/A</v>
      </c>
      <c r="C444" s="56" t="e">
        <v>#N/A</v>
      </c>
      <c r="D444" s="56" t="e">
        <v>#N/A</v>
      </c>
      <c r="E444" s="56" t="e">
        <v>#N/A</v>
      </c>
      <c r="F444" s="56" t="e">
        <v>#N/A</v>
      </c>
      <c r="G444" s="56" t="e">
        <v>#N/A</v>
      </c>
      <c r="J444" s="56" t="e">
        <v>#N/A</v>
      </c>
      <c r="K444" s="56" t="e">
        <v>#N/A</v>
      </c>
      <c r="L444" s="56" t="e">
        <v>#N/A</v>
      </c>
      <c r="M444" s="56" t="e">
        <v>#N/A</v>
      </c>
      <c r="N444" s="56" t="e">
        <v>#N/A</v>
      </c>
      <c r="O444" s="56" t="e">
        <v>#N/A</v>
      </c>
    </row>
    <row r="445" spans="2:15" ht="13.5" customHeight="1" x14ac:dyDescent="0.25">
      <c r="B445" s="56" t="e">
        <v>#N/A</v>
      </c>
      <c r="C445" s="56" t="e">
        <v>#N/A</v>
      </c>
      <c r="D445" s="56" t="e">
        <v>#N/A</v>
      </c>
      <c r="E445" s="56" t="e">
        <v>#N/A</v>
      </c>
      <c r="F445" s="56" t="e">
        <v>#N/A</v>
      </c>
      <c r="G445" s="56" t="e">
        <v>#N/A</v>
      </c>
      <c r="J445" s="56" t="e">
        <v>#N/A</v>
      </c>
      <c r="K445" s="56" t="e">
        <v>#N/A</v>
      </c>
      <c r="L445" s="56" t="e">
        <v>#N/A</v>
      </c>
      <c r="M445" s="56" t="e">
        <v>#N/A</v>
      </c>
      <c r="N445" s="56" t="e">
        <v>#N/A</v>
      </c>
      <c r="O445" s="56" t="e">
        <v>#N/A</v>
      </c>
    </row>
    <row r="446" spans="2:15" ht="13.5" customHeight="1" x14ac:dyDescent="0.25">
      <c r="B446" s="56" t="e">
        <v>#N/A</v>
      </c>
      <c r="C446" s="56" t="e">
        <v>#N/A</v>
      </c>
      <c r="D446" s="56" t="e">
        <v>#N/A</v>
      </c>
      <c r="E446" s="56" t="e">
        <v>#N/A</v>
      </c>
      <c r="F446" s="56" t="e">
        <v>#N/A</v>
      </c>
      <c r="G446" s="56" t="e">
        <v>#N/A</v>
      </c>
      <c r="J446" s="56" t="e">
        <v>#N/A</v>
      </c>
      <c r="K446" s="56" t="e">
        <v>#N/A</v>
      </c>
      <c r="L446" s="56" t="e">
        <v>#N/A</v>
      </c>
      <c r="M446" s="56" t="e">
        <v>#N/A</v>
      </c>
      <c r="N446" s="56" t="e">
        <v>#N/A</v>
      </c>
      <c r="O446" s="56" t="e">
        <v>#N/A</v>
      </c>
    </row>
    <row r="447" spans="2:15" ht="13.5" customHeight="1" x14ac:dyDescent="0.25">
      <c r="B447" s="56" t="e">
        <v>#N/A</v>
      </c>
      <c r="C447" s="56" t="e">
        <v>#N/A</v>
      </c>
      <c r="D447" s="56" t="e">
        <v>#N/A</v>
      </c>
      <c r="E447" s="56" t="e">
        <v>#N/A</v>
      </c>
      <c r="F447" s="56" t="e">
        <v>#N/A</v>
      </c>
      <c r="G447" s="56" t="e">
        <v>#N/A</v>
      </c>
      <c r="J447" s="56" t="e">
        <v>#N/A</v>
      </c>
      <c r="K447" s="56" t="e">
        <v>#N/A</v>
      </c>
      <c r="L447" s="56" t="e">
        <v>#N/A</v>
      </c>
      <c r="M447" s="56" t="e">
        <v>#N/A</v>
      </c>
      <c r="N447" s="56" t="e">
        <v>#N/A</v>
      </c>
      <c r="O447" s="56" t="e">
        <v>#N/A</v>
      </c>
    </row>
    <row r="448" spans="2:15" ht="13.5" customHeight="1" x14ac:dyDescent="0.25">
      <c r="B448" s="56" t="e">
        <v>#N/A</v>
      </c>
      <c r="C448" s="56" t="e">
        <v>#N/A</v>
      </c>
      <c r="D448" s="56" t="e">
        <v>#N/A</v>
      </c>
      <c r="E448" s="56" t="e">
        <v>#N/A</v>
      </c>
      <c r="F448" s="56" t="e">
        <v>#N/A</v>
      </c>
      <c r="G448" s="56" t="e">
        <v>#N/A</v>
      </c>
      <c r="J448" s="56" t="e">
        <v>#N/A</v>
      </c>
      <c r="K448" s="56" t="e">
        <v>#N/A</v>
      </c>
      <c r="L448" s="56" t="e">
        <v>#N/A</v>
      </c>
      <c r="M448" s="56" t="e">
        <v>#N/A</v>
      </c>
      <c r="N448" s="56" t="e">
        <v>#N/A</v>
      </c>
      <c r="O448" s="56" t="e">
        <v>#N/A</v>
      </c>
    </row>
    <row r="449" spans="2:15" ht="13.5" customHeight="1" x14ac:dyDescent="0.25">
      <c r="B449" s="56" t="e">
        <v>#N/A</v>
      </c>
      <c r="C449" s="56" t="e">
        <v>#N/A</v>
      </c>
      <c r="D449" s="56" t="e">
        <v>#N/A</v>
      </c>
      <c r="E449" s="56" t="e">
        <v>#N/A</v>
      </c>
      <c r="F449" s="56" t="e">
        <v>#N/A</v>
      </c>
      <c r="G449" s="56" t="e">
        <v>#N/A</v>
      </c>
      <c r="J449" s="56" t="e">
        <v>#N/A</v>
      </c>
      <c r="K449" s="56" t="e">
        <v>#N/A</v>
      </c>
      <c r="L449" s="56" t="e">
        <v>#N/A</v>
      </c>
      <c r="M449" s="56" t="e">
        <v>#N/A</v>
      </c>
      <c r="N449" s="56" t="e">
        <v>#N/A</v>
      </c>
      <c r="O449" s="56" t="e">
        <v>#N/A</v>
      </c>
    </row>
    <row r="450" spans="2:15" ht="13.5" customHeight="1" x14ac:dyDescent="0.25">
      <c r="B450" s="56" t="e">
        <v>#N/A</v>
      </c>
      <c r="C450" s="56" t="e">
        <v>#N/A</v>
      </c>
      <c r="D450" s="56" t="e">
        <v>#N/A</v>
      </c>
      <c r="E450" s="56" t="e">
        <v>#N/A</v>
      </c>
      <c r="F450" s="56" t="e">
        <v>#N/A</v>
      </c>
      <c r="G450" s="56" t="e">
        <v>#N/A</v>
      </c>
      <c r="J450" s="56" t="e">
        <v>#N/A</v>
      </c>
      <c r="K450" s="56" t="e">
        <v>#N/A</v>
      </c>
      <c r="L450" s="56" t="e">
        <v>#N/A</v>
      </c>
      <c r="M450" s="56" t="e">
        <v>#N/A</v>
      </c>
      <c r="N450" s="56" t="e">
        <v>#N/A</v>
      </c>
      <c r="O450" s="56" t="e">
        <v>#N/A</v>
      </c>
    </row>
    <row r="451" spans="2:15" ht="13.5" customHeight="1" x14ac:dyDescent="0.25">
      <c r="B451" s="56" t="e">
        <v>#N/A</v>
      </c>
      <c r="C451" s="56" t="e">
        <v>#N/A</v>
      </c>
      <c r="D451" s="56" t="e">
        <v>#N/A</v>
      </c>
      <c r="E451" s="56" t="e">
        <v>#N/A</v>
      </c>
      <c r="F451" s="56" t="e">
        <v>#N/A</v>
      </c>
      <c r="G451" s="56" t="e">
        <v>#N/A</v>
      </c>
      <c r="J451" s="56" t="e">
        <v>#N/A</v>
      </c>
      <c r="K451" s="56" t="e">
        <v>#N/A</v>
      </c>
      <c r="L451" s="56" t="e">
        <v>#N/A</v>
      </c>
      <c r="M451" s="56" t="e">
        <v>#N/A</v>
      </c>
      <c r="N451" s="56" t="e">
        <v>#N/A</v>
      </c>
      <c r="O451" s="56" t="e">
        <v>#N/A</v>
      </c>
    </row>
    <row r="452" spans="2:15" ht="13.5" customHeight="1" x14ac:dyDescent="0.25">
      <c r="B452" s="56" t="e">
        <v>#N/A</v>
      </c>
      <c r="C452" s="56" t="e">
        <v>#N/A</v>
      </c>
      <c r="D452" s="56" t="e">
        <v>#N/A</v>
      </c>
      <c r="E452" s="56" t="e">
        <v>#N/A</v>
      </c>
      <c r="F452" s="56" t="e">
        <v>#N/A</v>
      </c>
      <c r="G452" s="56" t="e">
        <v>#N/A</v>
      </c>
      <c r="J452" s="56" t="e">
        <v>#N/A</v>
      </c>
      <c r="K452" s="56" t="e">
        <v>#N/A</v>
      </c>
      <c r="L452" s="56" t="e">
        <v>#N/A</v>
      </c>
      <c r="M452" s="56" t="e">
        <v>#N/A</v>
      </c>
      <c r="N452" s="56" t="e">
        <v>#N/A</v>
      </c>
      <c r="O452" s="56" t="e">
        <v>#N/A</v>
      </c>
    </row>
    <row r="453" spans="2:15" ht="13.5" customHeight="1" x14ac:dyDescent="0.25">
      <c r="B453" s="56" t="e">
        <v>#N/A</v>
      </c>
      <c r="C453" s="56" t="e">
        <v>#N/A</v>
      </c>
      <c r="D453" s="56" t="e">
        <v>#N/A</v>
      </c>
      <c r="E453" s="56" t="e">
        <v>#N/A</v>
      </c>
      <c r="F453" s="56" t="e">
        <v>#N/A</v>
      </c>
      <c r="G453" s="56" t="e">
        <v>#N/A</v>
      </c>
      <c r="J453" s="56" t="e">
        <v>#N/A</v>
      </c>
      <c r="K453" s="56" t="e">
        <v>#N/A</v>
      </c>
      <c r="L453" s="56" t="e">
        <v>#N/A</v>
      </c>
      <c r="M453" s="56" t="e">
        <v>#N/A</v>
      </c>
      <c r="N453" s="56" t="e">
        <v>#N/A</v>
      </c>
      <c r="O453" s="56" t="e">
        <v>#N/A</v>
      </c>
    </row>
    <row r="454" spans="2:15" ht="13.5" customHeight="1" x14ac:dyDescent="0.25">
      <c r="B454" s="56" t="e">
        <v>#N/A</v>
      </c>
      <c r="C454" s="56" t="e">
        <v>#N/A</v>
      </c>
      <c r="D454" s="56" t="e">
        <v>#N/A</v>
      </c>
      <c r="E454" s="56" t="e">
        <v>#N/A</v>
      </c>
      <c r="F454" s="56" t="e">
        <v>#N/A</v>
      </c>
      <c r="G454" s="56" t="e">
        <v>#N/A</v>
      </c>
      <c r="J454" s="56" t="e">
        <v>#N/A</v>
      </c>
      <c r="K454" s="56" t="e">
        <v>#N/A</v>
      </c>
      <c r="L454" s="56" t="e">
        <v>#N/A</v>
      </c>
      <c r="M454" s="56" t="e">
        <v>#N/A</v>
      </c>
      <c r="N454" s="56" t="e">
        <v>#N/A</v>
      </c>
      <c r="O454" s="56" t="e">
        <v>#N/A</v>
      </c>
    </row>
    <row r="455" spans="2:15" ht="13.5" customHeight="1" x14ac:dyDescent="0.25">
      <c r="B455" s="56" t="e">
        <v>#N/A</v>
      </c>
      <c r="C455" s="56" t="e">
        <v>#N/A</v>
      </c>
      <c r="D455" s="56" t="e">
        <v>#N/A</v>
      </c>
      <c r="E455" s="56" t="e">
        <v>#N/A</v>
      </c>
      <c r="F455" s="56" t="e">
        <v>#N/A</v>
      </c>
      <c r="G455" s="56" t="e">
        <v>#N/A</v>
      </c>
      <c r="J455" s="56" t="e">
        <v>#N/A</v>
      </c>
      <c r="K455" s="56" t="e">
        <v>#N/A</v>
      </c>
      <c r="L455" s="56" t="e">
        <v>#N/A</v>
      </c>
      <c r="M455" s="56" t="e">
        <v>#N/A</v>
      </c>
      <c r="N455" s="56" t="e">
        <v>#N/A</v>
      </c>
      <c r="O455" s="56" t="e">
        <v>#N/A</v>
      </c>
    </row>
    <row r="456" spans="2:15" ht="13.5" customHeight="1" x14ac:dyDescent="0.25">
      <c r="B456" s="56" t="e">
        <v>#N/A</v>
      </c>
      <c r="C456" s="56" t="e">
        <v>#N/A</v>
      </c>
      <c r="D456" s="56" t="e">
        <v>#N/A</v>
      </c>
      <c r="E456" s="56" t="e">
        <v>#N/A</v>
      </c>
      <c r="F456" s="56" t="e">
        <v>#N/A</v>
      </c>
      <c r="G456" s="56" t="e">
        <v>#N/A</v>
      </c>
      <c r="J456" s="56" t="e">
        <v>#N/A</v>
      </c>
      <c r="K456" s="56" t="e">
        <v>#N/A</v>
      </c>
      <c r="L456" s="56" t="e">
        <v>#N/A</v>
      </c>
      <c r="M456" s="56" t="e">
        <v>#N/A</v>
      </c>
      <c r="N456" s="56" t="e">
        <v>#N/A</v>
      </c>
      <c r="O456" s="56" t="e">
        <v>#N/A</v>
      </c>
    </row>
    <row r="457" spans="2:15" ht="13.5" customHeight="1" x14ac:dyDescent="0.25">
      <c r="B457" s="56" t="e">
        <v>#N/A</v>
      </c>
      <c r="C457" s="56" t="e">
        <v>#N/A</v>
      </c>
      <c r="D457" s="56" t="e">
        <v>#N/A</v>
      </c>
      <c r="E457" s="56" t="e">
        <v>#N/A</v>
      </c>
      <c r="F457" s="56" t="e">
        <v>#N/A</v>
      </c>
      <c r="G457" s="56" t="e">
        <v>#N/A</v>
      </c>
      <c r="J457" s="56" t="e">
        <v>#N/A</v>
      </c>
      <c r="K457" s="56" t="e">
        <v>#N/A</v>
      </c>
      <c r="L457" s="56" t="e">
        <v>#N/A</v>
      </c>
      <c r="M457" s="56" t="e">
        <v>#N/A</v>
      </c>
      <c r="N457" s="56" t="e">
        <v>#N/A</v>
      </c>
      <c r="O457" s="56" t="e">
        <v>#N/A</v>
      </c>
    </row>
    <row r="458" spans="2:15" ht="13.5" customHeight="1" x14ac:dyDescent="0.25">
      <c r="B458" s="56" t="e">
        <v>#N/A</v>
      </c>
      <c r="C458" s="56" t="e">
        <v>#N/A</v>
      </c>
      <c r="D458" s="56" t="e">
        <v>#N/A</v>
      </c>
      <c r="E458" s="56" t="e">
        <v>#N/A</v>
      </c>
      <c r="F458" s="56" t="e">
        <v>#N/A</v>
      </c>
      <c r="G458" s="56" t="e">
        <v>#N/A</v>
      </c>
      <c r="J458" s="56" t="e">
        <v>#N/A</v>
      </c>
      <c r="K458" s="56" t="e">
        <v>#N/A</v>
      </c>
      <c r="L458" s="56" t="e">
        <v>#N/A</v>
      </c>
      <c r="M458" s="56" t="e">
        <v>#N/A</v>
      </c>
      <c r="N458" s="56" t="e">
        <v>#N/A</v>
      </c>
      <c r="O458" s="56" t="e">
        <v>#N/A</v>
      </c>
    </row>
    <row r="459" spans="2:15" ht="13.5" customHeight="1" x14ac:dyDescent="0.25">
      <c r="B459" s="56" t="e">
        <v>#N/A</v>
      </c>
      <c r="C459" s="56" t="e">
        <v>#N/A</v>
      </c>
      <c r="D459" s="56" t="e">
        <v>#N/A</v>
      </c>
      <c r="E459" s="56" t="e">
        <v>#N/A</v>
      </c>
      <c r="F459" s="56" t="e">
        <v>#N/A</v>
      </c>
      <c r="G459" s="56" t="e">
        <v>#N/A</v>
      </c>
      <c r="J459" s="56" t="e">
        <v>#N/A</v>
      </c>
      <c r="K459" s="56" t="e">
        <v>#N/A</v>
      </c>
      <c r="L459" s="56" t="e">
        <v>#N/A</v>
      </c>
      <c r="M459" s="56" t="e">
        <v>#N/A</v>
      </c>
      <c r="N459" s="56" t="e">
        <v>#N/A</v>
      </c>
      <c r="O459" s="56" t="e">
        <v>#N/A</v>
      </c>
    </row>
    <row r="460" spans="2:15" ht="13.5" customHeight="1" x14ac:dyDescent="0.25">
      <c r="B460" s="56" t="e">
        <v>#N/A</v>
      </c>
      <c r="C460" s="56" t="e">
        <v>#N/A</v>
      </c>
      <c r="D460" s="56" t="e">
        <v>#N/A</v>
      </c>
      <c r="E460" s="56" t="e">
        <v>#N/A</v>
      </c>
      <c r="F460" s="56" t="e">
        <v>#N/A</v>
      </c>
      <c r="G460" s="56" t="e">
        <v>#N/A</v>
      </c>
      <c r="J460" s="56" t="e">
        <v>#N/A</v>
      </c>
      <c r="K460" s="56" t="e">
        <v>#N/A</v>
      </c>
      <c r="L460" s="56" t="e">
        <v>#N/A</v>
      </c>
      <c r="M460" s="56" t="e">
        <v>#N/A</v>
      </c>
      <c r="N460" s="56" t="e">
        <v>#N/A</v>
      </c>
      <c r="O460" s="56" t="e">
        <v>#N/A</v>
      </c>
    </row>
    <row r="461" spans="2:15" ht="13.5" customHeight="1" x14ac:dyDescent="0.25">
      <c r="B461" s="56" t="e">
        <v>#N/A</v>
      </c>
      <c r="C461" s="56" t="e">
        <v>#N/A</v>
      </c>
      <c r="D461" s="56" t="e">
        <v>#N/A</v>
      </c>
      <c r="E461" s="56" t="e">
        <v>#N/A</v>
      </c>
      <c r="F461" s="56" t="e">
        <v>#N/A</v>
      </c>
      <c r="G461" s="56" t="e">
        <v>#N/A</v>
      </c>
      <c r="J461" s="56" t="e">
        <v>#N/A</v>
      </c>
      <c r="K461" s="56" t="e">
        <v>#N/A</v>
      </c>
      <c r="L461" s="56" t="e">
        <v>#N/A</v>
      </c>
      <c r="M461" s="56" t="e">
        <v>#N/A</v>
      </c>
      <c r="N461" s="56" t="e">
        <v>#N/A</v>
      </c>
      <c r="O461" s="56" t="e">
        <v>#N/A</v>
      </c>
    </row>
    <row r="462" spans="2:15" ht="13.5" customHeight="1" x14ac:dyDescent="0.25">
      <c r="B462" s="56" t="e">
        <v>#N/A</v>
      </c>
      <c r="C462" s="56" t="e">
        <v>#N/A</v>
      </c>
      <c r="D462" s="56" t="e">
        <v>#N/A</v>
      </c>
      <c r="E462" s="56" t="e">
        <v>#N/A</v>
      </c>
      <c r="F462" s="56" t="e">
        <v>#N/A</v>
      </c>
      <c r="G462" s="56" t="e">
        <v>#N/A</v>
      </c>
      <c r="J462" s="56" t="e">
        <v>#N/A</v>
      </c>
      <c r="K462" s="56" t="e">
        <v>#N/A</v>
      </c>
      <c r="L462" s="56" t="e">
        <v>#N/A</v>
      </c>
      <c r="M462" s="56" t="e">
        <v>#N/A</v>
      </c>
      <c r="N462" s="56" t="e">
        <v>#N/A</v>
      </c>
      <c r="O462" s="56" t="e">
        <v>#N/A</v>
      </c>
    </row>
    <row r="463" spans="2:15" ht="13.5" customHeight="1" x14ac:dyDescent="0.25">
      <c r="B463" s="56" t="e">
        <v>#N/A</v>
      </c>
      <c r="C463" s="56" t="e">
        <v>#N/A</v>
      </c>
      <c r="D463" s="56" t="e">
        <v>#N/A</v>
      </c>
      <c r="E463" s="56" t="e">
        <v>#N/A</v>
      </c>
      <c r="F463" s="56" t="e">
        <v>#N/A</v>
      </c>
      <c r="G463" s="56" t="e">
        <v>#N/A</v>
      </c>
      <c r="J463" s="56" t="e">
        <v>#N/A</v>
      </c>
      <c r="K463" s="56" t="e">
        <v>#N/A</v>
      </c>
      <c r="L463" s="56" t="e">
        <v>#N/A</v>
      </c>
      <c r="M463" s="56" t="e">
        <v>#N/A</v>
      </c>
      <c r="N463" s="56" t="e">
        <v>#N/A</v>
      </c>
      <c r="O463" s="56" t="e">
        <v>#N/A</v>
      </c>
    </row>
    <row r="464" spans="2:15" ht="13.5" customHeight="1" x14ac:dyDescent="0.25">
      <c r="B464" s="56" t="e">
        <v>#N/A</v>
      </c>
      <c r="C464" s="56" t="e">
        <v>#N/A</v>
      </c>
      <c r="D464" s="56" t="e">
        <v>#N/A</v>
      </c>
      <c r="E464" s="56" t="e">
        <v>#N/A</v>
      </c>
      <c r="F464" s="56" t="e">
        <v>#N/A</v>
      </c>
      <c r="G464" s="56" t="e">
        <v>#N/A</v>
      </c>
      <c r="J464" s="56" t="e">
        <v>#N/A</v>
      </c>
      <c r="K464" s="56" t="e">
        <v>#N/A</v>
      </c>
      <c r="L464" s="56" t="e">
        <v>#N/A</v>
      </c>
      <c r="M464" s="56" t="e">
        <v>#N/A</v>
      </c>
      <c r="N464" s="56" t="e">
        <v>#N/A</v>
      </c>
      <c r="O464" s="56" t="e">
        <v>#N/A</v>
      </c>
    </row>
    <row r="465" spans="2:15" ht="13.5" customHeight="1" x14ac:dyDescent="0.25">
      <c r="B465" s="56" t="e">
        <v>#N/A</v>
      </c>
      <c r="C465" s="56" t="e">
        <v>#N/A</v>
      </c>
      <c r="D465" s="56" t="e">
        <v>#N/A</v>
      </c>
      <c r="E465" s="56" t="e">
        <v>#N/A</v>
      </c>
      <c r="F465" s="56" t="e">
        <v>#N/A</v>
      </c>
      <c r="G465" s="56" t="e">
        <v>#N/A</v>
      </c>
      <c r="J465" s="56" t="e">
        <v>#N/A</v>
      </c>
      <c r="K465" s="56" t="e">
        <v>#N/A</v>
      </c>
      <c r="L465" s="56" t="e">
        <v>#N/A</v>
      </c>
      <c r="M465" s="56" t="e">
        <v>#N/A</v>
      </c>
      <c r="N465" s="56" t="e">
        <v>#N/A</v>
      </c>
      <c r="O465" s="56" t="e">
        <v>#N/A</v>
      </c>
    </row>
    <row r="466" spans="2:15" ht="13.5" customHeight="1" x14ac:dyDescent="0.25">
      <c r="B466" s="56" t="e">
        <v>#N/A</v>
      </c>
      <c r="C466" s="56" t="e">
        <v>#N/A</v>
      </c>
      <c r="D466" s="56" t="e">
        <v>#N/A</v>
      </c>
      <c r="E466" s="56" t="e">
        <v>#N/A</v>
      </c>
      <c r="F466" s="56" t="e">
        <v>#N/A</v>
      </c>
      <c r="G466" s="56" t="e">
        <v>#N/A</v>
      </c>
      <c r="J466" s="56" t="e">
        <v>#N/A</v>
      </c>
      <c r="K466" s="56" t="e">
        <v>#N/A</v>
      </c>
      <c r="L466" s="56" t="e">
        <v>#N/A</v>
      </c>
      <c r="M466" s="56" t="e">
        <v>#N/A</v>
      </c>
      <c r="N466" s="56" t="e">
        <v>#N/A</v>
      </c>
      <c r="O466" s="56" t="e">
        <v>#N/A</v>
      </c>
    </row>
    <row r="467" spans="2:15" ht="13.5" customHeight="1" x14ac:dyDescent="0.25">
      <c r="B467" s="56" t="e">
        <v>#N/A</v>
      </c>
      <c r="C467" s="56" t="e">
        <v>#N/A</v>
      </c>
      <c r="D467" s="56" t="e">
        <v>#N/A</v>
      </c>
      <c r="E467" s="56" t="e">
        <v>#N/A</v>
      </c>
      <c r="F467" s="56" t="e">
        <v>#N/A</v>
      </c>
      <c r="G467" s="56" t="e">
        <v>#N/A</v>
      </c>
      <c r="J467" s="56" t="e">
        <v>#N/A</v>
      </c>
      <c r="K467" s="56" t="e">
        <v>#N/A</v>
      </c>
      <c r="L467" s="56" t="e">
        <v>#N/A</v>
      </c>
      <c r="M467" s="56" t="e">
        <v>#N/A</v>
      </c>
      <c r="N467" s="56" t="e">
        <v>#N/A</v>
      </c>
      <c r="O467" s="56" t="e">
        <v>#N/A</v>
      </c>
    </row>
    <row r="468" spans="2:15" ht="13.5" customHeight="1" x14ac:dyDescent="0.25">
      <c r="B468" s="56" t="e">
        <v>#N/A</v>
      </c>
      <c r="C468" s="56" t="e">
        <v>#N/A</v>
      </c>
      <c r="D468" s="56" t="e">
        <v>#N/A</v>
      </c>
      <c r="E468" s="56" t="e">
        <v>#N/A</v>
      </c>
      <c r="F468" s="56" t="e">
        <v>#N/A</v>
      </c>
      <c r="G468" s="56" t="e">
        <v>#N/A</v>
      </c>
      <c r="J468" s="56" t="e">
        <v>#N/A</v>
      </c>
      <c r="K468" s="56" t="e">
        <v>#N/A</v>
      </c>
      <c r="L468" s="56" t="e">
        <v>#N/A</v>
      </c>
      <c r="M468" s="56" t="e">
        <v>#N/A</v>
      </c>
      <c r="N468" s="56" t="e">
        <v>#N/A</v>
      </c>
      <c r="O468" s="56" t="e">
        <v>#N/A</v>
      </c>
    </row>
    <row r="469" spans="2:15" ht="13.5" customHeight="1" x14ac:dyDescent="0.25">
      <c r="B469" s="56" t="e">
        <v>#N/A</v>
      </c>
      <c r="C469" s="56" t="e">
        <v>#N/A</v>
      </c>
      <c r="D469" s="56" t="e">
        <v>#N/A</v>
      </c>
      <c r="E469" s="56" t="e">
        <v>#N/A</v>
      </c>
      <c r="F469" s="56" t="e">
        <v>#N/A</v>
      </c>
      <c r="G469" s="56" t="e">
        <v>#N/A</v>
      </c>
      <c r="J469" s="56" t="e">
        <v>#N/A</v>
      </c>
      <c r="K469" s="56" t="e">
        <v>#N/A</v>
      </c>
      <c r="L469" s="56" t="e">
        <v>#N/A</v>
      </c>
      <c r="M469" s="56" t="e">
        <v>#N/A</v>
      </c>
      <c r="N469" s="56" t="e">
        <v>#N/A</v>
      </c>
      <c r="O469" s="56" t="e">
        <v>#N/A</v>
      </c>
    </row>
    <row r="470" spans="2:15" ht="13.5" customHeight="1" x14ac:dyDescent="0.25">
      <c r="B470" s="56" t="e">
        <v>#N/A</v>
      </c>
      <c r="C470" s="56" t="e">
        <v>#N/A</v>
      </c>
      <c r="D470" s="56" t="e">
        <v>#N/A</v>
      </c>
      <c r="E470" s="56" t="e">
        <v>#N/A</v>
      </c>
      <c r="F470" s="56" t="e">
        <v>#N/A</v>
      </c>
      <c r="G470" s="56" t="e">
        <v>#N/A</v>
      </c>
      <c r="J470" s="56" t="e">
        <v>#N/A</v>
      </c>
      <c r="K470" s="56" t="e">
        <v>#N/A</v>
      </c>
      <c r="L470" s="56" t="e">
        <v>#N/A</v>
      </c>
      <c r="M470" s="56" t="e">
        <v>#N/A</v>
      </c>
      <c r="N470" s="56" t="e">
        <v>#N/A</v>
      </c>
      <c r="O470" s="56" t="e">
        <v>#N/A</v>
      </c>
    </row>
    <row r="471" spans="2:15" ht="13.5" customHeight="1" x14ac:dyDescent="0.25">
      <c r="B471" s="56" t="e">
        <v>#N/A</v>
      </c>
      <c r="C471" s="56" t="e">
        <v>#N/A</v>
      </c>
      <c r="D471" s="56" t="e">
        <v>#N/A</v>
      </c>
      <c r="E471" s="56" t="e">
        <v>#N/A</v>
      </c>
      <c r="F471" s="56" t="e">
        <v>#N/A</v>
      </c>
      <c r="G471" s="56" t="e">
        <v>#N/A</v>
      </c>
      <c r="J471" s="56" t="e">
        <v>#N/A</v>
      </c>
      <c r="K471" s="56" t="e">
        <v>#N/A</v>
      </c>
      <c r="L471" s="56" t="e">
        <v>#N/A</v>
      </c>
      <c r="M471" s="56" t="e">
        <v>#N/A</v>
      </c>
      <c r="N471" s="56" t="e">
        <v>#N/A</v>
      </c>
      <c r="O471" s="56" t="e">
        <v>#N/A</v>
      </c>
    </row>
    <row r="472" spans="2:15" ht="13.5" customHeight="1" x14ac:dyDescent="0.25">
      <c r="B472" s="56" t="e">
        <v>#N/A</v>
      </c>
      <c r="C472" s="56" t="e">
        <v>#N/A</v>
      </c>
      <c r="D472" s="56" t="e">
        <v>#N/A</v>
      </c>
      <c r="E472" s="56" t="e">
        <v>#N/A</v>
      </c>
      <c r="F472" s="56" t="e">
        <v>#N/A</v>
      </c>
      <c r="G472" s="56" t="e">
        <v>#N/A</v>
      </c>
      <c r="J472" s="56" t="e">
        <v>#N/A</v>
      </c>
      <c r="K472" s="56" t="e">
        <v>#N/A</v>
      </c>
      <c r="L472" s="56" t="e">
        <v>#N/A</v>
      </c>
      <c r="M472" s="56" t="e">
        <v>#N/A</v>
      </c>
      <c r="N472" s="56" t="e">
        <v>#N/A</v>
      </c>
      <c r="O472" s="56" t="e">
        <v>#N/A</v>
      </c>
    </row>
    <row r="473" spans="2:15" ht="13.5" customHeight="1" x14ac:dyDescent="0.25">
      <c r="B473" s="56" t="e">
        <v>#N/A</v>
      </c>
      <c r="C473" s="56" t="e">
        <v>#N/A</v>
      </c>
      <c r="D473" s="56" t="e">
        <v>#N/A</v>
      </c>
      <c r="E473" s="56" t="e">
        <v>#N/A</v>
      </c>
      <c r="F473" s="56" t="e">
        <v>#N/A</v>
      </c>
      <c r="G473" s="56" t="e">
        <v>#N/A</v>
      </c>
      <c r="J473" s="56" t="e">
        <v>#N/A</v>
      </c>
      <c r="K473" s="56" t="e">
        <v>#N/A</v>
      </c>
      <c r="L473" s="56" t="e">
        <v>#N/A</v>
      </c>
      <c r="M473" s="56" t="e">
        <v>#N/A</v>
      </c>
      <c r="N473" s="56" t="e">
        <v>#N/A</v>
      </c>
      <c r="O473" s="56" t="e">
        <v>#N/A</v>
      </c>
    </row>
    <row r="474" spans="2:15" ht="13.5" customHeight="1" x14ac:dyDescent="0.25">
      <c r="B474" s="56" t="e">
        <v>#N/A</v>
      </c>
      <c r="C474" s="56" t="e">
        <v>#N/A</v>
      </c>
      <c r="D474" s="56" t="e">
        <v>#N/A</v>
      </c>
      <c r="E474" s="56" t="e">
        <v>#N/A</v>
      </c>
      <c r="F474" s="56" t="e">
        <v>#N/A</v>
      </c>
      <c r="G474" s="56" t="e">
        <v>#N/A</v>
      </c>
      <c r="J474" s="56" t="e">
        <v>#N/A</v>
      </c>
      <c r="K474" s="56" t="e">
        <v>#N/A</v>
      </c>
      <c r="L474" s="56" t="e">
        <v>#N/A</v>
      </c>
      <c r="M474" s="56" t="e">
        <v>#N/A</v>
      </c>
      <c r="N474" s="56" t="e">
        <v>#N/A</v>
      </c>
      <c r="O474" s="56" t="e">
        <v>#N/A</v>
      </c>
    </row>
    <row r="475" spans="2:15" ht="13.5" customHeight="1" x14ac:dyDescent="0.25">
      <c r="B475" s="56" t="e">
        <v>#N/A</v>
      </c>
      <c r="C475" s="56" t="e">
        <v>#N/A</v>
      </c>
      <c r="D475" s="56" t="e">
        <v>#N/A</v>
      </c>
      <c r="E475" s="56" t="e">
        <v>#N/A</v>
      </c>
      <c r="F475" s="56" t="e">
        <v>#N/A</v>
      </c>
      <c r="G475" s="56" t="e">
        <v>#N/A</v>
      </c>
      <c r="J475" s="56" t="e">
        <v>#N/A</v>
      </c>
      <c r="K475" s="56" t="e">
        <v>#N/A</v>
      </c>
      <c r="L475" s="56" t="e">
        <v>#N/A</v>
      </c>
      <c r="M475" s="56" t="e">
        <v>#N/A</v>
      </c>
      <c r="N475" s="56" t="e">
        <v>#N/A</v>
      </c>
      <c r="O475" s="56" t="e">
        <v>#N/A</v>
      </c>
    </row>
    <row r="476" spans="2:15" ht="13.5" customHeight="1" x14ac:dyDescent="0.25">
      <c r="B476" s="56" t="e">
        <v>#N/A</v>
      </c>
      <c r="C476" s="56" t="e">
        <v>#N/A</v>
      </c>
      <c r="D476" s="56" t="e">
        <v>#N/A</v>
      </c>
      <c r="E476" s="56" t="e">
        <v>#N/A</v>
      </c>
      <c r="F476" s="56" t="e">
        <v>#N/A</v>
      </c>
      <c r="G476" s="56" t="e">
        <v>#N/A</v>
      </c>
      <c r="J476" s="56" t="e">
        <v>#N/A</v>
      </c>
      <c r="K476" s="56" t="e">
        <v>#N/A</v>
      </c>
      <c r="L476" s="56" t="e">
        <v>#N/A</v>
      </c>
      <c r="M476" s="56" t="e">
        <v>#N/A</v>
      </c>
      <c r="N476" s="56" t="e">
        <v>#N/A</v>
      </c>
      <c r="O476" s="56" t="e">
        <v>#N/A</v>
      </c>
    </row>
    <row r="477" spans="2:15" ht="13.5" customHeight="1" x14ac:dyDescent="0.25">
      <c r="B477" s="56" t="e">
        <v>#N/A</v>
      </c>
      <c r="C477" s="56" t="e">
        <v>#N/A</v>
      </c>
      <c r="D477" s="56" t="e">
        <v>#N/A</v>
      </c>
      <c r="E477" s="56" t="e">
        <v>#N/A</v>
      </c>
      <c r="F477" s="56" t="e">
        <v>#N/A</v>
      </c>
      <c r="G477" s="56" t="e">
        <v>#N/A</v>
      </c>
      <c r="J477" s="56" t="e">
        <v>#N/A</v>
      </c>
      <c r="K477" s="56" t="e">
        <v>#N/A</v>
      </c>
      <c r="L477" s="56" t="e">
        <v>#N/A</v>
      </c>
      <c r="M477" s="56" t="e">
        <v>#N/A</v>
      </c>
      <c r="N477" s="56" t="e">
        <v>#N/A</v>
      </c>
      <c r="O477" s="56" t="e">
        <v>#N/A</v>
      </c>
    </row>
    <row r="478" spans="2:15" ht="13.5" customHeight="1" x14ac:dyDescent="0.25">
      <c r="B478" s="56" t="e">
        <v>#N/A</v>
      </c>
      <c r="C478" s="56" t="e">
        <v>#N/A</v>
      </c>
      <c r="D478" s="56" t="e">
        <v>#N/A</v>
      </c>
      <c r="E478" s="56" t="e">
        <v>#N/A</v>
      </c>
      <c r="F478" s="56" t="e">
        <v>#N/A</v>
      </c>
      <c r="G478" s="56" t="e">
        <v>#N/A</v>
      </c>
      <c r="J478" s="56" t="e">
        <v>#N/A</v>
      </c>
      <c r="K478" s="56" t="e">
        <v>#N/A</v>
      </c>
      <c r="L478" s="56" t="e">
        <v>#N/A</v>
      </c>
      <c r="M478" s="56" t="e">
        <v>#N/A</v>
      </c>
      <c r="N478" s="56" t="e">
        <v>#N/A</v>
      </c>
      <c r="O478" s="56" t="e">
        <v>#N/A</v>
      </c>
    </row>
    <row r="479" spans="2:15" ht="13.5" customHeight="1" x14ac:dyDescent="0.25">
      <c r="B479" s="56" t="e">
        <v>#N/A</v>
      </c>
      <c r="C479" s="56" t="e">
        <v>#N/A</v>
      </c>
      <c r="D479" s="56" t="e">
        <v>#N/A</v>
      </c>
      <c r="E479" s="56" t="e">
        <v>#N/A</v>
      </c>
      <c r="F479" s="56" t="e">
        <v>#N/A</v>
      </c>
      <c r="G479" s="56" t="e">
        <v>#N/A</v>
      </c>
      <c r="J479" s="56" t="e">
        <v>#N/A</v>
      </c>
      <c r="K479" s="56" t="e">
        <v>#N/A</v>
      </c>
      <c r="L479" s="56" t="e">
        <v>#N/A</v>
      </c>
      <c r="M479" s="56" t="e">
        <v>#N/A</v>
      </c>
      <c r="N479" s="56" t="e">
        <v>#N/A</v>
      </c>
      <c r="O479" s="56" t="e">
        <v>#N/A</v>
      </c>
    </row>
    <row r="480" spans="2:15" ht="13.5" customHeight="1" x14ac:dyDescent="0.25">
      <c r="B480" s="56" t="e">
        <v>#N/A</v>
      </c>
      <c r="C480" s="56" t="e">
        <v>#N/A</v>
      </c>
      <c r="D480" s="56" t="e">
        <v>#N/A</v>
      </c>
      <c r="E480" s="56" t="e">
        <v>#N/A</v>
      </c>
      <c r="F480" s="56" t="e">
        <v>#N/A</v>
      </c>
      <c r="G480" s="56" t="e">
        <v>#N/A</v>
      </c>
      <c r="J480" s="56" t="e">
        <v>#N/A</v>
      </c>
      <c r="K480" s="56" t="e">
        <v>#N/A</v>
      </c>
      <c r="L480" s="56" t="e">
        <v>#N/A</v>
      </c>
      <c r="M480" s="56" t="e">
        <v>#N/A</v>
      </c>
      <c r="N480" s="56" t="e">
        <v>#N/A</v>
      </c>
      <c r="O480" s="56" t="e">
        <v>#N/A</v>
      </c>
    </row>
    <row r="481" spans="2:15" ht="13.5" customHeight="1" x14ac:dyDescent="0.25">
      <c r="B481" s="56" t="e">
        <v>#N/A</v>
      </c>
      <c r="C481" s="56" t="e">
        <v>#N/A</v>
      </c>
      <c r="D481" s="56" t="e">
        <v>#N/A</v>
      </c>
      <c r="E481" s="56" t="e">
        <v>#N/A</v>
      </c>
      <c r="F481" s="56" t="e">
        <v>#N/A</v>
      </c>
      <c r="G481" s="56" t="e">
        <v>#N/A</v>
      </c>
      <c r="J481" s="56" t="e">
        <v>#N/A</v>
      </c>
      <c r="K481" s="56" t="e">
        <v>#N/A</v>
      </c>
      <c r="L481" s="56" t="e">
        <v>#N/A</v>
      </c>
      <c r="M481" s="56" t="e">
        <v>#N/A</v>
      </c>
      <c r="N481" s="56" t="e">
        <v>#N/A</v>
      </c>
      <c r="O481" s="56" t="e">
        <v>#N/A</v>
      </c>
    </row>
    <row r="482" spans="2:15" ht="13.5" customHeight="1" x14ac:dyDescent="0.25">
      <c r="B482" s="56" t="e">
        <v>#N/A</v>
      </c>
      <c r="C482" s="56" t="e">
        <v>#N/A</v>
      </c>
      <c r="D482" s="56" t="e">
        <v>#N/A</v>
      </c>
      <c r="E482" s="56" t="e">
        <v>#N/A</v>
      </c>
      <c r="F482" s="56" t="e">
        <v>#N/A</v>
      </c>
      <c r="G482" s="56" t="e">
        <v>#N/A</v>
      </c>
      <c r="J482" s="56" t="e">
        <v>#N/A</v>
      </c>
      <c r="K482" s="56" t="e">
        <v>#N/A</v>
      </c>
      <c r="L482" s="56" t="e">
        <v>#N/A</v>
      </c>
      <c r="M482" s="56" t="e">
        <v>#N/A</v>
      </c>
      <c r="N482" s="56" t="e">
        <v>#N/A</v>
      </c>
      <c r="O482" s="56" t="e">
        <v>#N/A</v>
      </c>
    </row>
    <row r="483" spans="2:15" ht="13.5" customHeight="1" x14ac:dyDescent="0.25">
      <c r="B483" s="56" t="e">
        <v>#N/A</v>
      </c>
      <c r="C483" s="56" t="e">
        <v>#N/A</v>
      </c>
      <c r="D483" s="56" t="e">
        <v>#N/A</v>
      </c>
      <c r="E483" s="56" t="e">
        <v>#N/A</v>
      </c>
      <c r="F483" s="56" t="e">
        <v>#N/A</v>
      </c>
      <c r="G483" s="56" t="e">
        <v>#N/A</v>
      </c>
      <c r="J483" s="56" t="e">
        <v>#N/A</v>
      </c>
      <c r="K483" s="56" t="e">
        <v>#N/A</v>
      </c>
      <c r="L483" s="56" t="e">
        <v>#N/A</v>
      </c>
      <c r="M483" s="56" t="e">
        <v>#N/A</v>
      </c>
      <c r="N483" s="56" t="e">
        <v>#N/A</v>
      </c>
      <c r="O483" s="56" t="e">
        <v>#N/A</v>
      </c>
    </row>
    <row r="484" spans="2:15" ht="13.5" customHeight="1" x14ac:dyDescent="0.25">
      <c r="B484" s="56" t="e">
        <v>#N/A</v>
      </c>
      <c r="C484" s="56" t="e">
        <v>#N/A</v>
      </c>
      <c r="D484" s="56" t="e">
        <v>#N/A</v>
      </c>
      <c r="E484" s="56" t="e">
        <v>#N/A</v>
      </c>
      <c r="F484" s="56" t="e">
        <v>#N/A</v>
      </c>
      <c r="G484" s="56" t="e">
        <v>#N/A</v>
      </c>
      <c r="J484" s="56" t="e">
        <v>#N/A</v>
      </c>
      <c r="K484" s="56" t="e">
        <v>#N/A</v>
      </c>
      <c r="L484" s="56" t="e">
        <v>#N/A</v>
      </c>
      <c r="M484" s="56" t="e">
        <v>#N/A</v>
      </c>
      <c r="N484" s="56" t="e">
        <v>#N/A</v>
      </c>
      <c r="O484" s="56" t="e">
        <v>#N/A</v>
      </c>
    </row>
    <row r="485" spans="2:15" ht="13.5" customHeight="1" x14ac:dyDescent="0.25">
      <c r="B485" s="56" t="e">
        <v>#N/A</v>
      </c>
      <c r="C485" s="56" t="e">
        <v>#N/A</v>
      </c>
      <c r="D485" s="56" t="e">
        <v>#N/A</v>
      </c>
      <c r="E485" s="56" t="e">
        <v>#N/A</v>
      </c>
      <c r="F485" s="56" t="e">
        <v>#N/A</v>
      </c>
      <c r="G485" s="56" t="e">
        <v>#N/A</v>
      </c>
      <c r="J485" s="56" t="e">
        <v>#N/A</v>
      </c>
      <c r="K485" s="56" t="e">
        <v>#N/A</v>
      </c>
      <c r="L485" s="56" t="e">
        <v>#N/A</v>
      </c>
      <c r="M485" s="56" t="e">
        <v>#N/A</v>
      </c>
      <c r="N485" s="56" t="e">
        <v>#N/A</v>
      </c>
      <c r="O485" s="56" t="e">
        <v>#N/A</v>
      </c>
    </row>
    <row r="486" spans="2:15" ht="13.5" customHeight="1" x14ac:dyDescent="0.25">
      <c r="B486" s="56" t="e">
        <v>#N/A</v>
      </c>
      <c r="C486" s="56" t="e">
        <v>#N/A</v>
      </c>
      <c r="D486" s="56" t="e">
        <v>#N/A</v>
      </c>
      <c r="E486" s="56" t="e">
        <v>#N/A</v>
      </c>
      <c r="F486" s="56" t="e">
        <v>#N/A</v>
      </c>
      <c r="G486" s="56" t="e">
        <v>#N/A</v>
      </c>
      <c r="J486" s="56" t="e">
        <v>#N/A</v>
      </c>
      <c r="K486" s="56" t="e">
        <v>#N/A</v>
      </c>
      <c r="L486" s="56" t="e">
        <v>#N/A</v>
      </c>
      <c r="M486" s="56" t="e">
        <v>#N/A</v>
      </c>
      <c r="N486" s="56" t="e">
        <v>#N/A</v>
      </c>
      <c r="O486" s="56" t="e">
        <v>#N/A</v>
      </c>
    </row>
    <row r="487" spans="2:15" ht="13.5" customHeight="1" x14ac:dyDescent="0.25">
      <c r="B487" s="56" t="e">
        <v>#N/A</v>
      </c>
      <c r="C487" s="56" t="e">
        <v>#N/A</v>
      </c>
      <c r="D487" s="56" t="e">
        <v>#N/A</v>
      </c>
      <c r="E487" s="56" t="e">
        <v>#N/A</v>
      </c>
      <c r="F487" s="56" t="e">
        <v>#N/A</v>
      </c>
      <c r="G487" s="56" t="e">
        <v>#N/A</v>
      </c>
      <c r="J487" s="56" t="e">
        <v>#N/A</v>
      </c>
      <c r="K487" s="56" t="e">
        <v>#N/A</v>
      </c>
      <c r="L487" s="56" t="e">
        <v>#N/A</v>
      </c>
      <c r="M487" s="56" t="e">
        <v>#N/A</v>
      </c>
      <c r="N487" s="56" t="e">
        <v>#N/A</v>
      </c>
      <c r="O487" s="56" t="e">
        <v>#N/A</v>
      </c>
    </row>
    <row r="488" spans="2:15" ht="13.5" customHeight="1" x14ac:dyDescent="0.25">
      <c r="B488" s="56" t="e">
        <v>#N/A</v>
      </c>
      <c r="C488" s="56" t="e">
        <v>#N/A</v>
      </c>
      <c r="D488" s="56" t="e">
        <v>#N/A</v>
      </c>
      <c r="E488" s="56" t="e">
        <v>#N/A</v>
      </c>
      <c r="F488" s="56" t="e">
        <v>#N/A</v>
      </c>
      <c r="G488" s="56" t="e">
        <v>#N/A</v>
      </c>
      <c r="J488" s="56" t="e">
        <v>#N/A</v>
      </c>
      <c r="K488" s="56" t="e">
        <v>#N/A</v>
      </c>
      <c r="L488" s="56" t="e">
        <v>#N/A</v>
      </c>
      <c r="M488" s="56" t="e">
        <v>#N/A</v>
      </c>
      <c r="N488" s="56" t="e">
        <v>#N/A</v>
      </c>
      <c r="O488" s="56" t="e">
        <v>#N/A</v>
      </c>
    </row>
    <row r="489" spans="2:15" ht="13.5" customHeight="1" x14ac:dyDescent="0.25">
      <c r="B489" s="56" t="e">
        <v>#N/A</v>
      </c>
      <c r="C489" s="56" t="e">
        <v>#N/A</v>
      </c>
      <c r="D489" s="56" t="e">
        <v>#N/A</v>
      </c>
      <c r="E489" s="56" t="e">
        <v>#N/A</v>
      </c>
      <c r="F489" s="56" t="e">
        <v>#N/A</v>
      </c>
      <c r="G489" s="56" t="e">
        <v>#N/A</v>
      </c>
      <c r="J489" s="56" t="e">
        <v>#N/A</v>
      </c>
      <c r="K489" s="56" t="e">
        <v>#N/A</v>
      </c>
      <c r="L489" s="56" t="e">
        <v>#N/A</v>
      </c>
      <c r="M489" s="56" t="e">
        <v>#N/A</v>
      </c>
      <c r="N489" s="56" t="e">
        <v>#N/A</v>
      </c>
      <c r="O489" s="56" t="e">
        <v>#N/A</v>
      </c>
    </row>
    <row r="490" spans="2:15" ht="13.5" customHeight="1" x14ac:dyDescent="0.25">
      <c r="B490" s="56" t="e">
        <v>#N/A</v>
      </c>
      <c r="C490" s="56" t="e">
        <v>#N/A</v>
      </c>
      <c r="D490" s="56" t="e">
        <v>#N/A</v>
      </c>
      <c r="E490" s="56" t="e">
        <v>#N/A</v>
      </c>
      <c r="F490" s="56" t="e">
        <v>#N/A</v>
      </c>
      <c r="G490" s="56" t="e">
        <v>#N/A</v>
      </c>
      <c r="J490" s="56" t="e">
        <v>#N/A</v>
      </c>
      <c r="K490" s="56" t="e">
        <v>#N/A</v>
      </c>
      <c r="L490" s="56" t="e">
        <v>#N/A</v>
      </c>
      <c r="M490" s="56" t="e">
        <v>#N/A</v>
      </c>
      <c r="N490" s="56" t="e">
        <v>#N/A</v>
      </c>
      <c r="O490" s="56" t="e">
        <v>#N/A</v>
      </c>
    </row>
    <row r="491" spans="2:15" ht="13.5" customHeight="1" x14ac:dyDescent="0.25">
      <c r="B491" s="56" t="e">
        <v>#N/A</v>
      </c>
      <c r="C491" s="56" t="e">
        <v>#N/A</v>
      </c>
      <c r="D491" s="56" t="e">
        <v>#N/A</v>
      </c>
      <c r="E491" s="56" t="e">
        <v>#N/A</v>
      </c>
      <c r="F491" s="56" t="e">
        <v>#N/A</v>
      </c>
      <c r="G491" s="56" t="e">
        <v>#N/A</v>
      </c>
      <c r="J491" s="56" t="e">
        <v>#N/A</v>
      </c>
      <c r="K491" s="56" t="e">
        <v>#N/A</v>
      </c>
      <c r="L491" s="56" t="e">
        <v>#N/A</v>
      </c>
      <c r="M491" s="56" t="e">
        <v>#N/A</v>
      </c>
      <c r="N491" s="56" t="e">
        <v>#N/A</v>
      </c>
      <c r="O491" s="56" t="e">
        <v>#N/A</v>
      </c>
    </row>
    <row r="492" spans="2:15" ht="13.5" customHeight="1" x14ac:dyDescent="0.25">
      <c r="B492" s="56" t="e">
        <v>#N/A</v>
      </c>
      <c r="C492" s="56" t="e">
        <v>#N/A</v>
      </c>
      <c r="D492" s="56" t="e">
        <v>#N/A</v>
      </c>
      <c r="E492" s="56" t="e">
        <v>#N/A</v>
      </c>
      <c r="F492" s="56" t="e">
        <v>#N/A</v>
      </c>
      <c r="G492" s="56" t="e">
        <v>#N/A</v>
      </c>
      <c r="J492" s="56" t="e">
        <v>#N/A</v>
      </c>
      <c r="K492" s="56" t="e">
        <v>#N/A</v>
      </c>
      <c r="L492" s="56" t="e">
        <v>#N/A</v>
      </c>
      <c r="M492" s="56" t="e">
        <v>#N/A</v>
      </c>
      <c r="N492" s="56" t="e">
        <v>#N/A</v>
      </c>
      <c r="O492" s="56" t="e">
        <v>#N/A</v>
      </c>
    </row>
    <row r="493" spans="2:15" ht="13.5" customHeight="1" x14ac:dyDescent="0.25">
      <c r="B493" s="56" t="e">
        <v>#N/A</v>
      </c>
      <c r="C493" s="56" t="e">
        <v>#N/A</v>
      </c>
      <c r="D493" s="56" t="e">
        <v>#N/A</v>
      </c>
      <c r="E493" s="56" t="e">
        <v>#N/A</v>
      </c>
      <c r="F493" s="56" t="e">
        <v>#N/A</v>
      </c>
      <c r="G493" s="56" t="e">
        <v>#N/A</v>
      </c>
      <c r="J493" s="56" t="e">
        <v>#N/A</v>
      </c>
      <c r="K493" s="56" t="e">
        <v>#N/A</v>
      </c>
      <c r="L493" s="56" t="e">
        <v>#N/A</v>
      </c>
      <c r="M493" s="56" t="e">
        <v>#N/A</v>
      </c>
      <c r="N493" s="56" t="e">
        <v>#N/A</v>
      </c>
      <c r="O493" s="56" t="e">
        <v>#N/A</v>
      </c>
    </row>
    <row r="494" spans="2:15" ht="13.5" customHeight="1" x14ac:dyDescent="0.25">
      <c r="B494" s="56" t="e">
        <v>#N/A</v>
      </c>
      <c r="C494" s="56" t="e">
        <v>#N/A</v>
      </c>
      <c r="D494" s="56" t="e">
        <v>#N/A</v>
      </c>
      <c r="E494" s="56" t="e">
        <v>#N/A</v>
      </c>
      <c r="F494" s="56" t="e">
        <v>#N/A</v>
      </c>
      <c r="G494" s="56" t="e">
        <v>#N/A</v>
      </c>
      <c r="J494" s="56" t="e">
        <v>#N/A</v>
      </c>
      <c r="K494" s="56" t="e">
        <v>#N/A</v>
      </c>
      <c r="L494" s="56" t="e">
        <v>#N/A</v>
      </c>
      <c r="M494" s="56" t="e">
        <v>#N/A</v>
      </c>
      <c r="N494" s="56" t="e">
        <v>#N/A</v>
      </c>
      <c r="O494" s="56" t="e">
        <v>#N/A</v>
      </c>
    </row>
    <row r="495" spans="2:15" ht="13.5" customHeight="1" x14ac:dyDescent="0.25">
      <c r="B495" s="56" t="e">
        <v>#N/A</v>
      </c>
      <c r="C495" s="56" t="e">
        <v>#N/A</v>
      </c>
      <c r="D495" s="56" t="e">
        <v>#N/A</v>
      </c>
      <c r="E495" s="56" t="e">
        <v>#N/A</v>
      </c>
      <c r="F495" s="56" t="e">
        <v>#N/A</v>
      </c>
      <c r="G495" s="56" t="e">
        <v>#N/A</v>
      </c>
      <c r="J495" s="56" t="e">
        <v>#N/A</v>
      </c>
      <c r="K495" s="56" t="e">
        <v>#N/A</v>
      </c>
      <c r="L495" s="56" t="e">
        <v>#N/A</v>
      </c>
      <c r="M495" s="56" t="e">
        <v>#N/A</v>
      </c>
      <c r="N495" s="56" t="e">
        <v>#N/A</v>
      </c>
      <c r="O495" s="56" t="e">
        <v>#N/A</v>
      </c>
    </row>
    <row r="496" spans="2:15" ht="13.5" customHeight="1" x14ac:dyDescent="0.25">
      <c r="B496" s="56" t="e">
        <v>#N/A</v>
      </c>
      <c r="C496" s="56" t="e">
        <v>#N/A</v>
      </c>
      <c r="D496" s="56" t="e">
        <v>#N/A</v>
      </c>
      <c r="E496" s="56" t="e">
        <v>#N/A</v>
      </c>
      <c r="F496" s="56" t="e">
        <v>#N/A</v>
      </c>
      <c r="G496" s="56" t="e">
        <v>#N/A</v>
      </c>
      <c r="J496" s="56" t="e">
        <v>#N/A</v>
      </c>
      <c r="K496" s="56" t="e">
        <v>#N/A</v>
      </c>
      <c r="L496" s="56" t="e">
        <v>#N/A</v>
      </c>
      <c r="M496" s="56" t="e">
        <v>#N/A</v>
      </c>
      <c r="N496" s="56" t="e">
        <v>#N/A</v>
      </c>
      <c r="O496" s="56" t="e">
        <v>#N/A</v>
      </c>
    </row>
    <row r="497" spans="2:15" ht="13.5" customHeight="1" x14ac:dyDescent="0.25">
      <c r="B497" s="56" t="e">
        <v>#N/A</v>
      </c>
      <c r="C497" s="56" t="e">
        <v>#N/A</v>
      </c>
      <c r="D497" s="56" t="e">
        <v>#N/A</v>
      </c>
      <c r="E497" s="56" t="e">
        <v>#N/A</v>
      </c>
      <c r="F497" s="56" t="e">
        <v>#N/A</v>
      </c>
      <c r="G497" s="56" t="e">
        <v>#N/A</v>
      </c>
      <c r="J497" s="56" t="e">
        <v>#N/A</v>
      </c>
      <c r="K497" s="56" t="e">
        <v>#N/A</v>
      </c>
      <c r="L497" s="56" t="e">
        <v>#N/A</v>
      </c>
      <c r="M497" s="56" t="e">
        <v>#N/A</v>
      </c>
      <c r="N497" s="56" t="e">
        <v>#N/A</v>
      </c>
      <c r="O497" s="56" t="e">
        <v>#N/A</v>
      </c>
    </row>
    <row r="498" spans="2:15" ht="13.5" customHeight="1" x14ac:dyDescent="0.25">
      <c r="B498" s="56" t="e">
        <v>#N/A</v>
      </c>
      <c r="C498" s="56" t="e">
        <v>#N/A</v>
      </c>
      <c r="D498" s="56" t="e">
        <v>#N/A</v>
      </c>
      <c r="E498" s="56" t="e">
        <v>#N/A</v>
      </c>
      <c r="F498" s="56" t="e">
        <v>#N/A</v>
      </c>
      <c r="G498" s="56" t="e">
        <v>#N/A</v>
      </c>
      <c r="J498" s="56" t="e">
        <v>#N/A</v>
      </c>
      <c r="K498" s="56" t="e">
        <v>#N/A</v>
      </c>
      <c r="L498" s="56" t="e">
        <v>#N/A</v>
      </c>
      <c r="M498" s="56" t="e">
        <v>#N/A</v>
      </c>
      <c r="N498" s="56" t="e">
        <v>#N/A</v>
      </c>
      <c r="O498" s="56" t="e">
        <v>#N/A</v>
      </c>
    </row>
    <row r="499" spans="2:15" ht="13.5" customHeight="1" x14ac:dyDescent="0.25">
      <c r="B499" s="56" t="e">
        <v>#N/A</v>
      </c>
      <c r="C499" s="56" t="e">
        <v>#N/A</v>
      </c>
      <c r="D499" s="56" t="e">
        <v>#N/A</v>
      </c>
      <c r="E499" s="56" t="e">
        <v>#N/A</v>
      </c>
      <c r="F499" s="56" t="e">
        <v>#N/A</v>
      </c>
      <c r="G499" s="56" t="e">
        <v>#N/A</v>
      </c>
      <c r="J499" s="56" t="e">
        <v>#N/A</v>
      </c>
      <c r="K499" s="56" t="e">
        <v>#N/A</v>
      </c>
      <c r="L499" s="56" t="e">
        <v>#N/A</v>
      </c>
      <c r="M499" s="56" t="e">
        <v>#N/A</v>
      </c>
      <c r="N499" s="56" t="e">
        <v>#N/A</v>
      </c>
      <c r="O499" s="56" t="e">
        <v>#N/A</v>
      </c>
    </row>
    <row r="500" spans="2:15" ht="13.5" customHeight="1" x14ac:dyDescent="0.25">
      <c r="B500" s="56" t="e">
        <v>#N/A</v>
      </c>
      <c r="C500" s="56" t="e">
        <v>#N/A</v>
      </c>
      <c r="D500" s="56" t="e">
        <v>#N/A</v>
      </c>
      <c r="E500" s="56" t="e">
        <v>#N/A</v>
      </c>
      <c r="F500" s="56" t="e">
        <v>#N/A</v>
      </c>
      <c r="G500" s="56" t="e">
        <v>#N/A</v>
      </c>
      <c r="J500" s="56" t="e">
        <v>#N/A</v>
      </c>
      <c r="K500" s="56" t="e">
        <v>#N/A</v>
      </c>
      <c r="L500" s="56" t="e">
        <v>#N/A</v>
      </c>
      <c r="M500" s="56" t="e">
        <v>#N/A</v>
      </c>
      <c r="N500" s="56" t="e">
        <v>#N/A</v>
      </c>
      <c r="O500" s="56" t="e">
        <v>#N/A</v>
      </c>
    </row>
    <row r="501" spans="2:15" ht="13.5" customHeight="1" x14ac:dyDescent="0.25">
      <c r="B501" s="56" t="e">
        <v>#N/A</v>
      </c>
      <c r="C501" s="56" t="e">
        <v>#N/A</v>
      </c>
      <c r="D501" s="56" t="e">
        <v>#N/A</v>
      </c>
      <c r="E501" s="56" t="e">
        <v>#N/A</v>
      </c>
      <c r="F501" s="56" t="e">
        <v>#N/A</v>
      </c>
      <c r="G501" s="56" t="e">
        <v>#N/A</v>
      </c>
      <c r="J501" s="56" t="e">
        <v>#N/A</v>
      </c>
      <c r="K501" s="56" t="e">
        <v>#N/A</v>
      </c>
      <c r="L501" s="56" t="e">
        <v>#N/A</v>
      </c>
      <c r="M501" s="56" t="e">
        <v>#N/A</v>
      </c>
      <c r="N501" s="56" t="e">
        <v>#N/A</v>
      </c>
      <c r="O501" s="56" t="e">
        <v>#N/A</v>
      </c>
    </row>
    <row r="502" spans="2:15" ht="13.5" customHeight="1" x14ac:dyDescent="0.25">
      <c r="B502" s="56" t="e">
        <v>#N/A</v>
      </c>
      <c r="C502" s="56" t="e">
        <v>#N/A</v>
      </c>
      <c r="D502" s="56" t="e">
        <v>#N/A</v>
      </c>
      <c r="E502" s="56" t="e">
        <v>#N/A</v>
      </c>
      <c r="F502" s="56" t="e">
        <v>#N/A</v>
      </c>
      <c r="G502" s="56" t="e">
        <v>#N/A</v>
      </c>
      <c r="J502" s="56" t="e">
        <v>#N/A</v>
      </c>
      <c r="K502" s="56" t="e">
        <v>#N/A</v>
      </c>
      <c r="L502" s="56" t="e">
        <v>#N/A</v>
      </c>
      <c r="M502" s="56" t="e">
        <v>#N/A</v>
      </c>
      <c r="N502" s="56" t="e">
        <v>#N/A</v>
      </c>
      <c r="O502" s="56" t="e">
        <v>#N/A</v>
      </c>
    </row>
    <row r="503" spans="2:15" ht="13.5" customHeight="1" x14ac:dyDescent="0.25">
      <c r="B503" s="56" t="e">
        <v>#N/A</v>
      </c>
      <c r="C503" s="56" t="e">
        <v>#N/A</v>
      </c>
      <c r="D503" s="56" t="e">
        <v>#N/A</v>
      </c>
      <c r="E503" s="56" t="e">
        <v>#N/A</v>
      </c>
      <c r="F503" s="56" t="e">
        <v>#N/A</v>
      </c>
      <c r="G503" s="56" t="e">
        <v>#N/A</v>
      </c>
      <c r="J503" s="56" t="e">
        <v>#N/A</v>
      </c>
      <c r="K503" s="56" t="e">
        <v>#N/A</v>
      </c>
      <c r="L503" s="56" t="e">
        <v>#N/A</v>
      </c>
      <c r="M503" s="56" t="e">
        <v>#N/A</v>
      </c>
      <c r="N503" s="56" t="e">
        <v>#N/A</v>
      </c>
      <c r="O503" s="56" t="e">
        <v>#N/A</v>
      </c>
    </row>
    <row r="504" spans="2:15" ht="13.5" customHeight="1" x14ac:dyDescent="0.25">
      <c r="B504" s="56" t="e">
        <v>#N/A</v>
      </c>
      <c r="C504" s="56" t="e">
        <v>#N/A</v>
      </c>
      <c r="D504" s="56" t="e">
        <v>#N/A</v>
      </c>
      <c r="E504" s="56" t="e">
        <v>#N/A</v>
      </c>
      <c r="F504" s="56" t="e">
        <v>#N/A</v>
      </c>
      <c r="G504" s="56" t="e">
        <v>#N/A</v>
      </c>
      <c r="J504" s="56" t="e">
        <v>#N/A</v>
      </c>
      <c r="K504" s="56" t="e">
        <v>#N/A</v>
      </c>
      <c r="L504" s="56" t="e">
        <v>#N/A</v>
      </c>
      <c r="M504" s="56" t="e">
        <v>#N/A</v>
      </c>
      <c r="N504" s="56" t="e">
        <v>#N/A</v>
      </c>
      <c r="O504" s="56" t="e">
        <v>#N/A</v>
      </c>
    </row>
    <row r="505" spans="2:15" ht="13.5" customHeight="1" x14ac:dyDescent="0.25">
      <c r="B505" s="56" t="e">
        <v>#N/A</v>
      </c>
      <c r="C505" s="56" t="e">
        <v>#N/A</v>
      </c>
      <c r="D505" s="56" t="e">
        <v>#N/A</v>
      </c>
      <c r="E505" s="56" t="e">
        <v>#N/A</v>
      </c>
      <c r="F505" s="56" t="e">
        <v>#N/A</v>
      </c>
      <c r="G505" s="56" t="e">
        <v>#N/A</v>
      </c>
      <c r="J505" s="56" t="e">
        <v>#N/A</v>
      </c>
      <c r="K505" s="56" t="e">
        <v>#N/A</v>
      </c>
      <c r="L505" s="56" t="e">
        <v>#N/A</v>
      </c>
      <c r="M505" s="56" t="e">
        <v>#N/A</v>
      </c>
      <c r="N505" s="56" t="e">
        <v>#N/A</v>
      </c>
      <c r="O505" s="56" t="e">
        <v>#N/A</v>
      </c>
    </row>
    <row r="506" spans="2:15" ht="13.5" customHeight="1" x14ac:dyDescent="0.25">
      <c r="B506" s="56" t="e">
        <v>#N/A</v>
      </c>
      <c r="C506" s="56" t="e">
        <v>#N/A</v>
      </c>
      <c r="D506" s="56" t="e">
        <v>#N/A</v>
      </c>
      <c r="E506" s="56" t="e">
        <v>#N/A</v>
      </c>
      <c r="F506" s="56" t="e">
        <v>#N/A</v>
      </c>
      <c r="G506" s="56" t="e">
        <v>#N/A</v>
      </c>
      <c r="J506" s="56" t="e">
        <v>#N/A</v>
      </c>
      <c r="K506" s="56" t="e">
        <v>#N/A</v>
      </c>
      <c r="L506" s="56" t="e">
        <v>#N/A</v>
      </c>
      <c r="M506" s="56" t="e">
        <v>#N/A</v>
      </c>
      <c r="N506" s="56" t="e">
        <v>#N/A</v>
      </c>
      <c r="O506" s="56" t="e">
        <v>#N/A</v>
      </c>
    </row>
    <row r="507" spans="2:15" ht="13.5" customHeight="1" x14ac:dyDescent="0.25">
      <c r="B507" s="56" t="e">
        <v>#N/A</v>
      </c>
      <c r="C507" s="56" t="e">
        <v>#N/A</v>
      </c>
      <c r="D507" s="56" t="e">
        <v>#N/A</v>
      </c>
      <c r="E507" s="56" t="e">
        <v>#N/A</v>
      </c>
      <c r="F507" s="56" t="e">
        <v>#N/A</v>
      </c>
      <c r="G507" s="56" t="e">
        <v>#N/A</v>
      </c>
      <c r="J507" s="56" t="e">
        <v>#N/A</v>
      </c>
      <c r="K507" s="56" t="e">
        <v>#N/A</v>
      </c>
      <c r="L507" s="56" t="e">
        <v>#N/A</v>
      </c>
      <c r="M507" s="56" t="e">
        <v>#N/A</v>
      </c>
      <c r="N507" s="56" t="e">
        <v>#N/A</v>
      </c>
      <c r="O507" s="56" t="e">
        <v>#N/A</v>
      </c>
    </row>
    <row r="508" spans="2:15" ht="13.5" customHeight="1" x14ac:dyDescent="0.25">
      <c r="B508" s="56" t="e">
        <v>#N/A</v>
      </c>
      <c r="C508" s="56" t="e">
        <v>#N/A</v>
      </c>
      <c r="D508" s="56" t="e">
        <v>#N/A</v>
      </c>
      <c r="E508" s="56" t="e">
        <v>#N/A</v>
      </c>
      <c r="F508" s="56" t="e">
        <v>#N/A</v>
      </c>
      <c r="G508" s="56" t="e">
        <v>#N/A</v>
      </c>
      <c r="J508" s="56" t="e">
        <v>#N/A</v>
      </c>
      <c r="K508" s="56" t="e">
        <v>#N/A</v>
      </c>
      <c r="L508" s="56" t="e">
        <v>#N/A</v>
      </c>
      <c r="M508" s="56" t="e">
        <v>#N/A</v>
      </c>
      <c r="N508" s="56" t="e">
        <v>#N/A</v>
      </c>
      <c r="O508" s="56" t="e">
        <v>#N/A</v>
      </c>
    </row>
    <row r="509" spans="2:15" ht="13.5" customHeight="1" x14ac:dyDescent="0.25">
      <c r="B509" s="56" t="e">
        <v>#N/A</v>
      </c>
      <c r="C509" s="56" t="e">
        <v>#N/A</v>
      </c>
      <c r="D509" s="56" t="e">
        <v>#N/A</v>
      </c>
      <c r="E509" s="56" t="e">
        <v>#N/A</v>
      </c>
      <c r="F509" s="56" t="e">
        <v>#N/A</v>
      </c>
      <c r="G509" s="56" t="e">
        <v>#N/A</v>
      </c>
      <c r="J509" s="56" t="e">
        <v>#N/A</v>
      </c>
      <c r="K509" s="56" t="e">
        <v>#N/A</v>
      </c>
      <c r="L509" s="56" t="e">
        <v>#N/A</v>
      </c>
      <c r="M509" s="56" t="e">
        <v>#N/A</v>
      </c>
      <c r="N509" s="56" t="e">
        <v>#N/A</v>
      </c>
      <c r="O509" s="56" t="e">
        <v>#N/A</v>
      </c>
    </row>
    <row r="510" spans="2:15" ht="13.5" customHeight="1" x14ac:dyDescent="0.25">
      <c r="B510" s="56" t="e">
        <v>#N/A</v>
      </c>
      <c r="C510" s="56" t="e">
        <v>#N/A</v>
      </c>
      <c r="D510" s="56" t="e">
        <v>#N/A</v>
      </c>
      <c r="E510" s="56" t="e">
        <v>#N/A</v>
      </c>
      <c r="F510" s="56" t="e">
        <v>#N/A</v>
      </c>
      <c r="G510" s="56" t="e">
        <v>#N/A</v>
      </c>
      <c r="J510" s="56" t="e">
        <v>#N/A</v>
      </c>
      <c r="K510" s="56" t="e">
        <v>#N/A</v>
      </c>
      <c r="L510" s="56" t="e">
        <v>#N/A</v>
      </c>
      <c r="M510" s="56" t="e">
        <v>#N/A</v>
      </c>
      <c r="N510" s="56" t="e">
        <v>#N/A</v>
      </c>
      <c r="O510" s="56" t="e">
        <v>#N/A</v>
      </c>
    </row>
    <row r="511" spans="2:15" ht="13.5" customHeight="1" x14ac:dyDescent="0.25">
      <c r="B511" s="56" t="e">
        <v>#N/A</v>
      </c>
      <c r="C511" s="56" t="e">
        <v>#N/A</v>
      </c>
      <c r="D511" s="56" t="e">
        <v>#N/A</v>
      </c>
      <c r="E511" s="56" t="e">
        <v>#N/A</v>
      </c>
      <c r="F511" s="56" t="e">
        <v>#N/A</v>
      </c>
      <c r="G511" s="56" t="e">
        <v>#N/A</v>
      </c>
      <c r="J511" s="56" t="e">
        <v>#N/A</v>
      </c>
      <c r="K511" s="56" t="e">
        <v>#N/A</v>
      </c>
      <c r="L511" s="56" t="e">
        <v>#N/A</v>
      </c>
      <c r="M511" s="56" t="e">
        <v>#N/A</v>
      </c>
      <c r="N511" s="56" t="e">
        <v>#N/A</v>
      </c>
      <c r="O511" s="56" t="e">
        <v>#N/A</v>
      </c>
    </row>
    <row r="512" spans="2:15" ht="13.5" customHeight="1" x14ac:dyDescent="0.25">
      <c r="B512" s="56" t="e">
        <v>#N/A</v>
      </c>
      <c r="C512" s="56" t="e">
        <v>#N/A</v>
      </c>
      <c r="D512" s="56" t="e">
        <v>#N/A</v>
      </c>
      <c r="E512" s="56" t="e">
        <v>#N/A</v>
      </c>
      <c r="F512" s="56" t="e">
        <v>#N/A</v>
      </c>
      <c r="G512" s="56" t="e">
        <v>#N/A</v>
      </c>
      <c r="J512" s="56" t="e">
        <v>#N/A</v>
      </c>
      <c r="K512" s="56" t="e">
        <v>#N/A</v>
      </c>
      <c r="L512" s="56" t="e">
        <v>#N/A</v>
      </c>
      <c r="M512" s="56" t="e">
        <v>#N/A</v>
      </c>
      <c r="N512" s="56" t="e">
        <v>#N/A</v>
      </c>
      <c r="O512" s="56" t="e">
        <v>#N/A</v>
      </c>
    </row>
    <row r="513" spans="2:15" ht="13.5" customHeight="1" x14ac:dyDescent="0.25">
      <c r="B513" s="56" t="e">
        <v>#N/A</v>
      </c>
      <c r="C513" s="56" t="e">
        <v>#N/A</v>
      </c>
      <c r="D513" s="56" t="e">
        <v>#N/A</v>
      </c>
      <c r="E513" s="56" t="e">
        <v>#N/A</v>
      </c>
      <c r="F513" s="56" t="e">
        <v>#N/A</v>
      </c>
      <c r="G513" s="56" t="e">
        <v>#N/A</v>
      </c>
      <c r="J513" s="56" t="e">
        <v>#N/A</v>
      </c>
      <c r="K513" s="56" t="e">
        <v>#N/A</v>
      </c>
      <c r="L513" s="56" t="e">
        <v>#N/A</v>
      </c>
      <c r="M513" s="56" t="e">
        <v>#N/A</v>
      </c>
      <c r="N513" s="56" t="e">
        <v>#N/A</v>
      </c>
      <c r="O513" s="56" t="e">
        <v>#N/A</v>
      </c>
    </row>
    <row r="514" spans="2:15" ht="13.5" customHeight="1" x14ac:dyDescent="0.25">
      <c r="B514" s="56" t="e">
        <v>#N/A</v>
      </c>
      <c r="C514" s="56" t="e">
        <v>#N/A</v>
      </c>
      <c r="D514" s="56" t="e">
        <v>#N/A</v>
      </c>
      <c r="E514" s="56" t="e">
        <v>#N/A</v>
      </c>
      <c r="F514" s="56" t="e">
        <v>#N/A</v>
      </c>
      <c r="G514" s="56" t="e">
        <v>#N/A</v>
      </c>
      <c r="J514" s="56" t="e">
        <v>#N/A</v>
      </c>
      <c r="K514" s="56" t="e">
        <v>#N/A</v>
      </c>
      <c r="L514" s="56" t="e">
        <v>#N/A</v>
      </c>
      <c r="M514" s="56" t="e">
        <v>#N/A</v>
      </c>
      <c r="N514" s="56" t="e">
        <v>#N/A</v>
      </c>
      <c r="O514" s="56" t="e">
        <v>#N/A</v>
      </c>
    </row>
    <row r="515" spans="2:15" ht="13.5" customHeight="1" x14ac:dyDescent="0.25">
      <c r="B515" s="56" t="e">
        <v>#N/A</v>
      </c>
      <c r="C515" s="56" t="e">
        <v>#N/A</v>
      </c>
      <c r="D515" s="56" t="e">
        <v>#N/A</v>
      </c>
      <c r="E515" s="56" t="e">
        <v>#N/A</v>
      </c>
      <c r="F515" s="56" t="e">
        <v>#N/A</v>
      </c>
      <c r="G515" s="56" t="e">
        <v>#N/A</v>
      </c>
      <c r="J515" s="56" t="e">
        <v>#N/A</v>
      </c>
      <c r="K515" s="56" t="e">
        <v>#N/A</v>
      </c>
      <c r="L515" s="56" t="e">
        <v>#N/A</v>
      </c>
      <c r="M515" s="56" t="e">
        <v>#N/A</v>
      </c>
      <c r="N515" s="56" t="e">
        <v>#N/A</v>
      </c>
      <c r="O515" s="56" t="e">
        <v>#N/A</v>
      </c>
    </row>
    <row r="516" spans="2:15" ht="13.5" customHeight="1" x14ac:dyDescent="0.25">
      <c r="B516" s="56" t="e">
        <v>#N/A</v>
      </c>
      <c r="C516" s="56" t="e">
        <v>#N/A</v>
      </c>
      <c r="D516" s="56" t="e">
        <v>#N/A</v>
      </c>
      <c r="E516" s="56" t="e">
        <v>#N/A</v>
      </c>
      <c r="F516" s="56" t="e">
        <v>#N/A</v>
      </c>
      <c r="G516" s="56" t="e">
        <v>#N/A</v>
      </c>
      <c r="J516" s="56" t="e">
        <v>#N/A</v>
      </c>
      <c r="K516" s="56" t="e">
        <v>#N/A</v>
      </c>
      <c r="L516" s="56" t="e">
        <v>#N/A</v>
      </c>
      <c r="M516" s="56" t="e">
        <v>#N/A</v>
      </c>
      <c r="N516" s="56" t="e">
        <v>#N/A</v>
      </c>
      <c r="O516" s="56" t="e">
        <v>#N/A</v>
      </c>
    </row>
    <row r="517" spans="2:15" ht="13.5" customHeight="1" x14ac:dyDescent="0.25">
      <c r="B517" s="56" t="e">
        <v>#N/A</v>
      </c>
      <c r="C517" s="56" t="e">
        <v>#N/A</v>
      </c>
      <c r="D517" s="56" t="e">
        <v>#N/A</v>
      </c>
      <c r="E517" s="56" t="e">
        <v>#N/A</v>
      </c>
      <c r="F517" s="56" t="e">
        <v>#N/A</v>
      </c>
      <c r="G517" s="56" t="e">
        <v>#N/A</v>
      </c>
      <c r="J517" s="56" t="e">
        <v>#N/A</v>
      </c>
      <c r="K517" s="56" t="e">
        <v>#N/A</v>
      </c>
      <c r="L517" s="56" t="e">
        <v>#N/A</v>
      </c>
      <c r="M517" s="56" t="e">
        <v>#N/A</v>
      </c>
      <c r="N517" s="56" t="e">
        <v>#N/A</v>
      </c>
      <c r="O517" s="56" t="e">
        <v>#N/A</v>
      </c>
    </row>
    <row r="518" spans="2:15" ht="13.5" customHeight="1" x14ac:dyDescent="0.25">
      <c r="B518" s="56" t="e">
        <v>#N/A</v>
      </c>
      <c r="C518" s="56" t="e">
        <v>#N/A</v>
      </c>
      <c r="D518" s="56" t="e">
        <v>#N/A</v>
      </c>
      <c r="E518" s="56" t="e">
        <v>#N/A</v>
      </c>
      <c r="F518" s="56" t="e">
        <v>#N/A</v>
      </c>
      <c r="G518" s="56" t="e">
        <v>#N/A</v>
      </c>
      <c r="J518" s="56" t="e">
        <v>#N/A</v>
      </c>
      <c r="K518" s="56" t="e">
        <v>#N/A</v>
      </c>
      <c r="L518" s="56" t="e">
        <v>#N/A</v>
      </c>
      <c r="M518" s="56" t="e">
        <v>#N/A</v>
      </c>
      <c r="N518" s="56" t="e">
        <v>#N/A</v>
      </c>
      <c r="O518" s="56" t="e">
        <v>#N/A</v>
      </c>
    </row>
    <row r="519" spans="2:15" ht="13.5" customHeight="1" x14ac:dyDescent="0.25">
      <c r="B519" s="56" t="e">
        <v>#N/A</v>
      </c>
      <c r="C519" s="56" t="e">
        <v>#N/A</v>
      </c>
      <c r="D519" s="56" t="e">
        <v>#N/A</v>
      </c>
      <c r="E519" s="56" t="e">
        <v>#N/A</v>
      </c>
      <c r="F519" s="56" t="e">
        <v>#N/A</v>
      </c>
      <c r="G519" s="56" t="e">
        <v>#N/A</v>
      </c>
      <c r="J519" s="56" t="e">
        <v>#N/A</v>
      </c>
      <c r="K519" s="56" t="e">
        <v>#N/A</v>
      </c>
      <c r="L519" s="56" t="e">
        <v>#N/A</v>
      </c>
      <c r="M519" s="56" t="e">
        <v>#N/A</v>
      </c>
      <c r="N519" s="56" t="e">
        <v>#N/A</v>
      </c>
      <c r="O519" s="56" t="e">
        <v>#N/A</v>
      </c>
    </row>
    <row r="520" spans="2:15" ht="13.5" customHeight="1" x14ac:dyDescent="0.25">
      <c r="B520" s="56" t="e">
        <v>#N/A</v>
      </c>
      <c r="C520" s="56" t="e">
        <v>#N/A</v>
      </c>
      <c r="D520" s="56" t="e">
        <v>#N/A</v>
      </c>
      <c r="E520" s="56" t="e">
        <v>#N/A</v>
      </c>
      <c r="F520" s="56" t="e">
        <v>#N/A</v>
      </c>
      <c r="G520" s="56" t="e">
        <v>#N/A</v>
      </c>
      <c r="J520" s="56" t="e">
        <v>#N/A</v>
      </c>
      <c r="K520" s="56" t="e">
        <v>#N/A</v>
      </c>
      <c r="L520" s="56" t="e">
        <v>#N/A</v>
      </c>
      <c r="M520" s="56" t="e">
        <v>#N/A</v>
      </c>
      <c r="N520" s="56" t="e">
        <v>#N/A</v>
      </c>
      <c r="O520" s="56" t="e">
        <v>#N/A</v>
      </c>
    </row>
  </sheetData>
  <mergeCells count="13">
    <mergeCell ref="X19:Y19"/>
    <mergeCell ref="B2:D2"/>
    <mergeCell ref="B3:D6"/>
    <mergeCell ref="S6:U8"/>
    <mergeCell ref="C7:D7"/>
    <mergeCell ref="J3:M3"/>
    <mergeCell ref="J2:M2"/>
    <mergeCell ref="S2:U2"/>
    <mergeCell ref="J16:O16"/>
    <mergeCell ref="B16:G16"/>
    <mergeCell ref="E14:F14"/>
    <mergeCell ref="Q18:Y18"/>
    <mergeCell ref="S3:U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3" name="Button 6">
              <controlPr defaultSize="0" print="0" autoFill="0" autoPict="0" macro="[0]!CALCULATE_SHEET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4" name="Button 22">
              <controlPr defaultSize="0" print="0" autoFill="0" autoPict="0" macro="[0]!COPY_NOVAX_S1">
                <anchor moveWithCells="1" sizeWithCells="1">
                  <from>
                    <xdr:col>2</xdr:col>
                    <xdr:colOff>19050</xdr:colOff>
                    <xdr:row>8</xdr:row>
                    <xdr:rowOff>19050</xdr:rowOff>
                  </from>
                  <to>
                    <xdr:col>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5" name="Button 23">
              <controlPr defaultSize="0" print="0" autoFill="0" autoPict="0" macro="[0]!COPY_NOVAX_S2">
                <anchor moveWithCells="1" sizeWithCells="1">
                  <from>
                    <xdr:col>4</xdr:col>
                    <xdr:colOff>19050</xdr:colOff>
                    <xdr:row>8</xdr:row>
                    <xdr:rowOff>19050</xdr:rowOff>
                  </from>
                  <to>
                    <xdr:col>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6" name="Button 24">
              <controlPr defaultSize="0" print="0" autoFill="0" autoPict="0" macro="[0]!COPY_NOVAX_I">
                <anchor moveWithCells="1" sizeWithCells="1">
                  <from>
                    <xdr:col>6</xdr:col>
                    <xdr:colOff>19050</xdr:colOff>
                    <xdr:row>8</xdr:row>
                    <xdr:rowOff>19050</xdr:rowOff>
                  </from>
                  <to>
                    <xdr:col>7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7" name="Button 25">
              <controlPr defaultSize="0" print="0" autoFill="0" autoPict="0" macro="[0]!COPY_NOVAX_R">
                <anchor moveWithCells="1" sizeWithCells="1">
                  <from>
                    <xdr:col>2</xdr:col>
                    <xdr:colOff>19050</xdr:colOff>
                    <xdr:row>10</xdr:row>
                    <xdr:rowOff>19050</xdr:rowOff>
                  </from>
                  <to>
                    <xdr:col>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8" name="Button 26">
              <controlPr defaultSize="0" print="0" autoFill="0" autoPict="0" macro="[0]!COPY_NOVAX_D">
                <anchor moveWithCells="1" sizeWithCells="1">
                  <from>
                    <xdr:col>4</xdr:col>
                    <xdr:colOff>19050</xdr:colOff>
                    <xdr:row>10</xdr:row>
                    <xdr:rowOff>19050</xdr:rowOff>
                  </from>
                  <to>
                    <xdr:col>5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9" name="Button 27">
              <controlPr defaultSize="0" print="0" autoFill="0" autoPict="0" macro="[0]!COPY_NOVAX_T">
                <anchor moveWithCells="1" sizeWithCells="1">
                  <from>
                    <xdr:col>1</xdr:col>
                    <xdr:colOff>19050</xdr:colOff>
                    <xdr:row>8</xdr:row>
                    <xdr:rowOff>0</xdr:rowOff>
                  </from>
                  <to>
                    <xdr:col>1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10" name="Button 28">
              <controlPr defaultSize="0" print="0" autoFill="0" autoPict="0" macro="[0]!COPY_VAX_S1">
                <anchor moveWithCells="1" sizeWithCells="1">
                  <from>
                    <xdr:col>10</xdr:col>
                    <xdr:colOff>19050</xdr:colOff>
                    <xdr:row>8</xdr:row>
                    <xdr:rowOff>19050</xdr:rowOff>
                  </from>
                  <to>
                    <xdr:col>11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11" name="Button 29">
              <controlPr defaultSize="0" print="0" autoFill="0" autoPict="0" macro="[0]!COPY_VAX_S2">
                <anchor moveWithCells="1" sizeWithCells="1">
                  <from>
                    <xdr:col>12</xdr:col>
                    <xdr:colOff>19050</xdr:colOff>
                    <xdr:row>8</xdr:row>
                    <xdr:rowOff>19050</xdr:rowOff>
                  </from>
                  <to>
                    <xdr:col>13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12" name="Button 30">
              <controlPr defaultSize="0" print="0" autoFill="0" autoPict="0" macro="[0]!COPY_VAX_I">
                <anchor moveWithCells="1" sizeWithCells="1">
                  <from>
                    <xdr:col>14</xdr:col>
                    <xdr:colOff>19050</xdr:colOff>
                    <xdr:row>8</xdr:row>
                    <xdr:rowOff>19050</xdr:rowOff>
                  </from>
                  <to>
                    <xdr:col>15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13" name="Button 31">
              <controlPr defaultSize="0" print="0" autoFill="0" autoPict="0" macro="[0]!COPY_VAX_R">
                <anchor moveWithCells="1" sizeWithCells="1">
                  <from>
                    <xdr:col>10</xdr:col>
                    <xdr:colOff>19050</xdr:colOff>
                    <xdr:row>10</xdr:row>
                    <xdr:rowOff>19050</xdr:rowOff>
                  </from>
                  <to>
                    <xdr:col>11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14" name="Button 32">
              <controlPr defaultSize="0" print="0" autoFill="0" autoPict="0" macro="[0]!COPY_VAX_D">
                <anchor moveWithCells="1" sizeWithCells="1">
                  <from>
                    <xdr:col>12</xdr:col>
                    <xdr:colOff>19050</xdr:colOff>
                    <xdr:row>10</xdr:row>
                    <xdr:rowOff>19050</xdr:rowOff>
                  </from>
                  <to>
                    <xdr:col>13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15" name="Button 33">
              <controlPr defaultSize="0" print="0" autoFill="0" autoPict="0" macro="[0]!COPY_VAX_T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16" name="Button 34">
              <controlPr defaultSize="0" print="0" autoFill="0" autoPict="0" macro="[0]!COPY_NOVAX_ALL">
                <anchor moveWithCells="1" sizeWithCells="1">
                  <from>
                    <xdr:col>1</xdr:col>
                    <xdr:colOff>19050</xdr:colOff>
                    <xdr:row>12</xdr:row>
                    <xdr:rowOff>0</xdr:rowOff>
                  </from>
                  <to>
                    <xdr:col>7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17" name="Button 35">
              <controlPr defaultSize="0" print="0" autoFill="0" autoPict="0" macro="[0]!COPY_VAX_ALL">
                <anchor moveWithCells="1" sizeWithCells="1">
                  <from>
                    <xdr:col>9</xdr:col>
                    <xdr:colOff>19050</xdr:colOff>
                    <xdr:row>12</xdr:row>
                    <xdr:rowOff>0</xdr:rowOff>
                  </from>
                  <to>
                    <xdr:col>15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E56B5-2EDC-4A6D-8DBD-1DF47B69CB8A}">
  <sheetPr codeName="Sheet8"/>
  <dimension ref="B1:P502"/>
  <sheetViews>
    <sheetView topLeftCell="B1" zoomScale="85" zoomScaleNormal="85" workbookViewId="0">
      <selection activeCell="H3" sqref="H3"/>
    </sheetView>
  </sheetViews>
  <sheetFormatPr defaultColWidth="9.42578125" defaultRowHeight="15" x14ac:dyDescent="0.25"/>
  <cols>
    <col min="1" max="8" width="9.42578125" style="7"/>
    <col min="9" max="9" width="9.42578125" style="7" customWidth="1"/>
    <col min="10" max="16384" width="9.42578125" style="7"/>
  </cols>
  <sheetData>
    <row r="1" spans="2:16" x14ac:dyDescent="0.25">
      <c r="C1" s="2"/>
      <c r="D1" s="2"/>
      <c r="I1" s="79" t="s">
        <v>11</v>
      </c>
      <c r="J1" s="79"/>
      <c r="K1" s="79"/>
      <c r="L1" s="79"/>
      <c r="M1" s="79"/>
      <c r="N1" s="79"/>
      <c r="P1" s="2"/>
    </row>
    <row r="2" spans="2:16" x14ac:dyDescent="0.25">
      <c r="C2" s="2"/>
      <c r="D2" s="2"/>
      <c r="H2" s="7" t="s">
        <v>0</v>
      </c>
      <c r="I2" s="7" t="s">
        <v>20</v>
      </c>
      <c r="J2" s="7" t="s">
        <v>21</v>
      </c>
      <c r="K2" s="7" t="s">
        <v>7</v>
      </c>
      <c r="L2" s="7" t="s">
        <v>8</v>
      </c>
      <c r="M2" s="7" t="s">
        <v>9</v>
      </c>
      <c r="N2" s="7" t="s">
        <v>10</v>
      </c>
      <c r="P2" s="2"/>
    </row>
    <row r="3" spans="2:16" x14ac:dyDescent="0.25">
      <c r="B3" s="7" t="s">
        <v>1</v>
      </c>
      <c r="C3" s="10">
        <v>0</v>
      </c>
      <c r="D3" s="2"/>
      <c r="E3" s="7" t="s">
        <v>30</v>
      </c>
      <c r="F3" s="10">
        <f>'DATA FITTING (2S)'!G3</f>
        <v>0</v>
      </c>
      <c r="H3" s="7">
        <f t="array" ref="H3:N502">ODESOLN2_RKF45(0,70,500,0.1,C14,C15,C16,C17,C18,C19,C3,C4,C5,C6,C7,C8,F3,F4,F5,F6,F7,F8,F9,F10)</f>
        <v>0</v>
      </c>
      <c r="I3" s="7">
        <v>0.24754294895527931</v>
      </c>
      <c r="J3" s="7">
        <v>0.74755651339668883</v>
      </c>
      <c r="K3" s="7">
        <v>1.0197695664542274E-4</v>
      </c>
      <c r="L3" s="7">
        <v>4.6804942340226384E-3</v>
      </c>
      <c r="M3" s="7">
        <v>1.1806645736376224E-4</v>
      </c>
      <c r="N3" s="7">
        <v>0</v>
      </c>
    </row>
    <row r="4" spans="2:16" x14ac:dyDescent="0.25">
      <c r="B4" s="7" t="s">
        <v>2</v>
      </c>
      <c r="C4" s="10">
        <v>0</v>
      </c>
      <c r="D4" s="2"/>
      <c r="E4" s="7" t="s">
        <v>35</v>
      </c>
      <c r="F4" s="10">
        <f>'DATA FITTING (2S)'!G4</f>
        <v>0</v>
      </c>
      <c r="H4" s="7">
        <v>0.1</v>
      </c>
      <c r="I4" s="7">
        <v>0.24753672451259817</v>
      </c>
      <c r="J4" s="7">
        <v>0.7475527252523998</v>
      </c>
      <c r="K4" s="7">
        <v>1.0551718854361707E-4</v>
      </c>
      <c r="L4" s="7">
        <v>4.6868222213485898E-3</v>
      </c>
      <c r="M4" s="7">
        <v>1.1821082510973796E-4</v>
      </c>
      <c r="N4" s="7">
        <v>0</v>
      </c>
    </row>
    <row r="5" spans="2:16" x14ac:dyDescent="0.25">
      <c r="B5" s="7" t="s">
        <v>3</v>
      </c>
      <c r="C5" s="10">
        <f>'DATA FITTING (2S)'!D5</f>
        <v>2.4239385554313073</v>
      </c>
      <c r="D5" s="2"/>
      <c r="E5" s="7" t="s">
        <v>31</v>
      </c>
      <c r="F5" s="10">
        <f>'DATA FITTING (2S)'!G5</f>
        <v>1</v>
      </c>
      <c r="H5" s="7">
        <v>1.1000000000000001</v>
      </c>
      <c r="I5" s="7">
        <v>0.24746128252062663</v>
      </c>
      <c r="J5" s="7">
        <v>0.74750680583230811</v>
      </c>
      <c r="K5" s="7">
        <v>1.4841889843636381E-4</v>
      </c>
      <c r="L5" s="7">
        <v>4.7635318572407728E-3</v>
      </c>
      <c r="M5" s="7">
        <v>1.1996089138799298E-4</v>
      </c>
      <c r="N5" s="7">
        <v>0</v>
      </c>
    </row>
    <row r="6" spans="2:16" x14ac:dyDescent="0.25">
      <c r="B6" s="7" t="s">
        <v>4</v>
      </c>
      <c r="C6" s="10">
        <f>'DATA FITTING (2S)'!D6</f>
        <v>0.48848340936168311</v>
      </c>
      <c r="D6" s="2"/>
      <c r="E6" s="7" t="s">
        <v>32</v>
      </c>
      <c r="F6" s="10">
        <f>'DATA FITTING (2S)'!G6</f>
        <v>1</v>
      </c>
      <c r="H6" s="7">
        <v>2.1</v>
      </c>
      <c r="I6" s="7">
        <v>0.24735521882885425</v>
      </c>
      <c r="J6" s="7">
        <v>0.74744222893619527</v>
      </c>
      <c r="K6" s="7">
        <v>2.0871274154665302E-4</v>
      </c>
      <c r="L6" s="7">
        <v>4.8714172860585209E-3</v>
      </c>
      <c r="M6" s="7">
        <v>1.2242220734514853E-4</v>
      </c>
      <c r="N6" s="7">
        <v>0</v>
      </c>
    </row>
    <row r="7" spans="2:16" x14ac:dyDescent="0.25">
      <c r="B7" s="7" t="s">
        <v>22</v>
      </c>
      <c r="C7" s="10">
        <f>'DATA FITTING (2S)'!D7</f>
        <v>0.61000280979287957</v>
      </c>
      <c r="D7" s="2"/>
      <c r="E7" s="7" t="s">
        <v>17</v>
      </c>
      <c r="F7" s="10">
        <f>'DATA FITTING (2S)'!G7</f>
        <v>1</v>
      </c>
      <c r="H7" s="7">
        <v>3.1</v>
      </c>
      <c r="I7" s="7">
        <v>0.24720617024473443</v>
      </c>
      <c r="J7" s="7">
        <v>0.74735144330502967</v>
      </c>
      <c r="K7" s="7">
        <v>2.9339951725821728E-4</v>
      </c>
      <c r="L7" s="7">
        <v>5.0231041172608456E-3</v>
      </c>
      <c r="M7" s="7">
        <v>1.2588281571663994E-4</v>
      </c>
      <c r="N7" s="7">
        <v>0</v>
      </c>
    </row>
    <row r="8" spans="2:16" x14ac:dyDescent="0.25">
      <c r="B8" s="7" t="s">
        <v>23</v>
      </c>
      <c r="C8" s="10">
        <f>'DATA FITTING (2S)'!D8</f>
        <v>1.3916704657023526E-2</v>
      </c>
      <c r="D8" s="2"/>
      <c r="E8" s="7" t="s">
        <v>18</v>
      </c>
      <c r="F8" s="10">
        <f>'DATA FITTING (2S)'!G8</f>
        <v>1</v>
      </c>
      <c r="G8" s="8"/>
      <c r="H8" s="7">
        <v>4.0999999999999996</v>
      </c>
      <c r="I8" s="7">
        <v>0.24699684647376047</v>
      </c>
      <c r="J8" s="7">
        <v>0.74722387018061209</v>
      </c>
      <c r="K8" s="7">
        <v>4.1224940364682072E-4</v>
      </c>
      <c r="L8" s="7">
        <v>5.2362875248610522E-3</v>
      </c>
      <c r="M8" s="7">
        <v>1.3074641711932413E-4</v>
      </c>
      <c r="N8" s="7">
        <v>0</v>
      </c>
    </row>
    <row r="9" spans="2:16" x14ac:dyDescent="0.25">
      <c r="E9" s="7" t="s">
        <v>33</v>
      </c>
      <c r="F9" s="10">
        <f>'DATA FITTING (2S)'!G9</f>
        <v>1</v>
      </c>
      <c r="G9" s="8"/>
      <c r="H9" s="7">
        <v>5.0999999999999996</v>
      </c>
      <c r="I9" s="7">
        <v>0.24670312912984046</v>
      </c>
      <c r="J9" s="7">
        <v>0.74704471746130563</v>
      </c>
      <c r="K9" s="7">
        <v>5.7885015388425289E-4</v>
      </c>
      <c r="L9" s="7">
        <v>5.5357254125209567E-3</v>
      </c>
      <c r="M9" s="7">
        <v>1.375778424484973E-4</v>
      </c>
      <c r="N9" s="7">
        <v>0</v>
      </c>
    </row>
    <row r="10" spans="2:16" x14ac:dyDescent="0.25">
      <c r="B10" s="7" t="s">
        <v>84</v>
      </c>
      <c r="C10" s="7">
        <f>'DATA FITTING (2S)'!D10</f>
        <v>28257062</v>
      </c>
      <c r="E10" s="7" t="s">
        <v>34</v>
      </c>
      <c r="F10" s="10">
        <f>'DATA FITTING (2S)'!G10</f>
        <v>1</v>
      </c>
      <c r="G10" s="8"/>
      <c r="H10" s="7">
        <v>6.1</v>
      </c>
      <c r="I10" s="7">
        <v>0.24629149804633041</v>
      </c>
      <c r="J10" s="7">
        <v>0.74679335651909096</v>
      </c>
      <c r="K10" s="7">
        <v>8.1200594898441034E-4</v>
      </c>
      <c r="L10" s="7">
        <v>5.9559740220919135E-3</v>
      </c>
      <c r="M10" s="7">
        <v>1.4716546350209474E-4</v>
      </c>
      <c r="N10" s="7">
        <v>0</v>
      </c>
    </row>
    <row r="11" spans="2:16" x14ac:dyDescent="0.25">
      <c r="B11" s="7" t="s">
        <v>29</v>
      </c>
      <c r="C11" s="7">
        <f>'DATA FITTING (2S)'!D11</f>
        <v>112868636</v>
      </c>
      <c r="G11" s="8"/>
      <c r="H11" s="7">
        <v>7.1</v>
      </c>
      <c r="I11" s="7">
        <v>0.24571560613228802</v>
      </c>
      <c r="J11" s="7">
        <v>0.7464411267957205</v>
      </c>
      <c r="K11" s="7">
        <v>1.137558646615645E-3</v>
      </c>
      <c r="L11" s="7">
        <v>6.5451024879401958E-3</v>
      </c>
      <c r="M11" s="7">
        <v>1.6060593743538648E-4</v>
      </c>
      <c r="N11" s="7">
        <v>0</v>
      </c>
    </row>
    <row r="12" spans="2:16" x14ac:dyDescent="0.25">
      <c r="B12" s="7" t="s">
        <v>85</v>
      </c>
      <c r="C12" s="7">
        <f>'DATA FITTING (2S)'!D12</f>
        <v>84611574</v>
      </c>
      <c r="G12" s="8"/>
      <c r="H12" s="7">
        <v>8.1</v>
      </c>
      <c r="I12" s="7">
        <v>0.24491183685283879</v>
      </c>
      <c r="J12" s="7">
        <v>0.74594841798925571</v>
      </c>
      <c r="K12" s="7">
        <v>1.5906691888898004E-3</v>
      </c>
      <c r="L12" s="7">
        <v>7.3696584753611691E-3</v>
      </c>
      <c r="M12" s="7">
        <v>1.7941749365430677E-4</v>
      </c>
      <c r="N12" s="7">
        <v>0</v>
      </c>
    </row>
    <row r="13" spans="2:16" x14ac:dyDescent="0.25">
      <c r="G13" s="8"/>
      <c r="H13" s="7">
        <v>9.0664516003407396</v>
      </c>
      <c r="I13" s="7">
        <v>0.24383751003847068</v>
      </c>
      <c r="J13" s="7">
        <v>0.7452878378144544</v>
      </c>
      <c r="K13" s="7">
        <v>2.1939894366998849E-3</v>
      </c>
      <c r="L13" s="7">
        <v>8.4760048481977313E-3</v>
      </c>
      <c r="M13" s="7">
        <v>2.046578621771394E-4</v>
      </c>
      <c r="N13" s="7">
        <v>0</v>
      </c>
    </row>
    <row r="14" spans="2:16" x14ac:dyDescent="0.25">
      <c r="B14" s="48" t="s">
        <v>146</v>
      </c>
      <c r="C14" s="48">
        <f>'DATA FITTING (2S)'!J3</f>
        <v>0.24754294895527931</v>
      </c>
      <c r="G14" s="8"/>
      <c r="H14" s="7">
        <v>9.975503707172658</v>
      </c>
      <c r="I14" s="7">
        <v>0.24246665530815062</v>
      </c>
      <c r="J14" s="7">
        <v>0.74444154603861667</v>
      </c>
      <c r="K14" s="7">
        <v>2.959955142324942E-3</v>
      </c>
      <c r="L14" s="7">
        <v>9.8948166425730961E-3</v>
      </c>
      <c r="M14" s="7">
        <v>2.3702686833455011E-4</v>
      </c>
      <c r="N14" s="7">
        <v>0</v>
      </c>
    </row>
    <row r="15" spans="2:16" x14ac:dyDescent="0.25">
      <c r="B15" s="48" t="s">
        <v>147</v>
      </c>
      <c r="C15" s="48">
        <f>'DATA FITTING (2S)'!J4</f>
        <v>0.74755651339668883</v>
      </c>
      <c r="H15" s="7">
        <v>10.843297829402816</v>
      </c>
      <c r="I15" s="7">
        <v>0.240728128625017</v>
      </c>
      <c r="J15" s="7">
        <v>0.74336276098370802</v>
      </c>
      <c r="K15" s="7">
        <v>3.9250240312972608E-3</v>
      </c>
      <c r="L15" s="7">
        <v>1.1705744680859654E-2</v>
      </c>
      <c r="M15" s="7">
        <v>2.783416791179859E-4</v>
      </c>
      <c r="N15" s="7">
        <v>0</v>
      </c>
    </row>
    <row r="16" spans="2:16" x14ac:dyDescent="0.25">
      <c r="B16" s="48" t="s">
        <v>148</v>
      </c>
      <c r="C16" s="48">
        <f>'DATA FITTING (2S)'!J5</f>
        <v>1.0197695664542274E-4</v>
      </c>
      <c r="H16" s="7">
        <v>11.679375988370939</v>
      </c>
      <c r="I16" s="7">
        <v>0.23854186525415635</v>
      </c>
      <c r="J16" s="7">
        <v>0.74199728188913805</v>
      </c>
      <c r="K16" s="7">
        <v>5.1284199729255062E-3</v>
      </c>
      <c r="L16" s="7">
        <v>1.4001710658378096E-2</v>
      </c>
      <c r="M16" s="7">
        <v>3.307222254019408E-4</v>
      </c>
      <c r="N16" s="7">
        <v>0</v>
      </c>
    </row>
    <row r="17" spans="2:16" x14ac:dyDescent="0.25">
      <c r="B17" s="48" t="s">
        <v>149</v>
      </c>
      <c r="C17" s="48">
        <f>'DATA FITTING (2S)'!J6</f>
        <v>4.6804942340226384E-3</v>
      </c>
      <c r="H17" s="7">
        <v>12.494379890208389</v>
      </c>
      <c r="I17" s="7">
        <v>0.23580316677447904</v>
      </c>
      <c r="J17" s="7">
        <v>0.74027259616948538</v>
      </c>
      <c r="K17" s="7">
        <v>6.619511152322061E-3</v>
      </c>
      <c r="L17" s="7">
        <v>1.6907705825536315E-2</v>
      </c>
      <c r="M17" s="7">
        <v>3.9702007817709483E-4</v>
      </c>
      <c r="N17" s="7">
        <v>0</v>
      </c>
      <c r="O17" s="8"/>
      <c r="P17" s="8"/>
    </row>
    <row r="18" spans="2:16" x14ac:dyDescent="0.25">
      <c r="B18" s="48" t="s">
        <v>150</v>
      </c>
      <c r="C18" s="48">
        <f>'DATA FITTING (2S)'!J7</f>
        <v>1.1806645736376224E-4</v>
      </c>
      <c r="H18" s="7">
        <v>13.298121536355454</v>
      </c>
      <c r="I18" s="7">
        <v>0.23238029806943733</v>
      </c>
      <c r="J18" s="7">
        <v>0.73809442477804954</v>
      </c>
      <c r="K18" s="7">
        <v>8.4568179663722307E-3</v>
      </c>
      <c r="L18" s="7">
        <v>2.0587487951947144E-2</v>
      </c>
      <c r="M18" s="7">
        <v>4.8097123419364095E-4</v>
      </c>
      <c r="N18" s="7">
        <v>0</v>
      </c>
      <c r="O18" s="8"/>
      <c r="P18" s="8"/>
    </row>
    <row r="19" spans="2:16" x14ac:dyDescent="0.25">
      <c r="B19" s="48" t="s">
        <v>151</v>
      </c>
      <c r="C19" s="48">
        <f>'DATA FITTING (2S)'!J8</f>
        <v>0</v>
      </c>
      <c r="H19" s="7">
        <v>14.104696722679442</v>
      </c>
      <c r="I19" s="7">
        <v>0.22808078485841254</v>
      </c>
      <c r="J19" s="7">
        <v>0.73532179359206307</v>
      </c>
      <c r="K19" s="7">
        <v>1.0721942553282293E-2</v>
      </c>
      <c r="L19" s="7">
        <v>2.5287285799233811E-2</v>
      </c>
      <c r="M19" s="7">
        <v>5.8819319700822428E-4</v>
      </c>
      <c r="N19" s="7">
        <v>0</v>
      </c>
    </row>
    <row r="20" spans="2:16" x14ac:dyDescent="0.25">
      <c r="H20" s="7">
        <v>14.935780270076258</v>
      </c>
      <c r="I20" s="7">
        <v>0.22259327144932775</v>
      </c>
      <c r="J20" s="7">
        <v>0.73172177427124607</v>
      </c>
      <c r="K20" s="7">
        <v>1.3540862659062132E-2</v>
      </c>
      <c r="L20" s="7">
        <v>3.1416075211420917E-2</v>
      </c>
      <c r="M20" s="7">
        <v>7.280164089430365E-4</v>
      </c>
      <c r="N20" s="7">
        <v>0</v>
      </c>
    </row>
    <row r="21" spans="2:16" x14ac:dyDescent="0.25">
      <c r="H21" s="7">
        <v>15.83596485197951</v>
      </c>
      <c r="I21" s="7">
        <v>0.21528304161473086</v>
      </c>
      <c r="J21" s="7">
        <v>0.72681423664300793</v>
      </c>
      <c r="K21" s="7">
        <v>1.7163412810729934E-2</v>
      </c>
      <c r="L21" s="7">
        <v>3.9819573722306829E-2</v>
      </c>
      <c r="M21" s="7">
        <v>9.1973520922437467E-4</v>
      </c>
      <c r="N21" s="7">
        <v>0</v>
      </c>
    </row>
    <row r="22" spans="2:16" x14ac:dyDescent="0.25">
      <c r="H22" s="7">
        <v>16.835964851979512</v>
      </c>
      <c r="I22" s="7">
        <v>0.20537412582489206</v>
      </c>
      <c r="J22" s="7">
        <v>0.71994514312792612</v>
      </c>
      <c r="K22" s="7">
        <v>2.1812697736239263E-2</v>
      </c>
      <c r="L22" s="7">
        <v>5.1677763407505899E-2</v>
      </c>
      <c r="M22" s="7">
        <v>1.1902699034365399E-3</v>
      </c>
      <c r="N22" s="7">
        <v>0</v>
      </c>
    </row>
    <row r="23" spans="2:16" x14ac:dyDescent="0.25">
      <c r="H23" s="7">
        <v>17.677699275882759</v>
      </c>
      <c r="I23" s="7">
        <v>0.19558817831145836</v>
      </c>
      <c r="J23" s="7">
        <v>0.71289645199865903</v>
      </c>
      <c r="K23" s="7">
        <v>2.6080598677431323E-2</v>
      </c>
      <c r="L23" s="7">
        <v>6.3964196401365941E-2</v>
      </c>
      <c r="M23" s="7">
        <v>1.4705746110852086E-3</v>
      </c>
      <c r="N23" s="7">
        <v>0</v>
      </c>
    </row>
    <row r="24" spans="2:16" x14ac:dyDescent="0.25">
      <c r="H24" s="7">
        <v>18.459104600668887</v>
      </c>
      <c r="I24" s="7">
        <v>0.18544834566220342</v>
      </c>
      <c r="J24" s="7">
        <v>0.70528926864406472</v>
      </c>
      <c r="K24" s="7">
        <v>3.0124992329603442E-2</v>
      </c>
      <c r="L24" s="7">
        <v>7.7361177810776435E-2</v>
      </c>
      <c r="M24" s="7">
        <v>1.7762155533518598E-3</v>
      </c>
      <c r="N24" s="7">
        <v>0</v>
      </c>
      <c r="P24" s="2"/>
    </row>
    <row r="25" spans="2:16" x14ac:dyDescent="0.25">
      <c r="H25" s="7">
        <v>19.282157490866723</v>
      </c>
      <c r="I25" s="7">
        <v>0.17391306466851444</v>
      </c>
      <c r="J25" s="7">
        <v>0.69622016966755618</v>
      </c>
      <c r="K25" s="7">
        <v>3.4198989015647913E-2</v>
      </c>
      <c r="L25" s="7">
        <v>9.3522846129769577E-2</v>
      </c>
      <c r="M25" s="7">
        <v>2.1449305185117251E-3</v>
      </c>
      <c r="N25" s="7">
        <v>0</v>
      </c>
      <c r="P25" s="2"/>
    </row>
    <row r="26" spans="2:16" x14ac:dyDescent="0.25">
      <c r="H26" s="7">
        <v>20.03373478243374</v>
      </c>
      <c r="I26" s="7">
        <v>0.16290598901737302</v>
      </c>
      <c r="J26" s="7">
        <v>0.68710684681801293</v>
      </c>
      <c r="K26" s="7">
        <v>3.7490053647624207E-2</v>
      </c>
      <c r="L26" s="7">
        <v>0.10997679685433673</v>
      </c>
      <c r="M26" s="7">
        <v>2.5203136626529279E-3</v>
      </c>
      <c r="N26" s="7">
        <v>0</v>
      </c>
      <c r="P26" s="2"/>
    </row>
    <row r="27" spans="2:16" x14ac:dyDescent="0.25">
      <c r="H27" s="7">
        <v>20.695867641594653</v>
      </c>
      <c r="I27" s="7">
        <v>0.1530896320170804</v>
      </c>
      <c r="J27" s="7">
        <v>0.67855470968937248</v>
      </c>
      <c r="K27" s="7">
        <v>3.9861273340117929E-2</v>
      </c>
      <c r="L27" s="7">
        <v>0.1256172474721694</v>
      </c>
      <c r="M27" s="7">
        <v>2.8771374812596715E-3</v>
      </c>
      <c r="N27" s="7">
        <v>0</v>
      </c>
      <c r="P27" s="2"/>
    </row>
    <row r="28" spans="2:16" x14ac:dyDescent="0.25">
      <c r="H28" s="7">
        <v>21.406415620766282</v>
      </c>
      <c r="I28" s="7">
        <v>0.14268923719272875</v>
      </c>
      <c r="J28" s="7">
        <v>0.66900193071564573</v>
      </c>
      <c r="K28" s="7">
        <v>4.1705269780267902E-2</v>
      </c>
      <c r="L28" s="7">
        <v>0.14332249440792766</v>
      </c>
      <c r="M28" s="7">
        <v>3.2810679034298261E-3</v>
      </c>
      <c r="N28" s="7">
        <v>0</v>
      </c>
      <c r="P28" s="2"/>
    </row>
    <row r="29" spans="2:16" x14ac:dyDescent="0.25">
      <c r="H29" s="7">
        <v>22.050100660586931</v>
      </c>
      <c r="I29" s="7">
        <v>0.13358744674999568</v>
      </c>
      <c r="J29" s="7">
        <v>0.66017429950274431</v>
      </c>
      <c r="K29" s="7">
        <v>4.2668797496174041E-2</v>
      </c>
      <c r="L29" s="7">
        <v>0.15990995919175799</v>
      </c>
      <c r="M29" s="7">
        <v>3.659497059327855E-3</v>
      </c>
      <c r="N29" s="7">
        <v>0</v>
      </c>
      <c r="P29" s="2"/>
    </row>
    <row r="30" spans="2:16" x14ac:dyDescent="0.25">
      <c r="H30" s="7">
        <v>22.694293933220326</v>
      </c>
      <c r="I30" s="7">
        <v>0.12493978161156635</v>
      </c>
      <c r="J30" s="7">
        <v>0.6513303533002246</v>
      </c>
      <c r="K30" s="7">
        <v>4.2934125481889338E-2</v>
      </c>
      <c r="L30" s="7">
        <v>0.17675200533010593</v>
      </c>
      <c r="M30" s="7">
        <v>4.0437342762136841E-3</v>
      </c>
      <c r="N30" s="7">
        <v>0</v>
      </c>
    </row>
    <row r="31" spans="2:16" x14ac:dyDescent="0.25">
      <c r="H31" s="7">
        <v>23.350879752050215</v>
      </c>
      <c r="I31" s="7">
        <v>0.11671677216927377</v>
      </c>
      <c r="J31" s="7">
        <v>0.64245504269627751</v>
      </c>
      <c r="K31" s="7">
        <v>4.2508298977969303E-2</v>
      </c>
      <c r="L31" s="7">
        <v>0.19388527073893769</v>
      </c>
      <c r="M31" s="7">
        <v>4.4346154175416534E-3</v>
      </c>
      <c r="N31" s="7">
        <v>0</v>
      </c>
    </row>
    <row r="32" spans="2:16" x14ac:dyDescent="0.25">
      <c r="H32" s="7">
        <v>24.045659287237903</v>
      </c>
      <c r="I32" s="7">
        <v>0.10874779927811089</v>
      </c>
      <c r="J32" s="7">
        <v>0.63336397439449643</v>
      </c>
      <c r="K32" s="7">
        <v>4.1365382958131927E-2</v>
      </c>
      <c r="L32" s="7">
        <v>0.21168220574284802</v>
      </c>
      <c r="M32" s="7">
        <v>4.840637626412723E-3</v>
      </c>
      <c r="N32" s="7">
        <v>0</v>
      </c>
    </row>
    <row r="33" spans="8:14" x14ac:dyDescent="0.25">
      <c r="H33" s="7">
        <v>24.819758908017935</v>
      </c>
      <c r="I33" s="7">
        <v>0.10080255204043556</v>
      </c>
      <c r="J33" s="7">
        <v>0.62375398182727482</v>
      </c>
      <c r="K33" s="7">
        <v>3.939233204660933E-2</v>
      </c>
      <c r="L33" s="7">
        <v>0.23077491230448038</v>
      </c>
      <c r="M33" s="7">
        <v>5.2762217811999296E-3</v>
      </c>
      <c r="N33" s="7">
        <v>0</v>
      </c>
    </row>
    <row r="34" spans="8:14" x14ac:dyDescent="0.25">
      <c r="H34" s="7">
        <v>25.819758908017935</v>
      </c>
      <c r="I34" s="7">
        <v>9.1981493124957708E-2</v>
      </c>
      <c r="J34" s="7">
        <v>0.61234824680177957</v>
      </c>
      <c r="K34" s="7">
        <v>3.6047476597397099E-2</v>
      </c>
      <c r="L34" s="7">
        <v>0.25382078925888713</v>
      </c>
      <c r="M34" s="7">
        <v>5.8019942169785146E-3</v>
      </c>
      <c r="N34" s="7">
        <v>0</v>
      </c>
    </row>
    <row r="35" spans="8:14" x14ac:dyDescent="0.25">
      <c r="H35" s="7">
        <v>26.729388594097227</v>
      </c>
      <c r="I35" s="7">
        <v>8.5278270379923485E-2</v>
      </c>
      <c r="J35" s="7">
        <v>0.60308143668106029</v>
      </c>
      <c r="K35" s="7">
        <v>3.2540710042921465E-2</v>
      </c>
      <c r="L35" s="7">
        <v>0.2728631530525365</v>
      </c>
      <c r="M35" s="7">
        <v>6.2364298435583282E-3</v>
      </c>
      <c r="N35" s="7">
        <v>0</v>
      </c>
    </row>
    <row r="36" spans="8:14" x14ac:dyDescent="0.25">
      <c r="H36" s="7">
        <v>27.498426458997695</v>
      </c>
      <c r="I36" s="7">
        <v>8.0490992067968725E-2</v>
      </c>
      <c r="J36" s="7">
        <v>0.59610049789509822</v>
      </c>
      <c r="K36" s="7">
        <v>2.9437850702174185E-2</v>
      </c>
      <c r="L36" s="7">
        <v>0.2874025258436374</v>
      </c>
      <c r="M36" s="7">
        <v>6.5681334911215543E-3</v>
      </c>
      <c r="N36" s="7">
        <v>0</v>
      </c>
    </row>
    <row r="37" spans="8:14" x14ac:dyDescent="0.25">
      <c r="H37" s="7">
        <v>28.282967233308565</v>
      </c>
      <c r="I37" s="7">
        <v>7.6338130199953058E-2</v>
      </c>
      <c r="J37" s="7">
        <v>0.58977078588655862</v>
      </c>
      <c r="K37" s="7">
        <v>2.6285294996788364E-2</v>
      </c>
      <c r="L37" s="7">
        <v>0.30073351992900016</v>
      </c>
      <c r="M37" s="7">
        <v>6.8722689876998628E-3</v>
      </c>
      <c r="N37" s="7">
        <v>0</v>
      </c>
    </row>
    <row r="38" spans="8:14" x14ac:dyDescent="0.25">
      <c r="H38" s="7">
        <v>29.083296530655399</v>
      </c>
      <c r="I38" s="7">
        <v>7.2763253342823131E-2</v>
      </c>
      <c r="J38" s="7">
        <v>0.58409786164126953</v>
      </c>
      <c r="K38" s="7">
        <v>2.3187854072656576E-2</v>
      </c>
      <c r="L38" s="7">
        <v>0.31280339777279337</v>
      </c>
      <c r="M38" s="7">
        <v>7.1476331704574073E-3</v>
      </c>
      <c r="N38" s="7">
        <v>0</v>
      </c>
    </row>
    <row r="39" spans="8:14" x14ac:dyDescent="0.25">
      <c r="H39" s="7">
        <v>29.929521171491839</v>
      </c>
      <c r="I39" s="7">
        <v>6.9604755542217095E-2</v>
      </c>
      <c r="J39" s="7">
        <v>0.57889739047734967</v>
      </c>
      <c r="K39" s="7">
        <v>2.012392257716019E-2</v>
      </c>
      <c r="L39" s="7">
        <v>0.32397150714462725</v>
      </c>
      <c r="M39" s="7">
        <v>7.4024242586458715E-3</v>
      </c>
      <c r="N39" s="7">
        <v>0</v>
      </c>
    </row>
    <row r="40" spans="8:14" x14ac:dyDescent="0.25">
      <c r="H40" s="7">
        <v>30.852415428073023</v>
      </c>
      <c r="I40" s="7">
        <v>6.6771307966675256E-2</v>
      </c>
      <c r="J40" s="7">
        <v>0.57406922727253651</v>
      </c>
      <c r="K40" s="7">
        <v>1.7088176235094735E-2</v>
      </c>
      <c r="L40" s="7">
        <v>0.33443025663219161</v>
      </c>
      <c r="M40" s="7">
        <v>7.6410318935019299E-3</v>
      </c>
      <c r="N40" s="7">
        <v>0</v>
      </c>
    </row>
    <row r="41" spans="8:14" x14ac:dyDescent="0.25">
      <c r="H41" s="7">
        <v>31.852415428073023</v>
      </c>
      <c r="I41" s="7">
        <v>6.4292861907072563E-2</v>
      </c>
      <c r="J41" s="7">
        <v>0.56970993923972624</v>
      </c>
      <c r="K41" s="7">
        <v>1.4189828062513893E-2</v>
      </c>
      <c r="L41" s="7">
        <v>0.34394917277517706</v>
      </c>
      <c r="M41" s="7">
        <v>7.8581980155102548E-3</v>
      </c>
      <c r="N41" s="7">
        <v>0</v>
      </c>
    </row>
    <row r="42" spans="8:14" x14ac:dyDescent="0.25">
      <c r="H42" s="7">
        <v>32.852415428073023</v>
      </c>
      <c r="I42" s="7">
        <v>6.2312029621337472E-2</v>
      </c>
      <c r="J42" s="7">
        <v>0.56612834855719296</v>
      </c>
      <c r="K42" s="7">
        <v>1.1697175143532431E-2</v>
      </c>
      <c r="L42" s="7">
        <v>0.35182457787233851</v>
      </c>
      <c r="M42" s="7">
        <v>8.0378688055986261E-3</v>
      </c>
      <c r="N42" s="7">
        <v>0</v>
      </c>
    </row>
    <row r="43" spans="8:14" x14ac:dyDescent="0.25">
      <c r="H43" s="7">
        <v>33.852415428073023</v>
      </c>
      <c r="I43" s="7">
        <v>6.0729752928754079E-2</v>
      </c>
      <c r="J43" s="7">
        <v>0.56320148945238246</v>
      </c>
      <c r="K43" s="7">
        <v>9.5858117579193138E-3</v>
      </c>
      <c r="L43" s="7">
        <v>0.35829740491225959</v>
      </c>
      <c r="M43" s="7">
        <v>8.185540948684596E-3</v>
      </c>
      <c r="N43" s="7">
        <v>0</v>
      </c>
    </row>
    <row r="44" spans="8:14" x14ac:dyDescent="0.25">
      <c r="H44" s="7">
        <v>34.852415428073023</v>
      </c>
      <c r="I44" s="7">
        <v>5.9466049034594522E-2</v>
      </c>
      <c r="J44" s="7">
        <v>0.56081986014394325</v>
      </c>
      <c r="K44" s="7">
        <v>7.8185066608430498E-3</v>
      </c>
      <c r="L44" s="7">
        <v>0.36358931275409939</v>
      </c>
      <c r="M44" s="7">
        <v>8.306271406519827E-3</v>
      </c>
      <c r="N44" s="7">
        <v>0</v>
      </c>
    </row>
    <row r="45" spans="8:14" x14ac:dyDescent="0.25">
      <c r="H45" s="7">
        <v>35.852415428073023</v>
      </c>
      <c r="I45" s="7">
        <v>5.8456730314613993E-2</v>
      </c>
      <c r="J45" s="7">
        <v>0.55888845258332287</v>
      </c>
      <c r="K45" s="7">
        <v>6.352890901603259E-3</v>
      </c>
      <c r="L45" s="7">
        <v>0.36789737006431383</v>
      </c>
      <c r="M45" s="7">
        <v>8.4045561361461418E-3</v>
      </c>
      <c r="N45" s="7">
        <v>0</v>
      </c>
    </row>
    <row r="46" spans="8:14" x14ac:dyDescent="0.25">
      <c r="H46" s="7">
        <v>36.846078182594738</v>
      </c>
      <c r="I46" s="7">
        <v>5.7655023450560471E-2</v>
      </c>
      <c r="J46" s="7">
        <v>0.5573352592822286</v>
      </c>
      <c r="K46" s="7">
        <v>5.1532519708701379E-3</v>
      </c>
      <c r="L46" s="7">
        <v>0.37137262414082356</v>
      </c>
      <c r="M46" s="7">
        <v>8.4838411555173219E-3</v>
      </c>
      <c r="N46" s="7">
        <v>0</v>
      </c>
    </row>
    <row r="47" spans="8:14" x14ac:dyDescent="0.25">
      <c r="H47" s="7">
        <v>37.846078182594738</v>
      </c>
      <c r="I47" s="7">
        <v>5.7009910267097084E-2</v>
      </c>
      <c r="J47" s="7">
        <v>0.55607287289350871</v>
      </c>
      <c r="K47" s="7">
        <v>4.1644294942801661E-3</v>
      </c>
      <c r="L47" s="7">
        <v>0.37420434289123716</v>
      </c>
      <c r="M47" s="7">
        <v>8.5484444538769522E-3</v>
      </c>
      <c r="N47" s="7">
        <v>0</v>
      </c>
    </row>
    <row r="48" spans="8:14" x14ac:dyDescent="0.25">
      <c r="H48" s="7">
        <v>38.846078182594738</v>
      </c>
      <c r="I48" s="7">
        <v>5.6494363511978715E-2</v>
      </c>
      <c r="J48" s="7">
        <v>0.55505580185523562</v>
      </c>
      <c r="K48" s="7">
        <v>3.3587711202785293E-3</v>
      </c>
      <c r="L48" s="7">
        <v>0.37649046313454942</v>
      </c>
      <c r="M48" s="7">
        <v>8.6006003779577327E-3</v>
      </c>
      <c r="N48" s="7">
        <v>0</v>
      </c>
    </row>
    <row r="49" spans="8:14" x14ac:dyDescent="0.25">
      <c r="H49" s="7">
        <v>39.846078182594738</v>
      </c>
      <c r="I49" s="7">
        <v>5.6082275838759021E-2</v>
      </c>
      <c r="J49" s="7">
        <v>0.55423749193906924</v>
      </c>
      <c r="K49" s="7">
        <v>2.7047376465117153E-3</v>
      </c>
      <c r="L49" s="7">
        <v>0.37833286141952333</v>
      </c>
      <c r="M49" s="7">
        <v>8.6426331561367288E-3</v>
      </c>
      <c r="N49" s="7">
        <v>0</v>
      </c>
    </row>
    <row r="50" spans="8:14" x14ac:dyDescent="0.25">
      <c r="H50" s="7">
        <v>40.846078182594738</v>
      </c>
      <c r="I50" s="7">
        <v>5.575282369417861E-2</v>
      </c>
      <c r="J50" s="7">
        <v>0.55357981626003749</v>
      </c>
      <c r="K50" s="7">
        <v>2.1753304773947393E-3</v>
      </c>
      <c r="L50" s="7">
        <v>0.37981556966199531</v>
      </c>
      <c r="M50" s="7">
        <v>8.6764599063938689E-3</v>
      </c>
      <c r="N50" s="7">
        <v>0</v>
      </c>
    </row>
    <row r="51" spans="8:14" x14ac:dyDescent="0.25">
      <c r="H51" s="7">
        <v>41.846078182594738</v>
      </c>
      <c r="I51" s="7">
        <v>5.5489393099905762E-2</v>
      </c>
      <c r="J51" s="7">
        <v>0.55305170113060509</v>
      </c>
      <c r="K51" s="7">
        <v>1.7477901670339248E-3</v>
      </c>
      <c r="L51" s="7">
        <v>0.38100746363058713</v>
      </c>
      <c r="M51" s="7">
        <v>8.7036519718681447E-3</v>
      </c>
      <c r="N51" s="7">
        <v>0</v>
      </c>
    </row>
    <row r="52" spans="8:14" x14ac:dyDescent="0.25">
      <c r="H52" s="7">
        <v>42.846078182594738</v>
      </c>
      <c r="I52" s="7">
        <v>5.527872389803435E-2</v>
      </c>
      <c r="J52" s="7">
        <v>0.55262791737946271</v>
      </c>
      <c r="K52" s="7">
        <v>1.4031505241807317E-3</v>
      </c>
      <c r="L52" s="7">
        <v>0.38196471728381332</v>
      </c>
      <c r="M52" s="7">
        <v>8.725490914508964E-3</v>
      </c>
      <c r="N52" s="7">
        <v>0</v>
      </c>
    </row>
    <row r="53" spans="8:14" x14ac:dyDescent="0.25">
      <c r="H53" s="7">
        <v>43.846078182594738</v>
      </c>
      <c r="I53" s="7">
        <v>5.5110228799353851E-2</v>
      </c>
      <c r="J53" s="7">
        <v>0.5522880422032227</v>
      </c>
      <c r="K53" s="7">
        <v>1.1257444354888168E-3</v>
      </c>
      <c r="L53" s="7">
        <v>0.38273296667908197</v>
      </c>
      <c r="M53" s="7">
        <v>8.7430178828528E-3</v>
      </c>
      <c r="N53" s="7">
        <v>0</v>
      </c>
    </row>
    <row r="54" spans="8:14" x14ac:dyDescent="0.25">
      <c r="H54" s="7">
        <v>44.846078182594738</v>
      </c>
      <c r="I54" s="7">
        <v>5.4975451643344289E-2</v>
      </c>
      <c r="J54" s="7">
        <v>0.55201558243803017</v>
      </c>
      <c r="K54" s="7">
        <v>9.0271715981213503E-4</v>
      </c>
      <c r="L54" s="7">
        <v>0.38334917265133278</v>
      </c>
      <c r="M54" s="7">
        <v>8.7570761074806849E-3</v>
      </c>
      <c r="N54" s="7">
        <v>0</v>
      </c>
    </row>
    <row r="55" spans="8:14" x14ac:dyDescent="0.25">
      <c r="H55" s="7">
        <v>45.846078182594738</v>
      </c>
      <c r="I55" s="7">
        <v>5.4867636286261658E-2</v>
      </c>
      <c r="J55" s="7">
        <v>0.5517972432571091</v>
      </c>
      <c r="K55" s="7">
        <v>7.2357670562559319E-4</v>
      </c>
      <c r="L55" s="7">
        <v>0.38384319689303653</v>
      </c>
      <c r="M55" s="7">
        <v>8.7683468579671225E-3</v>
      </c>
      <c r="N55" s="7">
        <v>0</v>
      </c>
    </row>
    <row r="56" spans="8:14" x14ac:dyDescent="0.25">
      <c r="H56" s="7">
        <v>46.846078182594738</v>
      </c>
      <c r="I56" s="7">
        <v>5.4781383343316156E-2</v>
      </c>
      <c r="J56" s="7">
        <v>0.5516223237881549</v>
      </c>
      <c r="K56" s="7">
        <v>5.7979462597604922E-4</v>
      </c>
      <c r="L56" s="7">
        <v>0.38423911875789607</v>
      </c>
      <c r="M56" s="7">
        <v>8.7773794846567922E-3</v>
      </c>
      <c r="N56" s="7">
        <v>0</v>
      </c>
    </row>
    <row r="57" spans="8:14" x14ac:dyDescent="0.25">
      <c r="H57" s="7">
        <v>47.846078182594738</v>
      </c>
      <c r="I57" s="7">
        <v>5.4712376710338927E-2</v>
      </c>
      <c r="J57" s="7">
        <v>0.55148222111866751</v>
      </c>
      <c r="K57" s="7">
        <v>4.6446087042513706E-4</v>
      </c>
      <c r="L57" s="7">
        <v>0.38455632501995973</v>
      </c>
      <c r="M57" s="7">
        <v>8.7846162806085974E-3</v>
      </c>
      <c r="N57" s="7">
        <v>0</v>
      </c>
    </row>
    <row r="58" spans="8:14" x14ac:dyDescent="0.25">
      <c r="H58" s="7">
        <v>48.846078182594738</v>
      </c>
      <c r="I58" s="7">
        <v>5.4657165541760908E-2</v>
      </c>
      <c r="J58" s="7">
        <v>0.55137002544110958</v>
      </c>
      <c r="K58" s="7">
        <v>3.7199089750529078E-4</v>
      </c>
      <c r="L58" s="7">
        <v>0.38481040521163934</v>
      </c>
      <c r="M58" s="7">
        <v>8.7904129079847976E-3</v>
      </c>
      <c r="N58" s="7">
        <v>0</v>
      </c>
    </row>
    <row r="59" spans="8:14" x14ac:dyDescent="0.25">
      <c r="H59" s="7">
        <v>49.846078182594738</v>
      </c>
      <c r="I59" s="7">
        <v>5.4612990336290308E-2</v>
      </c>
      <c r="J59" s="7">
        <v>0.55128019096940739</v>
      </c>
      <c r="K59" s="7">
        <v>2.9788048741488985E-4</v>
      </c>
      <c r="L59" s="7">
        <v>0.38501388312035134</v>
      </c>
      <c r="M59" s="7">
        <v>8.7950550865359672E-3</v>
      </c>
      <c r="N59" s="7">
        <v>0</v>
      </c>
    </row>
    <row r="60" spans="8:14" x14ac:dyDescent="0.25">
      <c r="H60" s="7">
        <v>50.846078182594738</v>
      </c>
      <c r="I60" s="7">
        <v>5.4577644133244209E-2</v>
      </c>
      <c r="J60" s="7">
        <v>0.5512082693168151</v>
      </c>
      <c r="K60" s="7">
        <v>2.3850255043776766E-4</v>
      </c>
      <c r="L60" s="7">
        <v>0.38517681183051561</v>
      </c>
      <c r="M60" s="7">
        <v>8.7987721689872372E-3</v>
      </c>
      <c r="N60" s="7">
        <v>0</v>
      </c>
    </row>
    <row r="61" spans="8:14" x14ac:dyDescent="0.25">
      <c r="H61" s="7">
        <v>51.846078182594738</v>
      </c>
      <c r="I61" s="7">
        <v>5.4549361680073606E-2</v>
      </c>
      <c r="J61" s="7">
        <v>0.55115069403177264</v>
      </c>
      <c r="K61" s="7">
        <v>1.9094002131016878E-4</v>
      </c>
      <c r="L61" s="7">
        <v>0.38530725612032579</v>
      </c>
      <c r="M61" s="7">
        <v>8.8017481465177336E-3</v>
      </c>
      <c r="N61" s="7">
        <v>0</v>
      </c>
    </row>
    <row r="62" spans="8:14" x14ac:dyDescent="0.25">
      <c r="H62" s="7">
        <v>52.846078182594738</v>
      </c>
      <c r="I62" s="7">
        <v>5.4526730899621699E-2</v>
      </c>
      <c r="J62" s="7">
        <v>0.55110460682645224</v>
      </c>
      <c r="K62" s="7">
        <v>1.5284923432082396E-4</v>
      </c>
      <c r="L62" s="7">
        <v>0.38541168249261609</v>
      </c>
      <c r="M62" s="7">
        <v>8.8041305469890724E-3</v>
      </c>
      <c r="N62" s="7">
        <v>0</v>
      </c>
    </row>
    <row r="63" spans="8:14" x14ac:dyDescent="0.25">
      <c r="H63" s="7">
        <v>53.846078182594738</v>
      </c>
      <c r="I63" s="7">
        <v>5.4508622147009196E-2</v>
      </c>
      <c r="J63" s="7">
        <v>0.5510677176534432</v>
      </c>
      <c r="K63" s="7">
        <v>1.2234872505480535E-4</v>
      </c>
      <c r="L63" s="7">
        <v>0.38549527386026278</v>
      </c>
      <c r="M63" s="7">
        <v>8.8060376142299768E-3</v>
      </c>
      <c r="N63" s="7">
        <v>0</v>
      </c>
    </row>
    <row r="64" spans="8:14" x14ac:dyDescent="0.25">
      <c r="H64" s="7">
        <v>54.846078182594738</v>
      </c>
      <c r="I64" s="7">
        <v>5.4494131666027117E-2</v>
      </c>
      <c r="J64" s="7">
        <v>0.5510381921795543</v>
      </c>
      <c r="K64" s="7">
        <v>9.7929046279669418E-5</v>
      </c>
      <c r="L64" s="7">
        <v>0.38556218301736922</v>
      </c>
      <c r="M64" s="7">
        <v>8.8075640907696786E-3</v>
      </c>
      <c r="N64" s="7">
        <v>0</v>
      </c>
    </row>
    <row r="65" spans="8:14" x14ac:dyDescent="0.25">
      <c r="H65" s="7">
        <v>55.846078182594738</v>
      </c>
      <c r="I65" s="7">
        <v>5.4482536384714467E-2</v>
      </c>
      <c r="J65" s="7">
        <v>0.55101456138297689</v>
      </c>
      <c r="K65" s="7">
        <v>7.8379829234263927E-5</v>
      </c>
      <c r="L65" s="7">
        <v>0.38561573653355841</v>
      </c>
      <c r="M65" s="7">
        <v>8.8087858695159154E-3</v>
      </c>
      <c r="N65" s="7">
        <v>0</v>
      </c>
    </row>
    <row r="66" spans="8:14" x14ac:dyDescent="0.25">
      <c r="H66" s="7">
        <v>56.846078182594738</v>
      </c>
      <c r="I66" s="7">
        <v>5.4473257769493244E-2</v>
      </c>
      <c r="J66" s="7">
        <v>0.55099564898205977</v>
      </c>
      <c r="K66" s="7">
        <v>6.2730921190027407E-5</v>
      </c>
      <c r="L66" s="7">
        <v>0.38565859859559226</v>
      </c>
      <c r="M66" s="7">
        <v>8.8097637316646455E-3</v>
      </c>
      <c r="N66" s="7">
        <v>0</v>
      </c>
    </row>
    <row r="67" spans="8:14" x14ac:dyDescent="0.25">
      <c r="H67" s="7">
        <v>57.846078182594738</v>
      </c>
      <c r="I67" s="7">
        <v>5.4465832918254589E-2</v>
      </c>
      <c r="J67" s="7">
        <v>0.55098051321542296</v>
      </c>
      <c r="K67" s="7">
        <v>5.0204964566346333E-5</v>
      </c>
      <c r="L67" s="7">
        <v>0.38569290255393113</v>
      </c>
      <c r="M67" s="7">
        <v>8.8105463478249397E-3</v>
      </c>
      <c r="N67" s="7">
        <v>0</v>
      </c>
    </row>
    <row r="68" spans="8:14" x14ac:dyDescent="0.25">
      <c r="H68" s="7">
        <v>58.846078182594738</v>
      </c>
      <c r="I68" s="7">
        <v>5.445989143982178E-2</v>
      </c>
      <c r="J68" s="7">
        <v>0.55096840015896764</v>
      </c>
      <c r="K68" s="7">
        <v>4.0179245749228228E-5</v>
      </c>
      <c r="L68" s="7">
        <v>0.3857203564694815</v>
      </c>
      <c r="M68" s="7">
        <v>8.8111726859798779E-3</v>
      </c>
      <c r="N68" s="7">
        <v>0</v>
      </c>
    </row>
    <row r="69" spans="8:14" x14ac:dyDescent="0.25">
      <c r="H69" s="7">
        <v>59.846078182594738</v>
      </c>
      <c r="I69" s="7">
        <v>5.4455136959685638E-2</v>
      </c>
      <c r="J69" s="7">
        <v>0.55095870630871591</v>
      </c>
      <c r="K69" s="7">
        <v>3.2155034847615061E-5</v>
      </c>
      <c r="L69" s="7">
        <v>0.38574232775425826</v>
      </c>
      <c r="M69" s="7">
        <v>8.8116739424925778E-3</v>
      </c>
      <c r="N69" s="7">
        <v>0</v>
      </c>
    </row>
    <row r="70" spans="8:14" x14ac:dyDescent="0.25">
      <c r="H70" s="7">
        <v>60.846078182594738</v>
      </c>
      <c r="I70" s="7">
        <v>5.4451332325143251E-2</v>
      </c>
      <c r="J70" s="7">
        <v>0.55095094860001315</v>
      </c>
      <c r="K70" s="7">
        <v>2.5732966775181059E-5</v>
      </c>
      <c r="L70" s="7">
        <v>0.3857599110180962</v>
      </c>
      <c r="M70" s="7">
        <v>8.8120750899722475E-3</v>
      </c>
      <c r="N70" s="7">
        <v>0</v>
      </c>
    </row>
    <row r="71" spans="8:14" x14ac:dyDescent="0.25">
      <c r="H71" s="7">
        <v>61.846078182594738</v>
      </c>
      <c r="I71" s="7">
        <v>5.4448287769087382E-2</v>
      </c>
      <c r="J71" s="7">
        <v>0.55094474039134944</v>
      </c>
      <c r="K71" s="7">
        <v>2.0593286825462379E-5</v>
      </c>
      <c r="L71" s="7">
        <v>0.38577398243513755</v>
      </c>
      <c r="M71" s="7">
        <v>8.8123961176001971E-3</v>
      </c>
      <c r="N71" s="7">
        <v>0</v>
      </c>
    </row>
    <row r="72" spans="8:14" x14ac:dyDescent="0.25">
      <c r="H72" s="7">
        <v>62.846078182594738</v>
      </c>
      <c r="I72" s="7">
        <v>5.4445851440290322E-2</v>
      </c>
      <c r="J72" s="7">
        <v>0.55093977223010293</v>
      </c>
      <c r="K72" s="7">
        <v>1.6480008220638307E-5</v>
      </c>
      <c r="L72" s="7">
        <v>0.38578524329663544</v>
      </c>
      <c r="M72" s="7">
        <v>8.8126530247506791E-3</v>
      </c>
      <c r="N72" s="7">
        <v>0</v>
      </c>
    </row>
    <row r="73" spans="8:14" x14ac:dyDescent="0.25">
      <c r="H73" s="7">
        <v>63.846078182594738</v>
      </c>
      <c r="I73" s="7">
        <v>5.4443901826717288E-2</v>
      </c>
      <c r="J73" s="7">
        <v>0.55093579645059165</v>
      </c>
      <c r="K73" s="7">
        <v>1.3188212483861462E-5</v>
      </c>
      <c r="L73" s="7">
        <v>0.38579425489340241</v>
      </c>
      <c r="M73" s="7">
        <v>8.8128586168048154E-3</v>
      </c>
      <c r="N73" s="7">
        <v>0</v>
      </c>
    </row>
    <row r="74" spans="8:14" x14ac:dyDescent="0.25">
      <c r="H74" s="7">
        <v>64.846078182594738</v>
      </c>
      <c r="I74" s="7">
        <v>5.4442341693243433E-2</v>
      </c>
      <c r="J74" s="7">
        <v>0.55093261484248857</v>
      </c>
      <c r="K74" s="7">
        <v>1.0553872704621322E-5</v>
      </c>
      <c r="L74" s="7">
        <v>0.38580146644913726</v>
      </c>
      <c r="M74" s="7">
        <v>8.8130231424261209E-3</v>
      </c>
      <c r="N74" s="7">
        <v>0</v>
      </c>
    </row>
    <row r="75" spans="8:14" x14ac:dyDescent="0.25">
      <c r="H75" s="7">
        <v>65.846078182594738</v>
      </c>
      <c r="I75" s="7">
        <v>5.4441093230950206E-2</v>
      </c>
      <c r="J75" s="7">
        <v>0.55093006877856165</v>
      </c>
      <c r="K75" s="7">
        <v>8.4457007683258236E-6</v>
      </c>
      <c r="L75" s="7">
        <v>0.3858072374859095</v>
      </c>
      <c r="M75" s="7">
        <v>8.8131548038103552E-3</v>
      </c>
      <c r="N75" s="7">
        <v>0</v>
      </c>
    </row>
    <row r="76" spans="8:14" x14ac:dyDescent="0.25">
      <c r="H76" s="7">
        <v>66.846078182594738</v>
      </c>
      <c r="I76" s="7">
        <v>5.4440094175776943E-2</v>
      </c>
      <c r="J76" s="7">
        <v>0.55092803131193091</v>
      </c>
      <c r="K76" s="7">
        <v>6.7586174710388334E-6</v>
      </c>
      <c r="L76" s="7">
        <v>0.38581185572963717</v>
      </c>
      <c r="M76" s="7">
        <v>8.8132601651840399E-3</v>
      </c>
      <c r="N76" s="7">
        <v>0</v>
      </c>
    </row>
    <row r="77" spans="8:14" x14ac:dyDescent="0.25">
      <c r="H77" s="7">
        <v>67.846078182594738</v>
      </c>
      <c r="I77" s="7">
        <v>5.4439294702760092E-2</v>
      </c>
      <c r="J77" s="7">
        <v>0.55092640085034861</v>
      </c>
      <c r="K77" s="7">
        <v>5.4085233968219808E-6</v>
      </c>
      <c r="L77" s="7">
        <v>0.38581555144368113</v>
      </c>
      <c r="M77" s="7">
        <v>8.8133444798134484E-3</v>
      </c>
      <c r="N77" s="7">
        <v>0</v>
      </c>
    </row>
    <row r="78" spans="8:14" x14ac:dyDescent="0.25">
      <c r="H78" s="7">
        <v>68.846078182594738</v>
      </c>
      <c r="I78" s="7">
        <v>5.4438654940844391E-2</v>
      </c>
      <c r="J78" s="7">
        <v>0.55092509609307327</v>
      </c>
      <c r="K78" s="7">
        <v>4.3281120377779689E-6</v>
      </c>
      <c r="L78" s="7">
        <v>0.3858185089022832</v>
      </c>
      <c r="M78" s="7">
        <v>8.81341195176151E-3</v>
      </c>
      <c r="N78" s="7">
        <v>0</v>
      </c>
    </row>
    <row r="79" spans="8:14" x14ac:dyDescent="0.25">
      <c r="H79" s="7">
        <v>69.846078182594738</v>
      </c>
      <c r="I79" s="7">
        <v>5.4438142984245576E-2</v>
      </c>
      <c r="J79" s="7">
        <v>0.55092405197850092</v>
      </c>
      <c r="K79" s="7">
        <v>3.4635178023187969E-6</v>
      </c>
      <c r="L79" s="7">
        <v>0.38582087557404998</v>
      </c>
      <c r="M79" s="7">
        <v>8.8134659454013262E-3</v>
      </c>
      <c r="N79" s="7">
        <v>0</v>
      </c>
    </row>
    <row r="80" spans="8:14" x14ac:dyDescent="0.25">
      <c r="H80" s="7">
        <v>70</v>
      </c>
      <c r="I80" s="7">
        <v>5.4438073905010556E-2</v>
      </c>
      <c r="J80" s="7">
        <v>0.55092391109358652</v>
      </c>
      <c r="K80" s="7">
        <v>3.3468553187600647E-6</v>
      </c>
      <c r="L80" s="7">
        <v>0.3858211949151818</v>
      </c>
      <c r="M80" s="7">
        <v>8.8134732309025458E-3</v>
      </c>
      <c r="N80" s="7">
        <v>0</v>
      </c>
    </row>
    <row r="81" spans="8:14" x14ac:dyDescent="0.25">
      <c r="H81" s="7" t="e">
        <v>#N/A</v>
      </c>
      <c r="I81" s="7" t="e">
        <v>#N/A</v>
      </c>
      <c r="J81" s="7" t="e">
        <v>#N/A</v>
      </c>
      <c r="K81" s="7" t="e">
        <v>#N/A</v>
      </c>
      <c r="L81" s="7" t="e">
        <v>#N/A</v>
      </c>
      <c r="M81" s="7" t="e">
        <v>#N/A</v>
      </c>
      <c r="N81" s="7" t="e">
        <v>#N/A</v>
      </c>
    </row>
    <row r="82" spans="8:14" x14ac:dyDescent="0.25">
      <c r="H82" s="7" t="e">
        <v>#N/A</v>
      </c>
      <c r="I82" s="7" t="e">
        <v>#N/A</v>
      </c>
      <c r="J82" s="7" t="e">
        <v>#N/A</v>
      </c>
      <c r="K82" s="7" t="e">
        <v>#N/A</v>
      </c>
      <c r="L82" s="7" t="e">
        <v>#N/A</v>
      </c>
      <c r="M82" s="7" t="e">
        <v>#N/A</v>
      </c>
      <c r="N82" s="7" t="e">
        <v>#N/A</v>
      </c>
    </row>
    <row r="83" spans="8:14" x14ac:dyDescent="0.25">
      <c r="H83" s="7" t="e">
        <v>#N/A</v>
      </c>
      <c r="I83" s="7" t="e">
        <v>#N/A</v>
      </c>
      <c r="J83" s="7" t="e">
        <v>#N/A</v>
      </c>
      <c r="K83" s="7" t="e">
        <v>#N/A</v>
      </c>
      <c r="L83" s="7" t="e">
        <v>#N/A</v>
      </c>
      <c r="M83" s="7" t="e">
        <v>#N/A</v>
      </c>
      <c r="N83" s="7" t="e">
        <v>#N/A</v>
      </c>
    </row>
    <row r="84" spans="8:14" x14ac:dyDescent="0.25">
      <c r="H84" s="7" t="e">
        <v>#N/A</v>
      </c>
      <c r="I84" s="7" t="e">
        <v>#N/A</v>
      </c>
      <c r="J84" s="7" t="e">
        <v>#N/A</v>
      </c>
      <c r="K84" s="7" t="e">
        <v>#N/A</v>
      </c>
      <c r="L84" s="7" t="e">
        <v>#N/A</v>
      </c>
      <c r="M84" s="7" t="e">
        <v>#N/A</v>
      </c>
      <c r="N84" s="7" t="e">
        <v>#N/A</v>
      </c>
    </row>
    <row r="85" spans="8:14" x14ac:dyDescent="0.25">
      <c r="H85" s="7" t="e">
        <v>#N/A</v>
      </c>
      <c r="I85" s="7" t="e">
        <v>#N/A</v>
      </c>
      <c r="J85" s="7" t="e">
        <v>#N/A</v>
      </c>
      <c r="K85" s="7" t="e">
        <v>#N/A</v>
      </c>
      <c r="L85" s="7" t="e">
        <v>#N/A</v>
      </c>
      <c r="M85" s="7" t="e">
        <v>#N/A</v>
      </c>
      <c r="N85" s="7" t="e">
        <v>#N/A</v>
      </c>
    </row>
    <row r="86" spans="8:14" x14ac:dyDescent="0.25">
      <c r="H86" s="7" t="e">
        <v>#N/A</v>
      </c>
      <c r="I86" s="7" t="e">
        <v>#N/A</v>
      </c>
      <c r="J86" s="7" t="e">
        <v>#N/A</v>
      </c>
      <c r="K86" s="7" t="e">
        <v>#N/A</v>
      </c>
      <c r="L86" s="7" t="e">
        <v>#N/A</v>
      </c>
      <c r="M86" s="7" t="e">
        <v>#N/A</v>
      </c>
      <c r="N86" s="7" t="e">
        <v>#N/A</v>
      </c>
    </row>
    <row r="87" spans="8:14" x14ac:dyDescent="0.25">
      <c r="H87" s="7" t="e">
        <v>#N/A</v>
      </c>
      <c r="I87" s="7" t="e">
        <v>#N/A</v>
      </c>
      <c r="J87" s="7" t="e">
        <v>#N/A</v>
      </c>
      <c r="K87" s="7" t="e">
        <v>#N/A</v>
      </c>
      <c r="L87" s="7" t="e">
        <v>#N/A</v>
      </c>
      <c r="M87" s="7" t="e">
        <v>#N/A</v>
      </c>
      <c r="N87" s="7" t="e">
        <v>#N/A</v>
      </c>
    </row>
    <row r="88" spans="8:14" x14ac:dyDescent="0.25">
      <c r="H88" s="7" t="e">
        <v>#N/A</v>
      </c>
      <c r="I88" s="7" t="e">
        <v>#N/A</v>
      </c>
      <c r="J88" s="7" t="e">
        <v>#N/A</v>
      </c>
      <c r="K88" s="7" t="e">
        <v>#N/A</v>
      </c>
      <c r="L88" s="7" t="e">
        <v>#N/A</v>
      </c>
      <c r="M88" s="7" t="e">
        <v>#N/A</v>
      </c>
      <c r="N88" s="7" t="e">
        <v>#N/A</v>
      </c>
    </row>
    <row r="89" spans="8:14" x14ac:dyDescent="0.25">
      <c r="H89" s="7" t="e">
        <v>#N/A</v>
      </c>
      <c r="I89" s="7" t="e">
        <v>#N/A</v>
      </c>
      <c r="J89" s="7" t="e">
        <v>#N/A</v>
      </c>
      <c r="K89" s="7" t="e">
        <v>#N/A</v>
      </c>
      <c r="L89" s="7" t="e">
        <v>#N/A</v>
      </c>
      <c r="M89" s="7" t="e">
        <v>#N/A</v>
      </c>
      <c r="N89" s="7" t="e">
        <v>#N/A</v>
      </c>
    </row>
    <row r="90" spans="8:14" x14ac:dyDescent="0.25">
      <c r="H90" s="7" t="e">
        <v>#N/A</v>
      </c>
      <c r="I90" s="7" t="e">
        <v>#N/A</v>
      </c>
      <c r="J90" s="7" t="e">
        <v>#N/A</v>
      </c>
      <c r="K90" s="7" t="e">
        <v>#N/A</v>
      </c>
      <c r="L90" s="7" t="e">
        <v>#N/A</v>
      </c>
      <c r="M90" s="7" t="e">
        <v>#N/A</v>
      </c>
      <c r="N90" s="7" t="e">
        <v>#N/A</v>
      </c>
    </row>
    <row r="91" spans="8:14" x14ac:dyDescent="0.25">
      <c r="H91" s="7" t="e">
        <v>#N/A</v>
      </c>
      <c r="I91" s="7" t="e">
        <v>#N/A</v>
      </c>
      <c r="J91" s="7" t="e">
        <v>#N/A</v>
      </c>
      <c r="K91" s="7" t="e">
        <v>#N/A</v>
      </c>
      <c r="L91" s="7" t="e">
        <v>#N/A</v>
      </c>
      <c r="M91" s="7" t="e">
        <v>#N/A</v>
      </c>
      <c r="N91" s="7" t="e">
        <v>#N/A</v>
      </c>
    </row>
    <row r="92" spans="8:14" x14ac:dyDescent="0.25">
      <c r="H92" s="7" t="e">
        <v>#N/A</v>
      </c>
      <c r="I92" s="7" t="e">
        <v>#N/A</v>
      </c>
      <c r="J92" s="7" t="e">
        <v>#N/A</v>
      </c>
      <c r="K92" s="7" t="e">
        <v>#N/A</v>
      </c>
      <c r="L92" s="7" t="e">
        <v>#N/A</v>
      </c>
      <c r="M92" s="7" t="e">
        <v>#N/A</v>
      </c>
      <c r="N92" s="7" t="e">
        <v>#N/A</v>
      </c>
    </row>
    <row r="93" spans="8:14" x14ac:dyDescent="0.25">
      <c r="H93" s="7" t="e">
        <v>#N/A</v>
      </c>
      <c r="I93" s="7" t="e">
        <v>#N/A</v>
      </c>
      <c r="J93" s="7" t="e">
        <v>#N/A</v>
      </c>
      <c r="K93" s="7" t="e">
        <v>#N/A</v>
      </c>
      <c r="L93" s="7" t="e">
        <v>#N/A</v>
      </c>
      <c r="M93" s="7" t="e">
        <v>#N/A</v>
      </c>
      <c r="N93" s="7" t="e">
        <v>#N/A</v>
      </c>
    </row>
    <row r="94" spans="8:14" x14ac:dyDescent="0.25">
      <c r="H94" s="7" t="e">
        <v>#N/A</v>
      </c>
      <c r="I94" s="7" t="e">
        <v>#N/A</v>
      </c>
      <c r="J94" s="7" t="e">
        <v>#N/A</v>
      </c>
      <c r="K94" s="7" t="e">
        <v>#N/A</v>
      </c>
      <c r="L94" s="7" t="e">
        <v>#N/A</v>
      </c>
      <c r="M94" s="7" t="e">
        <v>#N/A</v>
      </c>
      <c r="N94" s="7" t="e">
        <v>#N/A</v>
      </c>
    </row>
    <row r="95" spans="8:14" x14ac:dyDescent="0.25">
      <c r="H95" s="7" t="e">
        <v>#N/A</v>
      </c>
      <c r="I95" s="7" t="e">
        <v>#N/A</v>
      </c>
      <c r="J95" s="7" t="e">
        <v>#N/A</v>
      </c>
      <c r="K95" s="7" t="e">
        <v>#N/A</v>
      </c>
      <c r="L95" s="7" t="e">
        <v>#N/A</v>
      </c>
      <c r="M95" s="7" t="e">
        <v>#N/A</v>
      </c>
      <c r="N95" s="7" t="e">
        <v>#N/A</v>
      </c>
    </row>
    <row r="96" spans="8:14" x14ac:dyDescent="0.25">
      <c r="H96" s="7" t="e">
        <v>#N/A</v>
      </c>
      <c r="I96" s="7" t="e">
        <v>#N/A</v>
      </c>
      <c r="J96" s="7" t="e">
        <v>#N/A</v>
      </c>
      <c r="K96" s="7" t="e">
        <v>#N/A</v>
      </c>
      <c r="L96" s="7" t="e">
        <v>#N/A</v>
      </c>
      <c r="M96" s="7" t="e">
        <v>#N/A</v>
      </c>
      <c r="N96" s="7" t="e">
        <v>#N/A</v>
      </c>
    </row>
    <row r="97" spans="8:14" x14ac:dyDescent="0.25">
      <c r="H97" s="7" t="e">
        <v>#N/A</v>
      </c>
      <c r="I97" s="7" t="e">
        <v>#N/A</v>
      </c>
      <c r="J97" s="7" t="e">
        <v>#N/A</v>
      </c>
      <c r="K97" s="7" t="e">
        <v>#N/A</v>
      </c>
      <c r="L97" s="7" t="e">
        <v>#N/A</v>
      </c>
      <c r="M97" s="7" t="e">
        <v>#N/A</v>
      </c>
      <c r="N97" s="7" t="e">
        <v>#N/A</v>
      </c>
    </row>
    <row r="98" spans="8:14" x14ac:dyDescent="0.25">
      <c r="H98" s="7" t="e">
        <v>#N/A</v>
      </c>
      <c r="I98" s="7" t="e">
        <v>#N/A</v>
      </c>
      <c r="J98" s="7" t="e">
        <v>#N/A</v>
      </c>
      <c r="K98" s="7" t="e">
        <v>#N/A</v>
      </c>
      <c r="L98" s="7" t="e">
        <v>#N/A</v>
      </c>
      <c r="M98" s="7" t="e">
        <v>#N/A</v>
      </c>
      <c r="N98" s="7" t="e">
        <v>#N/A</v>
      </c>
    </row>
    <row r="99" spans="8:14" x14ac:dyDescent="0.25">
      <c r="H99" s="7" t="e">
        <v>#N/A</v>
      </c>
      <c r="I99" s="7" t="e">
        <v>#N/A</v>
      </c>
      <c r="J99" s="7" t="e">
        <v>#N/A</v>
      </c>
      <c r="K99" s="7" t="e">
        <v>#N/A</v>
      </c>
      <c r="L99" s="7" t="e">
        <v>#N/A</v>
      </c>
      <c r="M99" s="7" t="e">
        <v>#N/A</v>
      </c>
      <c r="N99" s="7" t="e">
        <v>#N/A</v>
      </c>
    </row>
    <row r="100" spans="8:14" x14ac:dyDescent="0.25">
      <c r="H100" s="7" t="e">
        <v>#N/A</v>
      </c>
      <c r="I100" s="7" t="e">
        <v>#N/A</v>
      </c>
      <c r="J100" s="7" t="e">
        <v>#N/A</v>
      </c>
      <c r="K100" s="7" t="e">
        <v>#N/A</v>
      </c>
      <c r="L100" s="7" t="e">
        <v>#N/A</v>
      </c>
      <c r="M100" s="7" t="e">
        <v>#N/A</v>
      </c>
      <c r="N100" s="7" t="e">
        <v>#N/A</v>
      </c>
    </row>
    <row r="101" spans="8:14" x14ac:dyDescent="0.25">
      <c r="H101" s="7" t="e">
        <v>#N/A</v>
      </c>
      <c r="I101" s="7" t="e">
        <v>#N/A</v>
      </c>
      <c r="J101" s="7" t="e">
        <v>#N/A</v>
      </c>
      <c r="K101" s="7" t="e">
        <v>#N/A</v>
      </c>
      <c r="L101" s="7" t="e">
        <v>#N/A</v>
      </c>
      <c r="M101" s="7" t="e">
        <v>#N/A</v>
      </c>
      <c r="N101" s="7" t="e">
        <v>#N/A</v>
      </c>
    </row>
    <row r="102" spans="8:14" x14ac:dyDescent="0.25">
      <c r="H102" s="7" t="e">
        <v>#N/A</v>
      </c>
      <c r="I102" s="7" t="e">
        <v>#N/A</v>
      </c>
      <c r="J102" s="7" t="e">
        <v>#N/A</v>
      </c>
      <c r="K102" s="7" t="e">
        <v>#N/A</v>
      </c>
      <c r="L102" s="7" t="e">
        <v>#N/A</v>
      </c>
      <c r="M102" s="7" t="e">
        <v>#N/A</v>
      </c>
      <c r="N102" s="7" t="e">
        <v>#N/A</v>
      </c>
    </row>
    <row r="103" spans="8:14" x14ac:dyDescent="0.25">
      <c r="H103" s="7" t="e">
        <v>#N/A</v>
      </c>
      <c r="I103" s="7" t="e">
        <v>#N/A</v>
      </c>
      <c r="J103" s="7" t="e">
        <v>#N/A</v>
      </c>
      <c r="K103" s="7" t="e">
        <v>#N/A</v>
      </c>
      <c r="L103" s="7" t="e">
        <v>#N/A</v>
      </c>
      <c r="M103" s="7" t="e">
        <v>#N/A</v>
      </c>
      <c r="N103" s="7" t="e">
        <v>#N/A</v>
      </c>
    </row>
    <row r="104" spans="8:14" x14ac:dyDescent="0.25">
      <c r="H104" s="7" t="e">
        <v>#N/A</v>
      </c>
      <c r="I104" s="7" t="e">
        <v>#N/A</v>
      </c>
      <c r="J104" s="7" t="e">
        <v>#N/A</v>
      </c>
      <c r="K104" s="7" t="e">
        <v>#N/A</v>
      </c>
      <c r="L104" s="7" t="e">
        <v>#N/A</v>
      </c>
      <c r="M104" s="7" t="e">
        <v>#N/A</v>
      </c>
      <c r="N104" s="7" t="e">
        <v>#N/A</v>
      </c>
    </row>
    <row r="105" spans="8:14" x14ac:dyDescent="0.25">
      <c r="H105" s="7" t="e">
        <v>#N/A</v>
      </c>
      <c r="I105" s="7" t="e">
        <v>#N/A</v>
      </c>
      <c r="J105" s="7" t="e">
        <v>#N/A</v>
      </c>
      <c r="K105" s="7" t="e">
        <v>#N/A</v>
      </c>
      <c r="L105" s="7" t="e">
        <v>#N/A</v>
      </c>
      <c r="M105" s="7" t="e">
        <v>#N/A</v>
      </c>
      <c r="N105" s="7" t="e">
        <v>#N/A</v>
      </c>
    </row>
    <row r="106" spans="8:14" x14ac:dyDescent="0.25">
      <c r="H106" s="7" t="e">
        <v>#N/A</v>
      </c>
      <c r="I106" s="7" t="e">
        <v>#N/A</v>
      </c>
      <c r="J106" s="7" t="e">
        <v>#N/A</v>
      </c>
      <c r="K106" s="7" t="e">
        <v>#N/A</v>
      </c>
      <c r="L106" s="7" t="e">
        <v>#N/A</v>
      </c>
      <c r="M106" s="7" t="e">
        <v>#N/A</v>
      </c>
      <c r="N106" s="7" t="e">
        <v>#N/A</v>
      </c>
    </row>
    <row r="107" spans="8:14" x14ac:dyDescent="0.25">
      <c r="H107" s="7" t="e">
        <v>#N/A</v>
      </c>
      <c r="I107" s="7" t="e">
        <v>#N/A</v>
      </c>
      <c r="J107" s="7" t="e">
        <v>#N/A</v>
      </c>
      <c r="K107" s="7" t="e">
        <v>#N/A</v>
      </c>
      <c r="L107" s="7" t="e">
        <v>#N/A</v>
      </c>
      <c r="M107" s="7" t="e">
        <v>#N/A</v>
      </c>
      <c r="N107" s="7" t="e">
        <v>#N/A</v>
      </c>
    </row>
    <row r="108" spans="8:14" x14ac:dyDescent="0.25">
      <c r="H108" s="7" t="e">
        <v>#N/A</v>
      </c>
      <c r="I108" s="7" t="e">
        <v>#N/A</v>
      </c>
      <c r="J108" s="7" t="e">
        <v>#N/A</v>
      </c>
      <c r="K108" s="7" t="e">
        <v>#N/A</v>
      </c>
      <c r="L108" s="7" t="e">
        <v>#N/A</v>
      </c>
      <c r="M108" s="7" t="e">
        <v>#N/A</v>
      </c>
      <c r="N108" s="7" t="e">
        <v>#N/A</v>
      </c>
    </row>
    <row r="109" spans="8:14" x14ac:dyDescent="0.25">
      <c r="H109" s="7" t="e">
        <v>#N/A</v>
      </c>
      <c r="I109" s="7" t="e">
        <v>#N/A</v>
      </c>
      <c r="J109" s="7" t="e">
        <v>#N/A</v>
      </c>
      <c r="K109" s="7" t="e">
        <v>#N/A</v>
      </c>
      <c r="L109" s="7" t="e">
        <v>#N/A</v>
      </c>
      <c r="M109" s="7" t="e">
        <v>#N/A</v>
      </c>
      <c r="N109" s="7" t="e">
        <v>#N/A</v>
      </c>
    </row>
    <row r="110" spans="8:14" x14ac:dyDescent="0.25">
      <c r="H110" s="7" t="e">
        <v>#N/A</v>
      </c>
      <c r="I110" s="7" t="e">
        <v>#N/A</v>
      </c>
      <c r="J110" s="7" t="e">
        <v>#N/A</v>
      </c>
      <c r="K110" s="7" t="e">
        <v>#N/A</v>
      </c>
      <c r="L110" s="7" t="e">
        <v>#N/A</v>
      </c>
      <c r="M110" s="7" t="e">
        <v>#N/A</v>
      </c>
      <c r="N110" s="7" t="e">
        <v>#N/A</v>
      </c>
    </row>
    <row r="111" spans="8:14" x14ac:dyDescent="0.25">
      <c r="H111" s="7" t="e">
        <v>#N/A</v>
      </c>
      <c r="I111" s="7" t="e">
        <v>#N/A</v>
      </c>
      <c r="J111" s="7" t="e">
        <v>#N/A</v>
      </c>
      <c r="K111" s="7" t="e">
        <v>#N/A</v>
      </c>
      <c r="L111" s="7" t="e">
        <v>#N/A</v>
      </c>
      <c r="M111" s="7" t="e">
        <v>#N/A</v>
      </c>
      <c r="N111" s="7" t="e">
        <v>#N/A</v>
      </c>
    </row>
    <row r="112" spans="8:14" x14ac:dyDescent="0.25">
      <c r="H112" s="7" t="e">
        <v>#N/A</v>
      </c>
      <c r="I112" s="7" t="e">
        <v>#N/A</v>
      </c>
      <c r="J112" s="7" t="e">
        <v>#N/A</v>
      </c>
      <c r="K112" s="7" t="e">
        <v>#N/A</v>
      </c>
      <c r="L112" s="7" t="e">
        <v>#N/A</v>
      </c>
      <c r="M112" s="7" t="e">
        <v>#N/A</v>
      </c>
      <c r="N112" s="7" t="e">
        <v>#N/A</v>
      </c>
    </row>
    <row r="113" spans="8:14" x14ac:dyDescent="0.25">
      <c r="H113" s="7" t="e">
        <v>#N/A</v>
      </c>
      <c r="I113" s="7" t="e">
        <v>#N/A</v>
      </c>
      <c r="J113" s="7" t="e">
        <v>#N/A</v>
      </c>
      <c r="K113" s="7" t="e">
        <v>#N/A</v>
      </c>
      <c r="L113" s="7" t="e">
        <v>#N/A</v>
      </c>
      <c r="M113" s="7" t="e">
        <v>#N/A</v>
      </c>
      <c r="N113" s="7" t="e">
        <v>#N/A</v>
      </c>
    </row>
    <row r="114" spans="8:14" x14ac:dyDescent="0.25">
      <c r="H114" s="7" t="e">
        <v>#N/A</v>
      </c>
      <c r="I114" s="7" t="e">
        <v>#N/A</v>
      </c>
      <c r="J114" s="7" t="e">
        <v>#N/A</v>
      </c>
      <c r="K114" s="7" t="e">
        <v>#N/A</v>
      </c>
      <c r="L114" s="7" t="e">
        <v>#N/A</v>
      </c>
      <c r="M114" s="7" t="e">
        <v>#N/A</v>
      </c>
      <c r="N114" s="7" t="e">
        <v>#N/A</v>
      </c>
    </row>
    <row r="115" spans="8:14" x14ac:dyDescent="0.25">
      <c r="H115" s="7" t="e">
        <v>#N/A</v>
      </c>
      <c r="I115" s="7" t="e">
        <v>#N/A</v>
      </c>
      <c r="J115" s="7" t="e">
        <v>#N/A</v>
      </c>
      <c r="K115" s="7" t="e">
        <v>#N/A</v>
      </c>
      <c r="L115" s="7" t="e">
        <v>#N/A</v>
      </c>
      <c r="M115" s="7" t="e">
        <v>#N/A</v>
      </c>
      <c r="N115" s="7" t="e">
        <v>#N/A</v>
      </c>
    </row>
    <row r="116" spans="8:14" x14ac:dyDescent="0.25">
      <c r="H116" s="7" t="e">
        <v>#N/A</v>
      </c>
      <c r="I116" s="7" t="e">
        <v>#N/A</v>
      </c>
      <c r="J116" s="7" t="e">
        <v>#N/A</v>
      </c>
      <c r="K116" s="7" t="e">
        <v>#N/A</v>
      </c>
      <c r="L116" s="7" t="e">
        <v>#N/A</v>
      </c>
      <c r="M116" s="7" t="e">
        <v>#N/A</v>
      </c>
      <c r="N116" s="7" t="e">
        <v>#N/A</v>
      </c>
    </row>
    <row r="117" spans="8:14" x14ac:dyDescent="0.25">
      <c r="H117" s="7" t="e">
        <v>#N/A</v>
      </c>
      <c r="I117" s="7" t="e">
        <v>#N/A</v>
      </c>
      <c r="J117" s="7" t="e">
        <v>#N/A</v>
      </c>
      <c r="K117" s="7" t="e">
        <v>#N/A</v>
      </c>
      <c r="L117" s="7" t="e">
        <v>#N/A</v>
      </c>
      <c r="M117" s="7" t="e">
        <v>#N/A</v>
      </c>
      <c r="N117" s="7" t="e">
        <v>#N/A</v>
      </c>
    </row>
    <row r="118" spans="8:14" x14ac:dyDescent="0.25">
      <c r="H118" s="7" t="e">
        <v>#N/A</v>
      </c>
      <c r="I118" s="7" t="e">
        <v>#N/A</v>
      </c>
      <c r="J118" s="7" t="e">
        <v>#N/A</v>
      </c>
      <c r="K118" s="7" t="e">
        <v>#N/A</v>
      </c>
      <c r="L118" s="7" t="e">
        <v>#N/A</v>
      </c>
      <c r="M118" s="7" t="e">
        <v>#N/A</v>
      </c>
      <c r="N118" s="7" t="e">
        <v>#N/A</v>
      </c>
    </row>
    <row r="119" spans="8:14" x14ac:dyDescent="0.25">
      <c r="H119" s="7" t="e">
        <v>#N/A</v>
      </c>
      <c r="I119" s="7" t="e">
        <v>#N/A</v>
      </c>
      <c r="J119" s="7" t="e">
        <v>#N/A</v>
      </c>
      <c r="K119" s="7" t="e">
        <v>#N/A</v>
      </c>
      <c r="L119" s="7" t="e">
        <v>#N/A</v>
      </c>
      <c r="M119" s="7" t="e">
        <v>#N/A</v>
      </c>
      <c r="N119" s="7" t="e">
        <v>#N/A</v>
      </c>
    </row>
    <row r="120" spans="8:14" x14ac:dyDescent="0.25">
      <c r="H120" s="7" t="e">
        <v>#N/A</v>
      </c>
      <c r="I120" s="7" t="e">
        <v>#N/A</v>
      </c>
      <c r="J120" s="7" t="e">
        <v>#N/A</v>
      </c>
      <c r="K120" s="7" t="e">
        <v>#N/A</v>
      </c>
      <c r="L120" s="7" t="e">
        <v>#N/A</v>
      </c>
      <c r="M120" s="7" t="e">
        <v>#N/A</v>
      </c>
      <c r="N120" s="7" t="e">
        <v>#N/A</v>
      </c>
    </row>
    <row r="121" spans="8:14" x14ac:dyDescent="0.25">
      <c r="H121" s="7" t="e">
        <v>#N/A</v>
      </c>
      <c r="I121" s="7" t="e">
        <v>#N/A</v>
      </c>
      <c r="J121" s="7" t="e">
        <v>#N/A</v>
      </c>
      <c r="K121" s="7" t="e">
        <v>#N/A</v>
      </c>
      <c r="L121" s="7" t="e">
        <v>#N/A</v>
      </c>
      <c r="M121" s="7" t="e">
        <v>#N/A</v>
      </c>
      <c r="N121" s="7" t="e">
        <v>#N/A</v>
      </c>
    </row>
    <row r="122" spans="8:14" x14ac:dyDescent="0.25">
      <c r="H122" s="7" t="e">
        <v>#N/A</v>
      </c>
      <c r="I122" s="7" t="e">
        <v>#N/A</v>
      </c>
      <c r="J122" s="7" t="e">
        <v>#N/A</v>
      </c>
      <c r="K122" s="7" t="e">
        <v>#N/A</v>
      </c>
      <c r="L122" s="7" t="e">
        <v>#N/A</v>
      </c>
      <c r="M122" s="7" t="e">
        <v>#N/A</v>
      </c>
      <c r="N122" s="7" t="e">
        <v>#N/A</v>
      </c>
    </row>
    <row r="123" spans="8:14" x14ac:dyDescent="0.25">
      <c r="H123" s="7" t="e">
        <v>#N/A</v>
      </c>
      <c r="I123" s="7" t="e">
        <v>#N/A</v>
      </c>
      <c r="J123" s="7" t="e">
        <v>#N/A</v>
      </c>
      <c r="K123" s="7" t="e">
        <v>#N/A</v>
      </c>
      <c r="L123" s="7" t="e">
        <v>#N/A</v>
      </c>
      <c r="M123" s="7" t="e">
        <v>#N/A</v>
      </c>
      <c r="N123" s="7" t="e">
        <v>#N/A</v>
      </c>
    </row>
    <row r="124" spans="8:14" x14ac:dyDescent="0.25">
      <c r="H124" s="7" t="e">
        <v>#N/A</v>
      </c>
      <c r="I124" s="7" t="e">
        <v>#N/A</v>
      </c>
      <c r="J124" s="7" t="e">
        <v>#N/A</v>
      </c>
      <c r="K124" s="7" t="e">
        <v>#N/A</v>
      </c>
      <c r="L124" s="7" t="e">
        <v>#N/A</v>
      </c>
      <c r="M124" s="7" t="e">
        <v>#N/A</v>
      </c>
      <c r="N124" s="7" t="e">
        <v>#N/A</v>
      </c>
    </row>
    <row r="125" spans="8:14" x14ac:dyDescent="0.25">
      <c r="H125" s="7" t="e">
        <v>#N/A</v>
      </c>
      <c r="I125" s="7" t="e">
        <v>#N/A</v>
      </c>
      <c r="J125" s="7" t="e">
        <v>#N/A</v>
      </c>
      <c r="K125" s="7" t="e">
        <v>#N/A</v>
      </c>
      <c r="L125" s="7" t="e">
        <v>#N/A</v>
      </c>
      <c r="M125" s="7" t="e">
        <v>#N/A</v>
      </c>
      <c r="N125" s="7" t="e">
        <v>#N/A</v>
      </c>
    </row>
    <row r="126" spans="8:14" x14ac:dyDescent="0.25">
      <c r="H126" s="7" t="e">
        <v>#N/A</v>
      </c>
      <c r="I126" s="7" t="e">
        <v>#N/A</v>
      </c>
      <c r="J126" s="7" t="e">
        <v>#N/A</v>
      </c>
      <c r="K126" s="7" t="e">
        <v>#N/A</v>
      </c>
      <c r="L126" s="7" t="e">
        <v>#N/A</v>
      </c>
      <c r="M126" s="7" t="e">
        <v>#N/A</v>
      </c>
      <c r="N126" s="7" t="e">
        <v>#N/A</v>
      </c>
    </row>
    <row r="127" spans="8:14" x14ac:dyDescent="0.25">
      <c r="H127" s="7" t="e">
        <v>#N/A</v>
      </c>
      <c r="I127" s="7" t="e">
        <v>#N/A</v>
      </c>
      <c r="J127" s="7" t="e">
        <v>#N/A</v>
      </c>
      <c r="K127" s="7" t="e">
        <v>#N/A</v>
      </c>
      <c r="L127" s="7" t="e">
        <v>#N/A</v>
      </c>
      <c r="M127" s="7" t="e">
        <v>#N/A</v>
      </c>
      <c r="N127" s="7" t="e">
        <v>#N/A</v>
      </c>
    </row>
    <row r="128" spans="8:14" x14ac:dyDescent="0.25">
      <c r="H128" s="7" t="e">
        <v>#N/A</v>
      </c>
      <c r="I128" s="7" t="e">
        <v>#N/A</v>
      </c>
      <c r="J128" s="7" t="e">
        <v>#N/A</v>
      </c>
      <c r="K128" s="7" t="e">
        <v>#N/A</v>
      </c>
      <c r="L128" s="7" t="e">
        <v>#N/A</v>
      </c>
      <c r="M128" s="7" t="e">
        <v>#N/A</v>
      </c>
      <c r="N128" s="7" t="e">
        <v>#N/A</v>
      </c>
    </row>
    <row r="129" spans="8:14" x14ac:dyDescent="0.25">
      <c r="H129" s="7" t="e">
        <v>#N/A</v>
      </c>
      <c r="I129" s="7" t="e">
        <v>#N/A</v>
      </c>
      <c r="J129" s="7" t="e">
        <v>#N/A</v>
      </c>
      <c r="K129" s="7" t="e">
        <v>#N/A</v>
      </c>
      <c r="L129" s="7" t="e">
        <v>#N/A</v>
      </c>
      <c r="M129" s="7" t="e">
        <v>#N/A</v>
      </c>
      <c r="N129" s="7" t="e">
        <v>#N/A</v>
      </c>
    </row>
    <row r="130" spans="8:14" x14ac:dyDescent="0.25">
      <c r="H130" s="7" t="e">
        <v>#N/A</v>
      </c>
      <c r="I130" s="7" t="e">
        <v>#N/A</v>
      </c>
      <c r="J130" s="7" t="e">
        <v>#N/A</v>
      </c>
      <c r="K130" s="7" t="e">
        <v>#N/A</v>
      </c>
      <c r="L130" s="7" t="e">
        <v>#N/A</v>
      </c>
      <c r="M130" s="7" t="e">
        <v>#N/A</v>
      </c>
      <c r="N130" s="7" t="e">
        <v>#N/A</v>
      </c>
    </row>
    <row r="131" spans="8:14" x14ac:dyDescent="0.25">
      <c r="H131" s="7" t="e">
        <v>#N/A</v>
      </c>
      <c r="I131" s="7" t="e">
        <v>#N/A</v>
      </c>
      <c r="J131" s="7" t="e">
        <v>#N/A</v>
      </c>
      <c r="K131" s="7" t="e">
        <v>#N/A</v>
      </c>
      <c r="L131" s="7" t="e">
        <v>#N/A</v>
      </c>
      <c r="M131" s="7" t="e">
        <v>#N/A</v>
      </c>
      <c r="N131" s="7" t="e">
        <v>#N/A</v>
      </c>
    </row>
    <row r="132" spans="8:14" x14ac:dyDescent="0.25">
      <c r="H132" s="7" t="e">
        <v>#N/A</v>
      </c>
      <c r="I132" s="7" t="e">
        <v>#N/A</v>
      </c>
      <c r="J132" s="7" t="e">
        <v>#N/A</v>
      </c>
      <c r="K132" s="7" t="e">
        <v>#N/A</v>
      </c>
      <c r="L132" s="7" t="e">
        <v>#N/A</v>
      </c>
      <c r="M132" s="7" t="e">
        <v>#N/A</v>
      </c>
      <c r="N132" s="7" t="e">
        <v>#N/A</v>
      </c>
    </row>
    <row r="133" spans="8:14" x14ac:dyDescent="0.25">
      <c r="H133" s="7" t="e">
        <v>#N/A</v>
      </c>
      <c r="I133" s="7" t="e">
        <v>#N/A</v>
      </c>
      <c r="J133" s="7" t="e">
        <v>#N/A</v>
      </c>
      <c r="K133" s="7" t="e">
        <v>#N/A</v>
      </c>
      <c r="L133" s="7" t="e">
        <v>#N/A</v>
      </c>
      <c r="M133" s="7" t="e">
        <v>#N/A</v>
      </c>
      <c r="N133" s="7" t="e">
        <v>#N/A</v>
      </c>
    </row>
    <row r="134" spans="8:14" x14ac:dyDescent="0.25">
      <c r="H134" s="7" t="e">
        <v>#N/A</v>
      </c>
      <c r="I134" s="7" t="e">
        <v>#N/A</v>
      </c>
      <c r="J134" s="7" t="e">
        <v>#N/A</v>
      </c>
      <c r="K134" s="7" t="e">
        <v>#N/A</v>
      </c>
      <c r="L134" s="7" t="e">
        <v>#N/A</v>
      </c>
      <c r="M134" s="7" t="e">
        <v>#N/A</v>
      </c>
      <c r="N134" s="7" t="e">
        <v>#N/A</v>
      </c>
    </row>
    <row r="135" spans="8:14" x14ac:dyDescent="0.25">
      <c r="H135" s="7" t="e">
        <v>#N/A</v>
      </c>
      <c r="I135" s="7" t="e">
        <v>#N/A</v>
      </c>
      <c r="J135" s="7" t="e">
        <v>#N/A</v>
      </c>
      <c r="K135" s="7" t="e">
        <v>#N/A</v>
      </c>
      <c r="L135" s="7" t="e">
        <v>#N/A</v>
      </c>
      <c r="M135" s="7" t="e">
        <v>#N/A</v>
      </c>
      <c r="N135" s="7" t="e">
        <v>#N/A</v>
      </c>
    </row>
    <row r="136" spans="8:14" x14ac:dyDescent="0.25">
      <c r="H136" s="7" t="e">
        <v>#N/A</v>
      </c>
      <c r="I136" s="7" t="e">
        <v>#N/A</v>
      </c>
      <c r="J136" s="7" t="e">
        <v>#N/A</v>
      </c>
      <c r="K136" s="7" t="e">
        <v>#N/A</v>
      </c>
      <c r="L136" s="7" t="e">
        <v>#N/A</v>
      </c>
      <c r="M136" s="7" t="e">
        <v>#N/A</v>
      </c>
      <c r="N136" s="7" t="e">
        <v>#N/A</v>
      </c>
    </row>
    <row r="137" spans="8:14" x14ac:dyDescent="0.25">
      <c r="H137" s="7" t="e">
        <v>#N/A</v>
      </c>
      <c r="I137" s="7" t="e">
        <v>#N/A</v>
      </c>
      <c r="J137" s="7" t="e">
        <v>#N/A</v>
      </c>
      <c r="K137" s="7" t="e">
        <v>#N/A</v>
      </c>
      <c r="L137" s="7" t="e">
        <v>#N/A</v>
      </c>
      <c r="M137" s="7" t="e">
        <v>#N/A</v>
      </c>
      <c r="N137" s="7" t="e">
        <v>#N/A</v>
      </c>
    </row>
    <row r="138" spans="8:14" x14ac:dyDescent="0.25">
      <c r="H138" s="7" t="e">
        <v>#N/A</v>
      </c>
      <c r="I138" s="7" t="e">
        <v>#N/A</v>
      </c>
      <c r="J138" s="7" t="e">
        <v>#N/A</v>
      </c>
      <c r="K138" s="7" t="e">
        <v>#N/A</v>
      </c>
      <c r="L138" s="7" t="e">
        <v>#N/A</v>
      </c>
      <c r="M138" s="7" t="e">
        <v>#N/A</v>
      </c>
      <c r="N138" s="7" t="e">
        <v>#N/A</v>
      </c>
    </row>
    <row r="139" spans="8:14" x14ac:dyDescent="0.25">
      <c r="H139" s="7" t="e">
        <v>#N/A</v>
      </c>
      <c r="I139" s="7" t="e">
        <v>#N/A</v>
      </c>
      <c r="J139" s="7" t="e">
        <v>#N/A</v>
      </c>
      <c r="K139" s="7" t="e">
        <v>#N/A</v>
      </c>
      <c r="L139" s="7" t="e">
        <v>#N/A</v>
      </c>
      <c r="M139" s="7" t="e">
        <v>#N/A</v>
      </c>
      <c r="N139" s="7" t="e">
        <v>#N/A</v>
      </c>
    </row>
    <row r="140" spans="8:14" x14ac:dyDescent="0.25">
      <c r="H140" s="7" t="e">
        <v>#N/A</v>
      </c>
      <c r="I140" s="7" t="e">
        <v>#N/A</v>
      </c>
      <c r="J140" s="7" t="e">
        <v>#N/A</v>
      </c>
      <c r="K140" s="7" t="e">
        <v>#N/A</v>
      </c>
      <c r="L140" s="7" t="e">
        <v>#N/A</v>
      </c>
      <c r="M140" s="7" t="e">
        <v>#N/A</v>
      </c>
      <c r="N140" s="7" t="e">
        <v>#N/A</v>
      </c>
    </row>
    <row r="141" spans="8:14" x14ac:dyDescent="0.25">
      <c r="H141" s="7" t="e">
        <v>#N/A</v>
      </c>
      <c r="I141" s="7" t="e">
        <v>#N/A</v>
      </c>
      <c r="J141" s="7" t="e">
        <v>#N/A</v>
      </c>
      <c r="K141" s="7" t="e">
        <v>#N/A</v>
      </c>
      <c r="L141" s="7" t="e">
        <v>#N/A</v>
      </c>
      <c r="M141" s="7" t="e">
        <v>#N/A</v>
      </c>
      <c r="N141" s="7" t="e">
        <v>#N/A</v>
      </c>
    </row>
    <row r="142" spans="8:14" x14ac:dyDescent="0.25">
      <c r="H142" s="7" t="e">
        <v>#N/A</v>
      </c>
      <c r="I142" s="7" t="e">
        <v>#N/A</v>
      </c>
      <c r="J142" s="7" t="e">
        <v>#N/A</v>
      </c>
      <c r="K142" s="7" t="e">
        <v>#N/A</v>
      </c>
      <c r="L142" s="7" t="e">
        <v>#N/A</v>
      </c>
      <c r="M142" s="7" t="e">
        <v>#N/A</v>
      </c>
      <c r="N142" s="7" t="e">
        <v>#N/A</v>
      </c>
    </row>
    <row r="143" spans="8:14" x14ac:dyDescent="0.25">
      <c r="H143" s="7" t="e">
        <v>#N/A</v>
      </c>
      <c r="I143" s="7" t="e">
        <v>#N/A</v>
      </c>
      <c r="J143" s="7" t="e">
        <v>#N/A</v>
      </c>
      <c r="K143" s="7" t="e">
        <v>#N/A</v>
      </c>
      <c r="L143" s="7" t="e">
        <v>#N/A</v>
      </c>
      <c r="M143" s="7" t="e">
        <v>#N/A</v>
      </c>
      <c r="N143" s="7" t="e">
        <v>#N/A</v>
      </c>
    </row>
    <row r="144" spans="8:14" x14ac:dyDescent="0.25">
      <c r="H144" s="7" t="e">
        <v>#N/A</v>
      </c>
      <c r="I144" s="7" t="e">
        <v>#N/A</v>
      </c>
      <c r="J144" s="7" t="e">
        <v>#N/A</v>
      </c>
      <c r="K144" s="7" t="e">
        <v>#N/A</v>
      </c>
      <c r="L144" s="7" t="e">
        <v>#N/A</v>
      </c>
      <c r="M144" s="7" t="e">
        <v>#N/A</v>
      </c>
      <c r="N144" s="7" t="e">
        <v>#N/A</v>
      </c>
    </row>
    <row r="145" spans="8:14" x14ac:dyDescent="0.25">
      <c r="H145" s="7" t="e">
        <v>#N/A</v>
      </c>
      <c r="I145" s="7" t="e">
        <v>#N/A</v>
      </c>
      <c r="J145" s="7" t="e">
        <v>#N/A</v>
      </c>
      <c r="K145" s="7" t="e">
        <v>#N/A</v>
      </c>
      <c r="L145" s="7" t="e">
        <v>#N/A</v>
      </c>
      <c r="M145" s="7" t="e">
        <v>#N/A</v>
      </c>
      <c r="N145" s="7" t="e">
        <v>#N/A</v>
      </c>
    </row>
    <row r="146" spans="8:14" x14ac:dyDescent="0.25">
      <c r="H146" s="7" t="e">
        <v>#N/A</v>
      </c>
      <c r="I146" s="7" t="e">
        <v>#N/A</v>
      </c>
      <c r="J146" s="7" t="e">
        <v>#N/A</v>
      </c>
      <c r="K146" s="7" t="e">
        <v>#N/A</v>
      </c>
      <c r="L146" s="7" t="e">
        <v>#N/A</v>
      </c>
      <c r="M146" s="7" t="e">
        <v>#N/A</v>
      </c>
      <c r="N146" s="7" t="e">
        <v>#N/A</v>
      </c>
    </row>
    <row r="147" spans="8:14" x14ac:dyDescent="0.25">
      <c r="H147" s="7" t="e">
        <v>#N/A</v>
      </c>
      <c r="I147" s="7" t="e">
        <v>#N/A</v>
      </c>
      <c r="J147" s="7" t="e">
        <v>#N/A</v>
      </c>
      <c r="K147" s="7" t="e">
        <v>#N/A</v>
      </c>
      <c r="L147" s="7" t="e">
        <v>#N/A</v>
      </c>
      <c r="M147" s="7" t="e">
        <v>#N/A</v>
      </c>
      <c r="N147" s="7" t="e">
        <v>#N/A</v>
      </c>
    </row>
    <row r="148" spans="8:14" x14ac:dyDescent="0.25">
      <c r="H148" s="7" t="e">
        <v>#N/A</v>
      </c>
      <c r="I148" s="7" t="e">
        <v>#N/A</v>
      </c>
      <c r="J148" s="7" t="e">
        <v>#N/A</v>
      </c>
      <c r="K148" s="7" t="e">
        <v>#N/A</v>
      </c>
      <c r="L148" s="7" t="e">
        <v>#N/A</v>
      </c>
      <c r="M148" s="7" t="e">
        <v>#N/A</v>
      </c>
      <c r="N148" s="7" t="e">
        <v>#N/A</v>
      </c>
    </row>
    <row r="149" spans="8:14" x14ac:dyDescent="0.25">
      <c r="H149" s="7" t="e">
        <v>#N/A</v>
      </c>
      <c r="I149" s="7" t="e">
        <v>#N/A</v>
      </c>
      <c r="J149" s="7" t="e">
        <v>#N/A</v>
      </c>
      <c r="K149" s="7" t="e">
        <v>#N/A</v>
      </c>
      <c r="L149" s="7" t="e">
        <v>#N/A</v>
      </c>
      <c r="M149" s="7" t="e">
        <v>#N/A</v>
      </c>
      <c r="N149" s="7" t="e">
        <v>#N/A</v>
      </c>
    </row>
    <row r="150" spans="8:14" x14ac:dyDescent="0.25">
      <c r="H150" s="7" t="e">
        <v>#N/A</v>
      </c>
      <c r="I150" s="7" t="e">
        <v>#N/A</v>
      </c>
      <c r="J150" s="7" t="e">
        <v>#N/A</v>
      </c>
      <c r="K150" s="7" t="e">
        <v>#N/A</v>
      </c>
      <c r="L150" s="7" t="e">
        <v>#N/A</v>
      </c>
      <c r="M150" s="7" t="e">
        <v>#N/A</v>
      </c>
      <c r="N150" s="7" t="e">
        <v>#N/A</v>
      </c>
    </row>
    <row r="151" spans="8:14" x14ac:dyDescent="0.25">
      <c r="H151" s="7" t="e">
        <v>#N/A</v>
      </c>
      <c r="I151" s="7" t="e">
        <v>#N/A</v>
      </c>
      <c r="J151" s="7" t="e">
        <v>#N/A</v>
      </c>
      <c r="K151" s="7" t="e">
        <v>#N/A</v>
      </c>
      <c r="L151" s="7" t="e">
        <v>#N/A</v>
      </c>
      <c r="M151" s="7" t="e">
        <v>#N/A</v>
      </c>
      <c r="N151" s="7" t="e">
        <v>#N/A</v>
      </c>
    </row>
    <row r="152" spans="8:14" x14ac:dyDescent="0.25">
      <c r="H152" s="7" t="e">
        <v>#N/A</v>
      </c>
      <c r="I152" s="7" t="e">
        <v>#N/A</v>
      </c>
      <c r="J152" s="7" t="e">
        <v>#N/A</v>
      </c>
      <c r="K152" s="7" t="e">
        <v>#N/A</v>
      </c>
      <c r="L152" s="7" t="e">
        <v>#N/A</v>
      </c>
      <c r="M152" s="7" t="e">
        <v>#N/A</v>
      </c>
      <c r="N152" s="7" t="e">
        <v>#N/A</v>
      </c>
    </row>
    <row r="153" spans="8:14" x14ac:dyDescent="0.25">
      <c r="H153" s="7" t="e">
        <v>#N/A</v>
      </c>
      <c r="I153" s="7" t="e">
        <v>#N/A</v>
      </c>
      <c r="J153" s="7" t="e">
        <v>#N/A</v>
      </c>
      <c r="K153" s="7" t="e">
        <v>#N/A</v>
      </c>
      <c r="L153" s="7" t="e">
        <v>#N/A</v>
      </c>
      <c r="M153" s="7" t="e">
        <v>#N/A</v>
      </c>
      <c r="N153" s="7" t="e">
        <v>#N/A</v>
      </c>
    </row>
    <row r="154" spans="8:14" x14ac:dyDescent="0.25">
      <c r="H154" s="7" t="e">
        <v>#N/A</v>
      </c>
      <c r="I154" s="7" t="e">
        <v>#N/A</v>
      </c>
      <c r="J154" s="7" t="e">
        <v>#N/A</v>
      </c>
      <c r="K154" s="7" t="e">
        <v>#N/A</v>
      </c>
      <c r="L154" s="7" t="e">
        <v>#N/A</v>
      </c>
      <c r="M154" s="7" t="e">
        <v>#N/A</v>
      </c>
      <c r="N154" s="7" t="e">
        <v>#N/A</v>
      </c>
    </row>
    <row r="155" spans="8:14" x14ac:dyDescent="0.25">
      <c r="H155" s="7" t="e">
        <v>#N/A</v>
      </c>
      <c r="I155" s="7" t="e">
        <v>#N/A</v>
      </c>
      <c r="J155" s="7" t="e">
        <v>#N/A</v>
      </c>
      <c r="K155" s="7" t="e">
        <v>#N/A</v>
      </c>
      <c r="L155" s="7" t="e">
        <v>#N/A</v>
      </c>
      <c r="M155" s="7" t="e">
        <v>#N/A</v>
      </c>
      <c r="N155" s="7" t="e">
        <v>#N/A</v>
      </c>
    </row>
    <row r="156" spans="8:14" x14ac:dyDescent="0.25">
      <c r="H156" s="7" t="e">
        <v>#N/A</v>
      </c>
      <c r="I156" s="7" t="e">
        <v>#N/A</v>
      </c>
      <c r="J156" s="7" t="e">
        <v>#N/A</v>
      </c>
      <c r="K156" s="7" t="e">
        <v>#N/A</v>
      </c>
      <c r="L156" s="7" t="e">
        <v>#N/A</v>
      </c>
      <c r="M156" s="7" t="e">
        <v>#N/A</v>
      </c>
      <c r="N156" s="7" t="e">
        <v>#N/A</v>
      </c>
    </row>
    <row r="157" spans="8:14" x14ac:dyDescent="0.25">
      <c r="H157" s="7" t="e">
        <v>#N/A</v>
      </c>
      <c r="I157" s="7" t="e">
        <v>#N/A</v>
      </c>
      <c r="J157" s="7" t="e">
        <v>#N/A</v>
      </c>
      <c r="K157" s="7" t="e">
        <v>#N/A</v>
      </c>
      <c r="L157" s="7" t="e">
        <v>#N/A</v>
      </c>
      <c r="M157" s="7" t="e">
        <v>#N/A</v>
      </c>
      <c r="N157" s="7" t="e">
        <v>#N/A</v>
      </c>
    </row>
    <row r="158" spans="8:14" x14ac:dyDescent="0.25">
      <c r="H158" s="7" t="e">
        <v>#N/A</v>
      </c>
      <c r="I158" s="7" t="e">
        <v>#N/A</v>
      </c>
      <c r="J158" s="7" t="e">
        <v>#N/A</v>
      </c>
      <c r="K158" s="7" t="e">
        <v>#N/A</v>
      </c>
      <c r="L158" s="7" t="e">
        <v>#N/A</v>
      </c>
      <c r="M158" s="7" t="e">
        <v>#N/A</v>
      </c>
      <c r="N158" s="7" t="e">
        <v>#N/A</v>
      </c>
    </row>
    <row r="159" spans="8:14" x14ac:dyDescent="0.25">
      <c r="H159" s="7" t="e">
        <v>#N/A</v>
      </c>
      <c r="I159" s="7" t="e">
        <v>#N/A</v>
      </c>
      <c r="J159" s="7" t="e">
        <v>#N/A</v>
      </c>
      <c r="K159" s="7" t="e">
        <v>#N/A</v>
      </c>
      <c r="L159" s="7" t="e">
        <v>#N/A</v>
      </c>
      <c r="M159" s="7" t="e">
        <v>#N/A</v>
      </c>
      <c r="N159" s="7" t="e">
        <v>#N/A</v>
      </c>
    </row>
    <row r="160" spans="8:14" x14ac:dyDescent="0.25">
      <c r="H160" s="7" t="e">
        <v>#N/A</v>
      </c>
      <c r="I160" s="7" t="e">
        <v>#N/A</v>
      </c>
      <c r="J160" s="7" t="e">
        <v>#N/A</v>
      </c>
      <c r="K160" s="7" t="e">
        <v>#N/A</v>
      </c>
      <c r="L160" s="7" t="e">
        <v>#N/A</v>
      </c>
      <c r="M160" s="7" t="e">
        <v>#N/A</v>
      </c>
      <c r="N160" s="7" t="e">
        <v>#N/A</v>
      </c>
    </row>
    <row r="161" spans="8:14" x14ac:dyDescent="0.25">
      <c r="H161" s="7" t="e">
        <v>#N/A</v>
      </c>
      <c r="I161" s="7" t="e">
        <v>#N/A</v>
      </c>
      <c r="J161" s="7" t="e">
        <v>#N/A</v>
      </c>
      <c r="K161" s="7" t="e">
        <v>#N/A</v>
      </c>
      <c r="L161" s="7" t="e">
        <v>#N/A</v>
      </c>
      <c r="M161" s="7" t="e">
        <v>#N/A</v>
      </c>
      <c r="N161" s="7" t="e">
        <v>#N/A</v>
      </c>
    </row>
    <row r="162" spans="8:14" x14ac:dyDescent="0.25">
      <c r="H162" s="7" t="e">
        <v>#N/A</v>
      </c>
      <c r="I162" s="7" t="e">
        <v>#N/A</v>
      </c>
      <c r="J162" s="7" t="e">
        <v>#N/A</v>
      </c>
      <c r="K162" s="7" t="e">
        <v>#N/A</v>
      </c>
      <c r="L162" s="7" t="e">
        <v>#N/A</v>
      </c>
      <c r="M162" s="7" t="e">
        <v>#N/A</v>
      </c>
      <c r="N162" s="7" t="e">
        <v>#N/A</v>
      </c>
    </row>
    <row r="163" spans="8:14" x14ac:dyDescent="0.25">
      <c r="H163" s="7" t="e">
        <v>#N/A</v>
      </c>
      <c r="I163" s="7" t="e">
        <v>#N/A</v>
      </c>
      <c r="J163" s="7" t="e">
        <v>#N/A</v>
      </c>
      <c r="K163" s="7" t="e">
        <v>#N/A</v>
      </c>
      <c r="L163" s="7" t="e">
        <v>#N/A</v>
      </c>
      <c r="M163" s="7" t="e">
        <v>#N/A</v>
      </c>
      <c r="N163" s="7" t="e">
        <v>#N/A</v>
      </c>
    </row>
    <row r="164" spans="8:14" x14ac:dyDescent="0.25">
      <c r="H164" s="7" t="e">
        <v>#N/A</v>
      </c>
      <c r="I164" s="7" t="e">
        <v>#N/A</v>
      </c>
      <c r="J164" s="7" t="e">
        <v>#N/A</v>
      </c>
      <c r="K164" s="7" t="e">
        <v>#N/A</v>
      </c>
      <c r="L164" s="7" t="e">
        <v>#N/A</v>
      </c>
      <c r="M164" s="7" t="e">
        <v>#N/A</v>
      </c>
      <c r="N164" s="7" t="e">
        <v>#N/A</v>
      </c>
    </row>
    <row r="165" spans="8:14" x14ac:dyDescent="0.25">
      <c r="H165" s="7" t="e">
        <v>#N/A</v>
      </c>
      <c r="I165" s="7" t="e">
        <v>#N/A</v>
      </c>
      <c r="J165" s="7" t="e">
        <v>#N/A</v>
      </c>
      <c r="K165" s="7" t="e">
        <v>#N/A</v>
      </c>
      <c r="L165" s="7" t="e">
        <v>#N/A</v>
      </c>
      <c r="M165" s="7" t="e">
        <v>#N/A</v>
      </c>
      <c r="N165" s="7" t="e">
        <v>#N/A</v>
      </c>
    </row>
    <row r="166" spans="8:14" x14ac:dyDescent="0.25">
      <c r="H166" s="7" t="e">
        <v>#N/A</v>
      </c>
      <c r="I166" s="7" t="e">
        <v>#N/A</v>
      </c>
      <c r="J166" s="7" t="e">
        <v>#N/A</v>
      </c>
      <c r="K166" s="7" t="e">
        <v>#N/A</v>
      </c>
      <c r="L166" s="7" t="e">
        <v>#N/A</v>
      </c>
      <c r="M166" s="7" t="e">
        <v>#N/A</v>
      </c>
      <c r="N166" s="7" t="e">
        <v>#N/A</v>
      </c>
    </row>
    <row r="167" spans="8:14" x14ac:dyDescent="0.25">
      <c r="H167" s="7" t="e">
        <v>#N/A</v>
      </c>
      <c r="I167" s="7" t="e">
        <v>#N/A</v>
      </c>
      <c r="J167" s="7" t="e">
        <v>#N/A</v>
      </c>
      <c r="K167" s="7" t="e">
        <v>#N/A</v>
      </c>
      <c r="L167" s="7" t="e">
        <v>#N/A</v>
      </c>
      <c r="M167" s="7" t="e">
        <v>#N/A</v>
      </c>
      <c r="N167" s="7" t="e">
        <v>#N/A</v>
      </c>
    </row>
    <row r="168" spans="8:14" x14ac:dyDescent="0.25">
      <c r="H168" s="7" t="e">
        <v>#N/A</v>
      </c>
      <c r="I168" s="7" t="e">
        <v>#N/A</v>
      </c>
      <c r="J168" s="7" t="e">
        <v>#N/A</v>
      </c>
      <c r="K168" s="7" t="e">
        <v>#N/A</v>
      </c>
      <c r="L168" s="7" t="e">
        <v>#N/A</v>
      </c>
      <c r="M168" s="7" t="e">
        <v>#N/A</v>
      </c>
      <c r="N168" s="7" t="e">
        <v>#N/A</v>
      </c>
    </row>
    <row r="169" spans="8:14" x14ac:dyDescent="0.25">
      <c r="H169" s="7" t="e">
        <v>#N/A</v>
      </c>
      <c r="I169" s="7" t="e">
        <v>#N/A</v>
      </c>
      <c r="J169" s="7" t="e">
        <v>#N/A</v>
      </c>
      <c r="K169" s="7" t="e">
        <v>#N/A</v>
      </c>
      <c r="L169" s="7" t="e">
        <v>#N/A</v>
      </c>
      <c r="M169" s="7" t="e">
        <v>#N/A</v>
      </c>
      <c r="N169" s="7" t="e">
        <v>#N/A</v>
      </c>
    </row>
    <row r="170" spans="8:14" x14ac:dyDescent="0.25">
      <c r="H170" s="7" t="e">
        <v>#N/A</v>
      </c>
      <c r="I170" s="7" t="e">
        <v>#N/A</v>
      </c>
      <c r="J170" s="7" t="e">
        <v>#N/A</v>
      </c>
      <c r="K170" s="7" t="e">
        <v>#N/A</v>
      </c>
      <c r="L170" s="7" t="e">
        <v>#N/A</v>
      </c>
      <c r="M170" s="7" t="e">
        <v>#N/A</v>
      </c>
      <c r="N170" s="7" t="e">
        <v>#N/A</v>
      </c>
    </row>
    <row r="171" spans="8:14" x14ac:dyDescent="0.25">
      <c r="H171" s="7" t="e">
        <v>#N/A</v>
      </c>
      <c r="I171" s="7" t="e">
        <v>#N/A</v>
      </c>
      <c r="J171" s="7" t="e">
        <v>#N/A</v>
      </c>
      <c r="K171" s="7" t="e">
        <v>#N/A</v>
      </c>
      <c r="L171" s="7" t="e">
        <v>#N/A</v>
      </c>
      <c r="M171" s="7" t="e">
        <v>#N/A</v>
      </c>
      <c r="N171" s="7" t="e">
        <v>#N/A</v>
      </c>
    </row>
    <row r="172" spans="8:14" x14ac:dyDescent="0.25">
      <c r="H172" s="7" t="e">
        <v>#N/A</v>
      </c>
      <c r="I172" s="7" t="e">
        <v>#N/A</v>
      </c>
      <c r="J172" s="7" t="e">
        <v>#N/A</v>
      </c>
      <c r="K172" s="7" t="e">
        <v>#N/A</v>
      </c>
      <c r="L172" s="7" t="e">
        <v>#N/A</v>
      </c>
      <c r="M172" s="7" t="e">
        <v>#N/A</v>
      </c>
      <c r="N172" s="7" t="e">
        <v>#N/A</v>
      </c>
    </row>
    <row r="173" spans="8:14" x14ac:dyDescent="0.25">
      <c r="H173" s="7" t="e">
        <v>#N/A</v>
      </c>
      <c r="I173" s="7" t="e">
        <v>#N/A</v>
      </c>
      <c r="J173" s="7" t="e">
        <v>#N/A</v>
      </c>
      <c r="K173" s="7" t="e">
        <v>#N/A</v>
      </c>
      <c r="L173" s="7" t="e">
        <v>#N/A</v>
      </c>
      <c r="M173" s="7" t="e">
        <v>#N/A</v>
      </c>
      <c r="N173" s="7" t="e">
        <v>#N/A</v>
      </c>
    </row>
    <row r="174" spans="8:14" x14ac:dyDescent="0.25">
      <c r="H174" s="7" t="e">
        <v>#N/A</v>
      </c>
      <c r="I174" s="7" t="e">
        <v>#N/A</v>
      </c>
      <c r="J174" s="7" t="e">
        <v>#N/A</v>
      </c>
      <c r="K174" s="7" t="e">
        <v>#N/A</v>
      </c>
      <c r="L174" s="7" t="e">
        <v>#N/A</v>
      </c>
      <c r="M174" s="7" t="e">
        <v>#N/A</v>
      </c>
      <c r="N174" s="7" t="e">
        <v>#N/A</v>
      </c>
    </row>
    <row r="175" spans="8:14" x14ac:dyDescent="0.25">
      <c r="H175" s="7" t="e">
        <v>#N/A</v>
      </c>
      <c r="I175" s="7" t="e">
        <v>#N/A</v>
      </c>
      <c r="J175" s="7" t="e">
        <v>#N/A</v>
      </c>
      <c r="K175" s="7" t="e">
        <v>#N/A</v>
      </c>
      <c r="L175" s="7" t="e">
        <v>#N/A</v>
      </c>
      <c r="M175" s="7" t="e">
        <v>#N/A</v>
      </c>
      <c r="N175" s="7" t="e">
        <v>#N/A</v>
      </c>
    </row>
    <row r="176" spans="8:14" x14ac:dyDescent="0.25">
      <c r="H176" s="7" t="e">
        <v>#N/A</v>
      </c>
      <c r="I176" s="7" t="e">
        <v>#N/A</v>
      </c>
      <c r="J176" s="7" t="e">
        <v>#N/A</v>
      </c>
      <c r="K176" s="7" t="e">
        <v>#N/A</v>
      </c>
      <c r="L176" s="7" t="e">
        <v>#N/A</v>
      </c>
      <c r="M176" s="7" t="e">
        <v>#N/A</v>
      </c>
      <c r="N176" s="7" t="e">
        <v>#N/A</v>
      </c>
    </row>
    <row r="177" spans="8:14" x14ac:dyDescent="0.25">
      <c r="H177" s="7" t="e">
        <v>#N/A</v>
      </c>
      <c r="I177" s="7" t="e">
        <v>#N/A</v>
      </c>
      <c r="J177" s="7" t="e">
        <v>#N/A</v>
      </c>
      <c r="K177" s="7" t="e">
        <v>#N/A</v>
      </c>
      <c r="L177" s="7" t="e">
        <v>#N/A</v>
      </c>
      <c r="M177" s="7" t="e">
        <v>#N/A</v>
      </c>
      <c r="N177" s="7" t="e">
        <v>#N/A</v>
      </c>
    </row>
    <row r="178" spans="8:14" x14ac:dyDescent="0.25">
      <c r="H178" s="7" t="e">
        <v>#N/A</v>
      </c>
      <c r="I178" s="7" t="e">
        <v>#N/A</v>
      </c>
      <c r="J178" s="7" t="e">
        <v>#N/A</v>
      </c>
      <c r="K178" s="7" t="e">
        <v>#N/A</v>
      </c>
      <c r="L178" s="7" t="e">
        <v>#N/A</v>
      </c>
      <c r="M178" s="7" t="e">
        <v>#N/A</v>
      </c>
      <c r="N178" s="7" t="e">
        <v>#N/A</v>
      </c>
    </row>
    <row r="179" spans="8:14" x14ac:dyDescent="0.25">
      <c r="H179" s="7" t="e">
        <v>#N/A</v>
      </c>
      <c r="I179" s="7" t="e">
        <v>#N/A</v>
      </c>
      <c r="J179" s="7" t="e">
        <v>#N/A</v>
      </c>
      <c r="K179" s="7" t="e">
        <v>#N/A</v>
      </c>
      <c r="L179" s="7" t="e">
        <v>#N/A</v>
      </c>
      <c r="M179" s="7" t="e">
        <v>#N/A</v>
      </c>
      <c r="N179" s="7" t="e">
        <v>#N/A</v>
      </c>
    </row>
    <row r="180" spans="8:14" x14ac:dyDescent="0.25">
      <c r="H180" s="7" t="e">
        <v>#N/A</v>
      </c>
      <c r="I180" s="7" t="e">
        <v>#N/A</v>
      </c>
      <c r="J180" s="7" t="e">
        <v>#N/A</v>
      </c>
      <c r="K180" s="7" t="e">
        <v>#N/A</v>
      </c>
      <c r="L180" s="7" t="e">
        <v>#N/A</v>
      </c>
      <c r="M180" s="7" t="e">
        <v>#N/A</v>
      </c>
      <c r="N180" s="7" t="e">
        <v>#N/A</v>
      </c>
    </row>
    <row r="181" spans="8:14" x14ac:dyDescent="0.25">
      <c r="H181" s="7" t="e">
        <v>#N/A</v>
      </c>
      <c r="I181" s="7" t="e">
        <v>#N/A</v>
      </c>
      <c r="J181" s="7" t="e">
        <v>#N/A</v>
      </c>
      <c r="K181" s="7" t="e">
        <v>#N/A</v>
      </c>
      <c r="L181" s="7" t="e">
        <v>#N/A</v>
      </c>
      <c r="M181" s="7" t="e">
        <v>#N/A</v>
      </c>
      <c r="N181" s="7" t="e">
        <v>#N/A</v>
      </c>
    </row>
    <row r="182" spans="8:14" x14ac:dyDescent="0.25">
      <c r="H182" s="7" t="e">
        <v>#N/A</v>
      </c>
      <c r="I182" s="7" t="e">
        <v>#N/A</v>
      </c>
      <c r="J182" s="7" t="e">
        <v>#N/A</v>
      </c>
      <c r="K182" s="7" t="e">
        <v>#N/A</v>
      </c>
      <c r="L182" s="7" t="e">
        <v>#N/A</v>
      </c>
      <c r="M182" s="7" t="e">
        <v>#N/A</v>
      </c>
      <c r="N182" s="7" t="e">
        <v>#N/A</v>
      </c>
    </row>
    <row r="183" spans="8:14" x14ac:dyDescent="0.25">
      <c r="H183" s="7" t="e">
        <v>#N/A</v>
      </c>
      <c r="I183" s="7" t="e">
        <v>#N/A</v>
      </c>
      <c r="J183" s="7" t="e">
        <v>#N/A</v>
      </c>
      <c r="K183" s="7" t="e">
        <v>#N/A</v>
      </c>
      <c r="L183" s="7" t="e">
        <v>#N/A</v>
      </c>
      <c r="M183" s="7" t="e">
        <v>#N/A</v>
      </c>
      <c r="N183" s="7" t="e">
        <v>#N/A</v>
      </c>
    </row>
    <row r="184" spans="8:14" x14ac:dyDescent="0.25">
      <c r="H184" s="7" t="e">
        <v>#N/A</v>
      </c>
      <c r="I184" s="7" t="e">
        <v>#N/A</v>
      </c>
      <c r="J184" s="7" t="e">
        <v>#N/A</v>
      </c>
      <c r="K184" s="7" t="e">
        <v>#N/A</v>
      </c>
      <c r="L184" s="7" t="e">
        <v>#N/A</v>
      </c>
      <c r="M184" s="7" t="e">
        <v>#N/A</v>
      </c>
      <c r="N184" s="7" t="e">
        <v>#N/A</v>
      </c>
    </row>
    <row r="185" spans="8:14" x14ac:dyDescent="0.25">
      <c r="H185" s="7" t="e">
        <v>#N/A</v>
      </c>
      <c r="I185" s="7" t="e">
        <v>#N/A</v>
      </c>
      <c r="J185" s="7" t="e">
        <v>#N/A</v>
      </c>
      <c r="K185" s="7" t="e">
        <v>#N/A</v>
      </c>
      <c r="L185" s="7" t="e">
        <v>#N/A</v>
      </c>
      <c r="M185" s="7" t="e">
        <v>#N/A</v>
      </c>
      <c r="N185" s="7" t="e">
        <v>#N/A</v>
      </c>
    </row>
    <row r="186" spans="8:14" x14ac:dyDescent="0.25">
      <c r="H186" s="7" t="e">
        <v>#N/A</v>
      </c>
      <c r="I186" s="7" t="e">
        <v>#N/A</v>
      </c>
      <c r="J186" s="7" t="e">
        <v>#N/A</v>
      </c>
      <c r="K186" s="7" t="e">
        <v>#N/A</v>
      </c>
      <c r="L186" s="7" t="e">
        <v>#N/A</v>
      </c>
      <c r="M186" s="7" t="e">
        <v>#N/A</v>
      </c>
      <c r="N186" s="7" t="e">
        <v>#N/A</v>
      </c>
    </row>
    <row r="187" spans="8:14" x14ac:dyDescent="0.25">
      <c r="H187" s="7" t="e">
        <v>#N/A</v>
      </c>
      <c r="I187" s="7" t="e">
        <v>#N/A</v>
      </c>
      <c r="J187" s="7" t="e">
        <v>#N/A</v>
      </c>
      <c r="K187" s="7" t="e">
        <v>#N/A</v>
      </c>
      <c r="L187" s="7" t="e">
        <v>#N/A</v>
      </c>
      <c r="M187" s="7" t="e">
        <v>#N/A</v>
      </c>
      <c r="N187" s="7" t="e">
        <v>#N/A</v>
      </c>
    </row>
    <row r="188" spans="8:14" x14ac:dyDescent="0.25">
      <c r="H188" s="7" t="e">
        <v>#N/A</v>
      </c>
      <c r="I188" s="7" t="e">
        <v>#N/A</v>
      </c>
      <c r="J188" s="7" t="e">
        <v>#N/A</v>
      </c>
      <c r="K188" s="7" t="e">
        <v>#N/A</v>
      </c>
      <c r="L188" s="7" t="e">
        <v>#N/A</v>
      </c>
      <c r="M188" s="7" t="e">
        <v>#N/A</v>
      </c>
      <c r="N188" s="7" t="e">
        <v>#N/A</v>
      </c>
    </row>
    <row r="189" spans="8:14" x14ac:dyDescent="0.25">
      <c r="H189" s="7" t="e">
        <v>#N/A</v>
      </c>
      <c r="I189" s="7" t="e">
        <v>#N/A</v>
      </c>
      <c r="J189" s="7" t="e">
        <v>#N/A</v>
      </c>
      <c r="K189" s="7" t="e">
        <v>#N/A</v>
      </c>
      <c r="L189" s="7" t="e">
        <v>#N/A</v>
      </c>
      <c r="M189" s="7" t="e">
        <v>#N/A</v>
      </c>
      <c r="N189" s="7" t="e">
        <v>#N/A</v>
      </c>
    </row>
    <row r="190" spans="8:14" x14ac:dyDescent="0.25">
      <c r="H190" s="7" t="e">
        <v>#N/A</v>
      </c>
      <c r="I190" s="7" t="e">
        <v>#N/A</v>
      </c>
      <c r="J190" s="7" t="e">
        <v>#N/A</v>
      </c>
      <c r="K190" s="7" t="e">
        <v>#N/A</v>
      </c>
      <c r="L190" s="7" t="e">
        <v>#N/A</v>
      </c>
      <c r="M190" s="7" t="e">
        <v>#N/A</v>
      </c>
      <c r="N190" s="7" t="e">
        <v>#N/A</v>
      </c>
    </row>
    <row r="191" spans="8:14" x14ac:dyDescent="0.25">
      <c r="H191" s="7" t="e">
        <v>#N/A</v>
      </c>
      <c r="I191" s="7" t="e">
        <v>#N/A</v>
      </c>
      <c r="J191" s="7" t="e">
        <v>#N/A</v>
      </c>
      <c r="K191" s="7" t="e">
        <v>#N/A</v>
      </c>
      <c r="L191" s="7" t="e">
        <v>#N/A</v>
      </c>
      <c r="M191" s="7" t="e">
        <v>#N/A</v>
      </c>
      <c r="N191" s="7" t="e">
        <v>#N/A</v>
      </c>
    </row>
    <row r="192" spans="8:14" x14ac:dyDescent="0.25">
      <c r="H192" s="7" t="e">
        <v>#N/A</v>
      </c>
      <c r="I192" s="7" t="e">
        <v>#N/A</v>
      </c>
      <c r="J192" s="7" t="e">
        <v>#N/A</v>
      </c>
      <c r="K192" s="7" t="e">
        <v>#N/A</v>
      </c>
      <c r="L192" s="7" t="e">
        <v>#N/A</v>
      </c>
      <c r="M192" s="7" t="e">
        <v>#N/A</v>
      </c>
      <c r="N192" s="7" t="e">
        <v>#N/A</v>
      </c>
    </row>
    <row r="193" spans="8:14" x14ac:dyDescent="0.25">
      <c r="H193" s="7" t="e">
        <v>#N/A</v>
      </c>
      <c r="I193" s="7" t="e">
        <v>#N/A</v>
      </c>
      <c r="J193" s="7" t="e">
        <v>#N/A</v>
      </c>
      <c r="K193" s="7" t="e">
        <v>#N/A</v>
      </c>
      <c r="L193" s="7" t="e">
        <v>#N/A</v>
      </c>
      <c r="M193" s="7" t="e">
        <v>#N/A</v>
      </c>
      <c r="N193" s="7" t="e">
        <v>#N/A</v>
      </c>
    </row>
    <row r="194" spans="8:14" x14ac:dyDescent="0.25">
      <c r="H194" s="7" t="e">
        <v>#N/A</v>
      </c>
      <c r="I194" s="7" t="e">
        <v>#N/A</v>
      </c>
      <c r="J194" s="7" t="e">
        <v>#N/A</v>
      </c>
      <c r="K194" s="7" t="e">
        <v>#N/A</v>
      </c>
      <c r="L194" s="7" t="e">
        <v>#N/A</v>
      </c>
      <c r="M194" s="7" t="e">
        <v>#N/A</v>
      </c>
      <c r="N194" s="7" t="e">
        <v>#N/A</v>
      </c>
    </row>
    <row r="195" spans="8:14" x14ac:dyDescent="0.25">
      <c r="H195" s="7" t="e">
        <v>#N/A</v>
      </c>
      <c r="I195" s="7" t="e">
        <v>#N/A</v>
      </c>
      <c r="J195" s="7" t="e">
        <v>#N/A</v>
      </c>
      <c r="K195" s="7" t="e">
        <v>#N/A</v>
      </c>
      <c r="L195" s="7" t="e">
        <v>#N/A</v>
      </c>
      <c r="M195" s="7" t="e">
        <v>#N/A</v>
      </c>
      <c r="N195" s="7" t="e">
        <v>#N/A</v>
      </c>
    </row>
    <row r="196" spans="8:14" x14ac:dyDescent="0.25">
      <c r="H196" s="7" t="e">
        <v>#N/A</v>
      </c>
      <c r="I196" s="7" t="e">
        <v>#N/A</v>
      </c>
      <c r="J196" s="7" t="e">
        <v>#N/A</v>
      </c>
      <c r="K196" s="7" t="e">
        <v>#N/A</v>
      </c>
      <c r="L196" s="7" t="e">
        <v>#N/A</v>
      </c>
      <c r="M196" s="7" t="e">
        <v>#N/A</v>
      </c>
      <c r="N196" s="7" t="e">
        <v>#N/A</v>
      </c>
    </row>
    <row r="197" spans="8:14" x14ac:dyDescent="0.25">
      <c r="H197" s="7" t="e">
        <v>#N/A</v>
      </c>
      <c r="I197" s="7" t="e">
        <v>#N/A</v>
      </c>
      <c r="J197" s="7" t="e">
        <v>#N/A</v>
      </c>
      <c r="K197" s="7" t="e">
        <v>#N/A</v>
      </c>
      <c r="L197" s="7" t="e">
        <v>#N/A</v>
      </c>
      <c r="M197" s="7" t="e">
        <v>#N/A</v>
      </c>
      <c r="N197" s="7" t="e">
        <v>#N/A</v>
      </c>
    </row>
    <row r="198" spans="8:14" x14ac:dyDescent="0.25">
      <c r="H198" s="7" t="e">
        <v>#N/A</v>
      </c>
      <c r="I198" s="7" t="e">
        <v>#N/A</v>
      </c>
      <c r="J198" s="7" t="e">
        <v>#N/A</v>
      </c>
      <c r="K198" s="7" t="e">
        <v>#N/A</v>
      </c>
      <c r="L198" s="7" t="e">
        <v>#N/A</v>
      </c>
      <c r="M198" s="7" t="e">
        <v>#N/A</v>
      </c>
      <c r="N198" s="7" t="e">
        <v>#N/A</v>
      </c>
    </row>
    <row r="199" spans="8:14" x14ac:dyDescent="0.25">
      <c r="H199" s="7" t="e">
        <v>#N/A</v>
      </c>
      <c r="I199" s="7" t="e">
        <v>#N/A</v>
      </c>
      <c r="J199" s="7" t="e">
        <v>#N/A</v>
      </c>
      <c r="K199" s="7" t="e">
        <v>#N/A</v>
      </c>
      <c r="L199" s="7" t="e">
        <v>#N/A</v>
      </c>
      <c r="M199" s="7" t="e">
        <v>#N/A</v>
      </c>
      <c r="N199" s="7" t="e">
        <v>#N/A</v>
      </c>
    </row>
    <row r="200" spans="8:14" x14ac:dyDescent="0.25">
      <c r="H200" s="7" t="e">
        <v>#N/A</v>
      </c>
      <c r="I200" s="7" t="e">
        <v>#N/A</v>
      </c>
      <c r="J200" s="7" t="e">
        <v>#N/A</v>
      </c>
      <c r="K200" s="7" t="e">
        <v>#N/A</v>
      </c>
      <c r="L200" s="7" t="e">
        <v>#N/A</v>
      </c>
      <c r="M200" s="7" t="e">
        <v>#N/A</v>
      </c>
      <c r="N200" s="7" t="e">
        <v>#N/A</v>
      </c>
    </row>
    <row r="201" spans="8:14" x14ac:dyDescent="0.25">
      <c r="H201" s="7" t="e">
        <v>#N/A</v>
      </c>
      <c r="I201" s="7" t="e">
        <v>#N/A</v>
      </c>
      <c r="J201" s="7" t="e">
        <v>#N/A</v>
      </c>
      <c r="K201" s="7" t="e">
        <v>#N/A</v>
      </c>
      <c r="L201" s="7" t="e">
        <v>#N/A</v>
      </c>
      <c r="M201" s="7" t="e">
        <v>#N/A</v>
      </c>
      <c r="N201" s="7" t="e">
        <v>#N/A</v>
      </c>
    </row>
    <row r="202" spans="8:14" x14ac:dyDescent="0.25">
      <c r="H202" s="7" t="e">
        <v>#N/A</v>
      </c>
      <c r="I202" s="7" t="e">
        <v>#N/A</v>
      </c>
      <c r="J202" s="7" t="e">
        <v>#N/A</v>
      </c>
      <c r="K202" s="7" t="e">
        <v>#N/A</v>
      </c>
      <c r="L202" s="7" t="e">
        <v>#N/A</v>
      </c>
      <c r="M202" s="7" t="e">
        <v>#N/A</v>
      </c>
      <c r="N202" s="7" t="e">
        <v>#N/A</v>
      </c>
    </row>
    <row r="203" spans="8:14" x14ac:dyDescent="0.25">
      <c r="H203" s="7" t="e">
        <v>#N/A</v>
      </c>
      <c r="I203" s="7" t="e">
        <v>#N/A</v>
      </c>
      <c r="J203" s="7" t="e">
        <v>#N/A</v>
      </c>
      <c r="K203" s="7" t="e">
        <v>#N/A</v>
      </c>
      <c r="L203" s="7" t="e">
        <v>#N/A</v>
      </c>
      <c r="M203" s="7" t="e">
        <v>#N/A</v>
      </c>
      <c r="N203" s="7" t="e">
        <v>#N/A</v>
      </c>
    </row>
    <row r="204" spans="8:14" x14ac:dyDescent="0.25">
      <c r="H204" s="7" t="e">
        <v>#N/A</v>
      </c>
      <c r="I204" s="7" t="e">
        <v>#N/A</v>
      </c>
      <c r="J204" s="7" t="e">
        <v>#N/A</v>
      </c>
      <c r="K204" s="7" t="e">
        <v>#N/A</v>
      </c>
      <c r="L204" s="7" t="e">
        <v>#N/A</v>
      </c>
      <c r="M204" s="7" t="e">
        <v>#N/A</v>
      </c>
      <c r="N204" s="7" t="e">
        <v>#N/A</v>
      </c>
    </row>
    <row r="205" spans="8:14" x14ac:dyDescent="0.25">
      <c r="H205" s="7" t="e">
        <v>#N/A</v>
      </c>
      <c r="I205" s="7" t="e">
        <v>#N/A</v>
      </c>
      <c r="J205" s="7" t="e">
        <v>#N/A</v>
      </c>
      <c r="K205" s="7" t="e">
        <v>#N/A</v>
      </c>
      <c r="L205" s="7" t="e">
        <v>#N/A</v>
      </c>
      <c r="M205" s="7" t="e">
        <v>#N/A</v>
      </c>
      <c r="N205" s="7" t="e">
        <v>#N/A</v>
      </c>
    </row>
    <row r="206" spans="8:14" x14ac:dyDescent="0.25">
      <c r="H206" s="7" t="e">
        <v>#N/A</v>
      </c>
      <c r="I206" s="7" t="e">
        <v>#N/A</v>
      </c>
      <c r="J206" s="7" t="e">
        <v>#N/A</v>
      </c>
      <c r="K206" s="7" t="e">
        <v>#N/A</v>
      </c>
      <c r="L206" s="7" t="e">
        <v>#N/A</v>
      </c>
      <c r="M206" s="7" t="e">
        <v>#N/A</v>
      </c>
      <c r="N206" s="7" t="e">
        <v>#N/A</v>
      </c>
    </row>
    <row r="207" spans="8:14" x14ac:dyDescent="0.25">
      <c r="H207" s="7" t="e">
        <v>#N/A</v>
      </c>
      <c r="I207" s="7" t="e">
        <v>#N/A</v>
      </c>
      <c r="J207" s="7" t="e">
        <v>#N/A</v>
      </c>
      <c r="K207" s="7" t="e">
        <v>#N/A</v>
      </c>
      <c r="L207" s="7" t="e">
        <v>#N/A</v>
      </c>
      <c r="M207" s="7" t="e">
        <v>#N/A</v>
      </c>
      <c r="N207" s="7" t="e">
        <v>#N/A</v>
      </c>
    </row>
    <row r="208" spans="8:14" x14ac:dyDescent="0.25">
      <c r="H208" s="7" t="e">
        <v>#N/A</v>
      </c>
      <c r="I208" s="7" t="e">
        <v>#N/A</v>
      </c>
      <c r="J208" s="7" t="e">
        <v>#N/A</v>
      </c>
      <c r="K208" s="7" t="e">
        <v>#N/A</v>
      </c>
      <c r="L208" s="7" t="e">
        <v>#N/A</v>
      </c>
      <c r="M208" s="7" t="e">
        <v>#N/A</v>
      </c>
      <c r="N208" s="7" t="e">
        <v>#N/A</v>
      </c>
    </row>
    <row r="209" spans="8:14" x14ac:dyDescent="0.25">
      <c r="H209" s="7" t="e">
        <v>#N/A</v>
      </c>
      <c r="I209" s="7" t="e">
        <v>#N/A</v>
      </c>
      <c r="J209" s="7" t="e">
        <v>#N/A</v>
      </c>
      <c r="K209" s="7" t="e">
        <v>#N/A</v>
      </c>
      <c r="L209" s="7" t="e">
        <v>#N/A</v>
      </c>
      <c r="M209" s="7" t="e">
        <v>#N/A</v>
      </c>
      <c r="N209" s="7" t="e">
        <v>#N/A</v>
      </c>
    </row>
    <row r="210" spans="8:14" x14ac:dyDescent="0.25">
      <c r="H210" s="7" t="e">
        <v>#N/A</v>
      </c>
      <c r="I210" s="7" t="e">
        <v>#N/A</v>
      </c>
      <c r="J210" s="7" t="e">
        <v>#N/A</v>
      </c>
      <c r="K210" s="7" t="e">
        <v>#N/A</v>
      </c>
      <c r="L210" s="7" t="e">
        <v>#N/A</v>
      </c>
      <c r="M210" s="7" t="e">
        <v>#N/A</v>
      </c>
      <c r="N210" s="7" t="e">
        <v>#N/A</v>
      </c>
    </row>
    <row r="211" spans="8:14" x14ac:dyDescent="0.25">
      <c r="H211" s="7" t="e">
        <v>#N/A</v>
      </c>
      <c r="I211" s="7" t="e">
        <v>#N/A</v>
      </c>
      <c r="J211" s="7" t="e">
        <v>#N/A</v>
      </c>
      <c r="K211" s="7" t="e">
        <v>#N/A</v>
      </c>
      <c r="L211" s="7" t="e">
        <v>#N/A</v>
      </c>
      <c r="M211" s="7" t="e">
        <v>#N/A</v>
      </c>
      <c r="N211" s="7" t="e">
        <v>#N/A</v>
      </c>
    </row>
    <row r="212" spans="8:14" x14ac:dyDescent="0.25">
      <c r="H212" s="7" t="e">
        <v>#N/A</v>
      </c>
      <c r="I212" s="7" t="e">
        <v>#N/A</v>
      </c>
      <c r="J212" s="7" t="e">
        <v>#N/A</v>
      </c>
      <c r="K212" s="7" t="e">
        <v>#N/A</v>
      </c>
      <c r="L212" s="7" t="e">
        <v>#N/A</v>
      </c>
      <c r="M212" s="7" t="e">
        <v>#N/A</v>
      </c>
      <c r="N212" s="7" t="e">
        <v>#N/A</v>
      </c>
    </row>
    <row r="213" spans="8:14" x14ac:dyDescent="0.25">
      <c r="H213" s="7" t="e">
        <v>#N/A</v>
      </c>
      <c r="I213" s="7" t="e">
        <v>#N/A</v>
      </c>
      <c r="J213" s="7" t="e">
        <v>#N/A</v>
      </c>
      <c r="K213" s="7" t="e">
        <v>#N/A</v>
      </c>
      <c r="L213" s="7" t="e">
        <v>#N/A</v>
      </c>
      <c r="M213" s="7" t="e">
        <v>#N/A</v>
      </c>
      <c r="N213" s="7" t="e">
        <v>#N/A</v>
      </c>
    </row>
    <row r="214" spans="8:14" x14ac:dyDescent="0.25">
      <c r="H214" s="7" t="e">
        <v>#N/A</v>
      </c>
      <c r="I214" s="7" t="e">
        <v>#N/A</v>
      </c>
      <c r="J214" s="7" t="e">
        <v>#N/A</v>
      </c>
      <c r="K214" s="7" t="e">
        <v>#N/A</v>
      </c>
      <c r="L214" s="7" t="e">
        <v>#N/A</v>
      </c>
      <c r="M214" s="7" t="e">
        <v>#N/A</v>
      </c>
      <c r="N214" s="7" t="e">
        <v>#N/A</v>
      </c>
    </row>
    <row r="215" spans="8:14" x14ac:dyDescent="0.25">
      <c r="H215" s="7" t="e">
        <v>#N/A</v>
      </c>
      <c r="I215" s="7" t="e">
        <v>#N/A</v>
      </c>
      <c r="J215" s="7" t="e">
        <v>#N/A</v>
      </c>
      <c r="K215" s="7" t="e">
        <v>#N/A</v>
      </c>
      <c r="L215" s="7" t="e">
        <v>#N/A</v>
      </c>
      <c r="M215" s="7" t="e">
        <v>#N/A</v>
      </c>
      <c r="N215" s="7" t="e">
        <v>#N/A</v>
      </c>
    </row>
    <row r="216" spans="8:14" x14ac:dyDescent="0.25">
      <c r="H216" s="7" t="e">
        <v>#N/A</v>
      </c>
      <c r="I216" s="7" t="e">
        <v>#N/A</v>
      </c>
      <c r="J216" s="7" t="e">
        <v>#N/A</v>
      </c>
      <c r="K216" s="7" t="e">
        <v>#N/A</v>
      </c>
      <c r="L216" s="7" t="e">
        <v>#N/A</v>
      </c>
      <c r="M216" s="7" t="e">
        <v>#N/A</v>
      </c>
      <c r="N216" s="7" t="e">
        <v>#N/A</v>
      </c>
    </row>
    <row r="217" spans="8:14" x14ac:dyDescent="0.25">
      <c r="H217" s="7" t="e">
        <v>#N/A</v>
      </c>
      <c r="I217" s="7" t="e">
        <v>#N/A</v>
      </c>
      <c r="J217" s="7" t="e">
        <v>#N/A</v>
      </c>
      <c r="K217" s="7" t="e">
        <v>#N/A</v>
      </c>
      <c r="L217" s="7" t="e">
        <v>#N/A</v>
      </c>
      <c r="M217" s="7" t="e">
        <v>#N/A</v>
      </c>
      <c r="N217" s="7" t="e">
        <v>#N/A</v>
      </c>
    </row>
    <row r="218" spans="8:14" x14ac:dyDescent="0.25">
      <c r="H218" s="7" t="e">
        <v>#N/A</v>
      </c>
      <c r="I218" s="7" t="e">
        <v>#N/A</v>
      </c>
      <c r="J218" s="7" t="e">
        <v>#N/A</v>
      </c>
      <c r="K218" s="7" t="e">
        <v>#N/A</v>
      </c>
      <c r="L218" s="7" t="e">
        <v>#N/A</v>
      </c>
      <c r="M218" s="7" t="e">
        <v>#N/A</v>
      </c>
      <c r="N218" s="7" t="e">
        <v>#N/A</v>
      </c>
    </row>
    <row r="219" spans="8:14" x14ac:dyDescent="0.25">
      <c r="H219" s="7" t="e">
        <v>#N/A</v>
      </c>
      <c r="I219" s="7" t="e">
        <v>#N/A</v>
      </c>
      <c r="J219" s="7" t="e">
        <v>#N/A</v>
      </c>
      <c r="K219" s="7" t="e">
        <v>#N/A</v>
      </c>
      <c r="L219" s="7" t="e">
        <v>#N/A</v>
      </c>
      <c r="M219" s="7" t="e">
        <v>#N/A</v>
      </c>
      <c r="N219" s="7" t="e">
        <v>#N/A</v>
      </c>
    </row>
    <row r="220" spans="8:14" x14ac:dyDescent="0.25">
      <c r="H220" s="7" t="e">
        <v>#N/A</v>
      </c>
      <c r="I220" s="7" t="e">
        <v>#N/A</v>
      </c>
      <c r="J220" s="7" t="e">
        <v>#N/A</v>
      </c>
      <c r="K220" s="7" t="e">
        <v>#N/A</v>
      </c>
      <c r="L220" s="7" t="e">
        <v>#N/A</v>
      </c>
      <c r="M220" s="7" t="e">
        <v>#N/A</v>
      </c>
      <c r="N220" s="7" t="e">
        <v>#N/A</v>
      </c>
    </row>
    <row r="221" spans="8:14" x14ac:dyDescent="0.25">
      <c r="H221" s="7" t="e">
        <v>#N/A</v>
      </c>
      <c r="I221" s="7" t="e">
        <v>#N/A</v>
      </c>
      <c r="J221" s="7" t="e">
        <v>#N/A</v>
      </c>
      <c r="K221" s="7" t="e">
        <v>#N/A</v>
      </c>
      <c r="L221" s="7" t="e">
        <v>#N/A</v>
      </c>
      <c r="M221" s="7" t="e">
        <v>#N/A</v>
      </c>
      <c r="N221" s="7" t="e">
        <v>#N/A</v>
      </c>
    </row>
    <row r="222" spans="8:14" x14ac:dyDescent="0.25">
      <c r="H222" s="7" t="e">
        <v>#N/A</v>
      </c>
      <c r="I222" s="7" t="e">
        <v>#N/A</v>
      </c>
      <c r="J222" s="7" t="e">
        <v>#N/A</v>
      </c>
      <c r="K222" s="7" t="e">
        <v>#N/A</v>
      </c>
      <c r="L222" s="7" t="e">
        <v>#N/A</v>
      </c>
      <c r="M222" s="7" t="e">
        <v>#N/A</v>
      </c>
      <c r="N222" s="7" t="e">
        <v>#N/A</v>
      </c>
    </row>
    <row r="223" spans="8:14" x14ac:dyDescent="0.25">
      <c r="H223" s="7" t="e">
        <v>#N/A</v>
      </c>
      <c r="I223" s="7" t="e">
        <v>#N/A</v>
      </c>
      <c r="J223" s="7" t="e">
        <v>#N/A</v>
      </c>
      <c r="K223" s="7" t="e">
        <v>#N/A</v>
      </c>
      <c r="L223" s="7" t="e">
        <v>#N/A</v>
      </c>
      <c r="M223" s="7" t="e">
        <v>#N/A</v>
      </c>
      <c r="N223" s="7" t="e">
        <v>#N/A</v>
      </c>
    </row>
    <row r="224" spans="8:14" x14ac:dyDescent="0.25">
      <c r="H224" s="7" t="e">
        <v>#N/A</v>
      </c>
      <c r="I224" s="7" t="e">
        <v>#N/A</v>
      </c>
      <c r="J224" s="7" t="e">
        <v>#N/A</v>
      </c>
      <c r="K224" s="7" t="e">
        <v>#N/A</v>
      </c>
      <c r="L224" s="7" t="e">
        <v>#N/A</v>
      </c>
      <c r="M224" s="7" t="e">
        <v>#N/A</v>
      </c>
      <c r="N224" s="7" t="e">
        <v>#N/A</v>
      </c>
    </row>
    <row r="225" spans="8:14" x14ac:dyDescent="0.25">
      <c r="H225" s="7" t="e">
        <v>#N/A</v>
      </c>
      <c r="I225" s="7" t="e">
        <v>#N/A</v>
      </c>
      <c r="J225" s="7" t="e">
        <v>#N/A</v>
      </c>
      <c r="K225" s="7" t="e">
        <v>#N/A</v>
      </c>
      <c r="L225" s="7" t="e">
        <v>#N/A</v>
      </c>
      <c r="M225" s="7" t="e">
        <v>#N/A</v>
      </c>
      <c r="N225" s="7" t="e">
        <v>#N/A</v>
      </c>
    </row>
    <row r="226" spans="8:14" x14ac:dyDescent="0.25">
      <c r="H226" s="7" t="e">
        <v>#N/A</v>
      </c>
      <c r="I226" s="7" t="e">
        <v>#N/A</v>
      </c>
      <c r="J226" s="7" t="e">
        <v>#N/A</v>
      </c>
      <c r="K226" s="7" t="e">
        <v>#N/A</v>
      </c>
      <c r="L226" s="7" t="e">
        <v>#N/A</v>
      </c>
      <c r="M226" s="7" t="e">
        <v>#N/A</v>
      </c>
      <c r="N226" s="7" t="e">
        <v>#N/A</v>
      </c>
    </row>
    <row r="227" spans="8:14" x14ac:dyDescent="0.25">
      <c r="H227" s="7" t="e">
        <v>#N/A</v>
      </c>
      <c r="I227" s="7" t="e">
        <v>#N/A</v>
      </c>
      <c r="J227" s="7" t="e">
        <v>#N/A</v>
      </c>
      <c r="K227" s="7" t="e">
        <v>#N/A</v>
      </c>
      <c r="L227" s="7" t="e">
        <v>#N/A</v>
      </c>
      <c r="M227" s="7" t="e">
        <v>#N/A</v>
      </c>
      <c r="N227" s="7" t="e">
        <v>#N/A</v>
      </c>
    </row>
    <row r="228" spans="8:14" x14ac:dyDescent="0.25">
      <c r="H228" s="7" t="e">
        <v>#N/A</v>
      </c>
      <c r="I228" s="7" t="e">
        <v>#N/A</v>
      </c>
      <c r="J228" s="7" t="e">
        <v>#N/A</v>
      </c>
      <c r="K228" s="7" t="e">
        <v>#N/A</v>
      </c>
      <c r="L228" s="7" t="e">
        <v>#N/A</v>
      </c>
      <c r="M228" s="7" t="e">
        <v>#N/A</v>
      </c>
      <c r="N228" s="7" t="e">
        <v>#N/A</v>
      </c>
    </row>
    <row r="229" spans="8:14" x14ac:dyDescent="0.25">
      <c r="H229" s="7" t="e">
        <v>#N/A</v>
      </c>
      <c r="I229" s="7" t="e">
        <v>#N/A</v>
      </c>
      <c r="J229" s="7" t="e">
        <v>#N/A</v>
      </c>
      <c r="K229" s="7" t="e">
        <v>#N/A</v>
      </c>
      <c r="L229" s="7" t="e">
        <v>#N/A</v>
      </c>
      <c r="M229" s="7" t="e">
        <v>#N/A</v>
      </c>
      <c r="N229" s="7" t="e">
        <v>#N/A</v>
      </c>
    </row>
    <row r="230" spans="8:14" x14ac:dyDescent="0.25">
      <c r="H230" s="7" t="e">
        <v>#N/A</v>
      </c>
      <c r="I230" s="7" t="e">
        <v>#N/A</v>
      </c>
      <c r="J230" s="7" t="e">
        <v>#N/A</v>
      </c>
      <c r="K230" s="7" t="e">
        <v>#N/A</v>
      </c>
      <c r="L230" s="7" t="e">
        <v>#N/A</v>
      </c>
      <c r="M230" s="7" t="e">
        <v>#N/A</v>
      </c>
      <c r="N230" s="7" t="e">
        <v>#N/A</v>
      </c>
    </row>
    <row r="231" spans="8:14" x14ac:dyDescent="0.25">
      <c r="H231" s="7" t="e">
        <v>#N/A</v>
      </c>
      <c r="I231" s="7" t="e">
        <v>#N/A</v>
      </c>
      <c r="J231" s="7" t="e">
        <v>#N/A</v>
      </c>
      <c r="K231" s="7" t="e">
        <v>#N/A</v>
      </c>
      <c r="L231" s="7" t="e">
        <v>#N/A</v>
      </c>
      <c r="M231" s="7" t="e">
        <v>#N/A</v>
      </c>
      <c r="N231" s="7" t="e">
        <v>#N/A</v>
      </c>
    </row>
    <row r="232" spans="8:14" x14ac:dyDescent="0.25">
      <c r="H232" s="7" t="e">
        <v>#N/A</v>
      </c>
      <c r="I232" s="7" t="e">
        <v>#N/A</v>
      </c>
      <c r="J232" s="7" t="e">
        <v>#N/A</v>
      </c>
      <c r="K232" s="7" t="e">
        <v>#N/A</v>
      </c>
      <c r="L232" s="7" t="e">
        <v>#N/A</v>
      </c>
      <c r="M232" s="7" t="e">
        <v>#N/A</v>
      </c>
      <c r="N232" s="7" t="e">
        <v>#N/A</v>
      </c>
    </row>
    <row r="233" spans="8:14" x14ac:dyDescent="0.25">
      <c r="H233" s="7" t="e">
        <v>#N/A</v>
      </c>
      <c r="I233" s="7" t="e">
        <v>#N/A</v>
      </c>
      <c r="J233" s="7" t="e">
        <v>#N/A</v>
      </c>
      <c r="K233" s="7" t="e">
        <v>#N/A</v>
      </c>
      <c r="L233" s="7" t="e">
        <v>#N/A</v>
      </c>
      <c r="M233" s="7" t="e">
        <v>#N/A</v>
      </c>
      <c r="N233" s="7" t="e">
        <v>#N/A</v>
      </c>
    </row>
    <row r="234" spans="8:14" x14ac:dyDescent="0.25">
      <c r="H234" s="7" t="e">
        <v>#N/A</v>
      </c>
      <c r="I234" s="7" t="e">
        <v>#N/A</v>
      </c>
      <c r="J234" s="7" t="e">
        <v>#N/A</v>
      </c>
      <c r="K234" s="7" t="e">
        <v>#N/A</v>
      </c>
      <c r="L234" s="7" t="e">
        <v>#N/A</v>
      </c>
      <c r="M234" s="7" t="e">
        <v>#N/A</v>
      </c>
      <c r="N234" s="7" t="e">
        <v>#N/A</v>
      </c>
    </row>
    <row r="235" spans="8:14" x14ac:dyDescent="0.25">
      <c r="H235" s="7" t="e">
        <v>#N/A</v>
      </c>
      <c r="I235" s="7" t="e">
        <v>#N/A</v>
      </c>
      <c r="J235" s="7" t="e">
        <v>#N/A</v>
      </c>
      <c r="K235" s="7" t="e">
        <v>#N/A</v>
      </c>
      <c r="L235" s="7" t="e">
        <v>#N/A</v>
      </c>
      <c r="M235" s="7" t="e">
        <v>#N/A</v>
      </c>
      <c r="N235" s="7" t="e">
        <v>#N/A</v>
      </c>
    </row>
    <row r="236" spans="8:14" x14ac:dyDescent="0.25">
      <c r="H236" s="7" t="e">
        <v>#N/A</v>
      </c>
      <c r="I236" s="7" t="e">
        <v>#N/A</v>
      </c>
      <c r="J236" s="7" t="e">
        <v>#N/A</v>
      </c>
      <c r="K236" s="7" t="e">
        <v>#N/A</v>
      </c>
      <c r="L236" s="7" t="e">
        <v>#N/A</v>
      </c>
      <c r="M236" s="7" t="e">
        <v>#N/A</v>
      </c>
      <c r="N236" s="7" t="e">
        <v>#N/A</v>
      </c>
    </row>
    <row r="237" spans="8:14" x14ac:dyDescent="0.25">
      <c r="H237" s="7" t="e">
        <v>#N/A</v>
      </c>
      <c r="I237" s="7" t="e">
        <v>#N/A</v>
      </c>
      <c r="J237" s="7" t="e">
        <v>#N/A</v>
      </c>
      <c r="K237" s="7" t="e">
        <v>#N/A</v>
      </c>
      <c r="L237" s="7" t="e">
        <v>#N/A</v>
      </c>
      <c r="M237" s="7" t="e">
        <v>#N/A</v>
      </c>
      <c r="N237" s="7" t="e">
        <v>#N/A</v>
      </c>
    </row>
    <row r="238" spans="8:14" x14ac:dyDescent="0.25">
      <c r="H238" s="7" t="e">
        <v>#N/A</v>
      </c>
      <c r="I238" s="7" t="e">
        <v>#N/A</v>
      </c>
      <c r="J238" s="7" t="e">
        <v>#N/A</v>
      </c>
      <c r="K238" s="7" t="e">
        <v>#N/A</v>
      </c>
      <c r="L238" s="7" t="e">
        <v>#N/A</v>
      </c>
      <c r="M238" s="7" t="e">
        <v>#N/A</v>
      </c>
      <c r="N238" s="7" t="e">
        <v>#N/A</v>
      </c>
    </row>
    <row r="239" spans="8:14" x14ac:dyDescent="0.25">
      <c r="H239" s="7" t="e">
        <v>#N/A</v>
      </c>
      <c r="I239" s="7" t="e">
        <v>#N/A</v>
      </c>
      <c r="J239" s="7" t="e">
        <v>#N/A</v>
      </c>
      <c r="K239" s="7" t="e">
        <v>#N/A</v>
      </c>
      <c r="L239" s="7" t="e">
        <v>#N/A</v>
      </c>
      <c r="M239" s="7" t="e">
        <v>#N/A</v>
      </c>
      <c r="N239" s="7" t="e">
        <v>#N/A</v>
      </c>
    </row>
    <row r="240" spans="8:14" x14ac:dyDescent="0.25">
      <c r="H240" s="7" t="e">
        <v>#N/A</v>
      </c>
      <c r="I240" s="7" t="e">
        <v>#N/A</v>
      </c>
      <c r="J240" s="7" t="e">
        <v>#N/A</v>
      </c>
      <c r="K240" s="7" t="e">
        <v>#N/A</v>
      </c>
      <c r="L240" s="7" t="e">
        <v>#N/A</v>
      </c>
      <c r="M240" s="7" t="e">
        <v>#N/A</v>
      </c>
      <c r="N240" s="7" t="e">
        <v>#N/A</v>
      </c>
    </row>
    <row r="241" spans="8:14" x14ac:dyDescent="0.25">
      <c r="H241" s="7" t="e">
        <v>#N/A</v>
      </c>
      <c r="I241" s="7" t="e">
        <v>#N/A</v>
      </c>
      <c r="J241" s="7" t="e">
        <v>#N/A</v>
      </c>
      <c r="K241" s="7" t="e">
        <v>#N/A</v>
      </c>
      <c r="L241" s="7" t="e">
        <v>#N/A</v>
      </c>
      <c r="M241" s="7" t="e">
        <v>#N/A</v>
      </c>
      <c r="N241" s="7" t="e">
        <v>#N/A</v>
      </c>
    </row>
    <row r="242" spans="8:14" x14ac:dyDescent="0.25">
      <c r="H242" s="7" t="e">
        <v>#N/A</v>
      </c>
      <c r="I242" s="7" t="e">
        <v>#N/A</v>
      </c>
      <c r="J242" s="7" t="e">
        <v>#N/A</v>
      </c>
      <c r="K242" s="7" t="e">
        <v>#N/A</v>
      </c>
      <c r="L242" s="7" t="e">
        <v>#N/A</v>
      </c>
      <c r="M242" s="7" t="e">
        <v>#N/A</v>
      </c>
      <c r="N242" s="7" t="e">
        <v>#N/A</v>
      </c>
    </row>
    <row r="243" spans="8:14" x14ac:dyDescent="0.25">
      <c r="H243" s="7" t="e">
        <v>#N/A</v>
      </c>
      <c r="I243" s="7" t="e">
        <v>#N/A</v>
      </c>
      <c r="J243" s="7" t="e">
        <v>#N/A</v>
      </c>
      <c r="K243" s="7" t="e">
        <v>#N/A</v>
      </c>
      <c r="L243" s="7" t="e">
        <v>#N/A</v>
      </c>
      <c r="M243" s="7" t="e">
        <v>#N/A</v>
      </c>
      <c r="N243" s="7" t="e">
        <v>#N/A</v>
      </c>
    </row>
    <row r="244" spans="8:14" x14ac:dyDescent="0.25">
      <c r="H244" s="7" t="e">
        <v>#N/A</v>
      </c>
      <c r="I244" s="7" t="e">
        <v>#N/A</v>
      </c>
      <c r="J244" s="7" t="e">
        <v>#N/A</v>
      </c>
      <c r="K244" s="7" t="e">
        <v>#N/A</v>
      </c>
      <c r="L244" s="7" t="e">
        <v>#N/A</v>
      </c>
      <c r="M244" s="7" t="e">
        <v>#N/A</v>
      </c>
      <c r="N244" s="7" t="e">
        <v>#N/A</v>
      </c>
    </row>
    <row r="245" spans="8:14" x14ac:dyDescent="0.25">
      <c r="H245" s="7" t="e">
        <v>#N/A</v>
      </c>
      <c r="I245" s="7" t="e">
        <v>#N/A</v>
      </c>
      <c r="J245" s="7" t="e">
        <v>#N/A</v>
      </c>
      <c r="K245" s="7" t="e">
        <v>#N/A</v>
      </c>
      <c r="L245" s="7" t="e">
        <v>#N/A</v>
      </c>
      <c r="M245" s="7" t="e">
        <v>#N/A</v>
      </c>
      <c r="N245" s="7" t="e">
        <v>#N/A</v>
      </c>
    </row>
    <row r="246" spans="8:14" x14ac:dyDescent="0.25">
      <c r="H246" s="7" t="e">
        <v>#N/A</v>
      </c>
      <c r="I246" s="7" t="e">
        <v>#N/A</v>
      </c>
      <c r="J246" s="7" t="e">
        <v>#N/A</v>
      </c>
      <c r="K246" s="7" t="e">
        <v>#N/A</v>
      </c>
      <c r="L246" s="7" t="e">
        <v>#N/A</v>
      </c>
      <c r="M246" s="7" t="e">
        <v>#N/A</v>
      </c>
      <c r="N246" s="7" t="e">
        <v>#N/A</v>
      </c>
    </row>
    <row r="247" spans="8:14" x14ac:dyDescent="0.25">
      <c r="H247" s="7" t="e">
        <v>#N/A</v>
      </c>
      <c r="I247" s="7" t="e">
        <v>#N/A</v>
      </c>
      <c r="J247" s="7" t="e">
        <v>#N/A</v>
      </c>
      <c r="K247" s="7" t="e">
        <v>#N/A</v>
      </c>
      <c r="L247" s="7" t="e">
        <v>#N/A</v>
      </c>
      <c r="M247" s="7" t="e">
        <v>#N/A</v>
      </c>
      <c r="N247" s="7" t="e">
        <v>#N/A</v>
      </c>
    </row>
    <row r="248" spans="8:14" x14ac:dyDescent="0.25">
      <c r="H248" s="7" t="e">
        <v>#N/A</v>
      </c>
      <c r="I248" s="7" t="e">
        <v>#N/A</v>
      </c>
      <c r="J248" s="7" t="e">
        <v>#N/A</v>
      </c>
      <c r="K248" s="7" t="e">
        <v>#N/A</v>
      </c>
      <c r="L248" s="7" t="e">
        <v>#N/A</v>
      </c>
      <c r="M248" s="7" t="e">
        <v>#N/A</v>
      </c>
      <c r="N248" s="7" t="e">
        <v>#N/A</v>
      </c>
    </row>
    <row r="249" spans="8:14" x14ac:dyDescent="0.25">
      <c r="H249" s="7" t="e">
        <v>#N/A</v>
      </c>
      <c r="I249" s="7" t="e">
        <v>#N/A</v>
      </c>
      <c r="J249" s="7" t="e">
        <v>#N/A</v>
      </c>
      <c r="K249" s="7" t="e">
        <v>#N/A</v>
      </c>
      <c r="L249" s="7" t="e">
        <v>#N/A</v>
      </c>
      <c r="M249" s="7" t="e">
        <v>#N/A</v>
      </c>
      <c r="N249" s="7" t="e">
        <v>#N/A</v>
      </c>
    </row>
    <row r="250" spans="8:14" x14ac:dyDescent="0.25">
      <c r="H250" s="7" t="e">
        <v>#N/A</v>
      </c>
      <c r="I250" s="7" t="e">
        <v>#N/A</v>
      </c>
      <c r="J250" s="7" t="e">
        <v>#N/A</v>
      </c>
      <c r="K250" s="7" t="e">
        <v>#N/A</v>
      </c>
      <c r="L250" s="7" t="e">
        <v>#N/A</v>
      </c>
      <c r="M250" s="7" t="e">
        <v>#N/A</v>
      </c>
      <c r="N250" s="7" t="e">
        <v>#N/A</v>
      </c>
    </row>
    <row r="251" spans="8:14" x14ac:dyDescent="0.25">
      <c r="H251" s="7" t="e">
        <v>#N/A</v>
      </c>
      <c r="I251" s="7" t="e">
        <v>#N/A</v>
      </c>
      <c r="J251" s="7" t="e">
        <v>#N/A</v>
      </c>
      <c r="K251" s="7" t="e">
        <v>#N/A</v>
      </c>
      <c r="L251" s="7" t="e">
        <v>#N/A</v>
      </c>
      <c r="M251" s="7" t="e">
        <v>#N/A</v>
      </c>
      <c r="N251" s="7" t="e">
        <v>#N/A</v>
      </c>
    </row>
    <row r="252" spans="8:14" x14ac:dyDescent="0.25">
      <c r="H252" s="7" t="e">
        <v>#N/A</v>
      </c>
      <c r="I252" s="7" t="e">
        <v>#N/A</v>
      </c>
      <c r="J252" s="7" t="e">
        <v>#N/A</v>
      </c>
      <c r="K252" s="7" t="e">
        <v>#N/A</v>
      </c>
      <c r="L252" s="7" t="e">
        <v>#N/A</v>
      </c>
      <c r="M252" s="7" t="e">
        <v>#N/A</v>
      </c>
      <c r="N252" s="7" t="e">
        <v>#N/A</v>
      </c>
    </row>
    <row r="253" spans="8:14" x14ac:dyDescent="0.25">
      <c r="H253" s="7" t="e">
        <v>#N/A</v>
      </c>
      <c r="I253" s="7" t="e">
        <v>#N/A</v>
      </c>
      <c r="J253" s="7" t="e">
        <v>#N/A</v>
      </c>
      <c r="K253" s="7" t="e">
        <v>#N/A</v>
      </c>
      <c r="L253" s="7" t="e">
        <v>#N/A</v>
      </c>
      <c r="M253" s="7" t="e">
        <v>#N/A</v>
      </c>
      <c r="N253" s="7" t="e">
        <v>#N/A</v>
      </c>
    </row>
    <row r="254" spans="8:14" x14ac:dyDescent="0.25">
      <c r="H254" s="7" t="e">
        <v>#N/A</v>
      </c>
      <c r="I254" s="7" t="e">
        <v>#N/A</v>
      </c>
      <c r="J254" s="7" t="e">
        <v>#N/A</v>
      </c>
      <c r="K254" s="7" t="e">
        <v>#N/A</v>
      </c>
      <c r="L254" s="7" t="e">
        <v>#N/A</v>
      </c>
      <c r="M254" s="7" t="e">
        <v>#N/A</v>
      </c>
      <c r="N254" s="7" t="e">
        <v>#N/A</v>
      </c>
    </row>
    <row r="255" spans="8:14" x14ac:dyDescent="0.25">
      <c r="H255" s="7" t="e">
        <v>#N/A</v>
      </c>
      <c r="I255" s="7" t="e">
        <v>#N/A</v>
      </c>
      <c r="J255" s="7" t="e">
        <v>#N/A</v>
      </c>
      <c r="K255" s="7" t="e">
        <v>#N/A</v>
      </c>
      <c r="L255" s="7" t="e">
        <v>#N/A</v>
      </c>
      <c r="M255" s="7" t="e">
        <v>#N/A</v>
      </c>
      <c r="N255" s="7" t="e">
        <v>#N/A</v>
      </c>
    </row>
    <row r="256" spans="8:14" x14ac:dyDescent="0.25">
      <c r="H256" s="7" t="e">
        <v>#N/A</v>
      </c>
      <c r="I256" s="7" t="e">
        <v>#N/A</v>
      </c>
      <c r="J256" s="7" t="e">
        <v>#N/A</v>
      </c>
      <c r="K256" s="7" t="e">
        <v>#N/A</v>
      </c>
      <c r="L256" s="7" t="e">
        <v>#N/A</v>
      </c>
      <c r="M256" s="7" t="e">
        <v>#N/A</v>
      </c>
      <c r="N256" s="7" t="e">
        <v>#N/A</v>
      </c>
    </row>
    <row r="257" spans="8:14" x14ac:dyDescent="0.25">
      <c r="H257" s="7" t="e">
        <v>#N/A</v>
      </c>
      <c r="I257" s="7" t="e">
        <v>#N/A</v>
      </c>
      <c r="J257" s="7" t="e">
        <v>#N/A</v>
      </c>
      <c r="K257" s="7" t="e">
        <v>#N/A</v>
      </c>
      <c r="L257" s="7" t="e">
        <v>#N/A</v>
      </c>
      <c r="M257" s="7" t="e">
        <v>#N/A</v>
      </c>
      <c r="N257" s="7" t="e">
        <v>#N/A</v>
      </c>
    </row>
    <row r="258" spans="8:14" x14ac:dyDescent="0.25">
      <c r="H258" s="7" t="e">
        <v>#N/A</v>
      </c>
      <c r="I258" s="7" t="e">
        <v>#N/A</v>
      </c>
      <c r="J258" s="7" t="e">
        <v>#N/A</v>
      </c>
      <c r="K258" s="7" t="e">
        <v>#N/A</v>
      </c>
      <c r="L258" s="7" t="e">
        <v>#N/A</v>
      </c>
      <c r="M258" s="7" t="e">
        <v>#N/A</v>
      </c>
      <c r="N258" s="7" t="e">
        <v>#N/A</v>
      </c>
    </row>
    <row r="259" spans="8:14" x14ac:dyDescent="0.25">
      <c r="H259" s="7" t="e">
        <v>#N/A</v>
      </c>
      <c r="I259" s="7" t="e">
        <v>#N/A</v>
      </c>
      <c r="J259" s="7" t="e">
        <v>#N/A</v>
      </c>
      <c r="K259" s="7" t="e">
        <v>#N/A</v>
      </c>
      <c r="L259" s="7" t="e">
        <v>#N/A</v>
      </c>
      <c r="M259" s="7" t="e">
        <v>#N/A</v>
      </c>
      <c r="N259" s="7" t="e">
        <v>#N/A</v>
      </c>
    </row>
    <row r="260" spans="8:14" x14ac:dyDescent="0.25">
      <c r="H260" s="7" t="e">
        <v>#N/A</v>
      </c>
      <c r="I260" s="7" t="e">
        <v>#N/A</v>
      </c>
      <c r="J260" s="7" t="e">
        <v>#N/A</v>
      </c>
      <c r="K260" s="7" t="e">
        <v>#N/A</v>
      </c>
      <c r="L260" s="7" t="e">
        <v>#N/A</v>
      </c>
      <c r="M260" s="7" t="e">
        <v>#N/A</v>
      </c>
      <c r="N260" s="7" t="e">
        <v>#N/A</v>
      </c>
    </row>
    <row r="261" spans="8:14" x14ac:dyDescent="0.25">
      <c r="H261" s="7" t="e">
        <v>#N/A</v>
      </c>
      <c r="I261" s="7" t="e">
        <v>#N/A</v>
      </c>
      <c r="J261" s="7" t="e">
        <v>#N/A</v>
      </c>
      <c r="K261" s="7" t="e">
        <v>#N/A</v>
      </c>
      <c r="L261" s="7" t="e">
        <v>#N/A</v>
      </c>
      <c r="M261" s="7" t="e">
        <v>#N/A</v>
      </c>
      <c r="N261" s="7" t="e">
        <v>#N/A</v>
      </c>
    </row>
    <row r="262" spans="8:14" x14ac:dyDescent="0.25">
      <c r="H262" s="7" t="e">
        <v>#N/A</v>
      </c>
      <c r="I262" s="7" t="e">
        <v>#N/A</v>
      </c>
      <c r="J262" s="7" t="e">
        <v>#N/A</v>
      </c>
      <c r="K262" s="7" t="e">
        <v>#N/A</v>
      </c>
      <c r="L262" s="7" t="e">
        <v>#N/A</v>
      </c>
      <c r="M262" s="7" t="e">
        <v>#N/A</v>
      </c>
      <c r="N262" s="7" t="e">
        <v>#N/A</v>
      </c>
    </row>
    <row r="263" spans="8:14" x14ac:dyDescent="0.25">
      <c r="H263" s="7" t="e">
        <v>#N/A</v>
      </c>
      <c r="I263" s="7" t="e">
        <v>#N/A</v>
      </c>
      <c r="J263" s="7" t="e">
        <v>#N/A</v>
      </c>
      <c r="K263" s="7" t="e">
        <v>#N/A</v>
      </c>
      <c r="L263" s="7" t="e">
        <v>#N/A</v>
      </c>
      <c r="M263" s="7" t="e">
        <v>#N/A</v>
      </c>
      <c r="N263" s="7" t="e">
        <v>#N/A</v>
      </c>
    </row>
    <row r="264" spans="8:14" x14ac:dyDescent="0.25">
      <c r="H264" s="7" t="e">
        <v>#N/A</v>
      </c>
      <c r="I264" s="7" t="e">
        <v>#N/A</v>
      </c>
      <c r="J264" s="7" t="e">
        <v>#N/A</v>
      </c>
      <c r="K264" s="7" t="e">
        <v>#N/A</v>
      </c>
      <c r="L264" s="7" t="e">
        <v>#N/A</v>
      </c>
      <c r="M264" s="7" t="e">
        <v>#N/A</v>
      </c>
      <c r="N264" s="7" t="e">
        <v>#N/A</v>
      </c>
    </row>
    <row r="265" spans="8:14" x14ac:dyDescent="0.25">
      <c r="H265" s="7" t="e">
        <v>#N/A</v>
      </c>
      <c r="I265" s="7" t="e">
        <v>#N/A</v>
      </c>
      <c r="J265" s="7" t="e">
        <v>#N/A</v>
      </c>
      <c r="K265" s="7" t="e">
        <v>#N/A</v>
      </c>
      <c r="L265" s="7" t="e">
        <v>#N/A</v>
      </c>
      <c r="M265" s="7" t="e">
        <v>#N/A</v>
      </c>
      <c r="N265" s="7" t="e">
        <v>#N/A</v>
      </c>
    </row>
    <row r="266" spans="8:14" x14ac:dyDescent="0.25">
      <c r="H266" s="7" t="e">
        <v>#N/A</v>
      </c>
      <c r="I266" s="7" t="e">
        <v>#N/A</v>
      </c>
      <c r="J266" s="7" t="e">
        <v>#N/A</v>
      </c>
      <c r="K266" s="7" t="e">
        <v>#N/A</v>
      </c>
      <c r="L266" s="7" t="e">
        <v>#N/A</v>
      </c>
      <c r="M266" s="7" t="e">
        <v>#N/A</v>
      </c>
      <c r="N266" s="7" t="e">
        <v>#N/A</v>
      </c>
    </row>
    <row r="267" spans="8:14" x14ac:dyDescent="0.25">
      <c r="H267" s="7" t="e">
        <v>#N/A</v>
      </c>
      <c r="I267" s="7" t="e">
        <v>#N/A</v>
      </c>
      <c r="J267" s="7" t="e">
        <v>#N/A</v>
      </c>
      <c r="K267" s="7" t="e">
        <v>#N/A</v>
      </c>
      <c r="L267" s="7" t="e">
        <v>#N/A</v>
      </c>
      <c r="M267" s="7" t="e">
        <v>#N/A</v>
      </c>
      <c r="N267" s="7" t="e">
        <v>#N/A</v>
      </c>
    </row>
    <row r="268" spans="8:14" x14ac:dyDescent="0.25">
      <c r="H268" s="7" t="e">
        <v>#N/A</v>
      </c>
      <c r="I268" s="7" t="e">
        <v>#N/A</v>
      </c>
      <c r="J268" s="7" t="e">
        <v>#N/A</v>
      </c>
      <c r="K268" s="7" t="e">
        <v>#N/A</v>
      </c>
      <c r="L268" s="7" t="e">
        <v>#N/A</v>
      </c>
      <c r="M268" s="7" t="e">
        <v>#N/A</v>
      </c>
      <c r="N268" s="7" t="e">
        <v>#N/A</v>
      </c>
    </row>
    <row r="269" spans="8:14" x14ac:dyDescent="0.25">
      <c r="H269" s="7" t="e">
        <v>#N/A</v>
      </c>
      <c r="I269" s="7" t="e">
        <v>#N/A</v>
      </c>
      <c r="J269" s="7" t="e">
        <v>#N/A</v>
      </c>
      <c r="K269" s="7" t="e">
        <v>#N/A</v>
      </c>
      <c r="L269" s="7" t="e">
        <v>#N/A</v>
      </c>
      <c r="M269" s="7" t="e">
        <v>#N/A</v>
      </c>
      <c r="N269" s="7" t="e">
        <v>#N/A</v>
      </c>
    </row>
    <row r="270" spans="8:14" x14ac:dyDescent="0.25">
      <c r="H270" s="7" t="e">
        <v>#N/A</v>
      </c>
      <c r="I270" s="7" t="e">
        <v>#N/A</v>
      </c>
      <c r="J270" s="7" t="e">
        <v>#N/A</v>
      </c>
      <c r="K270" s="7" t="e">
        <v>#N/A</v>
      </c>
      <c r="L270" s="7" t="e">
        <v>#N/A</v>
      </c>
      <c r="M270" s="7" t="e">
        <v>#N/A</v>
      </c>
      <c r="N270" s="7" t="e">
        <v>#N/A</v>
      </c>
    </row>
    <row r="271" spans="8:14" x14ac:dyDescent="0.25">
      <c r="H271" s="7" t="e">
        <v>#N/A</v>
      </c>
      <c r="I271" s="7" t="e">
        <v>#N/A</v>
      </c>
      <c r="J271" s="7" t="e">
        <v>#N/A</v>
      </c>
      <c r="K271" s="7" t="e">
        <v>#N/A</v>
      </c>
      <c r="L271" s="7" t="e">
        <v>#N/A</v>
      </c>
      <c r="M271" s="7" t="e">
        <v>#N/A</v>
      </c>
      <c r="N271" s="7" t="e">
        <v>#N/A</v>
      </c>
    </row>
    <row r="272" spans="8:14" x14ac:dyDescent="0.25">
      <c r="H272" s="7" t="e">
        <v>#N/A</v>
      </c>
      <c r="I272" s="7" t="e">
        <v>#N/A</v>
      </c>
      <c r="J272" s="7" t="e">
        <v>#N/A</v>
      </c>
      <c r="K272" s="7" t="e">
        <v>#N/A</v>
      </c>
      <c r="L272" s="7" t="e">
        <v>#N/A</v>
      </c>
      <c r="M272" s="7" t="e">
        <v>#N/A</v>
      </c>
      <c r="N272" s="7" t="e">
        <v>#N/A</v>
      </c>
    </row>
    <row r="273" spans="8:14" x14ac:dyDescent="0.25">
      <c r="H273" s="7" t="e">
        <v>#N/A</v>
      </c>
      <c r="I273" s="7" t="e">
        <v>#N/A</v>
      </c>
      <c r="J273" s="7" t="e">
        <v>#N/A</v>
      </c>
      <c r="K273" s="7" t="e">
        <v>#N/A</v>
      </c>
      <c r="L273" s="7" t="e">
        <v>#N/A</v>
      </c>
      <c r="M273" s="7" t="e">
        <v>#N/A</v>
      </c>
      <c r="N273" s="7" t="e">
        <v>#N/A</v>
      </c>
    </row>
    <row r="274" spans="8:14" x14ac:dyDescent="0.25">
      <c r="H274" s="7" t="e">
        <v>#N/A</v>
      </c>
      <c r="I274" s="7" t="e">
        <v>#N/A</v>
      </c>
      <c r="J274" s="7" t="e">
        <v>#N/A</v>
      </c>
      <c r="K274" s="7" t="e">
        <v>#N/A</v>
      </c>
      <c r="L274" s="7" t="e">
        <v>#N/A</v>
      </c>
      <c r="M274" s="7" t="e">
        <v>#N/A</v>
      </c>
      <c r="N274" s="7" t="e">
        <v>#N/A</v>
      </c>
    </row>
    <row r="275" spans="8:14" x14ac:dyDescent="0.25">
      <c r="H275" s="7" t="e">
        <v>#N/A</v>
      </c>
      <c r="I275" s="7" t="e">
        <v>#N/A</v>
      </c>
      <c r="J275" s="7" t="e">
        <v>#N/A</v>
      </c>
      <c r="K275" s="7" t="e">
        <v>#N/A</v>
      </c>
      <c r="L275" s="7" t="e">
        <v>#N/A</v>
      </c>
      <c r="M275" s="7" t="e">
        <v>#N/A</v>
      </c>
      <c r="N275" s="7" t="e">
        <v>#N/A</v>
      </c>
    </row>
    <row r="276" spans="8:14" x14ac:dyDescent="0.25">
      <c r="H276" s="7" t="e">
        <v>#N/A</v>
      </c>
      <c r="I276" s="7" t="e">
        <v>#N/A</v>
      </c>
      <c r="J276" s="7" t="e">
        <v>#N/A</v>
      </c>
      <c r="K276" s="7" t="e">
        <v>#N/A</v>
      </c>
      <c r="L276" s="7" t="e">
        <v>#N/A</v>
      </c>
      <c r="M276" s="7" t="e">
        <v>#N/A</v>
      </c>
      <c r="N276" s="7" t="e">
        <v>#N/A</v>
      </c>
    </row>
    <row r="277" spans="8:14" x14ac:dyDescent="0.25">
      <c r="H277" s="7" t="e">
        <v>#N/A</v>
      </c>
      <c r="I277" s="7" t="e">
        <v>#N/A</v>
      </c>
      <c r="J277" s="7" t="e">
        <v>#N/A</v>
      </c>
      <c r="K277" s="7" t="e">
        <v>#N/A</v>
      </c>
      <c r="L277" s="7" t="e">
        <v>#N/A</v>
      </c>
      <c r="M277" s="7" t="e">
        <v>#N/A</v>
      </c>
      <c r="N277" s="7" t="e">
        <v>#N/A</v>
      </c>
    </row>
    <row r="278" spans="8:14" x14ac:dyDescent="0.25">
      <c r="H278" s="7" t="e">
        <v>#N/A</v>
      </c>
      <c r="I278" s="7" t="e">
        <v>#N/A</v>
      </c>
      <c r="J278" s="7" t="e">
        <v>#N/A</v>
      </c>
      <c r="K278" s="7" t="e">
        <v>#N/A</v>
      </c>
      <c r="L278" s="7" t="e">
        <v>#N/A</v>
      </c>
      <c r="M278" s="7" t="e">
        <v>#N/A</v>
      </c>
      <c r="N278" s="7" t="e">
        <v>#N/A</v>
      </c>
    </row>
    <row r="279" spans="8:14" x14ac:dyDescent="0.25">
      <c r="H279" s="7" t="e">
        <v>#N/A</v>
      </c>
      <c r="I279" s="7" t="e">
        <v>#N/A</v>
      </c>
      <c r="J279" s="7" t="e">
        <v>#N/A</v>
      </c>
      <c r="K279" s="7" t="e">
        <v>#N/A</v>
      </c>
      <c r="L279" s="7" t="e">
        <v>#N/A</v>
      </c>
      <c r="M279" s="7" t="e">
        <v>#N/A</v>
      </c>
      <c r="N279" s="7" t="e">
        <v>#N/A</v>
      </c>
    </row>
    <row r="280" spans="8:14" x14ac:dyDescent="0.25">
      <c r="H280" s="7" t="e">
        <v>#N/A</v>
      </c>
      <c r="I280" s="7" t="e">
        <v>#N/A</v>
      </c>
      <c r="J280" s="7" t="e">
        <v>#N/A</v>
      </c>
      <c r="K280" s="7" t="e">
        <v>#N/A</v>
      </c>
      <c r="L280" s="7" t="e">
        <v>#N/A</v>
      </c>
      <c r="M280" s="7" t="e">
        <v>#N/A</v>
      </c>
      <c r="N280" s="7" t="e">
        <v>#N/A</v>
      </c>
    </row>
    <row r="281" spans="8:14" x14ac:dyDescent="0.25">
      <c r="H281" s="7" t="e">
        <v>#N/A</v>
      </c>
      <c r="I281" s="7" t="e">
        <v>#N/A</v>
      </c>
      <c r="J281" s="7" t="e">
        <v>#N/A</v>
      </c>
      <c r="K281" s="7" t="e">
        <v>#N/A</v>
      </c>
      <c r="L281" s="7" t="e">
        <v>#N/A</v>
      </c>
      <c r="M281" s="7" t="e">
        <v>#N/A</v>
      </c>
      <c r="N281" s="7" t="e">
        <v>#N/A</v>
      </c>
    </row>
    <row r="282" spans="8:14" x14ac:dyDescent="0.25">
      <c r="H282" s="7" t="e">
        <v>#N/A</v>
      </c>
      <c r="I282" s="7" t="e">
        <v>#N/A</v>
      </c>
      <c r="J282" s="7" t="e">
        <v>#N/A</v>
      </c>
      <c r="K282" s="7" t="e">
        <v>#N/A</v>
      </c>
      <c r="L282" s="7" t="e">
        <v>#N/A</v>
      </c>
      <c r="M282" s="7" t="e">
        <v>#N/A</v>
      </c>
      <c r="N282" s="7" t="e">
        <v>#N/A</v>
      </c>
    </row>
    <row r="283" spans="8:14" x14ac:dyDescent="0.25">
      <c r="H283" s="7" t="e">
        <v>#N/A</v>
      </c>
      <c r="I283" s="7" t="e">
        <v>#N/A</v>
      </c>
      <c r="J283" s="7" t="e">
        <v>#N/A</v>
      </c>
      <c r="K283" s="7" t="e">
        <v>#N/A</v>
      </c>
      <c r="L283" s="7" t="e">
        <v>#N/A</v>
      </c>
      <c r="M283" s="7" t="e">
        <v>#N/A</v>
      </c>
      <c r="N283" s="7" t="e">
        <v>#N/A</v>
      </c>
    </row>
    <row r="284" spans="8:14" x14ac:dyDescent="0.25">
      <c r="H284" s="7" t="e">
        <v>#N/A</v>
      </c>
      <c r="I284" s="7" t="e">
        <v>#N/A</v>
      </c>
      <c r="J284" s="7" t="e">
        <v>#N/A</v>
      </c>
      <c r="K284" s="7" t="e">
        <v>#N/A</v>
      </c>
      <c r="L284" s="7" t="e">
        <v>#N/A</v>
      </c>
      <c r="M284" s="7" t="e">
        <v>#N/A</v>
      </c>
      <c r="N284" s="7" t="e">
        <v>#N/A</v>
      </c>
    </row>
    <row r="285" spans="8:14" x14ac:dyDescent="0.25">
      <c r="H285" s="7" t="e">
        <v>#N/A</v>
      </c>
      <c r="I285" s="7" t="e">
        <v>#N/A</v>
      </c>
      <c r="J285" s="7" t="e">
        <v>#N/A</v>
      </c>
      <c r="K285" s="7" t="e">
        <v>#N/A</v>
      </c>
      <c r="L285" s="7" t="e">
        <v>#N/A</v>
      </c>
      <c r="M285" s="7" t="e">
        <v>#N/A</v>
      </c>
      <c r="N285" s="7" t="e">
        <v>#N/A</v>
      </c>
    </row>
    <row r="286" spans="8:14" x14ac:dyDescent="0.25">
      <c r="H286" s="7" t="e">
        <v>#N/A</v>
      </c>
      <c r="I286" s="7" t="e">
        <v>#N/A</v>
      </c>
      <c r="J286" s="7" t="e">
        <v>#N/A</v>
      </c>
      <c r="K286" s="7" t="e">
        <v>#N/A</v>
      </c>
      <c r="L286" s="7" t="e">
        <v>#N/A</v>
      </c>
      <c r="M286" s="7" t="e">
        <v>#N/A</v>
      </c>
      <c r="N286" s="7" t="e">
        <v>#N/A</v>
      </c>
    </row>
    <row r="287" spans="8:14" x14ac:dyDescent="0.25">
      <c r="H287" s="7" t="e">
        <v>#N/A</v>
      </c>
      <c r="I287" s="7" t="e">
        <v>#N/A</v>
      </c>
      <c r="J287" s="7" t="e">
        <v>#N/A</v>
      </c>
      <c r="K287" s="7" t="e">
        <v>#N/A</v>
      </c>
      <c r="L287" s="7" t="e">
        <v>#N/A</v>
      </c>
      <c r="M287" s="7" t="e">
        <v>#N/A</v>
      </c>
      <c r="N287" s="7" t="e">
        <v>#N/A</v>
      </c>
    </row>
    <row r="288" spans="8:14" x14ac:dyDescent="0.25">
      <c r="H288" s="7" t="e">
        <v>#N/A</v>
      </c>
      <c r="I288" s="7" t="e">
        <v>#N/A</v>
      </c>
      <c r="J288" s="7" t="e">
        <v>#N/A</v>
      </c>
      <c r="K288" s="7" t="e">
        <v>#N/A</v>
      </c>
      <c r="L288" s="7" t="e">
        <v>#N/A</v>
      </c>
      <c r="M288" s="7" t="e">
        <v>#N/A</v>
      </c>
      <c r="N288" s="7" t="e">
        <v>#N/A</v>
      </c>
    </row>
    <row r="289" spans="8:14" x14ac:dyDescent="0.25">
      <c r="H289" s="7" t="e">
        <v>#N/A</v>
      </c>
      <c r="I289" s="7" t="e">
        <v>#N/A</v>
      </c>
      <c r="J289" s="7" t="e">
        <v>#N/A</v>
      </c>
      <c r="K289" s="7" t="e">
        <v>#N/A</v>
      </c>
      <c r="L289" s="7" t="e">
        <v>#N/A</v>
      </c>
      <c r="M289" s="7" t="e">
        <v>#N/A</v>
      </c>
      <c r="N289" s="7" t="e">
        <v>#N/A</v>
      </c>
    </row>
    <row r="290" spans="8:14" x14ac:dyDescent="0.25">
      <c r="H290" s="7" t="e">
        <v>#N/A</v>
      </c>
      <c r="I290" s="7" t="e">
        <v>#N/A</v>
      </c>
      <c r="J290" s="7" t="e">
        <v>#N/A</v>
      </c>
      <c r="K290" s="7" t="e">
        <v>#N/A</v>
      </c>
      <c r="L290" s="7" t="e">
        <v>#N/A</v>
      </c>
      <c r="M290" s="7" t="e">
        <v>#N/A</v>
      </c>
      <c r="N290" s="7" t="e">
        <v>#N/A</v>
      </c>
    </row>
    <row r="291" spans="8:14" x14ac:dyDescent="0.25">
      <c r="H291" s="7" t="e">
        <v>#N/A</v>
      </c>
      <c r="I291" s="7" t="e">
        <v>#N/A</v>
      </c>
      <c r="J291" s="7" t="e">
        <v>#N/A</v>
      </c>
      <c r="K291" s="7" t="e">
        <v>#N/A</v>
      </c>
      <c r="L291" s="7" t="e">
        <v>#N/A</v>
      </c>
      <c r="M291" s="7" t="e">
        <v>#N/A</v>
      </c>
      <c r="N291" s="7" t="e">
        <v>#N/A</v>
      </c>
    </row>
    <row r="292" spans="8:14" x14ac:dyDescent="0.25">
      <c r="H292" s="7" t="e">
        <v>#N/A</v>
      </c>
      <c r="I292" s="7" t="e">
        <v>#N/A</v>
      </c>
      <c r="J292" s="7" t="e">
        <v>#N/A</v>
      </c>
      <c r="K292" s="7" t="e">
        <v>#N/A</v>
      </c>
      <c r="L292" s="7" t="e">
        <v>#N/A</v>
      </c>
      <c r="M292" s="7" t="e">
        <v>#N/A</v>
      </c>
      <c r="N292" s="7" t="e">
        <v>#N/A</v>
      </c>
    </row>
    <row r="293" spans="8:14" x14ac:dyDescent="0.25">
      <c r="H293" s="7" t="e">
        <v>#N/A</v>
      </c>
      <c r="I293" s="7" t="e">
        <v>#N/A</v>
      </c>
      <c r="J293" s="7" t="e">
        <v>#N/A</v>
      </c>
      <c r="K293" s="7" t="e">
        <v>#N/A</v>
      </c>
      <c r="L293" s="7" t="e">
        <v>#N/A</v>
      </c>
      <c r="M293" s="7" t="e">
        <v>#N/A</v>
      </c>
      <c r="N293" s="7" t="e">
        <v>#N/A</v>
      </c>
    </row>
    <row r="294" spans="8:14" x14ac:dyDescent="0.25">
      <c r="H294" s="7" t="e">
        <v>#N/A</v>
      </c>
      <c r="I294" s="7" t="e">
        <v>#N/A</v>
      </c>
      <c r="J294" s="7" t="e">
        <v>#N/A</v>
      </c>
      <c r="K294" s="7" t="e">
        <v>#N/A</v>
      </c>
      <c r="L294" s="7" t="e">
        <v>#N/A</v>
      </c>
      <c r="M294" s="7" t="e">
        <v>#N/A</v>
      </c>
      <c r="N294" s="7" t="e">
        <v>#N/A</v>
      </c>
    </row>
    <row r="295" spans="8:14" x14ac:dyDescent="0.25">
      <c r="H295" s="7" t="e">
        <v>#N/A</v>
      </c>
      <c r="I295" s="7" t="e">
        <v>#N/A</v>
      </c>
      <c r="J295" s="7" t="e">
        <v>#N/A</v>
      </c>
      <c r="K295" s="7" t="e">
        <v>#N/A</v>
      </c>
      <c r="L295" s="7" t="e">
        <v>#N/A</v>
      </c>
      <c r="M295" s="7" t="e">
        <v>#N/A</v>
      </c>
      <c r="N295" s="7" t="e">
        <v>#N/A</v>
      </c>
    </row>
    <row r="296" spans="8:14" x14ac:dyDescent="0.25">
      <c r="H296" s="7" t="e">
        <v>#N/A</v>
      </c>
      <c r="I296" s="7" t="e">
        <v>#N/A</v>
      </c>
      <c r="J296" s="7" t="e">
        <v>#N/A</v>
      </c>
      <c r="K296" s="7" t="e">
        <v>#N/A</v>
      </c>
      <c r="L296" s="7" t="e">
        <v>#N/A</v>
      </c>
      <c r="M296" s="7" t="e">
        <v>#N/A</v>
      </c>
      <c r="N296" s="7" t="e">
        <v>#N/A</v>
      </c>
    </row>
    <row r="297" spans="8:14" x14ac:dyDescent="0.25">
      <c r="H297" s="7" t="e">
        <v>#N/A</v>
      </c>
      <c r="I297" s="7" t="e">
        <v>#N/A</v>
      </c>
      <c r="J297" s="7" t="e">
        <v>#N/A</v>
      </c>
      <c r="K297" s="7" t="e">
        <v>#N/A</v>
      </c>
      <c r="L297" s="7" t="e">
        <v>#N/A</v>
      </c>
      <c r="M297" s="7" t="e">
        <v>#N/A</v>
      </c>
      <c r="N297" s="7" t="e">
        <v>#N/A</v>
      </c>
    </row>
    <row r="298" spans="8:14" x14ac:dyDescent="0.25">
      <c r="H298" s="7" t="e">
        <v>#N/A</v>
      </c>
      <c r="I298" s="7" t="e">
        <v>#N/A</v>
      </c>
      <c r="J298" s="7" t="e">
        <v>#N/A</v>
      </c>
      <c r="K298" s="7" t="e">
        <v>#N/A</v>
      </c>
      <c r="L298" s="7" t="e">
        <v>#N/A</v>
      </c>
      <c r="M298" s="7" t="e">
        <v>#N/A</v>
      </c>
      <c r="N298" s="7" t="e">
        <v>#N/A</v>
      </c>
    </row>
    <row r="299" spans="8:14" x14ac:dyDescent="0.25">
      <c r="H299" s="7" t="e">
        <v>#N/A</v>
      </c>
      <c r="I299" s="7" t="e">
        <v>#N/A</v>
      </c>
      <c r="J299" s="7" t="e">
        <v>#N/A</v>
      </c>
      <c r="K299" s="7" t="e">
        <v>#N/A</v>
      </c>
      <c r="L299" s="7" t="e">
        <v>#N/A</v>
      </c>
      <c r="M299" s="7" t="e">
        <v>#N/A</v>
      </c>
      <c r="N299" s="7" t="e">
        <v>#N/A</v>
      </c>
    </row>
    <row r="300" spans="8:14" x14ac:dyDescent="0.25">
      <c r="H300" s="7" t="e">
        <v>#N/A</v>
      </c>
      <c r="I300" s="7" t="e">
        <v>#N/A</v>
      </c>
      <c r="J300" s="7" t="e">
        <v>#N/A</v>
      </c>
      <c r="K300" s="7" t="e">
        <v>#N/A</v>
      </c>
      <c r="L300" s="7" t="e">
        <v>#N/A</v>
      </c>
      <c r="M300" s="7" t="e">
        <v>#N/A</v>
      </c>
      <c r="N300" s="7" t="e">
        <v>#N/A</v>
      </c>
    </row>
    <row r="301" spans="8:14" x14ac:dyDescent="0.25">
      <c r="H301" s="7" t="e">
        <v>#N/A</v>
      </c>
      <c r="I301" s="7" t="e">
        <v>#N/A</v>
      </c>
      <c r="J301" s="7" t="e">
        <v>#N/A</v>
      </c>
      <c r="K301" s="7" t="e">
        <v>#N/A</v>
      </c>
      <c r="L301" s="7" t="e">
        <v>#N/A</v>
      </c>
      <c r="M301" s="7" t="e">
        <v>#N/A</v>
      </c>
      <c r="N301" s="7" t="e">
        <v>#N/A</v>
      </c>
    </row>
    <row r="302" spans="8:14" x14ac:dyDescent="0.25">
      <c r="H302" s="7" t="e">
        <v>#N/A</v>
      </c>
      <c r="I302" s="7" t="e">
        <v>#N/A</v>
      </c>
      <c r="J302" s="7" t="e">
        <v>#N/A</v>
      </c>
      <c r="K302" s="7" t="e">
        <v>#N/A</v>
      </c>
      <c r="L302" s="7" t="e">
        <v>#N/A</v>
      </c>
      <c r="M302" s="7" t="e">
        <v>#N/A</v>
      </c>
      <c r="N302" s="7" t="e">
        <v>#N/A</v>
      </c>
    </row>
    <row r="303" spans="8:14" x14ac:dyDescent="0.25">
      <c r="H303" s="7" t="e">
        <v>#N/A</v>
      </c>
      <c r="I303" s="7" t="e">
        <v>#N/A</v>
      </c>
      <c r="J303" s="7" t="e">
        <v>#N/A</v>
      </c>
      <c r="K303" s="7" t="e">
        <v>#N/A</v>
      </c>
      <c r="L303" s="7" t="e">
        <v>#N/A</v>
      </c>
      <c r="M303" s="7" t="e">
        <v>#N/A</v>
      </c>
      <c r="N303" s="7" t="e">
        <v>#N/A</v>
      </c>
    </row>
    <row r="304" spans="8:14" x14ac:dyDescent="0.25">
      <c r="H304" s="7" t="e">
        <v>#N/A</v>
      </c>
      <c r="I304" s="7" t="e">
        <v>#N/A</v>
      </c>
      <c r="J304" s="7" t="e">
        <v>#N/A</v>
      </c>
      <c r="K304" s="7" t="e">
        <v>#N/A</v>
      </c>
      <c r="L304" s="7" t="e">
        <v>#N/A</v>
      </c>
      <c r="M304" s="7" t="e">
        <v>#N/A</v>
      </c>
      <c r="N304" s="7" t="e">
        <v>#N/A</v>
      </c>
    </row>
    <row r="305" spans="8:14" x14ac:dyDescent="0.25">
      <c r="H305" s="7" t="e">
        <v>#N/A</v>
      </c>
      <c r="I305" s="7" t="e">
        <v>#N/A</v>
      </c>
      <c r="J305" s="7" t="e">
        <v>#N/A</v>
      </c>
      <c r="K305" s="7" t="e">
        <v>#N/A</v>
      </c>
      <c r="L305" s="7" t="e">
        <v>#N/A</v>
      </c>
      <c r="M305" s="7" t="e">
        <v>#N/A</v>
      </c>
      <c r="N305" s="7" t="e">
        <v>#N/A</v>
      </c>
    </row>
    <row r="306" spans="8:14" x14ac:dyDescent="0.25">
      <c r="H306" s="7" t="e">
        <v>#N/A</v>
      </c>
      <c r="I306" s="7" t="e">
        <v>#N/A</v>
      </c>
      <c r="J306" s="7" t="e">
        <v>#N/A</v>
      </c>
      <c r="K306" s="7" t="e">
        <v>#N/A</v>
      </c>
      <c r="L306" s="7" t="e">
        <v>#N/A</v>
      </c>
      <c r="M306" s="7" t="e">
        <v>#N/A</v>
      </c>
      <c r="N306" s="7" t="e">
        <v>#N/A</v>
      </c>
    </row>
    <row r="307" spans="8:14" x14ac:dyDescent="0.25">
      <c r="H307" s="7" t="e">
        <v>#N/A</v>
      </c>
      <c r="I307" s="7" t="e">
        <v>#N/A</v>
      </c>
      <c r="J307" s="7" t="e">
        <v>#N/A</v>
      </c>
      <c r="K307" s="7" t="e">
        <v>#N/A</v>
      </c>
      <c r="L307" s="7" t="e">
        <v>#N/A</v>
      </c>
      <c r="M307" s="7" t="e">
        <v>#N/A</v>
      </c>
      <c r="N307" s="7" t="e">
        <v>#N/A</v>
      </c>
    </row>
    <row r="308" spans="8:14" x14ac:dyDescent="0.25">
      <c r="H308" s="7" t="e">
        <v>#N/A</v>
      </c>
      <c r="I308" s="7" t="e">
        <v>#N/A</v>
      </c>
      <c r="J308" s="7" t="e">
        <v>#N/A</v>
      </c>
      <c r="K308" s="7" t="e">
        <v>#N/A</v>
      </c>
      <c r="L308" s="7" t="e">
        <v>#N/A</v>
      </c>
      <c r="M308" s="7" t="e">
        <v>#N/A</v>
      </c>
      <c r="N308" s="7" t="e">
        <v>#N/A</v>
      </c>
    </row>
    <row r="309" spans="8:14" x14ac:dyDescent="0.25">
      <c r="H309" s="7" t="e">
        <v>#N/A</v>
      </c>
      <c r="I309" s="7" t="e">
        <v>#N/A</v>
      </c>
      <c r="J309" s="7" t="e">
        <v>#N/A</v>
      </c>
      <c r="K309" s="7" t="e">
        <v>#N/A</v>
      </c>
      <c r="L309" s="7" t="e">
        <v>#N/A</v>
      </c>
      <c r="M309" s="7" t="e">
        <v>#N/A</v>
      </c>
      <c r="N309" s="7" t="e">
        <v>#N/A</v>
      </c>
    </row>
    <row r="310" spans="8:14" x14ac:dyDescent="0.25">
      <c r="H310" s="7" t="e">
        <v>#N/A</v>
      </c>
      <c r="I310" s="7" t="e">
        <v>#N/A</v>
      </c>
      <c r="J310" s="7" t="e">
        <v>#N/A</v>
      </c>
      <c r="K310" s="7" t="e">
        <v>#N/A</v>
      </c>
      <c r="L310" s="7" t="e">
        <v>#N/A</v>
      </c>
      <c r="M310" s="7" t="e">
        <v>#N/A</v>
      </c>
      <c r="N310" s="7" t="e">
        <v>#N/A</v>
      </c>
    </row>
    <row r="311" spans="8:14" x14ac:dyDescent="0.25">
      <c r="H311" s="7" t="e">
        <v>#N/A</v>
      </c>
      <c r="I311" s="7" t="e">
        <v>#N/A</v>
      </c>
      <c r="J311" s="7" t="e">
        <v>#N/A</v>
      </c>
      <c r="K311" s="7" t="e">
        <v>#N/A</v>
      </c>
      <c r="L311" s="7" t="e">
        <v>#N/A</v>
      </c>
      <c r="M311" s="7" t="e">
        <v>#N/A</v>
      </c>
      <c r="N311" s="7" t="e">
        <v>#N/A</v>
      </c>
    </row>
    <row r="312" spans="8:14" x14ac:dyDescent="0.25">
      <c r="H312" s="7" t="e">
        <v>#N/A</v>
      </c>
      <c r="I312" s="7" t="e">
        <v>#N/A</v>
      </c>
      <c r="J312" s="7" t="e">
        <v>#N/A</v>
      </c>
      <c r="K312" s="7" t="e">
        <v>#N/A</v>
      </c>
      <c r="L312" s="7" t="e">
        <v>#N/A</v>
      </c>
      <c r="M312" s="7" t="e">
        <v>#N/A</v>
      </c>
      <c r="N312" s="7" t="e">
        <v>#N/A</v>
      </c>
    </row>
    <row r="313" spans="8:14" x14ac:dyDescent="0.25">
      <c r="H313" s="7" t="e">
        <v>#N/A</v>
      </c>
      <c r="I313" s="7" t="e">
        <v>#N/A</v>
      </c>
      <c r="J313" s="7" t="e">
        <v>#N/A</v>
      </c>
      <c r="K313" s="7" t="e">
        <v>#N/A</v>
      </c>
      <c r="L313" s="7" t="e">
        <v>#N/A</v>
      </c>
      <c r="M313" s="7" t="e">
        <v>#N/A</v>
      </c>
      <c r="N313" s="7" t="e">
        <v>#N/A</v>
      </c>
    </row>
    <row r="314" spans="8:14" x14ac:dyDescent="0.25">
      <c r="H314" s="7" t="e">
        <v>#N/A</v>
      </c>
      <c r="I314" s="7" t="e">
        <v>#N/A</v>
      </c>
      <c r="J314" s="7" t="e">
        <v>#N/A</v>
      </c>
      <c r="K314" s="7" t="e">
        <v>#N/A</v>
      </c>
      <c r="L314" s="7" t="e">
        <v>#N/A</v>
      </c>
      <c r="M314" s="7" t="e">
        <v>#N/A</v>
      </c>
      <c r="N314" s="7" t="e">
        <v>#N/A</v>
      </c>
    </row>
    <row r="315" spans="8:14" x14ac:dyDescent="0.25">
      <c r="H315" s="7" t="e">
        <v>#N/A</v>
      </c>
      <c r="I315" s="7" t="e">
        <v>#N/A</v>
      </c>
      <c r="J315" s="7" t="e">
        <v>#N/A</v>
      </c>
      <c r="K315" s="7" t="e">
        <v>#N/A</v>
      </c>
      <c r="L315" s="7" t="e">
        <v>#N/A</v>
      </c>
      <c r="M315" s="7" t="e">
        <v>#N/A</v>
      </c>
      <c r="N315" s="7" t="e">
        <v>#N/A</v>
      </c>
    </row>
    <row r="316" spans="8:14" x14ac:dyDescent="0.25">
      <c r="H316" s="7" t="e">
        <v>#N/A</v>
      </c>
      <c r="I316" s="7" t="e">
        <v>#N/A</v>
      </c>
      <c r="J316" s="7" t="e">
        <v>#N/A</v>
      </c>
      <c r="K316" s="7" t="e">
        <v>#N/A</v>
      </c>
      <c r="L316" s="7" t="e">
        <v>#N/A</v>
      </c>
      <c r="M316" s="7" t="e">
        <v>#N/A</v>
      </c>
      <c r="N316" s="7" t="e">
        <v>#N/A</v>
      </c>
    </row>
    <row r="317" spans="8:14" x14ac:dyDescent="0.25">
      <c r="H317" s="7" t="e">
        <v>#N/A</v>
      </c>
      <c r="I317" s="7" t="e">
        <v>#N/A</v>
      </c>
      <c r="J317" s="7" t="e">
        <v>#N/A</v>
      </c>
      <c r="K317" s="7" t="e">
        <v>#N/A</v>
      </c>
      <c r="L317" s="7" t="e">
        <v>#N/A</v>
      </c>
      <c r="M317" s="7" t="e">
        <v>#N/A</v>
      </c>
      <c r="N317" s="7" t="e">
        <v>#N/A</v>
      </c>
    </row>
    <row r="318" spans="8:14" x14ac:dyDescent="0.25">
      <c r="H318" s="7" t="e">
        <v>#N/A</v>
      </c>
      <c r="I318" s="7" t="e">
        <v>#N/A</v>
      </c>
      <c r="J318" s="7" t="e">
        <v>#N/A</v>
      </c>
      <c r="K318" s="7" t="e">
        <v>#N/A</v>
      </c>
      <c r="L318" s="7" t="e">
        <v>#N/A</v>
      </c>
      <c r="M318" s="7" t="e">
        <v>#N/A</v>
      </c>
      <c r="N318" s="7" t="e">
        <v>#N/A</v>
      </c>
    </row>
    <row r="319" spans="8:14" x14ac:dyDescent="0.25">
      <c r="H319" s="7" t="e">
        <v>#N/A</v>
      </c>
      <c r="I319" s="7" t="e">
        <v>#N/A</v>
      </c>
      <c r="J319" s="7" t="e">
        <v>#N/A</v>
      </c>
      <c r="K319" s="7" t="e">
        <v>#N/A</v>
      </c>
      <c r="L319" s="7" t="e">
        <v>#N/A</v>
      </c>
      <c r="M319" s="7" t="e">
        <v>#N/A</v>
      </c>
      <c r="N319" s="7" t="e">
        <v>#N/A</v>
      </c>
    </row>
    <row r="320" spans="8:14" x14ac:dyDescent="0.25">
      <c r="H320" s="7" t="e">
        <v>#N/A</v>
      </c>
      <c r="I320" s="7" t="e">
        <v>#N/A</v>
      </c>
      <c r="J320" s="7" t="e">
        <v>#N/A</v>
      </c>
      <c r="K320" s="7" t="e">
        <v>#N/A</v>
      </c>
      <c r="L320" s="7" t="e">
        <v>#N/A</v>
      </c>
      <c r="M320" s="7" t="e">
        <v>#N/A</v>
      </c>
      <c r="N320" s="7" t="e">
        <v>#N/A</v>
      </c>
    </row>
    <row r="321" spans="8:14" x14ac:dyDescent="0.25">
      <c r="H321" s="7" t="e">
        <v>#N/A</v>
      </c>
      <c r="I321" s="7" t="e">
        <v>#N/A</v>
      </c>
      <c r="J321" s="7" t="e">
        <v>#N/A</v>
      </c>
      <c r="K321" s="7" t="e">
        <v>#N/A</v>
      </c>
      <c r="L321" s="7" t="e">
        <v>#N/A</v>
      </c>
      <c r="M321" s="7" t="e">
        <v>#N/A</v>
      </c>
      <c r="N321" s="7" t="e">
        <v>#N/A</v>
      </c>
    </row>
    <row r="322" spans="8:14" x14ac:dyDescent="0.25">
      <c r="H322" s="7" t="e">
        <v>#N/A</v>
      </c>
      <c r="I322" s="7" t="e">
        <v>#N/A</v>
      </c>
      <c r="J322" s="7" t="e">
        <v>#N/A</v>
      </c>
      <c r="K322" s="7" t="e">
        <v>#N/A</v>
      </c>
      <c r="L322" s="7" t="e">
        <v>#N/A</v>
      </c>
      <c r="M322" s="7" t="e">
        <v>#N/A</v>
      </c>
      <c r="N322" s="7" t="e">
        <v>#N/A</v>
      </c>
    </row>
    <row r="323" spans="8:14" x14ac:dyDescent="0.25">
      <c r="H323" s="7" t="e">
        <v>#N/A</v>
      </c>
      <c r="I323" s="7" t="e">
        <v>#N/A</v>
      </c>
      <c r="J323" s="7" t="e">
        <v>#N/A</v>
      </c>
      <c r="K323" s="7" t="e">
        <v>#N/A</v>
      </c>
      <c r="L323" s="7" t="e">
        <v>#N/A</v>
      </c>
      <c r="M323" s="7" t="e">
        <v>#N/A</v>
      </c>
      <c r="N323" s="7" t="e">
        <v>#N/A</v>
      </c>
    </row>
    <row r="324" spans="8:14" x14ac:dyDescent="0.25">
      <c r="H324" s="7" t="e">
        <v>#N/A</v>
      </c>
      <c r="I324" s="7" t="e">
        <v>#N/A</v>
      </c>
      <c r="J324" s="7" t="e">
        <v>#N/A</v>
      </c>
      <c r="K324" s="7" t="e">
        <v>#N/A</v>
      </c>
      <c r="L324" s="7" t="e">
        <v>#N/A</v>
      </c>
      <c r="M324" s="7" t="e">
        <v>#N/A</v>
      </c>
      <c r="N324" s="7" t="e">
        <v>#N/A</v>
      </c>
    </row>
    <row r="325" spans="8:14" x14ac:dyDescent="0.25">
      <c r="H325" s="7" t="e">
        <v>#N/A</v>
      </c>
      <c r="I325" s="7" t="e">
        <v>#N/A</v>
      </c>
      <c r="J325" s="7" t="e">
        <v>#N/A</v>
      </c>
      <c r="K325" s="7" t="e">
        <v>#N/A</v>
      </c>
      <c r="L325" s="7" t="e">
        <v>#N/A</v>
      </c>
      <c r="M325" s="7" t="e">
        <v>#N/A</v>
      </c>
      <c r="N325" s="7" t="e">
        <v>#N/A</v>
      </c>
    </row>
    <row r="326" spans="8:14" x14ac:dyDescent="0.25">
      <c r="H326" s="7" t="e">
        <v>#N/A</v>
      </c>
      <c r="I326" s="7" t="e">
        <v>#N/A</v>
      </c>
      <c r="J326" s="7" t="e">
        <v>#N/A</v>
      </c>
      <c r="K326" s="7" t="e">
        <v>#N/A</v>
      </c>
      <c r="L326" s="7" t="e">
        <v>#N/A</v>
      </c>
      <c r="M326" s="7" t="e">
        <v>#N/A</v>
      </c>
      <c r="N326" s="7" t="e">
        <v>#N/A</v>
      </c>
    </row>
    <row r="327" spans="8:14" x14ac:dyDescent="0.25">
      <c r="H327" s="7" t="e">
        <v>#N/A</v>
      </c>
      <c r="I327" s="7" t="e">
        <v>#N/A</v>
      </c>
      <c r="J327" s="7" t="e">
        <v>#N/A</v>
      </c>
      <c r="K327" s="7" t="e">
        <v>#N/A</v>
      </c>
      <c r="L327" s="7" t="e">
        <v>#N/A</v>
      </c>
      <c r="M327" s="7" t="e">
        <v>#N/A</v>
      </c>
      <c r="N327" s="7" t="e">
        <v>#N/A</v>
      </c>
    </row>
    <row r="328" spans="8:14" x14ac:dyDescent="0.25">
      <c r="H328" s="7" t="e">
        <v>#N/A</v>
      </c>
      <c r="I328" s="7" t="e">
        <v>#N/A</v>
      </c>
      <c r="J328" s="7" t="e">
        <v>#N/A</v>
      </c>
      <c r="K328" s="7" t="e">
        <v>#N/A</v>
      </c>
      <c r="L328" s="7" t="e">
        <v>#N/A</v>
      </c>
      <c r="M328" s="7" t="e">
        <v>#N/A</v>
      </c>
      <c r="N328" s="7" t="e">
        <v>#N/A</v>
      </c>
    </row>
    <row r="329" spans="8:14" x14ac:dyDescent="0.25">
      <c r="H329" s="7" t="e">
        <v>#N/A</v>
      </c>
      <c r="I329" s="7" t="e">
        <v>#N/A</v>
      </c>
      <c r="J329" s="7" t="e">
        <v>#N/A</v>
      </c>
      <c r="K329" s="7" t="e">
        <v>#N/A</v>
      </c>
      <c r="L329" s="7" t="e">
        <v>#N/A</v>
      </c>
      <c r="M329" s="7" t="e">
        <v>#N/A</v>
      </c>
      <c r="N329" s="7" t="e">
        <v>#N/A</v>
      </c>
    </row>
    <row r="330" spans="8:14" x14ac:dyDescent="0.25">
      <c r="H330" s="7" t="e">
        <v>#N/A</v>
      </c>
      <c r="I330" s="7" t="e">
        <v>#N/A</v>
      </c>
      <c r="J330" s="7" t="e">
        <v>#N/A</v>
      </c>
      <c r="K330" s="7" t="e">
        <v>#N/A</v>
      </c>
      <c r="L330" s="7" t="e">
        <v>#N/A</v>
      </c>
      <c r="M330" s="7" t="e">
        <v>#N/A</v>
      </c>
      <c r="N330" s="7" t="e">
        <v>#N/A</v>
      </c>
    </row>
    <row r="331" spans="8:14" x14ac:dyDescent="0.25">
      <c r="H331" s="7" t="e">
        <v>#N/A</v>
      </c>
      <c r="I331" s="7" t="e">
        <v>#N/A</v>
      </c>
      <c r="J331" s="7" t="e">
        <v>#N/A</v>
      </c>
      <c r="K331" s="7" t="e">
        <v>#N/A</v>
      </c>
      <c r="L331" s="7" t="e">
        <v>#N/A</v>
      </c>
      <c r="M331" s="7" t="e">
        <v>#N/A</v>
      </c>
      <c r="N331" s="7" t="e">
        <v>#N/A</v>
      </c>
    </row>
    <row r="332" spans="8:14" x14ac:dyDescent="0.25">
      <c r="H332" s="7" t="e">
        <v>#N/A</v>
      </c>
      <c r="I332" s="7" t="e">
        <v>#N/A</v>
      </c>
      <c r="J332" s="7" t="e">
        <v>#N/A</v>
      </c>
      <c r="K332" s="7" t="e">
        <v>#N/A</v>
      </c>
      <c r="L332" s="7" t="e">
        <v>#N/A</v>
      </c>
      <c r="M332" s="7" t="e">
        <v>#N/A</v>
      </c>
      <c r="N332" s="7" t="e">
        <v>#N/A</v>
      </c>
    </row>
    <row r="333" spans="8:14" x14ac:dyDescent="0.25">
      <c r="H333" s="7" t="e">
        <v>#N/A</v>
      </c>
      <c r="I333" s="7" t="e">
        <v>#N/A</v>
      </c>
      <c r="J333" s="7" t="e">
        <v>#N/A</v>
      </c>
      <c r="K333" s="7" t="e">
        <v>#N/A</v>
      </c>
      <c r="L333" s="7" t="e">
        <v>#N/A</v>
      </c>
      <c r="M333" s="7" t="e">
        <v>#N/A</v>
      </c>
      <c r="N333" s="7" t="e">
        <v>#N/A</v>
      </c>
    </row>
    <row r="334" spans="8:14" x14ac:dyDescent="0.25">
      <c r="H334" s="7" t="e">
        <v>#N/A</v>
      </c>
      <c r="I334" s="7" t="e">
        <v>#N/A</v>
      </c>
      <c r="J334" s="7" t="e">
        <v>#N/A</v>
      </c>
      <c r="K334" s="7" t="e">
        <v>#N/A</v>
      </c>
      <c r="L334" s="7" t="e">
        <v>#N/A</v>
      </c>
      <c r="M334" s="7" t="e">
        <v>#N/A</v>
      </c>
      <c r="N334" s="7" t="e">
        <v>#N/A</v>
      </c>
    </row>
    <row r="335" spans="8:14" x14ac:dyDescent="0.25">
      <c r="H335" s="7" t="e">
        <v>#N/A</v>
      </c>
      <c r="I335" s="7" t="e">
        <v>#N/A</v>
      </c>
      <c r="J335" s="7" t="e">
        <v>#N/A</v>
      </c>
      <c r="K335" s="7" t="e">
        <v>#N/A</v>
      </c>
      <c r="L335" s="7" t="e">
        <v>#N/A</v>
      </c>
      <c r="M335" s="7" t="e">
        <v>#N/A</v>
      </c>
      <c r="N335" s="7" t="e">
        <v>#N/A</v>
      </c>
    </row>
    <row r="336" spans="8:14" x14ac:dyDescent="0.25">
      <c r="H336" s="7" t="e">
        <v>#N/A</v>
      </c>
      <c r="I336" s="7" t="e">
        <v>#N/A</v>
      </c>
      <c r="J336" s="7" t="e">
        <v>#N/A</v>
      </c>
      <c r="K336" s="7" t="e">
        <v>#N/A</v>
      </c>
      <c r="L336" s="7" t="e">
        <v>#N/A</v>
      </c>
      <c r="M336" s="7" t="e">
        <v>#N/A</v>
      </c>
      <c r="N336" s="7" t="e">
        <v>#N/A</v>
      </c>
    </row>
    <row r="337" spans="8:14" x14ac:dyDescent="0.25">
      <c r="H337" s="7" t="e">
        <v>#N/A</v>
      </c>
      <c r="I337" s="7" t="e">
        <v>#N/A</v>
      </c>
      <c r="J337" s="7" t="e">
        <v>#N/A</v>
      </c>
      <c r="K337" s="7" t="e">
        <v>#N/A</v>
      </c>
      <c r="L337" s="7" t="e">
        <v>#N/A</v>
      </c>
      <c r="M337" s="7" t="e">
        <v>#N/A</v>
      </c>
      <c r="N337" s="7" t="e">
        <v>#N/A</v>
      </c>
    </row>
    <row r="338" spans="8:14" x14ac:dyDescent="0.25">
      <c r="H338" s="7" t="e">
        <v>#N/A</v>
      </c>
      <c r="I338" s="7" t="e">
        <v>#N/A</v>
      </c>
      <c r="J338" s="7" t="e">
        <v>#N/A</v>
      </c>
      <c r="K338" s="7" t="e">
        <v>#N/A</v>
      </c>
      <c r="L338" s="7" t="e">
        <v>#N/A</v>
      </c>
      <c r="M338" s="7" t="e">
        <v>#N/A</v>
      </c>
      <c r="N338" s="7" t="e">
        <v>#N/A</v>
      </c>
    </row>
    <row r="339" spans="8:14" x14ac:dyDescent="0.25">
      <c r="H339" s="7" t="e">
        <v>#N/A</v>
      </c>
      <c r="I339" s="7" t="e">
        <v>#N/A</v>
      </c>
      <c r="J339" s="7" t="e">
        <v>#N/A</v>
      </c>
      <c r="K339" s="7" t="e">
        <v>#N/A</v>
      </c>
      <c r="L339" s="7" t="e">
        <v>#N/A</v>
      </c>
      <c r="M339" s="7" t="e">
        <v>#N/A</v>
      </c>
      <c r="N339" s="7" t="e">
        <v>#N/A</v>
      </c>
    </row>
    <row r="340" spans="8:14" x14ac:dyDescent="0.25">
      <c r="H340" s="7" t="e">
        <v>#N/A</v>
      </c>
      <c r="I340" s="7" t="e">
        <v>#N/A</v>
      </c>
      <c r="J340" s="7" t="e">
        <v>#N/A</v>
      </c>
      <c r="K340" s="7" t="e">
        <v>#N/A</v>
      </c>
      <c r="L340" s="7" t="e">
        <v>#N/A</v>
      </c>
      <c r="M340" s="7" t="e">
        <v>#N/A</v>
      </c>
      <c r="N340" s="7" t="e">
        <v>#N/A</v>
      </c>
    </row>
    <row r="341" spans="8:14" x14ac:dyDescent="0.25">
      <c r="H341" s="7" t="e">
        <v>#N/A</v>
      </c>
      <c r="I341" s="7" t="e">
        <v>#N/A</v>
      </c>
      <c r="J341" s="7" t="e">
        <v>#N/A</v>
      </c>
      <c r="K341" s="7" t="e">
        <v>#N/A</v>
      </c>
      <c r="L341" s="7" t="e">
        <v>#N/A</v>
      </c>
      <c r="M341" s="7" t="e">
        <v>#N/A</v>
      </c>
      <c r="N341" s="7" t="e">
        <v>#N/A</v>
      </c>
    </row>
    <row r="342" spans="8:14" x14ac:dyDescent="0.25">
      <c r="H342" s="7" t="e">
        <v>#N/A</v>
      </c>
      <c r="I342" s="7" t="e">
        <v>#N/A</v>
      </c>
      <c r="J342" s="7" t="e">
        <v>#N/A</v>
      </c>
      <c r="K342" s="7" t="e">
        <v>#N/A</v>
      </c>
      <c r="L342" s="7" t="e">
        <v>#N/A</v>
      </c>
      <c r="M342" s="7" t="e">
        <v>#N/A</v>
      </c>
      <c r="N342" s="7" t="e">
        <v>#N/A</v>
      </c>
    </row>
    <row r="343" spans="8:14" x14ac:dyDescent="0.25">
      <c r="H343" s="7" t="e">
        <v>#N/A</v>
      </c>
      <c r="I343" s="7" t="e">
        <v>#N/A</v>
      </c>
      <c r="J343" s="7" t="e">
        <v>#N/A</v>
      </c>
      <c r="K343" s="7" t="e">
        <v>#N/A</v>
      </c>
      <c r="L343" s="7" t="e">
        <v>#N/A</v>
      </c>
      <c r="M343" s="7" t="e">
        <v>#N/A</v>
      </c>
      <c r="N343" s="7" t="e">
        <v>#N/A</v>
      </c>
    </row>
    <row r="344" spans="8:14" x14ac:dyDescent="0.25">
      <c r="H344" s="7" t="e">
        <v>#N/A</v>
      </c>
      <c r="I344" s="7" t="e">
        <v>#N/A</v>
      </c>
      <c r="J344" s="7" t="e">
        <v>#N/A</v>
      </c>
      <c r="K344" s="7" t="e">
        <v>#N/A</v>
      </c>
      <c r="L344" s="7" t="e">
        <v>#N/A</v>
      </c>
      <c r="M344" s="7" t="e">
        <v>#N/A</v>
      </c>
      <c r="N344" s="7" t="e">
        <v>#N/A</v>
      </c>
    </row>
    <row r="345" spans="8:14" x14ac:dyDescent="0.25">
      <c r="H345" s="7" t="e">
        <v>#N/A</v>
      </c>
      <c r="I345" s="7" t="e">
        <v>#N/A</v>
      </c>
      <c r="J345" s="7" t="e">
        <v>#N/A</v>
      </c>
      <c r="K345" s="7" t="e">
        <v>#N/A</v>
      </c>
      <c r="L345" s="7" t="e">
        <v>#N/A</v>
      </c>
      <c r="M345" s="7" t="e">
        <v>#N/A</v>
      </c>
      <c r="N345" s="7" t="e">
        <v>#N/A</v>
      </c>
    </row>
    <row r="346" spans="8:14" x14ac:dyDescent="0.25">
      <c r="H346" s="7" t="e">
        <v>#N/A</v>
      </c>
      <c r="I346" s="7" t="e">
        <v>#N/A</v>
      </c>
      <c r="J346" s="7" t="e">
        <v>#N/A</v>
      </c>
      <c r="K346" s="7" t="e">
        <v>#N/A</v>
      </c>
      <c r="L346" s="7" t="e">
        <v>#N/A</v>
      </c>
      <c r="M346" s="7" t="e">
        <v>#N/A</v>
      </c>
      <c r="N346" s="7" t="e">
        <v>#N/A</v>
      </c>
    </row>
    <row r="347" spans="8:14" x14ac:dyDescent="0.25">
      <c r="H347" s="7" t="e">
        <v>#N/A</v>
      </c>
      <c r="I347" s="7" t="e">
        <v>#N/A</v>
      </c>
      <c r="J347" s="7" t="e">
        <v>#N/A</v>
      </c>
      <c r="K347" s="7" t="e">
        <v>#N/A</v>
      </c>
      <c r="L347" s="7" t="e">
        <v>#N/A</v>
      </c>
      <c r="M347" s="7" t="e">
        <v>#N/A</v>
      </c>
      <c r="N347" s="7" t="e">
        <v>#N/A</v>
      </c>
    </row>
    <row r="348" spans="8:14" x14ac:dyDescent="0.25">
      <c r="H348" s="7" t="e">
        <v>#N/A</v>
      </c>
      <c r="I348" s="7" t="e">
        <v>#N/A</v>
      </c>
      <c r="J348" s="7" t="e">
        <v>#N/A</v>
      </c>
      <c r="K348" s="7" t="e">
        <v>#N/A</v>
      </c>
      <c r="L348" s="7" t="e">
        <v>#N/A</v>
      </c>
      <c r="M348" s="7" t="e">
        <v>#N/A</v>
      </c>
      <c r="N348" s="7" t="e">
        <v>#N/A</v>
      </c>
    </row>
    <row r="349" spans="8:14" x14ac:dyDescent="0.25">
      <c r="H349" s="7" t="e">
        <v>#N/A</v>
      </c>
      <c r="I349" s="7" t="e">
        <v>#N/A</v>
      </c>
      <c r="J349" s="7" t="e">
        <v>#N/A</v>
      </c>
      <c r="K349" s="7" t="e">
        <v>#N/A</v>
      </c>
      <c r="L349" s="7" t="e">
        <v>#N/A</v>
      </c>
      <c r="M349" s="7" t="e">
        <v>#N/A</v>
      </c>
      <c r="N349" s="7" t="e">
        <v>#N/A</v>
      </c>
    </row>
    <row r="350" spans="8:14" x14ac:dyDescent="0.25">
      <c r="H350" s="7" t="e">
        <v>#N/A</v>
      </c>
      <c r="I350" s="7" t="e">
        <v>#N/A</v>
      </c>
      <c r="J350" s="7" t="e">
        <v>#N/A</v>
      </c>
      <c r="K350" s="7" t="e">
        <v>#N/A</v>
      </c>
      <c r="L350" s="7" t="e">
        <v>#N/A</v>
      </c>
      <c r="M350" s="7" t="e">
        <v>#N/A</v>
      </c>
      <c r="N350" s="7" t="e">
        <v>#N/A</v>
      </c>
    </row>
    <row r="351" spans="8:14" x14ac:dyDescent="0.25">
      <c r="H351" s="7" t="e">
        <v>#N/A</v>
      </c>
      <c r="I351" s="7" t="e">
        <v>#N/A</v>
      </c>
      <c r="J351" s="7" t="e">
        <v>#N/A</v>
      </c>
      <c r="K351" s="7" t="e">
        <v>#N/A</v>
      </c>
      <c r="L351" s="7" t="e">
        <v>#N/A</v>
      </c>
      <c r="M351" s="7" t="e">
        <v>#N/A</v>
      </c>
      <c r="N351" s="7" t="e">
        <v>#N/A</v>
      </c>
    </row>
    <row r="352" spans="8:14" x14ac:dyDescent="0.25">
      <c r="H352" s="7" t="e">
        <v>#N/A</v>
      </c>
      <c r="I352" s="7" t="e">
        <v>#N/A</v>
      </c>
      <c r="J352" s="7" t="e">
        <v>#N/A</v>
      </c>
      <c r="K352" s="7" t="e">
        <v>#N/A</v>
      </c>
      <c r="L352" s="7" t="e">
        <v>#N/A</v>
      </c>
      <c r="M352" s="7" t="e">
        <v>#N/A</v>
      </c>
      <c r="N352" s="7" t="e">
        <v>#N/A</v>
      </c>
    </row>
    <row r="353" spans="8:14" x14ac:dyDescent="0.25">
      <c r="H353" s="7" t="e">
        <v>#N/A</v>
      </c>
      <c r="I353" s="7" t="e">
        <v>#N/A</v>
      </c>
      <c r="J353" s="7" t="e">
        <v>#N/A</v>
      </c>
      <c r="K353" s="7" t="e">
        <v>#N/A</v>
      </c>
      <c r="L353" s="7" t="e">
        <v>#N/A</v>
      </c>
      <c r="M353" s="7" t="e">
        <v>#N/A</v>
      </c>
      <c r="N353" s="7" t="e">
        <v>#N/A</v>
      </c>
    </row>
    <row r="354" spans="8:14" x14ac:dyDescent="0.25">
      <c r="H354" s="7" t="e">
        <v>#N/A</v>
      </c>
      <c r="I354" s="7" t="e">
        <v>#N/A</v>
      </c>
      <c r="J354" s="7" t="e">
        <v>#N/A</v>
      </c>
      <c r="K354" s="7" t="e">
        <v>#N/A</v>
      </c>
      <c r="L354" s="7" t="e">
        <v>#N/A</v>
      </c>
      <c r="M354" s="7" t="e">
        <v>#N/A</v>
      </c>
      <c r="N354" s="7" t="e">
        <v>#N/A</v>
      </c>
    </row>
    <row r="355" spans="8:14" x14ac:dyDescent="0.25">
      <c r="H355" s="7" t="e">
        <v>#N/A</v>
      </c>
      <c r="I355" s="7" t="e">
        <v>#N/A</v>
      </c>
      <c r="J355" s="7" t="e">
        <v>#N/A</v>
      </c>
      <c r="K355" s="7" t="e">
        <v>#N/A</v>
      </c>
      <c r="L355" s="7" t="e">
        <v>#N/A</v>
      </c>
      <c r="M355" s="7" t="e">
        <v>#N/A</v>
      </c>
      <c r="N355" s="7" t="e">
        <v>#N/A</v>
      </c>
    </row>
    <row r="356" spans="8:14" x14ac:dyDescent="0.25">
      <c r="H356" s="7" t="e">
        <v>#N/A</v>
      </c>
      <c r="I356" s="7" t="e">
        <v>#N/A</v>
      </c>
      <c r="J356" s="7" t="e">
        <v>#N/A</v>
      </c>
      <c r="K356" s="7" t="e">
        <v>#N/A</v>
      </c>
      <c r="L356" s="7" t="e">
        <v>#N/A</v>
      </c>
      <c r="M356" s="7" t="e">
        <v>#N/A</v>
      </c>
      <c r="N356" s="7" t="e">
        <v>#N/A</v>
      </c>
    </row>
    <row r="357" spans="8:14" x14ac:dyDescent="0.25">
      <c r="H357" s="7" t="e">
        <v>#N/A</v>
      </c>
      <c r="I357" s="7" t="e">
        <v>#N/A</v>
      </c>
      <c r="J357" s="7" t="e">
        <v>#N/A</v>
      </c>
      <c r="K357" s="7" t="e">
        <v>#N/A</v>
      </c>
      <c r="L357" s="7" t="e">
        <v>#N/A</v>
      </c>
      <c r="M357" s="7" t="e">
        <v>#N/A</v>
      </c>
      <c r="N357" s="7" t="e">
        <v>#N/A</v>
      </c>
    </row>
    <row r="358" spans="8:14" x14ac:dyDescent="0.25">
      <c r="H358" s="7" t="e">
        <v>#N/A</v>
      </c>
      <c r="I358" s="7" t="e">
        <v>#N/A</v>
      </c>
      <c r="J358" s="7" t="e">
        <v>#N/A</v>
      </c>
      <c r="K358" s="7" t="e">
        <v>#N/A</v>
      </c>
      <c r="L358" s="7" t="e">
        <v>#N/A</v>
      </c>
      <c r="M358" s="7" t="e">
        <v>#N/A</v>
      </c>
      <c r="N358" s="7" t="e">
        <v>#N/A</v>
      </c>
    </row>
    <row r="359" spans="8:14" x14ac:dyDescent="0.25">
      <c r="H359" s="7" t="e">
        <v>#N/A</v>
      </c>
      <c r="I359" s="7" t="e">
        <v>#N/A</v>
      </c>
      <c r="J359" s="7" t="e">
        <v>#N/A</v>
      </c>
      <c r="K359" s="7" t="e">
        <v>#N/A</v>
      </c>
      <c r="L359" s="7" t="e">
        <v>#N/A</v>
      </c>
      <c r="M359" s="7" t="e">
        <v>#N/A</v>
      </c>
      <c r="N359" s="7" t="e">
        <v>#N/A</v>
      </c>
    </row>
    <row r="360" spans="8:14" x14ac:dyDescent="0.25">
      <c r="H360" s="7" t="e">
        <v>#N/A</v>
      </c>
      <c r="I360" s="7" t="e">
        <v>#N/A</v>
      </c>
      <c r="J360" s="7" t="e">
        <v>#N/A</v>
      </c>
      <c r="K360" s="7" t="e">
        <v>#N/A</v>
      </c>
      <c r="L360" s="7" t="e">
        <v>#N/A</v>
      </c>
      <c r="M360" s="7" t="e">
        <v>#N/A</v>
      </c>
      <c r="N360" s="7" t="e">
        <v>#N/A</v>
      </c>
    </row>
    <row r="361" spans="8:14" x14ac:dyDescent="0.25">
      <c r="H361" s="7" t="e">
        <v>#N/A</v>
      </c>
      <c r="I361" s="7" t="e">
        <v>#N/A</v>
      </c>
      <c r="J361" s="7" t="e">
        <v>#N/A</v>
      </c>
      <c r="K361" s="7" t="e">
        <v>#N/A</v>
      </c>
      <c r="L361" s="7" t="e">
        <v>#N/A</v>
      </c>
      <c r="M361" s="7" t="e">
        <v>#N/A</v>
      </c>
      <c r="N361" s="7" t="e">
        <v>#N/A</v>
      </c>
    </row>
    <row r="362" spans="8:14" x14ac:dyDescent="0.25">
      <c r="H362" s="7" t="e">
        <v>#N/A</v>
      </c>
      <c r="I362" s="7" t="e">
        <v>#N/A</v>
      </c>
      <c r="J362" s="7" t="e">
        <v>#N/A</v>
      </c>
      <c r="K362" s="7" t="e">
        <v>#N/A</v>
      </c>
      <c r="L362" s="7" t="e">
        <v>#N/A</v>
      </c>
      <c r="M362" s="7" t="e">
        <v>#N/A</v>
      </c>
      <c r="N362" s="7" t="e">
        <v>#N/A</v>
      </c>
    </row>
    <row r="363" spans="8:14" x14ac:dyDescent="0.25">
      <c r="H363" s="7" t="e">
        <v>#N/A</v>
      </c>
      <c r="I363" s="7" t="e">
        <v>#N/A</v>
      </c>
      <c r="J363" s="7" t="e">
        <v>#N/A</v>
      </c>
      <c r="K363" s="7" t="e">
        <v>#N/A</v>
      </c>
      <c r="L363" s="7" t="e">
        <v>#N/A</v>
      </c>
      <c r="M363" s="7" t="e">
        <v>#N/A</v>
      </c>
      <c r="N363" s="7" t="e">
        <v>#N/A</v>
      </c>
    </row>
    <row r="364" spans="8:14" x14ac:dyDescent="0.25">
      <c r="H364" s="7" t="e">
        <v>#N/A</v>
      </c>
      <c r="I364" s="7" t="e">
        <v>#N/A</v>
      </c>
      <c r="J364" s="7" t="e">
        <v>#N/A</v>
      </c>
      <c r="K364" s="7" t="e">
        <v>#N/A</v>
      </c>
      <c r="L364" s="7" t="e">
        <v>#N/A</v>
      </c>
      <c r="M364" s="7" t="e">
        <v>#N/A</v>
      </c>
      <c r="N364" s="7" t="e">
        <v>#N/A</v>
      </c>
    </row>
    <row r="365" spans="8:14" x14ac:dyDescent="0.25">
      <c r="H365" s="7" t="e">
        <v>#N/A</v>
      </c>
      <c r="I365" s="7" t="e">
        <v>#N/A</v>
      </c>
      <c r="J365" s="7" t="e">
        <v>#N/A</v>
      </c>
      <c r="K365" s="7" t="e">
        <v>#N/A</v>
      </c>
      <c r="L365" s="7" t="e">
        <v>#N/A</v>
      </c>
      <c r="M365" s="7" t="e">
        <v>#N/A</v>
      </c>
      <c r="N365" s="7" t="e">
        <v>#N/A</v>
      </c>
    </row>
    <row r="366" spans="8:14" x14ac:dyDescent="0.25">
      <c r="H366" s="7" t="e">
        <v>#N/A</v>
      </c>
      <c r="I366" s="7" t="e">
        <v>#N/A</v>
      </c>
      <c r="J366" s="7" t="e">
        <v>#N/A</v>
      </c>
      <c r="K366" s="7" t="e">
        <v>#N/A</v>
      </c>
      <c r="L366" s="7" t="e">
        <v>#N/A</v>
      </c>
      <c r="M366" s="7" t="e">
        <v>#N/A</v>
      </c>
      <c r="N366" s="7" t="e">
        <v>#N/A</v>
      </c>
    </row>
    <row r="367" spans="8:14" x14ac:dyDescent="0.25">
      <c r="H367" s="7" t="e">
        <v>#N/A</v>
      </c>
      <c r="I367" s="7" t="e">
        <v>#N/A</v>
      </c>
      <c r="J367" s="7" t="e">
        <v>#N/A</v>
      </c>
      <c r="K367" s="7" t="e">
        <v>#N/A</v>
      </c>
      <c r="L367" s="7" t="e">
        <v>#N/A</v>
      </c>
      <c r="M367" s="7" t="e">
        <v>#N/A</v>
      </c>
      <c r="N367" s="7" t="e">
        <v>#N/A</v>
      </c>
    </row>
    <row r="368" spans="8:14" x14ac:dyDescent="0.25">
      <c r="H368" s="7" t="e">
        <v>#N/A</v>
      </c>
      <c r="I368" s="7" t="e">
        <v>#N/A</v>
      </c>
      <c r="J368" s="7" t="e">
        <v>#N/A</v>
      </c>
      <c r="K368" s="7" t="e">
        <v>#N/A</v>
      </c>
      <c r="L368" s="7" t="e">
        <v>#N/A</v>
      </c>
      <c r="M368" s="7" t="e">
        <v>#N/A</v>
      </c>
      <c r="N368" s="7" t="e">
        <v>#N/A</v>
      </c>
    </row>
    <row r="369" spans="8:14" x14ac:dyDescent="0.25">
      <c r="H369" s="7" t="e">
        <v>#N/A</v>
      </c>
      <c r="I369" s="7" t="e">
        <v>#N/A</v>
      </c>
      <c r="J369" s="7" t="e">
        <v>#N/A</v>
      </c>
      <c r="K369" s="7" t="e">
        <v>#N/A</v>
      </c>
      <c r="L369" s="7" t="e">
        <v>#N/A</v>
      </c>
      <c r="M369" s="7" t="e">
        <v>#N/A</v>
      </c>
      <c r="N369" s="7" t="e">
        <v>#N/A</v>
      </c>
    </row>
    <row r="370" spans="8:14" x14ac:dyDescent="0.25">
      <c r="H370" s="7" t="e">
        <v>#N/A</v>
      </c>
      <c r="I370" s="7" t="e">
        <v>#N/A</v>
      </c>
      <c r="J370" s="7" t="e">
        <v>#N/A</v>
      </c>
      <c r="K370" s="7" t="e">
        <v>#N/A</v>
      </c>
      <c r="L370" s="7" t="e">
        <v>#N/A</v>
      </c>
      <c r="M370" s="7" t="e">
        <v>#N/A</v>
      </c>
      <c r="N370" s="7" t="e">
        <v>#N/A</v>
      </c>
    </row>
    <row r="371" spans="8:14" x14ac:dyDescent="0.25">
      <c r="H371" s="7" t="e">
        <v>#N/A</v>
      </c>
      <c r="I371" s="7" t="e">
        <v>#N/A</v>
      </c>
      <c r="J371" s="7" t="e">
        <v>#N/A</v>
      </c>
      <c r="K371" s="7" t="e">
        <v>#N/A</v>
      </c>
      <c r="L371" s="7" t="e">
        <v>#N/A</v>
      </c>
      <c r="M371" s="7" t="e">
        <v>#N/A</v>
      </c>
      <c r="N371" s="7" t="e">
        <v>#N/A</v>
      </c>
    </row>
    <row r="372" spans="8:14" x14ac:dyDescent="0.25">
      <c r="H372" s="7" t="e">
        <v>#N/A</v>
      </c>
      <c r="I372" s="7" t="e">
        <v>#N/A</v>
      </c>
      <c r="J372" s="7" t="e">
        <v>#N/A</v>
      </c>
      <c r="K372" s="7" t="e">
        <v>#N/A</v>
      </c>
      <c r="L372" s="7" t="e">
        <v>#N/A</v>
      </c>
      <c r="M372" s="7" t="e">
        <v>#N/A</v>
      </c>
      <c r="N372" s="7" t="e">
        <v>#N/A</v>
      </c>
    </row>
    <row r="373" spans="8:14" x14ac:dyDescent="0.25">
      <c r="H373" s="7" t="e">
        <v>#N/A</v>
      </c>
      <c r="I373" s="7" t="e">
        <v>#N/A</v>
      </c>
      <c r="J373" s="7" t="e">
        <v>#N/A</v>
      </c>
      <c r="K373" s="7" t="e">
        <v>#N/A</v>
      </c>
      <c r="L373" s="7" t="e">
        <v>#N/A</v>
      </c>
      <c r="M373" s="7" t="e">
        <v>#N/A</v>
      </c>
      <c r="N373" s="7" t="e">
        <v>#N/A</v>
      </c>
    </row>
    <row r="374" spans="8:14" x14ac:dyDescent="0.25">
      <c r="H374" s="7" t="e">
        <v>#N/A</v>
      </c>
      <c r="I374" s="7" t="e">
        <v>#N/A</v>
      </c>
      <c r="J374" s="7" t="e">
        <v>#N/A</v>
      </c>
      <c r="K374" s="7" t="e">
        <v>#N/A</v>
      </c>
      <c r="L374" s="7" t="e">
        <v>#N/A</v>
      </c>
      <c r="M374" s="7" t="e">
        <v>#N/A</v>
      </c>
      <c r="N374" s="7" t="e">
        <v>#N/A</v>
      </c>
    </row>
    <row r="375" spans="8:14" x14ac:dyDescent="0.25">
      <c r="H375" s="7" t="e">
        <v>#N/A</v>
      </c>
      <c r="I375" s="7" t="e">
        <v>#N/A</v>
      </c>
      <c r="J375" s="7" t="e">
        <v>#N/A</v>
      </c>
      <c r="K375" s="7" t="e">
        <v>#N/A</v>
      </c>
      <c r="L375" s="7" t="e">
        <v>#N/A</v>
      </c>
      <c r="M375" s="7" t="e">
        <v>#N/A</v>
      </c>
      <c r="N375" s="7" t="e">
        <v>#N/A</v>
      </c>
    </row>
    <row r="376" spans="8:14" x14ac:dyDescent="0.25">
      <c r="H376" s="7" t="e">
        <v>#N/A</v>
      </c>
      <c r="I376" s="7" t="e">
        <v>#N/A</v>
      </c>
      <c r="J376" s="7" t="e">
        <v>#N/A</v>
      </c>
      <c r="K376" s="7" t="e">
        <v>#N/A</v>
      </c>
      <c r="L376" s="7" t="e">
        <v>#N/A</v>
      </c>
      <c r="M376" s="7" t="e">
        <v>#N/A</v>
      </c>
      <c r="N376" s="7" t="e">
        <v>#N/A</v>
      </c>
    </row>
    <row r="377" spans="8:14" x14ac:dyDescent="0.25">
      <c r="H377" s="7" t="e">
        <v>#N/A</v>
      </c>
      <c r="I377" s="7" t="e">
        <v>#N/A</v>
      </c>
      <c r="J377" s="7" t="e">
        <v>#N/A</v>
      </c>
      <c r="K377" s="7" t="e">
        <v>#N/A</v>
      </c>
      <c r="L377" s="7" t="e">
        <v>#N/A</v>
      </c>
      <c r="M377" s="7" t="e">
        <v>#N/A</v>
      </c>
      <c r="N377" s="7" t="e">
        <v>#N/A</v>
      </c>
    </row>
    <row r="378" spans="8:14" x14ac:dyDescent="0.25">
      <c r="H378" s="7" t="e">
        <v>#N/A</v>
      </c>
      <c r="I378" s="7" t="e">
        <v>#N/A</v>
      </c>
      <c r="J378" s="7" t="e">
        <v>#N/A</v>
      </c>
      <c r="K378" s="7" t="e">
        <v>#N/A</v>
      </c>
      <c r="L378" s="7" t="e">
        <v>#N/A</v>
      </c>
      <c r="M378" s="7" t="e">
        <v>#N/A</v>
      </c>
      <c r="N378" s="7" t="e">
        <v>#N/A</v>
      </c>
    </row>
    <row r="379" spans="8:14" x14ac:dyDescent="0.25">
      <c r="H379" s="7" t="e">
        <v>#N/A</v>
      </c>
      <c r="I379" s="7" t="e">
        <v>#N/A</v>
      </c>
      <c r="J379" s="7" t="e">
        <v>#N/A</v>
      </c>
      <c r="K379" s="7" t="e">
        <v>#N/A</v>
      </c>
      <c r="L379" s="7" t="e">
        <v>#N/A</v>
      </c>
      <c r="M379" s="7" t="e">
        <v>#N/A</v>
      </c>
      <c r="N379" s="7" t="e">
        <v>#N/A</v>
      </c>
    </row>
    <row r="380" spans="8:14" x14ac:dyDescent="0.25">
      <c r="H380" s="7" t="e">
        <v>#N/A</v>
      </c>
      <c r="I380" s="7" t="e">
        <v>#N/A</v>
      </c>
      <c r="J380" s="7" t="e">
        <v>#N/A</v>
      </c>
      <c r="K380" s="7" t="e">
        <v>#N/A</v>
      </c>
      <c r="L380" s="7" t="e">
        <v>#N/A</v>
      </c>
      <c r="M380" s="7" t="e">
        <v>#N/A</v>
      </c>
      <c r="N380" s="7" t="e">
        <v>#N/A</v>
      </c>
    </row>
    <row r="381" spans="8:14" x14ac:dyDescent="0.25">
      <c r="H381" s="7" t="e">
        <v>#N/A</v>
      </c>
      <c r="I381" s="7" t="e">
        <v>#N/A</v>
      </c>
      <c r="J381" s="7" t="e">
        <v>#N/A</v>
      </c>
      <c r="K381" s="7" t="e">
        <v>#N/A</v>
      </c>
      <c r="L381" s="7" t="e">
        <v>#N/A</v>
      </c>
      <c r="M381" s="7" t="e">
        <v>#N/A</v>
      </c>
      <c r="N381" s="7" t="e">
        <v>#N/A</v>
      </c>
    </row>
    <row r="382" spans="8:14" x14ac:dyDescent="0.25">
      <c r="H382" s="7" t="e">
        <v>#N/A</v>
      </c>
      <c r="I382" s="7" t="e">
        <v>#N/A</v>
      </c>
      <c r="J382" s="7" t="e">
        <v>#N/A</v>
      </c>
      <c r="K382" s="7" t="e">
        <v>#N/A</v>
      </c>
      <c r="L382" s="7" t="e">
        <v>#N/A</v>
      </c>
      <c r="M382" s="7" t="e">
        <v>#N/A</v>
      </c>
      <c r="N382" s="7" t="e">
        <v>#N/A</v>
      </c>
    </row>
    <row r="383" spans="8:14" x14ac:dyDescent="0.25">
      <c r="H383" s="7" t="e">
        <v>#N/A</v>
      </c>
      <c r="I383" s="7" t="e">
        <v>#N/A</v>
      </c>
      <c r="J383" s="7" t="e">
        <v>#N/A</v>
      </c>
      <c r="K383" s="7" t="e">
        <v>#N/A</v>
      </c>
      <c r="L383" s="7" t="e">
        <v>#N/A</v>
      </c>
      <c r="M383" s="7" t="e">
        <v>#N/A</v>
      </c>
      <c r="N383" s="7" t="e">
        <v>#N/A</v>
      </c>
    </row>
    <row r="384" spans="8:14" x14ac:dyDescent="0.25">
      <c r="H384" s="7" t="e">
        <v>#N/A</v>
      </c>
      <c r="I384" s="7" t="e">
        <v>#N/A</v>
      </c>
      <c r="J384" s="7" t="e">
        <v>#N/A</v>
      </c>
      <c r="K384" s="7" t="e">
        <v>#N/A</v>
      </c>
      <c r="L384" s="7" t="e">
        <v>#N/A</v>
      </c>
      <c r="M384" s="7" t="e">
        <v>#N/A</v>
      </c>
      <c r="N384" s="7" t="e">
        <v>#N/A</v>
      </c>
    </row>
    <row r="385" spans="8:14" x14ac:dyDescent="0.25">
      <c r="H385" s="7" t="e">
        <v>#N/A</v>
      </c>
      <c r="I385" s="7" t="e">
        <v>#N/A</v>
      </c>
      <c r="J385" s="7" t="e">
        <v>#N/A</v>
      </c>
      <c r="K385" s="7" t="e">
        <v>#N/A</v>
      </c>
      <c r="L385" s="7" t="e">
        <v>#N/A</v>
      </c>
      <c r="M385" s="7" t="e">
        <v>#N/A</v>
      </c>
      <c r="N385" s="7" t="e">
        <v>#N/A</v>
      </c>
    </row>
    <row r="386" spans="8:14" x14ac:dyDescent="0.25">
      <c r="H386" s="7" t="e">
        <v>#N/A</v>
      </c>
      <c r="I386" s="7" t="e">
        <v>#N/A</v>
      </c>
      <c r="J386" s="7" t="e">
        <v>#N/A</v>
      </c>
      <c r="K386" s="7" t="e">
        <v>#N/A</v>
      </c>
      <c r="L386" s="7" t="e">
        <v>#N/A</v>
      </c>
      <c r="M386" s="7" t="e">
        <v>#N/A</v>
      </c>
      <c r="N386" s="7" t="e">
        <v>#N/A</v>
      </c>
    </row>
    <row r="387" spans="8:14" x14ac:dyDescent="0.25">
      <c r="H387" s="7" t="e">
        <v>#N/A</v>
      </c>
      <c r="I387" s="7" t="e">
        <v>#N/A</v>
      </c>
      <c r="J387" s="7" t="e">
        <v>#N/A</v>
      </c>
      <c r="K387" s="7" t="e">
        <v>#N/A</v>
      </c>
      <c r="L387" s="7" t="e">
        <v>#N/A</v>
      </c>
      <c r="M387" s="7" t="e">
        <v>#N/A</v>
      </c>
      <c r="N387" s="7" t="e">
        <v>#N/A</v>
      </c>
    </row>
    <row r="388" spans="8:14" x14ac:dyDescent="0.25">
      <c r="H388" s="7" t="e">
        <v>#N/A</v>
      </c>
      <c r="I388" s="7" t="e">
        <v>#N/A</v>
      </c>
      <c r="J388" s="7" t="e">
        <v>#N/A</v>
      </c>
      <c r="K388" s="7" t="e">
        <v>#N/A</v>
      </c>
      <c r="L388" s="7" t="e">
        <v>#N/A</v>
      </c>
      <c r="M388" s="7" t="e">
        <v>#N/A</v>
      </c>
      <c r="N388" s="7" t="e">
        <v>#N/A</v>
      </c>
    </row>
    <row r="389" spans="8:14" x14ac:dyDescent="0.25">
      <c r="H389" s="7" t="e">
        <v>#N/A</v>
      </c>
      <c r="I389" s="7" t="e">
        <v>#N/A</v>
      </c>
      <c r="J389" s="7" t="e">
        <v>#N/A</v>
      </c>
      <c r="K389" s="7" t="e">
        <v>#N/A</v>
      </c>
      <c r="L389" s="7" t="e">
        <v>#N/A</v>
      </c>
      <c r="M389" s="7" t="e">
        <v>#N/A</v>
      </c>
      <c r="N389" s="7" t="e">
        <v>#N/A</v>
      </c>
    </row>
    <row r="390" spans="8:14" x14ac:dyDescent="0.25">
      <c r="H390" s="7" t="e">
        <v>#N/A</v>
      </c>
      <c r="I390" s="7" t="e">
        <v>#N/A</v>
      </c>
      <c r="J390" s="7" t="e">
        <v>#N/A</v>
      </c>
      <c r="K390" s="7" t="e">
        <v>#N/A</v>
      </c>
      <c r="L390" s="7" t="e">
        <v>#N/A</v>
      </c>
      <c r="M390" s="7" t="e">
        <v>#N/A</v>
      </c>
      <c r="N390" s="7" t="e">
        <v>#N/A</v>
      </c>
    </row>
    <row r="391" spans="8:14" x14ac:dyDescent="0.25">
      <c r="H391" s="7" t="e">
        <v>#N/A</v>
      </c>
      <c r="I391" s="7" t="e">
        <v>#N/A</v>
      </c>
      <c r="J391" s="7" t="e">
        <v>#N/A</v>
      </c>
      <c r="K391" s="7" t="e">
        <v>#N/A</v>
      </c>
      <c r="L391" s="7" t="e">
        <v>#N/A</v>
      </c>
      <c r="M391" s="7" t="e">
        <v>#N/A</v>
      </c>
      <c r="N391" s="7" t="e">
        <v>#N/A</v>
      </c>
    </row>
    <row r="392" spans="8:14" x14ac:dyDescent="0.25">
      <c r="H392" s="7" t="e">
        <v>#N/A</v>
      </c>
      <c r="I392" s="7" t="e">
        <v>#N/A</v>
      </c>
      <c r="J392" s="7" t="e">
        <v>#N/A</v>
      </c>
      <c r="K392" s="7" t="e">
        <v>#N/A</v>
      </c>
      <c r="L392" s="7" t="e">
        <v>#N/A</v>
      </c>
      <c r="M392" s="7" t="e">
        <v>#N/A</v>
      </c>
      <c r="N392" s="7" t="e">
        <v>#N/A</v>
      </c>
    </row>
    <row r="393" spans="8:14" x14ac:dyDescent="0.25">
      <c r="H393" s="7" t="e">
        <v>#N/A</v>
      </c>
      <c r="I393" s="7" t="e">
        <v>#N/A</v>
      </c>
      <c r="J393" s="7" t="e">
        <v>#N/A</v>
      </c>
      <c r="K393" s="7" t="e">
        <v>#N/A</v>
      </c>
      <c r="L393" s="7" t="e">
        <v>#N/A</v>
      </c>
      <c r="M393" s="7" t="e">
        <v>#N/A</v>
      </c>
      <c r="N393" s="7" t="e">
        <v>#N/A</v>
      </c>
    </row>
    <row r="394" spans="8:14" x14ac:dyDescent="0.25">
      <c r="H394" s="7" t="e">
        <v>#N/A</v>
      </c>
      <c r="I394" s="7" t="e">
        <v>#N/A</v>
      </c>
      <c r="J394" s="7" t="e">
        <v>#N/A</v>
      </c>
      <c r="K394" s="7" t="e">
        <v>#N/A</v>
      </c>
      <c r="L394" s="7" t="e">
        <v>#N/A</v>
      </c>
      <c r="M394" s="7" t="e">
        <v>#N/A</v>
      </c>
      <c r="N394" s="7" t="e">
        <v>#N/A</v>
      </c>
    </row>
    <row r="395" spans="8:14" x14ac:dyDescent="0.25">
      <c r="H395" s="7" t="e">
        <v>#N/A</v>
      </c>
      <c r="I395" s="7" t="e">
        <v>#N/A</v>
      </c>
      <c r="J395" s="7" t="e">
        <v>#N/A</v>
      </c>
      <c r="K395" s="7" t="e">
        <v>#N/A</v>
      </c>
      <c r="L395" s="7" t="e">
        <v>#N/A</v>
      </c>
      <c r="M395" s="7" t="e">
        <v>#N/A</v>
      </c>
      <c r="N395" s="7" t="e">
        <v>#N/A</v>
      </c>
    </row>
    <row r="396" spans="8:14" x14ac:dyDescent="0.25">
      <c r="H396" s="7" t="e">
        <v>#N/A</v>
      </c>
      <c r="I396" s="7" t="e">
        <v>#N/A</v>
      </c>
      <c r="J396" s="7" t="e">
        <v>#N/A</v>
      </c>
      <c r="K396" s="7" t="e">
        <v>#N/A</v>
      </c>
      <c r="L396" s="7" t="e">
        <v>#N/A</v>
      </c>
      <c r="M396" s="7" t="e">
        <v>#N/A</v>
      </c>
      <c r="N396" s="7" t="e">
        <v>#N/A</v>
      </c>
    </row>
    <row r="397" spans="8:14" x14ac:dyDescent="0.25">
      <c r="H397" s="7" t="e">
        <v>#N/A</v>
      </c>
      <c r="I397" s="7" t="e">
        <v>#N/A</v>
      </c>
      <c r="J397" s="7" t="e">
        <v>#N/A</v>
      </c>
      <c r="K397" s="7" t="e">
        <v>#N/A</v>
      </c>
      <c r="L397" s="7" t="e">
        <v>#N/A</v>
      </c>
      <c r="M397" s="7" t="e">
        <v>#N/A</v>
      </c>
      <c r="N397" s="7" t="e">
        <v>#N/A</v>
      </c>
    </row>
    <row r="398" spans="8:14" x14ac:dyDescent="0.25">
      <c r="H398" s="7" t="e">
        <v>#N/A</v>
      </c>
      <c r="I398" s="7" t="e">
        <v>#N/A</v>
      </c>
      <c r="J398" s="7" t="e">
        <v>#N/A</v>
      </c>
      <c r="K398" s="7" t="e">
        <v>#N/A</v>
      </c>
      <c r="L398" s="7" t="e">
        <v>#N/A</v>
      </c>
      <c r="M398" s="7" t="e">
        <v>#N/A</v>
      </c>
      <c r="N398" s="7" t="e">
        <v>#N/A</v>
      </c>
    </row>
    <row r="399" spans="8:14" x14ac:dyDescent="0.25">
      <c r="H399" s="7" t="e">
        <v>#N/A</v>
      </c>
      <c r="I399" s="7" t="e">
        <v>#N/A</v>
      </c>
      <c r="J399" s="7" t="e">
        <v>#N/A</v>
      </c>
      <c r="K399" s="7" t="e">
        <v>#N/A</v>
      </c>
      <c r="L399" s="7" t="e">
        <v>#N/A</v>
      </c>
      <c r="M399" s="7" t="e">
        <v>#N/A</v>
      </c>
      <c r="N399" s="7" t="e">
        <v>#N/A</v>
      </c>
    </row>
    <row r="400" spans="8:14" x14ac:dyDescent="0.25">
      <c r="H400" s="7" t="e">
        <v>#N/A</v>
      </c>
      <c r="I400" s="7" t="e">
        <v>#N/A</v>
      </c>
      <c r="J400" s="7" t="e">
        <v>#N/A</v>
      </c>
      <c r="K400" s="7" t="e">
        <v>#N/A</v>
      </c>
      <c r="L400" s="7" t="e">
        <v>#N/A</v>
      </c>
      <c r="M400" s="7" t="e">
        <v>#N/A</v>
      </c>
      <c r="N400" s="7" t="e">
        <v>#N/A</v>
      </c>
    </row>
    <row r="401" spans="8:14" x14ac:dyDescent="0.25">
      <c r="H401" s="7" t="e">
        <v>#N/A</v>
      </c>
      <c r="I401" s="7" t="e">
        <v>#N/A</v>
      </c>
      <c r="J401" s="7" t="e">
        <v>#N/A</v>
      </c>
      <c r="K401" s="7" t="e">
        <v>#N/A</v>
      </c>
      <c r="L401" s="7" t="e">
        <v>#N/A</v>
      </c>
      <c r="M401" s="7" t="e">
        <v>#N/A</v>
      </c>
      <c r="N401" s="7" t="e">
        <v>#N/A</v>
      </c>
    </row>
    <row r="402" spans="8:14" x14ac:dyDescent="0.25">
      <c r="H402" s="7" t="e">
        <v>#N/A</v>
      </c>
      <c r="I402" s="7" t="e">
        <v>#N/A</v>
      </c>
      <c r="J402" s="7" t="e">
        <v>#N/A</v>
      </c>
      <c r="K402" s="7" t="e">
        <v>#N/A</v>
      </c>
      <c r="L402" s="7" t="e">
        <v>#N/A</v>
      </c>
      <c r="M402" s="7" t="e">
        <v>#N/A</v>
      </c>
      <c r="N402" s="7" t="e">
        <v>#N/A</v>
      </c>
    </row>
    <row r="403" spans="8:14" x14ac:dyDescent="0.25">
      <c r="H403" s="7" t="e">
        <v>#N/A</v>
      </c>
      <c r="I403" s="7" t="e">
        <v>#N/A</v>
      </c>
      <c r="J403" s="7" t="e">
        <v>#N/A</v>
      </c>
      <c r="K403" s="7" t="e">
        <v>#N/A</v>
      </c>
      <c r="L403" s="7" t="e">
        <v>#N/A</v>
      </c>
      <c r="M403" s="7" t="e">
        <v>#N/A</v>
      </c>
      <c r="N403" s="7" t="e">
        <v>#N/A</v>
      </c>
    </row>
    <row r="404" spans="8:14" x14ac:dyDescent="0.25">
      <c r="H404" s="7" t="e">
        <v>#N/A</v>
      </c>
      <c r="I404" s="7" t="e">
        <v>#N/A</v>
      </c>
      <c r="J404" s="7" t="e">
        <v>#N/A</v>
      </c>
      <c r="K404" s="7" t="e">
        <v>#N/A</v>
      </c>
      <c r="L404" s="7" t="e">
        <v>#N/A</v>
      </c>
      <c r="M404" s="7" t="e">
        <v>#N/A</v>
      </c>
      <c r="N404" s="7" t="e">
        <v>#N/A</v>
      </c>
    </row>
    <row r="405" spans="8:14" x14ac:dyDescent="0.25">
      <c r="H405" s="7" t="e">
        <v>#N/A</v>
      </c>
      <c r="I405" s="7" t="e">
        <v>#N/A</v>
      </c>
      <c r="J405" s="7" t="e">
        <v>#N/A</v>
      </c>
      <c r="K405" s="7" t="e">
        <v>#N/A</v>
      </c>
      <c r="L405" s="7" t="e">
        <v>#N/A</v>
      </c>
      <c r="M405" s="7" t="e">
        <v>#N/A</v>
      </c>
      <c r="N405" s="7" t="e">
        <v>#N/A</v>
      </c>
    </row>
    <row r="406" spans="8:14" x14ac:dyDescent="0.25">
      <c r="H406" s="7" t="e">
        <v>#N/A</v>
      </c>
      <c r="I406" s="7" t="e">
        <v>#N/A</v>
      </c>
      <c r="J406" s="7" t="e">
        <v>#N/A</v>
      </c>
      <c r="K406" s="7" t="e">
        <v>#N/A</v>
      </c>
      <c r="L406" s="7" t="e">
        <v>#N/A</v>
      </c>
      <c r="M406" s="7" t="e">
        <v>#N/A</v>
      </c>
      <c r="N406" s="7" t="e">
        <v>#N/A</v>
      </c>
    </row>
    <row r="407" spans="8:14" x14ac:dyDescent="0.25">
      <c r="H407" s="7" t="e">
        <v>#N/A</v>
      </c>
      <c r="I407" s="7" t="e">
        <v>#N/A</v>
      </c>
      <c r="J407" s="7" t="e">
        <v>#N/A</v>
      </c>
      <c r="K407" s="7" t="e">
        <v>#N/A</v>
      </c>
      <c r="L407" s="7" t="e">
        <v>#N/A</v>
      </c>
      <c r="M407" s="7" t="e">
        <v>#N/A</v>
      </c>
      <c r="N407" s="7" t="e">
        <v>#N/A</v>
      </c>
    </row>
    <row r="408" spans="8:14" x14ac:dyDescent="0.25">
      <c r="H408" s="7" t="e">
        <v>#N/A</v>
      </c>
      <c r="I408" s="7" t="e">
        <v>#N/A</v>
      </c>
      <c r="J408" s="7" t="e">
        <v>#N/A</v>
      </c>
      <c r="K408" s="7" t="e">
        <v>#N/A</v>
      </c>
      <c r="L408" s="7" t="e">
        <v>#N/A</v>
      </c>
      <c r="M408" s="7" t="e">
        <v>#N/A</v>
      </c>
      <c r="N408" s="7" t="e">
        <v>#N/A</v>
      </c>
    </row>
    <row r="409" spans="8:14" x14ac:dyDescent="0.25">
      <c r="H409" s="7" t="e">
        <v>#N/A</v>
      </c>
      <c r="I409" s="7" t="e">
        <v>#N/A</v>
      </c>
      <c r="J409" s="7" t="e">
        <v>#N/A</v>
      </c>
      <c r="K409" s="7" t="e">
        <v>#N/A</v>
      </c>
      <c r="L409" s="7" t="e">
        <v>#N/A</v>
      </c>
      <c r="M409" s="7" t="e">
        <v>#N/A</v>
      </c>
      <c r="N409" s="7" t="e">
        <v>#N/A</v>
      </c>
    </row>
    <row r="410" spans="8:14" x14ac:dyDescent="0.25">
      <c r="H410" s="7" t="e">
        <v>#N/A</v>
      </c>
      <c r="I410" s="7" t="e">
        <v>#N/A</v>
      </c>
      <c r="J410" s="7" t="e">
        <v>#N/A</v>
      </c>
      <c r="K410" s="7" t="e">
        <v>#N/A</v>
      </c>
      <c r="L410" s="7" t="e">
        <v>#N/A</v>
      </c>
      <c r="M410" s="7" t="e">
        <v>#N/A</v>
      </c>
      <c r="N410" s="7" t="e">
        <v>#N/A</v>
      </c>
    </row>
    <row r="411" spans="8:14" x14ac:dyDescent="0.25">
      <c r="H411" s="7" t="e">
        <v>#N/A</v>
      </c>
      <c r="I411" s="7" t="e">
        <v>#N/A</v>
      </c>
      <c r="J411" s="7" t="e">
        <v>#N/A</v>
      </c>
      <c r="K411" s="7" t="e">
        <v>#N/A</v>
      </c>
      <c r="L411" s="7" t="e">
        <v>#N/A</v>
      </c>
      <c r="M411" s="7" t="e">
        <v>#N/A</v>
      </c>
      <c r="N411" s="7" t="e">
        <v>#N/A</v>
      </c>
    </row>
    <row r="412" spans="8:14" x14ac:dyDescent="0.25">
      <c r="H412" s="7" t="e">
        <v>#N/A</v>
      </c>
      <c r="I412" s="7" t="e">
        <v>#N/A</v>
      </c>
      <c r="J412" s="7" t="e">
        <v>#N/A</v>
      </c>
      <c r="K412" s="7" t="e">
        <v>#N/A</v>
      </c>
      <c r="L412" s="7" t="e">
        <v>#N/A</v>
      </c>
      <c r="M412" s="7" t="e">
        <v>#N/A</v>
      </c>
      <c r="N412" s="7" t="e">
        <v>#N/A</v>
      </c>
    </row>
    <row r="413" spans="8:14" x14ac:dyDescent="0.25">
      <c r="H413" s="7" t="e">
        <v>#N/A</v>
      </c>
      <c r="I413" s="7" t="e">
        <v>#N/A</v>
      </c>
      <c r="J413" s="7" t="e">
        <v>#N/A</v>
      </c>
      <c r="K413" s="7" t="e">
        <v>#N/A</v>
      </c>
      <c r="L413" s="7" t="e">
        <v>#N/A</v>
      </c>
      <c r="M413" s="7" t="e">
        <v>#N/A</v>
      </c>
      <c r="N413" s="7" t="e">
        <v>#N/A</v>
      </c>
    </row>
    <row r="414" spans="8:14" x14ac:dyDescent="0.25">
      <c r="H414" s="7" t="e">
        <v>#N/A</v>
      </c>
      <c r="I414" s="7" t="e">
        <v>#N/A</v>
      </c>
      <c r="J414" s="7" t="e">
        <v>#N/A</v>
      </c>
      <c r="K414" s="7" t="e">
        <v>#N/A</v>
      </c>
      <c r="L414" s="7" t="e">
        <v>#N/A</v>
      </c>
      <c r="M414" s="7" t="e">
        <v>#N/A</v>
      </c>
      <c r="N414" s="7" t="e">
        <v>#N/A</v>
      </c>
    </row>
    <row r="415" spans="8:14" x14ac:dyDescent="0.25">
      <c r="H415" s="7" t="e">
        <v>#N/A</v>
      </c>
      <c r="I415" s="7" t="e">
        <v>#N/A</v>
      </c>
      <c r="J415" s="7" t="e">
        <v>#N/A</v>
      </c>
      <c r="K415" s="7" t="e">
        <v>#N/A</v>
      </c>
      <c r="L415" s="7" t="e">
        <v>#N/A</v>
      </c>
      <c r="M415" s="7" t="e">
        <v>#N/A</v>
      </c>
      <c r="N415" s="7" t="e">
        <v>#N/A</v>
      </c>
    </row>
    <row r="416" spans="8:14" x14ac:dyDescent="0.25">
      <c r="H416" s="7" t="e">
        <v>#N/A</v>
      </c>
      <c r="I416" s="7" t="e">
        <v>#N/A</v>
      </c>
      <c r="J416" s="7" t="e">
        <v>#N/A</v>
      </c>
      <c r="K416" s="7" t="e">
        <v>#N/A</v>
      </c>
      <c r="L416" s="7" t="e">
        <v>#N/A</v>
      </c>
      <c r="M416" s="7" t="e">
        <v>#N/A</v>
      </c>
      <c r="N416" s="7" t="e">
        <v>#N/A</v>
      </c>
    </row>
    <row r="417" spans="8:14" x14ac:dyDescent="0.25">
      <c r="H417" s="7" t="e">
        <v>#N/A</v>
      </c>
      <c r="I417" s="7" t="e">
        <v>#N/A</v>
      </c>
      <c r="J417" s="7" t="e">
        <v>#N/A</v>
      </c>
      <c r="K417" s="7" t="e">
        <v>#N/A</v>
      </c>
      <c r="L417" s="7" t="e">
        <v>#N/A</v>
      </c>
      <c r="M417" s="7" t="e">
        <v>#N/A</v>
      </c>
      <c r="N417" s="7" t="e">
        <v>#N/A</v>
      </c>
    </row>
    <row r="418" spans="8:14" x14ac:dyDescent="0.25">
      <c r="H418" s="7" t="e">
        <v>#N/A</v>
      </c>
      <c r="I418" s="7" t="e">
        <v>#N/A</v>
      </c>
      <c r="J418" s="7" t="e">
        <v>#N/A</v>
      </c>
      <c r="K418" s="7" t="e">
        <v>#N/A</v>
      </c>
      <c r="L418" s="7" t="e">
        <v>#N/A</v>
      </c>
      <c r="M418" s="7" t="e">
        <v>#N/A</v>
      </c>
      <c r="N418" s="7" t="e">
        <v>#N/A</v>
      </c>
    </row>
    <row r="419" spans="8:14" x14ac:dyDescent="0.25">
      <c r="H419" s="7" t="e">
        <v>#N/A</v>
      </c>
      <c r="I419" s="7" t="e">
        <v>#N/A</v>
      </c>
      <c r="J419" s="7" t="e">
        <v>#N/A</v>
      </c>
      <c r="K419" s="7" t="e">
        <v>#N/A</v>
      </c>
      <c r="L419" s="7" t="e">
        <v>#N/A</v>
      </c>
      <c r="M419" s="7" t="e">
        <v>#N/A</v>
      </c>
      <c r="N419" s="7" t="e">
        <v>#N/A</v>
      </c>
    </row>
    <row r="420" spans="8:14" x14ac:dyDescent="0.25">
      <c r="H420" s="7" t="e">
        <v>#N/A</v>
      </c>
      <c r="I420" s="7" t="e">
        <v>#N/A</v>
      </c>
      <c r="J420" s="7" t="e">
        <v>#N/A</v>
      </c>
      <c r="K420" s="7" t="e">
        <v>#N/A</v>
      </c>
      <c r="L420" s="7" t="e">
        <v>#N/A</v>
      </c>
      <c r="M420" s="7" t="e">
        <v>#N/A</v>
      </c>
      <c r="N420" s="7" t="e">
        <v>#N/A</v>
      </c>
    </row>
    <row r="421" spans="8:14" x14ac:dyDescent="0.25">
      <c r="H421" s="7" t="e">
        <v>#N/A</v>
      </c>
      <c r="I421" s="7" t="e">
        <v>#N/A</v>
      </c>
      <c r="J421" s="7" t="e">
        <v>#N/A</v>
      </c>
      <c r="K421" s="7" t="e">
        <v>#N/A</v>
      </c>
      <c r="L421" s="7" t="e">
        <v>#N/A</v>
      </c>
      <c r="M421" s="7" t="e">
        <v>#N/A</v>
      </c>
      <c r="N421" s="7" t="e">
        <v>#N/A</v>
      </c>
    </row>
    <row r="422" spans="8:14" x14ac:dyDescent="0.25">
      <c r="H422" s="7" t="e">
        <v>#N/A</v>
      </c>
      <c r="I422" s="7" t="e">
        <v>#N/A</v>
      </c>
      <c r="J422" s="7" t="e">
        <v>#N/A</v>
      </c>
      <c r="K422" s="7" t="e">
        <v>#N/A</v>
      </c>
      <c r="L422" s="7" t="e">
        <v>#N/A</v>
      </c>
      <c r="M422" s="7" t="e">
        <v>#N/A</v>
      </c>
      <c r="N422" s="7" t="e">
        <v>#N/A</v>
      </c>
    </row>
    <row r="423" spans="8:14" x14ac:dyDescent="0.25">
      <c r="H423" s="7" t="e">
        <v>#N/A</v>
      </c>
      <c r="I423" s="7" t="e">
        <v>#N/A</v>
      </c>
      <c r="J423" s="7" t="e">
        <v>#N/A</v>
      </c>
      <c r="K423" s="7" t="e">
        <v>#N/A</v>
      </c>
      <c r="L423" s="7" t="e">
        <v>#N/A</v>
      </c>
      <c r="M423" s="7" t="e">
        <v>#N/A</v>
      </c>
      <c r="N423" s="7" t="e">
        <v>#N/A</v>
      </c>
    </row>
    <row r="424" spans="8:14" x14ac:dyDescent="0.25">
      <c r="H424" s="7" t="e">
        <v>#N/A</v>
      </c>
      <c r="I424" s="7" t="e">
        <v>#N/A</v>
      </c>
      <c r="J424" s="7" t="e">
        <v>#N/A</v>
      </c>
      <c r="K424" s="7" t="e">
        <v>#N/A</v>
      </c>
      <c r="L424" s="7" t="e">
        <v>#N/A</v>
      </c>
      <c r="M424" s="7" t="e">
        <v>#N/A</v>
      </c>
      <c r="N424" s="7" t="e">
        <v>#N/A</v>
      </c>
    </row>
    <row r="425" spans="8:14" x14ac:dyDescent="0.25">
      <c r="H425" s="7" t="e">
        <v>#N/A</v>
      </c>
      <c r="I425" s="7" t="e">
        <v>#N/A</v>
      </c>
      <c r="J425" s="7" t="e">
        <v>#N/A</v>
      </c>
      <c r="K425" s="7" t="e">
        <v>#N/A</v>
      </c>
      <c r="L425" s="7" t="e">
        <v>#N/A</v>
      </c>
      <c r="M425" s="7" t="e">
        <v>#N/A</v>
      </c>
      <c r="N425" s="7" t="e">
        <v>#N/A</v>
      </c>
    </row>
    <row r="426" spans="8:14" x14ac:dyDescent="0.25">
      <c r="H426" s="7" t="e">
        <v>#N/A</v>
      </c>
      <c r="I426" s="7" t="e">
        <v>#N/A</v>
      </c>
      <c r="J426" s="7" t="e">
        <v>#N/A</v>
      </c>
      <c r="K426" s="7" t="e">
        <v>#N/A</v>
      </c>
      <c r="L426" s="7" t="e">
        <v>#N/A</v>
      </c>
      <c r="M426" s="7" t="e">
        <v>#N/A</v>
      </c>
      <c r="N426" s="7" t="e">
        <v>#N/A</v>
      </c>
    </row>
    <row r="427" spans="8:14" x14ac:dyDescent="0.25">
      <c r="H427" s="7" t="e">
        <v>#N/A</v>
      </c>
      <c r="I427" s="7" t="e">
        <v>#N/A</v>
      </c>
      <c r="J427" s="7" t="e">
        <v>#N/A</v>
      </c>
      <c r="K427" s="7" t="e">
        <v>#N/A</v>
      </c>
      <c r="L427" s="7" t="e">
        <v>#N/A</v>
      </c>
      <c r="M427" s="7" t="e">
        <v>#N/A</v>
      </c>
      <c r="N427" s="7" t="e">
        <v>#N/A</v>
      </c>
    </row>
    <row r="428" spans="8:14" x14ac:dyDescent="0.25">
      <c r="H428" s="7" t="e">
        <v>#N/A</v>
      </c>
      <c r="I428" s="7" t="e">
        <v>#N/A</v>
      </c>
      <c r="J428" s="7" t="e">
        <v>#N/A</v>
      </c>
      <c r="K428" s="7" t="e">
        <v>#N/A</v>
      </c>
      <c r="L428" s="7" t="e">
        <v>#N/A</v>
      </c>
      <c r="M428" s="7" t="e">
        <v>#N/A</v>
      </c>
      <c r="N428" s="7" t="e">
        <v>#N/A</v>
      </c>
    </row>
    <row r="429" spans="8:14" x14ac:dyDescent="0.25">
      <c r="H429" s="7" t="e">
        <v>#N/A</v>
      </c>
      <c r="I429" s="7" t="e">
        <v>#N/A</v>
      </c>
      <c r="J429" s="7" t="e">
        <v>#N/A</v>
      </c>
      <c r="K429" s="7" t="e">
        <v>#N/A</v>
      </c>
      <c r="L429" s="7" t="e">
        <v>#N/A</v>
      </c>
      <c r="M429" s="7" t="e">
        <v>#N/A</v>
      </c>
      <c r="N429" s="7" t="e">
        <v>#N/A</v>
      </c>
    </row>
    <row r="430" spans="8:14" x14ac:dyDescent="0.25">
      <c r="H430" s="7" t="e">
        <v>#N/A</v>
      </c>
      <c r="I430" s="7" t="e">
        <v>#N/A</v>
      </c>
      <c r="J430" s="7" t="e">
        <v>#N/A</v>
      </c>
      <c r="K430" s="7" t="e">
        <v>#N/A</v>
      </c>
      <c r="L430" s="7" t="e">
        <v>#N/A</v>
      </c>
      <c r="M430" s="7" t="e">
        <v>#N/A</v>
      </c>
      <c r="N430" s="7" t="e">
        <v>#N/A</v>
      </c>
    </row>
    <row r="431" spans="8:14" x14ac:dyDescent="0.25">
      <c r="H431" s="7" t="e">
        <v>#N/A</v>
      </c>
      <c r="I431" s="7" t="e">
        <v>#N/A</v>
      </c>
      <c r="J431" s="7" t="e">
        <v>#N/A</v>
      </c>
      <c r="K431" s="7" t="e">
        <v>#N/A</v>
      </c>
      <c r="L431" s="7" t="e">
        <v>#N/A</v>
      </c>
      <c r="M431" s="7" t="e">
        <v>#N/A</v>
      </c>
      <c r="N431" s="7" t="e">
        <v>#N/A</v>
      </c>
    </row>
    <row r="432" spans="8:14" x14ac:dyDescent="0.25">
      <c r="H432" s="7" t="e">
        <v>#N/A</v>
      </c>
      <c r="I432" s="7" t="e">
        <v>#N/A</v>
      </c>
      <c r="J432" s="7" t="e">
        <v>#N/A</v>
      </c>
      <c r="K432" s="7" t="e">
        <v>#N/A</v>
      </c>
      <c r="L432" s="7" t="e">
        <v>#N/A</v>
      </c>
      <c r="M432" s="7" t="e">
        <v>#N/A</v>
      </c>
      <c r="N432" s="7" t="e">
        <v>#N/A</v>
      </c>
    </row>
    <row r="433" spans="8:14" x14ac:dyDescent="0.25">
      <c r="H433" s="7" t="e">
        <v>#N/A</v>
      </c>
      <c r="I433" s="7" t="e">
        <v>#N/A</v>
      </c>
      <c r="J433" s="7" t="e">
        <v>#N/A</v>
      </c>
      <c r="K433" s="7" t="e">
        <v>#N/A</v>
      </c>
      <c r="L433" s="7" t="e">
        <v>#N/A</v>
      </c>
      <c r="M433" s="7" t="e">
        <v>#N/A</v>
      </c>
      <c r="N433" s="7" t="e">
        <v>#N/A</v>
      </c>
    </row>
    <row r="434" spans="8:14" x14ac:dyDescent="0.25">
      <c r="H434" s="7" t="e">
        <v>#N/A</v>
      </c>
      <c r="I434" s="7" t="e">
        <v>#N/A</v>
      </c>
      <c r="J434" s="7" t="e">
        <v>#N/A</v>
      </c>
      <c r="K434" s="7" t="e">
        <v>#N/A</v>
      </c>
      <c r="L434" s="7" t="e">
        <v>#N/A</v>
      </c>
      <c r="M434" s="7" t="e">
        <v>#N/A</v>
      </c>
      <c r="N434" s="7" t="e">
        <v>#N/A</v>
      </c>
    </row>
    <row r="435" spans="8:14" x14ac:dyDescent="0.25">
      <c r="H435" s="7" t="e">
        <v>#N/A</v>
      </c>
      <c r="I435" s="7" t="e">
        <v>#N/A</v>
      </c>
      <c r="J435" s="7" t="e">
        <v>#N/A</v>
      </c>
      <c r="K435" s="7" t="e">
        <v>#N/A</v>
      </c>
      <c r="L435" s="7" t="e">
        <v>#N/A</v>
      </c>
      <c r="M435" s="7" t="e">
        <v>#N/A</v>
      </c>
      <c r="N435" s="7" t="e">
        <v>#N/A</v>
      </c>
    </row>
    <row r="436" spans="8:14" x14ac:dyDescent="0.25">
      <c r="H436" s="7" t="e">
        <v>#N/A</v>
      </c>
      <c r="I436" s="7" t="e">
        <v>#N/A</v>
      </c>
      <c r="J436" s="7" t="e">
        <v>#N/A</v>
      </c>
      <c r="K436" s="7" t="e">
        <v>#N/A</v>
      </c>
      <c r="L436" s="7" t="e">
        <v>#N/A</v>
      </c>
      <c r="M436" s="7" t="e">
        <v>#N/A</v>
      </c>
      <c r="N436" s="7" t="e">
        <v>#N/A</v>
      </c>
    </row>
    <row r="437" spans="8:14" x14ac:dyDescent="0.25">
      <c r="H437" s="7" t="e">
        <v>#N/A</v>
      </c>
      <c r="I437" s="7" t="e">
        <v>#N/A</v>
      </c>
      <c r="J437" s="7" t="e">
        <v>#N/A</v>
      </c>
      <c r="K437" s="7" t="e">
        <v>#N/A</v>
      </c>
      <c r="L437" s="7" t="e">
        <v>#N/A</v>
      </c>
      <c r="M437" s="7" t="e">
        <v>#N/A</v>
      </c>
      <c r="N437" s="7" t="e">
        <v>#N/A</v>
      </c>
    </row>
    <row r="438" spans="8:14" x14ac:dyDescent="0.25">
      <c r="H438" s="7" t="e">
        <v>#N/A</v>
      </c>
      <c r="I438" s="7" t="e">
        <v>#N/A</v>
      </c>
      <c r="J438" s="7" t="e">
        <v>#N/A</v>
      </c>
      <c r="K438" s="7" t="e">
        <v>#N/A</v>
      </c>
      <c r="L438" s="7" t="e">
        <v>#N/A</v>
      </c>
      <c r="M438" s="7" t="e">
        <v>#N/A</v>
      </c>
      <c r="N438" s="7" t="e">
        <v>#N/A</v>
      </c>
    </row>
    <row r="439" spans="8:14" x14ac:dyDescent="0.25">
      <c r="H439" s="7" t="e">
        <v>#N/A</v>
      </c>
      <c r="I439" s="7" t="e">
        <v>#N/A</v>
      </c>
      <c r="J439" s="7" t="e">
        <v>#N/A</v>
      </c>
      <c r="K439" s="7" t="e">
        <v>#N/A</v>
      </c>
      <c r="L439" s="7" t="e">
        <v>#N/A</v>
      </c>
      <c r="M439" s="7" t="e">
        <v>#N/A</v>
      </c>
      <c r="N439" s="7" t="e">
        <v>#N/A</v>
      </c>
    </row>
    <row r="440" spans="8:14" x14ac:dyDescent="0.25">
      <c r="H440" s="7" t="e">
        <v>#N/A</v>
      </c>
      <c r="I440" s="7" t="e">
        <v>#N/A</v>
      </c>
      <c r="J440" s="7" t="e">
        <v>#N/A</v>
      </c>
      <c r="K440" s="7" t="e">
        <v>#N/A</v>
      </c>
      <c r="L440" s="7" t="e">
        <v>#N/A</v>
      </c>
      <c r="M440" s="7" t="e">
        <v>#N/A</v>
      </c>
      <c r="N440" s="7" t="e">
        <v>#N/A</v>
      </c>
    </row>
    <row r="441" spans="8:14" x14ac:dyDescent="0.25">
      <c r="H441" s="7" t="e">
        <v>#N/A</v>
      </c>
      <c r="I441" s="7" t="e">
        <v>#N/A</v>
      </c>
      <c r="J441" s="7" t="e">
        <v>#N/A</v>
      </c>
      <c r="K441" s="7" t="e">
        <v>#N/A</v>
      </c>
      <c r="L441" s="7" t="e">
        <v>#N/A</v>
      </c>
      <c r="M441" s="7" t="e">
        <v>#N/A</v>
      </c>
      <c r="N441" s="7" t="e">
        <v>#N/A</v>
      </c>
    </row>
    <row r="442" spans="8:14" x14ac:dyDescent="0.25">
      <c r="H442" s="7" t="e">
        <v>#N/A</v>
      </c>
      <c r="I442" s="7" t="e">
        <v>#N/A</v>
      </c>
      <c r="J442" s="7" t="e">
        <v>#N/A</v>
      </c>
      <c r="K442" s="7" t="e">
        <v>#N/A</v>
      </c>
      <c r="L442" s="7" t="e">
        <v>#N/A</v>
      </c>
      <c r="M442" s="7" t="e">
        <v>#N/A</v>
      </c>
      <c r="N442" s="7" t="e">
        <v>#N/A</v>
      </c>
    </row>
    <row r="443" spans="8:14" x14ac:dyDescent="0.25">
      <c r="H443" s="7" t="e">
        <v>#N/A</v>
      </c>
      <c r="I443" s="7" t="e">
        <v>#N/A</v>
      </c>
      <c r="J443" s="7" t="e">
        <v>#N/A</v>
      </c>
      <c r="K443" s="7" t="e">
        <v>#N/A</v>
      </c>
      <c r="L443" s="7" t="e">
        <v>#N/A</v>
      </c>
      <c r="M443" s="7" t="e">
        <v>#N/A</v>
      </c>
      <c r="N443" s="7" t="e">
        <v>#N/A</v>
      </c>
    </row>
    <row r="444" spans="8:14" x14ac:dyDescent="0.25">
      <c r="H444" s="7" t="e">
        <v>#N/A</v>
      </c>
      <c r="I444" s="7" t="e">
        <v>#N/A</v>
      </c>
      <c r="J444" s="7" t="e">
        <v>#N/A</v>
      </c>
      <c r="K444" s="7" t="e">
        <v>#N/A</v>
      </c>
      <c r="L444" s="7" t="e">
        <v>#N/A</v>
      </c>
      <c r="M444" s="7" t="e">
        <v>#N/A</v>
      </c>
      <c r="N444" s="7" t="e">
        <v>#N/A</v>
      </c>
    </row>
    <row r="445" spans="8:14" x14ac:dyDescent="0.25">
      <c r="H445" s="7" t="e">
        <v>#N/A</v>
      </c>
      <c r="I445" s="7" t="e">
        <v>#N/A</v>
      </c>
      <c r="J445" s="7" t="e">
        <v>#N/A</v>
      </c>
      <c r="K445" s="7" t="e">
        <v>#N/A</v>
      </c>
      <c r="L445" s="7" t="e">
        <v>#N/A</v>
      </c>
      <c r="M445" s="7" t="e">
        <v>#N/A</v>
      </c>
      <c r="N445" s="7" t="e">
        <v>#N/A</v>
      </c>
    </row>
    <row r="446" spans="8:14" x14ac:dyDescent="0.25">
      <c r="H446" s="7" t="e">
        <v>#N/A</v>
      </c>
      <c r="I446" s="7" t="e">
        <v>#N/A</v>
      </c>
      <c r="J446" s="7" t="e">
        <v>#N/A</v>
      </c>
      <c r="K446" s="7" t="e">
        <v>#N/A</v>
      </c>
      <c r="L446" s="7" t="e">
        <v>#N/A</v>
      </c>
      <c r="M446" s="7" t="e">
        <v>#N/A</v>
      </c>
      <c r="N446" s="7" t="e">
        <v>#N/A</v>
      </c>
    </row>
    <row r="447" spans="8:14" x14ac:dyDescent="0.25">
      <c r="H447" s="7" t="e">
        <v>#N/A</v>
      </c>
      <c r="I447" s="7" t="e">
        <v>#N/A</v>
      </c>
      <c r="J447" s="7" t="e">
        <v>#N/A</v>
      </c>
      <c r="K447" s="7" t="e">
        <v>#N/A</v>
      </c>
      <c r="L447" s="7" t="e">
        <v>#N/A</v>
      </c>
      <c r="M447" s="7" t="e">
        <v>#N/A</v>
      </c>
      <c r="N447" s="7" t="e">
        <v>#N/A</v>
      </c>
    </row>
    <row r="448" spans="8:14" x14ac:dyDescent="0.25">
      <c r="H448" s="7" t="e">
        <v>#N/A</v>
      </c>
      <c r="I448" s="7" t="e">
        <v>#N/A</v>
      </c>
      <c r="J448" s="7" t="e">
        <v>#N/A</v>
      </c>
      <c r="K448" s="7" t="e">
        <v>#N/A</v>
      </c>
      <c r="L448" s="7" t="e">
        <v>#N/A</v>
      </c>
      <c r="M448" s="7" t="e">
        <v>#N/A</v>
      </c>
      <c r="N448" s="7" t="e">
        <v>#N/A</v>
      </c>
    </row>
    <row r="449" spans="8:14" x14ac:dyDescent="0.25">
      <c r="H449" s="7" t="e">
        <v>#N/A</v>
      </c>
      <c r="I449" s="7" t="e">
        <v>#N/A</v>
      </c>
      <c r="J449" s="7" t="e">
        <v>#N/A</v>
      </c>
      <c r="K449" s="7" t="e">
        <v>#N/A</v>
      </c>
      <c r="L449" s="7" t="e">
        <v>#N/A</v>
      </c>
      <c r="M449" s="7" t="e">
        <v>#N/A</v>
      </c>
      <c r="N449" s="7" t="e">
        <v>#N/A</v>
      </c>
    </row>
    <row r="450" spans="8:14" x14ac:dyDescent="0.25">
      <c r="H450" s="7" t="e">
        <v>#N/A</v>
      </c>
      <c r="I450" s="7" t="e">
        <v>#N/A</v>
      </c>
      <c r="J450" s="7" t="e">
        <v>#N/A</v>
      </c>
      <c r="K450" s="7" t="e">
        <v>#N/A</v>
      </c>
      <c r="L450" s="7" t="e">
        <v>#N/A</v>
      </c>
      <c r="M450" s="7" t="e">
        <v>#N/A</v>
      </c>
      <c r="N450" s="7" t="e">
        <v>#N/A</v>
      </c>
    </row>
    <row r="451" spans="8:14" x14ac:dyDescent="0.25">
      <c r="H451" s="7" t="e">
        <v>#N/A</v>
      </c>
      <c r="I451" s="7" t="e">
        <v>#N/A</v>
      </c>
      <c r="J451" s="7" t="e">
        <v>#N/A</v>
      </c>
      <c r="K451" s="7" t="e">
        <v>#N/A</v>
      </c>
      <c r="L451" s="7" t="e">
        <v>#N/A</v>
      </c>
      <c r="M451" s="7" t="e">
        <v>#N/A</v>
      </c>
      <c r="N451" s="7" t="e">
        <v>#N/A</v>
      </c>
    </row>
    <row r="452" spans="8:14" x14ac:dyDescent="0.25">
      <c r="H452" s="7" t="e">
        <v>#N/A</v>
      </c>
      <c r="I452" s="7" t="e">
        <v>#N/A</v>
      </c>
      <c r="J452" s="7" t="e">
        <v>#N/A</v>
      </c>
      <c r="K452" s="7" t="e">
        <v>#N/A</v>
      </c>
      <c r="L452" s="7" t="e">
        <v>#N/A</v>
      </c>
      <c r="M452" s="7" t="e">
        <v>#N/A</v>
      </c>
      <c r="N452" s="7" t="e">
        <v>#N/A</v>
      </c>
    </row>
    <row r="453" spans="8:14" x14ac:dyDescent="0.25">
      <c r="H453" s="7" t="e">
        <v>#N/A</v>
      </c>
      <c r="I453" s="7" t="e">
        <v>#N/A</v>
      </c>
      <c r="J453" s="7" t="e">
        <v>#N/A</v>
      </c>
      <c r="K453" s="7" t="e">
        <v>#N/A</v>
      </c>
      <c r="L453" s="7" t="e">
        <v>#N/A</v>
      </c>
      <c r="M453" s="7" t="e">
        <v>#N/A</v>
      </c>
      <c r="N453" s="7" t="e">
        <v>#N/A</v>
      </c>
    </row>
    <row r="454" spans="8:14" x14ac:dyDescent="0.25">
      <c r="H454" s="7" t="e">
        <v>#N/A</v>
      </c>
      <c r="I454" s="7" t="e">
        <v>#N/A</v>
      </c>
      <c r="J454" s="7" t="e">
        <v>#N/A</v>
      </c>
      <c r="K454" s="7" t="e">
        <v>#N/A</v>
      </c>
      <c r="L454" s="7" t="e">
        <v>#N/A</v>
      </c>
      <c r="M454" s="7" t="e">
        <v>#N/A</v>
      </c>
      <c r="N454" s="7" t="e">
        <v>#N/A</v>
      </c>
    </row>
    <row r="455" spans="8:14" x14ac:dyDescent="0.25">
      <c r="H455" s="7" t="e">
        <v>#N/A</v>
      </c>
      <c r="I455" s="7" t="e">
        <v>#N/A</v>
      </c>
      <c r="J455" s="7" t="e">
        <v>#N/A</v>
      </c>
      <c r="K455" s="7" t="e">
        <v>#N/A</v>
      </c>
      <c r="L455" s="7" t="e">
        <v>#N/A</v>
      </c>
      <c r="M455" s="7" t="e">
        <v>#N/A</v>
      </c>
      <c r="N455" s="7" t="e">
        <v>#N/A</v>
      </c>
    </row>
    <row r="456" spans="8:14" x14ac:dyDescent="0.25">
      <c r="H456" s="7" t="e">
        <v>#N/A</v>
      </c>
      <c r="I456" s="7" t="e">
        <v>#N/A</v>
      </c>
      <c r="J456" s="7" t="e">
        <v>#N/A</v>
      </c>
      <c r="K456" s="7" t="e">
        <v>#N/A</v>
      </c>
      <c r="L456" s="7" t="e">
        <v>#N/A</v>
      </c>
      <c r="M456" s="7" t="e">
        <v>#N/A</v>
      </c>
      <c r="N456" s="7" t="e">
        <v>#N/A</v>
      </c>
    </row>
    <row r="457" spans="8:14" x14ac:dyDescent="0.25">
      <c r="H457" s="7" t="e">
        <v>#N/A</v>
      </c>
      <c r="I457" s="7" t="e">
        <v>#N/A</v>
      </c>
      <c r="J457" s="7" t="e">
        <v>#N/A</v>
      </c>
      <c r="K457" s="7" t="e">
        <v>#N/A</v>
      </c>
      <c r="L457" s="7" t="e">
        <v>#N/A</v>
      </c>
      <c r="M457" s="7" t="e">
        <v>#N/A</v>
      </c>
      <c r="N457" s="7" t="e">
        <v>#N/A</v>
      </c>
    </row>
    <row r="458" spans="8:14" x14ac:dyDescent="0.25">
      <c r="H458" s="7" t="e">
        <v>#N/A</v>
      </c>
      <c r="I458" s="7" t="e">
        <v>#N/A</v>
      </c>
      <c r="J458" s="7" t="e">
        <v>#N/A</v>
      </c>
      <c r="K458" s="7" t="e">
        <v>#N/A</v>
      </c>
      <c r="L458" s="7" t="e">
        <v>#N/A</v>
      </c>
      <c r="M458" s="7" t="e">
        <v>#N/A</v>
      </c>
      <c r="N458" s="7" t="e">
        <v>#N/A</v>
      </c>
    </row>
    <row r="459" spans="8:14" x14ac:dyDescent="0.25">
      <c r="H459" s="7" t="e">
        <v>#N/A</v>
      </c>
      <c r="I459" s="7" t="e">
        <v>#N/A</v>
      </c>
      <c r="J459" s="7" t="e">
        <v>#N/A</v>
      </c>
      <c r="K459" s="7" t="e">
        <v>#N/A</v>
      </c>
      <c r="L459" s="7" t="e">
        <v>#N/A</v>
      </c>
      <c r="M459" s="7" t="e">
        <v>#N/A</v>
      </c>
      <c r="N459" s="7" t="e">
        <v>#N/A</v>
      </c>
    </row>
    <row r="460" spans="8:14" x14ac:dyDescent="0.25">
      <c r="H460" s="7" t="e">
        <v>#N/A</v>
      </c>
      <c r="I460" s="7" t="e">
        <v>#N/A</v>
      </c>
      <c r="J460" s="7" t="e">
        <v>#N/A</v>
      </c>
      <c r="K460" s="7" t="e">
        <v>#N/A</v>
      </c>
      <c r="L460" s="7" t="e">
        <v>#N/A</v>
      </c>
      <c r="M460" s="7" t="e">
        <v>#N/A</v>
      </c>
      <c r="N460" s="7" t="e">
        <v>#N/A</v>
      </c>
    </row>
    <row r="461" spans="8:14" x14ac:dyDescent="0.25">
      <c r="H461" s="7" t="e">
        <v>#N/A</v>
      </c>
      <c r="I461" s="7" t="e">
        <v>#N/A</v>
      </c>
      <c r="J461" s="7" t="e">
        <v>#N/A</v>
      </c>
      <c r="K461" s="7" t="e">
        <v>#N/A</v>
      </c>
      <c r="L461" s="7" t="e">
        <v>#N/A</v>
      </c>
      <c r="M461" s="7" t="e">
        <v>#N/A</v>
      </c>
      <c r="N461" s="7" t="e">
        <v>#N/A</v>
      </c>
    </row>
    <row r="462" spans="8:14" x14ac:dyDescent="0.25">
      <c r="H462" s="7" t="e">
        <v>#N/A</v>
      </c>
      <c r="I462" s="7" t="e">
        <v>#N/A</v>
      </c>
      <c r="J462" s="7" t="e">
        <v>#N/A</v>
      </c>
      <c r="K462" s="7" t="e">
        <v>#N/A</v>
      </c>
      <c r="L462" s="7" t="e">
        <v>#N/A</v>
      </c>
      <c r="M462" s="7" t="e">
        <v>#N/A</v>
      </c>
      <c r="N462" s="7" t="e">
        <v>#N/A</v>
      </c>
    </row>
    <row r="463" spans="8:14" x14ac:dyDescent="0.25">
      <c r="H463" s="7" t="e">
        <v>#N/A</v>
      </c>
      <c r="I463" s="7" t="e">
        <v>#N/A</v>
      </c>
      <c r="J463" s="7" t="e">
        <v>#N/A</v>
      </c>
      <c r="K463" s="7" t="e">
        <v>#N/A</v>
      </c>
      <c r="L463" s="7" t="e">
        <v>#N/A</v>
      </c>
      <c r="M463" s="7" t="e">
        <v>#N/A</v>
      </c>
      <c r="N463" s="7" t="e">
        <v>#N/A</v>
      </c>
    </row>
    <row r="464" spans="8:14" x14ac:dyDescent="0.25">
      <c r="H464" s="7" t="e">
        <v>#N/A</v>
      </c>
      <c r="I464" s="7" t="e">
        <v>#N/A</v>
      </c>
      <c r="J464" s="7" t="e">
        <v>#N/A</v>
      </c>
      <c r="K464" s="7" t="e">
        <v>#N/A</v>
      </c>
      <c r="L464" s="7" t="e">
        <v>#N/A</v>
      </c>
      <c r="M464" s="7" t="e">
        <v>#N/A</v>
      </c>
      <c r="N464" s="7" t="e">
        <v>#N/A</v>
      </c>
    </row>
    <row r="465" spans="8:14" x14ac:dyDescent="0.25">
      <c r="H465" s="7" t="e">
        <v>#N/A</v>
      </c>
      <c r="I465" s="7" t="e">
        <v>#N/A</v>
      </c>
      <c r="J465" s="7" t="e">
        <v>#N/A</v>
      </c>
      <c r="K465" s="7" t="e">
        <v>#N/A</v>
      </c>
      <c r="L465" s="7" t="e">
        <v>#N/A</v>
      </c>
      <c r="M465" s="7" t="e">
        <v>#N/A</v>
      </c>
      <c r="N465" s="7" t="e">
        <v>#N/A</v>
      </c>
    </row>
    <row r="466" spans="8:14" x14ac:dyDescent="0.25">
      <c r="H466" s="7" t="e">
        <v>#N/A</v>
      </c>
      <c r="I466" s="7" t="e">
        <v>#N/A</v>
      </c>
      <c r="J466" s="7" t="e">
        <v>#N/A</v>
      </c>
      <c r="K466" s="7" t="e">
        <v>#N/A</v>
      </c>
      <c r="L466" s="7" t="e">
        <v>#N/A</v>
      </c>
      <c r="M466" s="7" t="e">
        <v>#N/A</v>
      </c>
      <c r="N466" s="7" t="e">
        <v>#N/A</v>
      </c>
    </row>
    <row r="467" spans="8:14" x14ac:dyDescent="0.25">
      <c r="H467" s="7" t="e">
        <v>#N/A</v>
      </c>
      <c r="I467" s="7" t="e">
        <v>#N/A</v>
      </c>
      <c r="J467" s="7" t="e">
        <v>#N/A</v>
      </c>
      <c r="K467" s="7" t="e">
        <v>#N/A</v>
      </c>
      <c r="L467" s="7" t="e">
        <v>#N/A</v>
      </c>
      <c r="M467" s="7" t="e">
        <v>#N/A</v>
      </c>
      <c r="N467" s="7" t="e">
        <v>#N/A</v>
      </c>
    </row>
    <row r="468" spans="8:14" x14ac:dyDescent="0.25">
      <c r="H468" s="7" t="e">
        <v>#N/A</v>
      </c>
      <c r="I468" s="7" t="e">
        <v>#N/A</v>
      </c>
      <c r="J468" s="7" t="e">
        <v>#N/A</v>
      </c>
      <c r="K468" s="7" t="e">
        <v>#N/A</v>
      </c>
      <c r="L468" s="7" t="e">
        <v>#N/A</v>
      </c>
      <c r="M468" s="7" t="e">
        <v>#N/A</v>
      </c>
      <c r="N468" s="7" t="e">
        <v>#N/A</v>
      </c>
    </row>
    <row r="469" spans="8:14" x14ac:dyDescent="0.25">
      <c r="H469" s="7" t="e">
        <v>#N/A</v>
      </c>
      <c r="I469" s="7" t="e">
        <v>#N/A</v>
      </c>
      <c r="J469" s="7" t="e">
        <v>#N/A</v>
      </c>
      <c r="K469" s="7" t="e">
        <v>#N/A</v>
      </c>
      <c r="L469" s="7" t="e">
        <v>#N/A</v>
      </c>
      <c r="M469" s="7" t="e">
        <v>#N/A</v>
      </c>
      <c r="N469" s="7" t="e">
        <v>#N/A</v>
      </c>
    </row>
    <row r="470" spans="8:14" x14ac:dyDescent="0.25">
      <c r="H470" s="7" t="e">
        <v>#N/A</v>
      </c>
      <c r="I470" s="7" t="e">
        <v>#N/A</v>
      </c>
      <c r="J470" s="7" t="e">
        <v>#N/A</v>
      </c>
      <c r="K470" s="7" t="e">
        <v>#N/A</v>
      </c>
      <c r="L470" s="7" t="e">
        <v>#N/A</v>
      </c>
      <c r="M470" s="7" t="e">
        <v>#N/A</v>
      </c>
      <c r="N470" s="7" t="e">
        <v>#N/A</v>
      </c>
    </row>
    <row r="471" spans="8:14" x14ac:dyDescent="0.25">
      <c r="H471" s="7" t="e">
        <v>#N/A</v>
      </c>
      <c r="I471" s="7" t="e">
        <v>#N/A</v>
      </c>
      <c r="J471" s="7" t="e">
        <v>#N/A</v>
      </c>
      <c r="K471" s="7" t="e">
        <v>#N/A</v>
      </c>
      <c r="L471" s="7" t="e">
        <v>#N/A</v>
      </c>
      <c r="M471" s="7" t="e">
        <v>#N/A</v>
      </c>
      <c r="N471" s="7" t="e">
        <v>#N/A</v>
      </c>
    </row>
    <row r="472" spans="8:14" x14ac:dyDescent="0.25">
      <c r="H472" s="7" t="e">
        <v>#N/A</v>
      </c>
      <c r="I472" s="7" t="e">
        <v>#N/A</v>
      </c>
      <c r="J472" s="7" t="e">
        <v>#N/A</v>
      </c>
      <c r="K472" s="7" t="e">
        <v>#N/A</v>
      </c>
      <c r="L472" s="7" t="e">
        <v>#N/A</v>
      </c>
      <c r="M472" s="7" t="e">
        <v>#N/A</v>
      </c>
      <c r="N472" s="7" t="e">
        <v>#N/A</v>
      </c>
    </row>
    <row r="473" spans="8:14" x14ac:dyDescent="0.25">
      <c r="H473" s="7" t="e">
        <v>#N/A</v>
      </c>
      <c r="I473" s="7" t="e">
        <v>#N/A</v>
      </c>
      <c r="J473" s="7" t="e">
        <v>#N/A</v>
      </c>
      <c r="K473" s="7" t="e">
        <v>#N/A</v>
      </c>
      <c r="L473" s="7" t="e">
        <v>#N/A</v>
      </c>
      <c r="M473" s="7" t="e">
        <v>#N/A</v>
      </c>
      <c r="N473" s="7" t="e">
        <v>#N/A</v>
      </c>
    </row>
    <row r="474" spans="8:14" x14ac:dyDescent="0.25">
      <c r="H474" s="7" t="e">
        <v>#N/A</v>
      </c>
      <c r="I474" s="7" t="e">
        <v>#N/A</v>
      </c>
      <c r="J474" s="7" t="e">
        <v>#N/A</v>
      </c>
      <c r="K474" s="7" t="e">
        <v>#N/A</v>
      </c>
      <c r="L474" s="7" t="e">
        <v>#N/A</v>
      </c>
      <c r="M474" s="7" t="e">
        <v>#N/A</v>
      </c>
      <c r="N474" s="7" t="e">
        <v>#N/A</v>
      </c>
    </row>
    <row r="475" spans="8:14" x14ac:dyDescent="0.25">
      <c r="H475" s="7" t="e">
        <v>#N/A</v>
      </c>
      <c r="I475" s="7" t="e">
        <v>#N/A</v>
      </c>
      <c r="J475" s="7" t="e">
        <v>#N/A</v>
      </c>
      <c r="K475" s="7" t="e">
        <v>#N/A</v>
      </c>
      <c r="L475" s="7" t="e">
        <v>#N/A</v>
      </c>
      <c r="M475" s="7" t="e">
        <v>#N/A</v>
      </c>
      <c r="N475" s="7" t="e">
        <v>#N/A</v>
      </c>
    </row>
    <row r="476" spans="8:14" x14ac:dyDescent="0.25">
      <c r="H476" s="7" t="e">
        <v>#N/A</v>
      </c>
      <c r="I476" s="7" t="e">
        <v>#N/A</v>
      </c>
      <c r="J476" s="7" t="e">
        <v>#N/A</v>
      </c>
      <c r="K476" s="7" t="e">
        <v>#N/A</v>
      </c>
      <c r="L476" s="7" t="e">
        <v>#N/A</v>
      </c>
      <c r="M476" s="7" t="e">
        <v>#N/A</v>
      </c>
      <c r="N476" s="7" t="e">
        <v>#N/A</v>
      </c>
    </row>
    <row r="477" spans="8:14" x14ac:dyDescent="0.25">
      <c r="H477" s="7" t="e">
        <v>#N/A</v>
      </c>
      <c r="I477" s="7" t="e">
        <v>#N/A</v>
      </c>
      <c r="J477" s="7" t="e">
        <v>#N/A</v>
      </c>
      <c r="K477" s="7" t="e">
        <v>#N/A</v>
      </c>
      <c r="L477" s="7" t="e">
        <v>#N/A</v>
      </c>
      <c r="M477" s="7" t="e">
        <v>#N/A</v>
      </c>
      <c r="N477" s="7" t="e">
        <v>#N/A</v>
      </c>
    </row>
    <row r="478" spans="8:14" x14ac:dyDescent="0.25">
      <c r="H478" s="7" t="e">
        <v>#N/A</v>
      </c>
      <c r="I478" s="7" t="e">
        <v>#N/A</v>
      </c>
      <c r="J478" s="7" t="e">
        <v>#N/A</v>
      </c>
      <c r="K478" s="7" t="e">
        <v>#N/A</v>
      </c>
      <c r="L478" s="7" t="e">
        <v>#N/A</v>
      </c>
      <c r="M478" s="7" t="e">
        <v>#N/A</v>
      </c>
      <c r="N478" s="7" t="e">
        <v>#N/A</v>
      </c>
    </row>
    <row r="479" spans="8:14" x14ac:dyDescent="0.25">
      <c r="H479" s="7" t="e">
        <v>#N/A</v>
      </c>
      <c r="I479" s="7" t="e">
        <v>#N/A</v>
      </c>
      <c r="J479" s="7" t="e">
        <v>#N/A</v>
      </c>
      <c r="K479" s="7" t="e">
        <v>#N/A</v>
      </c>
      <c r="L479" s="7" t="e">
        <v>#N/A</v>
      </c>
      <c r="M479" s="7" t="e">
        <v>#N/A</v>
      </c>
      <c r="N479" s="7" t="e">
        <v>#N/A</v>
      </c>
    </row>
    <row r="480" spans="8:14" x14ac:dyDescent="0.25">
      <c r="H480" s="7" t="e">
        <v>#N/A</v>
      </c>
      <c r="I480" s="7" t="e">
        <v>#N/A</v>
      </c>
      <c r="J480" s="7" t="e">
        <v>#N/A</v>
      </c>
      <c r="K480" s="7" t="e">
        <v>#N/A</v>
      </c>
      <c r="L480" s="7" t="e">
        <v>#N/A</v>
      </c>
      <c r="M480" s="7" t="e">
        <v>#N/A</v>
      </c>
      <c r="N480" s="7" t="e">
        <v>#N/A</v>
      </c>
    </row>
    <row r="481" spans="8:14" x14ac:dyDescent="0.25">
      <c r="H481" s="7" t="e">
        <v>#N/A</v>
      </c>
      <c r="I481" s="7" t="e">
        <v>#N/A</v>
      </c>
      <c r="J481" s="7" t="e">
        <v>#N/A</v>
      </c>
      <c r="K481" s="7" t="e">
        <v>#N/A</v>
      </c>
      <c r="L481" s="7" t="e">
        <v>#N/A</v>
      </c>
      <c r="M481" s="7" t="e">
        <v>#N/A</v>
      </c>
      <c r="N481" s="7" t="e">
        <v>#N/A</v>
      </c>
    </row>
    <row r="482" spans="8:14" x14ac:dyDescent="0.25">
      <c r="H482" s="7" t="e">
        <v>#N/A</v>
      </c>
      <c r="I482" s="7" t="e">
        <v>#N/A</v>
      </c>
      <c r="J482" s="7" t="e">
        <v>#N/A</v>
      </c>
      <c r="K482" s="7" t="e">
        <v>#N/A</v>
      </c>
      <c r="L482" s="7" t="e">
        <v>#N/A</v>
      </c>
      <c r="M482" s="7" t="e">
        <v>#N/A</v>
      </c>
      <c r="N482" s="7" t="e">
        <v>#N/A</v>
      </c>
    </row>
    <row r="483" spans="8:14" x14ac:dyDescent="0.25">
      <c r="H483" s="7" t="e">
        <v>#N/A</v>
      </c>
      <c r="I483" s="7" t="e">
        <v>#N/A</v>
      </c>
      <c r="J483" s="7" t="e">
        <v>#N/A</v>
      </c>
      <c r="K483" s="7" t="e">
        <v>#N/A</v>
      </c>
      <c r="L483" s="7" t="e">
        <v>#N/A</v>
      </c>
      <c r="M483" s="7" t="e">
        <v>#N/A</v>
      </c>
      <c r="N483" s="7" t="e">
        <v>#N/A</v>
      </c>
    </row>
    <row r="484" spans="8:14" x14ac:dyDescent="0.25">
      <c r="H484" s="7" t="e">
        <v>#N/A</v>
      </c>
      <c r="I484" s="7" t="e">
        <v>#N/A</v>
      </c>
      <c r="J484" s="7" t="e">
        <v>#N/A</v>
      </c>
      <c r="K484" s="7" t="e">
        <v>#N/A</v>
      </c>
      <c r="L484" s="7" t="e">
        <v>#N/A</v>
      </c>
      <c r="M484" s="7" t="e">
        <v>#N/A</v>
      </c>
      <c r="N484" s="7" t="e">
        <v>#N/A</v>
      </c>
    </row>
    <row r="485" spans="8:14" x14ac:dyDescent="0.25">
      <c r="H485" s="7" t="e">
        <v>#N/A</v>
      </c>
      <c r="I485" s="7" t="e">
        <v>#N/A</v>
      </c>
      <c r="J485" s="7" t="e">
        <v>#N/A</v>
      </c>
      <c r="K485" s="7" t="e">
        <v>#N/A</v>
      </c>
      <c r="L485" s="7" t="e">
        <v>#N/A</v>
      </c>
      <c r="M485" s="7" t="e">
        <v>#N/A</v>
      </c>
      <c r="N485" s="7" t="e">
        <v>#N/A</v>
      </c>
    </row>
    <row r="486" spans="8:14" x14ac:dyDescent="0.25">
      <c r="H486" s="7" t="e">
        <v>#N/A</v>
      </c>
      <c r="I486" s="7" t="e">
        <v>#N/A</v>
      </c>
      <c r="J486" s="7" t="e">
        <v>#N/A</v>
      </c>
      <c r="K486" s="7" t="e">
        <v>#N/A</v>
      </c>
      <c r="L486" s="7" t="e">
        <v>#N/A</v>
      </c>
      <c r="M486" s="7" t="e">
        <v>#N/A</v>
      </c>
      <c r="N486" s="7" t="e">
        <v>#N/A</v>
      </c>
    </row>
    <row r="487" spans="8:14" x14ac:dyDescent="0.25">
      <c r="H487" s="7" t="e">
        <v>#N/A</v>
      </c>
      <c r="I487" s="7" t="e">
        <v>#N/A</v>
      </c>
      <c r="J487" s="7" t="e">
        <v>#N/A</v>
      </c>
      <c r="K487" s="7" t="e">
        <v>#N/A</v>
      </c>
      <c r="L487" s="7" t="e">
        <v>#N/A</v>
      </c>
      <c r="M487" s="7" t="e">
        <v>#N/A</v>
      </c>
      <c r="N487" s="7" t="e">
        <v>#N/A</v>
      </c>
    </row>
    <row r="488" spans="8:14" x14ac:dyDescent="0.25">
      <c r="H488" s="7" t="e">
        <v>#N/A</v>
      </c>
      <c r="I488" s="7" t="e">
        <v>#N/A</v>
      </c>
      <c r="J488" s="7" t="e">
        <v>#N/A</v>
      </c>
      <c r="K488" s="7" t="e">
        <v>#N/A</v>
      </c>
      <c r="L488" s="7" t="e">
        <v>#N/A</v>
      </c>
      <c r="M488" s="7" t="e">
        <v>#N/A</v>
      </c>
      <c r="N488" s="7" t="e">
        <v>#N/A</v>
      </c>
    </row>
    <row r="489" spans="8:14" x14ac:dyDescent="0.25">
      <c r="H489" s="7" t="e">
        <v>#N/A</v>
      </c>
      <c r="I489" s="7" t="e">
        <v>#N/A</v>
      </c>
      <c r="J489" s="7" t="e">
        <v>#N/A</v>
      </c>
      <c r="K489" s="7" t="e">
        <v>#N/A</v>
      </c>
      <c r="L489" s="7" t="e">
        <v>#N/A</v>
      </c>
      <c r="M489" s="7" t="e">
        <v>#N/A</v>
      </c>
      <c r="N489" s="7" t="e">
        <v>#N/A</v>
      </c>
    </row>
    <row r="490" spans="8:14" x14ac:dyDescent="0.25">
      <c r="H490" s="7" t="e">
        <v>#N/A</v>
      </c>
      <c r="I490" s="7" t="e">
        <v>#N/A</v>
      </c>
      <c r="J490" s="7" t="e">
        <v>#N/A</v>
      </c>
      <c r="K490" s="7" t="e">
        <v>#N/A</v>
      </c>
      <c r="L490" s="7" t="e">
        <v>#N/A</v>
      </c>
      <c r="M490" s="7" t="e">
        <v>#N/A</v>
      </c>
      <c r="N490" s="7" t="e">
        <v>#N/A</v>
      </c>
    </row>
    <row r="491" spans="8:14" x14ac:dyDescent="0.25">
      <c r="H491" s="7" t="e">
        <v>#N/A</v>
      </c>
      <c r="I491" s="7" t="e">
        <v>#N/A</v>
      </c>
      <c r="J491" s="7" t="e">
        <v>#N/A</v>
      </c>
      <c r="K491" s="7" t="e">
        <v>#N/A</v>
      </c>
      <c r="L491" s="7" t="e">
        <v>#N/A</v>
      </c>
      <c r="M491" s="7" t="e">
        <v>#N/A</v>
      </c>
      <c r="N491" s="7" t="e">
        <v>#N/A</v>
      </c>
    </row>
    <row r="492" spans="8:14" x14ac:dyDescent="0.25">
      <c r="H492" s="7" t="e">
        <v>#N/A</v>
      </c>
      <c r="I492" s="7" t="e">
        <v>#N/A</v>
      </c>
      <c r="J492" s="7" t="e">
        <v>#N/A</v>
      </c>
      <c r="K492" s="7" t="e">
        <v>#N/A</v>
      </c>
      <c r="L492" s="7" t="e">
        <v>#N/A</v>
      </c>
      <c r="M492" s="7" t="e">
        <v>#N/A</v>
      </c>
      <c r="N492" s="7" t="e">
        <v>#N/A</v>
      </c>
    </row>
    <row r="493" spans="8:14" x14ac:dyDescent="0.25">
      <c r="H493" s="7" t="e">
        <v>#N/A</v>
      </c>
      <c r="I493" s="7" t="e">
        <v>#N/A</v>
      </c>
      <c r="J493" s="7" t="e">
        <v>#N/A</v>
      </c>
      <c r="K493" s="7" t="e">
        <v>#N/A</v>
      </c>
      <c r="L493" s="7" t="e">
        <v>#N/A</v>
      </c>
      <c r="M493" s="7" t="e">
        <v>#N/A</v>
      </c>
      <c r="N493" s="7" t="e">
        <v>#N/A</v>
      </c>
    </row>
    <row r="494" spans="8:14" x14ac:dyDescent="0.25">
      <c r="H494" s="7" t="e">
        <v>#N/A</v>
      </c>
      <c r="I494" s="7" t="e">
        <v>#N/A</v>
      </c>
      <c r="J494" s="7" t="e">
        <v>#N/A</v>
      </c>
      <c r="K494" s="7" t="e">
        <v>#N/A</v>
      </c>
      <c r="L494" s="7" t="e">
        <v>#N/A</v>
      </c>
      <c r="M494" s="7" t="e">
        <v>#N/A</v>
      </c>
      <c r="N494" s="7" t="e">
        <v>#N/A</v>
      </c>
    </row>
    <row r="495" spans="8:14" x14ac:dyDescent="0.25">
      <c r="H495" s="7" t="e">
        <v>#N/A</v>
      </c>
      <c r="I495" s="7" t="e">
        <v>#N/A</v>
      </c>
      <c r="J495" s="7" t="e">
        <v>#N/A</v>
      </c>
      <c r="K495" s="7" t="e">
        <v>#N/A</v>
      </c>
      <c r="L495" s="7" t="e">
        <v>#N/A</v>
      </c>
      <c r="M495" s="7" t="e">
        <v>#N/A</v>
      </c>
      <c r="N495" s="7" t="e">
        <v>#N/A</v>
      </c>
    </row>
    <row r="496" spans="8:14" x14ac:dyDescent="0.25">
      <c r="H496" s="7" t="e">
        <v>#N/A</v>
      </c>
      <c r="I496" s="7" t="e">
        <v>#N/A</v>
      </c>
      <c r="J496" s="7" t="e">
        <v>#N/A</v>
      </c>
      <c r="K496" s="7" t="e">
        <v>#N/A</v>
      </c>
      <c r="L496" s="7" t="e">
        <v>#N/A</v>
      </c>
      <c r="M496" s="7" t="e">
        <v>#N/A</v>
      </c>
      <c r="N496" s="7" t="e">
        <v>#N/A</v>
      </c>
    </row>
    <row r="497" spans="8:14" x14ac:dyDescent="0.25">
      <c r="H497" s="7" t="e">
        <v>#N/A</v>
      </c>
      <c r="I497" s="7" t="e">
        <v>#N/A</v>
      </c>
      <c r="J497" s="7" t="e">
        <v>#N/A</v>
      </c>
      <c r="K497" s="7" t="e">
        <v>#N/A</v>
      </c>
      <c r="L497" s="7" t="e">
        <v>#N/A</v>
      </c>
      <c r="M497" s="7" t="e">
        <v>#N/A</v>
      </c>
      <c r="N497" s="7" t="e">
        <v>#N/A</v>
      </c>
    </row>
    <row r="498" spans="8:14" x14ac:dyDescent="0.25">
      <c r="H498" s="7" t="e">
        <v>#N/A</v>
      </c>
      <c r="I498" s="7" t="e">
        <v>#N/A</v>
      </c>
      <c r="J498" s="7" t="e">
        <v>#N/A</v>
      </c>
      <c r="K498" s="7" t="e">
        <v>#N/A</v>
      </c>
      <c r="L498" s="7" t="e">
        <v>#N/A</v>
      </c>
      <c r="M498" s="7" t="e">
        <v>#N/A</v>
      </c>
      <c r="N498" s="7" t="e">
        <v>#N/A</v>
      </c>
    </row>
    <row r="499" spans="8:14" x14ac:dyDescent="0.25">
      <c r="H499" s="7" t="e">
        <v>#N/A</v>
      </c>
      <c r="I499" s="7" t="e">
        <v>#N/A</v>
      </c>
      <c r="J499" s="7" t="e">
        <v>#N/A</v>
      </c>
      <c r="K499" s="7" t="e">
        <v>#N/A</v>
      </c>
      <c r="L499" s="7" t="e">
        <v>#N/A</v>
      </c>
      <c r="M499" s="7" t="e">
        <v>#N/A</v>
      </c>
      <c r="N499" s="7" t="e">
        <v>#N/A</v>
      </c>
    </row>
    <row r="500" spans="8:14" x14ac:dyDescent="0.25">
      <c r="H500" s="7" t="e">
        <v>#N/A</v>
      </c>
      <c r="I500" s="7" t="e">
        <v>#N/A</v>
      </c>
      <c r="J500" s="7" t="e">
        <v>#N/A</v>
      </c>
      <c r="K500" s="7" t="e">
        <v>#N/A</v>
      </c>
      <c r="L500" s="7" t="e">
        <v>#N/A</v>
      </c>
      <c r="M500" s="7" t="e">
        <v>#N/A</v>
      </c>
      <c r="N500" s="7" t="e">
        <v>#N/A</v>
      </c>
    </row>
    <row r="501" spans="8:14" x14ac:dyDescent="0.25">
      <c r="H501" s="7" t="e">
        <v>#N/A</v>
      </c>
      <c r="I501" s="7" t="e">
        <v>#N/A</v>
      </c>
      <c r="J501" s="7" t="e">
        <v>#N/A</v>
      </c>
      <c r="K501" s="7" t="e">
        <v>#N/A</v>
      </c>
      <c r="L501" s="7" t="e">
        <v>#N/A</v>
      </c>
      <c r="M501" s="7" t="e">
        <v>#N/A</v>
      </c>
      <c r="N501" s="7" t="e">
        <v>#N/A</v>
      </c>
    </row>
    <row r="502" spans="8:14" x14ac:dyDescent="0.25">
      <c r="H502" s="7" t="e">
        <v>#N/A</v>
      </c>
      <c r="I502" s="7" t="e">
        <v>#N/A</v>
      </c>
      <c r="J502" s="7" t="e">
        <v>#N/A</v>
      </c>
      <c r="K502" s="7" t="e">
        <v>#N/A</v>
      </c>
      <c r="L502" s="7" t="e">
        <v>#N/A</v>
      </c>
      <c r="M502" s="7" t="e">
        <v>#N/A</v>
      </c>
      <c r="N502" s="7" t="e">
        <v>#N/A</v>
      </c>
    </row>
  </sheetData>
  <mergeCells count="1">
    <mergeCell ref="I1:N1"/>
  </mergeCells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4FBAD-15C1-4AB5-9E2F-B53EFB08612E}">
  <sheetPr codeName="Sheet10"/>
  <dimension ref="B1:AH502"/>
  <sheetViews>
    <sheetView zoomScale="85" zoomScaleNormal="85" workbookViewId="0">
      <selection sqref="A1:XFD1048576"/>
    </sheetView>
  </sheetViews>
  <sheetFormatPr defaultColWidth="9.42578125" defaultRowHeight="15" x14ac:dyDescent="0.25"/>
  <cols>
    <col min="1" max="16384" width="9.42578125" style="29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29" t="s">
        <v>0</v>
      </c>
      <c r="N2" s="29" t="s">
        <v>45</v>
      </c>
      <c r="O2" s="29" t="s">
        <v>46</v>
      </c>
      <c r="P2" s="29" t="s">
        <v>47</v>
      </c>
      <c r="Q2" s="29" t="s">
        <v>48</v>
      </c>
      <c r="R2" s="29" t="s">
        <v>49</v>
      </c>
      <c r="S2" s="29" t="s">
        <v>50</v>
      </c>
      <c r="AC2" s="29">
        <f>MATCH(X7,P3:P502,0) + 2</f>
        <v>12</v>
      </c>
      <c r="AE2" s="29" t="s">
        <v>68</v>
      </c>
    </row>
    <row r="3" spans="2:34" x14ac:dyDescent="0.25">
      <c r="B3" s="29" t="s">
        <v>1</v>
      </c>
      <c r="C3" s="10">
        <v>0</v>
      </c>
      <c r="D3" s="2"/>
      <c r="E3" s="29" t="s">
        <v>30</v>
      </c>
      <c r="F3" s="10">
        <f>'DATA FITTING (2S)'!G3</f>
        <v>0</v>
      </c>
      <c r="H3" s="29" t="s">
        <v>1</v>
      </c>
      <c r="I3" s="10">
        <f>I14*I13</f>
        <v>1.5061757280383897E-2</v>
      </c>
      <c r="J3" s="29">
        <f>I3*C11</f>
        <v>1700000</v>
      </c>
      <c r="K3" s="81" t="s">
        <v>69</v>
      </c>
      <c r="L3" s="81"/>
      <c r="M3" s="29">
        <f t="array" ref="M3:S502">ODESOLN2_RKF45(5,70,500,0.1,C14,C15,C16,C17,C18,C19,I3,I4,I5,I6,I7,I8,F3,F4,F5,F6,F7,F8,F9,F10)</f>
        <v>5</v>
      </c>
      <c r="N3" s="29">
        <v>0.24673704225551346</v>
      </c>
      <c r="O3" s="29">
        <v>0.74706540920405606</v>
      </c>
      <c r="P3" s="29">
        <v>5.5962149249321499E-4</v>
      </c>
      <c r="Q3" s="29">
        <v>5.5011382819860118E-3</v>
      </c>
      <c r="R3" s="29">
        <v>1.3678876595104282E-4</v>
      </c>
      <c r="S3" s="29">
        <v>0</v>
      </c>
      <c r="AC3" s="29">
        <f>COUNT(P3:P502) + 2</f>
        <v>98</v>
      </c>
      <c r="AH3" s="20"/>
    </row>
    <row r="4" spans="2:34" x14ac:dyDescent="0.25">
      <c r="B4" s="29" t="s">
        <v>2</v>
      </c>
      <c r="C4" s="10">
        <v>0</v>
      </c>
      <c r="D4" s="2"/>
      <c r="E4" s="29" t="s">
        <v>35</v>
      </c>
      <c r="F4" s="10">
        <f>'DATA FITTING (2S)'!G4</f>
        <v>0</v>
      </c>
      <c r="H4" s="29" t="s">
        <v>2</v>
      </c>
      <c r="I4" s="10">
        <f>I15*I13</f>
        <v>2.6579571671265707E-3</v>
      </c>
      <c r="J4" s="29">
        <f>I4*C11</f>
        <v>300000.00000000006</v>
      </c>
      <c r="K4" s="81" t="s">
        <v>69</v>
      </c>
      <c r="L4" s="81"/>
      <c r="M4" s="29">
        <v>5.0999999999999996</v>
      </c>
      <c r="N4" s="29">
        <v>0.24519693206406737</v>
      </c>
      <c r="O4" s="29">
        <v>0.74677884643917591</v>
      </c>
      <c r="P4" s="29">
        <v>5.7881071801628599E-4</v>
      </c>
      <c r="Q4" s="29">
        <v>5.5358584562588851E-3</v>
      </c>
      <c r="R4" s="29">
        <v>1.3758087773026563E-4</v>
      </c>
      <c r="S4" s="29">
        <v>1.7719714447510465E-3</v>
      </c>
    </row>
    <row r="5" spans="2:34" x14ac:dyDescent="0.25">
      <c r="B5" s="29" t="s">
        <v>3</v>
      </c>
      <c r="C5" s="10">
        <f>'DATA FITTING (2S)'!D5</f>
        <v>2.4239385554313073</v>
      </c>
      <c r="D5" s="2"/>
      <c r="E5" s="29" t="s">
        <v>31</v>
      </c>
      <c r="F5" s="10">
        <f>'DATA FITTING (2S)'!G5</f>
        <v>1</v>
      </c>
      <c r="H5" s="29" t="s">
        <v>3</v>
      </c>
      <c r="I5" s="10">
        <f>'DATA FITTING (2S)'!D5</f>
        <v>2.4239385554313073</v>
      </c>
      <c r="M5" s="29">
        <v>6.1</v>
      </c>
      <c r="N5" s="29">
        <v>0.2297427811159363</v>
      </c>
      <c r="O5" s="29">
        <v>0.7438723046406126</v>
      </c>
      <c r="P5" s="29">
        <v>7.9375165595931745E-4</v>
      </c>
      <c r="Q5" s="29">
        <v>5.9523929313230707E-3</v>
      </c>
      <c r="R5" s="29">
        <v>1.4708376390697823E-4</v>
      </c>
      <c r="S5" s="29">
        <v>1.9491685892261509E-2</v>
      </c>
    </row>
    <row r="6" spans="2:34" x14ac:dyDescent="0.25">
      <c r="B6" s="29" t="s">
        <v>4</v>
      </c>
      <c r="C6" s="10">
        <f>'DATA FITTING (2S)'!D6</f>
        <v>0.48848340936168311</v>
      </c>
      <c r="D6" s="2"/>
      <c r="E6" s="29" t="s">
        <v>32</v>
      </c>
      <c r="F6" s="10">
        <f>'DATA FITTING (2S)'!G6</f>
        <v>1</v>
      </c>
      <c r="H6" s="29" t="s">
        <v>4</v>
      </c>
      <c r="I6" s="10">
        <f>'DATA FITTING (2S)'!D6</f>
        <v>0.48848340936168311</v>
      </c>
      <c r="M6" s="29">
        <v>7.1</v>
      </c>
      <c r="N6" s="29">
        <v>0.21418817940733004</v>
      </c>
      <c r="O6" s="29">
        <v>0.74088166847100745</v>
      </c>
      <c r="P6" s="29">
        <v>1.0468541921776005E-3</v>
      </c>
      <c r="Q6" s="29">
        <v>6.5120458127150959E-3</v>
      </c>
      <c r="R6" s="29">
        <v>1.5985177699765488E-4</v>
      </c>
      <c r="S6" s="29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29" t="s">
        <v>22</v>
      </c>
      <c r="C7" s="10">
        <f>'DATA FITTING (2S)'!D7</f>
        <v>0.61000280979287957</v>
      </c>
      <c r="D7" s="2"/>
      <c r="E7" s="29" t="s">
        <v>17</v>
      </c>
      <c r="F7" s="10">
        <f>'DATA FITTING (2S)'!G7</f>
        <v>1</v>
      </c>
      <c r="H7" s="29" t="s">
        <v>22</v>
      </c>
      <c r="I7" s="10">
        <f>'DATA FITTING (2S)'!D7</f>
        <v>0.61000280979287957</v>
      </c>
      <c r="M7" s="29">
        <v>8.1</v>
      </c>
      <c r="N7" s="29">
        <v>0.19853429676652984</v>
      </c>
      <c r="O7" s="29">
        <v>0.73779559632666702</v>
      </c>
      <c r="P7" s="29">
        <v>1.3274438034970163E-3</v>
      </c>
      <c r="Q7" s="29">
        <v>7.2351984163208961E-3</v>
      </c>
      <c r="R7" s="29">
        <v>1.7634989970262508E-4</v>
      </c>
      <c r="S7" s="29">
        <v>5.4931114787282437E-2</v>
      </c>
      <c r="U7" s="79" t="s">
        <v>60</v>
      </c>
      <c r="V7" s="79"/>
      <c r="W7" s="79"/>
      <c r="X7" s="82">
        <f>_xlfn.AGGREGATE(4,6,P3:P502)</f>
        <v>2.3946603126597651E-3</v>
      </c>
      <c r="Y7" s="82"/>
      <c r="AC7" s="29">
        <f ca="1">MATCH(Z8,INDIRECT(ADDRESS(AC2,16)&amp;":"&amp;ADDRESS(AC3,16)),-1)</f>
        <v>31</v>
      </c>
      <c r="AE7" s="29" t="s">
        <v>61</v>
      </c>
      <c r="AF7" s="29">
        <f ca="1">INDEX(INDIRECT(ADDRESS(AC2,16)&amp;":"&amp;ADDRESS(AC3,16)),AC7)</f>
        <v>6.3011869734863417E-4</v>
      </c>
      <c r="AG7" s="29" t="s">
        <v>63</v>
      </c>
      <c r="AH7" s="29">
        <f ca="1">INDEX(INDIRECT(ADDRESS(AC2,13)&amp;":"&amp;ADDRESS(AC3,13)),AC7)</f>
        <v>21.880945518722143</v>
      </c>
    </row>
    <row r="8" spans="2:34" x14ac:dyDescent="0.25">
      <c r="B8" s="29" t="s">
        <v>23</v>
      </c>
      <c r="C8" s="10">
        <f>'DATA FITTING (2S)'!D8</f>
        <v>1.3916704657023526E-2</v>
      </c>
      <c r="D8" s="2"/>
      <c r="E8" s="29" t="s">
        <v>18</v>
      </c>
      <c r="F8" s="10">
        <f>'DATA FITTING (2S)'!G8</f>
        <v>1</v>
      </c>
      <c r="G8" s="8"/>
      <c r="H8" s="29" t="s">
        <v>23</v>
      </c>
      <c r="I8" s="10">
        <f>'DATA FITTING (2S)'!D8</f>
        <v>1.3916704657023526E-2</v>
      </c>
      <c r="J8" s="8"/>
      <c r="K8" s="8"/>
      <c r="L8" s="8"/>
      <c r="M8" s="29">
        <v>9.1</v>
      </c>
      <c r="N8" s="29">
        <v>0.18279279766568507</v>
      </c>
      <c r="O8" s="29">
        <v>0.73460803528592467</v>
      </c>
      <c r="P8" s="29">
        <v>1.6179092029099339E-3</v>
      </c>
      <c r="Q8" s="29">
        <v>8.1335828210824176E-3</v>
      </c>
      <c r="R8" s="29">
        <v>1.9684578960481604E-4</v>
      </c>
      <c r="S8" s="29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29">
        <v>5.0000000000000001E-4</v>
      </c>
      <c r="AC8" s="29">
        <f ca="1">MATCH(Z8,INDIRECT(ADDRESS(AC2,16)&amp;":"&amp;ADDRESS(AC3,16)),-1) + 1</f>
        <v>32</v>
      </c>
      <c r="AE8" s="29" t="s">
        <v>62</v>
      </c>
      <c r="AF8" s="29">
        <f ca="1">INDEX(INDIRECT(ADDRESS(AC2,16)&amp;":"&amp;ADDRESS(AC3,16)),AC8)</f>
        <v>4.6803735743302391E-4</v>
      </c>
      <c r="AG8" s="29" t="s">
        <v>64</v>
      </c>
      <c r="AH8" s="29">
        <f ca="1">INDEX(INDIRECT(ADDRESS(AC2,13)&amp;":"&amp;ADDRESS(AC3,13)),AC8)</f>
        <v>22.880945518722143</v>
      </c>
    </row>
    <row r="9" spans="2:34" x14ac:dyDescent="0.25">
      <c r="E9" s="29" t="s">
        <v>33</v>
      </c>
      <c r="F9" s="10">
        <f>'DATA FITTING (2S)'!G9</f>
        <v>1</v>
      </c>
      <c r="G9" s="8"/>
      <c r="J9" s="8"/>
      <c r="K9" s="8"/>
      <c r="L9" s="8"/>
      <c r="M9" s="29">
        <v>10.1</v>
      </c>
      <c r="N9" s="29">
        <v>0.16698639064444573</v>
      </c>
      <c r="O9" s="29">
        <v>0.73132044983169209</v>
      </c>
      <c r="P9" s="29">
        <v>1.8949487209696902E-3</v>
      </c>
      <c r="Q9" s="29">
        <v>9.2063471096671783E-3</v>
      </c>
      <c r="R9" s="29">
        <v>2.2132001092177222E-4</v>
      </c>
      <c r="S9" s="29">
        <v>9.0370543682303378E-2</v>
      </c>
      <c r="T9" s="8"/>
      <c r="U9" s="79" t="s">
        <v>67</v>
      </c>
      <c r="V9" s="79"/>
      <c r="W9" s="79"/>
      <c r="X9" s="80">
        <f ca="1">AH9</f>
        <v>22.683744270363647</v>
      </c>
      <c r="Y9" s="80"/>
      <c r="AG9" s="29" t="s">
        <v>65</v>
      </c>
      <c r="AH9" s="29">
        <f ca="1">(AH8-AH7)/(AF8-AF7) *(Z8-AF7) + AH7</f>
        <v>22.683744270363647</v>
      </c>
    </row>
    <row r="10" spans="2:34" x14ac:dyDescent="0.25">
      <c r="B10" s="29" t="s">
        <v>84</v>
      </c>
      <c r="C10" s="29">
        <f>'DATA FITTING (2S)'!D10</f>
        <v>28257062</v>
      </c>
      <c r="E10" s="29" t="s">
        <v>34</v>
      </c>
      <c r="F10" s="10">
        <f>'DATA FITTING (2S)'!G10</f>
        <v>1</v>
      </c>
      <c r="G10" s="8"/>
      <c r="M10" s="29">
        <v>11.1</v>
      </c>
      <c r="N10" s="29">
        <v>0.15114728318813853</v>
      </c>
      <c r="O10" s="29">
        <v>0.72794325050909459</v>
      </c>
      <c r="P10" s="29">
        <v>2.1324248617160023E-3</v>
      </c>
      <c r="Q10" s="29">
        <v>1.0437378350656844E-2</v>
      </c>
      <c r="R10" s="29">
        <v>2.4940496058001939E-4</v>
      </c>
      <c r="S10" s="29">
        <v>0.10809025812981385</v>
      </c>
      <c r="T10" s="8"/>
      <c r="U10" s="79" t="s">
        <v>70</v>
      </c>
      <c r="V10" s="79"/>
      <c r="W10" s="79"/>
      <c r="X10" s="79">
        <f ca="1">INDEX(N3:S502,MATCH(X9,M3:M502),3)</f>
        <v>6.3011869734863417E-4</v>
      </c>
      <c r="Y10" s="79"/>
    </row>
    <row r="11" spans="2:34" x14ac:dyDescent="0.25">
      <c r="B11" s="29" t="s">
        <v>29</v>
      </c>
      <c r="C11" s="29">
        <f>'DATA FITTING (2S)'!D11</f>
        <v>112868636</v>
      </c>
      <c r="G11" s="8"/>
      <c r="M11" s="29">
        <v>12.1</v>
      </c>
      <c r="N11" s="29">
        <v>0.13531353595021992</v>
      </c>
      <c r="O11" s="29">
        <v>0.7244959240946236</v>
      </c>
      <c r="P11" s="29">
        <v>2.3054259616261869E-3</v>
      </c>
      <c r="Q11" s="29">
        <v>1.179476872780583E-2</v>
      </c>
      <c r="R11" s="29">
        <v>2.8037268839996543E-4</v>
      </c>
      <c r="S11" s="29">
        <v>0.12580997257732432</v>
      </c>
      <c r="T11" s="8"/>
      <c r="U11" s="79" t="s">
        <v>71</v>
      </c>
      <c r="V11" s="79"/>
      <c r="W11" s="79"/>
      <c r="X11" s="79">
        <f ca="1">INDEX(N3:S502,MATCH(X9,M3:M502),4)</f>
        <v>2.2255438027027057E-2</v>
      </c>
      <c r="Y11" s="79"/>
    </row>
    <row r="12" spans="2:34" x14ac:dyDescent="0.25">
      <c r="B12" s="29" t="s">
        <v>85</v>
      </c>
      <c r="C12" s="29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29">
        <v>13.1</v>
      </c>
      <c r="N12" s="29">
        <v>0.11952393515770431</v>
      </c>
      <c r="O12" s="29">
        <v>0.72100562047433259</v>
      </c>
      <c r="P12" s="29">
        <v>2.3946603126597651E-3</v>
      </c>
      <c r="Q12" s="29">
        <v>1.3232914252989347E-2</v>
      </c>
      <c r="R12" s="29">
        <v>3.1318277747905446E-4</v>
      </c>
      <c r="S12" s="29">
        <v>0.14352968702483479</v>
      </c>
      <c r="T12" s="8"/>
      <c r="U12" s="79" t="s">
        <v>72</v>
      </c>
      <c r="V12" s="79"/>
      <c r="W12" s="79"/>
      <c r="X12" s="79">
        <f ca="1">INDEX(N3:S502,MATCH(X9,M3:M502),5)</f>
        <v>5.1902412215563086E-4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29">
        <v>14.1</v>
      </c>
      <c r="N13" s="29">
        <v>0.10381249820799866</v>
      </c>
      <c r="O13" s="29">
        <v>0.71750432647025164</v>
      </c>
      <c r="P13" s="29">
        <v>2.3900731407334123E-3</v>
      </c>
      <c r="Q13" s="29">
        <v>1.4697113449363393E-2</v>
      </c>
      <c r="R13" s="29">
        <v>3.4658725930743743E-4</v>
      </c>
      <c r="S13" s="29">
        <v>0.16124940147234526</v>
      </c>
      <c r="T13" s="8"/>
      <c r="U13" s="79" t="s">
        <v>73</v>
      </c>
      <c r="V13" s="79"/>
      <c r="W13" s="79"/>
      <c r="X13" s="80">
        <f ca="1">SUM(X10:Y12)</f>
        <v>2.3404580846531318E-2</v>
      </c>
      <c r="Y13" s="80"/>
    </row>
    <row r="14" spans="2:34" x14ac:dyDescent="0.25">
      <c r="B14" s="29" t="s">
        <v>160</v>
      </c>
      <c r="C14" s="29">
        <f>'DATA FITTING (2S)'!AM8</f>
        <v>0.24673704225551346</v>
      </c>
      <c r="G14" s="8"/>
      <c r="I14" s="25">
        <f>'RESULTS (2S)'!I3</f>
        <v>0.85</v>
      </c>
      <c r="J14" s="79" t="s">
        <v>98</v>
      </c>
      <c r="K14" s="79"/>
      <c r="L14" s="79"/>
      <c r="M14" s="29">
        <v>15.1</v>
      </c>
      <c r="N14" s="29">
        <v>8.8203881714168125E-2</v>
      </c>
      <c r="O14" s="29">
        <v>0.71402513168060366</v>
      </c>
      <c r="P14" s="29">
        <v>2.2927169089680113E-3</v>
      </c>
      <c r="Q14" s="29">
        <v>1.6129879163904598E-2</v>
      </c>
      <c r="R14" s="29">
        <v>3.7927461249971119E-4</v>
      </c>
      <c r="S14" s="29">
        <v>0.17896911591985573</v>
      </c>
      <c r="T14" s="8"/>
    </row>
    <row r="15" spans="2:34" x14ac:dyDescent="0.25">
      <c r="B15" s="47" t="s">
        <v>161</v>
      </c>
      <c r="C15" s="29">
        <f>'DATA FITTING (2S)'!AN8</f>
        <v>0.74706540920405606</v>
      </c>
      <c r="I15" s="25">
        <f>1-I14</f>
        <v>0.15000000000000002</v>
      </c>
      <c r="J15" s="79" t="s">
        <v>99</v>
      </c>
      <c r="K15" s="79"/>
      <c r="L15" s="79"/>
      <c r="M15" s="29">
        <v>16.100000000000001</v>
      </c>
      <c r="N15" s="29">
        <v>7.2710700775443129E-2</v>
      </c>
      <c r="O15" s="29">
        <v>0.71059833205628309</v>
      </c>
      <c r="P15" s="29">
        <v>2.1143925272194297E-3</v>
      </c>
      <c r="Q15" s="29">
        <v>1.7477719802673961E-2</v>
      </c>
      <c r="R15" s="29">
        <v>4.100244710140614E-4</v>
      </c>
      <c r="S15" s="29">
        <v>0.1966888303673662</v>
      </c>
      <c r="T15" s="8"/>
    </row>
    <row r="16" spans="2:34" x14ac:dyDescent="0.25">
      <c r="B16" s="29" t="s">
        <v>156</v>
      </c>
      <c r="C16" s="29">
        <f>'DATA FITTING (2S)'!AO8</f>
        <v>5.5962149249321499E-4</v>
      </c>
      <c r="J16" s="8"/>
      <c r="K16" s="8"/>
      <c r="L16" s="8"/>
      <c r="M16" s="29">
        <v>17.100000000000001</v>
      </c>
      <c r="N16" s="29">
        <v>5.7333201445925221E-2</v>
      </c>
      <c r="O16" s="29">
        <v>0.70724813977408152</v>
      </c>
      <c r="P16" s="29">
        <v>1.8752243466115918E-3</v>
      </c>
      <c r="Q16" s="29">
        <v>1.8697047211000253E-2</v>
      </c>
      <c r="R16" s="29">
        <v>4.3784240750463694E-4</v>
      </c>
      <c r="S16" s="29">
        <v>0.21440854481487667</v>
      </c>
      <c r="T16" s="8"/>
      <c r="X16" s="29">
        <f ca="1">ROUND(X13*100,4)</f>
        <v>2.3405</v>
      </c>
      <c r="Y16" s="29">
        <f>ROUND(X7*100,4)</f>
        <v>0.23949999999999999</v>
      </c>
      <c r="Z16" s="29">
        <f ca="1">ROUND(X9,4)</f>
        <v>22.683700000000002</v>
      </c>
    </row>
    <row r="17" spans="2:20" x14ac:dyDescent="0.25">
      <c r="B17" s="29" t="s">
        <v>157</v>
      </c>
      <c r="C17" s="29">
        <f>'DATA FITTING (2S)'!AP8</f>
        <v>5.5011382819860118E-3</v>
      </c>
      <c r="D17" s="48"/>
      <c r="G17" s="48"/>
      <c r="H17" s="48"/>
      <c r="I17" s="48"/>
      <c r="J17" s="48"/>
      <c r="K17" s="8"/>
      <c r="L17" s="8"/>
      <c r="M17" s="29">
        <v>18.100000000000001</v>
      </c>
      <c r="N17" s="29">
        <v>4.2061082768034178E-2</v>
      </c>
      <c r="O17" s="29">
        <v>0.70399057642813678</v>
      </c>
      <c r="P17" s="29">
        <v>1.5998841961453064E-3</v>
      </c>
      <c r="Q17" s="29">
        <v>1.9758146836031974E-2</v>
      </c>
      <c r="R17" s="29">
        <v>4.6205050926446137E-4</v>
      </c>
      <c r="S17" s="29">
        <v>0.23212825926238714</v>
      </c>
      <c r="T17" s="8"/>
    </row>
    <row r="18" spans="2:20" x14ac:dyDescent="0.25">
      <c r="B18" s="29" t="s">
        <v>158</v>
      </c>
      <c r="C18" s="29">
        <f>'DATA FITTING (2S)'!AQ8</f>
        <v>1.3678876595104282E-4</v>
      </c>
      <c r="D18" s="48"/>
      <c r="G18" s="48"/>
      <c r="H18" s="48"/>
      <c r="I18" s="48"/>
      <c r="J18" s="48"/>
      <c r="K18" s="8"/>
      <c r="L18" s="8"/>
      <c r="M18" s="29">
        <v>19.100000000000001</v>
      </c>
      <c r="N18" s="29">
        <v>2.6876768227174115E-2</v>
      </c>
      <c r="O18" s="29">
        <v>0.7008328020236898</v>
      </c>
      <c r="P18" s="29">
        <v>1.3134522399659754E-3</v>
      </c>
      <c r="Q18" s="29">
        <v>2.0646682100026677E-2</v>
      </c>
      <c r="R18" s="29">
        <v>4.8232169924564079E-4</v>
      </c>
      <c r="S18" s="29">
        <v>0.24984797370989761</v>
      </c>
      <c r="T18" s="8"/>
    </row>
    <row r="19" spans="2:20" x14ac:dyDescent="0.25">
      <c r="B19" s="29" t="s">
        <v>159</v>
      </c>
      <c r="C19" s="29">
        <f>'DATA FITTING (2S)'!AR8</f>
        <v>0</v>
      </c>
      <c r="D19" s="48"/>
      <c r="G19" s="48"/>
      <c r="H19" s="48"/>
      <c r="I19" s="48"/>
      <c r="J19" s="48"/>
      <c r="K19" s="8"/>
      <c r="L19" s="8"/>
      <c r="M19" s="29">
        <v>20.100000000000001</v>
      </c>
      <c r="N19" s="29">
        <v>1.1759209992300634E-2</v>
      </c>
      <c r="O19" s="29">
        <v>0.69777378982491667</v>
      </c>
      <c r="P19" s="29">
        <v>1.0378465418706916E-3</v>
      </c>
      <c r="Q19" s="29">
        <v>2.1362806015209422E-2</v>
      </c>
      <c r="R19" s="29">
        <v>4.9865946829430062E-4</v>
      </c>
      <c r="S19" s="29">
        <v>0.26756768815740806</v>
      </c>
      <c r="T19" s="8"/>
    </row>
    <row r="20" spans="2:20" x14ac:dyDescent="0.25">
      <c r="D20" s="48"/>
      <c r="G20" s="48"/>
      <c r="H20" s="48"/>
      <c r="I20" s="48"/>
      <c r="J20" s="48"/>
      <c r="K20" s="8"/>
      <c r="L20" s="8"/>
      <c r="M20" s="29">
        <v>20.15866915241789</v>
      </c>
      <c r="N20" s="29">
        <v>1.0873891506224758E-2</v>
      </c>
      <c r="O20" s="29">
        <v>0.69759725272550377</v>
      </c>
      <c r="P20" s="29">
        <v>1.0223944111958925E-3</v>
      </c>
      <c r="Q20" s="29">
        <v>2.1399672036171227E-2</v>
      </c>
      <c r="R20" s="29">
        <v>4.9950053577361151E-4</v>
      </c>
      <c r="S20" s="29">
        <v>0.26860728878513046</v>
      </c>
      <c r="T20" s="8"/>
    </row>
    <row r="21" spans="2:20" x14ac:dyDescent="0.25">
      <c r="K21" s="8"/>
      <c r="L21" s="8"/>
      <c r="M21" s="29">
        <v>20.217338297506991</v>
      </c>
      <c r="N21" s="29">
        <v>9.9887256630461149E-3</v>
      </c>
      <c r="O21" s="29">
        <v>0.69742102876393697</v>
      </c>
      <c r="P21" s="29">
        <v>1.0070404677096842E-3</v>
      </c>
      <c r="Q21" s="29">
        <v>2.1435986795635791E-2</v>
      </c>
      <c r="R21" s="29">
        <v>5.0032902668225307E-4</v>
      </c>
      <c r="S21" s="29">
        <v>0.26964688928298891</v>
      </c>
      <c r="T21" s="8"/>
    </row>
    <row r="22" spans="2:20" x14ac:dyDescent="0.25">
      <c r="J22" s="8"/>
      <c r="K22" s="8"/>
      <c r="L22" s="8"/>
      <c r="M22" s="29">
        <v>20.276007435342667</v>
      </c>
      <c r="N22" s="29">
        <v>9.1037084269282899E-3</v>
      </c>
      <c r="O22" s="29">
        <v>0.69724511578742698</v>
      </c>
      <c r="P22" s="29">
        <v>9.9178725754681249E-4</v>
      </c>
      <c r="Q22" s="29">
        <v>2.1471753853541636E-2</v>
      </c>
      <c r="R22" s="29">
        <v>5.0114502223724941E-4</v>
      </c>
      <c r="S22" s="29">
        <v>0.27068648965231867</v>
      </c>
      <c r="T22" s="8"/>
    </row>
    <row r="23" spans="2:20" x14ac:dyDescent="0.25">
      <c r="J23" s="8"/>
      <c r="K23" s="8"/>
      <c r="L23" s="8"/>
      <c r="M23" s="29">
        <v>20.334676566000756</v>
      </c>
      <c r="N23" s="29">
        <v>8.2188357980469383E-3</v>
      </c>
      <c r="O23" s="29">
        <v>0.69706951159508757</v>
      </c>
      <c r="P23" s="29">
        <v>9.7663724717884795E-4</v>
      </c>
      <c r="Q23" s="29">
        <v>2.1506976859520681E-2</v>
      </c>
      <c r="R23" s="29">
        <v>5.0194860570190486E-4</v>
      </c>
      <c r="S23" s="29">
        <v>0.27172608989446367</v>
      </c>
      <c r="T23" s="8"/>
    </row>
    <row r="24" spans="2:20" x14ac:dyDescent="0.25">
      <c r="J24" s="8"/>
      <c r="K24" s="8"/>
      <c r="L24" s="8"/>
      <c r="M24" s="29">
        <v>20.393345689557531</v>
      </c>
      <c r="N24" s="29">
        <v>7.3341038138877547E-3</v>
      </c>
      <c r="O24" s="29">
        <v>0.69689421393956952</v>
      </c>
      <c r="P24" s="29">
        <v>9.615928233994382E-4</v>
      </c>
      <c r="Q24" s="29">
        <v>2.1541659550046745E-2</v>
      </c>
      <c r="R24" s="29">
        <v>5.0273986232074908E-4</v>
      </c>
      <c r="S24" s="29">
        <v>0.27276569001077544</v>
      </c>
      <c r="T24" s="8"/>
    </row>
    <row r="25" spans="2:20" x14ac:dyDescent="0.25">
      <c r="J25" s="8"/>
      <c r="K25" s="8"/>
      <c r="L25" s="8"/>
      <c r="M25" s="29">
        <v>20.495745608017067</v>
      </c>
      <c r="N25" s="29">
        <v>5.7902352471720254E-3</v>
      </c>
      <c r="O25" s="29">
        <v>0.6965889803976355</v>
      </c>
      <c r="P25" s="29">
        <v>9.3559440984613889E-4</v>
      </c>
      <c r="Q25" s="29">
        <v>2.1600910985678748E-2</v>
      </c>
      <c r="R25" s="29">
        <v>5.0409163434041442E-4</v>
      </c>
      <c r="S25" s="29">
        <v>0.2745801873253268</v>
      </c>
      <c r="T25" s="8"/>
    </row>
    <row r="26" spans="2:20" x14ac:dyDescent="0.25">
      <c r="J26" s="8"/>
      <c r="K26" s="8"/>
      <c r="L26" s="8"/>
      <c r="M26" s="29">
        <v>20.59814533087388</v>
      </c>
      <c r="N26" s="29">
        <v>4.2467652618162046E-3</v>
      </c>
      <c r="O26" s="29">
        <v>0.69628466168932113</v>
      </c>
      <c r="P26" s="29">
        <v>9.0993636779086056E-4</v>
      </c>
      <c r="Q26" s="29">
        <v>2.1658548911731121E-2</v>
      </c>
      <c r="R26" s="29">
        <v>5.0540659548655505E-4</v>
      </c>
      <c r="S26" s="29">
        <v>0.27639468117385374</v>
      </c>
      <c r="T26" s="8"/>
    </row>
    <row r="27" spans="2:20" x14ac:dyDescent="0.25">
      <c r="J27" s="8"/>
      <c r="K27" s="8"/>
      <c r="L27" s="8"/>
      <c r="M27" s="29">
        <v>20.656183221888185</v>
      </c>
      <c r="N27" s="29">
        <v>3.3721287005340694E-3</v>
      </c>
      <c r="O27" s="29">
        <v>0.69611258165586654</v>
      </c>
      <c r="P27" s="29">
        <v>8.9554925469435343E-4</v>
      </c>
      <c r="Q27" s="29">
        <v>2.1690508629388171E-2</v>
      </c>
      <c r="R27" s="29">
        <v>5.0613572975350383E-4</v>
      </c>
      <c r="S27" s="29">
        <v>0.27742309602976301</v>
      </c>
      <c r="T27" s="8"/>
    </row>
    <row r="28" spans="2:20" x14ac:dyDescent="0.25">
      <c r="J28" s="8"/>
      <c r="K28" s="8"/>
      <c r="L28" s="8"/>
      <c r="M28" s="29">
        <v>20.714221168550299</v>
      </c>
      <c r="N28" s="29">
        <v>2.497608287038473E-3</v>
      </c>
      <c r="O28" s="29">
        <v>0.69594078862629138</v>
      </c>
      <c r="P28" s="29">
        <v>8.812768727102713E-4</v>
      </c>
      <c r="Q28" s="29">
        <v>2.1721961051722725E-2</v>
      </c>
      <c r="R28" s="29">
        <v>5.0685329050134133E-4</v>
      </c>
      <c r="S28" s="29">
        <v>0.2784515118717355</v>
      </c>
      <c r="T28" s="8"/>
    </row>
    <row r="29" spans="2:20" x14ac:dyDescent="0.25">
      <c r="J29" s="8"/>
      <c r="K29" s="8"/>
      <c r="L29" s="8"/>
      <c r="M29" s="29">
        <v>20.816462910781613</v>
      </c>
      <c r="N29" s="29">
        <v>9.5729524729511769E-4</v>
      </c>
      <c r="O29" s="29">
        <v>0.69563884293513001</v>
      </c>
      <c r="P29" s="29">
        <v>8.5641873635068145E-4</v>
      </c>
      <c r="Q29" s="29">
        <v>2.1776147229637131E-2</v>
      </c>
      <c r="R29" s="29">
        <v>5.080895028964675E-4</v>
      </c>
      <c r="S29" s="29">
        <v>0.28026320634869034</v>
      </c>
      <c r="T29" s="8"/>
    </row>
    <row r="30" spans="2:20" x14ac:dyDescent="0.25">
      <c r="J30" s="8"/>
      <c r="K30" s="8"/>
      <c r="L30" s="8"/>
      <c r="M30" s="29">
        <v>20.838406154059548</v>
      </c>
      <c r="N30" s="29">
        <v>6.267554684004237E-4</v>
      </c>
      <c r="O30" s="29">
        <v>0.69557415287405633</v>
      </c>
      <c r="P30" s="29">
        <v>8.511317100043887E-4</v>
      </c>
      <c r="Q30" s="29">
        <v>2.1787575367591371E-2</v>
      </c>
      <c r="R30" s="29">
        <v>5.0835022631959877E-4</v>
      </c>
      <c r="S30" s="29">
        <v>0.28065203435362762</v>
      </c>
      <c r="T30" s="8"/>
    </row>
    <row r="31" spans="2:20" x14ac:dyDescent="0.25">
      <c r="J31" s="8"/>
      <c r="K31" s="8"/>
      <c r="L31" s="8"/>
      <c r="M31" s="29">
        <v>20.860349270788252</v>
      </c>
      <c r="N31" s="29">
        <v>2.9623273517019307E-4</v>
      </c>
      <c r="O31" s="29">
        <v>0.69550950313071203</v>
      </c>
      <c r="P31" s="29">
        <v>8.4586189566486242E-4</v>
      </c>
      <c r="Q31" s="29">
        <v>2.1798932785969314E-2</v>
      </c>
      <c r="R31" s="29">
        <v>5.0860933633465884E-4</v>
      </c>
      <c r="S31" s="29">
        <v>0.28104086011614865</v>
      </c>
      <c r="T31" s="8"/>
    </row>
    <row r="32" spans="2:20" x14ac:dyDescent="0.25">
      <c r="J32" s="8"/>
      <c r="K32" s="8"/>
      <c r="L32" s="8"/>
      <c r="M32" s="29">
        <v>20.863373905235623</v>
      </c>
      <c r="N32" s="29">
        <v>2.5067473015637118E-4</v>
      </c>
      <c r="O32" s="29">
        <v>0.69550059494896588</v>
      </c>
      <c r="P32" s="29">
        <v>8.451368578277096E-4</v>
      </c>
      <c r="Q32" s="29">
        <v>2.1800492762293892E-2</v>
      </c>
      <c r="R32" s="29">
        <v>5.0864492589167826E-4</v>
      </c>
      <c r="S32" s="29">
        <v>0.28109445577486414</v>
      </c>
      <c r="T32" s="8"/>
    </row>
    <row r="33" spans="10:20" x14ac:dyDescent="0.25">
      <c r="J33" s="8"/>
      <c r="K33" s="8"/>
      <c r="L33" s="8"/>
      <c r="M33" s="29">
        <v>20.866718712855526</v>
      </c>
      <c r="N33" s="29">
        <v>2.0029450531206688E-4</v>
      </c>
      <c r="O33" s="29">
        <v>0.69549074467044536</v>
      </c>
      <c r="P33" s="29">
        <v>8.4433545328992088E-4</v>
      </c>
      <c r="Q33" s="29">
        <v>2.1802216312921865E-2</v>
      </c>
      <c r="R33" s="29">
        <v>5.0868424725981931E-4</v>
      </c>
      <c r="S33" s="29">
        <v>0.28115372481077067</v>
      </c>
      <c r="T33" s="8"/>
    </row>
    <row r="34" spans="10:20" x14ac:dyDescent="0.25">
      <c r="J34" s="8"/>
      <c r="K34" s="8"/>
      <c r="L34" s="8"/>
      <c r="M34" s="29">
        <v>20.870063518341524</v>
      </c>
      <c r="N34" s="29">
        <v>1.4991465878860788E-4</v>
      </c>
      <c r="O34" s="29">
        <v>0.69548089532224466</v>
      </c>
      <c r="P34" s="29">
        <v>8.4353445107122308E-4</v>
      </c>
      <c r="Q34" s="29">
        <v>2.1803938227722305E-2</v>
      </c>
      <c r="R34" s="29">
        <v>5.0872353130792137E-4</v>
      </c>
      <c r="S34" s="29">
        <v>0.281212993808865</v>
      </c>
      <c r="T34" s="8"/>
    </row>
    <row r="35" spans="10:20" x14ac:dyDescent="0.25">
      <c r="J35" s="8"/>
      <c r="K35" s="8"/>
      <c r="L35" s="8"/>
      <c r="M35" s="29">
        <v>20.87590109608065</v>
      </c>
      <c r="N35" s="29">
        <v>6.1989216042725436E-5</v>
      </c>
      <c r="O35" s="29">
        <v>0.69546370779468214</v>
      </c>
      <c r="P35" s="29">
        <v>8.4213745202540774E-4</v>
      </c>
      <c r="Q35" s="29">
        <v>2.1806939514620111E-2</v>
      </c>
      <c r="R35" s="29">
        <v>5.0879200316194769E-4</v>
      </c>
      <c r="S35" s="29">
        <v>0.28131643401946743</v>
      </c>
      <c r="T35" s="8"/>
    </row>
    <row r="36" spans="10:20" x14ac:dyDescent="0.25">
      <c r="J36" s="8"/>
      <c r="K36" s="8"/>
      <c r="L36" s="8"/>
      <c r="M36" s="29">
        <v>20.877306566133573</v>
      </c>
      <c r="N36" s="29">
        <v>4.0820219789546188E-5</v>
      </c>
      <c r="O36" s="29">
        <v>0.69545957010175319</v>
      </c>
      <c r="P36" s="29">
        <v>8.418012901064059E-4</v>
      </c>
      <c r="Q36" s="29">
        <v>2.1807661369209308E-2</v>
      </c>
      <c r="R36" s="29">
        <v>5.088084716715379E-4</v>
      </c>
      <c r="S36" s="29">
        <v>0.28134133854746973</v>
      </c>
      <c r="T36" s="8"/>
    </row>
    <row r="37" spans="10:20" x14ac:dyDescent="0.25">
      <c r="J37" s="8"/>
      <c r="K37" s="8"/>
      <c r="L37" s="8"/>
      <c r="M37" s="29">
        <v>20.879759483421303</v>
      </c>
      <c r="N37" s="29">
        <v>3.874863149199295E-6</v>
      </c>
      <c r="O37" s="29">
        <v>0.69545234912246978</v>
      </c>
      <c r="P37" s="29">
        <v>8.4121476894381288E-4</v>
      </c>
      <c r="Q37" s="29">
        <v>2.1808920506234088E-2</v>
      </c>
      <c r="R37" s="29">
        <v>5.0883719783118063E-4</v>
      </c>
      <c r="S37" s="29">
        <v>0.28138480354137163</v>
      </c>
      <c r="T37" s="8"/>
    </row>
    <row r="38" spans="10:20" x14ac:dyDescent="0.25">
      <c r="J38" s="8"/>
      <c r="K38" s="8"/>
      <c r="L38" s="8"/>
      <c r="M38" s="29">
        <v>20.879889820365513</v>
      </c>
      <c r="N38" s="29">
        <v>1.9117589618935564E-6</v>
      </c>
      <c r="O38" s="29">
        <v>0.69545196544612731</v>
      </c>
      <c r="P38" s="29">
        <v>8.4118360992150253E-4</v>
      </c>
      <c r="Q38" s="29">
        <v>2.180898738653456E-2</v>
      </c>
      <c r="R38" s="29">
        <v>5.0883872364938028E-4</v>
      </c>
      <c r="S38" s="29">
        <v>0.28138711307480502</v>
      </c>
      <c r="T38" s="8"/>
    </row>
    <row r="39" spans="10:20" x14ac:dyDescent="0.25">
      <c r="J39" s="8"/>
      <c r="K39" s="8"/>
      <c r="L39" s="8"/>
      <c r="M39" s="29">
        <v>20.879980846515775</v>
      </c>
      <c r="N39" s="29">
        <v>5.4074495290196131E-7</v>
      </c>
      <c r="O39" s="29">
        <v>0.6954516974908489</v>
      </c>
      <c r="P39" s="29">
        <v>8.4116184910331174E-4</v>
      </c>
      <c r="Q39" s="29">
        <v>2.1809034093666017E-2</v>
      </c>
      <c r="R39" s="29">
        <v>5.0883978923357668E-4</v>
      </c>
      <c r="S39" s="29">
        <v>0.28138872603219489</v>
      </c>
      <c r="T39" s="8"/>
    </row>
    <row r="40" spans="10:20" x14ac:dyDescent="0.25">
      <c r="J40" s="8"/>
      <c r="K40" s="8"/>
      <c r="L40" s="8"/>
      <c r="M40" s="29">
        <v>20.880503011425667</v>
      </c>
      <c r="N40" s="29">
        <v>0</v>
      </c>
      <c r="O40" s="29">
        <v>0.69544301251413942</v>
      </c>
      <c r="P40" s="29">
        <v>8.4103702824796581E-4</v>
      </c>
      <c r="Q40" s="29">
        <v>2.180930200239331E-2</v>
      </c>
      <c r="R40" s="29">
        <v>5.0884590134744391E-4</v>
      </c>
      <c r="S40" s="29">
        <v>0.28139797864529265</v>
      </c>
      <c r="T40" s="8"/>
    </row>
    <row r="41" spans="10:20" x14ac:dyDescent="0.25">
      <c r="J41" s="8"/>
      <c r="K41" s="8"/>
      <c r="L41" s="8"/>
      <c r="M41" s="29">
        <v>20.880945518722143</v>
      </c>
      <c r="N41" s="29">
        <v>0</v>
      </c>
      <c r="O41" s="29">
        <v>0.69543504499081599</v>
      </c>
      <c r="P41" s="29">
        <v>8.4093126221803022E-4</v>
      </c>
      <c r="Q41" s="29">
        <v>2.1809529009827182E-2</v>
      </c>
      <c r="R41" s="29">
        <v>5.0885108033246068E-4</v>
      </c>
      <c r="S41" s="29">
        <v>0.28140581974822715</v>
      </c>
      <c r="T41" s="8"/>
    </row>
    <row r="42" spans="10:20" x14ac:dyDescent="0.25">
      <c r="J42" s="8"/>
      <c r="K42" s="8"/>
      <c r="L42" s="8"/>
      <c r="M42" s="29">
        <v>21.880945518722143</v>
      </c>
      <c r="N42" s="29">
        <v>0</v>
      </c>
      <c r="O42" s="29">
        <v>0.67747006104915186</v>
      </c>
      <c r="P42" s="29">
        <v>6.3011869734863417E-4</v>
      </c>
      <c r="Q42" s="29">
        <v>2.2255438027027057E-2</v>
      </c>
      <c r="R42" s="29">
        <v>5.1902412215563086E-4</v>
      </c>
      <c r="S42" s="29">
        <v>0.29912553419573762</v>
      </c>
      <c r="T42" s="8"/>
    </row>
    <row r="43" spans="10:20" x14ac:dyDescent="0.25">
      <c r="J43" s="8"/>
      <c r="K43" s="8"/>
      <c r="L43" s="8"/>
      <c r="M43" s="29">
        <v>22.880945518722143</v>
      </c>
      <c r="N43" s="29">
        <v>0</v>
      </c>
      <c r="O43" s="29">
        <v>0.65957210246751818</v>
      </c>
      <c r="P43" s="29">
        <v>4.6803735743302391E-4</v>
      </c>
      <c r="Q43" s="29">
        <v>2.2588172443245513E-2</v>
      </c>
      <c r="R43" s="29">
        <v>5.2661517997602293E-4</v>
      </c>
      <c r="S43" s="29">
        <v>0.31684524864324809</v>
      </c>
      <c r="T43" s="8"/>
    </row>
    <row r="44" spans="10:20" x14ac:dyDescent="0.25">
      <c r="M44" s="29">
        <v>23.880945518722143</v>
      </c>
      <c r="N44" s="29">
        <v>0</v>
      </c>
      <c r="O44" s="29">
        <v>0.64172406061978804</v>
      </c>
      <c r="P44" s="29">
        <v>3.4462540079880299E-4</v>
      </c>
      <c r="Q44" s="29">
        <v>2.2834296681163845E-2</v>
      </c>
      <c r="R44" s="29">
        <v>5.3223029891163477E-4</v>
      </c>
      <c r="S44" s="29">
        <v>0.33456496309075856</v>
      </c>
    </row>
    <row r="45" spans="10:20" x14ac:dyDescent="0.25">
      <c r="M45" s="29">
        <v>24.880945518722143</v>
      </c>
      <c r="N45" s="29">
        <v>0</v>
      </c>
      <c r="O45" s="29">
        <v>0.62391282064323617</v>
      </c>
      <c r="P45" s="29">
        <v>2.5155433364890855E-4</v>
      </c>
      <c r="Q45" s="29">
        <v>2.3014775797054528E-2</v>
      </c>
      <c r="R45" s="29">
        <v>5.363477792121996E-4</v>
      </c>
      <c r="S45" s="29">
        <v>0.35228467753826903</v>
      </c>
    </row>
    <row r="46" spans="10:20" x14ac:dyDescent="0.25">
      <c r="M46" s="29">
        <v>25.880945518722143</v>
      </c>
      <c r="N46" s="29">
        <v>0</v>
      </c>
      <c r="O46" s="29">
        <v>0.60612844146678069</v>
      </c>
      <c r="P46" s="29">
        <v>1.8202908466480913E-4</v>
      </c>
      <c r="Q46" s="29">
        <v>2.3145972628836529E-2</v>
      </c>
      <c r="R46" s="29">
        <v>5.3934092535929236E-4</v>
      </c>
      <c r="S46" s="29">
        <v>0.3700043919857795</v>
      </c>
    </row>
    <row r="47" spans="10:20" x14ac:dyDescent="0.25">
      <c r="M47" s="29">
        <v>26.880945518722143</v>
      </c>
      <c r="N47" s="29">
        <v>0</v>
      </c>
      <c r="O47" s="29">
        <v>0.58836347100490549</v>
      </c>
      <c r="P47" s="29">
        <v>1.3058073377344106E-4</v>
      </c>
      <c r="Q47" s="29">
        <v>2.3240519975343946E-2</v>
      </c>
      <c r="R47" s="29">
        <v>5.4149794410793674E-4</v>
      </c>
      <c r="S47" s="29">
        <v>0.38772410643328997</v>
      </c>
    </row>
    <row r="48" spans="10:20" x14ac:dyDescent="0.25">
      <c r="M48" s="29">
        <v>27.880945518722143</v>
      </c>
      <c r="N48" s="29">
        <v>0</v>
      </c>
      <c r="O48" s="29">
        <v>0.57061238415844462</v>
      </c>
      <c r="P48" s="29">
        <v>9.2864616702703563E-5</v>
      </c>
      <c r="Q48" s="29">
        <v>2.3308067452095793E-2</v>
      </c>
      <c r="R48" s="29">
        <v>5.4303898337725064E-4</v>
      </c>
      <c r="S48" s="29">
        <v>0.40544382088080044</v>
      </c>
    </row>
    <row r="49" spans="13:19" x14ac:dyDescent="0.25">
      <c r="M49" s="29">
        <v>28.880945518722143</v>
      </c>
      <c r="N49" s="29">
        <v>0</v>
      </c>
      <c r="O49" s="29">
        <v>0.55287112908341518</v>
      </c>
      <c r="P49" s="29">
        <v>6.547217725346825E-5</v>
      </c>
      <c r="Q49" s="29">
        <v>2.3355909052897021E-2</v>
      </c>
      <c r="R49" s="29">
        <v>5.4413044954426052E-4</v>
      </c>
      <c r="S49" s="29">
        <v>0.42316353532831091</v>
      </c>
    </row>
    <row r="50" spans="13:19" x14ac:dyDescent="0.25">
      <c r="M50" s="29">
        <v>29.880945518722143</v>
      </c>
      <c r="N50" s="29">
        <v>0</v>
      </c>
      <c r="O50" s="29">
        <v>0.53513676650158415</v>
      </c>
      <c r="P50" s="29">
        <v>4.5761516621742189E-5</v>
      </c>
      <c r="Q50" s="29">
        <v>2.3389501465021625E-2</v>
      </c>
      <c r="R50" s="29">
        <v>5.4489683237192953E-4</v>
      </c>
      <c r="S50" s="29">
        <v>0.44088324977582138</v>
      </c>
    </row>
    <row r="51" spans="13:19" x14ac:dyDescent="0.25">
      <c r="M51" s="29">
        <v>30.880945518722143</v>
      </c>
      <c r="N51" s="29">
        <v>0</v>
      </c>
      <c r="O51" s="29">
        <v>0.51740718719056056</v>
      </c>
      <c r="P51" s="29">
        <v>3.1708988169068174E-5</v>
      </c>
      <c r="Q51" s="29">
        <v>2.3412885372663835E-2</v>
      </c>
      <c r="R51" s="29">
        <v>5.454303166955415E-4</v>
      </c>
      <c r="S51" s="29">
        <v>0.45860296422333185</v>
      </c>
    </row>
    <row r="52" spans="13:19" x14ac:dyDescent="0.25">
      <c r="M52" s="29">
        <v>31.880945518722143</v>
      </c>
      <c r="N52" s="29">
        <v>0</v>
      </c>
      <c r="O52" s="29">
        <v>0.49968089384526032</v>
      </c>
      <c r="P52" s="29">
        <v>2.1782291468314601E-5</v>
      </c>
      <c r="Q52" s="29">
        <v>2.3429022805110371E-2</v>
      </c>
      <c r="R52" s="29">
        <v>5.4579847873951202E-4</v>
      </c>
      <c r="S52" s="29">
        <v>0.47632267867084233</v>
      </c>
    </row>
    <row r="53" spans="13:19" x14ac:dyDescent="0.25">
      <c r="M53" s="29">
        <v>32.880945518722143</v>
      </c>
      <c r="N53" s="29">
        <v>0</v>
      </c>
      <c r="O53" s="29">
        <v>0.48195683495959857</v>
      </c>
      <c r="P53" s="29">
        <v>1.4834214133843006E-5</v>
      </c>
      <c r="Q53" s="29">
        <v>2.344006343778236E-2</v>
      </c>
      <c r="R53" s="29">
        <v>5.4605036155325659E-4</v>
      </c>
      <c r="S53" s="29">
        <v>0.4940423931183528</v>
      </c>
    </row>
    <row r="54" spans="13:19" x14ac:dyDescent="0.25">
      <c r="M54" s="29">
        <v>33.880945518722143</v>
      </c>
      <c r="N54" s="29">
        <v>0</v>
      </c>
      <c r="O54" s="29">
        <v>0.46423428001843814</v>
      </c>
      <c r="P54" s="29">
        <v>1.0015340658674653E-5</v>
      </c>
      <c r="Q54" s="29">
        <v>2.3447551960515432E-2</v>
      </c>
      <c r="R54" s="29">
        <v>5.4622120594531598E-4</v>
      </c>
      <c r="S54" s="29">
        <v>0.51176210756586327</v>
      </c>
    </row>
    <row r="55" spans="13:19" x14ac:dyDescent="0.25">
      <c r="M55" s="29">
        <v>34.880945518722143</v>
      </c>
      <c r="N55" s="29">
        <v>0</v>
      </c>
      <c r="O55" s="29">
        <v>0.44651272695654554</v>
      </c>
      <c r="P55" s="29">
        <v>6.7035891411516909E-6</v>
      </c>
      <c r="Q55" s="29">
        <v>2.3452587446018767E-2</v>
      </c>
      <c r="R55" s="29">
        <v>5.463360863416513E-4</v>
      </c>
      <c r="S55" s="29">
        <v>0.52948182201337368</v>
      </c>
    </row>
    <row r="56" spans="13:19" x14ac:dyDescent="0.25">
      <c r="M56" s="29">
        <v>35.880945518722143</v>
      </c>
      <c r="N56" s="29">
        <v>0</v>
      </c>
      <c r="O56" s="29">
        <v>0.42879183442596319</v>
      </c>
      <c r="P56" s="29">
        <v>4.4482554921520612E-6</v>
      </c>
      <c r="Q56" s="29">
        <v>2.3455944279389792E-2</v>
      </c>
      <c r="R56" s="29">
        <v>5.4641266969152676E-4</v>
      </c>
      <c r="S56" s="29">
        <v>0.5472015364608841</v>
      </c>
    </row>
    <row r="57" spans="13:19" x14ac:dyDescent="0.25">
      <c r="M57" s="29">
        <v>36.880945518722143</v>
      </c>
      <c r="N57" s="29">
        <v>0</v>
      </c>
      <c r="O57" s="29">
        <v>0.41107137284965334</v>
      </c>
      <c r="P57" s="29">
        <v>2.9262596797177344E-6</v>
      </c>
      <c r="Q57" s="29">
        <v>2.3458162790522923E-2</v>
      </c>
      <c r="R57" s="29">
        <v>5.4646328317022302E-4</v>
      </c>
      <c r="S57" s="29">
        <v>0.56492125090839451</v>
      </c>
    </row>
    <row r="58" spans="13:19" x14ac:dyDescent="0.25">
      <c r="M58" s="29">
        <v>37.880945518722143</v>
      </c>
      <c r="N58" s="29">
        <v>0</v>
      </c>
      <c r="O58" s="29">
        <v>0.39335118949349818</v>
      </c>
      <c r="P58" s="29">
        <v>1.9084329342810757E-6</v>
      </c>
      <c r="Q58" s="29">
        <v>2.3459616363851542E-2</v>
      </c>
      <c r="R58" s="29">
        <v>5.4649644523175288E-4</v>
      </c>
      <c r="S58" s="29">
        <v>0.58264096535590493</v>
      </c>
    </row>
    <row r="59" spans="13:19" x14ac:dyDescent="0.25">
      <c r="M59" s="29">
        <v>38.880945518722143</v>
      </c>
      <c r="N59" s="29">
        <v>0</v>
      </c>
      <c r="O59" s="29">
        <v>0.37563118385034056</v>
      </c>
      <c r="P59" s="29">
        <v>1.2339055347961853E-6</v>
      </c>
      <c r="Q59" s="29">
        <v>2.3460560546167165E-2</v>
      </c>
      <c r="R59" s="29">
        <v>5.4651798596274293E-4</v>
      </c>
      <c r="S59" s="29">
        <v>0.60036067980341534</v>
      </c>
    </row>
    <row r="60" spans="13:19" x14ac:dyDescent="0.25">
      <c r="M60" s="29">
        <v>39.880945518722143</v>
      </c>
      <c r="N60" s="29">
        <v>0</v>
      </c>
      <c r="O60" s="29">
        <v>0.35791129050449677</v>
      </c>
      <c r="P60" s="29">
        <v>7.9091160453020078E-7</v>
      </c>
      <c r="Q60" s="29">
        <v>2.3461168566944506E-2</v>
      </c>
      <c r="R60" s="29">
        <v>5.4653185744898481E-4</v>
      </c>
      <c r="S60" s="29">
        <v>0.61808039425092576</v>
      </c>
    </row>
    <row r="61" spans="13:19" x14ac:dyDescent="0.25">
      <c r="M61" s="29">
        <v>40.880945518722143</v>
      </c>
      <c r="N61" s="29">
        <v>0</v>
      </c>
      <c r="O61" s="29">
        <v>0.34019146734894512</v>
      </c>
      <c r="P61" s="29">
        <v>5.0259140317730592E-7</v>
      </c>
      <c r="Q61" s="29">
        <v>2.3461556739357608E-2</v>
      </c>
      <c r="R61" s="29">
        <v>5.4654071327840464E-4</v>
      </c>
      <c r="S61" s="29">
        <v>0.63580010869843617</v>
      </c>
    </row>
    <row r="62" spans="13:19" x14ac:dyDescent="0.25">
      <c r="M62" s="29">
        <v>41.880945518722143</v>
      </c>
      <c r="N62" s="29">
        <v>0</v>
      </c>
      <c r="O62" s="29">
        <v>0.32247168758145622</v>
      </c>
      <c r="P62" s="29">
        <v>3.1662359721620644E-7</v>
      </c>
      <c r="Q62" s="29">
        <v>2.3461802422095515E-2</v>
      </c>
      <c r="R62" s="29">
        <v>5.4654631832488617E-4</v>
      </c>
      <c r="S62" s="29">
        <v>0.65351982314594659</v>
      </c>
    </row>
    <row r="63" spans="13:19" x14ac:dyDescent="0.25">
      <c r="M63" s="29">
        <v>42.880945518722143</v>
      </c>
      <c r="N63" s="29">
        <v>0</v>
      </c>
      <c r="O63" s="29">
        <v>0.30475193433346176</v>
      </c>
      <c r="P63" s="29">
        <v>1.9774825388359991E-7</v>
      </c>
      <c r="Q63" s="29">
        <v>2.3461956580918049E-2</v>
      </c>
      <c r="R63" s="29">
        <v>5.4654983532967545E-4</v>
      </c>
      <c r="S63" s="29">
        <v>0.671239537593457</v>
      </c>
    </row>
    <row r="64" spans="13:19" x14ac:dyDescent="0.25">
      <c r="M64" s="29">
        <v>43.880945518722143</v>
      </c>
      <c r="N64" s="29">
        <v>0</v>
      </c>
      <c r="O64" s="29">
        <v>0.28703219710921546</v>
      </c>
      <c r="P64" s="29">
        <v>1.2243997516906028E-7</v>
      </c>
      <c r="Q64" s="29">
        <v>2.346205247811807E-2</v>
      </c>
      <c r="R64" s="29">
        <v>5.4655202314420461E-4</v>
      </c>
      <c r="S64" s="29">
        <v>0.68895925204096742</v>
      </c>
    </row>
    <row r="65" spans="13:19" x14ac:dyDescent="0.25">
      <c r="M65" s="29">
        <v>44.880945518722143</v>
      </c>
      <c r="N65" s="29">
        <v>0</v>
      </c>
      <c r="O65" s="29">
        <v>0.26931246945364545</v>
      </c>
      <c r="P65" s="29">
        <v>7.5157971122952567E-8</v>
      </c>
      <c r="Q65" s="29">
        <v>2.3462111618933339E-2</v>
      </c>
      <c r="R65" s="29">
        <v>5.4655337239251306E-4</v>
      </c>
      <c r="S65" s="29">
        <v>0.70667896648847783</v>
      </c>
    </row>
    <row r="66" spans="13:19" x14ac:dyDescent="0.25">
      <c r="M66" s="29">
        <v>45.880945518722143</v>
      </c>
      <c r="N66" s="29">
        <v>0</v>
      </c>
      <c r="O66" s="29">
        <v>0.25159274744344662</v>
      </c>
      <c r="P66" s="29">
        <v>4.5737049816263245E-8</v>
      </c>
      <c r="Q66" s="29">
        <v>2.3462147777612959E-2</v>
      </c>
      <c r="R66" s="29">
        <v>5.4655419732259044E-4</v>
      </c>
      <c r="S66" s="29">
        <v>0.72439868093598825</v>
      </c>
    </row>
    <row r="67" spans="13:19" x14ac:dyDescent="0.25">
      <c r="M67" s="29">
        <v>46.880945518722143</v>
      </c>
      <c r="N67" s="29">
        <v>0</v>
      </c>
      <c r="O67" s="29">
        <v>0.23387302872270288</v>
      </c>
      <c r="P67" s="29">
        <v>2.759323256413802E-8</v>
      </c>
      <c r="Q67" s="29">
        <v>2.3462169694644704E-2</v>
      </c>
      <c r="R67" s="29">
        <v>5.4655469734136552E-4</v>
      </c>
      <c r="S67" s="29">
        <v>0.74211839538349866</v>
      </c>
    </row>
    <row r="68" spans="13:19" x14ac:dyDescent="0.25">
      <c r="M68" s="29">
        <v>47.880945518722143</v>
      </c>
      <c r="N68" s="29">
        <v>0</v>
      </c>
      <c r="O68" s="29">
        <v>0.21615331189409123</v>
      </c>
      <c r="P68" s="29">
        <v>1.6503589052818226E-8</v>
      </c>
      <c r="Q68" s="29">
        <v>2.346218286492056E-2</v>
      </c>
      <c r="R68" s="29">
        <v>5.4655499781020988E-4</v>
      </c>
      <c r="S68" s="29">
        <v>0.75983810983100908</v>
      </c>
    </row>
    <row r="69" spans="13:19" x14ac:dyDescent="0.25">
      <c r="M69" s="29">
        <v>48.880945518722143</v>
      </c>
      <c r="N69" s="29">
        <v>0</v>
      </c>
      <c r="O69" s="29">
        <v>0.19843359613931644</v>
      </c>
      <c r="P69" s="29">
        <v>9.7857848605886191E-9</v>
      </c>
      <c r="Q69" s="29">
        <v>2.3462190710987627E-2</v>
      </c>
      <c r="R69" s="29">
        <v>5.4655517681167728E-4</v>
      </c>
      <c r="S69" s="29">
        <v>0.77755782427851949</v>
      </c>
    </row>
    <row r="70" spans="13:19" x14ac:dyDescent="0.25">
      <c r="M70" s="29">
        <v>49.880945518722143</v>
      </c>
      <c r="N70" s="29">
        <v>0</v>
      </c>
      <c r="O70" s="29">
        <v>0.18071388098542973</v>
      </c>
      <c r="P70" s="29">
        <v>5.7524709073309729E-9</v>
      </c>
      <c r="Q70" s="29">
        <v>2.3462195344957675E-2</v>
      </c>
      <c r="R70" s="29">
        <v>5.4655528253183387E-4</v>
      </c>
      <c r="S70" s="29">
        <v>0.79527753872602991</v>
      </c>
    </row>
    <row r="71" spans="13:19" x14ac:dyDescent="0.25">
      <c r="M71" s="29">
        <v>50.880945518722143</v>
      </c>
      <c r="N71" s="29">
        <v>0</v>
      </c>
      <c r="O71" s="29">
        <v>0.162994166162792</v>
      </c>
      <c r="P71" s="29">
        <v>3.3523918005737908E-9</v>
      </c>
      <c r="Q71" s="29">
        <v>2.3462198058262256E-2</v>
      </c>
      <c r="R71" s="29">
        <v>5.4655534443361184E-4</v>
      </c>
      <c r="S71" s="29">
        <v>0.81299725317354032</v>
      </c>
    </row>
    <row r="72" spans="13:19" x14ac:dyDescent="0.25">
      <c r="M72" s="29">
        <v>51.880945518722143</v>
      </c>
      <c r="N72" s="29">
        <v>0</v>
      </c>
      <c r="O72" s="29">
        <v>0.14527445151985979</v>
      </c>
      <c r="P72" s="29">
        <v>1.9368534098606718E-9</v>
      </c>
      <c r="Q72" s="29">
        <v>2.3462199633289441E-2</v>
      </c>
      <c r="R72" s="29">
        <v>5.4655538036654165E-4</v>
      </c>
      <c r="S72" s="29">
        <v>0.83071696762105074</v>
      </c>
    </row>
    <row r="73" spans="13:19" x14ac:dyDescent="0.25">
      <c r="M73" s="29">
        <v>52.880945518722143</v>
      </c>
      <c r="N73" s="29">
        <v>0</v>
      </c>
      <c r="O73" s="29">
        <v>0.12755473697273959</v>
      </c>
      <c r="P73" s="29">
        <v>1.1093803205385855E-9</v>
      </c>
      <c r="Q73" s="29">
        <v>2.3462200539693431E-2</v>
      </c>
      <c r="R73" s="29">
        <v>5.4655540104539167E-4</v>
      </c>
      <c r="S73" s="29">
        <v>0.84843668206856115</v>
      </c>
    </row>
    <row r="74" spans="13:19" x14ac:dyDescent="0.25">
      <c r="M74" s="29">
        <v>53.880945518722143</v>
      </c>
      <c r="N74" s="29">
        <v>0</v>
      </c>
      <c r="O74" s="29">
        <v>0.10983502247573153</v>
      </c>
      <c r="P74" s="29">
        <v>6.2994983976716002E-10</v>
      </c>
      <c r="Q74" s="29">
        <v>2.3462201056823614E-2</v>
      </c>
      <c r="R74" s="29">
        <v>5.4655541284328484E-4</v>
      </c>
      <c r="S74" s="29">
        <v>0.86615639651607157</v>
      </c>
    </row>
    <row r="75" spans="13:19" x14ac:dyDescent="0.25">
      <c r="M75" s="29">
        <v>54.880945518722143</v>
      </c>
      <c r="N75" s="29">
        <v>0</v>
      </c>
      <c r="O75" s="29">
        <v>9.2115308004371885E-2</v>
      </c>
      <c r="P75" s="29">
        <v>3.5462829235927682E-10</v>
      </c>
      <c r="Q75" s="29">
        <v>2.3462201349321251E-2</v>
      </c>
      <c r="R75" s="29">
        <v>5.4655541951637411E-4</v>
      </c>
      <c r="S75" s="29">
        <v>0.88387611096358198</v>
      </c>
    </row>
    <row r="76" spans="13:19" x14ac:dyDescent="0.25">
      <c r="M76" s="29">
        <v>55.880945518722143</v>
      </c>
      <c r="N76" s="29">
        <v>0</v>
      </c>
      <c r="O76" s="29">
        <v>7.4395593545813765E-2</v>
      </c>
      <c r="P76" s="29">
        <v>1.9791685881970953E-10</v>
      </c>
      <c r="Q76" s="29">
        <v>2.3462201513338426E-2</v>
      </c>
      <c r="R76" s="29">
        <v>5.4655542325828899E-4</v>
      </c>
      <c r="S76" s="29">
        <v>0.9015958254110924</v>
      </c>
    </row>
    <row r="77" spans="13:19" x14ac:dyDescent="0.25">
      <c r="M77" s="29">
        <v>56.880945518722143</v>
      </c>
      <c r="N77" s="29">
        <v>0</v>
      </c>
      <c r="O77" s="29">
        <v>5.6675879093454597E-2</v>
      </c>
      <c r="P77" s="29">
        <v>1.0950508908992955E-10</v>
      </c>
      <c r="Q77" s="29">
        <v>2.3462201604518694E-2</v>
      </c>
      <c r="R77" s="29">
        <v>5.4655542533849067E-4</v>
      </c>
      <c r="S77" s="29">
        <v>0.91931553985860281</v>
      </c>
    </row>
    <row r="78" spans="13:19" x14ac:dyDescent="0.25">
      <c r="M78" s="29">
        <v>57.880945518722143</v>
      </c>
      <c r="N78" s="29">
        <v>0</v>
      </c>
      <c r="O78" s="29">
        <v>3.8956164643984409E-2</v>
      </c>
      <c r="P78" s="29">
        <v>6.0065906502646091E-11</v>
      </c>
      <c r="Q78" s="29">
        <v>2.3462201654771128E-2</v>
      </c>
      <c r="R78" s="29">
        <v>5.4655542648495792E-4</v>
      </c>
      <c r="S78" s="29">
        <v>0.93703525430611323</v>
      </c>
    </row>
    <row r="79" spans="13:19" x14ac:dyDescent="0.25">
      <c r="M79" s="29">
        <v>58.880945518722143</v>
      </c>
      <c r="N79" s="29">
        <v>0</v>
      </c>
      <c r="O79" s="29">
        <v>2.1236450195792508E-2</v>
      </c>
      <c r="P79" s="29">
        <v>3.2663604783681581E-11</v>
      </c>
      <c r="Q79" s="29">
        <v>2.3462201682228446E-2</v>
      </c>
      <c r="R79" s="29">
        <v>5.4655542711137372E-4</v>
      </c>
      <c r="S79" s="29">
        <v>0.95475496875362365</v>
      </c>
    </row>
    <row r="80" spans="13:19" x14ac:dyDescent="0.25">
      <c r="M80" s="29">
        <v>59.880945518722143</v>
      </c>
      <c r="N80" s="29">
        <v>0</v>
      </c>
      <c r="O80" s="29">
        <v>3.5167357481238164E-3</v>
      </c>
      <c r="P80" s="29">
        <v>1.7609323235955646E-11</v>
      </c>
      <c r="Q80" s="29">
        <v>2.3462201697101632E-2</v>
      </c>
      <c r="R80" s="29">
        <v>5.4655542745069311E-4</v>
      </c>
      <c r="S80" s="29">
        <v>0.97247468320113406</v>
      </c>
    </row>
    <row r="81" spans="13:19" x14ac:dyDescent="0.25">
      <c r="M81" s="29">
        <v>59.979260989152621</v>
      </c>
      <c r="N81" s="29">
        <v>0</v>
      </c>
      <c r="O81" s="29">
        <v>1.774613686320892E-3</v>
      </c>
      <c r="P81" s="29">
        <v>1.6563717497589501E-11</v>
      </c>
      <c r="Q81" s="29">
        <v>2.3462201698126045E-2</v>
      </c>
      <c r="R81" s="29">
        <v>5.4655542747406418E-4</v>
      </c>
      <c r="S81" s="29">
        <v>0.97421680526293486</v>
      </c>
    </row>
    <row r="82" spans="13:19" x14ac:dyDescent="0.25">
      <c r="M82" s="29">
        <v>60.077576459583099</v>
      </c>
      <c r="N82" s="29">
        <v>0</v>
      </c>
      <c r="O82" s="29">
        <v>3.2491624519441096E-5</v>
      </c>
      <c r="P82" s="29">
        <v>1.5578894215707156E-11</v>
      </c>
      <c r="Q82" s="29">
        <v>2.346220169908959E-2</v>
      </c>
      <c r="R82" s="29">
        <v>5.465554274960467E-4</v>
      </c>
      <c r="S82" s="29">
        <v>0.97595892732473566</v>
      </c>
    </row>
    <row r="83" spans="13:19" x14ac:dyDescent="0.25">
      <c r="M83" s="29">
        <v>60.079047638364429</v>
      </c>
      <c r="N83" s="29">
        <v>0</v>
      </c>
      <c r="O83" s="29">
        <v>6.4227566131026322E-6</v>
      </c>
      <c r="P83" s="29">
        <v>1.556460117160516E-11</v>
      </c>
      <c r="Q83" s="29">
        <v>2.3462201699103565E-2</v>
      </c>
      <c r="R83" s="29">
        <v>5.4655542749636556E-4</v>
      </c>
      <c r="S83" s="29">
        <v>0.97598499619264201</v>
      </c>
    </row>
    <row r="84" spans="13:19" x14ac:dyDescent="0.25">
      <c r="M84" s="29">
        <v>60.079188937830565</v>
      </c>
      <c r="N84" s="29">
        <v>0</v>
      </c>
      <c r="O84" s="29">
        <v>3.91897042163698E-6</v>
      </c>
      <c r="P84" s="29">
        <v>1.5563229070274478E-11</v>
      </c>
      <c r="Q84" s="29">
        <v>2.3462201699104908E-2</v>
      </c>
      <c r="R84" s="29">
        <v>5.4655542749639614E-4</v>
      </c>
      <c r="S84" s="29">
        <v>0.97598749997883349</v>
      </c>
    </row>
    <row r="85" spans="13:19" x14ac:dyDescent="0.25">
      <c r="M85" s="29">
        <v>60.079316619226482</v>
      </c>
      <c r="N85" s="29">
        <v>0</v>
      </c>
      <c r="O85" s="29">
        <v>1.6564925457794415E-6</v>
      </c>
      <c r="P85" s="29">
        <v>1.5561989310175039E-11</v>
      </c>
      <c r="Q85" s="29">
        <v>2.3462201699106119E-2</v>
      </c>
      <c r="R85" s="29">
        <v>5.4655542749642379E-4</v>
      </c>
      <c r="S85" s="29">
        <v>0.97598976245670932</v>
      </c>
    </row>
    <row r="86" spans="13:19" x14ac:dyDescent="0.25">
      <c r="M86" s="29">
        <v>60.079391069516831</v>
      </c>
      <c r="N86" s="29">
        <v>0</v>
      </c>
      <c r="O86" s="29">
        <v>3.3725466027034962E-7</v>
      </c>
      <c r="P86" s="29">
        <v>1.5561266457733607E-11</v>
      </c>
      <c r="Q86" s="29">
        <v>2.3462201699106826E-2</v>
      </c>
      <c r="R86" s="29">
        <v>5.4655542749643994E-4</v>
      </c>
      <c r="S86" s="29">
        <v>0.97599108169459481</v>
      </c>
    </row>
    <row r="87" spans="13:19" x14ac:dyDescent="0.25">
      <c r="M87" s="29">
        <v>60.079820615734562</v>
      </c>
      <c r="N87" s="29">
        <v>0</v>
      </c>
      <c r="O87" s="29">
        <v>0</v>
      </c>
      <c r="P87" s="29">
        <v>1.5557096560668211E-11</v>
      </c>
      <c r="Q87" s="29">
        <v>2.3462201699110903E-2</v>
      </c>
      <c r="R87" s="29">
        <v>5.4655542749653297E-4</v>
      </c>
      <c r="S87" s="29">
        <v>0.97599177544530114</v>
      </c>
    </row>
    <row r="88" spans="13:19" x14ac:dyDescent="0.25">
      <c r="M88" s="29">
        <v>60.080187624788692</v>
      </c>
      <c r="N88" s="29">
        <v>0</v>
      </c>
      <c r="O88" s="29">
        <v>0</v>
      </c>
      <c r="P88" s="29">
        <v>1.5553534640571932E-11</v>
      </c>
      <c r="Q88" s="29">
        <v>2.3462201699114386E-2</v>
      </c>
      <c r="R88" s="29">
        <v>5.4655542749661244E-4</v>
      </c>
      <c r="S88" s="29">
        <v>0.97599177544530114</v>
      </c>
    </row>
    <row r="89" spans="13:19" x14ac:dyDescent="0.25">
      <c r="M89" s="29">
        <v>61.080187624788692</v>
      </c>
      <c r="N89" s="29">
        <v>0</v>
      </c>
      <c r="O89" s="29">
        <v>0</v>
      </c>
      <c r="P89" s="29">
        <v>8.3345674544428115E-12</v>
      </c>
      <c r="Q89" s="29">
        <v>2.3462201706172331E-2</v>
      </c>
      <c r="R89" s="29">
        <v>5.4655542765763359E-4</v>
      </c>
      <c r="S89" s="29">
        <v>0.97599177544530114</v>
      </c>
    </row>
    <row r="90" spans="13:19" x14ac:dyDescent="0.25">
      <c r="M90" s="29">
        <v>62.080187624788692</v>
      </c>
      <c r="N90" s="29">
        <v>0</v>
      </c>
      <c r="O90" s="29">
        <v>0</v>
      </c>
      <c r="P90" s="29">
        <v>4.4661883139704725E-12</v>
      </c>
      <c r="Q90" s="29">
        <v>2.3462201709954424E-2</v>
      </c>
      <c r="R90" s="29">
        <v>5.4655542774391895E-4</v>
      </c>
      <c r="S90" s="29">
        <v>0.97599177544530114</v>
      </c>
    </row>
    <row r="91" spans="13:19" x14ac:dyDescent="0.25">
      <c r="M91" s="29">
        <v>63.080187624788692</v>
      </c>
      <c r="N91" s="29">
        <v>0</v>
      </c>
      <c r="O91" s="29">
        <v>0</v>
      </c>
      <c r="P91" s="29">
        <v>2.3932661370703283E-12</v>
      </c>
      <c r="Q91" s="29">
        <v>2.3462201711981108E-2</v>
      </c>
      <c r="R91" s="29">
        <v>5.4655542779015606E-4</v>
      </c>
      <c r="S91" s="29">
        <v>0.97599177544530114</v>
      </c>
    </row>
    <row r="92" spans="13:19" x14ac:dyDescent="0.25">
      <c r="M92" s="29">
        <v>64.080187624788692</v>
      </c>
      <c r="N92" s="29">
        <v>0</v>
      </c>
      <c r="O92" s="29">
        <v>0</v>
      </c>
      <c r="P92" s="29">
        <v>1.2824633446222832E-12</v>
      </c>
      <c r="Q92" s="29">
        <v>2.3462201713067135E-2</v>
      </c>
      <c r="R92" s="29">
        <v>5.4655542781493279E-4</v>
      </c>
      <c r="S92" s="29">
        <v>0.97599177544530114</v>
      </c>
    </row>
    <row r="93" spans="13:19" x14ac:dyDescent="0.25">
      <c r="M93" s="29">
        <v>65.080187624788692</v>
      </c>
      <c r="N93" s="29">
        <v>0</v>
      </c>
      <c r="O93" s="29">
        <v>0</v>
      </c>
      <c r="P93" s="29">
        <v>6.8722496208178377E-13</v>
      </c>
      <c r="Q93" s="29">
        <v>2.3462201713649097E-2</v>
      </c>
      <c r="R93" s="29">
        <v>5.4655542782820971E-4</v>
      </c>
      <c r="S93" s="29">
        <v>0.97599177544530114</v>
      </c>
    </row>
    <row r="94" spans="13:19" x14ac:dyDescent="0.25">
      <c r="M94" s="29">
        <v>66.080187624788692</v>
      </c>
      <c r="N94" s="29">
        <v>0</v>
      </c>
      <c r="O94" s="29">
        <v>0</v>
      </c>
      <c r="P94" s="29">
        <v>3.6825859428162201E-13</v>
      </c>
      <c r="Q94" s="29">
        <v>2.3462201713960948E-2</v>
      </c>
      <c r="R94" s="29">
        <v>5.4655542783532435E-4</v>
      </c>
      <c r="S94" s="29">
        <v>0.97599177544530114</v>
      </c>
    </row>
    <row r="95" spans="13:19" x14ac:dyDescent="0.25">
      <c r="M95" s="29">
        <v>67.080187624788692</v>
      </c>
      <c r="N95" s="29">
        <v>0</v>
      </c>
      <c r="O95" s="29">
        <v>0</v>
      </c>
      <c r="P95" s="29">
        <v>1.9733624321716255E-13</v>
      </c>
      <c r="Q95" s="29">
        <v>2.3462201714128057E-2</v>
      </c>
      <c r="R95" s="29">
        <v>5.4655542783913684E-4</v>
      </c>
      <c r="S95" s="29">
        <v>0.97599177544530114</v>
      </c>
    </row>
    <row r="96" spans="13:19" x14ac:dyDescent="0.25">
      <c r="M96" s="29">
        <v>68.080187624788692</v>
      </c>
      <c r="N96" s="29">
        <v>0</v>
      </c>
      <c r="O96" s="29">
        <v>0</v>
      </c>
      <c r="P96" s="29">
        <v>1.0574523851379E-13</v>
      </c>
      <c r="Q96" s="29">
        <v>2.3462201714217604E-2</v>
      </c>
      <c r="R96" s="29">
        <v>5.465554278411798E-4</v>
      </c>
      <c r="S96" s="29">
        <v>0.97599177544530114</v>
      </c>
    </row>
    <row r="97" spans="13:19" x14ac:dyDescent="0.25">
      <c r="M97" s="29">
        <v>69.080187624788692</v>
      </c>
      <c r="N97" s="29">
        <v>0</v>
      </c>
      <c r="O97" s="29">
        <v>0</v>
      </c>
      <c r="P97" s="29">
        <v>5.6664986046343357E-14</v>
      </c>
      <c r="Q97" s="29">
        <v>2.346220171426559E-2</v>
      </c>
      <c r="R97" s="29">
        <v>5.4655542784227452E-4</v>
      </c>
      <c r="S97" s="29">
        <v>0.97599177544530114</v>
      </c>
    </row>
    <row r="98" spans="13:19" x14ac:dyDescent="0.25">
      <c r="M98" s="29">
        <v>70</v>
      </c>
      <c r="N98" s="29">
        <v>0</v>
      </c>
      <c r="O98" s="29">
        <v>0</v>
      </c>
      <c r="P98" s="29">
        <v>3.2099194190371053E-14</v>
      </c>
      <c r="Q98" s="29">
        <v>2.3462201714289609E-2</v>
      </c>
      <c r="R98" s="29">
        <v>5.4655542784282259E-4</v>
      </c>
      <c r="S98" s="29">
        <v>0.97599177544530125</v>
      </c>
    </row>
    <row r="99" spans="13:19" x14ac:dyDescent="0.25">
      <c r="M99" s="29" t="e">
        <v>#N/A</v>
      </c>
      <c r="N99" s="29" t="e">
        <v>#N/A</v>
      </c>
      <c r="O99" s="29" t="e">
        <v>#N/A</v>
      </c>
      <c r="P99" s="29" t="e">
        <v>#N/A</v>
      </c>
      <c r="Q99" s="29" t="e">
        <v>#N/A</v>
      </c>
      <c r="R99" s="29" t="e">
        <v>#N/A</v>
      </c>
      <c r="S99" s="29" t="e">
        <v>#N/A</v>
      </c>
    </row>
    <row r="100" spans="13:19" x14ac:dyDescent="0.25">
      <c r="M100" s="29" t="e">
        <v>#N/A</v>
      </c>
      <c r="N100" s="29" t="e">
        <v>#N/A</v>
      </c>
      <c r="O100" s="29" t="e">
        <v>#N/A</v>
      </c>
      <c r="P100" s="29" t="e">
        <v>#N/A</v>
      </c>
      <c r="Q100" s="29" t="e">
        <v>#N/A</v>
      </c>
      <c r="R100" s="29" t="e">
        <v>#N/A</v>
      </c>
      <c r="S100" s="29" t="e">
        <v>#N/A</v>
      </c>
    </row>
    <row r="101" spans="13:19" x14ac:dyDescent="0.25">
      <c r="M101" s="29" t="e">
        <v>#N/A</v>
      </c>
      <c r="N101" s="29" t="e">
        <v>#N/A</v>
      </c>
      <c r="O101" s="29" t="e">
        <v>#N/A</v>
      </c>
      <c r="P101" s="29" t="e">
        <v>#N/A</v>
      </c>
      <c r="Q101" s="29" t="e">
        <v>#N/A</v>
      </c>
      <c r="R101" s="29" t="e">
        <v>#N/A</v>
      </c>
      <c r="S101" s="29" t="e">
        <v>#N/A</v>
      </c>
    </row>
    <row r="102" spans="13:19" x14ac:dyDescent="0.25">
      <c r="M102" s="29" t="e">
        <v>#N/A</v>
      </c>
      <c r="N102" s="29" t="e">
        <v>#N/A</v>
      </c>
      <c r="O102" s="29" t="e">
        <v>#N/A</v>
      </c>
      <c r="P102" s="29" t="e">
        <v>#N/A</v>
      </c>
      <c r="Q102" s="29" t="e">
        <v>#N/A</v>
      </c>
      <c r="R102" s="29" t="e">
        <v>#N/A</v>
      </c>
      <c r="S102" s="29" t="e">
        <v>#N/A</v>
      </c>
    </row>
    <row r="103" spans="13:19" x14ac:dyDescent="0.25">
      <c r="M103" s="29" t="e">
        <v>#N/A</v>
      </c>
      <c r="N103" s="29" t="e">
        <v>#N/A</v>
      </c>
      <c r="O103" s="29" t="e">
        <v>#N/A</v>
      </c>
      <c r="P103" s="29" t="e">
        <v>#N/A</v>
      </c>
      <c r="Q103" s="29" t="e">
        <v>#N/A</v>
      </c>
      <c r="R103" s="29" t="e">
        <v>#N/A</v>
      </c>
      <c r="S103" s="29" t="e">
        <v>#N/A</v>
      </c>
    </row>
    <row r="104" spans="13:19" x14ac:dyDescent="0.25">
      <c r="M104" s="29" t="e">
        <v>#N/A</v>
      </c>
      <c r="N104" s="29" t="e">
        <v>#N/A</v>
      </c>
      <c r="O104" s="29" t="e">
        <v>#N/A</v>
      </c>
      <c r="P104" s="29" t="e">
        <v>#N/A</v>
      </c>
      <c r="Q104" s="29" t="e">
        <v>#N/A</v>
      </c>
      <c r="R104" s="29" t="e">
        <v>#N/A</v>
      </c>
      <c r="S104" s="29" t="e">
        <v>#N/A</v>
      </c>
    </row>
    <row r="105" spans="13:19" x14ac:dyDescent="0.25">
      <c r="M105" s="29" t="e">
        <v>#N/A</v>
      </c>
      <c r="N105" s="29" t="e">
        <v>#N/A</v>
      </c>
      <c r="O105" s="29" t="e">
        <v>#N/A</v>
      </c>
      <c r="P105" s="29" t="e">
        <v>#N/A</v>
      </c>
      <c r="Q105" s="29" t="e">
        <v>#N/A</v>
      </c>
      <c r="R105" s="29" t="e">
        <v>#N/A</v>
      </c>
      <c r="S105" s="29" t="e">
        <v>#N/A</v>
      </c>
    </row>
    <row r="106" spans="13:19" x14ac:dyDescent="0.25">
      <c r="M106" s="29" t="e">
        <v>#N/A</v>
      </c>
      <c r="N106" s="29" t="e">
        <v>#N/A</v>
      </c>
      <c r="O106" s="29" t="e">
        <v>#N/A</v>
      </c>
      <c r="P106" s="29" t="e">
        <v>#N/A</v>
      </c>
      <c r="Q106" s="29" t="e">
        <v>#N/A</v>
      </c>
      <c r="R106" s="29" t="e">
        <v>#N/A</v>
      </c>
      <c r="S106" s="29" t="e">
        <v>#N/A</v>
      </c>
    </row>
    <row r="107" spans="13:19" x14ac:dyDescent="0.25">
      <c r="M107" s="29" t="e">
        <v>#N/A</v>
      </c>
      <c r="N107" s="29" t="e">
        <v>#N/A</v>
      </c>
      <c r="O107" s="29" t="e">
        <v>#N/A</v>
      </c>
      <c r="P107" s="29" t="e">
        <v>#N/A</v>
      </c>
      <c r="Q107" s="29" t="e">
        <v>#N/A</v>
      </c>
      <c r="R107" s="29" t="e">
        <v>#N/A</v>
      </c>
      <c r="S107" s="29" t="e">
        <v>#N/A</v>
      </c>
    </row>
    <row r="108" spans="13:19" x14ac:dyDescent="0.25">
      <c r="M108" s="29" t="e">
        <v>#N/A</v>
      </c>
      <c r="N108" s="29" t="e">
        <v>#N/A</v>
      </c>
      <c r="O108" s="29" t="e">
        <v>#N/A</v>
      </c>
      <c r="P108" s="29" t="e">
        <v>#N/A</v>
      </c>
      <c r="Q108" s="29" t="e">
        <v>#N/A</v>
      </c>
      <c r="R108" s="29" t="e">
        <v>#N/A</v>
      </c>
      <c r="S108" s="29" t="e">
        <v>#N/A</v>
      </c>
    </row>
    <row r="109" spans="13:19" x14ac:dyDescent="0.25">
      <c r="M109" s="29" t="e">
        <v>#N/A</v>
      </c>
      <c r="N109" s="29" t="e">
        <v>#N/A</v>
      </c>
      <c r="O109" s="29" t="e">
        <v>#N/A</v>
      </c>
      <c r="P109" s="29" t="e">
        <v>#N/A</v>
      </c>
      <c r="Q109" s="29" t="e">
        <v>#N/A</v>
      </c>
      <c r="R109" s="29" t="e">
        <v>#N/A</v>
      </c>
      <c r="S109" s="29" t="e">
        <v>#N/A</v>
      </c>
    </row>
    <row r="110" spans="13:19" x14ac:dyDescent="0.25">
      <c r="M110" s="29" t="e">
        <v>#N/A</v>
      </c>
      <c r="N110" s="29" t="e">
        <v>#N/A</v>
      </c>
      <c r="O110" s="29" t="e">
        <v>#N/A</v>
      </c>
      <c r="P110" s="29" t="e">
        <v>#N/A</v>
      </c>
      <c r="Q110" s="29" t="e">
        <v>#N/A</v>
      </c>
      <c r="R110" s="29" t="e">
        <v>#N/A</v>
      </c>
      <c r="S110" s="29" t="e">
        <v>#N/A</v>
      </c>
    </row>
    <row r="111" spans="13:19" x14ac:dyDescent="0.25">
      <c r="M111" s="29" t="e">
        <v>#N/A</v>
      </c>
      <c r="N111" s="29" t="e">
        <v>#N/A</v>
      </c>
      <c r="O111" s="29" t="e">
        <v>#N/A</v>
      </c>
      <c r="P111" s="29" t="e">
        <v>#N/A</v>
      </c>
      <c r="Q111" s="29" t="e">
        <v>#N/A</v>
      </c>
      <c r="R111" s="29" t="e">
        <v>#N/A</v>
      </c>
      <c r="S111" s="29" t="e">
        <v>#N/A</v>
      </c>
    </row>
    <row r="112" spans="13:19" x14ac:dyDescent="0.25">
      <c r="M112" s="29" t="e">
        <v>#N/A</v>
      </c>
      <c r="N112" s="29" t="e">
        <v>#N/A</v>
      </c>
      <c r="O112" s="29" t="e">
        <v>#N/A</v>
      </c>
      <c r="P112" s="29" t="e">
        <v>#N/A</v>
      </c>
      <c r="Q112" s="29" t="e">
        <v>#N/A</v>
      </c>
      <c r="R112" s="29" t="e">
        <v>#N/A</v>
      </c>
      <c r="S112" s="29" t="e">
        <v>#N/A</v>
      </c>
    </row>
    <row r="113" spans="13:19" x14ac:dyDescent="0.25">
      <c r="M113" s="29" t="e">
        <v>#N/A</v>
      </c>
      <c r="N113" s="29" t="e">
        <v>#N/A</v>
      </c>
      <c r="O113" s="29" t="e">
        <v>#N/A</v>
      </c>
      <c r="P113" s="29" t="e">
        <v>#N/A</v>
      </c>
      <c r="Q113" s="29" t="e">
        <v>#N/A</v>
      </c>
      <c r="R113" s="29" t="e">
        <v>#N/A</v>
      </c>
      <c r="S113" s="29" t="e">
        <v>#N/A</v>
      </c>
    </row>
    <row r="114" spans="13:19" x14ac:dyDescent="0.25">
      <c r="M114" s="29" t="e">
        <v>#N/A</v>
      </c>
      <c r="N114" s="29" t="e">
        <v>#N/A</v>
      </c>
      <c r="O114" s="29" t="e">
        <v>#N/A</v>
      </c>
      <c r="P114" s="29" t="e">
        <v>#N/A</v>
      </c>
      <c r="Q114" s="29" t="e">
        <v>#N/A</v>
      </c>
      <c r="R114" s="29" t="e">
        <v>#N/A</v>
      </c>
      <c r="S114" s="29" t="e">
        <v>#N/A</v>
      </c>
    </row>
    <row r="115" spans="13:19" x14ac:dyDescent="0.25">
      <c r="M115" s="29" t="e">
        <v>#N/A</v>
      </c>
      <c r="N115" s="29" t="e">
        <v>#N/A</v>
      </c>
      <c r="O115" s="29" t="e">
        <v>#N/A</v>
      </c>
      <c r="P115" s="29" t="e">
        <v>#N/A</v>
      </c>
      <c r="Q115" s="29" t="e">
        <v>#N/A</v>
      </c>
      <c r="R115" s="29" t="e">
        <v>#N/A</v>
      </c>
      <c r="S115" s="29" t="e">
        <v>#N/A</v>
      </c>
    </row>
    <row r="116" spans="13:19" x14ac:dyDescent="0.25">
      <c r="M116" s="29" t="e">
        <v>#N/A</v>
      </c>
      <c r="N116" s="29" t="e">
        <v>#N/A</v>
      </c>
      <c r="O116" s="29" t="e">
        <v>#N/A</v>
      </c>
      <c r="P116" s="29" t="e">
        <v>#N/A</v>
      </c>
      <c r="Q116" s="29" t="e">
        <v>#N/A</v>
      </c>
      <c r="R116" s="29" t="e">
        <v>#N/A</v>
      </c>
      <c r="S116" s="29" t="e">
        <v>#N/A</v>
      </c>
    </row>
    <row r="117" spans="13:19" x14ac:dyDescent="0.25">
      <c r="M117" s="29" t="e">
        <v>#N/A</v>
      </c>
      <c r="N117" s="29" t="e">
        <v>#N/A</v>
      </c>
      <c r="O117" s="29" t="e">
        <v>#N/A</v>
      </c>
      <c r="P117" s="29" t="e">
        <v>#N/A</v>
      </c>
      <c r="Q117" s="29" t="e">
        <v>#N/A</v>
      </c>
      <c r="R117" s="29" t="e">
        <v>#N/A</v>
      </c>
      <c r="S117" s="29" t="e">
        <v>#N/A</v>
      </c>
    </row>
    <row r="118" spans="13:19" x14ac:dyDescent="0.25">
      <c r="M118" s="29" t="e">
        <v>#N/A</v>
      </c>
      <c r="N118" s="29" t="e">
        <v>#N/A</v>
      </c>
      <c r="O118" s="29" t="e">
        <v>#N/A</v>
      </c>
      <c r="P118" s="29" t="e">
        <v>#N/A</v>
      </c>
      <c r="Q118" s="29" t="e">
        <v>#N/A</v>
      </c>
      <c r="R118" s="29" t="e">
        <v>#N/A</v>
      </c>
      <c r="S118" s="29" t="e">
        <v>#N/A</v>
      </c>
    </row>
    <row r="119" spans="13:19" x14ac:dyDescent="0.25">
      <c r="M119" s="29" t="e">
        <v>#N/A</v>
      </c>
      <c r="N119" s="29" t="e">
        <v>#N/A</v>
      </c>
      <c r="O119" s="29" t="e">
        <v>#N/A</v>
      </c>
      <c r="P119" s="29" t="e">
        <v>#N/A</v>
      </c>
      <c r="Q119" s="29" t="e">
        <v>#N/A</v>
      </c>
      <c r="R119" s="29" t="e">
        <v>#N/A</v>
      </c>
      <c r="S119" s="29" t="e">
        <v>#N/A</v>
      </c>
    </row>
    <row r="120" spans="13:19" x14ac:dyDescent="0.25">
      <c r="M120" s="29" t="e">
        <v>#N/A</v>
      </c>
      <c r="N120" s="29" t="e">
        <v>#N/A</v>
      </c>
      <c r="O120" s="29" t="e">
        <v>#N/A</v>
      </c>
      <c r="P120" s="29" t="e">
        <v>#N/A</v>
      </c>
      <c r="Q120" s="29" t="e">
        <v>#N/A</v>
      </c>
      <c r="R120" s="29" t="e">
        <v>#N/A</v>
      </c>
      <c r="S120" s="29" t="e">
        <v>#N/A</v>
      </c>
    </row>
    <row r="121" spans="13:19" x14ac:dyDescent="0.25">
      <c r="M121" s="29" t="e">
        <v>#N/A</v>
      </c>
      <c r="N121" s="29" t="e">
        <v>#N/A</v>
      </c>
      <c r="O121" s="29" t="e">
        <v>#N/A</v>
      </c>
      <c r="P121" s="29" t="e">
        <v>#N/A</v>
      </c>
      <c r="Q121" s="29" t="e">
        <v>#N/A</v>
      </c>
      <c r="R121" s="29" t="e">
        <v>#N/A</v>
      </c>
      <c r="S121" s="29" t="e">
        <v>#N/A</v>
      </c>
    </row>
    <row r="122" spans="13:19" x14ac:dyDescent="0.25">
      <c r="M122" s="29" t="e">
        <v>#N/A</v>
      </c>
      <c r="N122" s="29" t="e">
        <v>#N/A</v>
      </c>
      <c r="O122" s="29" t="e">
        <v>#N/A</v>
      </c>
      <c r="P122" s="29" t="e">
        <v>#N/A</v>
      </c>
      <c r="Q122" s="29" t="e">
        <v>#N/A</v>
      </c>
      <c r="R122" s="29" t="e">
        <v>#N/A</v>
      </c>
      <c r="S122" s="29" t="e">
        <v>#N/A</v>
      </c>
    </row>
    <row r="123" spans="13:19" x14ac:dyDescent="0.25">
      <c r="M123" s="29" t="e">
        <v>#N/A</v>
      </c>
      <c r="N123" s="29" t="e">
        <v>#N/A</v>
      </c>
      <c r="O123" s="29" t="e">
        <v>#N/A</v>
      </c>
      <c r="P123" s="29" t="e">
        <v>#N/A</v>
      </c>
      <c r="Q123" s="29" t="e">
        <v>#N/A</v>
      </c>
      <c r="R123" s="29" t="e">
        <v>#N/A</v>
      </c>
      <c r="S123" s="29" t="e">
        <v>#N/A</v>
      </c>
    </row>
    <row r="124" spans="13:19" x14ac:dyDescent="0.25">
      <c r="M124" s="29" t="e">
        <v>#N/A</v>
      </c>
      <c r="N124" s="29" t="e">
        <v>#N/A</v>
      </c>
      <c r="O124" s="29" t="e">
        <v>#N/A</v>
      </c>
      <c r="P124" s="29" t="e">
        <v>#N/A</v>
      </c>
      <c r="Q124" s="29" t="e">
        <v>#N/A</v>
      </c>
      <c r="R124" s="29" t="e">
        <v>#N/A</v>
      </c>
      <c r="S124" s="29" t="e">
        <v>#N/A</v>
      </c>
    </row>
    <row r="125" spans="13:19" x14ac:dyDescent="0.25">
      <c r="M125" s="29" t="e">
        <v>#N/A</v>
      </c>
      <c r="N125" s="29" t="e">
        <v>#N/A</v>
      </c>
      <c r="O125" s="29" t="e">
        <v>#N/A</v>
      </c>
      <c r="P125" s="29" t="e">
        <v>#N/A</v>
      </c>
      <c r="Q125" s="29" t="e">
        <v>#N/A</v>
      </c>
      <c r="R125" s="29" t="e">
        <v>#N/A</v>
      </c>
      <c r="S125" s="29" t="e">
        <v>#N/A</v>
      </c>
    </row>
    <row r="126" spans="13:19" x14ac:dyDescent="0.25">
      <c r="M126" s="29" t="e">
        <v>#N/A</v>
      </c>
      <c r="N126" s="29" t="e">
        <v>#N/A</v>
      </c>
      <c r="O126" s="29" t="e">
        <v>#N/A</v>
      </c>
      <c r="P126" s="29" t="e">
        <v>#N/A</v>
      </c>
      <c r="Q126" s="29" t="e">
        <v>#N/A</v>
      </c>
      <c r="R126" s="29" t="e">
        <v>#N/A</v>
      </c>
      <c r="S126" s="29" t="e">
        <v>#N/A</v>
      </c>
    </row>
    <row r="127" spans="13:19" x14ac:dyDescent="0.25">
      <c r="M127" s="29" t="e">
        <v>#N/A</v>
      </c>
      <c r="N127" s="29" t="e">
        <v>#N/A</v>
      </c>
      <c r="O127" s="29" t="e">
        <v>#N/A</v>
      </c>
      <c r="P127" s="29" t="e">
        <v>#N/A</v>
      </c>
      <c r="Q127" s="29" t="e">
        <v>#N/A</v>
      </c>
      <c r="R127" s="29" t="e">
        <v>#N/A</v>
      </c>
      <c r="S127" s="29" t="e">
        <v>#N/A</v>
      </c>
    </row>
    <row r="128" spans="13:19" x14ac:dyDescent="0.25">
      <c r="M128" s="29" t="e">
        <v>#N/A</v>
      </c>
      <c r="N128" s="29" t="e">
        <v>#N/A</v>
      </c>
      <c r="O128" s="29" t="e">
        <v>#N/A</v>
      </c>
      <c r="P128" s="29" t="e">
        <v>#N/A</v>
      </c>
      <c r="Q128" s="29" t="e">
        <v>#N/A</v>
      </c>
      <c r="R128" s="29" t="e">
        <v>#N/A</v>
      </c>
      <c r="S128" s="29" t="e">
        <v>#N/A</v>
      </c>
    </row>
    <row r="129" spans="10:19" x14ac:dyDescent="0.25">
      <c r="M129" s="29" t="e">
        <v>#N/A</v>
      </c>
      <c r="N129" s="29" t="e">
        <v>#N/A</v>
      </c>
      <c r="O129" s="29" t="e">
        <v>#N/A</v>
      </c>
      <c r="P129" s="29" t="e">
        <v>#N/A</v>
      </c>
      <c r="Q129" s="29" t="e">
        <v>#N/A</v>
      </c>
      <c r="R129" s="29" t="e">
        <v>#N/A</v>
      </c>
      <c r="S129" s="29" t="e">
        <v>#N/A</v>
      </c>
    </row>
    <row r="130" spans="10:19" x14ac:dyDescent="0.25">
      <c r="M130" s="29" t="e">
        <v>#N/A</v>
      </c>
      <c r="N130" s="29" t="e">
        <v>#N/A</v>
      </c>
      <c r="O130" s="29" t="e">
        <v>#N/A</v>
      </c>
      <c r="P130" s="29" t="e">
        <v>#N/A</v>
      </c>
      <c r="Q130" s="29" t="e">
        <v>#N/A</v>
      </c>
      <c r="R130" s="29" t="e">
        <v>#N/A</v>
      </c>
      <c r="S130" s="29" t="e">
        <v>#N/A</v>
      </c>
    </row>
    <row r="131" spans="10:19" x14ac:dyDescent="0.25">
      <c r="M131" s="29" t="e">
        <v>#N/A</v>
      </c>
      <c r="N131" s="29" t="e">
        <v>#N/A</v>
      </c>
      <c r="O131" s="29" t="e">
        <v>#N/A</v>
      </c>
      <c r="P131" s="29" t="e">
        <v>#N/A</v>
      </c>
      <c r="Q131" s="29" t="e">
        <v>#N/A</v>
      </c>
      <c r="R131" s="29" t="e">
        <v>#N/A</v>
      </c>
      <c r="S131" s="29" t="e">
        <v>#N/A</v>
      </c>
    </row>
    <row r="132" spans="10:19" x14ac:dyDescent="0.25">
      <c r="M132" s="29" t="e">
        <v>#N/A</v>
      </c>
      <c r="N132" s="29" t="e">
        <v>#N/A</v>
      </c>
      <c r="O132" s="29" t="e">
        <v>#N/A</v>
      </c>
      <c r="P132" s="29" t="e">
        <v>#N/A</v>
      </c>
      <c r="Q132" s="29" t="e">
        <v>#N/A</v>
      </c>
      <c r="R132" s="29" t="e">
        <v>#N/A</v>
      </c>
      <c r="S132" s="29" t="e">
        <v>#N/A</v>
      </c>
    </row>
    <row r="133" spans="10:19" x14ac:dyDescent="0.25">
      <c r="M133" s="29" t="e">
        <v>#N/A</v>
      </c>
      <c r="N133" s="29" t="e">
        <v>#N/A</v>
      </c>
      <c r="O133" s="29" t="e">
        <v>#N/A</v>
      </c>
      <c r="P133" s="29" t="e">
        <v>#N/A</v>
      </c>
      <c r="Q133" s="29" t="e">
        <v>#N/A</v>
      </c>
      <c r="R133" s="29" t="e">
        <v>#N/A</v>
      </c>
      <c r="S133" s="29" t="e">
        <v>#N/A</v>
      </c>
    </row>
    <row r="134" spans="10:19" x14ac:dyDescent="0.25">
      <c r="M134" s="29" t="e">
        <v>#N/A</v>
      </c>
      <c r="N134" s="29" t="e">
        <v>#N/A</v>
      </c>
      <c r="O134" s="29" t="e">
        <v>#N/A</v>
      </c>
      <c r="P134" s="29" t="e">
        <v>#N/A</v>
      </c>
      <c r="Q134" s="29" t="e">
        <v>#N/A</v>
      </c>
      <c r="R134" s="29" t="e">
        <v>#N/A</v>
      </c>
      <c r="S134" s="29" t="e">
        <v>#N/A</v>
      </c>
    </row>
    <row r="135" spans="10:19" x14ac:dyDescent="0.25">
      <c r="J135" s="8"/>
      <c r="M135" s="29" t="e">
        <v>#N/A</v>
      </c>
      <c r="N135" s="29" t="e">
        <v>#N/A</v>
      </c>
      <c r="O135" s="29" t="e">
        <v>#N/A</v>
      </c>
      <c r="P135" s="29" t="e">
        <v>#N/A</v>
      </c>
      <c r="Q135" s="29" t="e">
        <v>#N/A</v>
      </c>
      <c r="R135" s="29" t="e">
        <v>#N/A</v>
      </c>
      <c r="S135" s="29" t="e">
        <v>#N/A</v>
      </c>
    </row>
    <row r="136" spans="10:19" x14ac:dyDescent="0.25">
      <c r="J136" s="8"/>
      <c r="M136" s="29" t="e">
        <v>#N/A</v>
      </c>
      <c r="N136" s="29" t="e">
        <v>#N/A</v>
      </c>
      <c r="O136" s="29" t="e">
        <v>#N/A</v>
      </c>
      <c r="P136" s="29" t="e">
        <v>#N/A</v>
      </c>
      <c r="Q136" s="29" t="e">
        <v>#N/A</v>
      </c>
      <c r="R136" s="29" t="e">
        <v>#N/A</v>
      </c>
      <c r="S136" s="29" t="e">
        <v>#N/A</v>
      </c>
    </row>
    <row r="137" spans="10:19" x14ac:dyDescent="0.25">
      <c r="J137" s="8"/>
      <c r="M137" s="29" t="e">
        <v>#N/A</v>
      </c>
      <c r="N137" s="29" t="e">
        <v>#N/A</v>
      </c>
      <c r="O137" s="29" t="e">
        <v>#N/A</v>
      </c>
      <c r="P137" s="29" t="e">
        <v>#N/A</v>
      </c>
      <c r="Q137" s="29" t="e">
        <v>#N/A</v>
      </c>
      <c r="R137" s="29" t="e">
        <v>#N/A</v>
      </c>
      <c r="S137" s="29" t="e">
        <v>#N/A</v>
      </c>
    </row>
    <row r="138" spans="10:19" x14ac:dyDescent="0.25">
      <c r="J138" s="8"/>
      <c r="M138" s="29" t="e">
        <v>#N/A</v>
      </c>
      <c r="N138" s="29" t="e">
        <v>#N/A</v>
      </c>
      <c r="O138" s="29" t="e">
        <v>#N/A</v>
      </c>
      <c r="P138" s="29" t="e">
        <v>#N/A</v>
      </c>
      <c r="Q138" s="29" t="e">
        <v>#N/A</v>
      </c>
      <c r="R138" s="29" t="e">
        <v>#N/A</v>
      </c>
      <c r="S138" s="29" t="e">
        <v>#N/A</v>
      </c>
    </row>
    <row r="139" spans="10:19" x14ac:dyDescent="0.25">
      <c r="M139" s="29" t="e">
        <v>#N/A</v>
      </c>
      <c r="N139" s="29" t="e">
        <v>#N/A</v>
      </c>
      <c r="O139" s="29" t="e">
        <v>#N/A</v>
      </c>
      <c r="P139" s="29" t="e">
        <v>#N/A</v>
      </c>
      <c r="Q139" s="29" t="e">
        <v>#N/A</v>
      </c>
      <c r="R139" s="29" t="e">
        <v>#N/A</v>
      </c>
      <c r="S139" s="29" t="e">
        <v>#N/A</v>
      </c>
    </row>
    <row r="140" spans="10:19" x14ac:dyDescent="0.25">
      <c r="M140" s="29" t="e">
        <v>#N/A</v>
      </c>
      <c r="N140" s="29" t="e">
        <v>#N/A</v>
      </c>
      <c r="O140" s="29" t="e">
        <v>#N/A</v>
      </c>
      <c r="P140" s="29" t="e">
        <v>#N/A</v>
      </c>
      <c r="Q140" s="29" t="e">
        <v>#N/A</v>
      </c>
      <c r="R140" s="29" t="e">
        <v>#N/A</v>
      </c>
      <c r="S140" s="29" t="e">
        <v>#N/A</v>
      </c>
    </row>
    <row r="141" spans="10:19" x14ac:dyDescent="0.25">
      <c r="M141" s="29" t="e">
        <v>#N/A</v>
      </c>
      <c r="N141" s="29" t="e">
        <v>#N/A</v>
      </c>
      <c r="O141" s="29" t="e">
        <v>#N/A</v>
      </c>
      <c r="P141" s="29" t="e">
        <v>#N/A</v>
      </c>
      <c r="Q141" s="29" t="e">
        <v>#N/A</v>
      </c>
      <c r="R141" s="29" t="e">
        <v>#N/A</v>
      </c>
      <c r="S141" s="29" t="e">
        <v>#N/A</v>
      </c>
    </row>
    <row r="142" spans="10:19" x14ac:dyDescent="0.25">
      <c r="M142" s="29" t="e">
        <v>#N/A</v>
      </c>
      <c r="N142" s="29" t="e">
        <v>#N/A</v>
      </c>
      <c r="O142" s="29" t="e">
        <v>#N/A</v>
      </c>
      <c r="P142" s="29" t="e">
        <v>#N/A</v>
      </c>
      <c r="Q142" s="29" t="e">
        <v>#N/A</v>
      </c>
      <c r="R142" s="29" t="e">
        <v>#N/A</v>
      </c>
      <c r="S142" s="29" t="e">
        <v>#N/A</v>
      </c>
    </row>
    <row r="143" spans="10:19" x14ac:dyDescent="0.25">
      <c r="M143" s="29" t="e">
        <v>#N/A</v>
      </c>
      <c r="N143" s="29" t="e">
        <v>#N/A</v>
      </c>
      <c r="O143" s="29" t="e">
        <v>#N/A</v>
      </c>
      <c r="P143" s="29" t="e">
        <v>#N/A</v>
      </c>
      <c r="Q143" s="29" t="e">
        <v>#N/A</v>
      </c>
      <c r="R143" s="29" t="e">
        <v>#N/A</v>
      </c>
      <c r="S143" s="29" t="e">
        <v>#N/A</v>
      </c>
    </row>
    <row r="144" spans="10:19" x14ac:dyDescent="0.25">
      <c r="M144" s="29" t="e">
        <v>#N/A</v>
      </c>
      <c r="N144" s="29" t="e">
        <v>#N/A</v>
      </c>
      <c r="O144" s="29" t="e">
        <v>#N/A</v>
      </c>
      <c r="P144" s="29" t="e">
        <v>#N/A</v>
      </c>
      <c r="Q144" s="29" t="e">
        <v>#N/A</v>
      </c>
      <c r="R144" s="29" t="e">
        <v>#N/A</v>
      </c>
      <c r="S144" s="29" t="e">
        <v>#N/A</v>
      </c>
    </row>
    <row r="145" spans="13:19" x14ac:dyDescent="0.25">
      <c r="M145" s="29" t="e">
        <v>#N/A</v>
      </c>
      <c r="N145" s="29" t="e">
        <v>#N/A</v>
      </c>
      <c r="O145" s="29" t="e">
        <v>#N/A</v>
      </c>
      <c r="P145" s="29" t="e">
        <v>#N/A</v>
      </c>
      <c r="Q145" s="29" t="e">
        <v>#N/A</v>
      </c>
      <c r="R145" s="29" t="e">
        <v>#N/A</v>
      </c>
      <c r="S145" s="29" t="e">
        <v>#N/A</v>
      </c>
    </row>
    <row r="146" spans="13:19" x14ac:dyDescent="0.25">
      <c r="M146" s="29" t="e">
        <v>#N/A</v>
      </c>
      <c r="N146" s="29" t="e">
        <v>#N/A</v>
      </c>
      <c r="O146" s="29" t="e">
        <v>#N/A</v>
      </c>
      <c r="P146" s="29" t="e">
        <v>#N/A</v>
      </c>
      <c r="Q146" s="29" t="e">
        <v>#N/A</v>
      </c>
      <c r="R146" s="29" t="e">
        <v>#N/A</v>
      </c>
      <c r="S146" s="29" t="e">
        <v>#N/A</v>
      </c>
    </row>
    <row r="147" spans="13:19" x14ac:dyDescent="0.25">
      <c r="M147" s="29" t="e">
        <v>#N/A</v>
      </c>
      <c r="N147" s="29" t="e">
        <v>#N/A</v>
      </c>
      <c r="O147" s="29" t="e">
        <v>#N/A</v>
      </c>
      <c r="P147" s="29" t="e">
        <v>#N/A</v>
      </c>
      <c r="Q147" s="29" t="e">
        <v>#N/A</v>
      </c>
      <c r="R147" s="29" t="e">
        <v>#N/A</v>
      </c>
      <c r="S147" s="29" t="e">
        <v>#N/A</v>
      </c>
    </row>
    <row r="148" spans="13:19" x14ac:dyDescent="0.25">
      <c r="M148" s="29" t="e">
        <v>#N/A</v>
      </c>
      <c r="N148" s="29" t="e">
        <v>#N/A</v>
      </c>
      <c r="O148" s="29" t="e">
        <v>#N/A</v>
      </c>
      <c r="P148" s="29" t="e">
        <v>#N/A</v>
      </c>
      <c r="Q148" s="29" t="e">
        <v>#N/A</v>
      </c>
      <c r="R148" s="29" t="e">
        <v>#N/A</v>
      </c>
      <c r="S148" s="29" t="e">
        <v>#N/A</v>
      </c>
    </row>
    <row r="149" spans="13:19" x14ac:dyDescent="0.25">
      <c r="M149" s="29" t="e">
        <v>#N/A</v>
      </c>
      <c r="N149" s="29" t="e">
        <v>#N/A</v>
      </c>
      <c r="O149" s="29" t="e">
        <v>#N/A</v>
      </c>
      <c r="P149" s="29" t="e">
        <v>#N/A</v>
      </c>
      <c r="Q149" s="29" t="e">
        <v>#N/A</v>
      </c>
      <c r="R149" s="29" t="e">
        <v>#N/A</v>
      </c>
      <c r="S149" s="29" t="e">
        <v>#N/A</v>
      </c>
    </row>
    <row r="150" spans="13:19" x14ac:dyDescent="0.25">
      <c r="M150" s="29" t="e">
        <v>#N/A</v>
      </c>
      <c r="N150" s="29" t="e">
        <v>#N/A</v>
      </c>
      <c r="O150" s="29" t="e">
        <v>#N/A</v>
      </c>
      <c r="P150" s="29" t="e">
        <v>#N/A</v>
      </c>
      <c r="Q150" s="29" t="e">
        <v>#N/A</v>
      </c>
      <c r="R150" s="29" t="e">
        <v>#N/A</v>
      </c>
      <c r="S150" s="29" t="e">
        <v>#N/A</v>
      </c>
    </row>
    <row r="151" spans="13:19" x14ac:dyDescent="0.25">
      <c r="M151" s="29" t="e">
        <v>#N/A</v>
      </c>
      <c r="N151" s="29" t="e">
        <v>#N/A</v>
      </c>
      <c r="O151" s="29" t="e">
        <v>#N/A</v>
      </c>
      <c r="P151" s="29" t="e">
        <v>#N/A</v>
      </c>
      <c r="Q151" s="29" t="e">
        <v>#N/A</v>
      </c>
      <c r="R151" s="29" t="e">
        <v>#N/A</v>
      </c>
      <c r="S151" s="29" t="e">
        <v>#N/A</v>
      </c>
    </row>
    <row r="152" spans="13:19" x14ac:dyDescent="0.25">
      <c r="M152" s="29" t="e">
        <v>#N/A</v>
      </c>
      <c r="N152" s="29" t="e">
        <v>#N/A</v>
      </c>
      <c r="O152" s="29" t="e">
        <v>#N/A</v>
      </c>
      <c r="P152" s="29" t="e">
        <v>#N/A</v>
      </c>
      <c r="Q152" s="29" t="e">
        <v>#N/A</v>
      </c>
      <c r="R152" s="29" t="e">
        <v>#N/A</v>
      </c>
      <c r="S152" s="29" t="e">
        <v>#N/A</v>
      </c>
    </row>
    <row r="153" spans="13:19" x14ac:dyDescent="0.25">
      <c r="M153" s="29" t="e">
        <v>#N/A</v>
      </c>
      <c r="N153" s="29" t="e">
        <v>#N/A</v>
      </c>
      <c r="O153" s="29" t="e">
        <v>#N/A</v>
      </c>
      <c r="P153" s="29" t="e">
        <v>#N/A</v>
      </c>
      <c r="Q153" s="29" t="e">
        <v>#N/A</v>
      </c>
      <c r="R153" s="29" t="e">
        <v>#N/A</v>
      </c>
      <c r="S153" s="29" t="e">
        <v>#N/A</v>
      </c>
    </row>
    <row r="154" spans="13:19" x14ac:dyDescent="0.25">
      <c r="M154" s="29" t="e">
        <v>#N/A</v>
      </c>
      <c r="N154" s="29" t="e">
        <v>#N/A</v>
      </c>
      <c r="O154" s="29" t="e">
        <v>#N/A</v>
      </c>
      <c r="P154" s="29" t="e">
        <v>#N/A</v>
      </c>
      <c r="Q154" s="29" t="e">
        <v>#N/A</v>
      </c>
      <c r="R154" s="29" t="e">
        <v>#N/A</v>
      </c>
      <c r="S154" s="29" t="e">
        <v>#N/A</v>
      </c>
    </row>
    <row r="155" spans="13:19" x14ac:dyDescent="0.25">
      <c r="M155" s="29" t="e">
        <v>#N/A</v>
      </c>
      <c r="N155" s="29" t="e">
        <v>#N/A</v>
      </c>
      <c r="O155" s="29" t="e">
        <v>#N/A</v>
      </c>
      <c r="P155" s="29" t="e">
        <v>#N/A</v>
      </c>
      <c r="Q155" s="29" t="e">
        <v>#N/A</v>
      </c>
      <c r="R155" s="29" t="e">
        <v>#N/A</v>
      </c>
      <c r="S155" s="29" t="e">
        <v>#N/A</v>
      </c>
    </row>
    <row r="156" spans="13:19" x14ac:dyDescent="0.25">
      <c r="M156" s="29" t="e">
        <v>#N/A</v>
      </c>
      <c r="N156" s="29" t="e">
        <v>#N/A</v>
      </c>
      <c r="O156" s="29" t="e">
        <v>#N/A</v>
      </c>
      <c r="P156" s="29" t="e">
        <v>#N/A</v>
      </c>
      <c r="Q156" s="29" t="e">
        <v>#N/A</v>
      </c>
      <c r="R156" s="29" t="e">
        <v>#N/A</v>
      </c>
      <c r="S156" s="29" t="e">
        <v>#N/A</v>
      </c>
    </row>
    <row r="157" spans="13:19" x14ac:dyDescent="0.25">
      <c r="M157" s="29" t="e">
        <v>#N/A</v>
      </c>
      <c r="N157" s="29" t="e">
        <v>#N/A</v>
      </c>
      <c r="O157" s="29" t="e">
        <v>#N/A</v>
      </c>
      <c r="P157" s="29" t="e">
        <v>#N/A</v>
      </c>
      <c r="Q157" s="29" t="e">
        <v>#N/A</v>
      </c>
      <c r="R157" s="29" t="e">
        <v>#N/A</v>
      </c>
      <c r="S157" s="29" t="e">
        <v>#N/A</v>
      </c>
    </row>
    <row r="158" spans="13:19" x14ac:dyDescent="0.25">
      <c r="M158" s="29" t="e">
        <v>#N/A</v>
      </c>
      <c r="N158" s="29" t="e">
        <v>#N/A</v>
      </c>
      <c r="O158" s="29" t="e">
        <v>#N/A</v>
      </c>
      <c r="P158" s="29" t="e">
        <v>#N/A</v>
      </c>
      <c r="Q158" s="29" t="e">
        <v>#N/A</v>
      </c>
      <c r="R158" s="29" t="e">
        <v>#N/A</v>
      </c>
      <c r="S158" s="29" t="e">
        <v>#N/A</v>
      </c>
    </row>
    <row r="159" spans="13:19" x14ac:dyDescent="0.25">
      <c r="M159" s="29" t="e">
        <v>#N/A</v>
      </c>
      <c r="N159" s="29" t="e">
        <v>#N/A</v>
      </c>
      <c r="O159" s="29" t="e">
        <v>#N/A</v>
      </c>
      <c r="P159" s="29" t="e">
        <v>#N/A</v>
      </c>
      <c r="Q159" s="29" t="e">
        <v>#N/A</v>
      </c>
      <c r="R159" s="29" t="e">
        <v>#N/A</v>
      </c>
      <c r="S159" s="29" t="e">
        <v>#N/A</v>
      </c>
    </row>
    <row r="160" spans="13:19" x14ac:dyDescent="0.25">
      <c r="M160" s="29" t="e">
        <v>#N/A</v>
      </c>
      <c r="N160" s="29" t="e">
        <v>#N/A</v>
      </c>
      <c r="O160" s="29" t="e">
        <v>#N/A</v>
      </c>
      <c r="P160" s="29" t="e">
        <v>#N/A</v>
      </c>
      <c r="Q160" s="29" t="e">
        <v>#N/A</v>
      </c>
      <c r="R160" s="29" t="e">
        <v>#N/A</v>
      </c>
      <c r="S160" s="29" t="e">
        <v>#N/A</v>
      </c>
    </row>
    <row r="161" spans="13:19" x14ac:dyDescent="0.25">
      <c r="M161" s="29" t="e">
        <v>#N/A</v>
      </c>
      <c r="N161" s="29" t="e">
        <v>#N/A</v>
      </c>
      <c r="O161" s="29" t="e">
        <v>#N/A</v>
      </c>
      <c r="P161" s="29" t="e">
        <v>#N/A</v>
      </c>
      <c r="Q161" s="29" t="e">
        <v>#N/A</v>
      </c>
      <c r="R161" s="29" t="e">
        <v>#N/A</v>
      </c>
      <c r="S161" s="29" t="e">
        <v>#N/A</v>
      </c>
    </row>
    <row r="162" spans="13:19" x14ac:dyDescent="0.25">
      <c r="M162" s="29" t="e">
        <v>#N/A</v>
      </c>
      <c r="N162" s="29" t="e">
        <v>#N/A</v>
      </c>
      <c r="O162" s="29" t="e">
        <v>#N/A</v>
      </c>
      <c r="P162" s="29" t="e">
        <v>#N/A</v>
      </c>
      <c r="Q162" s="29" t="e">
        <v>#N/A</v>
      </c>
      <c r="R162" s="29" t="e">
        <v>#N/A</v>
      </c>
      <c r="S162" s="29" t="e">
        <v>#N/A</v>
      </c>
    </row>
    <row r="163" spans="13:19" x14ac:dyDescent="0.25">
      <c r="M163" s="29" t="e">
        <v>#N/A</v>
      </c>
      <c r="N163" s="29" t="e">
        <v>#N/A</v>
      </c>
      <c r="O163" s="29" t="e">
        <v>#N/A</v>
      </c>
      <c r="P163" s="29" t="e">
        <v>#N/A</v>
      </c>
      <c r="Q163" s="29" t="e">
        <v>#N/A</v>
      </c>
      <c r="R163" s="29" t="e">
        <v>#N/A</v>
      </c>
      <c r="S163" s="29" t="e">
        <v>#N/A</v>
      </c>
    </row>
    <row r="164" spans="13:19" x14ac:dyDescent="0.25">
      <c r="M164" s="29" t="e">
        <v>#N/A</v>
      </c>
      <c r="N164" s="29" t="e">
        <v>#N/A</v>
      </c>
      <c r="O164" s="29" t="e">
        <v>#N/A</v>
      </c>
      <c r="P164" s="29" t="e">
        <v>#N/A</v>
      </c>
      <c r="Q164" s="29" t="e">
        <v>#N/A</v>
      </c>
      <c r="R164" s="29" t="e">
        <v>#N/A</v>
      </c>
      <c r="S164" s="29" t="e">
        <v>#N/A</v>
      </c>
    </row>
    <row r="165" spans="13:19" x14ac:dyDescent="0.25">
      <c r="M165" s="29" t="e">
        <v>#N/A</v>
      </c>
      <c r="N165" s="29" t="e">
        <v>#N/A</v>
      </c>
      <c r="O165" s="29" t="e">
        <v>#N/A</v>
      </c>
      <c r="P165" s="29" t="e">
        <v>#N/A</v>
      </c>
      <c r="Q165" s="29" t="e">
        <v>#N/A</v>
      </c>
      <c r="R165" s="29" t="e">
        <v>#N/A</v>
      </c>
      <c r="S165" s="29" t="e">
        <v>#N/A</v>
      </c>
    </row>
    <row r="166" spans="13:19" x14ac:dyDescent="0.25">
      <c r="M166" s="29" t="e">
        <v>#N/A</v>
      </c>
      <c r="N166" s="29" t="e">
        <v>#N/A</v>
      </c>
      <c r="O166" s="29" t="e">
        <v>#N/A</v>
      </c>
      <c r="P166" s="29" t="e">
        <v>#N/A</v>
      </c>
      <c r="Q166" s="29" t="e">
        <v>#N/A</v>
      </c>
      <c r="R166" s="29" t="e">
        <v>#N/A</v>
      </c>
      <c r="S166" s="29" t="e">
        <v>#N/A</v>
      </c>
    </row>
    <row r="167" spans="13:19" x14ac:dyDescent="0.25">
      <c r="M167" s="29" t="e">
        <v>#N/A</v>
      </c>
      <c r="N167" s="29" t="e">
        <v>#N/A</v>
      </c>
      <c r="O167" s="29" t="e">
        <v>#N/A</v>
      </c>
      <c r="P167" s="29" t="e">
        <v>#N/A</v>
      </c>
      <c r="Q167" s="29" t="e">
        <v>#N/A</v>
      </c>
      <c r="R167" s="29" t="e">
        <v>#N/A</v>
      </c>
      <c r="S167" s="29" t="e">
        <v>#N/A</v>
      </c>
    </row>
    <row r="168" spans="13:19" x14ac:dyDescent="0.25">
      <c r="M168" s="29" t="e">
        <v>#N/A</v>
      </c>
      <c r="N168" s="29" t="e">
        <v>#N/A</v>
      </c>
      <c r="O168" s="29" t="e">
        <v>#N/A</v>
      </c>
      <c r="P168" s="29" t="e">
        <v>#N/A</v>
      </c>
      <c r="Q168" s="29" t="e">
        <v>#N/A</v>
      </c>
      <c r="R168" s="29" t="e">
        <v>#N/A</v>
      </c>
      <c r="S168" s="29" t="e">
        <v>#N/A</v>
      </c>
    </row>
    <row r="169" spans="13:19" x14ac:dyDescent="0.25">
      <c r="M169" s="29" t="e">
        <v>#N/A</v>
      </c>
      <c r="N169" s="29" t="e">
        <v>#N/A</v>
      </c>
      <c r="O169" s="29" t="e">
        <v>#N/A</v>
      </c>
      <c r="P169" s="29" t="e">
        <v>#N/A</v>
      </c>
      <c r="Q169" s="29" t="e">
        <v>#N/A</v>
      </c>
      <c r="R169" s="29" t="e">
        <v>#N/A</v>
      </c>
      <c r="S169" s="29" t="e">
        <v>#N/A</v>
      </c>
    </row>
    <row r="170" spans="13:19" x14ac:dyDescent="0.25">
      <c r="M170" s="29" t="e">
        <v>#N/A</v>
      </c>
      <c r="N170" s="29" t="e">
        <v>#N/A</v>
      </c>
      <c r="O170" s="29" t="e">
        <v>#N/A</v>
      </c>
      <c r="P170" s="29" t="e">
        <v>#N/A</v>
      </c>
      <c r="Q170" s="29" t="e">
        <v>#N/A</v>
      </c>
      <c r="R170" s="29" t="e">
        <v>#N/A</v>
      </c>
      <c r="S170" s="29" t="e">
        <v>#N/A</v>
      </c>
    </row>
    <row r="171" spans="13:19" x14ac:dyDescent="0.25">
      <c r="M171" s="29" t="e">
        <v>#N/A</v>
      </c>
      <c r="N171" s="29" t="e">
        <v>#N/A</v>
      </c>
      <c r="O171" s="29" t="e">
        <v>#N/A</v>
      </c>
      <c r="P171" s="29" t="e">
        <v>#N/A</v>
      </c>
      <c r="Q171" s="29" t="e">
        <v>#N/A</v>
      </c>
      <c r="R171" s="29" t="e">
        <v>#N/A</v>
      </c>
      <c r="S171" s="29" t="e">
        <v>#N/A</v>
      </c>
    </row>
    <row r="172" spans="13:19" x14ac:dyDescent="0.25">
      <c r="M172" s="29" t="e">
        <v>#N/A</v>
      </c>
      <c r="N172" s="29" t="e">
        <v>#N/A</v>
      </c>
      <c r="O172" s="29" t="e">
        <v>#N/A</v>
      </c>
      <c r="P172" s="29" t="e">
        <v>#N/A</v>
      </c>
      <c r="Q172" s="29" t="e">
        <v>#N/A</v>
      </c>
      <c r="R172" s="29" t="e">
        <v>#N/A</v>
      </c>
      <c r="S172" s="29" t="e">
        <v>#N/A</v>
      </c>
    </row>
    <row r="173" spans="13:19" x14ac:dyDescent="0.25">
      <c r="M173" s="29" t="e">
        <v>#N/A</v>
      </c>
      <c r="N173" s="29" t="e">
        <v>#N/A</v>
      </c>
      <c r="O173" s="29" t="e">
        <v>#N/A</v>
      </c>
      <c r="P173" s="29" t="e">
        <v>#N/A</v>
      </c>
      <c r="Q173" s="29" t="e">
        <v>#N/A</v>
      </c>
      <c r="R173" s="29" t="e">
        <v>#N/A</v>
      </c>
      <c r="S173" s="29" t="e">
        <v>#N/A</v>
      </c>
    </row>
    <row r="174" spans="13:19" x14ac:dyDescent="0.25">
      <c r="M174" s="29" t="e">
        <v>#N/A</v>
      </c>
      <c r="N174" s="29" t="e">
        <v>#N/A</v>
      </c>
      <c r="O174" s="29" t="e">
        <v>#N/A</v>
      </c>
      <c r="P174" s="29" t="e">
        <v>#N/A</v>
      </c>
      <c r="Q174" s="29" t="e">
        <v>#N/A</v>
      </c>
      <c r="R174" s="29" t="e">
        <v>#N/A</v>
      </c>
      <c r="S174" s="29" t="e">
        <v>#N/A</v>
      </c>
    </row>
    <row r="175" spans="13:19" x14ac:dyDescent="0.25">
      <c r="M175" s="29" t="e">
        <v>#N/A</v>
      </c>
      <c r="N175" s="29" t="e">
        <v>#N/A</v>
      </c>
      <c r="O175" s="29" t="e">
        <v>#N/A</v>
      </c>
      <c r="P175" s="29" t="e">
        <v>#N/A</v>
      </c>
      <c r="Q175" s="29" t="e">
        <v>#N/A</v>
      </c>
      <c r="R175" s="29" t="e">
        <v>#N/A</v>
      </c>
      <c r="S175" s="29" t="e">
        <v>#N/A</v>
      </c>
    </row>
    <row r="176" spans="13:19" x14ac:dyDescent="0.25">
      <c r="M176" s="29" t="e">
        <v>#N/A</v>
      </c>
      <c r="N176" s="29" t="e">
        <v>#N/A</v>
      </c>
      <c r="O176" s="29" t="e">
        <v>#N/A</v>
      </c>
      <c r="P176" s="29" t="e">
        <v>#N/A</v>
      </c>
      <c r="Q176" s="29" t="e">
        <v>#N/A</v>
      </c>
      <c r="R176" s="29" t="e">
        <v>#N/A</v>
      </c>
      <c r="S176" s="29" t="e">
        <v>#N/A</v>
      </c>
    </row>
    <row r="177" spans="13:19" x14ac:dyDescent="0.25">
      <c r="M177" s="29" t="e">
        <v>#N/A</v>
      </c>
      <c r="N177" s="29" t="e">
        <v>#N/A</v>
      </c>
      <c r="O177" s="29" t="e">
        <v>#N/A</v>
      </c>
      <c r="P177" s="29" t="e">
        <v>#N/A</v>
      </c>
      <c r="Q177" s="29" t="e">
        <v>#N/A</v>
      </c>
      <c r="R177" s="29" t="e">
        <v>#N/A</v>
      </c>
      <c r="S177" s="29" t="e">
        <v>#N/A</v>
      </c>
    </row>
    <row r="178" spans="13:19" x14ac:dyDescent="0.25">
      <c r="M178" s="29" t="e">
        <v>#N/A</v>
      </c>
      <c r="N178" s="29" t="e">
        <v>#N/A</v>
      </c>
      <c r="O178" s="29" t="e">
        <v>#N/A</v>
      </c>
      <c r="P178" s="29" t="e">
        <v>#N/A</v>
      </c>
      <c r="Q178" s="29" t="e">
        <v>#N/A</v>
      </c>
      <c r="R178" s="29" t="e">
        <v>#N/A</v>
      </c>
      <c r="S178" s="29" t="e">
        <v>#N/A</v>
      </c>
    </row>
    <row r="179" spans="13:19" x14ac:dyDescent="0.25">
      <c r="M179" s="29" t="e">
        <v>#N/A</v>
      </c>
      <c r="N179" s="29" t="e">
        <v>#N/A</v>
      </c>
      <c r="O179" s="29" t="e">
        <v>#N/A</v>
      </c>
      <c r="P179" s="29" t="e">
        <v>#N/A</v>
      </c>
      <c r="Q179" s="29" t="e">
        <v>#N/A</v>
      </c>
      <c r="R179" s="29" t="e">
        <v>#N/A</v>
      </c>
      <c r="S179" s="29" t="e">
        <v>#N/A</v>
      </c>
    </row>
    <row r="180" spans="13:19" x14ac:dyDescent="0.25">
      <c r="M180" s="29" t="e">
        <v>#N/A</v>
      </c>
      <c r="N180" s="29" t="e">
        <v>#N/A</v>
      </c>
      <c r="O180" s="29" t="e">
        <v>#N/A</v>
      </c>
      <c r="P180" s="29" t="e">
        <v>#N/A</v>
      </c>
      <c r="Q180" s="29" t="e">
        <v>#N/A</v>
      </c>
      <c r="R180" s="29" t="e">
        <v>#N/A</v>
      </c>
      <c r="S180" s="29" t="e">
        <v>#N/A</v>
      </c>
    </row>
    <row r="181" spans="13:19" x14ac:dyDescent="0.25">
      <c r="M181" s="29" t="e">
        <v>#N/A</v>
      </c>
      <c r="N181" s="29" t="e">
        <v>#N/A</v>
      </c>
      <c r="O181" s="29" t="e">
        <v>#N/A</v>
      </c>
      <c r="P181" s="29" t="e">
        <v>#N/A</v>
      </c>
      <c r="Q181" s="29" t="e">
        <v>#N/A</v>
      </c>
      <c r="R181" s="29" t="e">
        <v>#N/A</v>
      </c>
      <c r="S181" s="29" t="e">
        <v>#N/A</v>
      </c>
    </row>
    <row r="182" spans="13:19" x14ac:dyDescent="0.25">
      <c r="M182" s="29" t="e">
        <v>#N/A</v>
      </c>
      <c r="N182" s="29" t="e">
        <v>#N/A</v>
      </c>
      <c r="O182" s="29" t="e">
        <v>#N/A</v>
      </c>
      <c r="P182" s="29" t="e">
        <v>#N/A</v>
      </c>
      <c r="Q182" s="29" t="e">
        <v>#N/A</v>
      </c>
      <c r="R182" s="29" t="e">
        <v>#N/A</v>
      </c>
      <c r="S182" s="29" t="e">
        <v>#N/A</v>
      </c>
    </row>
    <row r="183" spans="13:19" x14ac:dyDescent="0.25">
      <c r="M183" s="29" t="e">
        <v>#N/A</v>
      </c>
      <c r="N183" s="29" t="e">
        <v>#N/A</v>
      </c>
      <c r="O183" s="29" t="e">
        <v>#N/A</v>
      </c>
      <c r="P183" s="29" t="e">
        <v>#N/A</v>
      </c>
      <c r="Q183" s="29" t="e">
        <v>#N/A</v>
      </c>
      <c r="R183" s="29" t="e">
        <v>#N/A</v>
      </c>
      <c r="S183" s="29" t="e">
        <v>#N/A</v>
      </c>
    </row>
    <row r="184" spans="13:19" x14ac:dyDescent="0.25">
      <c r="M184" s="29" t="e">
        <v>#N/A</v>
      </c>
      <c r="N184" s="29" t="e">
        <v>#N/A</v>
      </c>
      <c r="O184" s="29" t="e">
        <v>#N/A</v>
      </c>
      <c r="P184" s="29" t="e">
        <v>#N/A</v>
      </c>
      <c r="Q184" s="29" t="e">
        <v>#N/A</v>
      </c>
      <c r="R184" s="29" t="e">
        <v>#N/A</v>
      </c>
      <c r="S184" s="29" t="e">
        <v>#N/A</v>
      </c>
    </row>
    <row r="185" spans="13:19" x14ac:dyDescent="0.25">
      <c r="M185" s="29" t="e">
        <v>#N/A</v>
      </c>
      <c r="N185" s="29" t="e">
        <v>#N/A</v>
      </c>
      <c r="O185" s="29" t="e">
        <v>#N/A</v>
      </c>
      <c r="P185" s="29" t="e">
        <v>#N/A</v>
      </c>
      <c r="Q185" s="29" t="e">
        <v>#N/A</v>
      </c>
      <c r="R185" s="29" t="e">
        <v>#N/A</v>
      </c>
      <c r="S185" s="29" t="e">
        <v>#N/A</v>
      </c>
    </row>
    <row r="186" spans="13:19" x14ac:dyDescent="0.25">
      <c r="M186" s="29" t="e">
        <v>#N/A</v>
      </c>
      <c r="N186" s="29" t="e">
        <v>#N/A</v>
      </c>
      <c r="O186" s="29" t="e">
        <v>#N/A</v>
      </c>
      <c r="P186" s="29" t="e">
        <v>#N/A</v>
      </c>
      <c r="Q186" s="29" t="e">
        <v>#N/A</v>
      </c>
      <c r="R186" s="29" t="e">
        <v>#N/A</v>
      </c>
      <c r="S186" s="29" t="e">
        <v>#N/A</v>
      </c>
    </row>
    <row r="187" spans="13:19" x14ac:dyDescent="0.25">
      <c r="M187" s="29" t="e">
        <v>#N/A</v>
      </c>
      <c r="N187" s="29" t="e">
        <v>#N/A</v>
      </c>
      <c r="O187" s="29" t="e">
        <v>#N/A</v>
      </c>
      <c r="P187" s="29" t="e">
        <v>#N/A</v>
      </c>
      <c r="Q187" s="29" t="e">
        <v>#N/A</v>
      </c>
      <c r="R187" s="29" t="e">
        <v>#N/A</v>
      </c>
      <c r="S187" s="29" t="e">
        <v>#N/A</v>
      </c>
    </row>
    <row r="188" spans="13:19" x14ac:dyDescent="0.25">
      <c r="M188" s="29" t="e">
        <v>#N/A</v>
      </c>
      <c r="N188" s="29" t="e">
        <v>#N/A</v>
      </c>
      <c r="O188" s="29" t="e">
        <v>#N/A</v>
      </c>
      <c r="P188" s="29" t="e">
        <v>#N/A</v>
      </c>
      <c r="Q188" s="29" t="e">
        <v>#N/A</v>
      </c>
      <c r="R188" s="29" t="e">
        <v>#N/A</v>
      </c>
      <c r="S188" s="29" t="e">
        <v>#N/A</v>
      </c>
    </row>
    <row r="189" spans="13:19" x14ac:dyDescent="0.25">
      <c r="M189" s="29" t="e">
        <v>#N/A</v>
      </c>
      <c r="N189" s="29" t="e">
        <v>#N/A</v>
      </c>
      <c r="O189" s="29" t="e">
        <v>#N/A</v>
      </c>
      <c r="P189" s="29" t="e">
        <v>#N/A</v>
      </c>
      <c r="Q189" s="29" t="e">
        <v>#N/A</v>
      </c>
      <c r="R189" s="29" t="e">
        <v>#N/A</v>
      </c>
      <c r="S189" s="29" t="e">
        <v>#N/A</v>
      </c>
    </row>
    <row r="190" spans="13:19" x14ac:dyDescent="0.25">
      <c r="M190" s="29" t="e">
        <v>#N/A</v>
      </c>
      <c r="N190" s="29" t="e">
        <v>#N/A</v>
      </c>
      <c r="O190" s="29" t="e">
        <v>#N/A</v>
      </c>
      <c r="P190" s="29" t="e">
        <v>#N/A</v>
      </c>
      <c r="Q190" s="29" t="e">
        <v>#N/A</v>
      </c>
      <c r="R190" s="29" t="e">
        <v>#N/A</v>
      </c>
      <c r="S190" s="29" t="e">
        <v>#N/A</v>
      </c>
    </row>
    <row r="191" spans="13:19" x14ac:dyDescent="0.25">
      <c r="M191" s="29" t="e">
        <v>#N/A</v>
      </c>
      <c r="N191" s="29" t="e">
        <v>#N/A</v>
      </c>
      <c r="O191" s="29" t="e">
        <v>#N/A</v>
      </c>
      <c r="P191" s="29" t="e">
        <v>#N/A</v>
      </c>
      <c r="Q191" s="29" t="e">
        <v>#N/A</v>
      </c>
      <c r="R191" s="29" t="e">
        <v>#N/A</v>
      </c>
      <c r="S191" s="29" t="e">
        <v>#N/A</v>
      </c>
    </row>
    <row r="192" spans="13:19" x14ac:dyDescent="0.25">
      <c r="M192" s="29" t="e">
        <v>#N/A</v>
      </c>
      <c r="N192" s="29" t="e">
        <v>#N/A</v>
      </c>
      <c r="O192" s="29" t="e">
        <v>#N/A</v>
      </c>
      <c r="P192" s="29" t="e">
        <v>#N/A</v>
      </c>
      <c r="Q192" s="29" t="e">
        <v>#N/A</v>
      </c>
      <c r="R192" s="29" t="e">
        <v>#N/A</v>
      </c>
      <c r="S192" s="29" t="e">
        <v>#N/A</v>
      </c>
    </row>
    <row r="193" spans="13:19" x14ac:dyDescent="0.25">
      <c r="M193" s="29" t="e">
        <v>#N/A</v>
      </c>
      <c r="N193" s="29" t="e">
        <v>#N/A</v>
      </c>
      <c r="O193" s="29" t="e">
        <v>#N/A</v>
      </c>
      <c r="P193" s="29" t="e">
        <v>#N/A</v>
      </c>
      <c r="Q193" s="29" t="e">
        <v>#N/A</v>
      </c>
      <c r="R193" s="29" t="e">
        <v>#N/A</v>
      </c>
      <c r="S193" s="29" t="e">
        <v>#N/A</v>
      </c>
    </row>
    <row r="194" spans="13:19" x14ac:dyDescent="0.25">
      <c r="M194" s="29" t="e">
        <v>#N/A</v>
      </c>
      <c r="N194" s="29" t="e">
        <v>#N/A</v>
      </c>
      <c r="O194" s="29" t="e">
        <v>#N/A</v>
      </c>
      <c r="P194" s="29" t="e">
        <v>#N/A</v>
      </c>
      <c r="Q194" s="29" t="e">
        <v>#N/A</v>
      </c>
      <c r="R194" s="29" t="e">
        <v>#N/A</v>
      </c>
      <c r="S194" s="29" t="e">
        <v>#N/A</v>
      </c>
    </row>
    <row r="195" spans="13:19" x14ac:dyDescent="0.25">
      <c r="M195" s="29" t="e">
        <v>#N/A</v>
      </c>
      <c r="N195" s="29" t="e">
        <v>#N/A</v>
      </c>
      <c r="O195" s="29" t="e">
        <v>#N/A</v>
      </c>
      <c r="P195" s="29" t="e">
        <v>#N/A</v>
      </c>
      <c r="Q195" s="29" t="e">
        <v>#N/A</v>
      </c>
      <c r="R195" s="29" t="e">
        <v>#N/A</v>
      </c>
      <c r="S195" s="29" t="e">
        <v>#N/A</v>
      </c>
    </row>
    <row r="196" spans="13:19" x14ac:dyDescent="0.25">
      <c r="M196" s="29" t="e">
        <v>#N/A</v>
      </c>
      <c r="N196" s="29" t="e">
        <v>#N/A</v>
      </c>
      <c r="O196" s="29" t="e">
        <v>#N/A</v>
      </c>
      <c r="P196" s="29" t="e">
        <v>#N/A</v>
      </c>
      <c r="Q196" s="29" t="e">
        <v>#N/A</v>
      </c>
      <c r="R196" s="29" t="e">
        <v>#N/A</v>
      </c>
      <c r="S196" s="29" t="e">
        <v>#N/A</v>
      </c>
    </row>
    <row r="197" spans="13:19" x14ac:dyDescent="0.25">
      <c r="M197" s="29" t="e">
        <v>#N/A</v>
      </c>
      <c r="N197" s="29" t="e">
        <v>#N/A</v>
      </c>
      <c r="O197" s="29" t="e">
        <v>#N/A</v>
      </c>
      <c r="P197" s="29" t="e">
        <v>#N/A</v>
      </c>
      <c r="Q197" s="29" t="e">
        <v>#N/A</v>
      </c>
      <c r="R197" s="29" t="e">
        <v>#N/A</v>
      </c>
      <c r="S197" s="29" t="e">
        <v>#N/A</v>
      </c>
    </row>
    <row r="198" spans="13:19" x14ac:dyDescent="0.25">
      <c r="M198" s="29" t="e">
        <v>#N/A</v>
      </c>
      <c r="N198" s="29" t="e">
        <v>#N/A</v>
      </c>
      <c r="O198" s="29" t="e">
        <v>#N/A</v>
      </c>
      <c r="P198" s="29" t="e">
        <v>#N/A</v>
      </c>
      <c r="Q198" s="29" t="e">
        <v>#N/A</v>
      </c>
      <c r="R198" s="29" t="e">
        <v>#N/A</v>
      </c>
      <c r="S198" s="29" t="e">
        <v>#N/A</v>
      </c>
    </row>
    <row r="199" spans="13:19" x14ac:dyDescent="0.25">
      <c r="M199" s="29" t="e">
        <v>#N/A</v>
      </c>
      <c r="N199" s="29" t="e">
        <v>#N/A</v>
      </c>
      <c r="O199" s="29" t="e">
        <v>#N/A</v>
      </c>
      <c r="P199" s="29" t="e">
        <v>#N/A</v>
      </c>
      <c r="Q199" s="29" t="e">
        <v>#N/A</v>
      </c>
      <c r="R199" s="29" t="e">
        <v>#N/A</v>
      </c>
      <c r="S199" s="29" t="e">
        <v>#N/A</v>
      </c>
    </row>
    <row r="200" spans="13:19" x14ac:dyDescent="0.25">
      <c r="M200" s="29" t="e">
        <v>#N/A</v>
      </c>
      <c r="N200" s="29" t="e">
        <v>#N/A</v>
      </c>
      <c r="O200" s="29" t="e">
        <v>#N/A</v>
      </c>
      <c r="P200" s="29" t="e">
        <v>#N/A</v>
      </c>
      <c r="Q200" s="29" t="e">
        <v>#N/A</v>
      </c>
      <c r="R200" s="29" t="e">
        <v>#N/A</v>
      </c>
      <c r="S200" s="29" t="e">
        <v>#N/A</v>
      </c>
    </row>
    <row r="201" spans="13:19" x14ac:dyDescent="0.25">
      <c r="M201" s="29" t="e">
        <v>#N/A</v>
      </c>
      <c r="N201" s="29" t="e">
        <v>#N/A</v>
      </c>
      <c r="O201" s="29" t="e">
        <v>#N/A</v>
      </c>
      <c r="P201" s="29" t="e">
        <v>#N/A</v>
      </c>
      <c r="Q201" s="29" t="e">
        <v>#N/A</v>
      </c>
      <c r="R201" s="29" t="e">
        <v>#N/A</v>
      </c>
      <c r="S201" s="29" t="e">
        <v>#N/A</v>
      </c>
    </row>
    <row r="202" spans="13:19" x14ac:dyDescent="0.25">
      <c r="M202" s="29" t="e">
        <v>#N/A</v>
      </c>
      <c r="N202" s="29" t="e">
        <v>#N/A</v>
      </c>
      <c r="O202" s="29" t="e">
        <v>#N/A</v>
      </c>
      <c r="P202" s="29" t="e">
        <v>#N/A</v>
      </c>
      <c r="Q202" s="29" t="e">
        <v>#N/A</v>
      </c>
      <c r="R202" s="29" t="e">
        <v>#N/A</v>
      </c>
      <c r="S202" s="29" t="e">
        <v>#N/A</v>
      </c>
    </row>
    <row r="203" spans="13:19" x14ac:dyDescent="0.25">
      <c r="M203" s="29" t="e">
        <v>#N/A</v>
      </c>
      <c r="N203" s="29" t="e">
        <v>#N/A</v>
      </c>
      <c r="O203" s="29" t="e">
        <v>#N/A</v>
      </c>
      <c r="P203" s="29" t="e">
        <v>#N/A</v>
      </c>
      <c r="Q203" s="29" t="e">
        <v>#N/A</v>
      </c>
      <c r="R203" s="29" t="e">
        <v>#N/A</v>
      </c>
      <c r="S203" s="29" t="e">
        <v>#N/A</v>
      </c>
    </row>
    <row r="204" spans="13:19" x14ac:dyDescent="0.25">
      <c r="M204" s="29" t="e">
        <v>#N/A</v>
      </c>
      <c r="N204" s="29" t="e">
        <v>#N/A</v>
      </c>
      <c r="O204" s="29" t="e">
        <v>#N/A</v>
      </c>
      <c r="P204" s="29" t="e">
        <v>#N/A</v>
      </c>
      <c r="Q204" s="29" t="e">
        <v>#N/A</v>
      </c>
      <c r="R204" s="29" t="e">
        <v>#N/A</v>
      </c>
      <c r="S204" s="29" t="e">
        <v>#N/A</v>
      </c>
    </row>
    <row r="205" spans="13:19" x14ac:dyDescent="0.25">
      <c r="M205" s="29" t="e">
        <v>#N/A</v>
      </c>
      <c r="N205" s="29" t="e">
        <v>#N/A</v>
      </c>
      <c r="O205" s="29" t="e">
        <v>#N/A</v>
      </c>
      <c r="P205" s="29" t="e">
        <v>#N/A</v>
      </c>
      <c r="Q205" s="29" t="e">
        <v>#N/A</v>
      </c>
      <c r="R205" s="29" t="e">
        <v>#N/A</v>
      </c>
      <c r="S205" s="29" t="e">
        <v>#N/A</v>
      </c>
    </row>
    <row r="206" spans="13:19" x14ac:dyDescent="0.25">
      <c r="M206" s="29" t="e">
        <v>#N/A</v>
      </c>
      <c r="N206" s="29" t="e">
        <v>#N/A</v>
      </c>
      <c r="O206" s="29" t="e">
        <v>#N/A</v>
      </c>
      <c r="P206" s="29" t="e">
        <v>#N/A</v>
      </c>
      <c r="Q206" s="29" t="e">
        <v>#N/A</v>
      </c>
      <c r="R206" s="29" t="e">
        <v>#N/A</v>
      </c>
      <c r="S206" s="29" t="e">
        <v>#N/A</v>
      </c>
    </row>
    <row r="207" spans="13:19" x14ac:dyDescent="0.25">
      <c r="M207" s="29" t="e">
        <v>#N/A</v>
      </c>
      <c r="N207" s="29" t="e">
        <v>#N/A</v>
      </c>
      <c r="O207" s="29" t="e">
        <v>#N/A</v>
      </c>
      <c r="P207" s="29" t="e">
        <v>#N/A</v>
      </c>
      <c r="Q207" s="29" t="e">
        <v>#N/A</v>
      </c>
      <c r="R207" s="29" t="e">
        <v>#N/A</v>
      </c>
      <c r="S207" s="29" t="e">
        <v>#N/A</v>
      </c>
    </row>
    <row r="208" spans="13:19" x14ac:dyDescent="0.25">
      <c r="M208" s="29" t="e">
        <v>#N/A</v>
      </c>
      <c r="N208" s="29" t="e">
        <v>#N/A</v>
      </c>
      <c r="O208" s="29" t="e">
        <v>#N/A</v>
      </c>
      <c r="P208" s="29" t="e">
        <v>#N/A</v>
      </c>
      <c r="Q208" s="29" t="e">
        <v>#N/A</v>
      </c>
      <c r="R208" s="29" t="e">
        <v>#N/A</v>
      </c>
      <c r="S208" s="29" t="e">
        <v>#N/A</v>
      </c>
    </row>
    <row r="209" spans="13:19" x14ac:dyDescent="0.25">
      <c r="M209" s="29" t="e">
        <v>#N/A</v>
      </c>
      <c r="N209" s="29" t="e">
        <v>#N/A</v>
      </c>
      <c r="O209" s="29" t="e">
        <v>#N/A</v>
      </c>
      <c r="P209" s="29" t="e">
        <v>#N/A</v>
      </c>
      <c r="Q209" s="29" t="e">
        <v>#N/A</v>
      </c>
      <c r="R209" s="29" t="e">
        <v>#N/A</v>
      </c>
      <c r="S209" s="29" t="e">
        <v>#N/A</v>
      </c>
    </row>
    <row r="210" spans="13:19" x14ac:dyDescent="0.25">
      <c r="M210" s="29" t="e">
        <v>#N/A</v>
      </c>
      <c r="N210" s="29" t="e">
        <v>#N/A</v>
      </c>
      <c r="O210" s="29" t="e">
        <v>#N/A</v>
      </c>
      <c r="P210" s="29" t="e">
        <v>#N/A</v>
      </c>
      <c r="Q210" s="29" t="e">
        <v>#N/A</v>
      </c>
      <c r="R210" s="29" t="e">
        <v>#N/A</v>
      </c>
      <c r="S210" s="29" t="e">
        <v>#N/A</v>
      </c>
    </row>
    <row r="211" spans="13:19" x14ac:dyDescent="0.25">
      <c r="M211" s="29" t="e">
        <v>#N/A</v>
      </c>
      <c r="N211" s="29" t="e">
        <v>#N/A</v>
      </c>
      <c r="O211" s="29" t="e">
        <v>#N/A</v>
      </c>
      <c r="P211" s="29" t="e">
        <v>#N/A</v>
      </c>
      <c r="Q211" s="29" t="e">
        <v>#N/A</v>
      </c>
      <c r="R211" s="29" t="e">
        <v>#N/A</v>
      </c>
      <c r="S211" s="29" t="e">
        <v>#N/A</v>
      </c>
    </row>
    <row r="212" spans="13:19" x14ac:dyDescent="0.25">
      <c r="M212" s="29" t="e">
        <v>#N/A</v>
      </c>
      <c r="N212" s="29" t="e">
        <v>#N/A</v>
      </c>
      <c r="O212" s="29" t="e">
        <v>#N/A</v>
      </c>
      <c r="P212" s="29" t="e">
        <v>#N/A</v>
      </c>
      <c r="Q212" s="29" t="e">
        <v>#N/A</v>
      </c>
      <c r="R212" s="29" t="e">
        <v>#N/A</v>
      </c>
      <c r="S212" s="29" t="e">
        <v>#N/A</v>
      </c>
    </row>
    <row r="213" spans="13:19" x14ac:dyDescent="0.25">
      <c r="M213" s="29" t="e">
        <v>#N/A</v>
      </c>
      <c r="N213" s="29" t="e">
        <v>#N/A</v>
      </c>
      <c r="O213" s="29" t="e">
        <v>#N/A</v>
      </c>
      <c r="P213" s="29" t="e">
        <v>#N/A</v>
      </c>
      <c r="Q213" s="29" t="e">
        <v>#N/A</v>
      </c>
      <c r="R213" s="29" t="e">
        <v>#N/A</v>
      </c>
      <c r="S213" s="29" t="e">
        <v>#N/A</v>
      </c>
    </row>
    <row r="214" spans="13:19" x14ac:dyDescent="0.25">
      <c r="M214" s="29" t="e">
        <v>#N/A</v>
      </c>
      <c r="N214" s="29" t="e">
        <v>#N/A</v>
      </c>
      <c r="O214" s="29" t="e">
        <v>#N/A</v>
      </c>
      <c r="P214" s="29" t="e">
        <v>#N/A</v>
      </c>
      <c r="Q214" s="29" t="e">
        <v>#N/A</v>
      </c>
      <c r="R214" s="29" t="e">
        <v>#N/A</v>
      </c>
      <c r="S214" s="29" t="e">
        <v>#N/A</v>
      </c>
    </row>
    <row r="215" spans="13:19" x14ac:dyDescent="0.25">
      <c r="M215" s="29" t="e">
        <v>#N/A</v>
      </c>
      <c r="N215" s="29" t="e">
        <v>#N/A</v>
      </c>
      <c r="O215" s="29" t="e">
        <v>#N/A</v>
      </c>
      <c r="P215" s="29" t="e">
        <v>#N/A</v>
      </c>
      <c r="Q215" s="29" t="e">
        <v>#N/A</v>
      </c>
      <c r="R215" s="29" t="e">
        <v>#N/A</v>
      </c>
      <c r="S215" s="29" t="e">
        <v>#N/A</v>
      </c>
    </row>
    <row r="216" spans="13:19" x14ac:dyDescent="0.25">
      <c r="M216" s="29" t="e">
        <v>#N/A</v>
      </c>
      <c r="N216" s="29" t="e">
        <v>#N/A</v>
      </c>
      <c r="O216" s="29" t="e">
        <v>#N/A</v>
      </c>
      <c r="P216" s="29" t="e">
        <v>#N/A</v>
      </c>
      <c r="Q216" s="29" t="e">
        <v>#N/A</v>
      </c>
      <c r="R216" s="29" t="e">
        <v>#N/A</v>
      </c>
      <c r="S216" s="29" t="e">
        <v>#N/A</v>
      </c>
    </row>
    <row r="217" spans="13:19" x14ac:dyDescent="0.25">
      <c r="M217" s="29" t="e">
        <v>#N/A</v>
      </c>
      <c r="N217" s="29" t="e">
        <v>#N/A</v>
      </c>
      <c r="O217" s="29" t="e">
        <v>#N/A</v>
      </c>
      <c r="P217" s="29" t="e">
        <v>#N/A</v>
      </c>
      <c r="Q217" s="29" t="e">
        <v>#N/A</v>
      </c>
      <c r="R217" s="29" t="e">
        <v>#N/A</v>
      </c>
      <c r="S217" s="29" t="e">
        <v>#N/A</v>
      </c>
    </row>
    <row r="218" spans="13:19" x14ac:dyDescent="0.25">
      <c r="M218" s="29" t="e">
        <v>#N/A</v>
      </c>
      <c r="N218" s="29" t="e">
        <v>#N/A</v>
      </c>
      <c r="O218" s="29" t="e">
        <v>#N/A</v>
      </c>
      <c r="P218" s="29" t="e">
        <v>#N/A</v>
      </c>
      <c r="Q218" s="29" t="e">
        <v>#N/A</v>
      </c>
      <c r="R218" s="29" t="e">
        <v>#N/A</v>
      </c>
      <c r="S218" s="29" t="e">
        <v>#N/A</v>
      </c>
    </row>
    <row r="219" spans="13:19" x14ac:dyDescent="0.25">
      <c r="M219" s="29" t="e">
        <v>#N/A</v>
      </c>
      <c r="N219" s="29" t="e">
        <v>#N/A</v>
      </c>
      <c r="O219" s="29" t="e">
        <v>#N/A</v>
      </c>
      <c r="P219" s="29" t="e">
        <v>#N/A</v>
      </c>
      <c r="Q219" s="29" t="e">
        <v>#N/A</v>
      </c>
      <c r="R219" s="29" t="e">
        <v>#N/A</v>
      </c>
      <c r="S219" s="29" t="e">
        <v>#N/A</v>
      </c>
    </row>
    <row r="220" spans="13:19" x14ac:dyDescent="0.25">
      <c r="M220" s="29" t="e">
        <v>#N/A</v>
      </c>
      <c r="N220" s="29" t="e">
        <v>#N/A</v>
      </c>
      <c r="O220" s="29" t="e">
        <v>#N/A</v>
      </c>
      <c r="P220" s="29" t="e">
        <v>#N/A</v>
      </c>
      <c r="Q220" s="29" t="e">
        <v>#N/A</v>
      </c>
      <c r="R220" s="29" t="e">
        <v>#N/A</v>
      </c>
      <c r="S220" s="29" t="e">
        <v>#N/A</v>
      </c>
    </row>
    <row r="221" spans="13:19" x14ac:dyDescent="0.25">
      <c r="M221" s="29" t="e">
        <v>#N/A</v>
      </c>
      <c r="N221" s="29" t="e">
        <v>#N/A</v>
      </c>
      <c r="O221" s="29" t="e">
        <v>#N/A</v>
      </c>
      <c r="P221" s="29" t="e">
        <v>#N/A</v>
      </c>
      <c r="Q221" s="29" t="e">
        <v>#N/A</v>
      </c>
      <c r="R221" s="29" t="e">
        <v>#N/A</v>
      </c>
      <c r="S221" s="29" t="e">
        <v>#N/A</v>
      </c>
    </row>
    <row r="222" spans="13:19" x14ac:dyDescent="0.25">
      <c r="M222" s="29" t="e">
        <v>#N/A</v>
      </c>
      <c r="N222" s="29" t="e">
        <v>#N/A</v>
      </c>
      <c r="O222" s="29" t="e">
        <v>#N/A</v>
      </c>
      <c r="P222" s="29" t="e">
        <v>#N/A</v>
      </c>
      <c r="Q222" s="29" t="e">
        <v>#N/A</v>
      </c>
      <c r="R222" s="29" t="e">
        <v>#N/A</v>
      </c>
      <c r="S222" s="29" t="e">
        <v>#N/A</v>
      </c>
    </row>
    <row r="223" spans="13:19" x14ac:dyDescent="0.25">
      <c r="M223" s="29" t="e">
        <v>#N/A</v>
      </c>
      <c r="N223" s="29" t="e">
        <v>#N/A</v>
      </c>
      <c r="O223" s="29" t="e">
        <v>#N/A</v>
      </c>
      <c r="P223" s="29" t="e">
        <v>#N/A</v>
      </c>
      <c r="Q223" s="29" t="e">
        <v>#N/A</v>
      </c>
      <c r="R223" s="29" t="e">
        <v>#N/A</v>
      </c>
      <c r="S223" s="29" t="e">
        <v>#N/A</v>
      </c>
    </row>
    <row r="224" spans="13:19" x14ac:dyDescent="0.25">
      <c r="M224" s="29" t="e">
        <v>#N/A</v>
      </c>
      <c r="N224" s="29" t="e">
        <v>#N/A</v>
      </c>
      <c r="O224" s="29" t="e">
        <v>#N/A</v>
      </c>
      <c r="P224" s="29" t="e">
        <v>#N/A</v>
      </c>
      <c r="Q224" s="29" t="e">
        <v>#N/A</v>
      </c>
      <c r="R224" s="29" t="e">
        <v>#N/A</v>
      </c>
      <c r="S224" s="29" t="e">
        <v>#N/A</v>
      </c>
    </row>
    <row r="225" spans="13:19" x14ac:dyDescent="0.25">
      <c r="M225" s="29" t="e">
        <v>#N/A</v>
      </c>
      <c r="N225" s="29" t="e">
        <v>#N/A</v>
      </c>
      <c r="O225" s="29" t="e">
        <v>#N/A</v>
      </c>
      <c r="P225" s="29" t="e">
        <v>#N/A</v>
      </c>
      <c r="Q225" s="29" t="e">
        <v>#N/A</v>
      </c>
      <c r="R225" s="29" t="e">
        <v>#N/A</v>
      </c>
      <c r="S225" s="29" t="e">
        <v>#N/A</v>
      </c>
    </row>
    <row r="226" spans="13:19" x14ac:dyDescent="0.25">
      <c r="M226" s="29" t="e">
        <v>#N/A</v>
      </c>
      <c r="N226" s="29" t="e">
        <v>#N/A</v>
      </c>
      <c r="O226" s="29" t="e">
        <v>#N/A</v>
      </c>
      <c r="P226" s="29" t="e">
        <v>#N/A</v>
      </c>
      <c r="Q226" s="29" t="e">
        <v>#N/A</v>
      </c>
      <c r="R226" s="29" t="e">
        <v>#N/A</v>
      </c>
      <c r="S226" s="29" t="e">
        <v>#N/A</v>
      </c>
    </row>
    <row r="227" spans="13:19" x14ac:dyDescent="0.25">
      <c r="M227" s="29" t="e">
        <v>#N/A</v>
      </c>
      <c r="N227" s="29" t="e">
        <v>#N/A</v>
      </c>
      <c r="O227" s="29" t="e">
        <v>#N/A</v>
      </c>
      <c r="P227" s="29" t="e">
        <v>#N/A</v>
      </c>
      <c r="Q227" s="29" t="e">
        <v>#N/A</v>
      </c>
      <c r="R227" s="29" t="e">
        <v>#N/A</v>
      </c>
      <c r="S227" s="29" t="e">
        <v>#N/A</v>
      </c>
    </row>
    <row r="228" spans="13:19" x14ac:dyDescent="0.25">
      <c r="M228" s="29" t="e">
        <v>#N/A</v>
      </c>
      <c r="N228" s="29" t="e">
        <v>#N/A</v>
      </c>
      <c r="O228" s="29" t="e">
        <v>#N/A</v>
      </c>
      <c r="P228" s="29" t="e">
        <v>#N/A</v>
      </c>
      <c r="Q228" s="29" t="e">
        <v>#N/A</v>
      </c>
      <c r="R228" s="29" t="e">
        <v>#N/A</v>
      </c>
      <c r="S228" s="29" t="e">
        <v>#N/A</v>
      </c>
    </row>
    <row r="229" spans="13:19" x14ac:dyDescent="0.25">
      <c r="M229" s="29" t="e">
        <v>#N/A</v>
      </c>
      <c r="N229" s="29" t="e">
        <v>#N/A</v>
      </c>
      <c r="O229" s="29" t="e">
        <v>#N/A</v>
      </c>
      <c r="P229" s="29" t="e">
        <v>#N/A</v>
      </c>
      <c r="Q229" s="29" t="e">
        <v>#N/A</v>
      </c>
      <c r="R229" s="29" t="e">
        <v>#N/A</v>
      </c>
      <c r="S229" s="29" t="e">
        <v>#N/A</v>
      </c>
    </row>
    <row r="230" spans="13:19" x14ac:dyDescent="0.25">
      <c r="M230" s="29" t="e">
        <v>#N/A</v>
      </c>
      <c r="N230" s="29" t="e">
        <v>#N/A</v>
      </c>
      <c r="O230" s="29" t="e">
        <v>#N/A</v>
      </c>
      <c r="P230" s="29" t="e">
        <v>#N/A</v>
      </c>
      <c r="Q230" s="29" t="e">
        <v>#N/A</v>
      </c>
      <c r="R230" s="29" t="e">
        <v>#N/A</v>
      </c>
      <c r="S230" s="29" t="e">
        <v>#N/A</v>
      </c>
    </row>
    <row r="231" spans="13:19" x14ac:dyDescent="0.25">
      <c r="M231" s="29" t="e">
        <v>#N/A</v>
      </c>
      <c r="N231" s="29" t="e">
        <v>#N/A</v>
      </c>
      <c r="O231" s="29" t="e">
        <v>#N/A</v>
      </c>
      <c r="P231" s="29" t="e">
        <v>#N/A</v>
      </c>
      <c r="Q231" s="29" t="e">
        <v>#N/A</v>
      </c>
      <c r="R231" s="29" t="e">
        <v>#N/A</v>
      </c>
      <c r="S231" s="29" t="e">
        <v>#N/A</v>
      </c>
    </row>
    <row r="232" spans="13:19" x14ac:dyDescent="0.25">
      <c r="M232" s="29" t="e">
        <v>#N/A</v>
      </c>
      <c r="N232" s="29" t="e">
        <v>#N/A</v>
      </c>
      <c r="O232" s="29" t="e">
        <v>#N/A</v>
      </c>
      <c r="P232" s="29" t="e">
        <v>#N/A</v>
      </c>
      <c r="Q232" s="29" t="e">
        <v>#N/A</v>
      </c>
      <c r="R232" s="29" t="e">
        <v>#N/A</v>
      </c>
      <c r="S232" s="29" t="e">
        <v>#N/A</v>
      </c>
    </row>
    <row r="233" spans="13:19" x14ac:dyDescent="0.25">
      <c r="M233" s="29" t="e">
        <v>#N/A</v>
      </c>
      <c r="N233" s="29" t="e">
        <v>#N/A</v>
      </c>
      <c r="O233" s="29" t="e">
        <v>#N/A</v>
      </c>
      <c r="P233" s="29" t="e">
        <v>#N/A</v>
      </c>
      <c r="Q233" s="29" t="e">
        <v>#N/A</v>
      </c>
      <c r="R233" s="29" t="e">
        <v>#N/A</v>
      </c>
      <c r="S233" s="29" t="e">
        <v>#N/A</v>
      </c>
    </row>
    <row r="234" spans="13:19" x14ac:dyDescent="0.25">
      <c r="M234" s="29" t="e">
        <v>#N/A</v>
      </c>
      <c r="N234" s="29" t="e">
        <v>#N/A</v>
      </c>
      <c r="O234" s="29" t="e">
        <v>#N/A</v>
      </c>
      <c r="P234" s="29" t="e">
        <v>#N/A</v>
      </c>
      <c r="Q234" s="29" t="e">
        <v>#N/A</v>
      </c>
      <c r="R234" s="29" t="e">
        <v>#N/A</v>
      </c>
      <c r="S234" s="29" t="e">
        <v>#N/A</v>
      </c>
    </row>
    <row r="235" spans="13:19" x14ac:dyDescent="0.25">
      <c r="M235" s="29" t="e">
        <v>#N/A</v>
      </c>
      <c r="N235" s="29" t="e">
        <v>#N/A</v>
      </c>
      <c r="O235" s="29" t="e">
        <v>#N/A</v>
      </c>
      <c r="P235" s="29" t="e">
        <v>#N/A</v>
      </c>
      <c r="Q235" s="29" t="e">
        <v>#N/A</v>
      </c>
      <c r="R235" s="29" t="e">
        <v>#N/A</v>
      </c>
      <c r="S235" s="29" t="e">
        <v>#N/A</v>
      </c>
    </row>
    <row r="236" spans="13:19" x14ac:dyDescent="0.25">
      <c r="M236" s="29" t="e">
        <v>#N/A</v>
      </c>
      <c r="N236" s="29" t="e">
        <v>#N/A</v>
      </c>
      <c r="O236" s="29" t="e">
        <v>#N/A</v>
      </c>
      <c r="P236" s="29" t="e">
        <v>#N/A</v>
      </c>
      <c r="Q236" s="29" t="e">
        <v>#N/A</v>
      </c>
      <c r="R236" s="29" t="e">
        <v>#N/A</v>
      </c>
      <c r="S236" s="29" t="e">
        <v>#N/A</v>
      </c>
    </row>
    <row r="237" spans="13:19" x14ac:dyDescent="0.25">
      <c r="M237" s="29" t="e">
        <v>#N/A</v>
      </c>
      <c r="N237" s="29" t="e">
        <v>#N/A</v>
      </c>
      <c r="O237" s="29" t="e">
        <v>#N/A</v>
      </c>
      <c r="P237" s="29" t="e">
        <v>#N/A</v>
      </c>
      <c r="Q237" s="29" t="e">
        <v>#N/A</v>
      </c>
      <c r="R237" s="29" t="e">
        <v>#N/A</v>
      </c>
      <c r="S237" s="29" t="e">
        <v>#N/A</v>
      </c>
    </row>
    <row r="238" spans="13:19" x14ac:dyDescent="0.25">
      <c r="M238" s="29" t="e">
        <v>#N/A</v>
      </c>
      <c r="N238" s="29" t="e">
        <v>#N/A</v>
      </c>
      <c r="O238" s="29" t="e">
        <v>#N/A</v>
      </c>
      <c r="P238" s="29" t="e">
        <v>#N/A</v>
      </c>
      <c r="Q238" s="29" t="e">
        <v>#N/A</v>
      </c>
      <c r="R238" s="29" t="e">
        <v>#N/A</v>
      </c>
      <c r="S238" s="29" t="e">
        <v>#N/A</v>
      </c>
    </row>
    <row r="239" spans="13:19" x14ac:dyDescent="0.25">
      <c r="M239" s="29" t="e">
        <v>#N/A</v>
      </c>
      <c r="N239" s="29" t="e">
        <v>#N/A</v>
      </c>
      <c r="O239" s="29" t="e">
        <v>#N/A</v>
      </c>
      <c r="P239" s="29" t="e">
        <v>#N/A</v>
      </c>
      <c r="Q239" s="29" t="e">
        <v>#N/A</v>
      </c>
      <c r="R239" s="29" t="e">
        <v>#N/A</v>
      </c>
      <c r="S239" s="29" t="e">
        <v>#N/A</v>
      </c>
    </row>
    <row r="240" spans="13:19" x14ac:dyDescent="0.25">
      <c r="M240" s="29" t="e">
        <v>#N/A</v>
      </c>
      <c r="N240" s="29" t="e">
        <v>#N/A</v>
      </c>
      <c r="O240" s="29" t="e">
        <v>#N/A</v>
      </c>
      <c r="P240" s="29" t="e">
        <v>#N/A</v>
      </c>
      <c r="Q240" s="29" t="e">
        <v>#N/A</v>
      </c>
      <c r="R240" s="29" t="e">
        <v>#N/A</v>
      </c>
      <c r="S240" s="29" t="e">
        <v>#N/A</v>
      </c>
    </row>
    <row r="241" spans="13:19" x14ac:dyDescent="0.25">
      <c r="M241" s="29" t="e">
        <v>#N/A</v>
      </c>
      <c r="N241" s="29" t="e">
        <v>#N/A</v>
      </c>
      <c r="O241" s="29" t="e">
        <v>#N/A</v>
      </c>
      <c r="P241" s="29" t="e">
        <v>#N/A</v>
      </c>
      <c r="Q241" s="29" t="e">
        <v>#N/A</v>
      </c>
      <c r="R241" s="29" t="e">
        <v>#N/A</v>
      </c>
      <c r="S241" s="29" t="e">
        <v>#N/A</v>
      </c>
    </row>
    <row r="242" spans="13:19" x14ac:dyDescent="0.25">
      <c r="M242" s="29" t="e">
        <v>#N/A</v>
      </c>
      <c r="N242" s="29" t="e">
        <v>#N/A</v>
      </c>
      <c r="O242" s="29" t="e">
        <v>#N/A</v>
      </c>
      <c r="P242" s="29" t="e">
        <v>#N/A</v>
      </c>
      <c r="Q242" s="29" t="e">
        <v>#N/A</v>
      </c>
      <c r="R242" s="29" t="e">
        <v>#N/A</v>
      </c>
      <c r="S242" s="29" t="e">
        <v>#N/A</v>
      </c>
    </row>
    <row r="243" spans="13:19" x14ac:dyDescent="0.25">
      <c r="M243" s="29" t="e">
        <v>#N/A</v>
      </c>
      <c r="N243" s="29" t="e">
        <v>#N/A</v>
      </c>
      <c r="O243" s="29" t="e">
        <v>#N/A</v>
      </c>
      <c r="P243" s="29" t="e">
        <v>#N/A</v>
      </c>
      <c r="Q243" s="29" t="e">
        <v>#N/A</v>
      </c>
      <c r="R243" s="29" t="e">
        <v>#N/A</v>
      </c>
      <c r="S243" s="29" t="e">
        <v>#N/A</v>
      </c>
    </row>
    <row r="244" spans="13:19" x14ac:dyDescent="0.25">
      <c r="M244" s="29" t="e">
        <v>#N/A</v>
      </c>
      <c r="N244" s="29" t="e">
        <v>#N/A</v>
      </c>
      <c r="O244" s="29" t="e">
        <v>#N/A</v>
      </c>
      <c r="P244" s="29" t="e">
        <v>#N/A</v>
      </c>
      <c r="Q244" s="29" t="e">
        <v>#N/A</v>
      </c>
      <c r="R244" s="29" t="e">
        <v>#N/A</v>
      </c>
      <c r="S244" s="29" t="e">
        <v>#N/A</v>
      </c>
    </row>
    <row r="245" spans="13:19" x14ac:dyDescent="0.25">
      <c r="M245" s="29" t="e">
        <v>#N/A</v>
      </c>
      <c r="N245" s="29" t="e">
        <v>#N/A</v>
      </c>
      <c r="O245" s="29" t="e">
        <v>#N/A</v>
      </c>
      <c r="P245" s="29" t="e">
        <v>#N/A</v>
      </c>
      <c r="Q245" s="29" t="e">
        <v>#N/A</v>
      </c>
      <c r="R245" s="29" t="e">
        <v>#N/A</v>
      </c>
      <c r="S245" s="29" t="e">
        <v>#N/A</v>
      </c>
    </row>
    <row r="246" spans="13:19" x14ac:dyDescent="0.25">
      <c r="M246" s="29" t="e">
        <v>#N/A</v>
      </c>
      <c r="N246" s="29" t="e">
        <v>#N/A</v>
      </c>
      <c r="O246" s="29" t="e">
        <v>#N/A</v>
      </c>
      <c r="P246" s="29" t="e">
        <v>#N/A</v>
      </c>
      <c r="Q246" s="29" t="e">
        <v>#N/A</v>
      </c>
      <c r="R246" s="29" t="e">
        <v>#N/A</v>
      </c>
      <c r="S246" s="29" t="e">
        <v>#N/A</v>
      </c>
    </row>
    <row r="247" spans="13:19" x14ac:dyDescent="0.25">
      <c r="M247" s="29" t="e">
        <v>#N/A</v>
      </c>
      <c r="N247" s="29" t="e">
        <v>#N/A</v>
      </c>
      <c r="O247" s="29" t="e">
        <v>#N/A</v>
      </c>
      <c r="P247" s="29" t="e">
        <v>#N/A</v>
      </c>
      <c r="Q247" s="29" t="e">
        <v>#N/A</v>
      </c>
      <c r="R247" s="29" t="e">
        <v>#N/A</v>
      </c>
      <c r="S247" s="29" t="e">
        <v>#N/A</v>
      </c>
    </row>
    <row r="248" spans="13:19" x14ac:dyDescent="0.25">
      <c r="M248" s="29" t="e">
        <v>#N/A</v>
      </c>
      <c r="N248" s="29" t="e">
        <v>#N/A</v>
      </c>
      <c r="O248" s="29" t="e">
        <v>#N/A</v>
      </c>
      <c r="P248" s="29" t="e">
        <v>#N/A</v>
      </c>
      <c r="Q248" s="29" t="e">
        <v>#N/A</v>
      </c>
      <c r="R248" s="29" t="e">
        <v>#N/A</v>
      </c>
      <c r="S248" s="29" t="e">
        <v>#N/A</v>
      </c>
    </row>
    <row r="249" spans="13:19" x14ac:dyDescent="0.25">
      <c r="M249" s="29" t="e">
        <v>#N/A</v>
      </c>
      <c r="N249" s="29" t="e">
        <v>#N/A</v>
      </c>
      <c r="O249" s="29" t="e">
        <v>#N/A</v>
      </c>
      <c r="P249" s="29" t="e">
        <v>#N/A</v>
      </c>
      <c r="Q249" s="29" t="e">
        <v>#N/A</v>
      </c>
      <c r="R249" s="29" t="e">
        <v>#N/A</v>
      </c>
      <c r="S249" s="29" t="e">
        <v>#N/A</v>
      </c>
    </row>
    <row r="250" spans="13:19" x14ac:dyDescent="0.25">
      <c r="M250" s="29" t="e">
        <v>#N/A</v>
      </c>
      <c r="N250" s="29" t="e">
        <v>#N/A</v>
      </c>
      <c r="O250" s="29" t="e">
        <v>#N/A</v>
      </c>
      <c r="P250" s="29" t="e">
        <v>#N/A</v>
      </c>
      <c r="Q250" s="29" t="e">
        <v>#N/A</v>
      </c>
      <c r="R250" s="29" t="e">
        <v>#N/A</v>
      </c>
      <c r="S250" s="29" t="e">
        <v>#N/A</v>
      </c>
    </row>
    <row r="251" spans="13:19" x14ac:dyDescent="0.25">
      <c r="M251" s="29" t="e">
        <v>#N/A</v>
      </c>
      <c r="N251" s="29" t="e">
        <v>#N/A</v>
      </c>
      <c r="O251" s="29" t="e">
        <v>#N/A</v>
      </c>
      <c r="P251" s="29" t="e">
        <v>#N/A</v>
      </c>
      <c r="Q251" s="29" t="e">
        <v>#N/A</v>
      </c>
      <c r="R251" s="29" t="e">
        <v>#N/A</v>
      </c>
      <c r="S251" s="29" t="e">
        <v>#N/A</v>
      </c>
    </row>
    <row r="252" spans="13:19" x14ac:dyDescent="0.25">
      <c r="M252" s="29" t="e">
        <v>#N/A</v>
      </c>
      <c r="N252" s="29" t="e">
        <v>#N/A</v>
      </c>
      <c r="O252" s="29" t="e">
        <v>#N/A</v>
      </c>
      <c r="P252" s="29" t="e">
        <v>#N/A</v>
      </c>
      <c r="Q252" s="29" t="e">
        <v>#N/A</v>
      </c>
      <c r="R252" s="29" t="e">
        <v>#N/A</v>
      </c>
      <c r="S252" s="29" t="e">
        <v>#N/A</v>
      </c>
    </row>
    <row r="253" spans="13:19" x14ac:dyDescent="0.25">
      <c r="M253" s="29" t="e">
        <v>#N/A</v>
      </c>
      <c r="N253" s="29" t="e">
        <v>#N/A</v>
      </c>
      <c r="O253" s="29" t="e">
        <v>#N/A</v>
      </c>
      <c r="P253" s="29" t="e">
        <v>#N/A</v>
      </c>
      <c r="Q253" s="29" t="e">
        <v>#N/A</v>
      </c>
      <c r="R253" s="29" t="e">
        <v>#N/A</v>
      </c>
      <c r="S253" s="29" t="e">
        <v>#N/A</v>
      </c>
    </row>
    <row r="254" spans="13:19" x14ac:dyDescent="0.25">
      <c r="M254" s="29" t="e">
        <v>#N/A</v>
      </c>
      <c r="N254" s="29" t="e">
        <v>#N/A</v>
      </c>
      <c r="O254" s="29" t="e">
        <v>#N/A</v>
      </c>
      <c r="P254" s="29" t="e">
        <v>#N/A</v>
      </c>
      <c r="Q254" s="29" t="e">
        <v>#N/A</v>
      </c>
      <c r="R254" s="29" t="e">
        <v>#N/A</v>
      </c>
      <c r="S254" s="29" t="e">
        <v>#N/A</v>
      </c>
    </row>
    <row r="255" spans="13:19" x14ac:dyDescent="0.25">
      <c r="M255" s="29" t="e">
        <v>#N/A</v>
      </c>
      <c r="N255" s="29" t="e">
        <v>#N/A</v>
      </c>
      <c r="O255" s="29" t="e">
        <v>#N/A</v>
      </c>
      <c r="P255" s="29" t="e">
        <v>#N/A</v>
      </c>
      <c r="Q255" s="29" t="e">
        <v>#N/A</v>
      </c>
      <c r="R255" s="29" t="e">
        <v>#N/A</v>
      </c>
      <c r="S255" s="29" t="e">
        <v>#N/A</v>
      </c>
    </row>
    <row r="256" spans="13:19" x14ac:dyDescent="0.25">
      <c r="M256" s="29" t="e">
        <v>#N/A</v>
      </c>
      <c r="N256" s="29" t="e">
        <v>#N/A</v>
      </c>
      <c r="O256" s="29" t="e">
        <v>#N/A</v>
      </c>
      <c r="P256" s="29" t="e">
        <v>#N/A</v>
      </c>
      <c r="Q256" s="29" t="e">
        <v>#N/A</v>
      </c>
      <c r="R256" s="29" t="e">
        <v>#N/A</v>
      </c>
      <c r="S256" s="29" t="e">
        <v>#N/A</v>
      </c>
    </row>
    <row r="257" spans="13:19" x14ac:dyDescent="0.25">
      <c r="M257" s="29" t="e">
        <v>#N/A</v>
      </c>
      <c r="N257" s="29" t="e">
        <v>#N/A</v>
      </c>
      <c r="O257" s="29" t="e">
        <v>#N/A</v>
      </c>
      <c r="P257" s="29" t="e">
        <v>#N/A</v>
      </c>
      <c r="Q257" s="29" t="e">
        <v>#N/A</v>
      </c>
      <c r="R257" s="29" t="e">
        <v>#N/A</v>
      </c>
      <c r="S257" s="29" t="e">
        <v>#N/A</v>
      </c>
    </row>
    <row r="258" spans="13:19" x14ac:dyDescent="0.25">
      <c r="M258" s="29" t="e">
        <v>#N/A</v>
      </c>
      <c r="N258" s="29" t="e">
        <v>#N/A</v>
      </c>
      <c r="O258" s="29" t="e">
        <v>#N/A</v>
      </c>
      <c r="P258" s="29" t="e">
        <v>#N/A</v>
      </c>
      <c r="Q258" s="29" t="e">
        <v>#N/A</v>
      </c>
      <c r="R258" s="29" t="e">
        <v>#N/A</v>
      </c>
      <c r="S258" s="29" t="e">
        <v>#N/A</v>
      </c>
    </row>
    <row r="259" spans="13:19" x14ac:dyDescent="0.25">
      <c r="M259" s="29" t="e">
        <v>#N/A</v>
      </c>
      <c r="N259" s="29" t="e">
        <v>#N/A</v>
      </c>
      <c r="O259" s="29" t="e">
        <v>#N/A</v>
      </c>
      <c r="P259" s="29" t="e">
        <v>#N/A</v>
      </c>
      <c r="Q259" s="29" t="e">
        <v>#N/A</v>
      </c>
      <c r="R259" s="29" t="e">
        <v>#N/A</v>
      </c>
      <c r="S259" s="29" t="e">
        <v>#N/A</v>
      </c>
    </row>
    <row r="260" spans="13:19" x14ac:dyDescent="0.25">
      <c r="M260" s="29" t="e">
        <v>#N/A</v>
      </c>
      <c r="N260" s="29" t="e">
        <v>#N/A</v>
      </c>
      <c r="O260" s="29" t="e">
        <v>#N/A</v>
      </c>
      <c r="P260" s="29" t="e">
        <v>#N/A</v>
      </c>
      <c r="Q260" s="29" t="e">
        <v>#N/A</v>
      </c>
      <c r="R260" s="29" t="e">
        <v>#N/A</v>
      </c>
      <c r="S260" s="29" t="e">
        <v>#N/A</v>
      </c>
    </row>
    <row r="261" spans="13:19" x14ac:dyDescent="0.25">
      <c r="M261" s="29" t="e">
        <v>#N/A</v>
      </c>
      <c r="N261" s="29" t="e">
        <v>#N/A</v>
      </c>
      <c r="O261" s="29" t="e">
        <v>#N/A</v>
      </c>
      <c r="P261" s="29" t="e">
        <v>#N/A</v>
      </c>
      <c r="Q261" s="29" t="e">
        <v>#N/A</v>
      </c>
      <c r="R261" s="29" t="e">
        <v>#N/A</v>
      </c>
      <c r="S261" s="29" t="e">
        <v>#N/A</v>
      </c>
    </row>
    <row r="262" spans="13:19" x14ac:dyDescent="0.25">
      <c r="M262" s="29" t="e">
        <v>#N/A</v>
      </c>
      <c r="N262" s="29" t="e">
        <v>#N/A</v>
      </c>
      <c r="O262" s="29" t="e">
        <v>#N/A</v>
      </c>
      <c r="P262" s="29" t="e">
        <v>#N/A</v>
      </c>
      <c r="Q262" s="29" t="e">
        <v>#N/A</v>
      </c>
      <c r="R262" s="29" t="e">
        <v>#N/A</v>
      </c>
      <c r="S262" s="29" t="e">
        <v>#N/A</v>
      </c>
    </row>
    <row r="263" spans="13:19" x14ac:dyDescent="0.25">
      <c r="M263" s="29" t="e">
        <v>#N/A</v>
      </c>
      <c r="N263" s="29" t="e">
        <v>#N/A</v>
      </c>
      <c r="O263" s="29" t="e">
        <v>#N/A</v>
      </c>
      <c r="P263" s="29" t="e">
        <v>#N/A</v>
      </c>
      <c r="Q263" s="29" t="e">
        <v>#N/A</v>
      </c>
      <c r="R263" s="29" t="e">
        <v>#N/A</v>
      </c>
      <c r="S263" s="29" t="e">
        <v>#N/A</v>
      </c>
    </row>
    <row r="264" spans="13:19" x14ac:dyDescent="0.25">
      <c r="M264" s="29" t="e">
        <v>#N/A</v>
      </c>
      <c r="N264" s="29" t="e">
        <v>#N/A</v>
      </c>
      <c r="O264" s="29" t="e">
        <v>#N/A</v>
      </c>
      <c r="P264" s="29" t="e">
        <v>#N/A</v>
      </c>
      <c r="Q264" s="29" t="e">
        <v>#N/A</v>
      </c>
      <c r="R264" s="29" t="e">
        <v>#N/A</v>
      </c>
      <c r="S264" s="29" t="e">
        <v>#N/A</v>
      </c>
    </row>
    <row r="265" spans="13:19" x14ac:dyDescent="0.25">
      <c r="M265" s="29" t="e">
        <v>#N/A</v>
      </c>
      <c r="N265" s="29" t="e">
        <v>#N/A</v>
      </c>
      <c r="O265" s="29" t="e">
        <v>#N/A</v>
      </c>
      <c r="P265" s="29" t="e">
        <v>#N/A</v>
      </c>
      <c r="Q265" s="29" t="e">
        <v>#N/A</v>
      </c>
      <c r="R265" s="29" t="e">
        <v>#N/A</v>
      </c>
      <c r="S265" s="29" t="e">
        <v>#N/A</v>
      </c>
    </row>
    <row r="266" spans="13:19" x14ac:dyDescent="0.25">
      <c r="M266" s="29" t="e">
        <v>#N/A</v>
      </c>
      <c r="N266" s="29" t="e">
        <v>#N/A</v>
      </c>
      <c r="O266" s="29" t="e">
        <v>#N/A</v>
      </c>
      <c r="P266" s="29" t="e">
        <v>#N/A</v>
      </c>
      <c r="Q266" s="29" t="e">
        <v>#N/A</v>
      </c>
      <c r="R266" s="29" t="e">
        <v>#N/A</v>
      </c>
      <c r="S266" s="29" t="e">
        <v>#N/A</v>
      </c>
    </row>
    <row r="267" spans="13:19" x14ac:dyDescent="0.25">
      <c r="M267" s="29" t="e">
        <v>#N/A</v>
      </c>
      <c r="N267" s="29" t="e">
        <v>#N/A</v>
      </c>
      <c r="O267" s="29" t="e">
        <v>#N/A</v>
      </c>
      <c r="P267" s="29" t="e">
        <v>#N/A</v>
      </c>
      <c r="Q267" s="29" t="e">
        <v>#N/A</v>
      </c>
      <c r="R267" s="29" t="e">
        <v>#N/A</v>
      </c>
      <c r="S267" s="29" t="e">
        <v>#N/A</v>
      </c>
    </row>
    <row r="268" spans="13:19" x14ac:dyDescent="0.25">
      <c r="M268" s="29" t="e">
        <v>#N/A</v>
      </c>
      <c r="N268" s="29" t="e">
        <v>#N/A</v>
      </c>
      <c r="O268" s="29" t="e">
        <v>#N/A</v>
      </c>
      <c r="P268" s="29" t="e">
        <v>#N/A</v>
      </c>
      <c r="Q268" s="29" t="e">
        <v>#N/A</v>
      </c>
      <c r="R268" s="29" t="e">
        <v>#N/A</v>
      </c>
      <c r="S268" s="29" t="e">
        <v>#N/A</v>
      </c>
    </row>
    <row r="269" spans="13:19" x14ac:dyDescent="0.25">
      <c r="M269" s="29" t="e">
        <v>#N/A</v>
      </c>
      <c r="N269" s="29" t="e">
        <v>#N/A</v>
      </c>
      <c r="O269" s="29" t="e">
        <v>#N/A</v>
      </c>
      <c r="P269" s="29" t="e">
        <v>#N/A</v>
      </c>
      <c r="Q269" s="29" t="e">
        <v>#N/A</v>
      </c>
      <c r="R269" s="29" t="e">
        <v>#N/A</v>
      </c>
      <c r="S269" s="29" t="e">
        <v>#N/A</v>
      </c>
    </row>
    <row r="270" spans="13:19" x14ac:dyDescent="0.25">
      <c r="M270" s="29" t="e">
        <v>#N/A</v>
      </c>
      <c r="N270" s="29" t="e">
        <v>#N/A</v>
      </c>
      <c r="O270" s="29" t="e">
        <v>#N/A</v>
      </c>
      <c r="P270" s="29" t="e">
        <v>#N/A</v>
      </c>
      <c r="Q270" s="29" t="e">
        <v>#N/A</v>
      </c>
      <c r="R270" s="29" t="e">
        <v>#N/A</v>
      </c>
      <c r="S270" s="29" t="e">
        <v>#N/A</v>
      </c>
    </row>
    <row r="271" spans="13:19" x14ac:dyDescent="0.25">
      <c r="M271" s="29" t="e">
        <v>#N/A</v>
      </c>
      <c r="N271" s="29" t="e">
        <v>#N/A</v>
      </c>
      <c r="O271" s="29" t="e">
        <v>#N/A</v>
      </c>
      <c r="P271" s="29" t="e">
        <v>#N/A</v>
      </c>
      <c r="Q271" s="29" t="e">
        <v>#N/A</v>
      </c>
      <c r="R271" s="29" t="e">
        <v>#N/A</v>
      </c>
      <c r="S271" s="29" t="e">
        <v>#N/A</v>
      </c>
    </row>
    <row r="272" spans="13:19" x14ac:dyDescent="0.25">
      <c r="M272" s="29" t="e">
        <v>#N/A</v>
      </c>
      <c r="N272" s="29" t="e">
        <v>#N/A</v>
      </c>
      <c r="O272" s="29" t="e">
        <v>#N/A</v>
      </c>
      <c r="P272" s="29" t="e">
        <v>#N/A</v>
      </c>
      <c r="Q272" s="29" t="e">
        <v>#N/A</v>
      </c>
      <c r="R272" s="29" t="e">
        <v>#N/A</v>
      </c>
      <c r="S272" s="29" t="e">
        <v>#N/A</v>
      </c>
    </row>
    <row r="273" spans="13:19" x14ac:dyDescent="0.25">
      <c r="M273" s="29" t="e">
        <v>#N/A</v>
      </c>
      <c r="N273" s="29" t="e">
        <v>#N/A</v>
      </c>
      <c r="O273" s="29" t="e">
        <v>#N/A</v>
      </c>
      <c r="P273" s="29" t="e">
        <v>#N/A</v>
      </c>
      <c r="Q273" s="29" t="e">
        <v>#N/A</v>
      </c>
      <c r="R273" s="29" t="e">
        <v>#N/A</v>
      </c>
      <c r="S273" s="29" t="e">
        <v>#N/A</v>
      </c>
    </row>
    <row r="274" spans="13:19" x14ac:dyDescent="0.25">
      <c r="M274" s="29" t="e">
        <v>#N/A</v>
      </c>
      <c r="N274" s="29" t="e">
        <v>#N/A</v>
      </c>
      <c r="O274" s="29" t="e">
        <v>#N/A</v>
      </c>
      <c r="P274" s="29" t="e">
        <v>#N/A</v>
      </c>
      <c r="Q274" s="29" t="e">
        <v>#N/A</v>
      </c>
      <c r="R274" s="29" t="e">
        <v>#N/A</v>
      </c>
      <c r="S274" s="29" t="e">
        <v>#N/A</v>
      </c>
    </row>
    <row r="275" spans="13:19" x14ac:dyDescent="0.25">
      <c r="M275" s="29" t="e">
        <v>#N/A</v>
      </c>
      <c r="N275" s="29" t="e">
        <v>#N/A</v>
      </c>
      <c r="O275" s="29" t="e">
        <v>#N/A</v>
      </c>
      <c r="P275" s="29" t="e">
        <v>#N/A</v>
      </c>
      <c r="Q275" s="29" t="e">
        <v>#N/A</v>
      </c>
      <c r="R275" s="29" t="e">
        <v>#N/A</v>
      </c>
      <c r="S275" s="29" t="e">
        <v>#N/A</v>
      </c>
    </row>
    <row r="276" spans="13:19" x14ac:dyDescent="0.25">
      <c r="M276" s="29" t="e">
        <v>#N/A</v>
      </c>
      <c r="N276" s="29" t="e">
        <v>#N/A</v>
      </c>
      <c r="O276" s="29" t="e">
        <v>#N/A</v>
      </c>
      <c r="P276" s="29" t="e">
        <v>#N/A</v>
      </c>
      <c r="Q276" s="29" t="e">
        <v>#N/A</v>
      </c>
      <c r="R276" s="29" t="e">
        <v>#N/A</v>
      </c>
      <c r="S276" s="29" t="e">
        <v>#N/A</v>
      </c>
    </row>
    <row r="277" spans="13:19" x14ac:dyDescent="0.25">
      <c r="M277" s="29" t="e">
        <v>#N/A</v>
      </c>
      <c r="N277" s="29" t="e">
        <v>#N/A</v>
      </c>
      <c r="O277" s="29" t="e">
        <v>#N/A</v>
      </c>
      <c r="P277" s="29" t="e">
        <v>#N/A</v>
      </c>
      <c r="Q277" s="29" t="e">
        <v>#N/A</v>
      </c>
      <c r="R277" s="29" t="e">
        <v>#N/A</v>
      </c>
      <c r="S277" s="29" t="e">
        <v>#N/A</v>
      </c>
    </row>
    <row r="278" spans="13:19" x14ac:dyDescent="0.25">
      <c r="M278" s="29" t="e">
        <v>#N/A</v>
      </c>
      <c r="N278" s="29" t="e">
        <v>#N/A</v>
      </c>
      <c r="O278" s="29" t="e">
        <v>#N/A</v>
      </c>
      <c r="P278" s="29" t="e">
        <v>#N/A</v>
      </c>
      <c r="Q278" s="29" t="e">
        <v>#N/A</v>
      </c>
      <c r="R278" s="29" t="e">
        <v>#N/A</v>
      </c>
      <c r="S278" s="29" t="e">
        <v>#N/A</v>
      </c>
    </row>
    <row r="279" spans="13:19" x14ac:dyDescent="0.25">
      <c r="M279" s="29" t="e">
        <v>#N/A</v>
      </c>
      <c r="N279" s="29" t="e">
        <v>#N/A</v>
      </c>
      <c r="O279" s="29" t="e">
        <v>#N/A</v>
      </c>
      <c r="P279" s="29" t="e">
        <v>#N/A</v>
      </c>
      <c r="Q279" s="29" t="e">
        <v>#N/A</v>
      </c>
      <c r="R279" s="29" t="e">
        <v>#N/A</v>
      </c>
      <c r="S279" s="29" t="e">
        <v>#N/A</v>
      </c>
    </row>
    <row r="280" spans="13:19" x14ac:dyDescent="0.25">
      <c r="M280" s="29" t="e">
        <v>#N/A</v>
      </c>
      <c r="N280" s="29" t="e">
        <v>#N/A</v>
      </c>
      <c r="O280" s="29" t="e">
        <v>#N/A</v>
      </c>
      <c r="P280" s="29" t="e">
        <v>#N/A</v>
      </c>
      <c r="Q280" s="29" t="e">
        <v>#N/A</v>
      </c>
      <c r="R280" s="29" t="e">
        <v>#N/A</v>
      </c>
      <c r="S280" s="29" t="e">
        <v>#N/A</v>
      </c>
    </row>
    <row r="281" spans="13:19" x14ac:dyDescent="0.25">
      <c r="M281" s="29" t="e">
        <v>#N/A</v>
      </c>
      <c r="N281" s="29" t="e">
        <v>#N/A</v>
      </c>
      <c r="O281" s="29" t="e">
        <v>#N/A</v>
      </c>
      <c r="P281" s="29" t="e">
        <v>#N/A</v>
      </c>
      <c r="Q281" s="29" t="e">
        <v>#N/A</v>
      </c>
      <c r="R281" s="29" t="e">
        <v>#N/A</v>
      </c>
      <c r="S281" s="29" t="e">
        <v>#N/A</v>
      </c>
    </row>
    <row r="282" spans="13:19" x14ac:dyDescent="0.25">
      <c r="M282" s="29" t="e">
        <v>#N/A</v>
      </c>
      <c r="N282" s="29" t="e">
        <v>#N/A</v>
      </c>
      <c r="O282" s="29" t="e">
        <v>#N/A</v>
      </c>
      <c r="P282" s="29" t="e">
        <v>#N/A</v>
      </c>
      <c r="Q282" s="29" t="e">
        <v>#N/A</v>
      </c>
      <c r="R282" s="29" t="e">
        <v>#N/A</v>
      </c>
      <c r="S282" s="29" t="e">
        <v>#N/A</v>
      </c>
    </row>
    <row r="283" spans="13:19" x14ac:dyDescent="0.25">
      <c r="M283" s="29" t="e">
        <v>#N/A</v>
      </c>
      <c r="N283" s="29" t="e">
        <v>#N/A</v>
      </c>
      <c r="O283" s="29" t="e">
        <v>#N/A</v>
      </c>
      <c r="P283" s="29" t="e">
        <v>#N/A</v>
      </c>
      <c r="Q283" s="29" t="e">
        <v>#N/A</v>
      </c>
      <c r="R283" s="29" t="e">
        <v>#N/A</v>
      </c>
      <c r="S283" s="29" t="e">
        <v>#N/A</v>
      </c>
    </row>
    <row r="284" spans="13:19" x14ac:dyDescent="0.25">
      <c r="M284" s="29" t="e">
        <v>#N/A</v>
      </c>
      <c r="N284" s="29" t="e">
        <v>#N/A</v>
      </c>
      <c r="O284" s="29" t="e">
        <v>#N/A</v>
      </c>
      <c r="P284" s="29" t="e">
        <v>#N/A</v>
      </c>
      <c r="Q284" s="29" t="e">
        <v>#N/A</v>
      </c>
      <c r="R284" s="29" t="e">
        <v>#N/A</v>
      </c>
      <c r="S284" s="29" t="e">
        <v>#N/A</v>
      </c>
    </row>
    <row r="285" spans="13:19" x14ac:dyDescent="0.25">
      <c r="M285" s="29" t="e">
        <v>#N/A</v>
      </c>
      <c r="N285" s="29" t="e">
        <v>#N/A</v>
      </c>
      <c r="O285" s="29" t="e">
        <v>#N/A</v>
      </c>
      <c r="P285" s="29" t="e">
        <v>#N/A</v>
      </c>
      <c r="Q285" s="29" t="e">
        <v>#N/A</v>
      </c>
      <c r="R285" s="29" t="e">
        <v>#N/A</v>
      </c>
      <c r="S285" s="29" t="e">
        <v>#N/A</v>
      </c>
    </row>
    <row r="286" spans="13:19" x14ac:dyDescent="0.25">
      <c r="M286" s="29" t="e">
        <v>#N/A</v>
      </c>
      <c r="N286" s="29" t="e">
        <v>#N/A</v>
      </c>
      <c r="O286" s="29" t="e">
        <v>#N/A</v>
      </c>
      <c r="P286" s="29" t="e">
        <v>#N/A</v>
      </c>
      <c r="Q286" s="29" t="e">
        <v>#N/A</v>
      </c>
      <c r="R286" s="29" t="e">
        <v>#N/A</v>
      </c>
      <c r="S286" s="29" t="e">
        <v>#N/A</v>
      </c>
    </row>
    <row r="287" spans="13:19" x14ac:dyDescent="0.25">
      <c r="M287" s="29" t="e">
        <v>#N/A</v>
      </c>
      <c r="N287" s="29" t="e">
        <v>#N/A</v>
      </c>
      <c r="O287" s="29" t="e">
        <v>#N/A</v>
      </c>
      <c r="P287" s="29" t="e">
        <v>#N/A</v>
      </c>
      <c r="Q287" s="29" t="e">
        <v>#N/A</v>
      </c>
      <c r="R287" s="29" t="e">
        <v>#N/A</v>
      </c>
      <c r="S287" s="29" t="e">
        <v>#N/A</v>
      </c>
    </row>
    <row r="288" spans="13:19" x14ac:dyDescent="0.25">
      <c r="M288" s="29" t="e">
        <v>#N/A</v>
      </c>
      <c r="N288" s="29" t="e">
        <v>#N/A</v>
      </c>
      <c r="O288" s="29" t="e">
        <v>#N/A</v>
      </c>
      <c r="P288" s="29" t="e">
        <v>#N/A</v>
      </c>
      <c r="Q288" s="29" t="e">
        <v>#N/A</v>
      </c>
      <c r="R288" s="29" t="e">
        <v>#N/A</v>
      </c>
      <c r="S288" s="29" t="e">
        <v>#N/A</v>
      </c>
    </row>
    <row r="289" spans="13:19" x14ac:dyDescent="0.25">
      <c r="M289" s="29" t="e">
        <v>#N/A</v>
      </c>
      <c r="N289" s="29" t="e">
        <v>#N/A</v>
      </c>
      <c r="O289" s="29" t="e">
        <v>#N/A</v>
      </c>
      <c r="P289" s="29" t="e">
        <v>#N/A</v>
      </c>
      <c r="Q289" s="29" t="e">
        <v>#N/A</v>
      </c>
      <c r="R289" s="29" t="e">
        <v>#N/A</v>
      </c>
      <c r="S289" s="29" t="e">
        <v>#N/A</v>
      </c>
    </row>
    <row r="290" spans="13:19" x14ac:dyDescent="0.25">
      <c r="M290" s="29" t="e">
        <v>#N/A</v>
      </c>
      <c r="N290" s="29" t="e">
        <v>#N/A</v>
      </c>
      <c r="O290" s="29" t="e">
        <v>#N/A</v>
      </c>
      <c r="P290" s="29" t="e">
        <v>#N/A</v>
      </c>
      <c r="Q290" s="29" t="e">
        <v>#N/A</v>
      </c>
      <c r="R290" s="29" t="e">
        <v>#N/A</v>
      </c>
      <c r="S290" s="29" t="e">
        <v>#N/A</v>
      </c>
    </row>
    <row r="291" spans="13:19" x14ac:dyDescent="0.25">
      <c r="M291" s="29" t="e">
        <v>#N/A</v>
      </c>
      <c r="N291" s="29" t="e">
        <v>#N/A</v>
      </c>
      <c r="O291" s="29" t="e">
        <v>#N/A</v>
      </c>
      <c r="P291" s="29" t="e">
        <v>#N/A</v>
      </c>
      <c r="Q291" s="29" t="e">
        <v>#N/A</v>
      </c>
      <c r="R291" s="29" t="e">
        <v>#N/A</v>
      </c>
      <c r="S291" s="29" t="e">
        <v>#N/A</v>
      </c>
    </row>
    <row r="292" spans="13:19" x14ac:dyDescent="0.25">
      <c r="M292" s="29" t="e">
        <v>#N/A</v>
      </c>
      <c r="N292" s="29" t="e">
        <v>#N/A</v>
      </c>
      <c r="O292" s="29" t="e">
        <v>#N/A</v>
      </c>
      <c r="P292" s="29" t="e">
        <v>#N/A</v>
      </c>
      <c r="Q292" s="29" t="e">
        <v>#N/A</v>
      </c>
      <c r="R292" s="29" t="e">
        <v>#N/A</v>
      </c>
      <c r="S292" s="29" t="e">
        <v>#N/A</v>
      </c>
    </row>
    <row r="293" spans="13:19" x14ac:dyDescent="0.25">
      <c r="M293" s="29" t="e">
        <v>#N/A</v>
      </c>
      <c r="N293" s="29" t="e">
        <v>#N/A</v>
      </c>
      <c r="O293" s="29" t="e">
        <v>#N/A</v>
      </c>
      <c r="P293" s="29" t="e">
        <v>#N/A</v>
      </c>
      <c r="Q293" s="29" t="e">
        <v>#N/A</v>
      </c>
      <c r="R293" s="29" t="e">
        <v>#N/A</v>
      </c>
      <c r="S293" s="29" t="e">
        <v>#N/A</v>
      </c>
    </row>
    <row r="294" spans="13:19" x14ac:dyDescent="0.25">
      <c r="M294" s="29" t="e">
        <v>#N/A</v>
      </c>
      <c r="N294" s="29" t="e">
        <v>#N/A</v>
      </c>
      <c r="O294" s="29" t="e">
        <v>#N/A</v>
      </c>
      <c r="P294" s="29" t="e">
        <v>#N/A</v>
      </c>
      <c r="Q294" s="29" t="e">
        <v>#N/A</v>
      </c>
      <c r="R294" s="29" t="e">
        <v>#N/A</v>
      </c>
      <c r="S294" s="29" t="e">
        <v>#N/A</v>
      </c>
    </row>
    <row r="295" spans="13:19" x14ac:dyDescent="0.25">
      <c r="M295" s="29" t="e">
        <v>#N/A</v>
      </c>
      <c r="N295" s="29" t="e">
        <v>#N/A</v>
      </c>
      <c r="O295" s="29" t="e">
        <v>#N/A</v>
      </c>
      <c r="P295" s="29" t="e">
        <v>#N/A</v>
      </c>
      <c r="Q295" s="29" t="e">
        <v>#N/A</v>
      </c>
      <c r="R295" s="29" t="e">
        <v>#N/A</v>
      </c>
      <c r="S295" s="29" t="e">
        <v>#N/A</v>
      </c>
    </row>
    <row r="296" spans="13:19" x14ac:dyDescent="0.25">
      <c r="M296" s="29" t="e">
        <v>#N/A</v>
      </c>
      <c r="N296" s="29" t="e">
        <v>#N/A</v>
      </c>
      <c r="O296" s="29" t="e">
        <v>#N/A</v>
      </c>
      <c r="P296" s="29" t="e">
        <v>#N/A</v>
      </c>
      <c r="Q296" s="29" t="e">
        <v>#N/A</v>
      </c>
      <c r="R296" s="29" t="e">
        <v>#N/A</v>
      </c>
      <c r="S296" s="29" t="e">
        <v>#N/A</v>
      </c>
    </row>
    <row r="297" spans="13:19" x14ac:dyDescent="0.25">
      <c r="M297" s="29" t="e">
        <v>#N/A</v>
      </c>
      <c r="N297" s="29" t="e">
        <v>#N/A</v>
      </c>
      <c r="O297" s="29" t="e">
        <v>#N/A</v>
      </c>
      <c r="P297" s="29" t="e">
        <v>#N/A</v>
      </c>
      <c r="Q297" s="29" t="e">
        <v>#N/A</v>
      </c>
      <c r="R297" s="29" t="e">
        <v>#N/A</v>
      </c>
      <c r="S297" s="29" t="e">
        <v>#N/A</v>
      </c>
    </row>
    <row r="298" spans="13:19" x14ac:dyDescent="0.25">
      <c r="M298" s="29" t="e">
        <v>#N/A</v>
      </c>
      <c r="N298" s="29" t="e">
        <v>#N/A</v>
      </c>
      <c r="O298" s="29" t="e">
        <v>#N/A</v>
      </c>
      <c r="P298" s="29" t="e">
        <v>#N/A</v>
      </c>
      <c r="Q298" s="29" t="e">
        <v>#N/A</v>
      </c>
      <c r="R298" s="29" t="e">
        <v>#N/A</v>
      </c>
      <c r="S298" s="29" t="e">
        <v>#N/A</v>
      </c>
    </row>
    <row r="299" spans="13:19" x14ac:dyDescent="0.25">
      <c r="M299" s="29" t="e">
        <v>#N/A</v>
      </c>
      <c r="N299" s="29" t="e">
        <v>#N/A</v>
      </c>
      <c r="O299" s="29" t="e">
        <v>#N/A</v>
      </c>
      <c r="P299" s="29" t="e">
        <v>#N/A</v>
      </c>
      <c r="Q299" s="29" t="e">
        <v>#N/A</v>
      </c>
      <c r="R299" s="29" t="e">
        <v>#N/A</v>
      </c>
      <c r="S299" s="29" t="e">
        <v>#N/A</v>
      </c>
    </row>
    <row r="300" spans="13:19" x14ac:dyDescent="0.25">
      <c r="M300" s="29" t="e">
        <v>#N/A</v>
      </c>
      <c r="N300" s="29" t="e">
        <v>#N/A</v>
      </c>
      <c r="O300" s="29" t="e">
        <v>#N/A</v>
      </c>
      <c r="P300" s="29" t="e">
        <v>#N/A</v>
      </c>
      <c r="Q300" s="29" t="e">
        <v>#N/A</v>
      </c>
      <c r="R300" s="29" t="e">
        <v>#N/A</v>
      </c>
      <c r="S300" s="29" t="e">
        <v>#N/A</v>
      </c>
    </row>
    <row r="301" spans="13:19" x14ac:dyDescent="0.25">
      <c r="M301" s="29" t="e">
        <v>#N/A</v>
      </c>
      <c r="N301" s="29" t="e">
        <v>#N/A</v>
      </c>
      <c r="O301" s="29" t="e">
        <v>#N/A</v>
      </c>
      <c r="P301" s="29" t="e">
        <v>#N/A</v>
      </c>
      <c r="Q301" s="29" t="e">
        <v>#N/A</v>
      </c>
      <c r="R301" s="29" t="e">
        <v>#N/A</v>
      </c>
      <c r="S301" s="29" t="e">
        <v>#N/A</v>
      </c>
    </row>
    <row r="302" spans="13:19" x14ac:dyDescent="0.25">
      <c r="M302" s="29" t="e">
        <v>#N/A</v>
      </c>
      <c r="N302" s="29" t="e">
        <v>#N/A</v>
      </c>
      <c r="O302" s="29" t="e">
        <v>#N/A</v>
      </c>
      <c r="P302" s="29" t="e">
        <v>#N/A</v>
      </c>
      <c r="Q302" s="29" t="e">
        <v>#N/A</v>
      </c>
      <c r="R302" s="29" t="e">
        <v>#N/A</v>
      </c>
      <c r="S302" s="29" t="e">
        <v>#N/A</v>
      </c>
    </row>
    <row r="303" spans="13:19" x14ac:dyDescent="0.25">
      <c r="M303" s="29" t="e">
        <v>#N/A</v>
      </c>
      <c r="N303" s="29" t="e">
        <v>#N/A</v>
      </c>
      <c r="O303" s="29" t="e">
        <v>#N/A</v>
      </c>
      <c r="P303" s="29" t="e">
        <v>#N/A</v>
      </c>
      <c r="Q303" s="29" t="e">
        <v>#N/A</v>
      </c>
      <c r="R303" s="29" t="e">
        <v>#N/A</v>
      </c>
      <c r="S303" s="29" t="e">
        <v>#N/A</v>
      </c>
    </row>
    <row r="304" spans="13:19" x14ac:dyDescent="0.25">
      <c r="M304" s="29" t="e">
        <v>#N/A</v>
      </c>
      <c r="N304" s="29" t="e">
        <v>#N/A</v>
      </c>
      <c r="O304" s="29" t="e">
        <v>#N/A</v>
      </c>
      <c r="P304" s="29" t="e">
        <v>#N/A</v>
      </c>
      <c r="Q304" s="29" t="e">
        <v>#N/A</v>
      </c>
      <c r="R304" s="29" t="e">
        <v>#N/A</v>
      </c>
      <c r="S304" s="29" t="e">
        <v>#N/A</v>
      </c>
    </row>
    <row r="305" spans="13:19" x14ac:dyDescent="0.25">
      <c r="M305" s="29" t="e">
        <v>#N/A</v>
      </c>
      <c r="N305" s="29" t="e">
        <v>#N/A</v>
      </c>
      <c r="O305" s="29" t="e">
        <v>#N/A</v>
      </c>
      <c r="P305" s="29" t="e">
        <v>#N/A</v>
      </c>
      <c r="Q305" s="29" t="e">
        <v>#N/A</v>
      </c>
      <c r="R305" s="29" t="e">
        <v>#N/A</v>
      </c>
      <c r="S305" s="29" t="e">
        <v>#N/A</v>
      </c>
    </row>
    <row r="306" spans="13:19" x14ac:dyDescent="0.25">
      <c r="M306" s="29" t="e">
        <v>#N/A</v>
      </c>
      <c r="N306" s="29" t="e">
        <v>#N/A</v>
      </c>
      <c r="O306" s="29" t="e">
        <v>#N/A</v>
      </c>
      <c r="P306" s="29" t="e">
        <v>#N/A</v>
      </c>
      <c r="Q306" s="29" t="e">
        <v>#N/A</v>
      </c>
      <c r="R306" s="29" t="e">
        <v>#N/A</v>
      </c>
      <c r="S306" s="29" t="e">
        <v>#N/A</v>
      </c>
    </row>
    <row r="307" spans="13:19" x14ac:dyDescent="0.25">
      <c r="M307" s="29" t="e">
        <v>#N/A</v>
      </c>
      <c r="N307" s="29" t="e">
        <v>#N/A</v>
      </c>
      <c r="O307" s="29" t="e">
        <v>#N/A</v>
      </c>
      <c r="P307" s="29" t="e">
        <v>#N/A</v>
      </c>
      <c r="Q307" s="29" t="e">
        <v>#N/A</v>
      </c>
      <c r="R307" s="29" t="e">
        <v>#N/A</v>
      </c>
      <c r="S307" s="29" t="e">
        <v>#N/A</v>
      </c>
    </row>
    <row r="308" spans="13:19" x14ac:dyDescent="0.25">
      <c r="M308" s="29" t="e">
        <v>#N/A</v>
      </c>
      <c r="N308" s="29" t="e">
        <v>#N/A</v>
      </c>
      <c r="O308" s="29" t="e">
        <v>#N/A</v>
      </c>
      <c r="P308" s="29" t="e">
        <v>#N/A</v>
      </c>
      <c r="Q308" s="29" t="e">
        <v>#N/A</v>
      </c>
      <c r="R308" s="29" t="e">
        <v>#N/A</v>
      </c>
      <c r="S308" s="29" t="e">
        <v>#N/A</v>
      </c>
    </row>
    <row r="309" spans="13:19" x14ac:dyDescent="0.25">
      <c r="M309" s="29" t="e">
        <v>#N/A</v>
      </c>
      <c r="N309" s="29" t="e">
        <v>#N/A</v>
      </c>
      <c r="O309" s="29" t="e">
        <v>#N/A</v>
      </c>
      <c r="P309" s="29" t="e">
        <v>#N/A</v>
      </c>
      <c r="Q309" s="29" t="e">
        <v>#N/A</v>
      </c>
      <c r="R309" s="29" t="e">
        <v>#N/A</v>
      </c>
      <c r="S309" s="29" t="e">
        <v>#N/A</v>
      </c>
    </row>
    <row r="310" spans="13:19" x14ac:dyDescent="0.25">
      <c r="M310" s="29" t="e">
        <v>#N/A</v>
      </c>
      <c r="N310" s="29" t="e">
        <v>#N/A</v>
      </c>
      <c r="O310" s="29" t="e">
        <v>#N/A</v>
      </c>
      <c r="P310" s="29" t="e">
        <v>#N/A</v>
      </c>
      <c r="Q310" s="29" t="e">
        <v>#N/A</v>
      </c>
      <c r="R310" s="29" t="e">
        <v>#N/A</v>
      </c>
      <c r="S310" s="29" t="e">
        <v>#N/A</v>
      </c>
    </row>
    <row r="311" spans="13:19" x14ac:dyDescent="0.25">
      <c r="M311" s="29" t="e">
        <v>#N/A</v>
      </c>
      <c r="N311" s="29" t="e">
        <v>#N/A</v>
      </c>
      <c r="O311" s="29" t="e">
        <v>#N/A</v>
      </c>
      <c r="P311" s="29" t="e">
        <v>#N/A</v>
      </c>
      <c r="Q311" s="29" t="e">
        <v>#N/A</v>
      </c>
      <c r="R311" s="29" t="e">
        <v>#N/A</v>
      </c>
      <c r="S311" s="29" t="e">
        <v>#N/A</v>
      </c>
    </row>
    <row r="312" spans="13:19" x14ac:dyDescent="0.25">
      <c r="M312" s="29" t="e">
        <v>#N/A</v>
      </c>
      <c r="N312" s="29" t="e">
        <v>#N/A</v>
      </c>
      <c r="O312" s="29" t="e">
        <v>#N/A</v>
      </c>
      <c r="P312" s="29" t="e">
        <v>#N/A</v>
      </c>
      <c r="Q312" s="29" t="e">
        <v>#N/A</v>
      </c>
      <c r="R312" s="29" t="e">
        <v>#N/A</v>
      </c>
      <c r="S312" s="29" t="e">
        <v>#N/A</v>
      </c>
    </row>
    <row r="313" spans="13:19" x14ac:dyDescent="0.25">
      <c r="M313" s="29" t="e">
        <v>#N/A</v>
      </c>
      <c r="N313" s="29" t="e">
        <v>#N/A</v>
      </c>
      <c r="O313" s="29" t="e">
        <v>#N/A</v>
      </c>
      <c r="P313" s="29" t="e">
        <v>#N/A</v>
      </c>
      <c r="Q313" s="29" t="e">
        <v>#N/A</v>
      </c>
      <c r="R313" s="29" t="e">
        <v>#N/A</v>
      </c>
      <c r="S313" s="29" t="e">
        <v>#N/A</v>
      </c>
    </row>
    <row r="314" spans="13:19" x14ac:dyDescent="0.25">
      <c r="M314" s="29" t="e">
        <v>#N/A</v>
      </c>
      <c r="N314" s="29" t="e">
        <v>#N/A</v>
      </c>
      <c r="O314" s="29" t="e">
        <v>#N/A</v>
      </c>
      <c r="P314" s="29" t="e">
        <v>#N/A</v>
      </c>
      <c r="Q314" s="29" t="e">
        <v>#N/A</v>
      </c>
      <c r="R314" s="29" t="e">
        <v>#N/A</v>
      </c>
      <c r="S314" s="29" t="e">
        <v>#N/A</v>
      </c>
    </row>
    <row r="315" spans="13:19" x14ac:dyDescent="0.25">
      <c r="M315" s="29" t="e">
        <v>#N/A</v>
      </c>
      <c r="N315" s="29" t="e">
        <v>#N/A</v>
      </c>
      <c r="O315" s="29" t="e">
        <v>#N/A</v>
      </c>
      <c r="P315" s="29" t="e">
        <v>#N/A</v>
      </c>
      <c r="Q315" s="29" t="e">
        <v>#N/A</v>
      </c>
      <c r="R315" s="29" t="e">
        <v>#N/A</v>
      </c>
      <c r="S315" s="29" t="e">
        <v>#N/A</v>
      </c>
    </row>
    <row r="316" spans="13:19" x14ac:dyDescent="0.25">
      <c r="M316" s="29" t="e">
        <v>#N/A</v>
      </c>
      <c r="N316" s="29" t="e">
        <v>#N/A</v>
      </c>
      <c r="O316" s="29" t="e">
        <v>#N/A</v>
      </c>
      <c r="P316" s="29" t="e">
        <v>#N/A</v>
      </c>
      <c r="Q316" s="29" t="e">
        <v>#N/A</v>
      </c>
      <c r="R316" s="29" t="e">
        <v>#N/A</v>
      </c>
      <c r="S316" s="29" t="e">
        <v>#N/A</v>
      </c>
    </row>
    <row r="317" spans="13:19" x14ac:dyDescent="0.25">
      <c r="M317" s="29" t="e">
        <v>#N/A</v>
      </c>
      <c r="N317" s="29" t="e">
        <v>#N/A</v>
      </c>
      <c r="O317" s="29" t="e">
        <v>#N/A</v>
      </c>
      <c r="P317" s="29" t="e">
        <v>#N/A</v>
      </c>
      <c r="Q317" s="29" t="e">
        <v>#N/A</v>
      </c>
      <c r="R317" s="29" t="e">
        <v>#N/A</v>
      </c>
      <c r="S317" s="29" t="e">
        <v>#N/A</v>
      </c>
    </row>
    <row r="318" spans="13:19" x14ac:dyDescent="0.25">
      <c r="M318" s="29" t="e">
        <v>#N/A</v>
      </c>
      <c r="N318" s="29" t="e">
        <v>#N/A</v>
      </c>
      <c r="O318" s="29" t="e">
        <v>#N/A</v>
      </c>
      <c r="P318" s="29" t="e">
        <v>#N/A</v>
      </c>
      <c r="Q318" s="29" t="e">
        <v>#N/A</v>
      </c>
      <c r="R318" s="29" t="e">
        <v>#N/A</v>
      </c>
      <c r="S318" s="29" t="e">
        <v>#N/A</v>
      </c>
    </row>
    <row r="319" spans="13:19" x14ac:dyDescent="0.25">
      <c r="M319" s="29" t="e">
        <v>#N/A</v>
      </c>
      <c r="N319" s="29" t="e">
        <v>#N/A</v>
      </c>
      <c r="O319" s="29" t="e">
        <v>#N/A</v>
      </c>
      <c r="P319" s="29" t="e">
        <v>#N/A</v>
      </c>
      <c r="Q319" s="29" t="e">
        <v>#N/A</v>
      </c>
      <c r="R319" s="29" t="e">
        <v>#N/A</v>
      </c>
      <c r="S319" s="29" t="e">
        <v>#N/A</v>
      </c>
    </row>
    <row r="320" spans="13:19" x14ac:dyDescent="0.25">
      <c r="M320" s="29" t="e">
        <v>#N/A</v>
      </c>
      <c r="N320" s="29" t="e">
        <v>#N/A</v>
      </c>
      <c r="O320" s="29" t="e">
        <v>#N/A</v>
      </c>
      <c r="P320" s="29" t="e">
        <v>#N/A</v>
      </c>
      <c r="Q320" s="29" t="e">
        <v>#N/A</v>
      </c>
      <c r="R320" s="29" t="e">
        <v>#N/A</v>
      </c>
      <c r="S320" s="29" t="e">
        <v>#N/A</v>
      </c>
    </row>
    <row r="321" spans="13:19" x14ac:dyDescent="0.25">
      <c r="M321" s="29" t="e">
        <v>#N/A</v>
      </c>
      <c r="N321" s="29" t="e">
        <v>#N/A</v>
      </c>
      <c r="O321" s="29" t="e">
        <v>#N/A</v>
      </c>
      <c r="P321" s="29" t="e">
        <v>#N/A</v>
      </c>
      <c r="Q321" s="29" t="e">
        <v>#N/A</v>
      </c>
      <c r="R321" s="29" t="e">
        <v>#N/A</v>
      </c>
      <c r="S321" s="29" t="e">
        <v>#N/A</v>
      </c>
    </row>
    <row r="322" spans="13:19" x14ac:dyDescent="0.25">
      <c r="M322" s="29" t="e">
        <v>#N/A</v>
      </c>
      <c r="N322" s="29" t="e">
        <v>#N/A</v>
      </c>
      <c r="O322" s="29" t="e">
        <v>#N/A</v>
      </c>
      <c r="P322" s="29" t="e">
        <v>#N/A</v>
      </c>
      <c r="Q322" s="29" t="e">
        <v>#N/A</v>
      </c>
      <c r="R322" s="29" t="e">
        <v>#N/A</v>
      </c>
      <c r="S322" s="29" t="e">
        <v>#N/A</v>
      </c>
    </row>
    <row r="323" spans="13:19" x14ac:dyDescent="0.25">
      <c r="M323" s="29" t="e">
        <v>#N/A</v>
      </c>
      <c r="N323" s="29" t="e">
        <v>#N/A</v>
      </c>
      <c r="O323" s="29" t="e">
        <v>#N/A</v>
      </c>
      <c r="P323" s="29" t="e">
        <v>#N/A</v>
      </c>
      <c r="Q323" s="29" t="e">
        <v>#N/A</v>
      </c>
      <c r="R323" s="29" t="e">
        <v>#N/A</v>
      </c>
      <c r="S323" s="29" t="e">
        <v>#N/A</v>
      </c>
    </row>
    <row r="324" spans="13:19" x14ac:dyDescent="0.25">
      <c r="M324" s="29" t="e">
        <v>#N/A</v>
      </c>
      <c r="N324" s="29" t="e">
        <v>#N/A</v>
      </c>
      <c r="O324" s="29" t="e">
        <v>#N/A</v>
      </c>
      <c r="P324" s="29" t="e">
        <v>#N/A</v>
      </c>
      <c r="Q324" s="29" t="e">
        <v>#N/A</v>
      </c>
      <c r="R324" s="29" t="e">
        <v>#N/A</v>
      </c>
      <c r="S324" s="29" t="e">
        <v>#N/A</v>
      </c>
    </row>
    <row r="325" spans="13:19" x14ac:dyDescent="0.25">
      <c r="M325" s="29" t="e">
        <v>#N/A</v>
      </c>
      <c r="N325" s="29" t="e">
        <v>#N/A</v>
      </c>
      <c r="O325" s="29" t="e">
        <v>#N/A</v>
      </c>
      <c r="P325" s="29" t="e">
        <v>#N/A</v>
      </c>
      <c r="Q325" s="29" t="e">
        <v>#N/A</v>
      </c>
      <c r="R325" s="29" t="e">
        <v>#N/A</v>
      </c>
      <c r="S325" s="29" t="e">
        <v>#N/A</v>
      </c>
    </row>
    <row r="326" spans="13:19" x14ac:dyDescent="0.25">
      <c r="M326" s="29" t="e">
        <v>#N/A</v>
      </c>
      <c r="N326" s="29" t="e">
        <v>#N/A</v>
      </c>
      <c r="O326" s="29" t="e">
        <v>#N/A</v>
      </c>
      <c r="P326" s="29" t="e">
        <v>#N/A</v>
      </c>
      <c r="Q326" s="29" t="e">
        <v>#N/A</v>
      </c>
      <c r="R326" s="29" t="e">
        <v>#N/A</v>
      </c>
      <c r="S326" s="29" t="e">
        <v>#N/A</v>
      </c>
    </row>
    <row r="327" spans="13:19" x14ac:dyDescent="0.25">
      <c r="M327" s="29" t="e">
        <v>#N/A</v>
      </c>
      <c r="N327" s="29" t="e">
        <v>#N/A</v>
      </c>
      <c r="O327" s="29" t="e">
        <v>#N/A</v>
      </c>
      <c r="P327" s="29" t="e">
        <v>#N/A</v>
      </c>
      <c r="Q327" s="29" t="e">
        <v>#N/A</v>
      </c>
      <c r="R327" s="29" t="e">
        <v>#N/A</v>
      </c>
      <c r="S327" s="29" t="e">
        <v>#N/A</v>
      </c>
    </row>
    <row r="328" spans="13:19" x14ac:dyDescent="0.25">
      <c r="M328" s="29" t="e">
        <v>#N/A</v>
      </c>
      <c r="N328" s="29" t="e">
        <v>#N/A</v>
      </c>
      <c r="O328" s="29" t="e">
        <v>#N/A</v>
      </c>
      <c r="P328" s="29" t="e">
        <v>#N/A</v>
      </c>
      <c r="Q328" s="29" t="e">
        <v>#N/A</v>
      </c>
      <c r="R328" s="29" t="e">
        <v>#N/A</v>
      </c>
      <c r="S328" s="29" t="e">
        <v>#N/A</v>
      </c>
    </row>
    <row r="329" spans="13:19" x14ac:dyDescent="0.25">
      <c r="M329" s="29" t="e">
        <v>#N/A</v>
      </c>
      <c r="N329" s="29" t="e">
        <v>#N/A</v>
      </c>
      <c r="O329" s="29" t="e">
        <v>#N/A</v>
      </c>
      <c r="P329" s="29" t="e">
        <v>#N/A</v>
      </c>
      <c r="Q329" s="29" t="e">
        <v>#N/A</v>
      </c>
      <c r="R329" s="29" t="e">
        <v>#N/A</v>
      </c>
      <c r="S329" s="29" t="e">
        <v>#N/A</v>
      </c>
    </row>
    <row r="330" spans="13:19" x14ac:dyDescent="0.25">
      <c r="M330" s="29" t="e">
        <v>#N/A</v>
      </c>
      <c r="N330" s="29" t="e">
        <v>#N/A</v>
      </c>
      <c r="O330" s="29" t="e">
        <v>#N/A</v>
      </c>
      <c r="P330" s="29" t="e">
        <v>#N/A</v>
      </c>
      <c r="Q330" s="29" t="e">
        <v>#N/A</v>
      </c>
      <c r="R330" s="29" t="e">
        <v>#N/A</v>
      </c>
      <c r="S330" s="29" t="e">
        <v>#N/A</v>
      </c>
    </row>
    <row r="331" spans="13:19" x14ac:dyDescent="0.25">
      <c r="M331" s="29" t="e">
        <v>#N/A</v>
      </c>
      <c r="N331" s="29" t="e">
        <v>#N/A</v>
      </c>
      <c r="O331" s="29" t="e">
        <v>#N/A</v>
      </c>
      <c r="P331" s="29" t="e">
        <v>#N/A</v>
      </c>
      <c r="Q331" s="29" t="e">
        <v>#N/A</v>
      </c>
      <c r="R331" s="29" t="e">
        <v>#N/A</v>
      </c>
      <c r="S331" s="29" t="e">
        <v>#N/A</v>
      </c>
    </row>
    <row r="332" spans="13:19" x14ac:dyDescent="0.25">
      <c r="M332" s="29" t="e">
        <v>#N/A</v>
      </c>
      <c r="N332" s="29" t="e">
        <v>#N/A</v>
      </c>
      <c r="O332" s="29" t="e">
        <v>#N/A</v>
      </c>
      <c r="P332" s="29" t="e">
        <v>#N/A</v>
      </c>
      <c r="Q332" s="29" t="e">
        <v>#N/A</v>
      </c>
      <c r="R332" s="29" t="e">
        <v>#N/A</v>
      </c>
      <c r="S332" s="29" t="e">
        <v>#N/A</v>
      </c>
    </row>
    <row r="333" spans="13:19" x14ac:dyDescent="0.25">
      <c r="M333" s="29" t="e">
        <v>#N/A</v>
      </c>
      <c r="N333" s="29" t="e">
        <v>#N/A</v>
      </c>
      <c r="O333" s="29" t="e">
        <v>#N/A</v>
      </c>
      <c r="P333" s="29" t="e">
        <v>#N/A</v>
      </c>
      <c r="Q333" s="29" t="e">
        <v>#N/A</v>
      </c>
      <c r="R333" s="29" t="e">
        <v>#N/A</v>
      </c>
      <c r="S333" s="29" t="e">
        <v>#N/A</v>
      </c>
    </row>
    <row r="334" spans="13:19" x14ac:dyDescent="0.25">
      <c r="M334" s="29" t="e">
        <v>#N/A</v>
      </c>
      <c r="N334" s="29" t="e">
        <v>#N/A</v>
      </c>
      <c r="O334" s="29" t="e">
        <v>#N/A</v>
      </c>
      <c r="P334" s="29" t="e">
        <v>#N/A</v>
      </c>
      <c r="Q334" s="29" t="e">
        <v>#N/A</v>
      </c>
      <c r="R334" s="29" t="e">
        <v>#N/A</v>
      </c>
      <c r="S334" s="29" t="e">
        <v>#N/A</v>
      </c>
    </row>
    <row r="335" spans="13:19" x14ac:dyDescent="0.25">
      <c r="M335" s="29" t="e">
        <v>#N/A</v>
      </c>
      <c r="N335" s="29" t="e">
        <v>#N/A</v>
      </c>
      <c r="O335" s="29" t="e">
        <v>#N/A</v>
      </c>
      <c r="P335" s="29" t="e">
        <v>#N/A</v>
      </c>
      <c r="Q335" s="29" t="e">
        <v>#N/A</v>
      </c>
      <c r="R335" s="29" t="e">
        <v>#N/A</v>
      </c>
      <c r="S335" s="29" t="e">
        <v>#N/A</v>
      </c>
    </row>
    <row r="336" spans="13:19" x14ac:dyDescent="0.25">
      <c r="M336" s="29" t="e">
        <v>#N/A</v>
      </c>
      <c r="N336" s="29" t="e">
        <v>#N/A</v>
      </c>
      <c r="O336" s="29" t="e">
        <v>#N/A</v>
      </c>
      <c r="P336" s="29" t="e">
        <v>#N/A</v>
      </c>
      <c r="Q336" s="29" t="e">
        <v>#N/A</v>
      </c>
      <c r="R336" s="29" t="e">
        <v>#N/A</v>
      </c>
      <c r="S336" s="29" t="e">
        <v>#N/A</v>
      </c>
    </row>
    <row r="337" spans="13:19" x14ac:dyDescent="0.25">
      <c r="M337" s="29" t="e">
        <v>#N/A</v>
      </c>
      <c r="N337" s="29" t="e">
        <v>#N/A</v>
      </c>
      <c r="O337" s="29" t="e">
        <v>#N/A</v>
      </c>
      <c r="P337" s="29" t="e">
        <v>#N/A</v>
      </c>
      <c r="Q337" s="29" t="e">
        <v>#N/A</v>
      </c>
      <c r="R337" s="29" t="e">
        <v>#N/A</v>
      </c>
      <c r="S337" s="29" t="e">
        <v>#N/A</v>
      </c>
    </row>
    <row r="338" spans="13:19" x14ac:dyDescent="0.25">
      <c r="M338" s="29" t="e">
        <v>#N/A</v>
      </c>
      <c r="N338" s="29" t="e">
        <v>#N/A</v>
      </c>
      <c r="O338" s="29" t="e">
        <v>#N/A</v>
      </c>
      <c r="P338" s="29" t="e">
        <v>#N/A</v>
      </c>
      <c r="Q338" s="29" t="e">
        <v>#N/A</v>
      </c>
      <c r="R338" s="29" t="e">
        <v>#N/A</v>
      </c>
      <c r="S338" s="29" t="e">
        <v>#N/A</v>
      </c>
    </row>
    <row r="339" spans="13:19" x14ac:dyDescent="0.25">
      <c r="M339" s="29" t="e">
        <v>#N/A</v>
      </c>
      <c r="N339" s="29" t="e">
        <v>#N/A</v>
      </c>
      <c r="O339" s="29" t="e">
        <v>#N/A</v>
      </c>
      <c r="P339" s="29" t="e">
        <v>#N/A</v>
      </c>
      <c r="Q339" s="29" t="e">
        <v>#N/A</v>
      </c>
      <c r="R339" s="29" t="e">
        <v>#N/A</v>
      </c>
      <c r="S339" s="29" t="e">
        <v>#N/A</v>
      </c>
    </row>
    <row r="340" spans="13:19" x14ac:dyDescent="0.25">
      <c r="M340" s="29" t="e">
        <v>#N/A</v>
      </c>
      <c r="N340" s="29" t="e">
        <v>#N/A</v>
      </c>
      <c r="O340" s="29" t="e">
        <v>#N/A</v>
      </c>
      <c r="P340" s="29" t="e">
        <v>#N/A</v>
      </c>
      <c r="Q340" s="29" t="e">
        <v>#N/A</v>
      </c>
      <c r="R340" s="29" t="e">
        <v>#N/A</v>
      </c>
      <c r="S340" s="29" t="e">
        <v>#N/A</v>
      </c>
    </row>
    <row r="341" spans="13:19" x14ac:dyDescent="0.25">
      <c r="M341" s="29" t="e">
        <v>#N/A</v>
      </c>
      <c r="N341" s="29" t="e">
        <v>#N/A</v>
      </c>
      <c r="O341" s="29" t="e">
        <v>#N/A</v>
      </c>
      <c r="P341" s="29" t="e">
        <v>#N/A</v>
      </c>
      <c r="Q341" s="29" t="e">
        <v>#N/A</v>
      </c>
      <c r="R341" s="29" t="e">
        <v>#N/A</v>
      </c>
      <c r="S341" s="29" t="e">
        <v>#N/A</v>
      </c>
    </row>
    <row r="342" spans="13:19" x14ac:dyDescent="0.25">
      <c r="M342" s="29" t="e">
        <v>#N/A</v>
      </c>
      <c r="N342" s="29" t="e">
        <v>#N/A</v>
      </c>
      <c r="O342" s="29" t="e">
        <v>#N/A</v>
      </c>
      <c r="P342" s="29" t="e">
        <v>#N/A</v>
      </c>
      <c r="Q342" s="29" t="e">
        <v>#N/A</v>
      </c>
      <c r="R342" s="29" t="e">
        <v>#N/A</v>
      </c>
      <c r="S342" s="29" t="e">
        <v>#N/A</v>
      </c>
    </row>
    <row r="343" spans="13:19" x14ac:dyDescent="0.25">
      <c r="M343" s="29" t="e">
        <v>#N/A</v>
      </c>
      <c r="N343" s="29" t="e">
        <v>#N/A</v>
      </c>
      <c r="O343" s="29" t="e">
        <v>#N/A</v>
      </c>
      <c r="P343" s="29" t="e">
        <v>#N/A</v>
      </c>
      <c r="Q343" s="29" t="e">
        <v>#N/A</v>
      </c>
      <c r="R343" s="29" t="e">
        <v>#N/A</v>
      </c>
      <c r="S343" s="29" t="e">
        <v>#N/A</v>
      </c>
    </row>
    <row r="344" spans="13:19" x14ac:dyDescent="0.25">
      <c r="M344" s="29" t="e">
        <v>#N/A</v>
      </c>
      <c r="N344" s="29" t="e">
        <v>#N/A</v>
      </c>
      <c r="O344" s="29" t="e">
        <v>#N/A</v>
      </c>
      <c r="P344" s="29" t="e">
        <v>#N/A</v>
      </c>
      <c r="Q344" s="29" t="e">
        <v>#N/A</v>
      </c>
      <c r="R344" s="29" t="e">
        <v>#N/A</v>
      </c>
      <c r="S344" s="29" t="e">
        <v>#N/A</v>
      </c>
    </row>
    <row r="345" spans="13:19" x14ac:dyDescent="0.25">
      <c r="M345" s="29" t="e">
        <v>#N/A</v>
      </c>
      <c r="N345" s="29" t="e">
        <v>#N/A</v>
      </c>
      <c r="O345" s="29" t="e">
        <v>#N/A</v>
      </c>
      <c r="P345" s="29" t="e">
        <v>#N/A</v>
      </c>
      <c r="Q345" s="29" t="e">
        <v>#N/A</v>
      </c>
      <c r="R345" s="29" t="e">
        <v>#N/A</v>
      </c>
      <c r="S345" s="29" t="e">
        <v>#N/A</v>
      </c>
    </row>
    <row r="346" spans="13:19" x14ac:dyDescent="0.25">
      <c r="M346" s="29" t="e">
        <v>#N/A</v>
      </c>
      <c r="N346" s="29" t="e">
        <v>#N/A</v>
      </c>
      <c r="O346" s="29" t="e">
        <v>#N/A</v>
      </c>
      <c r="P346" s="29" t="e">
        <v>#N/A</v>
      </c>
      <c r="Q346" s="29" t="e">
        <v>#N/A</v>
      </c>
      <c r="R346" s="29" t="e">
        <v>#N/A</v>
      </c>
      <c r="S346" s="29" t="e">
        <v>#N/A</v>
      </c>
    </row>
    <row r="347" spans="13:19" x14ac:dyDescent="0.25">
      <c r="M347" s="29" t="e">
        <v>#N/A</v>
      </c>
      <c r="N347" s="29" t="e">
        <v>#N/A</v>
      </c>
      <c r="O347" s="29" t="e">
        <v>#N/A</v>
      </c>
      <c r="P347" s="29" t="e">
        <v>#N/A</v>
      </c>
      <c r="Q347" s="29" t="e">
        <v>#N/A</v>
      </c>
      <c r="R347" s="29" t="e">
        <v>#N/A</v>
      </c>
      <c r="S347" s="29" t="e">
        <v>#N/A</v>
      </c>
    </row>
    <row r="348" spans="13:19" x14ac:dyDescent="0.25">
      <c r="M348" s="29" t="e">
        <v>#N/A</v>
      </c>
      <c r="N348" s="29" t="e">
        <v>#N/A</v>
      </c>
      <c r="O348" s="29" t="e">
        <v>#N/A</v>
      </c>
      <c r="P348" s="29" t="e">
        <v>#N/A</v>
      </c>
      <c r="Q348" s="29" t="e">
        <v>#N/A</v>
      </c>
      <c r="R348" s="29" t="e">
        <v>#N/A</v>
      </c>
      <c r="S348" s="29" t="e">
        <v>#N/A</v>
      </c>
    </row>
    <row r="349" spans="13:19" x14ac:dyDescent="0.25">
      <c r="M349" s="29" t="e">
        <v>#N/A</v>
      </c>
      <c r="N349" s="29" t="e">
        <v>#N/A</v>
      </c>
      <c r="O349" s="29" t="e">
        <v>#N/A</v>
      </c>
      <c r="P349" s="29" t="e">
        <v>#N/A</v>
      </c>
      <c r="Q349" s="29" t="e">
        <v>#N/A</v>
      </c>
      <c r="R349" s="29" t="e">
        <v>#N/A</v>
      </c>
      <c r="S349" s="29" t="e">
        <v>#N/A</v>
      </c>
    </row>
    <row r="350" spans="13:19" x14ac:dyDescent="0.25">
      <c r="M350" s="29" t="e">
        <v>#N/A</v>
      </c>
      <c r="N350" s="29" t="e">
        <v>#N/A</v>
      </c>
      <c r="O350" s="29" t="e">
        <v>#N/A</v>
      </c>
      <c r="P350" s="29" t="e">
        <v>#N/A</v>
      </c>
      <c r="Q350" s="29" t="e">
        <v>#N/A</v>
      </c>
      <c r="R350" s="29" t="e">
        <v>#N/A</v>
      </c>
      <c r="S350" s="29" t="e">
        <v>#N/A</v>
      </c>
    </row>
    <row r="351" spans="13:19" x14ac:dyDescent="0.25">
      <c r="M351" s="29" t="e">
        <v>#N/A</v>
      </c>
      <c r="N351" s="29" t="e">
        <v>#N/A</v>
      </c>
      <c r="O351" s="29" t="e">
        <v>#N/A</v>
      </c>
      <c r="P351" s="29" t="e">
        <v>#N/A</v>
      </c>
      <c r="Q351" s="29" t="e">
        <v>#N/A</v>
      </c>
      <c r="R351" s="29" t="e">
        <v>#N/A</v>
      </c>
      <c r="S351" s="29" t="e">
        <v>#N/A</v>
      </c>
    </row>
    <row r="352" spans="13:19" x14ac:dyDescent="0.25">
      <c r="M352" s="29" t="e">
        <v>#N/A</v>
      </c>
      <c r="N352" s="29" t="e">
        <v>#N/A</v>
      </c>
      <c r="O352" s="29" t="e">
        <v>#N/A</v>
      </c>
      <c r="P352" s="29" t="e">
        <v>#N/A</v>
      </c>
      <c r="Q352" s="29" t="e">
        <v>#N/A</v>
      </c>
      <c r="R352" s="29" t="e">
        <v>#N/A</v>
      </c>
      <c r="S352" s="29" t="e">
        <v>#N/A</v>
      </c>
    </row>
    <row r="353" spans="13:19" x14ac:dyDescent="0.25">
      <c r="M353" s="29" t="e">
        <v>#N/A</v>
      </c>
      <c r="N353" s="29" t="e">
        <v>#N/A</v>
      </c>
      <c r="O353" s="29" t="e">
        <v>#N/A</v>
      </c>
      <c r="P353" s="29" t="e">
        <v>#N/A</v>
      </c>
      <c r="Q353" s="29" t="e">
        <v>#N/A</v>
      </c>
      <c r="R353" s="29" t="e">
        <v>#N/A</v>
      </c>
      <c r="S353" s="29" t="e">
        <v>#N/A</v>
      </c>
    </row>
    <row r="354" spans="13:19" x14ac:dyDescent="0.25">
      <c r="M354" s="29" t="e">
        <v>#N/A</v>
      </c>
      <c r="N354" s="29" t="e">
        <v>#N/A</v>
      </c>
      <c r="O354" s="29" t="e">
        <v>#N/A</v>
      </c>
      <c r="P354" s="29" t="e">
        <v>#N/A</v>
      </c>
      <c r="Q354" s="29" t="e">
        <v>#N/A</v>
      </c>
      <c r="R354" s="29" t="e">
        <v>#N/A</v>
      </c>
      <c r="S354" s="29" t="e">
        <v>#N/A</v>
      </c>
    </row>
    <row r="355" spans="13:19" x14ac:dyDescent="0.25">
      <c r="M355" s="29" t="e">
        <v>#N/A</v>
      </c>
      <c r="N355" s="29" t="e">
        <v>#N/A</v>
      </c>
      <c r="O355" s="29" t="e">
        <v>#N/A</v>
      </c>
      <c r="P355" s="29" t="e">
        <v>#N/A</v>
      </c>
      <c r="Q355" s="29" t="e">
        <v>#N/A</v>
      </c>
      <c r="R355" s="29" t="e">
        <v>#N/A</v>
      </c>
      <c r="S355" s="29" t="e">
        <v>#N/A</v>
      </c>
    </row>
    <row r="356" spans="13:19" x14ac:dyDescent="0.25">
      <c r="M356" s="29" t="e">
        <v>#N/A</v>
      </c>
      <c r="N356" s="29" t="e">
        <v>#N/A</v>
      </c>
      <c r="O356" s="29" t="e">
        <v>#N/A</v>
      </c>
      <c r="P356" s="29" t="e">
        <v>#N/A</v>
      </c>
      <c r="Q356" s="29" t="e">
        <v>#N/A</v>
      </c>
      <c r="R356" s="29" t="e">
        <v>#N/A</v>
      </c>
      <c r="S356" s="29" t="e">
        <v>#N/A</v>
      </c>
    </row>
    <row r="357" spans="13:19" x14ac:dyDescent="0.25">
      <c r="M357" s="29" t="e">
        <v>#N/A</v>
      </c>
      <c r="N357" s="29" t="e">
        <v>#N/A</v>
      </c>
      <c r="O357" s="29" t="e">
        <v>#N/A</v>
      </c>
      <c r="P357" s="29" t="e">
        <v>#N/A</v>
      </c>
      <c r="Q357" s="29" t="e">
        <v>#N/A</v>
      </c>
      <c r="R357" s="29" t="e">
        <v>#N/A</v>
      </c>
      <c r="S357" s="29" t="e">
        <v>#N/A</v>
      </c>
    </row>
    <row r="358" spans="13:19" x14ac:dyDescent="0.25">
      <c r="M358" s="29" t="e">
        <v>#N/A</v>
      </c>
      <c r="N358" s="29" t="e">
        <v>#N/A</v>
      </c>
      <c r="O358" s="29" t="e">
        <v>#N/A</v>
      </c>
      <c r="P358" s="29" t="e">
        <v>#N/A</v>
      </c>
      <c r="Q358" s="29" t="e">
        <v>#N/A</v>
      </c>
      <c r="R358" s="29" t="e">
        <v>#N/A</v>
      </c>
      <c r="S358" s="29" t="e">
        <v>#N/A</v>
      </c>
    </row>
    <row r="359" spans="13:19" x14ac:dyDescent="0.25">
      <c r="M359" s="29" t="e">
        <v>#N/A</v>
      </c>
      <c r="N359" s="29" t="e">
        <v>#N/A</v>
      </c>
      <c r="O359" s="29" t="e">
        <v>#N/A</v>
      </c>
      <c r="P359" s="29" t="e">
        <v>#N/A</v>
      </c>
      <c r="Q359" s="29" t="e">
        <v>#N/A</v>
      </c>
      <c r="R359" s="29" t="e">
        <v>#N/A</v>
      </c>
      <c r="S359" s="29" t="e">
        <v>#N/A</v>
      </c>
    </row>
    <row r="360" spans="13:19" x14ac:dyDescent="0.25">
      <c r="M360" s="29" t="e">
        <v>#N/A</v>
      </c>
      <c r="N360" s="29" t="e">
        <v>#N/A</v>
      </c>
      <c r="O360" s="29" t="e">
        <v>#N/A</v>
      </c>
      <c r="P360" s="29" t="e">
        <v>#N/A</v>
      </c>
      <c r="Q360" s="29" t="e">
        <v>#N/A</v>
      </c>
      <c r="R360" s="29" t="e">
        <v>#N/A</v>
      </c>
      <c r="S360" s="29" t="e">
        <v>#N/A</v>
      </c>
    </row>
    <row r="361" spans="13:19" x14ac:dyDescent="0.25">
      <c r="M361" s="29" t="e">
        <v>#N/A</v>
      </c>
      <c r="N361" s="29" t="e">
        <v>#N/A</v>
      </c>
      <c r="O361" s="29" t="e">
        <v>#N/A</v>
      </c>
      <c r="P361" s="29" t="e">
        <v>#N/A</v>
      </c>
      <c r="Q361" s="29" t="e">
        <v>#N/A</v>
      </c>
      <c r="R361" s="29" t="e">
        <v>#N/A</v>
      </c>
      <c r="S361" s="29" t="e">
        <v>#N/A</v>
      </c>
    </row>
    <row r="362" spans="13:19" x14ac:dyDescent="0.25">
      <c r="M362" s="29" t="e">
        <v>#N/A</v>
      </c>
      <c r="N362" s="29" t="e">
        <v>#N/A</v>
      </c>
      <c r="O362" s="29" t="e">
        <v>#N/A</v>
      </c>
      <c r="P362" s="29" t="e">
        <v>#N/A</v>
      </c>
      <c r="Q362" s="29" t="e">
        <v>#N/A</v>
      </c>
      <c r="R362" s="29" t="e">
        <v>#N/A</v>
      </c>
      <c r="S362" s="29" t="e">
        <v>#N/A</v>
      </c>
    </row>
    <row r="363" spans="13:19" x14ac:dyDescent="0.25">
      <c r="M363" s="29" t="e">
        <v>#N/A</v>
      </c>
      <c r="N363" s="29" t="e">
        <v>#N/A</v>
      </c>
      <c r="O363" s="29" t="e">
        <v>#N/A</v>
      </c>
      <c r="P363" s="29" t="e">
        <v>#N/A</v>
      </c>
      <c r="Q363" s="29" t="e">
        <v>#N/A</v>
      </c>
      <c r="R363" s="29" t="e">
        <v>#N/A</v>
      </c>
      <c r="S363" s="29" t="e">
        <v>#N/A</v>
      </c>
    </row>
    <row r="364" spans="13:19" x14ac:dyDescent="0.25">
      <c r="M364" s="29" t="e">
        <v>#N/A</v>
      </c>
      <c r="N364" s="29" t="e">
        <v>#N/A</v>
      </c>
      <c r="O364" s="29" t="e">
        <v>#N/A</v>
      </c>
      <c r="P364" s="29" t="e">
        <v>#N/A</v>
      </c>
      <c r="Q364" s="29" t="e">
        <v>#N/A</v>
      </c>
      <c r="R364" s="29" t="e">
        <v>#N/A</v>
      </c>
      <c r="S364" s="29" t="e">
        <v>#N/A</v>
      </c>
    </row>
    <row r="365" spans="13:19" x14ac:dyDescent="0.25">
      <c r="M365" s="29" t="e">
        <v>#N/A</v>
      </c>
      <c r="N365" s="29" t="e">
        <v>#N/A</v>
      </c>
      <c r="O365" s="29" t="e">
        <v>#N/A</v>
      </c>
      <c r="P365" s="29" t="e">
        <v>#N/A</v>
      </c>
      <c r="Q365" s="29" t="e">
        <v>#N/A</v>
      </c>
      <c r="R365" s="29" t="e">
        <v>#N/A</v>
      </c>
      <c r="S365" s="29" t="e">
        <v>#N/A</v>
      </c>
    </row>
    <row r="366" spans="13:19" x14ac:dyDescent="0.25">
      <c r="M366" s="29" t="e">
        <v>#N/A</v>
      </c>
      <c r="N366" s="29" t="e">
        <v>#N/A</v>
      </c>
      <c r="O366" s="29" t="e">
        <v>#N/A</v>
      </c>
      <c r="P366" s="29" t="e">
        <v>#N/A</v>
      </c>
      <c r="Q366" s="29" t="e">
        <v>#N/A</v>
      </c>
      <c r="R366" s="29" t="e">
        <v>#N/A</v>
      </c>
      <c r="S366" s="29" t="e">
        <v>#N/A</v>
      </c>
    </row>
    <row r="367" spans="13:19" x14ac:dyDescent="0.25">
      <c r="M367" s="29" t="e">
        <v>#N/A</v>
      </c>
      <c r="N367" s="29" t="e">
        <v>#N/A</v>
      </c>
      <c r="O367" s="29" t="e">
        <v>#N/A</v>
      </c>
      <c r="P367" s="29" t="e">
        <v>#N/A</v>
      </c>
      <c r="Q367" s="29" t="e">
        <v>#N/A</v>
      </c>
      <c r="R367" s="29" t="e">
        <v>#N/A</v>
      </c>
      <c r="S367" s="29" t="e">
        <v>#N/A</v>
      </c>
    </row>
    <row r="368" spans="13:19" x14ac:dyDescent="0.25">
      <c r="M368" s="29" t="e">
        <v>#N/A</v>
      </c>
      <c r="N368" s="29" t="e">
        <v>#N/A</v>
      </c>
      <c r="O368" s="29" t="e">
        <v>#N/A</v>
      </c>
      <c r="P368" s="29" t="e">
        <v>#N/A</v>
      </c>
      <c r="Q368" s="29" t="e">
        <v>#N/A</v>
      </c>
      <c r="R368" s="29" t="e">
        <v>#N/A</v>
      </c>
      <c r="S368" s="29" t="e">
        <v>#N/A</v>
      </c>
    </row>
    <row r="369" spans="13:19" x14ac:dyDescent="0.25">
      <c r="M369" s="29" t="e">
        <v>#N/A</v>
      </c>
      <c r="N369" s="29" t="e">
        <v>#N/A</v>
      </c>
      <c r="O369" s="29" t="e">
        <v>#N/A</v>
      </c>
      <c r="P369" s="29" t="e">
        <v>#N/A</v>
      </c>
      <c r="Q369" s="29" t="e">
        <v>#N/A</v>
      </c>
      <c r="R369" s="29" t="e">
        <v>#N/A</v>
      </c>
      <c r="S369" s="29" t="e">
        <v>#N/A</v>
      </c>
    </row>
    <row r="370" spans="13:19" x14ac:dyDescent="0.25">
      <c r="M370" s="29" t="e">
        <v>#N/A</v>
      </c>
      <c r="N370" s="29" t="e">
        <v>#N/A</v>
      </c>
      <c r="O370" s="29" t="e">
        <v>#N/A</v>
      </c>
      <c r="P370" s="29" t="e">
        <v>#N/A</v>
      </c>
      <c r="Q370" s="29" t="e">
        <v>#N/A</v>
      </c>
      <c r="R370" s="29" t="e">
        <v>#N/A</v>
      </c>
      <c r="S370" s="29" t="e">
        <v>#N/A</v>
      </c>
    </row>
    <row r="371" spans="13:19" x14ac:dyDescent="0.25">
      <c r="M371" s="29" t="e">
        <v>#N/A</v>
      </c>
      <c r="N371" s="29" t="e">
        <v>#N/A</v>
      </c>
      <c r="O371" s="29" t="e">
        <v>#N/A</v>
      </c>
      <c r="P371" s="29" t="e">
        <v>#N/A</v>
      </c>
      <c r="Q371" s="29" t="e">
        <v>#N/A</v>
      </c>
      <c r="R371" s="29" t="e">
        <v>#N/A</v>
      </c>
      <c r="S371" s="29" t="e">
        <v>#N/A</v>
      </c>
    </row>
    <row r="372" spans="13:19" x14ac:dyDescent="0.25">
      <c r="M372" s="29" t="e">
        <v>#N/A</v>
      </c>
      <c r="N372" s="29" t="e">
        <v>#N/A</v>
      </c>
      <c r="O372" s="29" t="e">
        <v>#N/A</v>
      </c>
      <c r="P372" s="29" t="e">
        <v>#N/A</v>
      </c>
      <c r="Q372" s="29" t="e">
        <v>#N/A</v>
      </c>
      <c r="R372" s="29" t="e">
        <v>#N/A</v>
      </c>
      <c r="S372" s="29" t="e">
        <v>#N/A</v>
      </c>
    </row>
    <row r="373" spans="13:19" x14ac:dyDescent="0.25">
      <c r="M373" s="29" t="e">
        <v>#N/A</v>
      </c>
      <c r="N373" s="29" t="e">
        <v>#N/A</v>
      </c>
      <c r="O373" s="29" t="e">
        <v>#N/A</v>
      </c>
      <c r="P373" s="29" t="e">
        <v>#N/A</v>
      </c>
      <c r="Q373" s="29" t="e">
        <v>#N/A</v>
      </c>
      <c r="R373" s="29" t="e">
        <v>#N/A</v>
      </c>
      <c r="S373" s="29" t="e">
        <v>#N/A</v>
      </c>
    </row>
    <row r="374" spans="13:19" x14ac:dyDescent="0.25">
      <c r="M374" s="29" t="e">
        <v>#N/A</v>
      </c>
      <c r="N374" s="29" t="e">
        <v>#N/A</v>
      </c>
      <c r="O374" s="29" t="e">
        <v>#N/A</v>
      </c>
      <c r="P374" s="29" t="e">
        <v>#N/A</v>
      </c>
      <c r="Q374" s="29" t="e">
        <v>#N/A</v>
      </c>
      <c r="R374" s="29" t="e">
        <v>#N/A</v>
      </c>
      <c r="S374" s="29" t="e">
        <v>#N/A</v>
      </c>
    </row>
    <row r="375" spans="13:19" x14ac:dyDescent="0.25">
      <c r="M375" s="29" t="e">
        <v>#N/A</v>
      </c>
      <c r="N375" s="29" t="e">
        <v>#N/A</v>
      </c>
      <c r="O375" s="29" t="e">
        <v>#N/A</v>
      </c>
      <c r="P375" s="29" t="e">
        <v>#N/A</v>
      </c>
      <c r="Q375" s="29" t="e">
        <v>#N/A</v>
      </c>
      <c r="R375" s="29" t="e">
        <v>#N/A</v>
      </c>
      <c r="S375" s="29" t="e">
        <v>#N/A</v>
      </c>
    </row>
    <row r="376" spans="13:19" x14ac:dyDescent="0.25">
      <c r="M376" s="29" t="e">
        <v>#N/A</v>
      </c>
      <c r="N376" s="29" t="e">
        <v>#N/A</v>
      </c>
      <c r="O376" s="29" t="e">
        <v>#N/A</v>
      </c>
      <c r="P376" s="29" t="e">
        <v>#N/A</v>
      </c>
      <c r="Q376" s="29" t="e">
        <v>#N/A</v>
      </c>
      <c r="R376" s="29" t="e">
        <v>#N/A</v>
      </c>
      <c r="S376" s="29" t="e">
        <v>#N/A</v>
      </c>
    </row>
    <row r="377" spans="13:19" x14ac:dyDescent="0.25">
      <c r="M377" s="29" t="e">
        <v>#N/A</v>
      </c>
      <c r="N377" s="29" t="e">
        <v>#N/A</v>
      </c>
      <c r="O377" s="29" t="e">
        <v>#N/A</v>
      </c>
      <c r="P377" s="29" t="e">
        <v>#N/A</v>
      </c>
      <c r="Q377" s="29" t="e">
        <v>#N/A</v>
      </c>
      <c r="R377" s="29" t="e">
        <v>#N/A</v>
      </c>
      <c r="S377" s="29" t="e">
        <v>#N/A</v>
      </c>
    </row>
    <row r="378" spans="13:19" x14ac:dyDescent="0.25">
      <c r="M378" s="29" t="e">
        <v>#N/A</v>
      </c>
      <c r="N378" s="29" t="e">
        <v>#N/A</v>
      </c>
      <c r="O378" s="29" t="e">
        <v>#N/A</v>
      </c>
      <c r="P378" s="29" t="e">
        <v>#N/A</v>
      </c>
      <c r="Q378" s="29" t="e">
        <v>#N/A</v>
      </c>
      <c r="R378" s="29" t="e">
        <v>#N/A</v>
      </c>
      <c r="S378" s="29" t="e">
        <v>#N/A</v>
      </c>
    </row>
    <row r="379" spans="13:19" x14ac:dyDescent="0.25">
      <c r="M379" s="29" t="e">
        <v>#N/A</v>
      </c>
      <c r="N379" s="29" t="e">
        <v>#N/A</v>
      </c>
      <c r="O379" s="29" t="e">
        <v>#N/A</v>
      </c>
      <c r="P379" s="29" t="e">
        <v>#N/A</v>
      </c>
      <c r="Q379" s="29" t="e">
        <v>#N/A</v>
      </c>
      <c r="R379" s="29" t="e">
        <v>#N/A</v>
      </c>
      <c r="S379" s="29" t="e">
        <v>#N/A</v>
      </c>
    </row>
    <row r="380" spans="13:19" x14ac:dyDescent="0.25">
      <c r="M380" s="29" t="e">
        <v>#N/A</v>
      </c>
      <c r="N380" s="29" t="e">
        <v>#N/A</v>
      </c>
      <c r="O380" s="29" t="e">
        <v>#N/A</v>
      </c>
      <c r="P380" s="29" t="e">
        <v>#N/A</v>
      </c>
      <c r="Q380" s="29" t="e">
        <v>#N/A</v>
      </c>
      <c r="R380" s="29" t="e">
        <v>#N/A</v>
      </c>
      <c r="S380" s="29" t="e">
        <v>#N/A</v>
      </c>
    </row>
    <row r="381" spans="13:19" x14ac:dyDescent="0.25">
      <c r="M381" s="29" t="e">
        <v>#N/A</v>
      </c>
      <c r="N381" s="29" t="e">
        <v>#N/A</v>
      </c>
      <c r="O381" s="29" t="e">
        <v>#N/A</v>
      </c>
      <c r="P381" s="29" t="e">
        <v>#N/A</v>
      </c>
      <c r="Q381" s="29" t="e">
        <v>#N/A</v>
      </c>
      <c r="R381" s="29" t="e">
        <v>#N/A</v>
      </c>
      <c r="S381" s="29" t="e">
        <v>#N/A</v>
      </c>
    </row>
    <row r="382" spans="13:19" x14ac:dyDescent="0.25">
      <c r="M382" s="29" t="e">
        <v>#N/A</v>
      </c>
      <c r="N382" s="29" t="e">
        <v>#N/A</v>
      </c>
      <c r="O382" s="29" t="e">
        <v>#N/A</v>
      </c>
      <c r="P382" s="29" t="e">
        <v>#N/A</v>
      </c>
      <c r="Q382" s="29" t="e">
        <v>#N/A</v>
      </c>
      <c r="R382" s="29" t="e">
        <v>#N/A</v>
      </c>
      <c r="S382" s="29" t="e">
        <v>#N/A</v>
      </c>
    </row>
    <row r="383" spans="13:19" x14ac:dyDescent="0.25">
      <c r="M383" s="29" t="e">
        <v>#N/A</v>
      </c>
      <c r="N383" s="29" t="e">
        <v>#N/A</v>
      </c>
      <c r="O383" s="29" t="e">
        <v>#N/A</v>
      </c>
      <c r="P383" s="29" t="e">
        <v>#N/A</v>
      </c>
      <c r="Q383" s="29" t="e">
        <v>#N/A</v>
      </c>
      <c r="R383" s="29" t="e">
        <v>#N/A</v>
      </c>
      <c r="S383" s="29" t="e">
        <v>#N/A</v>
      </c>
    </row>
    <row r="384" spans="13:19" x14ac:dyDescent="0.25">
      <c r="M384" s="29" t="e">
        <v>#N/A</v>
      </c>
      <c r="N384" s="29" t="e">
        <v>#N/A</v>
      </c>
      <c r="O384" s="29" t="e">
        <v>#N/A</v>
      </c>
      <c r="P384" s="29" t="e">
        <v>#N/A</v>
      </c>
      <c r="Q384" s="29" t="e">
        <v>#N/A</v>
      </c>
      <c r="R384" s="29" t="e">
        <v>#N/A</v>
      </c>
      <c r="S384" s="29" t="e">
        <v>#N/A</v>
      </c>
    </row>
    <row r="385" spans="13:19" x14ac:dyDescent="0.25">
      <c r="M385" s="29" t="e">
        <v>#N/A</v>
      </c>
      <c r="N385" s="29" t="e">
        <v>#N/A</v>
      </c>
      <c r="O385" s="29" t="e">
        <v>#N/A</v>
      </c>
      <c r="P385" s="29" t="e">
        <v>#N/A</v>
      </c>
      <c r="Q385" s="29" t="e">
        <v>#N/A</v>
      </c>
      <c r="R385" s="29" t="e">
        <v>#N/A</v>
      </c>
      <c r="S385" s="29" t="e">
        <v>#N/A</v>
      </c>
    </row>
    <row r="386" spans="13:19" x14ac:dyDescent="0.25">
      <c r="M386" s="29" t="e">
        <v>#N/A</v>
      </c>
      <c r="N386" s="29" t="e">
        <v>#N/A</v>
      </c>
      <c r="O386" s="29" t="e">
        <v>#N/A</v>
      </c>
      <c r="P386" s="29" t="e">
        <v>#N/A</v>
      </c>
      <c r="Q386" s="29" t="e">
        <v>#N/A</v>
      </c>
      <c r="R386" s="29" t="e">
        <v>#N/A</v>
      </c>
      <c r="S386" s="29" t="e">
        <v>#N/A</v>
      </c>
    </row>
    <row r="387" spans="13:19" x14ac:dyDescent="0.25">
      <c r="M387" s="29" t="e">
        <v>#N/A</v>
      </c>
      <c r="N387" s="29" t="e">
        <v>#N/A</v>
      </c>
      <c r="O387" s="29" t="e">
        <v>#N/A</v>
      </c>
      <c r="P387" s="29" t="e">
        <v>#N/A</v>
      </c>
      <c r="Q387" s="29" t="e">
        <v>#N/A</v>
      </c>
      <c r="R387" s="29" t="e">
        <v>#N/A</v>
      </c>
      <c r="S387" s="29" t="e">
        <v>#N/A</v>
      </c>
    </row>
    <row r="388" spans="13:19" x14ac:dyDescent="0.25">
      <c r="M388" s="29" t="e">
        <v>#N/A</v>
      </c>
      <c r="N388" s="29" t="e">
        <v>#N/A</v>
      </c>
      <c r="O388" s="29" t="e">
        <v>#N/A</v>
      </c>
      <c r="P388" s="29" t="e">
        <v>#N/A</v>
      </c>
      <c r="Q388" s="29" t="e">
        <v>#N/A</v>
      </c>
      <c r="R388" s="29" t="e">
        <v>#N/A</v>
      </c>
      <c r="S388" s="29" t="e">
        <v>#N/A</v>
      </c>
    </row>
    <row r="389" spans="13:19" x14ac:dyDescent="0.25">
      <c r="M389" s="29" t="e">
        <v>#N/A</v>
      </c>
      <c r="N389" s="29" t="e">
        <v>#N/A</v>
      </c>
      <c r="O389" s="29" t="e">
        <v>#N/A</v>
      </c>
      <c r="P389" s="29" t="e">
        <v>#N/A</v>
      </c>
      <c r="Q389" s="29" t="e">
        <v>#N/A</v>
      </c>
      <c r="R389" s="29" t="e">
        <v>#N/A</v>
      </c>
      <c r="S389" s="29" t="e">
        <v>#N/A</v>
      </c>
    </row>
    <row r="390" spans="13:19" x14ac:dyDescent="0.25">
      <c r="M390" s="29" t="e">
        <v>#N/A</v>
      </c>
      <c r="N390" s="29" t="e">
        <v>#N/A</v>
      </c>
      <c r="O390" s="29" t="e">
        <v>#N/A</v>
      </c>
      <c r="P390" s="29" t="e">
        <v>#N/A</v>
      </c>
      <c r="Q390" s="29" t="e">
        <v>#N/A</v>
      </c>
      <c r="R390" s="29" t="e">
        <v>#N/A</v>
      </c>
      <c r="S390" s="29" t="e">
        <v>#N/A</v>
      </c>
    </row>
    <row r="391" spans="13:19" x14ac:dyDescent="0.25">
      <c r="M391" s="29" t="e">
        <v>#N/A</v>
      </c>
      <c r="N391" s="29" t="e">
        <v>#N/A</v>
      </c>
      <c r="O391" s="29" t="e">
        <v>#N/A</v>
      </c>
      <c r="P391" s="29" t="e">
        <v>#N/A</v>
      </c>
      <c r="Q391" s="29" t="e">
        <v>#N/A</v>
      </c>
      <c r="R391" s="29" t="e">
        <v>#N/A</v>
      </c>
      <c r="S391" s="29" t="e">
        <v>#N/A</v>
      </c>
    </row>
    <row r="392" spans="13:19" x14ac:dyDescent="0.25">
      <c r="M392" s="29" t="e">
        <v>#N/A</v>
      </c>
      <c r="N392" s="29" t="e">
        <v>#N/A</v>
      </c>
      <c r="O392" s="29" t="e">
        <v>#N/A</v>
      </c>
      <c r="P392" s="29" t="e">
        <v>#N/A</v>
      </c>
      <c r="Q392" s="29" t="e">
        <v>#N/A</v>
      </c>
      <c r="R392" s="29" t="e">
        <v>#N/A</v>
      </c>
      <c r="S392" s="29" t="e">
        <v>#N/A</v>
      </c>
    </row>
    <row r="393" spans="13:19" x14ac:dyDescent="0.25">
      <c r="M393" s="29" t="e">
        <v>#N/A</v>
      </c>
      <c r="N393" s="29" t="e">
        <v>#N/A</v>
      </c>
      <c r="O393" s="29" t="e">
        <v>#N/A</v>
      </c>
      <c r="P393" s="29" t="e">
        <v>#N/A</v>
      </c>
      <c r="Q393" s="29" t="e">
        <v>#N/A</v>
      </c>
      <c r="R393" s="29" t="e">
        <v>#N/A</v>
      </c>
      <c r="S393" s="29" t="e">
        <v>#N/A</v>
      </c>
    </row>
    <row r="394" spans="13:19" x14ac:dyDescent="0.25">
      <c r="M394" s="29" t="e">
        <v>#N/A</v>
      </c>
      <c r="N394" s="29" t="e">
        <v>#N/A</v>
      </c>
      <c r="O394" s="29" t="e">
        <v>#N/A</v>
      </c>
      <c r="P394" s="29" t="e">
        <v>#N/A</v>
      </c>
      <c r="Q394" s="29" t="e">
        <v>#N/A</v>
      </c>
      <c r="R394" s="29" t="e">
        <v>#N/A</v>
      </c>
      <c r="S394" s="29" t="e">
        <v>#N/A</v>
      </c>
    </row>
    <row r="395" spans="13:19" x14ac:dyDescent="0.25">
      <c r="M395" s="29" t="e">
        <v>#N/A</v>
      </c>
      <c r="N395" s="29" t="e">
        <v>#N/A</v>
      </c>
      <c r="O395" s="29" t="e">
        <v>#N/A</v>
      </c>
      <c r="P395" s="29" t="e">
        <v>#N/A</v>
      </c>
      <c r="Q395" s="29" t="e">
        <v>#N/A</v>
      </c>
      <c r="R395" s="29" t="e">
        <v>#N/A</v>
      </c>
      <c r="S395" s="29" t="e">
        <v>#N/A</v>
      </c>
    </row>
    <row r="396" spans="13:19" x14ac:dyDescent="0.25">
      <c r="M396" s="29" t="e">
        <v>#N/A</v>
      </c>
      <c r="N396" s="29" t="e">
        <v>#N/A</v>
      </c>
      <c r="O396" s="29" t="e">
        <v>#N/A</v>
      </c>
      <c r="P396" s="29" t="e">
        <v>#N/A</v>
      </c>
      <c r="Q396" s="29" t="e">
        <v>#N/A</v>
      </c>
      <c r="R396" s="29" t="e">
        <v>#N/A</v>
      </c>
      <c r="S396" s="29" t="e">
        <v>#N/A</v>
      </c>
    </row>
    <row r="397" spans="13:19" x14ac:dyDescent="0.25">
      <c r="M397" s="29" t="e">
        <v>#N/A</v>
      </c>
      <c r="N397" s="29" t="e">
        <v>#N/A</v>
      </c>
      <c r="O397" s="29" t="e">
        <v>#N/A</v>
      </c>
      <c r="P397" s="29" t="e">
        <v>#N/A</v>
      </c>
      <c r="Q397" s="29" t="e">
        <v>#N/A</v>
      </c>
      <c r="R397" s="29" t="e">
        <v>#N/A</v>
      </c>
      <c r="S397" s="29" t="e">
        <v>#N/A</v>
      </c>
    </row>
    <row r="398" spans="13:19" x14ac:dyDescent="0.25">
      <c r="M398" s="29" t="e">
        <v>#N/A</v>
      </c>
      <c r="N398" s="29" t="e">
        <v>#N/A</v>
      </c>
      <c r="O398" s="29" t="e">
        <v>#N/A</v>
      </c>
      <c r="P398" s="29" t="e">
        <v>#N/A</v>
      </c>
      <c r="Q398" s="29" t="e">
        <v>#N/A</v>
      </c>
      <c r="R398" s="29" t="e">
        <v>#N/A</v>
      </c>
      <c r="S398" s="29" t="e">
        <v>#N/A</v>
      </c>
    </row>
    <row r="399" spans="13:19" x14ac:dyDescent="0.25">
      <c r="M399" s="29" t="e">
        <v>#N/A</v>
      </c>
      <c r="N399" s="29" t="e">
        <v>#N/A</v>
      </c>
      <c r="O399" s="29" t="e">
        <v>#N/A</v>
      </c>
      <c r="P399" s="29" t="e">
        <v>#N/A</v>
      </c>
      <c r="Q399" s="29" t="e">
        <v>#N/A</v>
      </c>
      <c r="R399" s="29" t="e">
        <v>#N/A</v>
      </c>
      <c r="S399" s="29" t="e">
        <v>#N/A</v>
      </c>
    </row>
    <row r="400" spans="13:19" x14ac:dyDescent="0.25">
      <c r="M400" s="29" t="e">
        <v>#N/A</v>
      </c>
      <c r="N400" s="29" t="e">
        <v>#N/A</v>
      </c>
      <c r="O400" s="29" t="e">
        <v>#N/A</v>
      </c>
      <c r="P400" s="29" t="e">
        <v>#N/A</v>
      </c>
      <c r="Q400" s="29" t="e">
        <v>#N/A</v>
      </c>
      <c r="R400" s="29" t="e">
        <v>#N/A</v>
      </c>
      <c r="S400" s="29" t="e">
        <v>#N/A</v>
      </c>
    </row>
    <row r="401" spans="13:19" x14ac:dyDescent="0.25">
      <c r="M401" s="29" t="e">
        <v>#N/A</v>
      </c>
      <c r="N401" s="29" t="e">
        <v>#N/A</v>
      </c>
      <c r="O401" s="29" t="e">
        <v>#N/A</v>
      </c>
      <c r="P401" s="29" t="e">
        <v>#N/A</v>
      </c>
      <c r="Q401" s="29" t="e">
        <v>#N/A</v>
      </c>
      <c r="R401" s="29" t="e">
        <v>#N/A</v>
      </c>
      <c r="S401" s="29" t="e">
        <v>#N/A</v>
      </c>
    </row>
    <row r="402" spans="13:19" x14ac:dyDescent="0.25">
      <c r="M402" s="29" t="e">
        <v>#N/A</v>
      </c>
      <c r="N402" s="29" t="e">
        <v>#N/A</v>
      </c>
      <c r="O402" s="29" t="e">
        <v>#N/A</v>
      </c>
      <c r="P402" s="29" t="e">
        <v>#N/A</v>
      </c>
      <c r="Q402" s="29" t="e">
        <v>#N/A</v>
      </c>
      <c r="R402" s="29" t="e">
        <v>#N/A</v>
      </c>
      <c r="S402" s="29" t="e">
        <v>#N/A</v>
      </c>
    </row>
    <row r="403" spans="13:19" x14ac:dyDescent="0.25">
      <c r="M403" s="29" t="e">
        <v>#N/A</v>
      </c>
      <c r="N403" s="29" t="e">
        <v>#N/A</v>
      </c>
      <c r="O403" s="29" t="e">
        <v>#N/A</v>
      </c>
      <c r="P403" s="29" t="e">
        <v>#N/A</v>
      </c>
      <c r="Q403" s="29" t="e">
        <v>#N/A</v>
      </c>
      <c r="R403" s="29" t="e">
        <v>#N/A</v>
      </c>
      <c r="S403" s="29" t="e">
        <v>#N/A</v>
      </c>
    </row>
    <row r="404" spans="13:19" x14ac:dyDescent="0.25">
      <c r="M404" s="29" t="e">
        <v>#N/A</v>
      </c>
      <c r="N404" s="29" t="e">
        <v>#N/A</v>
      </c>
      <c r="O404" s="29" t="e">
        <v>#N/A</v>
      </c>
      <c r="P404" s="29" t="e">
        <v>#N/A</v>
      </c>
      <c r="Q404" s="29" t="e">
        <v>#N/A</v>
      </c>
      <c r="R404" s="29" t="e">
        <v>#N/A</v>
      </c>
      <c r="S404" s="29" t="e">
        <v>#N/A</v>
      </c>
    </row>
    <row r="405" spans="13:19" x14ac:dyDescent="0.25">
      <c r="M405" s="29" t="e">
        <v>#N/A</v>
      </c>
      <c r="N405" s="29" t="e">
        <v>#N/A</v>
      </c>
      <c r="O405" s="29" t="e">
        <v>#N/A</v>
      </c>
      <c r="P405" s="29" t="e">
        <v>#N/A</v>
      </c>
      <c r="Q405" s="29" t="e">
        <v>#N/A</v>
      </c>
      <c r="R405" s="29" t="e">
        <v>#N/A</v>
      </c>
      <c r="S405" s="29" t="e">
        <v>#N/A</v>
      </c>
    </row>
    <row r="406" spans="13:19" x14ac:dyDescent="0.25">
      <c r="M406" s="29" t="e">
        <v>#N/A</v>
      </c>
      <c r="N406" s="29" t="e">
        <v>#N/A</v>
      </c>
      <c r="O406" s="29" t="e">
        <v>#N/A</v>
      </c>
      <c r="P406" s="29" t="e">
        <v>#N/A</v>
      </c>
      <c r="Q406" s="29" t="e">
        <v>#N/A</v>
      </c>
      <c r="R406" s="29" t="e">
        <v>#N/A</v>
      </c>
      <c r="S406" s="29" t="e">
        <v>#N/A</v>
      </c>
    </row>
    <row r="407" spans="13:19" x14ac:dyDescent="0.25">
      <c r="M407" s="29" t="e">
        <v>#N/A</v>
      </c>
      <c r="N407" s="29" t="e">
        <v>#N/A</v>
      </c>
      <c r="O407" s="29" t="e">
        <v>#N/A</v>
      </c>
      <c r="P407" s="29" t="e">
        <v>#N/A</v>
      </c>
      <c r="Q407" s="29" t="e">
        <v>#N/A</v>
      </c>
      <c r="R407" s="29" t="e">
        <v>#N/A</v>
      </c>
      <c r="S407" s="29" t="e">
        <v>#N/A</v>
      </c>
    </row>
    <row r="408" spans="13:19" x14ac:dyDescent="0.25">
      <c r="M408" s="29" t="e">
        <v>#N/A</v>
      </c>
      <c r="N408" s="29" t="e">
        <v>#N/A</v>
      </c>
      <c r="O408" s="29" t="e">
        <v>#N/A</v>
      </c>
      <c r="P408" s="29" t="e">
        <v>#N/A</v>
      </c>
      <c r="Q408" s="29" t="e">
        <v>#N/A</v>
      </c>
      <c r="R408" s="29" t="e">
        <v>#N/A</v>
      </c>
      <c r="S408" s="29" t="e">
        <v>#N/A</v>
      </c>
    </row>
    <row r="409" spans="13:19" x14ac:dyDescent="0.25">
      <c r="M409" s="29" t="e">
        <v>#N/A</v>
      </c>
      <c r="N409" s="29" t="e">
        <v>#N/A</v>
      </c>
      <c r="O409" s="29" t="e">
        <v>#N/A</v>
      </c>
      <c r="P409" s="29" t="e">
        <v>#N/A</v>
      </c>
      <c r="Q409" s="29" t="e">
        <v>#N/A</v>
      </c>
      <c r="R409" s="29" t="e">
        <v>#N/A</v>
      </c>
      <c r="S409" s="29" t="e">
        <v>#N/A</v>
      </c>
    </row>
    <row r="410" spans="13:19" x14ac:dyDescent="0.25">
      <c r="M410" s="29" t="e">
        <v>#N/A</v>
      </c>
      <c r="N410" s="29" t="e">
        <v>#N/A</v>
      </c>
      <c r="O410" s="29" t="e">
        <v>#N/A</v>
      </c>
      <c r="P410" s="29" t="e">
        <v>#N/A</v>
      </c>
      <c r="Q410" s="29" t="e">
        <v>#N/A</v>
      </c>
      <c r="R410" s="29" t="e">
        <v>#N/A</v>
      </c>
      <c r="S410" s="29" t="e">
        <v>#N/A</v>
      </c>
    </row>
    <row r="411" spans="13:19" x14ac:dyDescent="0.25">
      <c r="M411" s="29" t="e">
        <v>#N/A</v>
      </c>
      <c r="N411" s="29" t="e">
        <v>#N/A</v>
      </c>
      <c r="O411" s="29" t="e">
        <v>#N/A</v>
      </c>
      <c r="P411" s="29" t="e">
        <v>#N/A</v>
      </c>
      <c r="Q411" s="29" t="e">
        <v>#N/A</v>
      </c>
      <c r="R411" s="29" t="e">
        <v>#N/A</v>
      </c>
      <c r="S411" s="29" t="e">
        <v>#N/A</v>
      </c>
    </row>
    <row r="412" spans="13:19" x14ac:dyDescent="0.25">
      <c r="M412" s="29" t="e">
        <v>#N/A</v>
      </c>
      <c r="N412" s="29" t="e">
        <v>#N/A</v>
      </c>
      <c r="O412" s="29" t="e">
        <v>#N/A</v>
      </c>
      <c r="P412" s="29" t="e">
        <v>#N/A</v>
      </c>
      <c r="Q412" s="29" t="e">
        <v>#N/A</v>
      </c>
      <c r="R412" s="29" t="e">
        <v>#N/A</v>
      </c>
      <c r="S412" s="29" t="e">
        <v>#N/A</v>
      </c>
    </row>
    <row r="413" spans="13:19" x14ac:dyDescent="0.25">
      <c r="M413" s="29" t="e">
        <v>#N/A</v>
      </c>
      <c r="N413" s="29" t="e">
        <v>#N/A</v>
      </c>
      <c r="O413" s="29" t="e">
        <v>#N/A</v>
      </c>
      <c r="P413" s="29" t="e">
        <v>#N/A</v>
      </c>
      <c r="Q413" s="29" t="e">
        <v>#N/A</v>
      </c>
      <c r="R413" s="29" t="e">
        <v>#N/A</v>
      </c>
      <c r="S413" s="29" t="e">
        <v>#N/A</v>
      </c>
    </row>
    <row r="414" spans="13:19" x14ac:dyDescent="0.25">
      <c r="M414" s="29" t="e">
        <v>#N/A</v>
      </c>
      <c r="N414" s="29" t="e">
        <v>#N/A</v>
      </c>
      <c r="O414" s="29" t="e">
        <v>#N/A</v>
      </c>
      <c r="P414" s="29" t="e">
        <v>#N/A</v>
      </c>
      <c r="Q414" s="29" t="e">
        <v>#N/A</v>
      </c>
      <c r="R414" s="29" t="e">
        <v>#N/A</v>
      </c>
      <c r="S414" s="29" t="e">
        <v>#N/A</v>
      </c>
    </row>
    <row r="415" spans="13:19" x14ac:dyDescent="0.25">
      <c r="M415" s="29" t="e">
        <v>#N/A</v>
      </c>
      <c r="N415" s="29" t="e">
        <v>#N/A</v>
      </c>
      <c r="O415" s="29" t="e">
        <v>#N/A</v>
      </c>
      <c r="P415" s="29" t="e">
        <v>#N/A</v>
      </c>
      <c r="Q415" s="29" t="e">
        <v>#N/A</v>
      </c>
      <c r="R415" s="29" t="e">
        <v>#N/A</v>
      </c>
      <c r="S415" s="29" t="e">
        <v>#N/A</v>
      </c>
    </row>
    <row r="416" spans="13:19" x14ac:dyDescent="0.25">
      <c r="M416" s="29" t="e">
        <v>#N/A</v>
      </c>
      <c r="N416" s="29" t="e">
        <v>#N/A</v>
      </c>
      <c r="O416" s="29" t="e">
        <v>#N/A</v>
      </c>
      <c r="P416" s="29" t="e">
        <v>#N/A</v>
      </c>
      <c r="Q416" s="29" t="e">
        <v>#N/A</v>
      </c>
      <c r="R416" s="29" t="e">
        <v>#N/A</v>
      </c>
      <c r="S416" s="29" t="e">
        <v>#N/A</v>
      </c>
    </row>
    <row r="417" spans="13:19" x14ac:dyDescent="0.25">
      <c r="M417" s="29" t="e">
        <v>#N/A</v>
      </c>
      <c r="N417" s="29" t="e">
        <v>#N/A</v>
      </c>
      <c r="O417" s="29" t="e">
        <v>#N/A</v>
      </c>
      <c r="P417" s="29" t="e">
        <v>#N/A</v>
      </c>
      <c r="Q417" s="29" t="e">
        <v>#N/A</v>
      </c>
      <c r="R417" s="29" t="e">
        <v>#N/A</v>
      </c>
      <c r="S417" s="29" t="e">
        <v>#N/A</v>
      </c>
    </row>
    <row r="418" spans="13:19" x14ac:dyDescent="0.25">
      <c r="M418" s="29" t="e">
        <v>#N/A</v>
      </c>
      <c r="N418" s="29" t="e">
        <v>#N/A</v>
      </c>
      <c r="O418" s="29" t="e">
        <v>#N/A</v>
      </c>
      <c r="P418" s="29" t="e">
        <v>#N/A</v>
      </c>
      <c r="Q418" s="29" t="e">
        <v>#N/A</v>
      </c>
      <c r="R418" s="29" t="e">
        <v>#N/A</v>
      </c>
      <c r="S418" s="29" t="e">
        <v>#N/A</v>
      </c>
    </row>
    <row r="419" spans="13:19" x14ac:dyDescent="0.25">
      <c r="M419" s="29" t="e">
        <v>#N/A</v>
      </c>
      <c r="N419" s="29" t="e">
        <v>#N/A</v>
      </c>
      <c r="O419" s="29" t="e">
        <v>#N/A</v>
      </c>
      <c r="P419" s="29" t="e">
        <v>#N/A</v>
      </c>
      <c r="Q419" s="29" t="e">
        <v>#N/A</v>
      </c>
      <c r="R419" s="29" t="e">
        <v>#N/A</v>
      </c>
      <c r="S419" s="29" t="e">
        <v>#N/A</v>
      </c>
    </row>
    <row r="420" spans="13:19" x14ac:dyDescent="0.25">
      <c r="M420" s="29" t="e">
        <v>#N/A</v>
      </c>
      <c r="N420" s="29" t="e">
        <v>#N/A</v>
      </c>
      <c r="O420" s="29" t="e">
        <v>#N/A</v>
      </c>
      <c r="P420" s="29" t="e">
        <v>#N/A</v>
      </c>
      <c r="Q420" s="29" t="e">
        <v>#N/A</v>
      </c>
      <c r="R420" s="29" t="e">
        <v>#N/A</v>
      </c>
      <c r="S420" s="29" t="e">
        <v>#N/A</v>
      </c>
    </row>
    <row r="421" spans="13:19" x14ac:dyDescent="0.25">
      <c r="M421" s="29" t="e">
        <v>#N/A</v>
      </c>
      <c r="N421" s="29" t="e">
        <v>#N/A</v>
      </c>
      <c r="O421" s="29" t="e">
        <v>#N/A</v>
      </c>
      <c r="P421" s="29" t="e">
        <v>#N/A</v>
      </c>
      <c r="Q421" s="29" t="e">
        <v>#N/A</v>
      </c>
      <c r="R421" s="29" t="e">
        <v>#N/A</v>
      </c>
      <c r="S421" s="29" t="e">
        <v>#N/A</v>
      </c>
    </row>
    <row r="422" spans="13:19" x14ac:dyDescent="0.25">
      <c r="M422" s="29" t="e">
        <v>#N/A</v>
      </c>
      <c r="N422" s="29" t="e">
        <v>#N/A</v>
      </c>
      <c r="O422" s="29" t="e">
        <v>#N/A</v>
      </c>
      <c r="P422" s="29" t="e">
        <v>#N/A</v>
      </c>
      <c r="Q422" s="29" t="e">
        <v>#N/A</v>
      </c>
      <c r="R422" s="29" t="e">
        <v>#N/A</v>
      </c>
      <c r="S422" s="29" t="e">
        <v>#N/A</v>
      </c>
    </row>
    <row r="423" spans="13:19" x14ac:dyDescent="0.25">
      <c r="M423" s="29" t="e">
        <v>#N/A</v>
      </c>
      <c r="N423" s="29" t="e">
        <v>#N/A</v>
      </c>
      <c r="O423" s="29" t="e">
        <v>#N/A</v>
      </c>
      <c r="P423" s="29" t="e">
        <v>#N/A</v>
      </c>
      <c r="Q423" s="29" t="e">
        <v>#N/A</v>
      </c>
      <c r="R423" s="29" t="e">
        <v>#N/A</v>
      </c>
      <c r="S423" s="29" t="e">
        <v>#N/A</v>
      </c>
    </row>
    <row r="424" spans="13:19" x14ac:dyDescent="0.25">
      <c r="M424" s="29" t="e">
        <v>#N/A</v>
      </c>
      <c r="N424" s="29" t="e">
        <v>#N/A</v>
      </c>
      <c r="O424" s="29" t="e">
        <v>#N/A</v>
      </c>
      <c r="P424" s="29" t="e">
        <v>#N/A</v>
      </c>
      <c r="Q424" s="29" t="e">
        <v>#N/A</v>
      </c>
      <c r="R424" s="29" t="e">
        <v>#N/A</v>
      </c>
      <c r="S424" s="29" t="e">
        <v>#N/A</v>
      </c>
    </row>
    <row r="425" spans="13:19" x14ac:dyDescent="0.25">
      <c r="M425" s="29" t="e">
        <v>#N/A</v>
      </c>
      <c r="N425" s="29" t="e">
        <v>#N/A</v>
      </c>
      <c r="O425" s="29" t="e">
        <v>#N/A</v>
      </c>
      <c r="P425" s="29" t="e">
        <v>#N/A</v>
      </c>
      <c r="Q425" s="29" t="e">
        <v>#N/A</v>
      </c>
      <c r="R425" s="29" t="e">
        <v>#N/A</v>
      </c>
      <c r="S425" s="29" t="e">
        <v>#N/A</v>
      </c>
    </row>
    <row r="426" spans="13:19" x14ac:dyDescent="0.25">
      <c r="M426" s="29" t="e">
        <v>#N/A</v>
      </c>
      <c r="N426" s="29" t="e">
        <v>#N/A</v>
      </c>
      <c r="O426" s="29" t="e">
        <v>#N/A</v>
      </c>
      <c r="P426" s="29" t="e">
        <v>#N/A</v>
      </c>
      <c r="Q426" s="29" t="e">
        <v>#N/A</v>
      </c>
      <c r="R426" s="29" t="e">
        <v>#N/A</v>
      </c>
      <c r="S426" s="29" t="e">
        <v>#N/A</v>
      </c>
    </row>
    <row r="427" spans="13:19" x14ac:dyDescent="0.25">
      <c r="M427" s="29" t="e">
        <v>#N/A</v>
      </c>
      <c r="N427" s="29" t="e">
        <v>#N/A</v>
      </c>
      <c r="O427" s="29" t="e">
        <v>#N/A</v>
      </c>
      <c r="P427" s="29" t="e">
        <v>#N/A</v>
      </c>
      <c r="Q427" s="29" t="e">
        <v>#N/A</v>
      </c>
      <c r="R427" s="29" t="e">
        <v>#N/A</v>
      </c>
      <c r="S427" s="29" t="e">
        <v>#N/A</v>
      </c>
    </row>
    <row r="428" spans="13:19" x14ac:dyDescent="0.25">
      <c r="M428" s="29" t="e">
        <v>#N/A</v>
      </c>
      <c r="N428" s="29" t="e">
        <v>#N/A</v>
      </c>
      <c r="O428" s="29" t="e">
        <v>#N/A</v>
      </c>
      <c r="P428" s="29" t="e">
        <v>#N/A</v>
      </c>
      <c r="Q428" s="29" t="e">
        <v>#N/A</v>
      </c>
      <c r="R428" s="29" t="e">
        <v>#N/A</v>
      </c>
      <c r="S428" s="29" t="e">
        <v>#N/A</v>
      </c>
    </row>
    <row r="429" spans="13:19" x14ac:dyDescent="0.25">
      <c r="M429" s="29" t="e">
        <v>#N/A</v>
      </c>
      <c r="N429" s="29" t="e">
        <v>#N/A</v>
      </c>
      <c r="O429" s="29" t="e">
        <v>#N/A</v>
      </c>
      <c r="P429" s="29" t="e">
        <v>#N/A</v>
      </c>
      <c r="Q429" s="29" t="e">
        <v>#N/A</v>
      </c>
      <c r="R429" s="29" t="e">
        <v>#N/A</v>
      </c>
      <c r="S429" s="29" t="e">
        <v>#N/A</v>
      </c>
    </row>
    <row r="430" spans="13:19" x14ac:dyDescent="0.25">
      <c r="M430" s="29" t="e">
        <v>#N/A</v>
      </c>
      <c r="N430" s="29" t="e">
        <v>#N/A</v>
      </c>
      <c r="O430" s="29" t="e">
        <v>#N/A</v>
      </c>
      <c r="P430" s="29" t="e">
        <v>#N/A</v>
      </c>
      <c r="Q430" s="29" t="e">
        <v>#N/A</v>
      </c>
      <c r="R430" s="29" t="e">
        <v>#N/A</v>
      </c>
      <c r="S430" s="29" t="e">
        <v>#N/A</v>
      </c>
    </row>
    <row r="431" spans="13:19" x14ac:dyDescent="0.25">
      <c r="M431" s="29" t="e">
        <v>#N/A</v>
      </c>
      <c r="N431" s="29" t="e">
        <v>#N/A</v>
      </c>
      <c r="O431" s="29" t="e">
        <v>#N/A</v>
      </c>
      <c r="P431" s="29" t="e">
        <v>#N/A</v>
      </c>
      <c r="Q431" s="29" t="e">
        <v>#N/A</v>
      </c>
      <c r="R431" s="29" t="e">
        <v>#N/A</v>
      </c>
      <c r="S431" s="29" t="e">
        <v>#N/A</v>
      </c>
    </row>
    <row r="432" spans="13:19" x14ac:dyDescent="0.25">
      <c r="M432" s="29" t="e">
        <v>#N/A</v>
      </c>
      <c r="N432" s="29" t="e">
        <v>#N/A</v>
      </c>
      <c r="O432" s="29" t="e">
        <v>#N/A</v>
      </c>
      <c r="P432" s="29" t="e">
        <v>#N/A</v>
      </c>
      <c r="Q432" s="29" t="e">
        <v>#N/A</v>
      </c>
      <c r="R432" s="29" t="e">
        <v>#N/A</v>
      </c>
      <c r="S432" s="29" t="e">
        <v>#N/A</v>
      </c>
    </row>
    <row r="433" spans="13:19" x14ac:dyDescent="0.25">
      <c r="M433" s="29" t="e">
        <v>#N/A</v>
      </c>
      <c r="N433" s="29" t="e">
        <v>#N/A</v>
      </c>
      <c r="O433" s="29" t="e">
        <v>#N/A</v>
      </c>
      <c r="P433" s="29" t="e">
        <v>#N/A</v>
      </c>
      <c r="Q433" s="29" t="e">
        <v>#N/A</v>
      </c>
      <c r="R433" s="29" t="e">
        <v>#N/A</v>
      </c>
      <c r="S433" s="29" t="e">
        <v>#N/A</v>
      </c>
    </row>
    <row r="434" spans="13:19" x14ac:dyDescent="0.25">
      <c r="M434" s="29" t="e">
        <v>#N/A</v>
      </c>
      <c r="N434" s="29" t="e">
        <v>#N/A</v>
      </c>
      <c r="O434" s="29" t="e">
        <v>#N/A</v>
      </c>
      <c r="P434" s="29" t="e">
        <v>#N/A</v>
      </c>
      <c r="Q434" s="29" t="e">
        <v>#N/A</v>
      </c>
      <c r="R434" s="29" t="e">
        <v>#N/A</v>
      </c>
      <c r="S434" s="29" t="e">
        <v>#N/A</v>
      </c>
    </row>
    <row r="435" spans="13:19" x14ac:dyDescent="0.25">
      <c r="M435" s="29" t="e">
        <v>#N/A</v>
      </c>
      <c r="N435" s="29" t="e">
        <v>#N/A</v>
      </c>
      <c r="O435" s="29" t="e">
        <v>#N/A</v>
      </c>
      <c r="P435" s="29" t="e">
        <v>#N/A</v>
      </c>
      <c r="Q435" s="29" t="e">
        <v>#N/A</v>
      </c>
      <c r="R435" s="29" t="e">
        <v>#N/A</v>
      </c>
      <c r="S435" s="29" t="e">
        <v>#N/A</v>
      </c>
    </row>
    <row r="436" spans="13:19" x14ac:dyDescent="0.25">
      <c r="M436" s="29" t="e">
        <v>#N/A</v>
      </c>
      <c r="N436" s="29" t="e">
        <v>#N/A</v>
      </c>
      <c r="O436" s="29" t="e">
        <v>#N/A</v>
      </c>
      <c r="P436" s="29" t="e">
        <v>#N/A</v>
      </c>
      <c r="Q436" s="29" t="e">
        <v>#N/A</v>
      </c>
      <c r="R436" s="29" t="e">
        <v>#N/A</v>
      </c>
      <c r="S436" s="29" t="e">
        <v>#N/A</v>
      </c>
    </row>
    <row r="437" spans="13:19" x14ac:dyDescent="0.25">
      <c r="M437" s="29" t="e">
        <v>#N/A</v>
      </c>
      <c r="N437" s="29" t="e">
        <v>#N/A</v>
      </c>
      <c r="O437" s="29" t="e">
        <v>#N/A</v>
      </c>
      <c r="P437" s="29" t="e">
        <v>#N/A</v>
      </c>
      <c r="Q437" s="29" t="e">
        <v>#N/A</v>
      </c>
      <c r="R437" s="29" t="e">
        <v>#N/A</v>
      </c>
      <c r="S437" s="29" t="e">
        <v>#N/A</v>
      </c>
    </row>
    <row r="438" spans="13:19" x14ac:dyDescent="0.25">
      <c r="M438" s="29" t="e">
        <v>#N/A</v>
      </c>
      <c r="N438" s="29" t="e">
        <v>#N/A</v>
      </c>
      <c r="O438" s="29" t="e">
        <v>#N/A</v>
      </c>
      <c r="P438" s="29" t="e">
        <v>#N/A</v>
      </c>
      <c r="Q438" s="29" t="e">
        <v>#N/A</v>
      </c>
      <c r="R438" s="29" t="e">
        <v>#N/A</v>
      </c>
      <c r="S438" s="29" t="e">
        <v>#N/A</v>
      </c>
    </row>
    <row r="439" spans="13:19" x14ac:dyDescent="0.25">
      <c r="M439" s="29" t="e">
        <v>#N/A</v>
      </c>
      <c r="N439" s="29" t="e">
        <v>#N/A</v>
      </c>
      <c r="O439" s="29" t="e">
        <v>#N/A</v>
      </c>
      <c r="P439" s="29" t="e">
        <v>#N/A</v>
      </c>
      <c r="Q439" s="29" t="e">
        <v>#N/A</v>
      </c>
      <c r="R439" s="29" t="e">
        <v>#N/A</v>
      </c>
      <c r="S439" s="29" t="e">
        <v>#N/A</v>
      </c>
    </row>
    <row r="440" spans="13:19" x14ac:dyDescent="0.25">
      <c r="M440" s="29" t="e">
        <v>#N/A</v>
      </c>
      <c r="N440" s="29" t="e">
        <v>#N/A</v>
      </c>
      <c r="O440" s="29" t="e">
        <v>#N/A</v>
      </c>
      <c r="P440" s="29" t="e">
        <v>#N/A</v>
      </c>
      <c r="Q440" s="29" t="e">
        <v>#N/A</v>
      </c>
      <c r="R440" s="29" t="e">
        <v>#N/A</v>
      </c>
      <c r="S440" s="29" t="e">
        <v>#N/A</v>
      </c>
    </row>
    <row r="441" spans="13:19" x14ac:dyDescent="0.25">
      <c r="M441" s="29" t="e">
        <v>#N/A</v>
      </c>
      <c r="N441" s="29" t="e">
        <v>#N/A</v>
      </c>
      <c r="O441" s="29" t="e">
        <v>#N/A</v>
      </c>
      <c r="P441" s="29" t="e">
        <v>#N/A</v>
      </c>
      <c r="Q441" s="29" t="e">
        <v>#N/A</v>
      </c>
      <c r="R441" s="29" t="e">
        <v>#N/A</v>
      </c>
      <c r="S441" s="29" t="e">
        <v>#N/A</v>
      </c>
    </row>
    <row r="442" spans="13:19" x14ac:dyDescent="0.25">
      <c r="M442" s="29" t="e">
        <v>#N/A</v>
      </c>
      <c r="N442" s="29" t="e">
        <v>#N/A</v>
      </c>
      <c r="O442" s="29" t="e">
        <v>#N/A</v>
      </c>
      <c r="P442" s="29" t="e">
        <v>#N/A</v>
      </c>
      <c r="Q442" s="29" t="e">
        <v>#N/A</v>
      </c>
      <c r="R442" s="29" t="e">
        <v>#N/A</v>
      </c>
      <c r="S442" s="29" t="e">
        <v>#N/A</v>
      </c>
    </row>
    <row r="443" spans="13:19" x14ac:dyDescent="0.25">
      <c r="M443" s="29" t="e">
        <v>#N/A</v>
      </c>
      <c r="N443" s="29" t="e">
        <v>#N/A</v>
      </c>
      <c r="O443" s="29" t="e">
        <v>#N/A</v>
      </c>
      <c r="P443" s="29" t="e">
        <v>#N/A</v>
      </c>
      <c r="Q443" s="29" t="e">
        <v>#N/A</v>
      </c>
      <c r="R443" s="29" t="e">
        <v>#N/A</v>
      </c>
      <c r="S443" s="29" t="e">
        <v>#N/A</v>
      </c>
    </row>
    <row r="444" spans="13:19" x14ac:dyDescent="0.25">
      <c r="M444" s="29" t="e">
        <v>#N/A</v>
      </c>
      <c r="N444" s="29" t="e">
        <v>#N/A</v>
      </c>
      <c r="O444" s="29" t="e">
        <v>#N/A</v>
      </c>
      <c r="P444" s="29" t="e">
        <v>#N/A</v>
      </c>
      <c r="Q444" s="29" t="e">
        <v>#N/A</v>
      </c>
      <c r="R444" s="29" t="e">
        <v>#N/A</v>
      </c>
      <c r="S444" s="29" t="e">
        <v>#N/A</v>
      </c>
    </row>
    <row r="445" spans="13:19" x14ac:dyDescent="0.25">
      <c r="M445" s="29" t="e">
        <v>#N/A</v>
      </c>
      <c r="N445" s="29" t="e">
        <v>#N/A</v>
      </c>
      <c r="O445" s="29" t="e">
        <v>#N/A</v>
      </c>
      <c r="P445" s="29" t="e">
        <v>#N/A</v>
      </c>
      <c r="Q445" s="29" t="e">
        <v>#N/A</v>
      </c>
      <c r="R445" s="29" t="e">
        <v>#N/A</v>
      </c>
      <c r="S445" s="29" t="e">
        <v>#N/A</v>
      </c>
    </row>
    <row r="446" spans="13:19" x14ac:dyDescent="0.25">
      <c r="M446" s="29" t="e">
        <v>#N/A</v>
      </c>
      <c r="N446" s="29" t="e">
        <v>#N/A</v>
      </c>
      <c r="O446" s="29" t="e">
        <v>#N/A</v>
      </c>
      <c r="P446" s="29" t="e">
        <v>#N/A</v>
      </c>
      <c r="Q446" s="29" t="e">
        <v>#N/A</v>
      </c>
      <c r="R446" s="29" t="e">
        <v>#N/A</v>
      </c>
      <c r="S446" s="29" t="e">
        <v>#N/A</v>
      </c>
    </row>
    <row r="447" spans="13:19" x14ac:dyDescent="0.25">
      <c r="M447" s="29" t="e">
        <v>#N/A</v>
      </c>
      <c r="N447" s="29" t="e">
        <v>#N/A</v>
      </c>
      <c r="O447" s="29" t="e">
        <v>#N/A</v>
      </c>
      <c r="P447" s="29" t="e">
        <v>#N/A</v>
      </c>
      <c r="Q447" s="29" t="e">
        <v>#N/A</v>
      </c>
      <c r="R447" s="29" t="e">
        <v>#N/A</v>
      </c>
      <c r="S447" s="29" t="e">
        <v>#N/A</v>
      </c>
    </row>
    <row r="448" spans="13:19" x14ac:dyDescent="0.25">
      <c r="M448" s="29" t="e">
        <v>#N/A</v>
      </c>
      <c r="N448" s="29" t="e">
        <v>#N/A</v>
      </c>
      <c r="O448" s="29" t="e">
        <v>#N/A</v>
      </c>
      <c r="P448" s="29" t="e">
        <v>#N/A</v>
      </c>
      <c r="Q448" s="29" t="e">
        <v>#N/A</v>
      </c>
      <c r="R448" s="29" t="e">
        <v>#N/A</v>
      </c>
      <c r="S448" s="29" t="e">
        <v>#N/A</v>
      </c>
    </row>
    <row r="449" spans="13:19" x14ac:dyDescent="0.25">
      <c r="M449" s="29" t="e">
        <v>#N/A</v>
      </c>
      <c r="N449" s="29" t="e">
        <v>#N/A</v>
      </c>
      <c r="O449" s="29" t="e">
        <v>#N/A</v>
      </c>
      <c r="P449" s="29" t="e">
        <v>#N/A</v>
      </c>
      <c r="Q449" s="29" t="e">
        <v>#N/A</v>
      </c>
      <c r="R449" s="29" t="e">
        <v>#N/A</v>
      </c>
      <c r="S449" s="29" t="e">
        <v>#N/A</v>
      </c>
    </row>
    <row r="450" spans="13:19" x14ac:dyDescent="0.25">
      <c r="M450" s="29" t="e">
        <v>#N/A</v>
      </c>
      <c r="N450" s="29" t="e">
        <v>#N/A</v>
      </c>
      <c r="O450" s="29" t="e">
        <v>#N/A</v>
      </c>
      <c r="P450" s="29" t="e">
        <v>#N/A</v>
      </c>
      <c r="Q450" s="29" t="e">
        <v>#N/A</v>
      </c>
      <c r="R450" s="29" t="e">
        <v>#N/A</v>
      </c>
      <c r="S450" s="29" t="e">
        <v>#N/A</v>
      </c>
    </row>
    <row r="451" spans="13:19" x14ac:dyDescent="0.25">
      <c r="M451" s="29" t="e">
        <v>#N/A</v>
      </c>
      <c r="N451" s="29" t="e">
        <v>#N/A</v>
      </c>
      <c r="O451" s="29" t="e">
        <v>#N/A</v>
      </c>
      <c r="P451" s="29" t="e">
        <v>#N/A</v>
      </c>
      <c r="Q451" s="29" t="e">
        <v>#N/A</v>
      </c>
      <c r="R451" s="29" t="e">
        <v>#N/A</v>
      </c>
      <c r="S451" s="29" t="e">
        <v>#N/A</v>
      </c>
    </row>
    <row r="452" spans="13:19" x14ac:dyDescent="0.25">
      <c r="M452" s="29" t="e">
        <v>#N/A</v>
      </c>
      <c r="N452" s="29" t="e">
        <v>#N/A</v>
      </c>
      <c r="O452" s="29" t="e">
        <v>#N/A</v>
      </c>
      <c r="P452" s="29" t="e">
        <v>#N/A</v>
      </c>
      <c r="Q452" s="29" t="e">
        <v>#N/A</v>
      </c>
      <c r="R452" s="29" t="e">
        <v>#N/A</v>
      </c>
      <c r="S452" s="29" t="e">
        <v>#N/A</v>
      </c>
    </row>
    <row r="453" spans="13:19" x14ac:dyDescent="0.25">
      <c r="M453" s="29" t="e">
        <v>#N/A</v>
      </c>
      <c r="N453" s="29" t="e">
        <v>#N/A</v>
      </c>
      <c r="O453" s="29" t="e">
        <v>#N/A</v>
      </c>
      <c r="P453" s="29" t="e">
        <v>#N/A</v>
      </c>
      <c r="Q453" s="29" t="e">
        <v>#N/A</v>
      </c>
      <c r="R453" s="29" t="e">
        <v>#N/A</v>
      </c>
      <c r="S453" s="29" t="e">
        <v>#N/A</v>
      </c>
    </row>
    <row r="454" spans="13:19" x14ac:dyDescent="0.25">
      <c r="M454" s="29" t="e">
        <v>#N/A</v>
      </c>
      <c r="N454" s="29" t="e">
        <v>#N/A</v>
      </c>
      <c r="O454" s="29" t="e">
        <v>#N/A</v>
      </c>
      <c r="P454" s="29" t="e">
        <v>#N/A</v>
      </c>
      <c r="Q454" s="29" t="e">
        <v>#N/A</v>
      </c>
      <c r="R454" s="29" t="e">
        <v>#N/A</v>
      </c>
      <c r="S454" s="29" t="e">
        <v>#N/A</v>
      </c>
    </row>
    <row r="455" spans="13:19" x14ac:dyDescent="0.25">
      <c r="M455" s="29" t="e">
        <v>#N/A</v>
      </c>
      <c r="N455" s="29" t="e">
        <v>#N/A</v>
      </c>
      <c r="O455" s="29" t="e">
        <v>#N/A</v>
      </c>
      <c r="P455" s="29" t="e">
        <v>#N/A</v>
      </c>
      <c r="Q455" s="29" t="e">
        <v>#N/A</v>
      </c>
      <c r="R455" s="29" t="e">
        <v>#N/A</v>
      </c>
      <c r="S455" s="29" t="e">
        <v>#N/A</v>
      </c>
    </row>
    <row r="456" spans="13:19" x14ac:dyDescent="0.25">
      <c r="M456" s="29" t="e">
        <v>#N/A</v>
      </c>
      <c r="N456" s="29" t="e">
        <v>#N/A</v>
      </c>
      <c r="O456" s="29" t="e">
        <v>#N/A</v>
      </c>
      <c r="P456" s="29" t="e">
        <v>#N/A</v>
      </c>
      <c r="Q456" s="29" t="e">
        <v>#N/A</v>
      </c>
      <c r="R456" s="29" t="e">
        <v>#N/A</v>
      </c>
      <c r="S456" s="29" t="e">
        <v>#N/A</v>
      </c>
    </row>
    <row r="457" spans="13:19" x14ac:dyDescent="0.25">
      <c r="M457" s="29" t="e">
        <v>#N/A</v>
      </c>
      <c r="N457" s="29" t="e">
        <v>#N/A</v>
      </c>
      <c r="O457" s="29" t="e">
        <v>#N/A</v>
      </c>
      <c r="P457" s="29" t="e">
        <v>#N/A</v>
      </c>
      <c r="Q457" s="29" t="e">
        <v>#N/A</v>
      </c>
      <c r="R457" s="29" t="e">
        <v>#N/A</v>
      </c>
      <c r="S457" s="29" t="e">
        <v>#N/A</v>
      </c>
    </row>
    <row r="458" spans="13:19" x14ac:dyDescent="0.25">
      <c r="M458" s="29" t="e">
        <v>#N/A</v>
      </c>
      <c r="N458" s="29" t="e">
        <v>#N/A</v>
      </c>
      <c r="O458" s="29" t="e">
        <v>#N/A</v>
      </c>
      <c r="P458" s="29" t="e">
        <v>#N/A</v>
      </c>
      <c r="Q458" s="29" t="e">
        <v>#N/A</v>
      </c>
      <c r="R458" s="29" t="e">
        <v>#N/A</v>
      </c>
      <c r="S458" s="29" t="e">
        <v>#N/A</v>
      </c>
    </row>
    <row r="459" spans="13:19" x14ac:dyDescent="0.25">
      <c r="M459" s="29" t="e">
        <v>#N/A</v>
      </c>
      <c r="N459" s="29" t="e">
        <v>#N/A</v>
      </c>
      <c r="O459" s="29" t="e">
        <v>#N/A</v>
      </c>
      <c r="P459" s="29" t="e">
        <v>#N/A</v>
      </c>
      <c r="Q459" s="29" t="e">
        <v>#N/A</v>
      </c>
      <c r="R459" s="29" t="e">
        <v>#N/A</v>
      </c>
      <c r="S459" s="29" t="e">
        <v>#N/A</v>
      </c>
    </row>
    <row r="460" spans="13:19" x14ac:dyDescent="0.25">
      <c r="M460" s="29" t="e">
        <v>#N/A</v>
      </c>
      <c r="N460" s="29" t="e">
        <v>#N/A</v>
      </c>
      <c r="O460" s="29" t="e">
        <v>#N/A</v>
      </c>
      <c r="P460" s="29" t="e">
        <v>#N/A</v>
      </c>
      <c r="Q460" s="29" t="e">
        <v>#N/A</v>
      </c>
      <c r="R460" s="29" t="e">
        <v>#N/A</v>
      </c>
      <c r="S460" s="29" t="e">
        <v>#N/A</v>
      </c>
    </row>
    <row r="461" spans="13:19" x14ac:dyDescent="0.25">
      <c r="M461" s="29" t="e">
        <v>#N/A</v>
      </c>
      <c r="N461" s="29" t="e">
        <v>#N/A</v>
      </c>
      <c r="O461" s="29" t="e">
        <v>#N/A</v>
      </c>
      <c r="P461" s="29" t="e">
        <v>#N/A</v>
      </c>
      <c r="Q461" s="29" t="e">
        <v>#N/A</v>
      </c>
      <c r="R461" s="29" t="e">
        <v>#N/A</v>
      </c>
      <c r="S461" s="29" t="e">
        <v>#N/A</v>
      </c>
    </row>
    <row r="462" spans="13:19" x14ac:dyDescent="0.25">
      <c r="M462" s="29" t="e">
        <v>#N/A</v>
      </c>
      <c r="N462" s="29" t="e">
        <v>#N/A</v>
      </c>
      <c r="O462" s="29" t="e">
        <v>#N/A</v>
      </c>
      <c r="P462" s="29" t="e">
        <v>#N/A</v>
      </c>
      <c r="Q462" s="29" t="e">
        <v>#N/A</v>
      </c>
      <c r="R462" s="29" t="e">
        <v>#N/A</v>
      </c>
      <c r="S462" s="29" t="e">
        <v>#N/A</v>
      </c>
    </row>
    <row r="463" spans="13:19" x14ac:dyDescent="0.25">
      <c r="M463" s="29" t="e">
        <v>#N/A</v>
      </c>
      <c r="N463" s="29" t="e">
        <v>#N/A</v>
      </c>
      <c r="O463" s="29" t="e">
        <v>#N/A</v>
      </c>
      <c r="P463" s="29" t="e">
        <v>#N/A</v>
      </c>
      <c r="Q463" s="29" t="e">
        <v>#N/A</v>
      </c>
      <c r="R463" s="29" t="e">
        <v>#N/A</v>
      </c>
      <c r="S463" s="29" t="e">
        <v>#N/A</v>
      </c>
    </row>
    <row r="464" spans="13:19" x14ac:dyDescent="0.25">
      <c r="M464" s="29" t="e">
        <v>#N/A</v>
      </c>
      <c r="N464" s="29" t="e">
        <v>#N/A</v>
      </c>
      <c r="O464" s="29" t="e">
        <v>#N/A</v>
      </c>
      <c r="P464" s="29" t="e">
        <v>#N/A</v>
      </c>
      <c r="Q464" s="29" t="e">
        <v>#N/A</v>
      </c>
      <c r="R464" s="29" t="e">
        <v>#N/A</v>
      </c>
      <c r="S464" s="29" t="e">
        <v>#N/A</v>
      </c>
    </row>
    <row r="465" spans="13:19" x14ac:dyDescent="0.25">
      <c r="M465" s="29" t="e">
        <v>#N/A</v>
      </c>
      <c r="N465" s="29" t="e">
        <v>#N/A</v>
      </c>
      <c r="O465" s="29" t="e">
        <v>#N/A</v>
      </c>
      <c r="P465" s="29" t="e">
        <v>#N/A</v>
      </c>
      <c r="Q465" s="29" t="e">
        <v>#N/A</v>
      </c>
      <c r="R465" s="29" t="e">
        <v>#N/A</v>
      </c>
      <c r="S465" s="29" t="e">
        <v>#N/A</v>
      </c>
    </row>
    <row r="466" spans="13:19" x14ac:dyDescent="0.25">
      <c r="M466" s="29" t="e">
        <v>#N/A</v>
      </c>
      <c r="N466" s="29" t="e">
        <v>#N/A</v>
      </c>
      <c r="O466" s="29" t="e">
        <v>#N/A</v>
      </c>
      <c r="P466" s="29" t="e">
        <v>#N/A</v>
      </c>
      <c r="Q466" s="29" t="e">
        <v>#N/A</v>
      </c>
      <c r="R466" s="29" t="e">
        <v>#N/A</v>
      </c>
      <c r="S466" s="29" t="e">
        <v>#N/A</v>
      </c>
    </row>
    <row r="467" spans="13:19" x14ac:dyDescent="0.25">
      <c r="M467" s="29" t="e">
        <v>#N/A</v>
      </c>
      <c r="N467" s="29" t="e">
        <v>#N/A</v>
      </c>
      <c r="O467" s="29" t="e">
        <v>#N/A</v>
      </c>
      <c r="P467" s="29" t="e">
        <v>#N/A</v>
      </c>
      <c r="Q467" s="29" t="e">
        <v>#N/A</v>
      </c>
      <c r="R467" s="29" t="e">
        <v>#N/A</v>
      </c>
      <c r="S467" s="29" t="e">
        <v>#N/A</v>
      </c>
    </row>
    <row r="468" spans="13:19" x14ac:dyDescent="0.25">
      <c r="M468" s="29" t="e">
        <v>#N/A</v>
      </c>
      <c r="N468" s="29" t="e">
        <v>#N/A</v>
      </c>
      <c r="O468" s="29" t="e">
        <v>#N/A</v>
      </c>
      <c r="P468" s="29" t="e">
        <v>#N/A</v>
      </c>
      <c r="Q468" s="29" t="e">
        <v>#N/A</v>
      </c>
      <c r="R468" s="29" t="e">
        <v>#N/A</v>
      </c>
      <c r="S468" s="29" t="e">
        <v>#N/A</v>
      </c>
    </row>
    <row r="469" spans="13:19" x14ac:dyDescent="0.25">
      <c r="M469" s="29" t="e">
        <v>#N/A</v>
      </c>
      <c r="N469" s="29" t="e">
        <v>#N/A</v>
      </c>
      <c r="O469" s="29" t="e">
        <v>#N/A</v>
      </c>
      <c r="P469" s="29" t="e">
        <v>#N/A</v>
      </c>
      <c r="Q469" s="29" t="e">
        <v>#N/A</v>
      </c>
      <c r="R469" s="29" t="e">
        <v>#N/A</v>
      </c>
      <c r="S469" s="29" t="e">
        <v>#N/A</v>
      </c>
    </row>
    <row r="470" spans="13:19" x14ac:dyDescent="0.25">
      <c r="M470" s="29" t="e">
        <v>#N/A</v>
      </c>
      <c r="N470" s="29" t="e">
        <v>#N/A</v>
      </c>
      <c r="O470" s="29" t="e">
        <v>#N/A</v>
      </c>
      <c r="P470" s="29" t="e">
        <v>#N/A</v>
      </c>
      <c r="Q470" s="29" t="e">
        <v>#N/A</v>
      </c>
      <c r="R470" s="29" t="e">
        <v>#N/A</v>
      </c>
      <c r="S470" s="29" t="e">
        <v>#N/A</v>
      </c>
    </row>
    <row r="471" spans="13:19" x14ac:dyDescent="0.25">
      <c r="M471" s="29" t="e">
        <v>#N/A</v>
      </c>
      <c r="N471" s="29" t="e">
        <v>#N/A</v>
      </c>
      <c r="O471" s="29" t="e">
        <v>#N/A</v>
      </c>
      <c r="P471" s="29" t="e">
        <v>#N/A</v>
      </c>
      <c r="Q471" s="29" t="e">
        <v>#N/A</v>
      </c>
      <c r="R471" s="29" t="e">
        <v>#N/A</v>
      </c>
      <c r="S471" s="29" t="e">
        <v>#N/A</v>
      </c>
    </row>
    <row r="472" spans="13:19" x14ac:dyDescent="0.25">
      <c r="M472" s="29" t="e">
        <v>#N/A</v>
      </c>
      <c r="N472" s="29" t="e">
        <v>#N/A</v>
      </c>
      <c r="O472" s="29" t="e">
        <v>#N/A</v>
      </c>
      <c r="P472" s="29" t="e">
        <v>#N/A</v>
      </c>
      <c r="Q472" s="29" t="e">
        <v>#N/A</v>
      </c>
      <c r="R472" s="29" t="e">
        <v>#N/A</v>
      </c>
      <c r="S472" s="29" t="e">
        <v>#N/A</v>
      </c>
    </row>
    <row r="473" spans="13:19" x14ac:dyDescent="0.25">
      <c r="M473" s="29" t="e">
        <v>#N/A</v>
      </c>
      <c r="N473" s="29" t="e">
        <v>#N/A</v>
      </c>
      <c r="O473" s="29" t="e">
        <v>#N/A</v>
      </c>
      <c r="P473" s="29" t="e">
        <v>#N/A</v>
      </c>
      <c r="Q473" s="29" t="e">
        <v>#N/A</v>
      </c>
      <c r="R473" s="29" t="e">
        <v>#N/A</v>
      </c>
      <c r="S473" s="29" t="e">
        <v>#N/A</v>
      </c>
    </row>
    <row r="474" spans="13:19" x14ac:dyDescent="0.25">
      <c r="M474" s="29" t="e">
        <v>#N/A</v>
      </c>
      <c r="N474" s="29" t="e">
        <v>#N/A</v>
      </c>
      <c r="O474" s="29" t="e">
        <v>#N/A</v>
      </c>
      <c r="P474" s="29" t="e">
        <v>#N/A</v>
      </c>
      <c r="Q474" s="29" t="e">
        <v>#N/A</v>
      </c>
      <c r="R474" s="29" t="e">
        <v>#N/A</v>
      </c>
      <c r="S474" s="29" t="e">
        <v>#N/A</v>
      </c>
    </row>
    <row r="475" spans="13:19" x14ac:dyDescent="0.25">
      <c r="M475" s="29" t="e">
        <v>#N/A</v>
      </c>
      <c r="N475" s="29" t="e">
        <v>#N/A</v>
      </c>
      <c r="O475" s="29" t="e">
        <v>#N/A</v>
      </c>
      <c r="P475" s="29" t="e">
        <v>#N/A</v>
      </c>
      <c r="Q475" s="29" t="e">
        <v>#N/A</v>
      </c>
      <c r="R475" s="29" t="e">
        <v>#N/A</v>
      </c>
      <c r="S475" s="29" t="e">
        <v>#N/A</v>
      </c>
    </row>
    <row r="476" spans="13:19" x14ac:dyDescent="0.25">
      <c r="M476" s="29" t="e">
        <v>#N/A</v>
      </c>
      <c r="N476" s="29" t="e">
        <v>#N/A</v>
      </c>
      <c r="O476" s="29" t="e">
        <v>#N/A</v>
      </c>
      <c r="P476" s="29" t="e">
        <v>#N/A</v>
      </c>
      <c r="Q476" s="29" t="e">
        <v>#N/A</v>
      </c>
      <c r="R476" s="29" t="e">
        <v>#N/A</v>
      </c>
      <c r="S476" s="29" t="e">
        <v>#N/A</v>
      </c>
    </row>
    <row r="477" spans="13:19" x14ac:dyDescent="0.25">
      <c r="M477" s="29" t="e">
        <v>#N/A</v>
      </c>
      <c r="N477" s="29" t="e">
        <v>#N/A</v>
      </c>
      <c r="O477" s="29" t="e">
        <v>#N/A</v>
      </c>
      <c r="P477" s="29" t="e">
        <v>#N/A</v>
      </c>
      <c r="Q477" s="29" t="e">
        <v>#N/A</v>
      </c>
      <c r="R477" s="29" t="e">
        <v>#N/A</v>
      </c>
      <c r="S477" s="29" t="e">
        <v>#N/A</v>
      </c>
    </row>
    <row r="478" spans="13:19" x14ac:dyDescent="0.25">
      <c r="M478" s="29" t="e">
        <v>#N/A</v>
      </c>
      <c r="N478" s="29" t="e">
        <v>#N/A</v>
      </c>
      <c r="O478" s="29" t="e">
        <v>#N/A</v>
      </c>
      <c r="P478" s="29" t="e">
        <v>#N/A</v>
      </c>
      <c r="Q478" s="29" t="e">
        <v>#N/A</v>
      </c>
      <c r="R478" s="29" t="e">
        <v>#N/A</v>
      </c>
      <c r="S478" s="29" t="e">
        <v>#N/A</v>
      </c>
    </row>
    <row r="479" spans="13:19" x14ac:dyDescent="0.25">
      <c r="M479" s="29" t="e">
        <v>#N/A</v>
      </c>
      <c r="N479" s="29" t="e">
        <v>#N/A</v>
      </c>
      <c r="O479" s="29" t="e">
        <v>#N/A</v>
      </c>
      <c r="P479" s="29" t="e">
        <v>#N/A</v>
      </c>
      <c r="Q479" s="29" t="e">
        <v>#N/A</v>
      </c>
      <c r="R479" s="29" t="e">
        <v>#N/A</v>
      </c>
      <c r="S479" s="29" t="e">
        <v>#N/A</v>
      </c>
    </row>
    <row r="480" spans="13:19" x14ac:dyDescent="0.25">
      <c r="M480" s="29" t="e">
        <v>#N/A</v>
      </c>
      <c r="N480" s="29" t="e">
        <v>#N/A</v>
      </c>
      <c r="O480" s="29" t="e">
        <v>#N/A</v>
      </c>
      <c r="P480" s="29" t="e">
        <v>#N/A</v>
      </c>
      <c r="Q480" s="29" t="e">
        <v>#N/A</v>
      </c>
      <c r="R480" s="29" t="e">
        <v>#N/A</v>
      </c>
      <c r="S480" s="29" t="e">
        <v>#N/A</v>
      </c>
    </row>
    <row r="481" spans="13:19" x14ac:dyDescent="0.25">
      <c r="M481" s="29" t="e">
        <v>#N/A</v>
      </c>
      <c r="N481" s="29" t="e">
        <v>#N/A</v>
      </c>
      <c r="O481" s="29" t="e">
        <v>#N/A</v>
      </c>
      <c r="P481" s="29" t="e">
        <v>#N/A</v>
      </c>
      <c r="Q481" s="29" t="e">
        <v>#N/A</v>
      </c>
      <c r="R481" s="29" t="e">
        <v>#N/A</v>
      </c>
      <c r="S481" s="29" t="e">
        <v>#N/A</v>
      </c>
    </row>
    <row r="482" spans="13:19" x14ac:dyDescent="0.25">
      <c r="M482" s="29" t="e">
        <v>#N/A</v>
      </c>
      <c r="N482" s="29" t="e">
        <v>#N/A</v>
      </c>
      <c r="O482" s="29" t="e">
        <v>#N/A</v>
      </c>
      <c r="P482" s="29" t="e">
        <v>#N/A</v>
      </c>
      <c r="Q482" s="29" t="e">
        <v>#N/A</v>
      </c>
      <c r="R482" s="29" t="e">
        <v>#N/A</v>
      </c>
      <c r="S482" s="29" t="e">
        <v>#N/A</v>
      </c>
    </row>
    <row r="483" spans="13:19" x14ac:dyDescent="0.25">
      <c r="M483" s="29" t="e">
        <v>#N/A</v>
      </c>
      <c r="N483" s="29" t="e">
        <v>#N/A</v>
      </c>
      <c r="O483" s="29" t="e">
        <v>#N/A</v>
      </c>
      <c r="P483" s="29" t="e">
        <v>#N/A</v>
      </c>
      <c r="Q483" s="29" t="e">
        <v>#N/A</v>
      </c>
      <c r="R483" s="29" t="e">
        <v>#N/A</v>
      </c>
      <c r="S483" s="29" t="e">
        <v>#N/A</v>
      </c>
    </row>
    <row r="484" spans="13:19" x14ac:dyDescent="0.25">
      <c r="M484" s="29" t="e">
        <v>#N/A</v>
      </c>
      <c r="N484" s="29" t="e">
        <v>#N/A</v>
      </c>
      <c r="O484" s="29" t="e">
        <v>#N/A</v>
      </c>
      <c r="P484" s="29" t="e">
        <v>#N/A</v>
      </c>
      <c r="Q484" s="29" t="e">
        <v>#N/A</v>
      </c>
      <c r="R484" s="29" t="e">
        <v>#N/A</v>
      </c>
      <c r="S484" s="29" t="e">
        <v>#N/A</v>
      </c>
    </row>
    <row r="485" spans="13:19" x14ac:dyDescent="0.25">
      <c r="M485" s="29" t="e">
        <v>#N/A</v>
      </c>
      <c r="N485" s="29" t="e">
        <v>#N/A</v>
      </c>
      <c r="O485" s="29" t="e">
        <v>#N/A</v>
      </c>
      <c r="P485" s="29" t="e">
        <v>#N/A</v>
      </c>
      <c r="Q485" s="29" t="e">
        <v>#N/A</v>
      </c>
      <c r="R485" s="29" t="e">
        <v>#N/A</v>
      </c>
      <c r="S485" s="29" t="e">
        <v>#N/A</v>
      </c>
    </row>
    <row r="486" spans="13:19" x14ac:dyDescent="0.25">
      <c r="M486" s="29" t="e">
        <v>#N/A</v>
      </c>
      <c r="N486" s="29" t="e">
        <v>#N/A</v>
      </c>
      <c r="O486" s="29" t="e">
        <v>#N/A</v>
      </c>
      <c r="P486" s="29" t="e">
        <v>#N/A</v>
      </c>
      <c r="Q486" s="29" t="e">
        <v>#N/A</v>
      </c>
      <c r="R486" s="29" t="e">
        <v>#N/A</v>
      </c>
      <c r="S486" s="29" t="e">
        <v>#N/A</v>
      </c>
    </row>
    <row r="487" spans="13:19" x14ac:dyDescent="0.25">
      <c r="M487" s="29" t="e">
        <v>#N/A</v>
      </c>
      <c r="N487" s="29" t="e">
        <v>#N/A</v>
      </c>
      <c r="O487" s="29" t="e">
        <v>#N/A</v>
      </c>
      <c r="P487" s="29" t="e">
        <v>#N/A</v>
      </c>
      <c r="Q487" s="29" t="e">
        <v>#N/A</v>
      </c>
      <c r="R487" s="29" t="e">
        <v>#N/A</v>
      </c>
      <c r="S487" s="29" t="e">
        <v>#N/A</v>
      </c>
    </row>
    <row r="488" spans="13:19" x14ac:dyDescent="0.25">
      <c r="M488" s="29" t="e">
        <v>#N/A</v>
      </c>
      <c r="N488" s="29" t="e">
        <v>#N/A</v>
      </c>
      <c r="O488" s="29" t="e">
        <v>#N/A</v>
      </c>
      <c r="P488" s="29" t="e">
        <v>#N/A</v>
      </c>
      <c r="Q488" s="29" t="e">
        <v>#N/A</v>
      </c>
      <c r="R488" s="29" t="e">
        <v>#N/A</v>
      </c>
      <c r="S488" s="29" t="e">
        <v>#N/A</v>
      </c>
    </row>
    <row r="489" spans="13:19" x14ac:dyDescent="0.25">
      <c r="M489" s="29" t="e">
        <v>#N/A</v>
      </c>
      <c r="N489" s="29" t="e">
        <v>#N/A</v>
      </c>
      <c r="O489" s="29" t="e">
        <v>#N/A</v>
      </c>
      <c r="P489" s="29" t="e">
        <v>#N/A</v>
      </c>
      <c r="Q489" s="29" t="e">
        <v>#N/A</v>
      </c>
      <c r="R489" s="29" t="e">
        <v>#N/A</v>
      </c>
      <c r="S489" s="29" t="e">
        <v>#N/A</v>
      </c>
    </row>
    <row r="490" spans="13:19" x14ac:dyDescent="0.25">
      <c r="M490" s="29" t="e">
        <v>#N/A</v>
      </c>
      <c r="N490" s="29" t="e">
        <v>#N/A</v>
      </c>
      <c r="O490" s="29" t="e">
        <v>#N/A</v>
      </c>
      <c r="P490" s="29" t="e">
        <v>#N/A</v>
      </c>
      <c r="Q490" s="29" t="e">
        <v>#N/A</v>
      </c>
      <c r="R490" s="29" t="e">
        <v>#N/A</v>
      </c>
      <c r="S490" s="29" t="e">
        <v>#N/A</v>
      </c>
    </row>
    <row r="491" spans="13:19" x14ac:dyDescent="0.25">
      <c r="M491" s="29" t="e">
        <v>#N/A</v>
      </c>
      <c r="N491" s="29" t="e">
        <v>#N/A</v>
      </c>
      <c r="O491" s="29" t="e">
        <v>#N/A</v>
      </c>
      <c r="P491" s="29" t="e">
        <v>#N/A</v>
      </c>
      <c r="Q491" s="29" t="e">
        <v>#N/A</v>
      </c>
      <c r="R491" s="29" t="e">
        <v>#N/A</v>
      </c>
      <c r="S491" s="29" t="e">
        <v>#N/A</v>
      </c>
    </row>
    <row r="492" spans="13:19" x14ac:dyDescent="0.25">
      <c r="M492" s="29" t="e">
        <v>#N/A</v>
      </c>
      <c r="N492" s="29" t="e">
        <v>#N/A</v>
      </c>
      <c r="O492" s="29" t="e">
        <v>#N/A</v>
      </c>
      <c r="P492" s="29" t="e">
        <v>#N/A</v>
      </c>
      <c r="Q492" s="29" t="e">
        <v>#N/A</v>
      </c>
      <c r="R492" s="29" t="e">
        <v>#N/A</v>
      </c>
      <c r="S492" s="29" t="e">
        <v>#N/A</v>
      </c>
    </row>
    <row r="493" spans="13:19" x14ac:dyDescent="0.25">
      <c r="M493" s="29" t="e">
        <v>#N/A</v>
      </c>
      <c r="N493" s="29" t="e">
        <v>#N/A</v>
      </c>
      <c r="O493" s="29" t="e">
        <v>#N/A</v>
      </c>
      <c r="P493" s="29" t="e">
        <v>#N/A</v>
      </c>
      <c r="Q493" s="29" t="e">
        <v>#N/A</v>
      </c>
      <c r="R493" s="29" t="e">
        <v>#N/A</v>
      </c>
      <c r="S493" s="29" t="e">
        <v>#N/A</v>
      </c>
    </row>
    <row r="494" spans="13:19" x14ac:dyDescent="0.25">
      <c r="M494" s="29" t="e">
        <v>#N/A</v>
      </c>
      <c r="N494" s="29" t="e">
        <v>#N/A</v>
      </c>
      <c r="O494" s="29" t="e">
        <v>#N/A</v>
      </c>
      <c r="P494" s="29" t="e">
        <v>#N/A</v>
      </c>
      <c r="Q494" s="29" t="e">
        <v>#N/A</v>
      </c>
      <c r="R494" s="29" t="e">
        <v>#N/A</v>
      </c>
      <c r="S494" s="29" t="e">
        <v>#N/A</v>
      </c>
    </row>
    <row r="495" spans="13:19" x14ac:dyDescent="0.25">
      <c r="M495" s="29" t="e">
        <v>#N/A</v>
      </c>
      <c r="N495" s="29" t="e">
        <v>#N/A</v>
      </c>
      <c r="O495" s="29" t="e">
        <v>#N/A</v>
      </c>
      <c r="P495" s="29" t="e">
        <v>#N/A</v>
      </c>
      <c r="Q495" s="29" t="e">
        <v>#N/A</v>
      </c>
      <c r="R495" s="29" t="e">
        <v>#N/A</v>
      </c>
      <c r="S495" s="29" t="e">
        <v>#N/A</v>
      </c>
    </row>
    <row r="496" spans="13:19" x14ac:dyDescent="0.25">
      <c r="M496" s="29" t="e">
        <v>#N/A</v>
      </c>
      <c r="N496" s="29" t="e">
        <v>#N/A</v>
      </c>
      <c r="O496" s="29" t="e">
        <v>#N/A</v>
      </c>
      <c r="P496" s="29" t="e">
        <v>#N/A</v>
      </c>
      <c r="Q496" s="29" t="e">
        <v>#N/A</v>
      </c>
      <c r="R496" s="29" t="e">
        <v>#N/A</v>
      </c>
      <c r="S496" s="29" t="e">
        <v>#N/A</v>
      </c>
    </row>
    <row r="497" spans="13:19" x14ac:dyDescent="0.25">
      <c r="M497" s="29" t="e">
        <v>#N/A</v>
      </c>
      <c r="N497" s="29" t="e">
        <v>#N/A</v>
      </c>
      <c r="O497" s="29" t="e">
        <v>#N/A</v>
      </c>
      <c r="P497" s="29" t="e">
        <v>#N/A</v>
      </c>
      <c r="Q497" s="29" t="e">
        <v>#N/A</v>
      </c>
      <c r="R497" s="29" t="e">
        <v>#N/A</v>
      </c>
      <c r="S497" s="29" t="e">
        <v>#N/A</v>
      </c>
    </row>
    <row r="498" spans="13:19" x14ac:dyDescent="0.25">
      <c r="M498" s="29" t="e">
        <v>#N/A</v>
      </c>
      <c r="N498" s="29" t="e">
        <v>#N/A</v>
      </c>
      <c r="O498" s="29" t="e">
        <v>#N/A</v>
      </c>
      <c r="P498" s="29" t="e">
        <v>#N/A</v>
      </c>
      <c r="Q498" s="29" t="e">
        <v>#N/A</v>
      </c>
      <c r="R498" s="29" t="e">
        <v>#N/A</v>
      </c>
      <c r="S498" s="29" t="e">
        <v>#N/A</v>
      </c>
    </row>
    <row r="499" spans="13:19" x14ac:dyDescent="0.25">
      <c r="M499" s="29" t="e">
        <v>#N/A</v>
      </c>
      <c r="N499" s="29" t="e">
        <v>#N/A</v>
      </c>
      <c r="O499" s="29" t="e">
        <v>#N/A</v>
      </c>
      <c r="P499" s="29" t="e">
        <v>#N/A</v>
      </c>
      <c r="Q499" s="29" t="e">
        <v>#N/A</v>
      </c>
      <c r="R499" s="29" t="e">
        <v>#N/A</v>
      </c>
      <c r="S499" s="29" t="e">
        <v>#N/A</v>
      </c>
    </row>
    <row r="500" spans="13:19" x14ac:dyDescent="0.25">
      <c r="M500" s="29" t="e">
        <v>#N/A</v>
      </c>
      <c r="N500" s="29" t="e">
        <v>#N/A</v>
      </c>
      <c r="O500" s="29" t="e">
        <v>#N/A</v>
      </c>
      <c r="P500" s="29" t="e">
        <v>#N/A</v>
      </c>
      <c r="Q500" s="29" t="e">
        <v>#N/A</v>
      </c>
      <c r="R500" s="29" t="e">
        <v>#N/A</v>
      </c>
      <c r="S500" s="29" t="e">
        <v>#N/A</v>
      </c>
    </row>
    <row r="501" spans="13:19" x14ac:dyDescent="0.25">
      <c r="M501" s="29" t="e">
        <v>#N/A</v>
      </c>
      <c r="N501" s="29" t="e">
        <v>#N/A</v>
      </c>
      <c r="O501" s="29" t="e">
        <v>#N/A</v>
      </c>
      <c r="P501" s="29" t="e">
        <v>#N/A</v>
      </c>
      <c r="Q501" s="29" t="e">
        <v>#N/A</v>
      </c>
      <c r="R501" s="29" t="e">
        <v>#N/A</v>
      </c>
      <c r="S501" s="29" t="e">
        <v>#N/A</v>
      </c>
    </row>
    <row r="502" spans="13:19" x14ac:dyDescent="0.25">
      <c r="M502" s="29" t="e">
        <v>#N/A</v>
      </c>
      <c r="N502" s="29" t="e">
        <v>#N/A</v>
      </c>
      <c r="O502" s="29" t="e">
        <v>#N/A</v>
      </c>
      <c r="P502" s="29" t="e">
        <v>#N/A</v>
      </c>
      <c r="Q502" s="29" t="e">
        <v>#N/A</v>
      </c>
      <c r="R502" s="29" t="e">
        <v>#N/A</v>
      </c>
      <c r="S502" s="29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D31CD-3796-4CB2-827E-3EE6562C84FF}">
  <sheetPr codeName="Sheet3"/>
  <dimension ref="B2:AD520"/>
  <sheetViews>
    <sheetView zoomScaleNormal="100" workbookViewId="0">
      <selection activeCell="N21" sqref="N21"/>
    </sheetView>
  </sheetViews>
  <sheetFormatPr defaultColWidth="9.42578125" defaultRowHeight="13.5" customHeight="1" x14ac:dyDescent="0.25"/>
  <cols>
    <col min="1" max="16384" width="9.42578125" style="56"/>
  </cols>
  <sheetData>
    <row r="2" spans="2:30" ht="13.5" customHeight="1" x14ac:dyDescent="0.25">
      <c r="B2" s="103" t="s">
        <v>105</v>
      </c>
      <c r="C2" s="103"/>
      <c r="D2" s="103"/>
      <c r="E2" s="58">
        <v>1</v>
      </c>
      <c r="F2" s="113" t="s">
        <v>41</v>
      </c>
      <c r="G2" s="113"/>
      <c r="H2" s="113"/>
      <c r="I2" s="85" t="s">
        <v>123</v>
      </c>
      <c r="J2" s="85"/>
      <c r="K2" s="85"/>
      <c r="L2" s="85"/>
      <c r="N2" s="85" t="s">
        <v>108</v>
      </c>
      <c r="O2" s="85"/>
      <c r="P2" s="85"/>
      <c r="Q2" s="85"/>
      <c r="R2" s="35"/>
      <c r="S2" s="35"/>
    </row>
    <row r="3" spans="2:30" ht="13.5" customHeight="1" x14ac:dyDescent="0.25">
      <c r="B3" s="104">
        <v>2</v>
      </c>
      <c r="C3" s="105"/>
      <c r="D3" s="106"/>
      <c r="E3" s="58">
        <v>2</v>
      </c>
      <c r="F3" s="113" t="s">
        <v>88</v>
      </c>
      <c r="G3" s="113"/>
      <c r="H3" s="114"/>
      <c r="I3" s="104">
        <v>0.85</v>
      </c>
      <c r="J3" s="105"/>
      <c r="K3" s="105"/>
      <c r="L3" s="106"/>
      <c r="N3" s="119">
        <v>2000000</v>
      </c>
      <c r="O3" s="120"/>
      <c r="P3" s="120"/>
      <c r="Q3" s="121"/>
      <c r="S3" s="97" t="s">
        <v>121</v>
      </c>
      <c r="T3" s="97"/>
      <c r="U3" s="97"/>
      <c r="V3" s="97"/>
      <c r="W3" s="97" t="s">
        <v>118</v>
      </c>
      <c r="X3" s="97"/>
      <c r="Y3" s="97"/>
      <c r="AA3" s="102" t="s">
        <v>115</v>
      </c>
      <c r="AB3" s="102"/>
      <c r="AC3" s="83">
        <f>'VACCINATION ANALYSIS'!I13</f>
        <v>1.7719714447510467E-2</v>
      </c>
      <c r="AD3" s="83"/>
    </row>
    <row r="4" spans="2:30" ht="13.5" customHeight="1" x14ac:dyDescent="0.25">
      <c r="B4" s="107"/>
      <c r="C4" s="108"/>
      <c r="D4" s="109"/>
      <c r="E4" s="58">
        <v>3</v>
      </c>
      <c r="F4" s="113" t="s">
        <v>102</v>
      </c>
      <c r="G4" s="113"/>
      <c r="H4" s="114"/>
      <c r="I4" s="110"/>
      <c r="J4" s="111"/>
      <c r="K4" s="111"/>
      <c r="L4" s="112"/>
      <c r="N4" s="122"/>
      <c r="O4" s="123"/>
      <c r="P4" s="123"/>
      <c r="Q4" s="124"/>
      <c r="S4" s="128" t="s">
        <v>114</v>
      </c>
      <c r="T4" s="128"/>
      <c r="U4" s="128" t="s">
        <v>111</v>
      </c>
      <c r="V4" s="128" t="s">
        <v>126</v>
      </c>
      <c r="W4" s="129" t="s">
        <v>145</v>
      </c>
      <c r="X4" s="129"/>
      <c r="Y4" s="129"/>
      <c r="AA4" s="102" t="s">
        <v>113</v>
      </c>
      <c r="AB4" s="102"/>
      <c r="AC4" s="97">
        <f>'VACCINATION ANALYSIS'!I3</f>
        <v>1.5061757280383897E-2</v>
      </c>
      <c r="AD4" s="97"/>
    </row>
    <row r="5" spans="2:30" ht="13.5" customHeight="1" x14ac:dyDescent="0.25">
      <c r="B5" s="110"/>
      <c r="C5" s="111"/>
      <c r="D5" s="112"/>
      <c r="E5" s="58">
        <v>4</v>
      </c>
      <c r="F5" s="113" t="s">
        <v>168</v>
      </c>
      <c r="G5" s="113"/>
      <c r="H5" s="114"/>
      <c r="I5" s="38" t="s">
        <v>1</v>
      </c>
      <c r="J5" s="36">
        <f>I3*N3</f>
        <v>1700000</v>
      </c>
      <c r="K5" s="115" t="s">
        <v>124</v>
      </c>
      <c r="L5" s="116"/>
      <c r="N5" s="122"/>
      <c r="O5" s="123"/>
      <c r="P5" s="123"/>
      <c r="Q5" s="124"/>
      <c r="S5" s="128"/>
      <c r="T5" s="128"/>
      <c r="U5" s="128"/>
      <c r="V5" s="128"/>
      <c r="W5" s="129"/>
      <c r="X5" s="129"/>
      <c r="Y5" s="129"/>
      <c r="AA5" s="102" t="s">
        <v>162</v>
      </c>
      <c r="AB5" s="102"/>
      <c r="AC5" s="97">
        <f>'VACCINATION ANALYSIS'!I4</f>
        <v>2.6579571671265707E-3</v>
      </c>
      <c r="AD5" s="97"/>
    </row>
    <row r="6" spans="2:30" ht="13.5" customHeight="1" x14ac:dyDescent="0.25">
      <c r="I6" s="39" t="s">
        <v>2</v>
      </c>
      <c r="J6" s="37">
        <f>(1-I3) * N3</f>
        <v>300000.00000000006</v>
      </c>
      <c r="K6" s="117" t="s">
        <v>125</v>
      </c>
      <c r="L6" s="118"/>
      <c r="N6" s="125"/>
      <c r="O6" s="126"/>
      <c r="P6" s="126"/>
      <c r="Q6" s="127"/>
      <c r="S6" s="56" t="s">
        <v>116</v>
      </c>
      <c r="T6" s="56" t="s">
        <v>117</v>
      </c>
      <c r="U6" s="128"/>
      <c r="V6" s="128"/>
      <c r="W6" s="129"/>
      <c r="X6" s="129"/>
      <c r="Y6" s="129"/>
    </row>
    <row r="7" spans="2:30" ht="13.5" customHeight="1" x14ac:dyDescent="0.25">
      <c r="S7" s="56">
        <v>0</v>
      </c>
      <c r="T7" s="56">
        <f>1-S7</f>
        <v>1</v>
      </c>
      <c r="U7" s="31">
        <f ca="1">'VA_k1=0.0_k2=1.0'!X13 * 100</f>
        <v>19.063532780909281</v>
      </c>
      <c r="V7" s="32">
        <f ca="1">'VA_k1=0.0_k2=1.0'!X9</f>
        <v>41.261423621185088</v>
      </c>
      <c r="W7" s="129"/>
      <c r="X7" s="129"/>
      <c r="Y7" s="129"/>
    </row>
    <row r="8" spans="2:30" ht="13.5" customHeight="1" x14ac:dyDescent="0.25">
      <c r="B8" s="101" t="s">
        <v>131</v>
      </c>
      <c r="C8" s="101"/>
      <c r="D8" s="101"/>
      <c r="E8" s="101"/>
      <c r="F8" s="101"/>
      <c r="G8" s="101"/>
      <c r="H8" s="101"/>
      <c r="I8" s="35"/>
      <c r="J8" s="101" t="s">
        <v>132</v>
      </c>
      <c r="K8" s="101"/>
      <c r="L8" s="101"/>
      <c r="M8" s="101"/>
      <c r="N8" s="101"/>
      <c r="O8" s="101"/>
      <c r="P8" s="101"/>
      <c r="S8" s="56">
        <v>0.1</v>
      </c>
      <c r="T8" s="56">
        <f t="shared" ref="T8:T17" si="0">1-S8</f>
        <v>0.9</v>
      </c>
      <c r="U8" s="31">
        <f ca="1">'VA_k1=0.1_k2=0.9'!X13 * 100</f>
        <v>14.408741252512916</v>
      </c>
      <c r="V8" s="32">
        <f ca="1">'VA_k1=0.1_k2=0.9'!X9</f>
        <v>39.664538543599157</v>
      </c>
      <c r="W8" s="129"/>
      <c r="X8" s="129"/>
      <c r="Y8" s="129"/>
    </row>
    <row r="9" spans="2:30" ht="13.5" customHeight="1" x14ac:dyDescent="0.25">
      <c r="B9" s="35"/>
      <c r="C9" s="35"/>
      <c r="D9" s="35"/>
      <c r="E9" s="35"/>
      <c r="F9" s="35"/>
      <c r="G9" s="35"/>
      <c r="H9" s="35"/>
      <c r="I9" s="35"/>
      <c r="J9" s="35"/>
      <c r="S9" s="56">
        <v>0.2</v>
      </c>
      <c r="T9" s="56">
        <f t="shared" si="0"/>
        <v>0.8</v>
      </c>
      <c r="U9" s="31">
        <f ca="1">'VA_k1=0.2_k2=0.8'!X13 * 100</f>
        <v>10.525991459967287</v>
      </c>
      <c r="V9" s="32">
        <f ca="1">'VA_k1=0.2_k2=0.8'!X9</f>
        <v>37.333923034937605</v>
      </c>
      <c r="W9" s="130" t="s">
        <v>119</v>
      </c>
      <c r="X9" s="130"/>
      <c r="Y9" s="130"/>
      <c r="AA9" s="56" t="s">
        <v>160</v>
      </c>
      <c r="AB9" s="56">
        <f>'DATA FITTING (2S)'!AM8</f>
        <v>0.24673704225551346</v>
      </c>
      <c r="AC9" s="56" t="s">
        <v>30</v>
      </c>
      <c r="AD9" s="56">
        <f>'DATA FITTING (2S)'!G3</f>
        <v>0</v>
      </c>
    </row>
    <row r="10" spans="2:30" ht="13.5" customHeight="1" x14ac:dyDescent="0.25">
      <c r="B10" s="35"/>
      <c r="C10" s="35"/>
      <c r="D10" s="35"/>
      <c r="E10" s="35"/>
      <c r="F10" s="35"/>
      <c r="G10" s="35"/>
      <c r="H10" s="35"/>
      <c r="I10" s="35"/>
      <c r="J10" s="35"/>
      <c r="S10" s="56">
        <v>0.3</v>
      </c>
      <c r="T10" s="56">
        <f t="shared" si="0"/>
        <v>0.7</v>
      </c>
      <c r="U10" s="31">
        <f ca="1">'VA_k1=0.3_k2=0.7'!X13 * 100</f>
        <v>7.6450545630875997</v>
      </c>
      <c r="V10" s="32">
        <f ca="1">'VA_k1=0.3_k2=0.7'!X9</f>
        <v>34.578299292917436</v>
      </c>
      <c r="W10" s="130"/>
      <c r="X10" s="130"/>
      <c r="Y10" s="130"/>
      <c r="AA10" s="56" t="s">
        <v>161</v>
      </c>
      <c r="AB10" s="56">
        <f>'DATA FITTING (2S)'!AN8</f>
        <v>0.74706540920405606</v>
      </c>
      <c r="AC10" s="56" t="s">
        <v>35</v>
      </c>
      <c r="AD10" s="56">
        <f>'DATA FITTING (2S)'!G4</f>
        <v>0</v>
      </c>
    </row>
    <row r="11" spans="2:30" ht="13.5" customHeight="1" x14ac:dyDescent="0.25">
      <c r="B11" s="35"/>
      <c r="C11" s="35"/>
      <c r="D11" s="35"/>
      <c r="E11" s="35"/>
      <c r="F11" s="35"/>
      <c r="G11" s="35"/>
      <c r="H11" s="35"/>
      <c r="I11" s="35"/>
      <c r="J11" s="35"/>
      <c r="S11" s="56">
        <v>0.4</v>
      </c>
      <c r="T11" s="56">
        <f t="shared" si="0"/>
        <v>0.6</v>
      </c>
      <c r="U11" s="31">
        <f ca="1">'VA_k1=0.4_k2=0.6'!X13 * 100</f>
        <v>5.6812118209978655</v>
      </c>
      <c r="V11" s="32">
        <f ca="1">'VA_k1=0.4_k2=0.6'!X9</f>
        <v>31.764339870646396</v>
      </c>
      <c r="W11" s="130"/>
      <c r="X11" s="130"/>
      <c r="Y11" s="130"/>
      <c r="AA11" s="56" t="s">
        <v>156</v>
      </c>
      <c r="AB11" s="56">
        <f>'DATA FITTING (2S)'!AO8</f>
        <v>5.5962149249321499E-4</v>
      </c>
      <c r="AC11" s="56" t="s">
        <v>31</v>
      </c>
      <c r="AD11" s="56">
        <f>'DATA FITTING (2S)'!G5</f>
        <v>1</v>
      </c>
    </row>
    <row r="12" spans="2:30" ht="13.5" customHeight="1" x14ac:dyDescent="0.25">
      <c r="B12" s="35"/>
      <c r="C12" s="35"/>
      <c r="D12" s="35"/>
      <c r="E12" s="35"/>
      <c r="F12" s="35"/>
      <c r="G12" s="35"/>
      <c r="H12" s="35"/>
      <c r="I12" s="35"/>
      <c r="J12" s="35"/>
      <c r="S12" s="56">
        <v>0.5</v>
      </c>
      <c r="T12" s="56">
        <f t="shared" si="0"/>
        <v>0.5</v>
      </c>
      <c r="U12" s="31">
        <f ca="1">'VA_k1=0.5_k2=0.5'!X13 * 100</f>
        <v>4.3936530994671541</v>
      </c>
      <c r="V12" s="32">
        <f ca="1">'VA_k1=0.5_k2=0.5'!X9</f>
        <v>29.153034563181091</v>
      </c>
      <c r="W12" s="95" t="s">
        <v>122</v>
      </c>
      <c r="X12" s="95"/>
      <c r="Y12" s="95"/>
      <c r="AA12" s="56" t="s">
        <v>157</v>
      </c>
      <c r="AB12" s="56">
        <f>'DATA FITTING (2S)'!AP8</f>
        <v>5.5011382819860118E-3</v>
      </c>
      <c r="AC12" s="56" t="s">
        <v>32</v>
      </c>
      <c r="AD12" s="56">
        <f>'DATA FITTING (2S)'!G6</f>
        <v>1</v>
      </c>
    </row>
    <row r="13" spans="2:30" ht="13.5" customHeight="1" x14ac:dyDescent="0.25">
      <c r="B13" s="35"/>
      <c r="C13" s="35"/>
      <c r="D13" s="35"/>
      <c r="E13" s="35"/>
      <c r="F13" s="35"/>
      <c r="G13" s="35"/>
      <c r="H13" s="35"/>
      <c r="I13" s="35"/>
      <c r="J13" s="35"/>
      <c r="S13" s="56">
        <v>0.6</v>
      </c>
      <c r="T13" s="56">
        <f t="shared" si="0"/>
        <v>0.4</v>
      </c>
      <c r="U13" s="31">
        <f ca="1">'VA_k1=0.6_k2=0.4'!X13 * 100</f>
        <v>3.5282972414024218</v>
      </c>
      <c r="V13" s="32">
        <f ca="1">'VA_k1=0.6_k2=0.4'!X9</f>
        <v>26.880115584604052</v>
      </c>
      <c r="W13" s="95"/>
      <c r="X13" s="95"/>
      <c r="Y13" s="95"/>
      <c r="AA13" s="56" t="s">
        <v>158</v>
      </c>
      <c r="AB13" s="56">
        <f>'DATA FITTING (2S)'!AQ8</f>
        <v>1.3678876595104282E-4</v>
      </c>
      <c r="AC13" s="56" t="s">
        <v>17</v>
      </c>
      <c r="AD13" s="56">
        <f>'DATA FITTING (2S)'!G7</f>
        <v>1</v>
      </c>
    </row>
    <row r="14" spans="2:30" ht="13.5" customHeight="1" x14ac:dyDescent="0.25">
      <c r="B14" s="35"/>
      <c r="C14" s="35"/>
      <c r="D14" s="35"/>
      <c r="E14" s="35"/>
      <c r="F14" s="35"/>
      <c r="G14" s="35"/>
      <c r="H14" s="35"/>
      <c r="I14" s="35"/>
      <c r="J14" s="35"/>
      <c r="S14" s="56">
        <v>0.7</v>
      </c>
      <c r="T14" s="56">
        <f t="shared" si="0"/>
        <v>0.30000000000000004</v>
      </c>
      <c r="U14" s="31">
        <f ca="1">'VA_k1=0.7_k2=0.3'!X13 * 100</f>
        <v>2.9194734020345106</v>
      </c>
      <c r="V14" s="32">
        <f ca="1">'VA_k1=0.7_k2=0.3'!X9</f>
        <v>24.972686822572289</v>
      </c>
      <c r="W14" s="95"/>
      <c r="X14" s="95"/>
      <c r="Y14" s="95"/>
      <c r="AA14" s="56" t="s">
        <v>159</v>
      </c>
      <c r="AB14" s="56">
        <f>'DATA FITTING (2S)'!AR8</f>
        <v>0</v>
      </c>
      <c r="AC14" s="56" t="s">
        <v>18</v>
      </c>
      <c r="AD14" s="56">
        <f>'DATA FITTING (2S)'!G8</f>
        <v>1</v>
      </c>
    </row>
    <row r="15" spans="2:30" ht="13.5" customHeight="1" x14ac:dyDescent="0.25">
      <c r="S15" s="56">
        <v>0.8</v>
      </c>
      <c r="T15" s="56">
        <f t="shared" si="0"/>
        <v>0.19999999999999996</v>
      </c>
      <c r="U15" s="31">
        <f ca="1">'VA_k1=0.8_k2=0.2'!X13 * 100</f>
        <v>2.5087177449305247</v>
      </c>
      <c r="V15" s="32">
        <f ca="1">'VA_k1=0.8_k2=0.2'!X9</f>
        <v>23.398331341678908</v>
      </c>
      <c r="AC15" s="56" t="s">
        <v>33</v>
      </c>
      <c r="AD15" s="56">
        <f>'DATA FITTING (2S)'!G9</f>
        <v>1</v>
      </c>
    </row>
    <row r="16" spans="2:30" ht="13.5" customHeight="1" x14ac:dyDescent="0.25">
      <c r="B16" s="85" t="s">
        <v>109</v>
      </c>
      <c r="C16" s="85"/>
      <c r="D16" s="85"/>
      <c r="E16" s="85"/>
      <c r="F16" s="85"/>
      <c r="G16" s="85"/>
      <c r="H16" s="85"/>
      <c r="J16" s="85" t="s">
        <v>110</v>
      </c>
      <c r="K16" s="85"/>
      <c r="L16" s="85"/>
      <c r="M16" s="85"/>
      <c r="N16" s="85"/>
      <c r="O16" s="85"/>
      <c r="P16" s="85"/>
      <c r="S16" s="56">
        <v>0.9</v>
      </c>
      <c r="T16" s="56">
        <f t="shared" si="0"/>
        <v>9.9999999999999978E-2</v>
      </c>
      <c r="U16" s="31">
        <f ca="1">'VA_k1=0.9_k2=0.1'!X13 * 100</f>
        <v>2.1955448137080178</v>
      </c>
      <c r="V16" s="32">
        <f ca="1">'VA_k1=0.9_k2=0.1'!X9</f>
        <v>22.017085956732902</v>
      </c>
      <c r="AC16" s="56" t="s">
        <v>34</v>
      </c>
      <c r="AD16" s="56">
        <f>'DATA FITTING (2S)'!G10</f>
        <v>1</v>
      </c>
    </row>
    <row r="17" spans="2:27" ht="13.5" customHeight="1" x14ac:dyDescent="0.25">
      <c r="B17" s="56" t="str">
        <f>'VACCINATION ANALYSIS_NOVAC'!H2</f>
        <v>t</v>
      </c>
      <c r="C17" s="56" t="str">
        <f>'VACCINATION ANALYSIS_NOVAC'!I2</f>
        <v>S1</v>
      </c>
      <c r="D17" s="56" t="str">
        <f>'VACCINATION ANALYSIS_NOVAC'!J2</f>
        <v>S2</v>
      </c>
      <c r="E17" s="56" t="str">
        <f>'VACCINATION ANALYSIS_NOVAC'!K2</f>
        <v>I</v>
      </c>
      <c r="F17" s="56" t="str">
        <f>'VACCINATION ANALYSIS_NOVAC'!L2</f>
        <v>R</v>
      </c>
      <c r="G17" s="56" t="str">
        <f>'VACCINATION ANALYSIS_NOVAC'!M2</f>
        <v>D</v>
      </c>
      <c r="H17" s="56" t="str">
        <f>'VACCINATION ANALYSIS_NOVAC'!N2</f>
        <v>V</v>
      </c>
      <c r="J17" s="56" t="str">
        <f>B17</f>
        <v>t</v>
      </c>
      <c r="K17" s="56" t="str">
        <f t="shared" ref="K17:P17" si="1">C17</f>
        <v>S1</v>
      </c>
      <c r="L17" s="56" t="str">
        <f t="shared" si="1"/>
        <v>S2</v>
      </c>
      <c r="M17" s="56" t="str">
        <f t="shared" si="1"/>
        <v>I</v>
      </c>
      <c r="N17" s="56" t="str">
        <f t="shared" si="1"/>
        <v>R</v>
      </c>
      <c r="O17" s="56" t="str">
        <f t="shared" si="1"/>
        <v>D</v>
      </c>
      <c r="P17" s="56" t="str">
        <f t="shared" si="1"/>
        <v>V</v>
      </c>
      <c r="S17" s="56">
        <v>1</v>
      </c>
      <c r="T17" s="56">
        <f t="shared" si="0"/>
        <v>0</v>
      </c>
      <c r="U17" s="31">
        <f ca="1">'VA_k1=1.0_k2=0.0'!X13 * 100</f>
        <v>1.9819031014179949</v>
      </c>
      <c r="V17" s="32">
        <f ca="1">'VA_k1=1.0_k2=0.0'!X9</f>
        <v>20.883697884164768</v>
      </c>
    </row>
    <row r="18" spans="2:27" ht="13.5" customHeight="1" x14ac:dyDescent="0.25">
      <c r="B18" s="56">
        <f>'DATA FITTING (2S)'!U3</f>
        <v>0</v>
      </c>
      <c r="C18" s="56">
        <f>'DATA FITTING (2S)'!AM3</f>
        <v>0.24754294895527931</v>
      </c>
      <c r="D18" s="56">
        <f>'DATA FITTING (2S)'!AN3</f>
        <v>0.74755651339668883</v>
      </c>
      <c r="E18" s="56">
        <f>'DATA FITTING (2S)'!AO3</f>
        <v>1.0197695664542274E-4</v>
      </c>
      <c r="F18" s="56">
        <f>'DATA FITTING (2S)'!AP3</f>
        <v>4.6804942340226384E-3</v>
      </c>
      <c r="G18" s="56">
        <f>'DATA FITTING (2S)'!AQ3</f>
        <v>1.1806645736376224E-4</v>
      </c>
      <c r="H18" s="56">
        <f>'DATA FITTING (2S)'!AR3</f>
        <v>0</v>
      </c>
      <c r="J18" s="56">
        <f>'DATA FITTING (2S)'!U3</f>
        <v>0</v>
      </c>
      <c r="K18" s="56">
        <f>'DATA FITTING (2S)'!AM3</f>
        <v>0.24754294895527931</v>
      </c>
      <c r="L18" s="56">
        <f>'DATA FITTING (2S)'!AN3</f>
        <v>0.74755651339668883</v>
      </c>
      <c r="M18" s="56">
        <f>'DATA FITTING (2S)'!AO3</f>
        <v>1.0197695664542274E-4</v>
      </c>
      <c r="N18" s="56">
        <f>'DATA FITTING (2S)'!AP3</f>
        <v>4.6804942340226384E-3</v>
      </c>
      <c r="O18" s="56">
        <f>'DATA FITTING (2S)'!AQ3</f>
        <v>1.1806645736376224E-4</v>
      </c>
      <c r="P18" s="56">
        <f>'DATA FITTING (2S)'!AR3</f>
        <v>0</v>
      </c>
      <c r="S18" s="97" t="s">
        <v>120</v>
      </c>
      <c r="T18" s="97"/>
      <c r="U18" s="97"/>
      <c r="V18" s="97"/>
    </row>
    <row r="19" spans="2:27" ht="13.5" customHeight="1" x14ac:dyDescent="0.25">
      <c r="B19" s="56">
        <f>'DATA FITTING (2S)'!U4</f>
        <v>1</v>
      </c>
      <c r="C19" s="56">
        <f>'DATA FITTING (2S)'!AM4</f>
        <v>0.24747000070363784</v>
      </c>
      <c r="D19" s="56">
        <f>'DATA FITTING (2S)'!AN4</f>
        <v>0.74751211276496421</v>
      </c>
      <c r="E19" s="56">
        <f>'DATA FITTING (2S)'!AO4</f>
        <v>1.4346159464213135E-4</v>
      </c>
      <c r="F19" s="56">
        <f>'DATA FITTING (2S)'!AP4</f>
        <v>4.7546663055259772E-3</v>
      </c>
      <c r="G19" s="56">
        <f>'DATA FITTING (2S)'!AQ4</f>
        <v>1.1975863122975166E-4</v>
      </c>
      <c r="H19" s="56">
        <f>'DATA FITTING (2S)'!AR4</f>
        <v>0</v>
      </c>
      <c r="J19" s="56">
        <f>'DATA FITTING (2S)'!U4</f>
        <v>1</v>
      </c>
      <c r="K19" s="56">
        <f>'DATA FITTING (2S)'!AM4</f>
        <v>0.24747000070363784</v>
      </c>
      <c r="L19" s="56">
        <f>'DATA FITTING (2S)'!AN4</f>
        <v>0.74751211276496421</v>
      </c>
      <c r="M19" s="56">
        <f>'DATA FITTING (2S)'!AO4</f>
        <v>1.4346159464213135E-4</v>
      </c>
      <c r="N19" s="56">
        <f>'DATA FITTING (2S)'!AP4</f>
        <v>4.7546663055259772E-3</v>
      </c>
      <c r="O19" s="56">
        <f>'DATA FITTING (2S)'!AQ4</f>
        <v>1.1975863122975166E-4</v>
      </c>
      <c r="P19" s="56">
        <f>'DATA FITTING (2S)'!AR4</f>
        <v>0</v>
      </c>
      <c r="S19" s="58">
        <f>I3</f>
        <v>0.85</v>
      </c>
      <c r="T19" s="58">
        <f>1-S19</f>
        <v>0.15000000000000002</v>
      </c>
      <c r="U19" s="33">
        <f ca="1">'VACCINATION ANALYSIS'!X13 * 100</f>
        <v>2.340458084653132</v>
      </c>
      <c r="V19" s="34">
        <f ca="1">'VACCINATION ANALYSIS'!X9</f>
        <v>22.683744270363647</v>
      </c>
    </row>
    <row r="20" spans="2:27" ht="13.5" customHeight="1" x14ac:dyDescent="0.25">
      <c r="B20" s="56">
        <f>'DATA FITTING (2S)'!U5</f>
        <v>2</v>
      </c>
      <c r="C20" s="56">
        <f>'DATA FITTING (2S)'!AM5</f>
        <v>0.24736747422832778</v>
      </c>
      <c r="D20" s="56">
        <f>'DATA FITTING (2S)'!AN5</f>
        <v>0.74744969146937368</v>
      </c>
      <c r="E20" s="56">
        <f>'DATA FITTING (2S)'!AO5</f>
        <v>2.0174688320681683E-4</v>
      </c>
      <c r="F20" s="56">
        <f>'DATA FITTING (2S)'!AP5</f>
        <v>4.8589496504406592E-3</v>
      </c>
      <c r="G20" s="56">
        <f>'DATA FITTING (2S)'!AQ5</f>
        <v>1.2213776865096601E-4</v>
      </c>
      <c r="H20" s="56">
        <f>'DATA FITTING (2S)'!AR5</f>
        <v>0</v>
      </c>
      <c r="J20" s="56">
        <f>'DATA FITTING (2S)'!U5</f>
        <v>2</v>
      </c>
      <c r="K20" s="56">
        <f>'DATA FITTING (2S)'!AM5</f>
        <v>0.24736747422832778</v>
      </c>
      <c r="L20" s="56">
        <f>'DATA FITTING (2S)'!AN5</f>
        <v>0.74744969146937368</v>
      </c>
      <c r="M20" s="56">
        <f>'DATA FITTING (2S)'!AO5</f>
        <v>2.0174688320681683E-4</v>
      </c>
      <c r="N20" s="56">
        <f>'DATA FITTING (2S)'!AP5</f>
        <v>4.8589496504406592E-3</v>
      </c>
      <c r="O20" s="56">
        <f>'DATA FITTING (2S)'!AQ5</f>
        <v>1.2213776865096601E-4</v>
      </c>
      <c r="P20" s="56">
        <f>'DATA FITTING (2S)'!AR5</f>
        <v>0</v>
      </c>
    </row>
    <row r="21" spans="2:27" ht="13.5" customHeight="1" thickBot="1" x14ac:dyDescent="0.3">
      <c r="B21" s="56">
        <f>'DATA FITTING (2S)'!U6</f>
        <v>3</v>
      </c>
      <c r="C21" s="56">
        <f>'DATA FITTING (2S)'!AM6</f>
        <v>0.24722338953318437</v>
      </c>
      <c r="D21" s="56">
        <f>'DATA FITTING (2S)'!AN6</f>
        <v>0.74736193323566569</v>
      </c>
      <c r="E21" s="56">
        <f>'DATA FITTING (2S)'!AO6</f>
        <v>2.836176976339286E-4</v>
      </c>
      <c r="F21" s="56">
        <f>'DATA FITTING (2S)'!AP6</f>
        <v>5.0055765936131277E-3</v>
      </c>
      <c r="G21" s="56">
        <f>'DATA FITTING (2S)'!AQ6</f>
        <v>1.2548293990285954E-4</v>
      </c>
      <c r="H21" s="56">
        <f>'DATA FITTING (2S)'!AR6</f>
        <v>0</v>
      </c>
      <c r="J21" s="56">
        <f>'DATA FITTING (2S)'!U6</f>
        <v>3</v>
      </c>
      <c r="K21" s="56">
        <f>'DATA FITTING (2S)'!AM6</f>
        <v>0.24722338953318437</v>
      </c>
      <c r="L21" s="56">
        <f>'DATA FITTING (2S)'!AN6</f>
        <v>0.74736193323566569</v>
      </c>
      <c r="M21" s="56">
        <f>'DATA FITTING (2S)'!AO6</f>
        <v>2.836176976339286E-4</v>
      </c>
      <c r="N21" s="56">
        <f>'DATA FITTING (2S)'!AP6</f>
        <v>5.0055765936131277E-3</v>
      </c>
      <c r="O21" s="56">
        <f>'DATA FITTING (2S)'!AQ6</f>
        <v>1.2548293990285954E-4</v>
      </c>
      <c r="P21" s="56">
        <f>'DATA FITTING (2S)'!AR6</f>
        <v>0</v>
      </c>
    </row>
    <row r="22" spans="2:27" ht="13.5" customHeight="1" x14ac:dyDescent="0.25">
      <c r="B22" s="56">
        <f>'DATA FITTING (2S)'!U7</f>
        <v>4</v>
      </c>
      <c r="C22" s="56">
        <f>'DATA FITTING (2S)'!AM7</f>
        <v>0.24702102347889082</v>
      </c>
      <c r="D22" s="56">
        <f>'DATA FITTING (2S)'!AN7</f>
        <v>0.74723860820246157</v>
      </c>
      <c r="E22" s="56">
        <f>'DATA FITTING (2S)'!AO7</f>
        <v>3.9852589512149239E-4</v>
      </c>
      <c r="F22" s="56">
        <f>'DATA FITTING (2S)'!AP7</f>
        <v>5.2116579104888915E-3</v>
      </c>
      <c r="G22" s="56">
        <f>'DATA FITTING (2S)'!AQ7</f>
        <v>1.3018451303702965E-4</v>
      </c>
      <c r="H22" s="56">
        <f>'DATA FITTING (2S)'!AR7</f>
        <v>0</v>
      </c>
      <c r="J22" s="56">
        <f>'DATA FITTING (2S)'!U7</f>
        <v>4</v>
      </c>
      <c r="K22" s="56">
        <f>'DATA FITTING (2S)'!AM7</f>
        <v>0.24702102347889082</v>
      </c>
      <c r="L22" s="56">
        <f>'DATA FITTING (2S)'!AN7</f>
        <v>0.74723860820246157</v>
      </c>
      <c r="M22" s="56">
        <f>'DATA FITTING (2S)'!AO7</f>
        <v>3.9852589512149239E-4</v>
      </c>
      <c r="N22" s="56">
        <f>'DATA FITTING (2S)'!AP7</f>
        <v>5.2116579104888915E-3</v>
      </c>
      <c r="O22" s="56">
        <f>'DATA FITTING (2S)'!AQ7</f>
        <v>1.3018451303702965E-4</v>
      </c>
      <c r="P22" s="56">
        <f>'DATA FITTING (2S)'!AR7</f>
        <v>0</v>
      </c>
      <c r="S22" s="98" t="s">
        <v>127</v>
      </c>
      <c r="T22" s="99"/>
      <c r="U22" s="99"/>
      <c r="V22" s="99"/>
      <c r="W22" s="99"/>
      <c r="X22" s="99"/>
      <c r="Y22" s="99"/>
      <c r="Z22" s="99"/>
      <c r="AA22" s="100"/>
    </row>
    <row r="23" spans="2:27" ht="13.5" customHeight="1" x14ac:dyDescent="0.25">
      <c r="B23" s="56">
        <f t="array" ref="B23:H520">ODESOLN2_RKF45(5,70,497,0.1,AB9,AB10,AB11,AB12,AB13,AB14,0,0,AA24,AA25,AA26,AA27,AD9,AD10,AD11,AD12,AD13,AD14,AD15,AD16)</f>
        <v>5</v>
      </c>
      <c r="C23" s="56">
        <v>0.24673704225551346</v>
      </c>
      <c r="D23" s="56">
        <v>0.74706540920405606</v>
      </c>
      <c r="E23" s="56">
        <v>5.5962149249321499E-4</v>
      </c>
      <c r="F23" s="56">
        <v>5.5011382819860118E-3</v>
      </c>
      <c r="G23" s="56">
        <v>1.3678876595104282E-4</v>
      </c>
      <c r="H23" s="56">
        <v>0</v>
      </c>
      <c r="J23" s="56">
        <f t="array" ref="J23:P520">ODESOLN2_RKF45(5,70,497,0.1,AB9,AB10,AB11,AB12,AB13,AB14,AC4,AC5,AA24,AA25,AA26,AA27,AD9,AD10,AD11,AD12,AD13,AD14,AD15,AD16)</f>
        <v>5</v>
      </c>
      <c r="K23" s="56">
        <v>0.24673704225551346</v>
      </c>
      <c r="L23" s="56">
        <v>0.74706540920405606</v>
      </c>
      <c r="M23" s="56">
        <v>5.5962149249321499E-4</v>
      </c>
      <c r="N23" s="56">
        <v>5.5011382819860118E-3</v>
      </c>
      <c r="O23" s="56">
        <v>1.3678876595104282E-4</v>
      </c>
      <c r="P23" s="56">
        <v>0</v>
      </c>
      <c r="S23" s="46" t="s">
        <v>0</v>
      </c>
      <c r="T23" s="55" t="s">
        <v>141</v>
      </c>
      <c r="U23" s="55" t="s">
        <v>143</v>
      </c>
      <c r="V23" s="55" t="s">
        <v>128</v>
      </c>
      <c r="W23" s="55" t="s">
        <v>134</v>
      </c>
      <c r="X23" s="55" t="s">
        <v>135</v>
      </c>
      <c r="Y23" s="55" t="s">
        <v>136</v>
      </c>
      <c r="Z23" s="83" t="s">
        <v>107</v>
      </c>
      <c r="AA23" s="84"/>
    </row>
    <row r="24" spans="2:27" ht="13.5" customHeight="1" x14ac:dyDescent="0.25">
      <c r="B24" s="56">
        <v>5.0999999999999996</v>
      </c>
      <c r="C24" s="56">
        <v>0.24670300114983784</v>
      </c>
      <c r="D24" s="56">
        <v>0.74704463712027513</v>
      </c>
      <c r="E24" s="56">
        <v>5.7892013927484623E-4</v>
      </c>
      <c r="F24" s="56">
        <v>5.5358606625471336E-3</v>
      </c>
      <c r="G24" s="56">
        <v>1.3758092806488945E-4</v>
      </c>
      <c r="H24" s="56">
        <v>0</v>
      </c>
      <c r="J24" s="56">
        <v>5.0999999999999996</v>
      </c>
      <c r="K24" s="56">
        <v>0.24519693206406737</v>
      </c>
      <c r="L24" s="56">
        <v>0.74677884643917591</v>
      </c>
      <c r="M24" s="56">
        <v>5.7881071801628599E-4</v>
      </c>
      <c r="N24" s="56">
        <v>5.5358584562588851E-3</v>
      </c>
      <c r="O24" s="56">
        <v>1.3758087773026563E-4</v>
      </c>
      <c r="P24" s="56">
        <v>1.7719714447510465E-3</v>
      </c>
      <c r="S24" s="41">
        <f>'DATA FITTING (2S)'!U3</f>
        <v>0</v>
      </c>
      <c r="T24" s="59">
        <f>'DATA FITTING (2S)'!AM3</f>
        <v>0.24754294895527931</v>
      </c>
      <c r="U24" s="59">
        <f>'DATA FITTING (2S)'!AN3</f>
        <v>0.74755651339668883</v>
      </c>
      <c r="V24" s="59">
        <f>'DATA FITTING (2S)'!AO3</f>
        <v>1.0197695664542274E-4</v>
      </c>
      <c r="W24" s="59">
        <f>'DATA FITTING (2S)'!AP3</f>
        <v>4.6804942340226384E-3</v>
      </c>
      <c r="X24" s="59">
        <f>'DATA FITTING (2S)'!AQ3</f>
        <v>1.1806645736376224E-4</v>
      </c>
      <c r="Y24" s="59">
        <f>'DATA FITTING (2S)'!AR3</f>
        <v>0</v>
      </c>
      <c r="Z24" s="59" t="s">
        <v>3</v>
      </c>
      <c r="AA24" s="42">
        <f>'DATA FITTING (2S)'!D5</f>
        <v>2.4239385554313073</v>
      </c>
    </row>
    <row r="25" spans="2:27" ht="13.5" customHeight="1" x14ac:dyDescent="0.25">
      <c r="B25" s="56">
        <v>6.1</v>
      </c>
      <c r="C25" s="56">
        <v>0.24629132063865969</v>
      </c>
      <c r="D25" s="56">
        <v>0.74679324587164708</v>
      </c>
      <c r="E25" s="56">
        <v>8.1210378843990516E-4</v>
      </c>
      <c r="F25" s="56">
        <v>5.9561599949359912E-3</v>
      </c>
      <c r="G25" s="56">
        <v>1.4716970631721573E-4</v>
      </c>
      <c r="H25" s="56">
        <v>0</v>
      </c>
      <c r="J25" s="56">
        <v>6.1</v>
      </c>
      <c r="K25" s="56">
        <v>0.2297427811159363</v>
      </c>
      <c r="L25" s="56">
        <v>0.7438723046406126</v>
      </c>
      <c r="M25" s="56">
        <v>7.9375165595931745E-4</v>
      </c>
      <c r="N25" s="56">
        <v>5.9523929313230707E-3</v>
      </c>
      <c r="O25" s="56">
        <v>1.4708376390697823E-4</v>
      </c>
      <c r="P25" s="56">
        <v>1.9491685892261509E-2</v>
      </c>
      <c r="S25" s="41">
        <f>'DATA FITTING (2S)'!U4</f>
        <v>1</v>
      </c>
      <c r="T25" s="59">
        <f>'DATA FITTING (2S)'!AM4</f>
        <v>0.24747000070363784</v>
      </c>
      <c r="U25" s="59">
        <f>'DATA FITTING (2S)'!AN4</f>
        <v>0.74751211276496421</v>
      </c>
      <c r="V25" s="59">
        <f>'DATA FITTING (2S)'!AO4</f>
        <v>1.4346159464213135E-4</v>
      </c>
      <c r="W25" s="59">
        <f>'DATA FITTING (2S)'!AP4</f>
        <v>4.7546663055259772E-3</v>
      </c>
      <c r="X25" s="59">
        <f>'DATA FITTING (2S)'!AQ4</f>
        <v>1.1975863122975166E-4</v>
      </c>
      <c r="Y25" s="59">
        <f>'DATA FITTING (2S)'!AR4</f>
        <v>0</v>
      </c>
      <c r="Z25" s="59" t="s">
        <v>4</v>
      </c>
      <c r="AA25" s="42">
        <f>'DATA FITTING (2S)'!D6</f>
        <v>0.48848340936168311</v>
      </c>
    </row>
    <row r="26" spans="2:27" ht="13.5" customHeight="1" x14ac:dyDescent="0.25">
      <c r="B26" s="56">
        <v>7.1</v>
      </c>
      <c r="C26" s="56">
        <v>0.24571535999584362</v>
      </c>
      <c r="D26" s="56">
        <v>0.74644097387095165</v>
      </c>
      <c r="E26" s="56">
        <v>1.1376950608286242E-3</v>
      </c>
      <c r="F26" s="56">
        <v>6.5453592765234974E-3</v>
      </c>
      <c r="G26" s="56">
        <v>1.6061179585245556E-4</v>
      </c>
      <c r="H26" s="56">
        <v>0</v>
      </c>
      <c r="J26" s="56">
        <v>7.1</v>
      </c>
      <c r="K26" s="56">
        <v>0.21418817940733004</v>
      </c>
      <c r="L26" s="56">
        <v>0.74088166847100745</v>
      </c>
      <c r="M26" s="56">
        <v>1.0468541921776005E-3</v>
      </c>
      <c r="N26" s="56">
        <v>6.5120458127150959E-3</v>
      </c>
      <c r="O26" s="56">
        <v>1.5985177699765488E-4</v>
      </c>
      <c r="P26" s="56">
        <v>3.7211400339771973E-2</v>
      </c>
      <c r="S26" s="41">
        <f>'DATA FITTING (2S)'!U5</f>
        <v>2</v>
      </c>
      <c r="T26" s="59">
        <f>'DATA FITTING (2S)'!AM5</f>
        <v>0.24736747422832778</v>
      </c>
      <c r="U26" s="59">
        <f>'DATA FITTING (2S)'!AN5</f>
        <v>0.74744969146937368</v>
      </c>
      <c r="V26" s="59">
        <f>'DATA FITTING (2S)'!AO5</f>
        <v>2.0174688320681683E-4</v>
      </c>
      <c r="W26" s="59">
        <f>'DATA FITTING (2S)'!AP5</f>
        <v>4.8589496504406592E-3</v>
      </c>
      <c r="X26" s="59">
        <f>'DATA FITTING (2S)'!AQ5</f>
        <v>1.2213776865096601E-4</v>
      </c>
      <c r="Y26" s="59">
        <f>'DATA FITTING (2S)'!AR5</f>
        <v>0</v>
      </c>
      <c r="Z26" s="59" t="s">
        <v>22</v>
      </c>
      <c r="AA26" s="42">
        <f>'DATA FITTING (2S)'!D7</f>
        <v>0.61000280979287957</v>
      </c>
    </row>
    <row r="27" spans="2:27" ht="13.5" customHeight="1" x14ac:dyDescent="0.25">
      <c r="B27" s="56">
        <v>8.1</v>
      </c>
      <c r="C27" s="56">
        <v>0.24491149561181932</v>
      </c>
      <c r="D27" s="56">
        <v>0.74594820629594494</v>
      </c>
      <c r="E27" s="56">
        <v>1.5908586762786456E-3</v>
      </c>
      <c r="F27" s="56">
        <v>7.3700138155138196E-3</v>
      </c>
      <c r="G27" s="56">
        <v>1.7942560044312446E-4</v>
      </c>
      <c r="H27" s="56">
        <v>0</v>
      </c>
      <c r="J27" s="56">
        <v>8.1</v>
      </c>
      <c r="K27" s="56">
        <v>0.19853429676652984</v>
      </c>
      <c r="L27" s="56">
        <v>0.73779559632666702</v>
      </c>
      <c r="M27" s="56">
        <v>1.3274438034970163E-3</v>
      </c>
      <c r="N27" s="56">
        <v>7.2351984163208961E-3</v>
      </c>
      <c r="O27" s="56">
        <v>1.7634989970262508E-4</v>
      </c>
      <c r="P27" s="56">
        <v>5.4931114787282437E-2</v>
      </c>
      <c r="S27" s="41">
        <f>'DATA FITTING (2S)'!U6</f>
        <v>3</v>
      </c>
      <c r="T27" s="59">
        <f>'DATA FITTING (2S)'!AM6</f>
        <v>0.24722338953318437</v>
      </c>
      <c r="U27" s="59">
        <f>'DATA FITTING (2S)'!AN6</f>
        <v>0.74736193323566569</v>
      </c>
      <c r="V27" s="59">
        <f>'DATA FITTING (2S)'!AO6</f>
        <v>2.836176976339286E-4</v>
      </c>
      <c r="W27" s="59">
        <f>'DATA FITTING (2S)'!AP6</f>
        <v>5.0055765936131277E-3</v>
      </c>
      <c r="X27" s="59">
        <f>'DATA FITTING (2S)'!AQ6</f>
        <v>1.2548293990285954E-4</v>
      </c>
      <c r="Y27" s="59">
        <f>'DATA FITTING (2S)'!AR6</f>
        <v>0</v>
      </c>
      <c r="Z27" s="59" t="s">
        <v>23</v>
      </c>
      <c r="AA27" s="42">
        <f>'DATA FITTING (2S)'!D8</f>
        <v>1.3916704657023526E-2</v>
      </c>
    </row>
    <row r="28" spans="2:27" ht="13.5" customHeight="1" x14ac:dyDescent="0.25">
      <c r="B28" s="56">
        <v>9.0664271123343578</v>
      </c>
      <c r="C28" s="56">
        <v>0.24383707492282178</v>
      </c>
      <c r="D28" s="56">
        <v>0.74528756756360626</v>
      </c>
      <c r="E28" s="56">
        <v>2.1942306802928573E-3</v>
      </c>
      <c r="F28" s="56">
        <v>8.4764586187065886E-3</v>
      </c>
      <c r="G28" s="56">
        <v>2.0466821457232914E-4</v>
      </c>
      <c r="H28" s="56">
        <v>0</v>
      </c>
      <c r="J28" s="56">
        <v>9.1</v>
      </c>
      <c r="K28" s="56">
        <v>0.18279279766568507</v>
      </c>
      <c r="L28" s="56">
        <v>0.73460803528592467</v>
      </c>
      <c r="M28" s="56">
        <v>1.6179092029099339E-3</v>
      </c>
      <c r="N28" s="56">
        <v>8.1335828210824176E-3</v>
      </c>
      <c r="O28" s="56">
        <v>1.9684578960481604E-4</v>
      </c>
      <c r="P28" s="56">
        <v>7.2650829234792907E-2</v>
      </c>
      <c r="S28" s="41">
        <f>'DATA FITTING (2S)'!U7</f>
        <v>4</v>
      </c>
      <c r="T28" s="59">
        <f>'DATA FITTING (2S)'!AM7</f>
        <v>0.24702102347889082</v>
      </c>
      <c r="U28" s="59">
        <f>'DATA FITTING (2S)'!AN7</f>
        <v>0.74723860820246157</v>
      </c>
      <c r="V28" s="59">
        <f>'DATA FITTING (2S)'!AO7</f>
        <v>3.9852589512149239E-4</v>
      </c>
      <c r="W28" s="59">
        <f>'DATA FITTING (2S)'!AP7</f>
        <v>5.2116579104888915E-3</v>
      </c>
      <c r="X28" s="59">
        <f>'DATA FITTING (2S)'!AQ7</f>
        <v>1.3018451303702965E-4</v>
      </c>
      <c r="Y28" s="59">
        <f>'DATA FITTING (2S)'!AR7</f>
        <v>0</v>
      </c>
      <c r="Z28" s="59" t="s">
        <v>130</v>
      </c>
      <c r="AA28" s="42">
        <f>'DATA FITTING (2S)'!D9</f>
        <v>0.29181901152150624</v>
      </c>
    </row>
    <row r="29" spans="2:27" ht="13.5" customHeight="1" x14ac:dyDescent="0.25">
      <c r="B29" s="56">
        <v>9.975462939491166</v>
      </c>
      <c r="C29" s="56">
        <v>0.24246610151030082</v>
      </c>
      <c r="D29" s="56">
        <v>0.74444120114776868</v>
      </c>
      <c r="E29" s="56">
        <v>2.9602611196992536E-3</v>
      </c>
      <c r="F29" s="56">
        <v>9.8953961332995475E-3</v>
      </c>
      <c r="G29" s="56">
        <v>2.3704008893150809E-4</v>
      </c>
      <c r="H29" s="56">
        <v>0</v>
      </c>
      <c r="J29" s="56">
        <v>10.1</v>
      </c>
      <c r="K29" s="56">
        <v>0.16698639064444573</v>
      </c>
      <c r="L29" s="56">
        <v>0.73132044983169209</v>
      </c>
      <c r="M29" s="56">
        <v>1.8949487209696902E-3</v>
      </c>
      <c r="N29" s="56">
        <v>9.2063471096671783E-3</v>
      </c>
      <c r="O29" s="56">
        <v>2.2132001092177222E-4</v>
      </c>
      <c r="P29" s="56">
        <v>9.0370543682303378E-2</v>
      </c>
      <c r="S29" s="41">
        <f>'DATA FITTING (2S)'!U8</f>
        <v>5</v>
      </c>
      <c r="T29" s="59">
        <f>'DATA FITTING (2S)'!AM8</f>
        <v>0.24673704225551346</v>
      </c>
      <c r="U29" s="59">
        <f>'DATA FITTING (2S)'!AN8</f>
        <v>0.74706540920405606</v>
      </c>
      <c r="V29" s="59">
        <f>'DATA FITTING (2S)'!AO8</f>
        <v>5.5962149249321499E-4</v>
      </c>
      <c r="W29" s="59">
        <f>'DATA FITTING (2S)'!AP8</f>
        <v>5.5011382819860118E-3</v>
      </c>
      <c r="X29" s="59">
        <f>'DATA FITTING (2S)'!AQ8</f>
        <v>1.3678876595104282E-4</v>
      </c>
      <c r="Y29" s="59">
        <f>'DATA FITTING (2S)'!AR8</f>
        <v>0</v>
      </c>
      <c r="Z29" s="59"/>
      <c r="AA29" s="42"/>
    </row>
    <row r="30" spans="2:27" ht="13.5" customHeight="1" x14ac:dyDescent="0.25">
      <c r="B30" s="56">
        <v>10.843243953156946</v>
      </c>
      <c r="C30" s="56">
        <v>0.2407274310628347</v>
      </c>
      <c r="D30" s="56">
        <v>0.74336232465637231</v>
      </c>
      <c r="E30" s="56">
        <v>3.9254072429608022E-3</v>
      </c>
      <c r="F30" s="56">
        <v>1.1706478614628025E-2</v>
      </c>
      <c r="G30" s="56">
        <v>2.78358423203961E-4</v>
      </c>
      <c r="H30" s="56">
        <v>0</v>
      </c>
      <c r="J30" s="56">
        <v>11.1</v>
      </c>
      <c r="K30" s="56">
        <v>0.15114728318813853</v>
      </c>
      <c r="L30" s="56">
        <v>0.72794325050909459</v>
      </c>
      <c r="M30" s="56">
        <v>2.1324248617160023E-3</v>
      </c>
      <c r="N30" s="56">
        <v>1.0437378350656844E-2</v>
      </c>
      <c r="O30" s="56">
        <v>2.4940496058001939E-4</v>
      </c>
      <c r="P30" s="56">
        <v>0.10809025812981385</v>
      </c>
      <c r="S30" s="41"/>
      <c r="T30" s="59"/>
      <c r="U30" s="59"/>
      <c r="V30" s="59"/>
      <c r="W30" s="59"/>
      <c r="X30" s="59"/>
      <c r="Y30" s="59"/>
      <c r="Z30" s="59"/>
      <c r="AA30" s="42"/>
    </row>
    <row r="31" spans="2:27" ht="13.5" customHeight="1" x14ac:dyDescent="0.25">
      <c r="B31" s="56">
        <v>11.679312731792932</v>
      </c>
      <c r="C31" s="56">
        <v>0.23854099134705631</v>
      </c>
      <c r="D31" s="56">
        <v>0.74199673184937676</v>
      </c>
      <c r="E31" s="56">
        <v>5.1288961199876604E-3</v>
      </c>
      <c r="F31" s="56">
        <v>1.4002637317229328E-2</v>
      </c>
      <c r="G31" s="56">
        <v>3.3074336634972561E-4</v>
      </c>
      <c r="H31" s="56">
        <v>0</v>
      </c>
      <c r="J31" s="56">
        <v>12.1</v>
      </c>
      <c r="K31" s="56">
        <v>0.13531353595021992</v>
      </c>
      <c r="L31" s="56">
        <v>0.7244959240946236</v>
      </c>
      <c r="M31" s="56">
        <v>2.3054259616261869E-3</v>
      </c>
      <c r="N31" s="56">
        <v>1.179476872780583E-2</v>
      </c>
      <c r="O31" s="56">
        <v>2.8037268839996543E-4</v>
      </c>
      <c r="P31" s="56">
        <v>0.12580997257732432</v>
      </c>
      <c r="S31" s="46" t="s">
        <v>0</v>
      </c>
      <c r="T31" s="55" t="s">
        <v>142</v>
      </c>
      <c r="U31" s="55" t="s">
        <v>144</v>
      </c>
      <c r="V31" s="55" t="s">
        <v>129</v>
      </c>
      <c r="W31" s="55" t="s">
        <v>138</v>
      </c>
      <c r="X31" s="55" t="s">
        <v>139</v>
      </c>
      <c r="Y31" s="55" t="s">
        <v>140</v>
      </c>
      <c r="Z31" s="59"/>
      <c r="AA31" s="42"/>
    </row>
    <row r="32" spans="2:27" ht="13.5" customHeight="1" x14ac:dyDescent="0.25">
      <c r="B32" s="56">
        <v>12.494311167764169</v>
      </c>
      <c r="C32" s="56">
        <v>0.23580207378224211</v>
      </c>
      <c r="D32" s="56">
        <v>0.74027190245370966</v>
      </c>
      <c r="E32" s="56">
        <v>6.6200999573679479E-3</v>
      </c>
      <c r="F32" s="56">
        <v>1.6908877008931893E-2</v>
      </c>
      <c r="G32" s="56">
        <v>3.9704679774814247E-4</v>
      </c>
      <c r="H32" s="56">
        <v>0</v>
      </c>
      <c r="J32" s="56">
        <v>13.1</v>
      </c>
      <c r="K32" s="56">
        <v>0.11952393515770431</v>
      </c>
      <c r="L32" s="56">
        <v>0.72100562047433259</v>
      </c>
      <c r="M32" s="56">
        <v>2.3946603126597651E-3</v>
      </c>
      <c r="N32" s="56">
        <v>1.3232914252989347E-2</v>
      </c>
      <c r="O32" s="56">
        <v>3.1318277747905446E-4</v>
      </c>
      <c r="P32" s="56">
        <v>0.14352968702483479</v>
      </c>
      <c r="S32" s="41">
        <f>'DATA FITTING (2S)'!U3</f>
        <v>0</v>
      </c>
      <c r="T32" s="59">
        <f>'DATA FITTING (2S)'!AT3</f>
        <v>0.24754294895527931</v>
      </c>
      <c r="U32" s="59">
        <f>'DATA FITTING (2S)'!AU3</f>
        <v>0.74755651339668883</v>
      </c>
      <c r="V32" s="59">
        <f>'DATA FITTING (2S)'!AV3</f>
        <v>1.0197695664542274E-4</v>
      </c>
      <c r="W32" s="59">
        <f>'DATA FITTING (2S)'!AW3</f>
        <v>4.6804942340226384E-3</v>
      </c>
      <c r="X32" s="59">
        <f>'DATA FITTING (2S)'!AX3</f>
        <v>1.1806645736376224E-4</v>
      </c>
      <c r="Y32" s="59">
        <f>'DATA FITTING (2S)'!AY3</f>
        <v>0</v>
      </c>
      <c r="Z32" s="59"/>
      <c r="AA32" s="42"/>
    </row>
    <row r="33" spans="2:27" ht="13.5" customHeight="1" x14ac:dyDescent="0.25">
      <c r="B33" s="56">
        <v>13.298050968484223</v>
      </c>
      <c r="C33" s="56">
        <v>0.23237893209722019</v>
      </c>
      <c r="D33" s="56">
        <v>0.73809354821558359</v>
      </c>
      <c r="E33" s="56">
        <v>8.4575426528072737E-3</v>
      </c>
      <c r="F33" s="56">
        <v>2.058897194415224E-2</v>
      </c>
      <c r="G33" s="56">
        <v>4.8100509023643308E-4</v>
      </c>
      <c r="H33" s="56">
        <v>0</v>
      </c>
      <c r="J33" s="56">
        <v>14.1</v>
      </c>
      <c r="K33" s="56">
        <v>0.10381249820799866</v>
      </c>
      <c r="L33" s="56">
        <v>0.71750432647025164</v>
      </c>
      <c r="M33" s="56">
        <v>2.3900731407334123E-3</v>
      </c>
      <c r="N33" s="56">
        <v>1.4697113449363393E-2</v>
      </c>
      <c r="O33" s="56">
        <v>3.4658725930743743E-4</v>
      </c>
      <c r="P33" s="56">
        <v>0.16124940147234526</v>
      </c>
      <c r="S33" s="41">
        <f>'DATA FITTING (2S)'!U4</f>
        <v>1</v>
      </c>
      <c r="T33" s="59">
        <f>'DATA FITTING (2S)'!AT4</f>
        <v>0.24748244499029828</v>
      </c>
      <c r="U33" s="59">
        <f>'DATA FITTING (2S)'!AU4</f>
        <v>0.74749917240073671</v>
      </c>
      <c r="V33" s="59">
        <f>'DATA FITTING (2S)'!AV4</f>
        <v>1.2414431941925832E-4</v>
      </c>
      <c r="W33" s="59">
        <f>'DATA FITTING (2S)'!AW4</f>
        <v>4.7740188868765987E-3</v>
      </c>
      <c r="X33" s="59">
        <f>'DATA FITTING (2S)'!AX4</f>
        <v>1.2021940266913477E-4</v>
      </c>
      <c r="Y33" s="59">
        <f>'DATA FITTING (2S)'!AY4</f>
        <v>0</v>
      </c>
      <c r="Z33" s="59"/>
      <c r="AA33" s="42"/>
    </row>
    <row r="34" spans="2:27" ht="13.5" customHeight="1" x14ac:dyDescent="0.25">
      <c r="B34" s="56">
        <v>14.104630414981889</v>
      </c>
      <c r="C34" s="56">
        <v>0.2280790611131478</v>
      </c>
      <c r="D34" s="56">
        <v>0.73532067145350843</v>
      </c>
      <c r="E34" s="56">
        <v>1.0722838301555602E-2</v>
      </c>
      <c r="F34" s="56">
        <v>2.5289192436444032E-2</v>
      </c>
      <c r="G34" s="56">
        <v>5.882366953438332E-4</v>
      </c>
      <c r="H34" s="56">
        <v>0</v>
      </c>
      <c r="J34" s="56">
        <v>15.1</v>
      </c>
      <c r="K34" s="56">
        <v>8.8203881714168125E-2</v>
      </c>
      <c r="L34" s="56">
        <v>0.71402513168060366</v>
      </c>
      <c r="M34" s="56">
        <v>2.2927169089680113E-3</v>
      </c>
      <c r="N34" s="56">
        <v>1.6129879163904598E-2</v>
      </c>
      <c r="O34" s="56">
        <v>3.7927461249971119E-4</v>
      </c>
      <c r="P34" s="56">
        <v>0.17896911591985573</v>
      </c>
      <c r="S34" s="41">
        <f>'DATA FITTING (2S)'!U5</f>
        <v>2</v>
      </c>
      <c r="T34" s="59">
        <f>'DATA FITTING (2S)'!AT5</f>
        <v>0.24737066017170617</v>
      </c>
      <c r="U34" s="59">
        <f>'DATA FITTING (2S)'!AU5</f>
        <v>0.74741410891153148</v>
      </c>
      <c r="V34" s="59">
        <f>'DATA FITTING (2S)'!AV5</f>
        <v>2.1364659709363371E-4</v>
      </c>
      <c r="W34" s="59">
        <f>'DATA FITTING (2S)'!AW5</f>
        <v>4.8791588125509022E-3</v>
      </c>
      <c r="X34" s="59">
        <f>'DATA FITTING (2S)'!AX5</f>
        <v>1.2242550711784981E-4</v>
      </c>
      <c r="Y34" s="59">
        <f>'DATA FITTING (2S)'!AY5</f>
        <v>0</v>
      </c>
      <c r="Z34" s="59"/>
      <c r="AA34" s="42"/>
    </row>
    <row r="35" spans="2:27" ht="13.5" customHeight="1" x14ac:dyDescent="0.25">
      <c r="B35" s="56">
        <v>14.935728396640382</v>
      </c>
      <c r="C35" s="56">
        <v>0.22259104274455374</v>
      </c>
      <c r="D35" s="56">
        <v>0.73172029563256957</v>
      </c>
      <c r="E35" s="56">
        <v>1.3541987986646015E-2</v>
      </c>
      <c r="F35" s="56">
        <v>3.1418599634679009E-2</v>
      </c>
      <c r="G35" s="56">
        <v>7.2807400155137903E-4</v>
      </c>
      <c r="H35" s="56">
        <v>0</v>
      </c>
      <c r="J35" s="56">
        <v>16.100000000000001</v>
      </c>
      <c r="K35" s="56">
        <v>7.2710700775443129E-2</v>
      </c>
      <c r="L35" s="56">
        <v>0.71059833205628309</v>
      </c>
      <c r="M35" s="56">
        <v>2.1143925272194297E-3</v>
      </c>
      <c r="N35" s="56">
        <v>1.7477719802673961E-2</v>
      </c>
      <c r="O35" s="56">
        <v>4.100244710140614E-4</v>
      </c>
      <c r="P35" s="56">
        <v>0.1966888303673662</v>
      </c>
      <c r="S35" s="41">
        <f>'DATA FITTING (2S)'!U6</f>
        <v>3</v>
      </c>
      <c r="T35" s="59">
        <f>'DATA FITTING (2S)'!AT6</f>
        <v>0.24721370780098734</v>
      </c>
      <c r="U35" s="59">
        <f>'DATA FITTING (2S)'!AU6</f>
        <v>0.74732475725142988</v>
      </c>
      <c r="V35" s="59">
        <f>'DATA FITTING (2S)'!AV6</f>
        <v>3.1266436142632218E-4</v>
      </c>
      <c r="W35" s="59">
        <f>'DATA FITTING (2S)'!AW6</f>
        <v>5.0230783332935822E-3</v>
      </c>
      <c r="X35" s="59">
        <f>'DATA FITTING (2S)'!AX6</f>
        <v>1.257922528628768E-4</v>
      </c>
      <c r="Y35" s="59">
        <f>'DATA FITTING (2S)'!AY6</f>
        <v>0</v>
      </c>
      <c r="Z35" s="59"/>
      <c r="AA35" s="42"/>
    </row>
    <row r="36" spans="2:27" ht="13.5" customHeight="1" x14ac:dyDescent="0.25">
      <c r="B36" s="56">
        <v>15.835952601835906</v>
      </c>
      <c r="C36" s="56">
        <v>0.21527995593482124</v>
      </c>
      <c r="D36" s="56">
        <v>0.72681213506135833</v>
      </c>
      <c r="E36" s="56">
        <v>1.7164905904797266E-2</v>
      </c>
      <c r="F36" s="56">
        <v>3.9823185490327512E-2</v>
      </c>
      <c r="G36" s="56">
        <v>9.1981760869537163E-4</v>
      </c>
      <c r="H36" s="56">
        <v>0</v>
      </c>
      <c r="J36" s="56">
        <v>17.100000000000001</v>
      </c>
      <c r="K36" s="56">
        <v>5.7333201445925221E-2</v>
      </c>
      <c r="L36" s="56">
        <v>0.70724813977408152</v>
      </c>
      <c r="M36" s="56">
        <v>1.8752243466115918E-3</v>
      </c>
      <c r="N36" s="56">
        <v>1.8697047211000253E-2</v>
      </c>
      <c r="O36" s="56">
        <v>4.3784240750463694E-4</v>
      </c>
      <c r="P36" s="56">
        <v>0.21440854481487667</v>
      </c>
      <c r="S36" s="41">
        <f>'DATA FITTING (2S)'!U7</f>
        <v>4</v>
      </c>
      <c r="T36" s="59">
        <f>'DATA FITTING (2S)'!AT7</f>
        <v>0.24700690101367045</v>
      </c>
      <c r="U36" s="59">
        <f>'DATA FITTING (2S)'!AU7</f>
        <v>0.74722865438012376</v>
      </c>
      <c r="V36" s="59">
        <f>'DATA FITTING (2S)'!AV7</f>
        <v>4.2488331302240599E-4</v>
      </c>
      <c r="W36" s="59">
        <f>'DATA FITTING (2S)'!AW7</f>
        <v>5.2090024371340858E-3</v>
      </c>
      <c r="X36" s="59">
        <f>'DATA FITTING (2S)'!AX7</f>
        <v>1.3055885604925711E-4</v>
      </c>
      <c r="Y36" s="59">
        <f>'DATA FITTING (2S)'!AY7</f>
        <v>0</v>
      </c>
      <c r="Z36" s="59"/>
      <c r="AA36" s="42"/>
    </row>
    <row r="37" spans="2:27" ht="13.5" customHeight="1" thickBot="1" x14ac:dyDescent="0.3">
      <c r="B37" s="56">
        <v>16.835952601835906</v>
      </c>
      <c r="C37" s="56">
        <v>0.20537038628737292</v>
      </c>
      <c r="D37" s="56">
        <v>0.71994249914840014</v>
      </c>
      <c r="E37" s="56">
        <v>2.1814389574403924E-2</v>
      </c>
      <c r="F37" s="56">
        <v>5.1682350437136051E-2</v>
      </c>
      <c r="G37" s="56">
        <v>1.1903745526866598E-3</v>
      </c>
      <c r="H37" s="56">
        <v>0</v>
      </c>
      <c r="J37" s="56">
        <v>18.100000000000001</v>
      </c>
      <c r="K37" s="56">
        <v>4.2061082768034178E-2</v>
      </c>
      <c r="L37" s="56">
        <v>0.70399057642813678</v>
      </c>
      <c r="M37" s="56">
        <v>1.5998841961453064E-3</v>
      </c>
      <c r="N37" s="56">
        <v>1.9758146836031974E-2</v>
      </c>
      <c r="O37" s="56">
        <v>4.6205050926446137E-4</v>
      </c>
      <c r="P37" s="56">
        <v>0.23212825926238714</v>
      </c>
      <c r="S37" s="43">
        <f>'DATA FITTING (2S)'!U8</f>
        <v>5</v>
      </c>
      <c r="T37" s="44">
        <f>'DATA FITTING (2S)'!AT8</f>
        <v>0.24674207988125241</v>
      </c>
      <c r="U37" s="44">
        <f>'DATA FITTING (2S)'!AU8</f>
        <v>0.74710154200853462</v>
      </c>
      <c r="V37" s="44">
        <f>'DATA FITTING (2S)'!AV8</f>
        <v>5.3931722892442855E-4</v>
      </c>
      <c r="W37" s="44">
        <f>'DATA FITTING (2S)'!AW8</f>
        <v>5.4807874173300013E-3</v>
      </c>
      <c r="X37" s="44">
        <f>'DATA FITTING (2S)'!AX8</f>
        <v>1.3627346395857925E-4</v>
      </c>
      <c r="Y37" s="44">
        <f>'DATA FITTING (2S)'!AY8</f>
        <v>0</v>
      </c>
      <c r="Z37" s="44"/>
      <c r="AA37" s="45"/>
    </row>
    <row r="38" spans="2:27" ht="13.5" customHeight="1" x14ac:dyDescent="0.25">
      <c r="B38" s="56">
        <v>17.677622746913762</v>
      </c>
      <c r="C38" s="56">
        <v>0.19558471614615341</v>
      </c>
      <c r="D38" s="56">
        <v>0.71289390676152664</v>
      </c>
      <c r="E38" s="56">
        <v>2.608204493410575E-2</v>
      </c>
      <c r="F38" s="56">
        <v>6.3968655809457362E-2</v>
      </c>
      <c r="G38" s="56">
        <v>1.4706763487565063E-3</v>
      </c>
      <c r="H38" s="56">
        <v>0</v>
      </c>
      <c r="J38" s="56">
        <v>19.100000000000001</v>
      </c>
      <c r="K38" s="56">
        <v>2.6876768227174115E-2</v>
      </c>
      <c r="L38" s="56">
        <v>0.7008328020236898</v>
      </c>
      <c r="M38" s="56">
        <v>1.3134522399659754E-3</v>
      </c>
      <c r="N38" s="56">
        <v>2.0646682100026677E-2</v>
      </c>
      <c r="O38" s="56">
        <v>4.8232169924564079E-4</v>
      </c>
      <c r="P38" s="56">
        <v>0.24984797370989761</v>
      </c>
    </row>
    <row r="39" spans="2:27" ht="13.5" customHeight="1" x14ac:dyDescent="0.25">
      <c r="B39" s="56">
        <v>18.459032574530415</v>
      </c>
      <c r="C39" s="56">
        <v>0.18544449398357304</v>
      </c>
      <c r="D39" s="56">
        <v>0.7052863144600936</v>
      </c>
      <c r="E39" s="56">
        <v>3.0126447267040248E-2</v>
      </c>
      <c r="F39" s="56">
        <v>7.7366409382012377E-2</v>
      </c>
      <c r="G39" s="56">
        <v>1.7763349072804221E-3</v>
      </c>
      <c r="H39" s="56">
        <v>0</v>
      </c>
      <c r="J39" s="56">
        <v>20.100000000000001</v>
      </c>
      <c r="K39" s="56">
        <v>1.1759209992300634E-2</v>
      </c>
      <c r="L39" s="56">
        <v>0.69777378982491667</v>
      </c>
      <c r="M39" s="56">
        <v>1.0378465418706916E-3</v>
      </c>
      <c r="N39" s="56">
        <v>2.1362806015209422E-2</v>
      </c>
      <c r="O39" s="56">
        <v>4.9865946829430062E-4</v>
      </c>
      <c r="P39" s="56">
        <v>0.26756768815740806</v>
      </c>
    </row>
    <row r="40" spans="2:27" ht="13.5" customHeight="1" x14ac:dyDescent="0.25">
      <c r="B40" s="56">
        <v>19.282117222828891</v>
      </c>
      <c r="C40" s="56">
        <v>0.17390850725173215</v>
      </c>
      <c r="D40" s="56">
        <v>0.69621649081240555</v>
      </c>
      <c r="E40" s="56">
        <v>3.4200475212971294E-2</v>
      </c>
      <c r="F40" s="56">
        <v>9.3529445642018608E-2</v>
      </c>
      <c r="G40" s="56">
        <v>2.1450810808720548E-3</v>
      </c>
      <c r="H40" s="56">
        <v>0</v>
      </c>
      <c r="J40" s="56">
        <v>20.15866915241789</v>
      </c>
      <c r="K40" s="56">
        <v>1.0873891506224758E-2</v>
      </c>
      <c r="L40" s="56">
        <v>0.69759725272550377</v>
      </c>
      <c r="M40" s="56">
        <v>1.0223944111958925E-3</v>
      </c>
      <c r="N40" s="56">
        <v>2.1399672036171227E-2</v>
      </c>
      <c r="O40" s="56">
        <v>4.9950053577361151E-4</v>
      </c>
      <c r="P40" s="56">
        <v>0.26860728878513046</v>
      </c>
    </row>
    <row r="41" spans="2:27" ht="13.5" customHeight="1" x14ac:dyDescent="0.25">
      <c r="B41" s="56">
        <v>20.033606422045484</v>
      </c>
      <c r="C41" s="56">
        <v>0.16290261421486826</v>
      </c>
      <c r="D41" s="56">
        <v>0.6871039761725406</v>
      </c>
      <c r="E41" s="56">
        <v>3.7490961887951216E-2</v>
      </c>
      <c r="F41" s="56">
        <v>0.10998201501403115</v>
      </c>
      <c r="G41" s="56">
        <v>2.5204327106083712E-3</v>
      </c>
      <c r="H41" s="56">
        <v>0</v>
      </c>
      <c r="J41" s="56">
        <v>20.217338297506991</v>
      </c>
      <c r="K41" s="56">
        <v>9.9887256630461149E-3</v>
      </c>
      <c r="L41" s="56">
        <v>0.69742102876393697</v>
      </c>
      <c r="M41" s="56">
        <v>1.0070404677096842E-3</v>
      </c>
      <c r="N41" s="56">
        <v>2.1435986795635791E-2</v>
      </c>
      <c r="O41" s="56">
        <v>5.0032902668225307E-4</v>
      </c>
      <c r="P41" s="56">
        <v>0.26964688928298891</v>
      </c>
    </row>
    <row r="42" spans="2:27" ht="13.5" customHeight="1" x14ac:dyDescent="0.25">
      <c r="B42" s="56">
        <v>20.695733443812347</v>
      </c>
      <c r="C42" s="56">
        <v>0.15308634703632407</v>
      </c>
      <c r="D42" s="56">
        <v>0.67855177335685313</v>
      </c>
      <c r="E42" s="56">
        <v>3.9861966545885086E-2</v>
      </c>
      <c r="F42" s="56">
        <v>0.12562265227364586</v>
      </c>
      <c r="G42" s="56">
        <v>2.8772607872914963E-3</v>
      </c>
      <c r="H42" s="56">
        <v>0</v>
      </c>
      <c r="J42" s="56">
        <v>20.276007435342667</v>
      </c>
      <c r="K42" s="56">
        <v>9.1037084269282899E-3</v>
      </c>
      <c r="L42" s="56">
        <v>0.69724511578742698</v>
      </c>
      <c r="M42" s="56">
        <v>9.9178725754681249E-4</v>
      </c>
      <c r="N42" s="56">
        <v>2.1471753853541636E-2</v>
      </c>
      <c r="O42" s="56">
        <v>5.0114502223724941E-4</v>
      </c>
      <c r="P42" s="56">
        <v>0.27068648965231867</v>
      </c>
    </row>
    <row r="43" spans="2:27" ht="13.5" customHeight="1" x14ac:dyDescent="0.25">
      <c r="B43" s="56">
        <v>21.406255234971773</v>
      </c>
      <c r="C43" s="56">
        <v>0.14268641220051223</v>
      </c>
      <c r="D43" s="56">
        <v>0.6689992594830958</v>
      </c>
      <c r="E43" s="56">
        <v>4.1705665105481834E-2</v>
      </c>
      <c r="F43" s="56">
        <v>0.14332748153044472</v>
      </c>
      <c r="G43" s="56">
        <v>3.2811816804650205E-3</v>
      </c>
      <c r="H43" s="56">
        <v>0</v>
      </c>
      <c r="J43" s="56">
        <v>20.334676566000756</v>
      </c>
      <c r="K43" s="56">
        <v>8.2188357980469383E-3</v>
      </c>
      <c r="L43" s="56">
        <v>0.69706951159508757</v>
      </c>
      <c r="M43" s="56">
        <v>9.7663724717884795E-4</v>
      </c>
      <c r="N43" s="56">
        <v>2.1506976859520681E-2</v>
      </c>
      <c r="O43" s="56">
        <v>5.0194860570190486E-4</v>
      </c>
      <c r="P43" s="56">
        <v>0.27172608989446367</v>
      </c>
    </row>
    <row r="44" spans="2:27" ht="13.5" customHeight="1" x14ac:dyDescent="0.25">
      <c r="B44" s="56">
        <v>22.049936372462334</v>
      </c>
      <c r="C44" s="56">
        <v>0.13358479536889559</v>
      </c>
      <c r="D44" s="56">
        <v>0.6601716569564382</v>
      </c>
      <c r="E44" s="56">
        <v>4.2668977829690126E-2</v>
      </c>
      <c r="F44" s="56">
        <v>0.1599149587254618</v>
      </c>
      <c r="G44" s="56">
        <v>3.6596111195139097E-3</v>
      </c>
      <c r="H44" s="56">
        <v>0</v>
      </c>
      <c r="J44" s="56">
        <v>20.393345689557531</v>
      </c>
      <c r="K44" s="56">
        <v>7.3341038138877547E-3</v>
      </c>
      <c r="L44" s="56">
        <v>0.69689421393956952</v>
      </c>
      <c r="M44" s="56">
        <v>9.615928233994382E-4</v>
      </c>
      <c r="N44" s="56">
        <v>2.1541659550046745E-2</v>
      </c>
      <c r="O44" s="56">
        <v>5.0273986232074908E-4</v>
      </c>
      <c r="P44" s="56">
        <v>0.27276569001077544</v>
      </c>
    </row>
    <row r="45" spans="2:27" ht="13.5" customHeight="1" x14ac:dyDescent="0.25">
      <c r="B45" s="56">
        <v>22.694130577217798</v>
      </c>
      <c r="C45" s="56">
        <v>0.12493727488676666</v>
      </c>
      <c r="D45" s="56">
        <v>0.65132771781095722</v>
      </c>
      <c r="E45" s="56">
        <v>4.2934098520220482E-2</v>
      </c>
      <c r="F45" s="56">
        <v>0.17675705920588639</v>
      </c>
      <c r="G45" s="56">
        <v>4.0438495761688335E-3</v>
      </c>
      <c r="H45" s="56">
        <v>0</v>
      </c>
      <c r="J45" s="56">
        <v>20.495745608017067</v>
      </c>
      <c r="K45" s="56">
        <v>5.7902352471720254E-3</v>
      </c>
      <c r="L45" s="56">
        <v>0.6965889803976355</v>
      </c>
      <c r="M45" s="56">
        <v>9.3559440984613889E-4</v>
      </c>
      <c r="N45" s="56">
        <v>2.1600910985678748E-2</v>
      </c>
      <c r="O45" s="56">
        <v>5.0409163434041442E-4</v>
      </c>
      <c r="P45" s="56">
        <v>0.2745801873253268</v>
      </c>
    </row>
    <row r="46" spans="2:27" ht="13.5" customHeight="1" x14ac:dyDescent="0.25">
      <c r="B46" s="56">
        <v>23.3507238649728</v>
      </c>
      <c r="C46" s="56">
        <v>0.11671436436581162</v>
      </c>
      <c r="D46" s="56">
        <v>0.64245236983889553</v>
      </c>
      <c r="E46" s="56">
        <v>4.2508064774379191E-2</v>
      </c>
      <c r="F46" s="56">
        <v>0.19389046705378804</v>
      </c>
      <c r="G46" s="56">
        <v>4.4347339671252234E-3</v>
      </c>
      <c r="H46" s="56">
        <v>0</v>
      </c>
      <c r="J46" s="56">
        <v>20.59814533087388</v>
      </c>
      <c r="K46" s="56">
        <v>4.2467652618162046E-3</v>
      </c>
      <c r="L46" s="56">
        <v>0.69628466168932113</v>
      </c>
      <c r="M46" s="56">
        <v>9.0993636779086056E-4</v>
      </c>
      <c r="N46" s="56">
        <v>2.1658548911731121E-2</v>
      </c>
      <c r="O46" s="56">
        <v>5.0540659548655505E-4</v>
      </c>
      <c r="P46" s="56">
        <v>0.27639468117385374</v>
      </c>
    </row>
    <row r="47" spans="2:27" ht="13.5" customHeight="1" x14ac:dyDescent="0.25">
      <c r="B47" s="56">
        <v>24.045519269296282</v>
      </c>
      <c r="C47" s="56">
        <v>0.10874544368597716</v>
      </c>
      <c r="D47" s="56">
        <v>0.63336120768533022</v>
      </c>
      <c r="E47" s="56">
        <v>4.1364924856446786E-2</v>
      </c>
      <c r="F47" s="56">
        <v>0.21168766167333525</v>
      </c>
      <c r="G47" s="56">
        <v>4.8407620989102283E-3</v>
      </c>
      <c r="H47" s="56">
        <v>0</v>
      </c>
      <c r="J47" s="56">
        <v>20.656183221888185</v>
      </c>
      <c r="K47" s="56">
        <v>3.3721287005340694E-3</v>
      </c>
      <c r="L47" s="56">
        <v>0.69611258165586654</v>
      </c>
      <c r="M47" s="56">
        <v>8.9554925469435343E-4</v>
      </c>
      <c r="N47" s="56">
        <v>2.1690508629388171E-2</v>
      </c>
      <c r="O47" s="56">
        <v>5.0613572975350383E-4</v>
      </c>
      <c r="P47" s="56">
        <v>0.27742309602976301</v>
      </c>
    </row>
    <row r="48" spans="2:27" ht="13.5" customHeight="1" x14ac:dyDescent="0.25">
      <c r="B48" s="56">
        <v>24.819653888311237</v>
      </c>
      <c r="C48" s="56">
        <v>0.10080013639395019</v>
      </c>
      <c r="D48" s="56">
        <v>0.62375096759002857</v>
      </c>
      <c r="E48" s="56">
        <v>3.9391588701965401E-2</v>
      </c>
      <c r="F48" s="56">
        <v>0.23078094783721681</v>
      </c>
      <c r="G48" s="56">
        <v>5.2763594768386914E-3</v>
      </c>
      <c r="H48" s="56">
        <v>0</v>
      </c>
      <c r="J48" s="56">
        <v>20.714221168550299</v>
      </c>
      <c r="K48" s="56">
        <v>2.497608287038473E-3</v>
      </c>
      <c r="L48" s="56">
        <v>0.69594078862629138</v>
      </c>
      <c r="M48" s="56">
        <v>8.812768727102713E-4</v>
      </c>
      <c r="N48" s="56">
        <v>2.1721961051722725E-2</v>
      </c>
      <c r="O48" s="56">
        <v>5.0685329050134133E-4</v>
      </c>
      <c r="P48" s="56">
        <v>0.2784515118717355</v>
      </c>
    </row>
    <row r="49" spans="2:16" ht="13.5" customHeight="1" x14ac:dyDescent="0.25">
      <c r="B49" s="56">
        <v>25.819653888311237</v>
      </c>
      <c r="C49" s="56">
        <v>9.1979476667001028E-2</v>
      </c>
      <c r="D49" s="56">
        <v>0.61234553964006966</v>
      </c>
      <c r="E49" s="56">
        <v>3.6046552535035595E-2</v>
      </c>
      <c r="F49" s="56">
        <v>0.25382631096773889</v>
      </c>
      <c r="G49" s="56">
        <v>5.8021201901544721E-3</v>
      </c>
      <c r="H49" s="56">
        <v>0</v>
      </c>
      <c r="J49" s="56">
        <v>20.816462910781613</v>
      </c>
      <c r="K49" s="56">
        <v>9.5729524729511769E-4</v>
      </c>
      <c r="L49" s="56">
        <v>0.69563884293513001</v>
      </c>
      <c r="M49" s="56">
        <v>8.5641873635068145E-4</v>
      </c>
      <c r="N49" s="56">
        <v>2.1776147229637131E-2</v>
      </c>
      <c r="O49" s="56">
        <v>5.080895028964675E-4</v>
      </c>
      <c r="P49" s="56">
        <v>0.28026320634869034</v>
      </c>
    </row>
    <row r="50" spans="2:16" ht="13.5" customHeight="1" x14ac:dyDescent="0.25">
      <c r="B50" s="56">
        <v>26.729183541573143</v>
      </c>
      <c r="C50" s="56">
        <v>8.5277256117043454E-2</v>
      </c>
      <c r="D50" s="56">
        <v>0.6030799893697103</v>
      </c>
      <c r="E50" s="56">
        <v>3.2540105398985095E-2</v>
      </c>
      <c r="F50" s="56">
        <v>0.27286615087782223</v>
      </c>
      <c r="G50" s="56">
        <v>6.2364982364385667E-3</v>
      </c>
      <c r="H50" s="56">
        <v>0</v>
      </c>
      <c r="J50" s="56">
        <v>20.838406154059548</v>
      </c>
      <c r="K50" s="56">
        <v>6.267554684004237E-4</v>
      </c>
      <c r="L50" s="56">
        <v>0.69557415287405633</v>
      </c>
      <c r="M50" s="56">
        <v>8.511317100043887E-4</v>
      </c>
      <c r="N50" s="56">
        <v>2.1787575367591371E-2</v>
      </c>
      <c r="O50" s="56">
        <v>5.0835022631959877E-4</v>
      </c>
      <c r="P50" s="56">
        <v>0.28065203435362762</v>
      </c>
    </row>
    <row r="51" spans="2:16" ht="13.5" customHeight="1" x14ac:dyDescent="0.25">
      <c r="B51" s="56">
        <v>27.498231670201204</v>
      </c>
      <c r="C51" s="56">
        <v>8.0490067508706409E-2</v>
      </c>
      <c r="D51" s="56">
        <v>0.59609911623887601</v>
      </c>
      <c r="E51" s="56">
        <v>2.9437195481224504E-2</v>
      </c>
      <c r="F51" s="56">
        <v>0.28740542122437773</v>
      </c>
      <c r="G51" s="56">
        <v>6.5681995468150466E-3</v>
      </c>
      <c r="H51" s="56">
        <v>0</v>
      </c>
      <c r="J51" s="56">
        <v>20.860349270788252</v>
      </c>
      <c r="K51" s="56">
        <v>2.9623273517019307E-4</v>
      </c>
      <c r="L51" s="56">
        <v>0.69550950313071203</v>
      </c>
      <c r="M51" s="56">
        <v>8.4586189566486242E-4</v>
      </c>
      <c r="N51" s="56">
        <v>2.1798932785969314E-2</v>
      </c>
      <c r="O51" s="56">
        <v>5.0860933633465884E-4</v>
      </c>
      <c r="P51" s="56">
        <v>0.28104086011614865</v>
      </c>
    </row>
    <row r="52" spans="2:16" ht="13.5" customHeight="1" x14ac:dyDescent="0.25">
      <c r="B52" s="56">
        <v>28.282770556895994</v>
      </c>
      <c r="C52" s="56">
        <v>7.6337356843000193E-2</v>
      </c>
      <c r="D52" s="56">
        <v>0.58976958004621916</v>
      </c>
      <c r="E52" s="56">
        <v>2.6284661747284322E-2</v>
      </c>
      <c r="F52" s="56">
        <v>0.30073607410441711</v>
      </c>
      <c r="G52" s="56">
        <v>6.8723272590788627E-3</v>
      </c>
      <c r="H52" s="56">
        <v>0</v>
      </c>
      <c r="J52" s="56">
        <v>20.863373905235623</v>
      </c>
      <c r="K52" s="56">
        <v>2.5067473015637118E-4</v>
      </c>
      <c r="L52" s="56">
        <v>0.69550059494896588</v>
      </c>
      <c r="M52" s="56">
        <v>8.451368578277096E-4</v>
      </c>
      <c r="N52" s="56">
        <v>2.1800492762293892E-2</v>
      </c>
      <c r="O52" s="56">
        <v>5.0864492589167826E-4</v>
      </c>
      <c r="P52" s="56">
        <v>0.28109445577486414</v>
      </c>
    </row>
    <row r="53" spans="2:16" ht="13.5" customHeight="1" x14ac:dyDescent="0.25">
      <c r="B53" s="56">
        <v>29.083107604417069</v>
      </c>
      <c r="C53" s="56">
        <v>7.2762571774907303E-2</v>
      </c>
      <c r="D53" s="56">
        <v>0.58409675730183919</v>
      </c>
      <c r="E53" s="56">
        <v>2.3187224124287052E-2</v>
      </c>
      <c r="F53" s="56">
        <v>0.31280575974215036</v>
      </c>
      <c r="G53" s="56">
        <v>7.1476870568156717E-3</v>
      </c>
      <c r="H53" s="56">
        <v>0</v>
      </c>
      <c r="J53" s="56">
        <v>20.866718712855526</v>
      </c>
      <c r="K53" s="56">
        <v>2.0029450531206688E-4</v>
      </c>
      <c r="L53" s="56">
        <v>0.69549074467044536</v>
      </c>
      <c r="M53" s="56">
        <v>8.4433545328992088E-4</v>
      </c>
      <c r="N53" s="56">
        <v>2.1802216312921865E-2</v>
      </c>
      <c r="O53" s="56">
        <v>5.0868424725981931E-4</v>
      </c>
      <c r="P53" s="56">
        <v>0.28115372481077067</v>
      </c>
    </row>
    <row r="54" spans="2:16" ht="13.5" customHeight="1" x14ac:dyDescent="0.25">
      <c r="B54" s="56">
        <v>29.929343648588731</v>
      </c>
      <c r="C54" s="56">
        <v>6.9604151401109607E-2</v>
      </c>
      <c r="D54" s="56">
        <v>0.5788963761561926</v>
      </c>
      <c r="E54" s="56">
        <v>2.0123302103247528E-2</v>
      </c>
      <c r="F54" s="56">
        <v>0.32397369614068705</v>
      </c>
      <c r="G54" s="56">
        <v>7.4024741987628213E-3</v>
      </c>
      <c r="H54" s="56">
        <v>0</v>
      </c>
      <c r="J54" s="56">
        <v>20.870063518341524</v>
      </c>
      <c r="K54" s="56">
        <v>1.4991465878860788E-4</v>
      </c>
      <c r="L54" s="56">
        <v>0.69548089532224466</v>
      </c>
      <c r="M54" s="56">
        <v>8.4353445107122308E-4</v>
      </c>
      <c r="N54" s="56">
        <v>2.1803938227722305E-2</v>
      </c>
      <c r="O54" s="56">
        <v>5.0872353130792137E-4</v>
      </c>
      <c r="P54" s="56">
        <v>0.281212993808865</v>
      </c>
    </row>
    <row r="55" spans="2:16" ht="13.5" customHeight="1" x14ac:dyDescent="0.25">
      <c r="B55" s="56">
        <v>30.852258890587422</v>
      </c>
      <c r="C55" s="56">
        <v>6.6770758231597199E-2</v>
      </c>
      <c r="D55" s="56">
        <v>0.57406827306568897</v>
      </c>
      <c r="E55" s="56">
        <v>1.7087556168393719E-2</v>
      </c>
      <c r="F55" s="56">
        <v>0.33443233326419297</v>
      </c>
      <c r="G55" s="56">
        <v>7.6410792701267286E-3</v>
      </c>
      <c r="H55" s="56">
        <v>0</v>
      </c>
      <c r="J55" s="56">
        <v>20.87590109608065</v>
      </c>
      <c r="K55" s="56">
        <v>6.1989216042725436E-5</v>
      </c>
      <c r="L55" s="56">
        <v>0.69546370779468214</v>
      </c>
      <c r="M55" s="56">
        <v>8.4213745202540774E-4</v>
      </c>
      <c r="N55" s="56">
        <v>2.1806939514620111E-2</v>
      </c>
      <c r="O55" s="56">
        <v>5.0879200316194769E-4</v>
      </c>
      <c r="P55" s="56">
        <v>0.28131643401946743</v>
      </c>
    </row>
    <row r="56" spans="2:16" ht="13.5" customHeight="1" x14ac:dyDescent="0.25">
      <c r="B56" s="56">
        <v>31.852258890587422</v>
      </c>
      <c r="C56" s="56">
        <v>6.4292422796894289E-2</v>
      </c>
      <c r="D56" s="56">
        <v>0.56970915338888717</v>
      </c>
      <c r="E56" s="56">
        <v>1.4189290215397173E-2</v>
      </c>
      <c r="F56" s="56">
        <v>0.34395089626336706</v>
      </c>
      <c r="G56" s="56">
        <v>7.8582373354539291E-3</v>
      </c>
      <c r="H56" s="56">
        <v>0</v>
      </c>
      <c r="J56" s="56">
        <v>20.877306566133573</v>
      </c>
      <c r="K56" s="56">
        <v>4.0820219789546188E-5</v>
      </c>
      <c r="L56" s="56">
        <v>0.69545957010175319</v>
      </c>
      <c r="M56" s="56">
        <v>8.418012901064059E-4</v>
      </c>
      <c r="N56" s="56">
        <v>2.1807661369209308E-2</v>
      </c>
      <c r="O56" s="56">
        <v>5.088084716715379E-4</v>
      </c>
      <c r="P56" s="56">
        <v>0.28134133854746973</v>
      </c>
    </row>
    <row r="57" spans="2:16" ht="13.5" customHeight="1" x14ac:dyDescent="0.25">
      <c r="B57" s="56">
        <v>32.852258890587422</v>
      </c>
      <c r="C57" s="56">
        <v>6.2311679225479574E-2</v>
      </c>
      <c r="D57" s="56">
        <v>0.56612770530674428</v>
      </c>
      <c r="E57" s="56">
        <v>1.1696716560729868E-2</v>
      </c>
      <c r="F57" s="56">
        <v>0.35182599770905826</v>
      </c>
      <c r="G57" s="56">
        <v>8.0379011979876038E-3</v>
      </c>
      <c r="H57" s="56">
        <v>0</v>
      </c>
      <c r="J57" s="56">
        <v>20.879759483421303</v>
      </c>
      <c r="K57" s="56">
        <v>3.874863149199295E-6</v>
      </c>
      <c r="L57" s="56">
        <v>0.69545234912246978</v>
      </c>
      <c r="M57" s="56">
        <v>8.4121476894381288E-4</v>
      </c>
      <c r="N57" s="56">
        <v>2.1808920506234088E-2</v>
      </c>
      <c r="O57" s="56">
        <v>5.0883719783118063E-4</v>
      </c>
      <c r="P57" s="56">
        <v>0.28138480354137163</v>
      </c>
    </row>
    <row r="58" spans="2:16" ht="13.5" customHeight="1" x14ac:dyDescent="0.25">
      <c r="B58" s="56">
        <v>33.852258890587422</v>
      </c>
      <c r="C58" s="56">
        <v>6.0729473486769547E-2</v>
      </c>
      <c r="D58" s="56">
        <v>0.56320096550626741</v>
      </c>
      <c r="E58" s="56">
        <v>9.5854259399870516E-3</v>
      </c>
      <c r="F58" s="56">
        <v>0.35829856759270756</v>
      </c>
      <c r="G58" s="56">
        <v>8.1855674742679976E-3</v>
      </c>
      <c r="H58" s="56">
        <v>0</v>
      </c>
      <c r="J58" s="56">
        <v>20.879889820365513</v>
      </c>
      <c r="K58" s="56">
        <v>1.9117589618935564E-6</v>
      </c>
      <c r="L58" s="56">
        <v>0.69545196544612731</v>
      </c>
      <c r="M58" s="56">
        <v>8.4118360992150253E-4</v>
      </c>
      <c r="N58" s="56">
        <v>2.180898738653456E-2</v>
      </c>
      <c r="O58" s="56">
        <v>5.0883872364938028E-4</v>
      </c>
      <c r="P58" s="56">
        <v>0.28138711307480502</v>
      </c>
    </row>
    <row r="59" spans="2:16" ht="13.5" customHeight="1" x14ac:dyDescent="0.25">
      <c r="B59" s="56">
        <v>34.852258890587422</v>
      </c>
      <c r="C59" s="56">
        <v>5.9465826261883091E-2</v>
      </c>
      <c r="D59" s="56">
        <v>0.56081943506594889</v>
      </c>
      <c r="E59" s="56">
        <v>7.8181854302242556E-3</v>
      </c>
      <c r="F59" s="56">
        <v>0.36359026021978519</v>
      </c>
      <c r="G59" s="56">
        <v>8.306293022158167E-3</v>
      </c>
      <c r="H59" s="56">
        <v>0</v>
      </c>
      <c r="J59" s="56">
        <v>20.879980846515775</v>
      </c>
      <c r="K59" s="56">
        <v>5.4074495290196131E-7</v>
      </c>
      <c r="L59" s="56">
        <v>0.6954516974908489</v>
      </c>
      <c r="M59" s="56">
        <v>8.4116184910331174E-4</v>
      </c>
      <c r="N59" s="56">
        <v>2.1809034093666017E-2</v>
      </c>
      <c r="O59" s="56">
        <v>5.0883978923357668E-4</v>
      </c>
      <c r="P59" s="56">
        <v>0.28138872603219489</v>
      </c>
    </row>
    <row r="60" spans="2:16" ht="13.5" customHeight="1" x14ac:dyDescent="0.25">
      <c r="B60" s="56">
        <v>35.852258890587422</v>
      </c>
      <c r="C60" s="56">
        <v>5.8456552773948886E-2</v>
      </c>
      <c r="D60" s="56">
        <v>0.55888810883383122</v>
      </c>
      <c r="E60" s="56">
        <v>6.3526256294479996E-3</v>
      </c>
      <c r="F60" s="56">
        <v>0.36789813908212615</v>
      </c>
      <c r="G60" s="56">
        <v>8.40457368064528E-3</v>
      </c>
      <c r="H60" s="56">
        <v>0</v>
      </c>
      <c r="J60" s="56">
        <v>20.880503011425667</v>
      </c>
      <c r="K60" s="56">
        <v>0</v>
      </c>
      <c r="L60" s="56">
        <v>0.69544301251413942</v>
      </c>
      <c r="M60" s="56">
        <v>8.4103702824796581E-4</v>
      </c>
      <c r="N60" s="56">
        <v>2.180930200239331E-2</v>
      </c>
      <c r="O60" s="56">
        <v>5.0884590134744391E-4</v>
      </c>
      <c r="P60" s="56">
        <v>0.28139797864529265</v>
      </c>
    </row>
    <row r="61" spans="2:16" ht="13.5" customHeight="1" x14ac:dyDescent="0.25">
      <c r="B61" s="56">
        <v>36.845922040351113</v>
      </c>
      <c r="C61" s="56">
        <v>5.765488151828288E-2</v>
      </c>
      <c r="D61" s="56">
        <v>0.55733498111293678</v>
      </c>
      <c r="E61" s="56">
        <v>5.1530336126044494E-3</v>
      </c>
      <c r="F61" s="56">
        <v>0.37137324835962743</v>
      </c>
      <c r="G61" s="56">
        <v>8.4838553965480117E-3</v>
      </c>
      <c r="H61" s="56">
        <v>0</v>
      </c>
      <c r="J61" s="56">
        <v>20.880945518722143</v>
      </c>
      <c r="K61" s="56">
        <v>0</v>
      </c>
      <c r="L61" s="56">
        <v>0.69543504499081599</v>
      </c>
      <c r="M61" s="56">
        <v>8.4093126221803022E-4</v>
      </c>
      <c r="N61" s="56">
        <v>2.1809529009827182E-2</v>
      </c>
      <c r="O61" s="56">
        <v>5.0885108033246068E-4</v>
      </c>
      <c r="P61" s="56">
        <v>0.28140581974822715</v>
      </c>
    </row>
    <row r="62" spans="2:16" ht="13.5" customHeight="1" x14ac:dyDescent="0.25">
      <c r="B62" s="56">
        <v>37.845922040351113</v>
      </c>
      <c r="C62" s="56">
        <v>5.7009797242816171E-2</v>
      </c>
      <c r="D62" s="56">
        <v>0.55607264905613607</v>
      </c>
      <c r="E62" s="56">
        <v>4.1642512453528638E-3</v>
      </c>
      <c r="F62" s="56">
        <v>0.37420484651212743</v>
      </c>
      <c r="G62" s="56">
        <v>8.5484559435669606E-3</v>
      </c>
      <c r="H62" s="56">
        <v>0</v>
      </c>
      <c r="J62" s="56">
        <v>21.880945518722143</v>
      </c>
      <c r="K62" s="56">
        <v>0</v>
      </c>
      <c r="L62" s="56">
        <v>0.67747006104915186</v>
      </c>
      <c r="M62" s="56">
        <v>6.3011869734863417E-4</v>
      </c>
      <c r="N62" s="56">
        <v>2.2255438027027057E-2</v>
      </c>
      <c r="O62" s="56">
        <v>5.1902412215563086E-4</v>
      </c>
      <c r="P62" s="56">
        <v>0.29912553419573762</v>
      </c>
    </row>
    <row r="63" spans="2:16" ht="13.5" customHeight="1" x14ac:dyDescent="0.25">
      <c r="B63" s="56">
        <v>38.845922040351113</v>
      </c>
      <c r="C63" s="56">
        <v>5.6494273564683381E-2</v>
      </c>
      <c r="D63" s="56">
        <v>0.55505562209547488</v>
      </c>
      <c r="E63" s="56">
        <v>3.3586262032341786E-3</v>
      </c>
      <c r="F63" s="56">
        <v>0.37649086851033925</v>
      </c>
      <c r="G63" s="56">
        <v>8.6006096262678227E-3</v>
      </c>
      <c r="H63" s="56">
        <v>0</v>
      </c>
      <c r="J63" s="56">
        <v>22.880945518722143</v>
      </c>
      <c r="K63" s="56">
        <v>0</v>
      </c>
      <c r="L63" s="56">
        <v>0.65957210246751818</v>
      </c>
      <c r="M63" s="56">
        <v>4.6803735743302391E-4</v>
      </c>
      <c r="N63" s="56">
        <v>2.2588172443245513E-2</v>
      </c>
      <c r="O63" s="56">
        <v>5.2661517997602293E-4</v>
      </c>
      <c r="P63" s="56">
        <v>0.31684524864324809</v>
      </c>
    </row>
    <row r="64" spans="2:16" ht="13.5" customHeight="1" x14ac:dyDescent="0.25">
      <c r="B64" s="56">
        <v>39.845922040351113</v>
      </c>
      <c r="C64" s="56">
        <v>5.6082204318683861E-2</v>
      </c>
      <c r="D64" s="56">
        <v>0.55423734783702627</v>
      </c>
      <c r="E64" s="56">
        <v>2.7046202081859004E-3</v>
      </c>
      <c r="F64" s="56">
        <v>0.37833318705095748</v>
      </c>
      <c r="G64" s="56">
        <v>8.6426405851459439E-3</v>
      </c>
      <c r="H64" s="56">
        <v>0</v>
      </c>
      <c r="J64" s="56">
        <v>23.880945518722143</v>
      </c>
      <c r="K64" s="56">
        <v>0</v>
      </c>
      <c r="L64" s="56">
        <v>0.64172406061978804</v>
      </c>
      <c r="M64" s="56">
        <v>3.4462540079880299E-4</v>
      </c>
      <c r="N64" s="56">
        <v>2.2834296681163845E-2</v>
      </c>
      <c r="O64" s="56">
        <v>5.3223029891163477E-4</v>
      </c>
      <c r="P64" s="56">
        <v>0.33456496309075856</v>
      </c>
    </row>
    <row r="65" spans="2:16" ht="13.5" customHeight="1" x14ac:dyDescent="0.25">
      <c r="B65" s="56">
        <v>40.845922040351113</v>
      </c>
      <c r="C65" s="56">
        <v>5.5752766892632186E-2</v>
      </c>
      <c r="D65" s="56">
        <v>0.55357970093973008</v>
      </c>
      <c r="E65" s="56">
        <v>2.1752355515346085E-3</v>
      </c>
      <c r="F65" s="56">
        <v>0.37981583075313241</v>
      </c>
      <c r="G65" s="56">
        <v>8.6764658629701081E-3</v>
      </c>
      <c r="H65" s="56">
        <v>0</v>
      </c>
      <c r="J65" s="56">
        <v>24.880945518722143</v>
      </c>
      <c r="K65" s="56">
        <v>0</v>
      </c>
      <c r="L65" s="56">
        <v>0.62391282064323617</v>
      </c>
      <c r="M65" s="56">
        <v>2.5155433364890855E-4</v>
      </c>
      <c r="N65" s="56">
        <v>2.3014775797054528E-2</v>
      </c>
      <c r="O65" s="56">
        <v>5.363477792121996E-4</v>
      </c>
      <c r="P65" s="56">
        <v>0.35228467753826903</v>
      </c>
    </row>
    <row r="66" spans="2:16" ht="13.5" customHeight="1" x14ac:dyDescent="0.25">
      <c r="B66" s="56">
        <v>41.845922040351113</v>
      </c>
      <c r="C66" s="56">
        <v>5.5489348057792605E-2</v>
      </c>
      <c r="D66" s="56">
        <v>0.55305160900074435</v>
      </c>
      <c r="E66" s="56">
        <v>1.7477135949526949E-3</v>
      </c>
      <c r="F66" s="56">
        <v>0.38100767260701879</v>
      </c>
      <c r="G66" s="56">
        <v>8.7036567394909031E-3</v>
      </c>
      <c r="H66" s="56">
        <v>0</v>
      </c>
      <c r="J66" s="56">
        <v>25.880945518722143</v>
      </c>
      <c r="K66" s="56">
        <v>0</v>
      </c>
      <c r="L66" s="56">
        <v>0.60612844146678069</v>
      </c>
      <c r="M66" s="56">
        <v>1.8202908466480913E-4</v>
      </c>
      <c r="N66" s="56">
        <v>2.3145972628836529E-2</v>
      </c>
      <c r="O66" s="56">
        <v>5.3934092535929236E-4</v>
      </c>
      <c r="P66" s="56">
        <v>0.3700043919857795</v>
      </c>
    </row>
    <row r="67" spans="2:16" ht="13.5" customHeight="1" x14ac:dyDescent="0.25">
      <c r="B67" s="56">
        <v>42.845922040351113</v>
      </c>
      <c r="C67" s="56">
        <v>5.5278688253462931E-2</v>
      </c>
      <c r="D67" s="56">
        <v>0.55262784390859665</v>
      </c>
      <c r="E67" s="56">
        <v>1.4030888579083228E-3</v>
      </c>
      <c r="F67" s="56">
        <v>0.38196488425618724</v>
      </c>
      <c r="G67" s="56">
        <v>8.7254947238442262E-3</v>
      </c>
      <c r="H67" s="56">
        <v>0</v>
      </c>
      <c r="J67" s="56">
        <v>26.880945518722143</v>
      </c>
      <c r="K67" s="56">
        <v>0</v>
      </c>
      <c r="L67" s="56">
        <v>0.58836347100490549</v>
      </c>
      <c r="M67" s="56">
        <v>1.3058073377344106E-4</v>
      </c>
      <c r="N67" s="56">
        <v>2.3240519975343946E-2</v>
      </c>
      <c r="O67" s="56">
        <v>5.4149794410793674E-4</v>
      </c>
      <c r="P67" s="56">
        <v>0.38772410643328997</v>
      </c>
    </row>
    <row r="68" spans="2:16" ht="13.5" customHeight="1" x14ac:dyDescent="0.25">
      <c r="B68" s="56">
        <v>43.845922040351113</v>
      </c>
      <c r="C68" s="56">
        <v>5.5110200666419404E-2</v>
      </c>
      <c r="D68" s="56">
        <v>0.55228798372849741</v>
      </c>
      <c r="E68" s="56">
        <v>1.1256948380238361E-3</v>
      </c>
      <c r="F68" s="56">
        <v>0.38273309984611137</v>
      </c>
      <c r="G68" s="56">
        <v>8.7430209209473607E-3</v>
      </c>
      <c r="H68" s="56">
        <v>0</v>
      </c>
      <c r="J68" s="56">
        <v>27.880945518722143</v>
      </c>
      <c r="K68" s="56">
        <v>0</v>
      </c>
      <c r="L68" s="56">
        <v>0.57061238415844462</v>
      </c>
      <c r="M68" s="56">
        <v>9.2864616702703563E-5</v>
      </c>
      <c r="N68" s="56">
        <v>2.3308067452095793E-2</v>
      </c>
      <c r="O68" s="56">
        <v>5.4303898337725064E-4</v>
      </c>
      <c r="P68" s="56">
        <v>0.40544382088080044</v>
      </c>
    </row>
    <row r="69" spans="2:16" ht="13.5" customHeight="1" x14ac:dyDescent="0.25">
      <c r="B69" s="56">
        <v>44.845922040351113</v>
      </c>
      <c r="C69" s="56">
        <v>5.4975429515698726E-2</v>
      </c>
      <c r="D69" s="56">
        <v>0.55201553600484699</v>
      </c>
      <c r="E69" s="56">
        <v>9.026773105943784E-4</v>
      </c>
      <c r="F69" s="56">
        <v>0.38334927864326124</v>
      </c>
      <c r="G69" s="56">
        <v>8.7570785255980128E-3</v>
      </c>
      <c r="H69" s="56">
        <v>0</v>
      </c>
      <c r="J69" s="56">
        <v>28.880945518722143</v>
      </c>
      <c r="K69" s="56">
        <v>0</v>
      </c>
      <c r="L69" s="56">
        <v>0.55287112908341518</v>
      </c>
      <c r="M69" s="56">
        <v>6.547217725346825E-5</v>
      </c>
      <c r="N69" s="56">
        <v>2.3355909052897021E-2</v>
      </c>
      <c r="O69" s="56">
        <v>5.4413044954426052E-4</v>
      </c>
      <c r="P69" s="56">
        <v>0.42316353532831091</v>
      </c>
    </row>
    <row r="70" spans="2:16" ht="13.5" customHeight="1" x14ac:dyDescent="0.25">
      <c r="B70" s="56">
        <v>45.845922040351113</v>
      </c>
      <c r="C70" s="56">
        <v>5.4867618960367265E-2</v>
      </c>
      <c r="D70" s="56">
        <v>0.55179720648609842</v>
      </c>
      <c r="E70" s="56">
        <v>7.2354471523729713E-4</v>
      </c>
      <c r="F70" s="56">
        <v>0.38384328106012738</v>
      </c>
      <c r="G70" s="56">
        <v>8.7683487781690071E-3</v>
      </c>
      <c r="H70" s="56">
        <v>0</v>
      </c>
      <c r="J70" s="56">
        <v>29.880945518722143</v>
      </c>
      <c r="K70" s="56">
        <v>0</v>
      </c>
      <c r="L70" s="56">
        <v>0.53513676650158415</v>
      </c>
      <c r="M70" s="56">
        <v>4.5761516621742189E-5</v>
      </c>
      <c r="N70" s="56">
        <v>2.3389501465021625E-2</v>
      </c>
      <c r="O70" s="56">
        <v>5.4489683237192953E-4</v>
      </c>
      <c r="P70" s="56">
        <v>0.44088324977582138</v>
      </c>
    </row>
    <row r="71" spans="2:16" ht="13.5" customHeight="1" x14ac:dyDescent="0.25">
      <c r="B71" s="56">
        <v>46.845922040351113</v>
      </c>
      <c r="C71" s="56">
        <v>5.4781369857328177E-2</v>
      </c>
      <c r="D71" s="56">
        <v>0.55162229476568925</v>
      </c>
      <c r="E71" s="56">
        <v>5.7976896157850024E-4</v>
      </c>
      <c r="F71" s="56">
        <v>0.38423918541013158</v>
      </c>
      <c r="G71" s="56">
        <v>8.7773810052718792E-3</v>
      </c>
      <c r="H71" s="56">
        <v>0</v>
      </c>
      <c r="J71" s="56">
        <v>30.880945518722143</v>
      </c>
      <c r="K71" s="56">
        <v>0</v>
      </c>
      <c r="L71" s="56">
        <v>0.51740718719056056</v>
      </c>
      <c r="M71" s="56">
        <v>3.1708988169068174E-5</v>
      </c>
      <c r="N71" s="56">
        <v>2.3412885372663835E-2</v>
      </c>
      <c r="O71" s="56">
        <v>5.454303166955415E-4</v>
      </c>
      <c r="P71" s="56">
        <v>0.45860296422333185</v>
      </c>
    </row>
    <row r="72" spans="2:16" ht="13.5" customHeight="1" x14ac:dyDescent="0.25">
      <c r="B72" s="56">
        <v>47.845922040351113</v>
      </c>
      <c r="C72" s="56">
        <v>5.4712366295402978E-2</v>
      </c>
      <c r="D72" s="56">
        <v>0.55148219830729572</v>
      </c>
      <c r="E72" s="56">
        <v>4.6444029199120437E-4</v>
      </c>
      <c r="F72" s="56">
        <v>0.38455637762457062</v>
      </c>
      <c r="G72" s="56">
        <v>8.78461748073886E-3</v>
      </c>
      <c r="H72" s="56">
        <v>0</v>
      </c>
      <c r="J72" s="56">
        <v>31.880945518722143</v>
      </c>
      <c r="K72" s="56">
        <v>0</v>
      </c>
      <c r="L72" s="56">
        <v>0.49968089384526032</v>
      </c>
      <c r="M72" s="56">
        <v>2.1782291468314601E-5</v>
      </c>
      <c r="N72" s="56">
        <v>2.3429022805110371E-2</v>
      </c>
      <c r="O72" s="56">
        <v>5.4579847873951202E-4</v>
      </c>
      <c r="P72" s="56">
        <v>0.47632267867084233</v>
      </c>
    </row>
    <row r="73" spans="2:16" ht="13.5" customHeight="1" x14ac:dyDescent="0.25">
      <c r="B73" s="56">
        <v>48.845922040351113</v>
      </c>
      <c r="C73" s="56">
        <v>5.4657157583179287E-2</v>
      </c>
      <c r="D73" s="56">
        <v>0.55137000760663091</v>
      </c>
      <c r="E73" s="56">
        <v>3.7197440413406818E-4</v>
      </c>
      <c r="F73" s="56">
        <v>0.38481044655485935</v>
      </c>
      <c r="G73" s="56">
        <v>8.790413851195833E-3</v>
      </c>
      <c r="H73" s="56">
        <v>0</v>
      </c>
      <c r="J73" s="56">
        <v>32.880945518722143</v>
      </c>
      <c r="K73" s="56">
        <v>0</v>
      </c>
      <c r="L73" s="56">
        <v>0.48195683495959857</v>
      </c>
      <c r="M73" s="56">
        <v>1.4834214133843006E-5</v>
      </c>
      <c r="N73" s="56">
        <v>2.344006343778236E-2</v>
      </c>
      <c r="O73" s="56">
        <v>5.4605036155325659E-4</v>
      </c>
      <c r="P73" s="56">
        <v>0.4940423931183528</v>
      </c>
    </row>
    <row r="74" spans="2:16" ht="13.5" customHeight="1" x14ac:dyDescent="0.25">
      <c r="B74" s="56">
        <v>49.845922040351113</v>
      </c>
      <c r="C74" s="56">
        <v>5.4612984342539951E-2</v>
      </c>
      <c r="D74" s="56">
        <v>0.55128017712171096</v>
      </c>
      <c r="E74" s="56">
        <v>2.9786727265407537E-4</v>
      </c>
      <c r="F74" s="56">
        <v>0.3850139154392303</v>
      </c>
      <c r="G74" s="56">
        <v>8.7950558238641986E-3</v>
      </c>
      <c r="H74" s="56">
        <v>0</v>
      </c>
      <c r="J74" s="56">
        <v>33.880945518722143</v>
      </c>
      <c r="K74" s="56">
        <v>0</v>
      </c>
      <c r="L74" s="56">
        <v>0.46423428001843814</v>
      </c>
      <c r="M74" s="56">
        <v>1.0015340658674653E-5</v>
      </c>
      <c r="N74" s="56">
        <v>2.3447551960515432E-2</v>
      </c>
      <c r="O74" s="56">
        <v>5.4622120594531598E-4</v>
      </c>
      <c r="P74" s="56">
        <v>0.51176210756586327</v>
      </c>
    </row>
    <row r="75" spans="2:16" ht="13.5" customHeight="1" x14ac:dyDescent="0.25">
      <c r="B75" s="56">
        <v>50.845922040351113</v>
      </c>
      <c r="C75" s="56">
        <v>5.4577639711246469E-2</v>
      </c>
      <c r="D75" s="56">
        <v>0.5512082586620235</v>
      </c>
      <c r="E75" s="56">
        <v>2.3849196542409821E-4</v>
      </c>
      <c r="F75" s="56">
        <v>0.38517683691992433</v>
      </c>
      <c r="G75" s="56">
        <v>8.7987727413811421E-3</v>
      </c>
      <c r="H75" s="56">
        <v>0</v>
      </c>
      <c r="J75" s="56">
        <v>34.880945518722143</v>
      </c>
      <c r="K75" s="56">
        <v>0</v>
      </c>
      <c r="L75" s="56">
        <v>0.44651272695654554</v>
      </c>
      <c r="M75" s="56">
        <v>6.7035891411516909E-6</v>
      </c>
      <c r="N75" s="56">
        <v>2.3452587446018767E-2</v>
      </c>
      <c r="O75" s="56">
        <v>5.463360863416513E-4</v>
      </c>
      <c r="P75" s="56">
        <v>0.52948182201337368</v>
      </c>
    </row>
    <row r="76" spans="2:16" ht="13.5" customHeight="1" x14ac:dyDescent="0.25">
      <c r="B76" s="56">
        <v>51.845922040351113</v>
      </c>
      <c r="C76" s="56">
        <v>5.45493585154459E-2</v>
      </c>
      <c r="D76" s="56">
        <v>0.55115068593361705</v>
      </c>
      <c r="E76" s="56">
        <v>1.9093154456063566E-4</v>
      </c>
      <c r="F76" s="56">
        <v>0.38530727541956222</v>
      </c>
      <c r="G76" s="56">
        <v>8.801748586813693E-3</v>
      </c>
      <c r="H76" s="56">
        <v>0</v>
      </c>
      <c r="J76" s="56">
        <v>35.880945518722143</v>
      </c>
      <c r="K76" s="56">
        <v>0</v>
      </c>
      <c r="L76" s="56">
        <v>0.42879183442596319</v>
      </c>
      <c r="M76" s="56">
        <v>4.4482554921520612E-6</v>
      </c>
      <c r="N76" s="56">
        <v>2.3455944279389792E-2</v>
      </c>
      <c r="O76" s="56">
        <v>5.4641266969152676E-4</v>
      </c>
      <c r="P76" s="56">
        <v>0.5472015364608841</v>
      </c>
    </row>
    <row r="77" spans="2:16" ht="13.5" customHeight="1" x14ac:dyDescent="0.25">
      <c r="B77" s="56">
        <v>52.845922040351113</v>
      </c>
      <c r="C77" s="56">
        <v>5.4526728740901739E-2</v>
      </c>
      <c r="D77" s="56">
        <v>0.55110460077515344</v>
      </c>
      <c r="E77" s="56">
        <v>1.5284244710070925E-4</v>
      </c>
      <c r="F77" s="56">
        <v>0.3854116971553368</v>
      </c>
      <c r="G77" s="56">
        <v>8.8041308815067967E-3</v>
      </c>
      <c r="H77" s="56">
        <v>0</v>
      </c>
      <c r="J77" s="56">
        <v>36.880945518722143</v>
      </c>
      <c r="K77" s="56">
        <v>0</v>
      </c>
      <c r="L77" s="56">
        <v>0.41107137284965334</v>
      </c>
      <c r="M77" s="56">
        <v>2.9262596797177344E-6</v>
      </c>
      <c r="N77" s="56">
        <v>2.3458162790522923E-2</v>
      </c>
      <c r="O77" s="56">
        <v>5.4646328317022302E-4</v>
      </c>
      <c r="P77" s="56">
        <v>0.56492125090839451</v>
      </c>
    </row>
    <row r="78" spans="2:16" ht="13.5" customHeight="1" x14ac:dyDescent="0.25">
      <c r="B78" s="56">
        <v>53.845922040351113</v>
      </c>
      <c r="C78" s="56">
        <v>5.4508620793048912E-2</v>
      </c>
      <c r="D78" s="56">
        <v>0.55106771324067483</v>
      </c>
      <c r="E78" s="56">
        <v>1.2234329137252479E-4</v>
      </c>
      <c r="F78" s="56">
        <v>0.38549528481084488</v>
      </c>
      <c r="G78" s="56">
        <v>8.8060378640583588E-3</v>
      </c>
      <c r="H78" s="56">
        <v>0</v>
      </c>
      <c r="J78" s="56">
        <v>37.880945518722143</v>
      </c>
      <c r="K78" s="56">
        <v>0</v>
      </c>
      <c r="L78" s="56">
        <v>0.39335118949349818</v>
      </c>
      <c r="M78" s="56">
        <v>1.9084329342810757E-6</v>
      </c>
      <c r="N78" s="56">
        <v>2.3459616363851542E-2</v>
      </c>
      <c r="O78" s="56">
        <v>5.4649644523175288E-4</v>
      </c>
      <c r="P78" s="56">
        <v>0.58264096535590493</v>
      </c>
    </row>
    <row r="79" spans="2:16" ht="13.5" customHeight="1" x14ac:dyDescent="0.25">
      <c r="B79" s="56">
        <v>54.845922040351113</v>
      </c>
      <c r="C79" s="56">
        <v>5.4494130955916861E-2</v>
      </c>
      <c r="D79" s="56">
        <v>0.55103818907832225</v>
      </c>
      <c r="E79" s="56">
        <v>9.7924696689653836E-5</v>
      </c>
      <c r="F79" s="56">
        <v>0.38556219099626909</v>
      </c>
      <c r="G79" s="56">
        <v>8.8075642728016115E-3</v>
      </c>
      <c r="H79" s="56">
        <v>0</v>
      </c>
      <c r="J79" s="56">
        <v>38.880945518722143</v>
      </c>
      <c r="K79" s="56">
        <v>0</v>
      </c>
      <c r="L79" s="56">
        <v>0.37563118385034056</v>
      </c>
      <c r="M79" s="56">
        <v>1.2339055347961853E-6</v>
      </c>
      <c r="N79" s="56">
        <v>2.3460560546167165E-2</v>
      </c>
      <c r="O79" s="56">
        <v>5.4651798596274293E-4</v>
      </c>
      <c r="P79" s="56">
        <v>0.60036067980341534</v>
      </c>
    </row>
    <row r="80" spans="2:16" ht="13.5" customHeight="1" x14ac:dyDescent="0.25">
      <c r="B80" s="56">
        <v>55.845922040351113</v>
      </c>
      <c r="C80" s="56">
        <v>5.4482536189728051E-2</v>
      </c>
      <c r="D80" s="56">
        <v>0.55101455933146426</v>
      </c>
      <c r="E80" s="56">
        <v>7.8376347754933394E-5</v>
      </c>
      <c r="F80" s="56">
        <v>0.38561574213377209</v>
      </c>
      <c r="G80" s="56">
        <v>8.8087859972801087E-3</v>
      </c>
      <c r="H80" s="56">
        <v>0</v>
      </c>
      <c r="J80" s="56">
        <v>39.880945518722143</v>
      </c>
      <c r="K80" s="56">
        <v>0</v>
      </c>
      <c r="L80" s="56">
        <v>0.35791129050449677</v>
      </c>
      <c r="M80" s="56">
        <v>7.9091160453020078E-7</v>
      </c>
      <c r="N80" s="56">
        <v>2.3461168566944506E-2</v>
      </c>
      <c r="O80" s="56">
        <v>5.4653185744898481E-4</v>
      </c>
      <c r="P80" s="56">
        <v>0.61808039425092576</v>
      </c>
    </row>
    <row r="81" spans="2:16" ht="13.5" customHeight="1" x14ac:dyDescent="0.25">
      <c r="B81" s="56">
        <v>56.845922040351113</v>
      </c>
      <c r="C81" s="56">
        <v>5.4473257986647365E-2</v>
      </c>
      <c r="D81" s="56">
        <v>0.55099564777066412</v>
      </c>
      <c r="E81" s="56">
        <v>6.2728134758045095E-5</v>
      </c>
      <c r="F81" s="56">
        <v>0.38565860229193621</v>
      </c>
      <c r="G81" s="56">
        <v>8.8097638159936424E-3</v>
      </c>
      <c r="H81" s="56">
        <v>0</v>
      </c>
      <c r="J81" s="56">
        <v>40.880945518722143</v>
      </c>
      <c r="K81" s="56">
        <v>0</v>
      </c>
      <c r="L81" s="56">
        <v>0.34019146734894512</v>
      </c>
      <c r="M81" s="56">
        <v>5.0259140317730592E-7</v>
      </c>
      <c r="N81" s="56">
        <v>2.3461556739357608E-2</v>
      </c>
      <c r="O81" s="56">
        <v>5.4654071327840464E-4</v>
      </c>
      <c r="P81" s="56">
        <v>0.63580010869843617</v>
      </c>
    </row>
    <row r="82" spans="2:16" ht="13.5" customHeight="1" x14ac:dyDescent="0.25">
      <c r="B82" s="56">
        <v>57.845922040351113</v>
      </c>
      <c r="C82" s="56">
        <v>5.4465833465158431E-2</v>
      </c>
      <c r="D82" s="56">
        <v>0.5509805126763615</v>
      </c>
      <c r="E82" s="56">
        <v>5.020273454835082E-5</v>
      </c>
      <c r="F82" s="56">
        <v>0.38569290472653994</v>
      </c>
      <c r="G82" s="56">
        <v>8.8105463973911918E-3</v>
      </c>
      <c r="H82" s="56">
        <v>0</v>
      </c>
      <c r="J82" s="56">
        <v>41.880945518722143</v>
      </c>
      <c r="K82" s="56">
        <v>0</v>
      </c>
      <c r="L82" s="56">
        <v>0.32247168758145622</v>
      </c>
      <c r="M82" s="56">
        <v>3.1662359721620644E-7</v>
      </c>
      <c r="N82" s="56">
        <v>2.3461802422095515E-2</v>
      </c>
      <c r="O82" s="56">
        <v>5.4654631832488617E-4</v>
      </c>
      <c r="P82" s="56">
        <v>0.65351982314594659</v>
      </c>
    </row>
    <row r="83" spans="2:16" ht="13.5" customHeight="1" x14ac:dyDescent="0.25">
      <c r="B83" s="56">
        <v>58.845922040351113</v>
      </c>
      <c r="C83" s="56">
        <v>5.4459892250557869E-2</v>
      </c>
      <c r="D83" s="56">
        <v>0.55096840015794513</v>
      </c>
      <c r="E83" s="56">
        <v>4.0177461117864966E-5</v>
      </c>
      <c r="F83" s="56">
        <v>0.38572035742265282</v>
      </c>
      <c r="G83" s="56">
        <v>8.8111727077256827E-3</v>
      </c>
      <c r="H83" s="56">
        <v>0</v>
      </c>
      <c r="J83" s="56">
        <v>42.880945518722143</v>
      </c>
      <c r="K83" s="56">
        <v>0</v>
      </c>
      <c r="L83" s="56">
        <v>0.30475193433346176</v>
      </c>
      <c r="M83" s="56">
        <v>1.9774825388359991E-7</v>
      </c>
      <c r="N83" s="56">
        <v>2.3461956580918049E-2</v>
      </c>
      <c r="O83" s="56">
        <v>5.4654983532967545E-4</v>
      </c>
      <c r="P83" s="56">
        <v>0.671239537593457</v>
      </c>
    </row>
    <row r="84" spans="2:16" ht="13.5" customHeight="1" x14ac:dyDescent="0.25">
      <c r="B84" s="56">
        <v>59.845922040351113</v>
      </c>
      <c r="C84" s="56">
        <v>5.4455137981515203E-2</v>
      </c>
      <c r="D84" s="56">
        <v>0.55095870673824854</v>
      </c>
      <c r="E84" s="56">
        <v>3.2153606700801226E-5</v>
      </c>
      <c r="F84" s="56">
        <v>0.38574232773156003</v>
      </c>
      <c r="G84" s="56">
        <v>8.8116739419747334E-3</v>
      </c>
      <c r="H84" s="56">
        <v>0</v>
      </c>
      <c r="J84" s="56">
        <v>43.880945518722143</v>
      </c>
      <c r="K84" s="56">
        <v>0</v>
      </c>
      <c r="L84" s="56">
        <v>0.28703219710921546</v>
      </c>
      <c r="M84" s="56">
        <v>1.2243997516906028E-7</v>
      </c>
      <c r="N84" s="56">
        <v>2.346205247811807E-2</v>
      </c>
      <c r="O84" s="56">
        <v>5.4655202314420461E-4</v>
      </c>
      <c r="P84" s="56">
        <v>0.68895925204096742</v>
      </c>
    </row>
    <row r="85" spans="2:16" ht="13.5" customHeight="1" x14ac:dyDescent="0.25">
      <c r="B85" s="56">
        <v>60.845922040351113</v>
      </c>
      <c r="C85" s="56">
        <v>5.445133351587083E-2</v>
      </c>
      <c r="D85" s="56">
        <v>0.55095094937408051</v>
      </c>
      <c r="E85" s="56">
        <v>2.5731823937555761E-5</v>
      </c>
      <c r="F85" s="56">
        <v>0.3857599102144722</v>
      </c>
      <c r="G85" s="56">
        <v>8.8120750716382326E-3</v>
      </c>
      <c r="H85" s="56">
        <v>0</v>
      </c>
      <c r="J85" s="56">
        <v>44.880945518722143</v>
      </c>
      <c r="K85" s="56">
        <v>0</v>
      </c>
      <c r="L85" s="56">
        <v>0.26931246945364545</v>
      </c>
      <c r="M85" s="56">
        <v>7.5157971122952567E-8</v>
      </c>
      <c r="N85" s="56">
        <v>2.3462111618933339E-2</v>
      </c>
      <c r="O85" s="56">
        <v>5.4655337239251306E-4</v>
      </c>
      <c r="P85" s="56">
        <v>0.70667896648847783</v>
      </c>
    </row>
    <row r="86" spans="2:16" ht="13.5" customHeight="1" x14ac:dyDescent="0.25">
      <c r="B86" s="56">
        <v>61.845922040351113</v>
      </c>
      <c r="C86" s="56">
        <v>5.4448289094952654E-2</v>
      </c>
      <c r="D86" s="56">
        <v>0.55094474144111172</v>
      </c>
      <c r="E86" s="56">
        <v>2.0592372320485093E-5</v>
      </c>
      <c r="F86" s="56">
        <v>0.38577398100660509</v>
      </c>
      <c r="G86" s="56">
        <v>8.812396085009418E-3</v>
      </c>
      <c r="H86" s="56">
        <v>0</v>
      </c>
      <c r="J86" s="56">
        <v>45.880945518722143</v>
      </c>
      <c r="K86" s="56">
        <v>0</v>
      </c>
      <c r="L86" s="56">
        <v>0.25159274744344662</v>
      </c>
      <c r="M86" s="56">
        <v>4.5737049816263245E-8</v>
      </c>
      <c r="N86" s="56">
        <v>2.3462147777612959E-2</v>
      </c>
      <c r="O86" s="56">
        <v>5.4655419732259044E-4</v>
      </c>
      <c r="P86" s="56">
        <v>0.72439868093598825</v>
      </c>
    </row>
    <row r="87" spans="2:16" ht="13.5" customHeight="1" x14ac:dyDescent="0.25">
      <c r="B87" s="56">
        <v>62.845922040351113</v>
      </c>
      <c r="C87" s="56">
        <v>5.4445852874281615E-2</v>
      </c>
      <c r="D87" s="56">
        <v>0.55093977350047119</v>
      </c>
      <c r="E87" s="56">
        <v>1.6479276442369317E-5</v>
      </c>
      <c r="F87" s="56">
        <v>0.38578524136805248</v>
      </c>
      <c r="G87" s="56">
        <v>8.8126529807516646E-3</v>
      </c>
      <c r="H87" s="56">
        <v>0</v>
      </c>
      <c r="J87" s="56">
        <v>46.880945518722143</v>
      </c>
      <c r="K87" s="56">
        <v>0</v>
      </c>
      <c r="L87" s="56">
        <v>0.23387302872270288</v>
      </c>
      <c r="M87" s="56">
        <v>2.759323256413802E-8</v>
      </c>
      <c r="N87" s="56">
        <v>2.3462169694644704E-2</v>
      </c>
      <c r="O87" s="56">
        <v>5.4655469734136552E-4</v>
      </c>
      <c r="P87" s="56">
        <v>0.74211839538349866</v>
      </c>
    </row>
    <row r="88" spans="2:16" ht="13.5" customHeight="1" x14ac:dyDescent="0.25">
      <c r="B88" s="56">
        <v>63.845922040351113</v>
      </c>
      <c r="C88" s="56">
        <v>5.4443903347222378E-2</v>
      </c>
      <c r="D88" s="56">
        <v>0.55093579789748259</v>
      </c>
      <c r="E88" s="56">
        <v>1.3187626930533499E-5</v>
      </c>
      <c r="F88" s="56">
        <v>0.38579425256468675</v>
      </c>
      <c r="G88" s="56">
        <v>8.8128585636771065E-3</v>
      </c>
      <c r="H88" s="56">
        <v>0</v>
      </c>
      <c r="J88" s="56">
        <v>47.880945518722143</v>
      </c>
      <c r="K88" s="56">
        <v>0</v>
      </c>
      <c r="L88" s="56">
        <v>0.21615331189409123</v>
      </c>
      <c r="M88" s="56">
        <v>1.6503589052818226E-8</v>
      </c>
      <c r="N88" s="56">
        <v>2.346218286492056E-2</v>
      </c>
      <c r="O88" s="56">
        <v>5.4655499781020988E-4</v>
      </c>
      <c r="P88" s="56">
        <v>0.75983810983100908</v>
      </c>
    </row>
    <row r="89" spans="2:16" ht="13.5" customHeight="1" x14ac:dyDescent="0.25">
      <c r="B89" s="56">
        <v>64.845922040351113</v>
      </c>
      <c r="C89" s="56">
        <v>5.4442343282970138E-2</v>
      </c>
      <c r="D89" s="56">
        <v>0.55093261643062652</v>
      </c>
      <c r="E89" s="56">
        <v>1.0553404162969621E-5</v>
      </c>
      <c r="F89" s="56">
        <v>0.38580146380024588</v>
      </c>
      <c r="G89" s="56">
        <v>8.8130230819938697E-3</v>
      </c>
      <c r="H89" s="56">
        <v>0</v>
      </c>
      <c r="J89" s="56">
        <v>48.880945518722143</v>
      </c>
      <c r="K89" s="56">
        <v>0</v>
      </c>
      <c r="L89" s="56">
        <v>0.19843359613931644</v>
      </c>
      <c r="M89" s="56">
        <v>9.7857848605886191E-9</v>
      </c>
      <c r="N89" s="56">
        <v>2.3462190710987627E-2</v>
      </c>
      <c r="O89" s="56">
        <v>5.4655517681167728E-4</v>
      </c>
      <c r="P89" s="56">
        <v>0.77755782427851949</v>
      </c>
    </row>
    <row r="90" spans="2:16" ht="13.5" customHeight="1" x14ac:dyDescent="0.25">
      <c r="B90" s="56">
        <v>65.845922040351113</v>
      </c>
      <c r="C90" s="56">
        <v>5.4441094876062773E-2</v>
      </c>
      <c r="D90" s="56">
        <v>0.55093007047971931</v>
      </c>
      <c r="E90" s="56">
        <v>8.4453258593858389E-6</v>
      </c>
      <c r="F90" s="56">
        <v>0.38580723458082461</v>
      </c>
      <c r="G90" s="56">
        <v>8.8131547375332638E-3</v>
      </c>
      <c r="H90" s="56">
        <v>0</v>
      </c>
      <c r="J90" s="56">
        <v>49.880945518722143</v>
      </c>
      <c r="K90" s="56">
        <v>0</v>
      </c>
      <c r="L90" s="56">
        <v>0.18071388098542973</v>
      </c>
      <c r="M90" s="56">
        <v>5.7524709073309729E-9</v>
      </c>
      <c r="N90" s="56">
        <v>2.3462195344957675E-2</v>
      </c>
      <c r="O90" s="56">
        <v>5.4655528253183387E-4</v>
      </c>
      <c r="P90" s="56">
        <v>0.79527753872602991</v>
      </c>
    </row>
    <row r="91" spans="2:16" ht="13.5" customHeight="1" x14ac:dyDescent="0.25">
      <c r="B91" s="56">
        <v>66.845922040351113</v>
      </c>
      <c r="C91" s="56">
        <v>5.4440095865205138E-2</v>
      </c>
      <c r="D91" s="56">
        <v>0.55092803310352145</v>
      </c>
      <c r="E91" s="56">
        <v>6.7583174856790824E-6</v>
      </c>
      <c r="F91" s="56">
        <v>0.38581185261955692</v>
      </c>
      <c r="G91" s="56">
        <v>8.8132600942301513E-3</v>
      </c>
      <c r="H91" s="56">
        <v>0</v>
      </c>
      <c r="J91" s="56">
        <v>50.880945518722143</v>
      </c>
      <c r="K91" s="56">
        <v>0</v>
      </c>
      <c r="L91" s="56">
        <v>0.162994166162792</v>
      </c>
      <c r="M91" s="56">
        <v>3.3523918005737908E-9</v>
      </c>
      <c r="N91" s="56">
        <v>2.3462198058262256E-2</v>
      </c>
      <c r="O91" s="56">
        <v>5.4655534443361184E-4</v>
      </c>
      <c r="P91" s="56">
        <v>0.81299725317354032</v>
      </c>
    </row>
    <row r="92" spans="2:16" ht="13.5" customHeight="1" x14ac:dyDescent="0.25">
      <c r="B92" s="56">
        <v>67.845922040351113</v>
      </c>
      <c r="C92" s="56">
        <v>5.4439296427646389E-2</v>
      </c>
      <c r="D92" s="56">
        <v>0.55092640271429882</v>
      </c>
      <c r="E92" s="56">
        <v>5.4082833634319507E-6</v>
      </c>
      <c r="F92" s="56">
        <v>0.38581554816957325</v>
      </c>
      <c r="G92" s="56">
        <v>8.8133444051174074E-3</v>
      </c>
      <c r="H92" s="56">
        <v>0</v>
      </c>
      <c r="J92" s="56">
        <v>51.880945518722143</v>
      </c>
      <c r="K92" s="56">
        <v>0</v>
      </c>
      <c r="L92" s="56">
        <v>0.14527445151985979</v>
      </c>
      <c r="M92" s="56">
        <v>1.9368534098606718E-9</v>
      </c>
      <c r="N92" s="56">
        <v>2.3462199633289441E-2</v>
      </c>
      <c r="O92" s="56">
        <v>5.4655538036654165E-4</v>
      </c>
      <c r="P92" s="56">
        <v>0.83071696762105074</v>
      </c>
    </row>
    <row r="93" spans="2:16" ht="13.5" customHeight="1" x14ac:dyDescent="0.25">
      <c r="B93" s="56">
        <v>68.845922040351113</v>
      </c>
      <c r="C93" s="56">
        <v>5.4438656694101674E-2</v>
      </c>
      <c r="D93" s="56">
        <v>0.55092509801492162</v>
      </c>
      <c r="E93" s="56">
        <v>4.3279199759211515E-6</v>
      </c>
      <c r="F93" s="56">
        <v>0.38581850549692887</v>
      </c>
      <c r="G93" s="56">
        <v>8.8134118740711923E-3</v>
      </c>
      <c r="H93" s="56">
        <v>0</v>
      </c>
      <c r="J93" s="56">
        <v>52.880945518722143</v>
      </c>
      <c r="K93" s="56">
        <v>0</v>
      </c>
      <c r="L93" s="56">
        <v>0.12755473697273959</v>
      </c>
      <c r="M93" s="56">
        <v>1.1093803205385855E-9</v>
      </c>
      <c r="N93" s="56">
        <v>2.3462200539693431E-2</v>
      </c>
      <c r="O93" s="56">
        <v>5.4655540104539167E-4</v>
      </c>
      <c r="P93" s="56">
        <v>0.84843668206856115</v>
      </c>
    </row>
    <row r="94" spans="2:16" ht="13.5" customHeight="1" x14ac:dyDescent="0.25">
      <c r="B94" s="56">
        <v>69.845922040351113</v>
      </c>
      <c r="C94" s="56">
        <v>5.4438144760203276E-2</v>
      </c>
      <c r="D94" s="56">
        <v>0.55092405394667598</v>
      </c>
      <c r="E94" s="56">
        <v>3.4633641253171401E-6</v>
      </c>
      <c r="F94" s="56">
        <v>0.38582087206367949</v>
      </c>
      <c r="G94" s="56">
        <v>8.8134658653151524E-3</v>
      </c>
      <c r="H94" s="56">
        <v>0</v>
      </c>
      <c r="J94" s="56">
        <v>53.880945518722143</v>
      </c>
      <c r="K94" s="56">
        <v>0</v>
      </c>
      <c r="L94" s="56">
        <v>0.10983502247573153</v>
      </c>
      <c r="M94" s="56">
        <v>6.2994983976716002E-10</v>
      </c>
      <c r="N94" s="56">
        <v>2.3462201056823614E-2</v>
      </c>
      <c r="O94" s="56">
        <v>5.4655541284328484E-4</v>
      </c>
      <c r="P94" s="56">
        <v>0.86615639651607157</v>
      </c>
    </row>
    <row r="95" spans="2:16" ht="13.5" customHeight="1" x14ac:dyDescent="0.25">
      <c r="B95" s="56">
        <v>70</v>
      </c>
      <c r="C95" s="56">
        <v>5.4438075615157039E-2</v>
      </c>
      <c r="D95" s="56">
        <v>0.55092391292754572</v>
      </c>
      <c r="E95" s="56">
        <v>3.3465905048345902E-6</v>
      </c>
      <c r="F95" s="56">
        <v>0.38582119170903456</v>
      </c>
      <c r="G95" s="56">
        <v>8.8134731577569746E-3</v>
      </c>
      <c r="H95" s="56">
        <v>0</v>
      </c>
      <c r="J95" s="56">
        <v>54.880945518722143</v>
      </c>
      <c r="K95" s="56">
        <v>0</v>
      </c>
      <c r="L95" s="56">
        <v>9.2115308004371885E-2</v>
      </c>
      <c r="M95" s="56">
        <v>3.5462829235927682E-10</v>
      </c>
      <c r="N95" s="56">
        <v>2.3462201349321251E-2</v>
      </c>
      <c r="O95" s="56">
        <v>5.4655541951637411E-4</v>
      </c>
      <c r="P95" s="56">
        <v>0.88387611096358198</v>
      </c>
    </row>
    <row r="96" spans="2:16" ht="13.5" customHeight="1" x14ac:dyDescent="0.25">
      <c r="B96" s="56" t="e">
        <v>#N/A</v>
      </c>
      <c r="C96" s="56" t="e">
        <v>#N/A</v>
      </c>
      <c r="D96" s="56" t="e">
        <v>#N/A</v>
      </c>
      <c r="E96" s="56" t="e">
        <v>#N/A</v>
      </c>
      <c r="F96" s="56" t="e">
        <v>#N/A</v>
      </c>
      <c r="G96" s="56" t="e">
        <v>#N/A</v>
      </c>
      <c r="H96" s="56" t="e">
        <v>#N/A</v>
      </c>
      <c r="J96" s="56">
        <v>55.880945518722143</v>
      </c>
      <c r="K96" s="56">
        <v>0</v>
      </c>
      <c r="L96" s="56">
        <v>7.4395593545813765E-2</v>
      </c>
      <c r="M96" s="56">
        <v>1.9791685881970953E-10</v>
      </c>
      <c r="N96" s="56">
        <v>2.3462201513338426E-2</v>
      </c>
      <c r="O96" s="56">
        <v>5.4655542325828899E-4</v>
      </c>
      <c r="P96" s="56">
        <v>0.9015958254110924</v>
      </c>
    </row>
    <row r="97" spans="2:16" ht="13.5" customHeight="1" x14ac:dyDescent="0.25">
      <c r="B97" s="56" t="e">
        <v>#N/A</v>
      </c>
      <c r="C97" s="56" t="e">
        <v>#N/A</v>
      </c>
      <c r="D97" s="56" t="e">
        <v>#N/A</v>
      </c>
      <c r="E97" s="56" t="e">
        <v>#N/A</v>
      </c>
      <c r="F97" s="56" t="e">
        <v>#N/A</v>
      </c>
      <c r="G97" s="56" t="e">
        <v>#N/A</v>
      </c>
      <c r="H97" s="56" t="e">
        <v>#N/A</v>
      </c>
      <c r="J97" s="56">
        <v>56.880945518722143</v>
      </c>
      <c r="K97" s="56">
        <v>0</v>
      </c>
      <c r="L97" s="56">
        <v>5.6675879093454597E-2</v>
      </c>
      <c r="M97" s="56">
        <v>1.0950508908992955E-10</v>
      </c>
      <c r="N97" s="56">
        <v>2.3462201604518694E-2</v>
      </c>
      <c r="O97" s="56">
        <v>5.4655542533849067E-4</v>
      </c>
      <c r="P97" s="56">
        <v>0.91931553985860281</v>
      </c>
    </row>
    <row r="98" spans="2:16" ht="13.5" customHeight="1" x14ac:dyDescent="0.25">
      <c r="B98" s="56" t="e">
        <v>#N/A</v>
      </c>
      <c r="C98" s="56" t="e">
        <v>#N/A</v>
      </c>
      <c r="D98" s="56" t="e">
        <v>#N/A</v>
      </c>
      <c r="E98" s="56" t="e">
        <v>#N/A</v>
      </c>
      <c r="F98" s="56" t="e">
        <v>#N/A</v>
      </c>
      <c r="G98" s="56" t="e">
        <v>#N/A</v>
      </c>
      <c r="H98" s="56" t="e">
        <v>#N/A</v>
      </c>
      <c r="J98" s="56">
        <v>57.880945518722143</v>
      </c>
      <c r="K98" s="56">
        <v>0</v>
      </c>
      <c r="L98" s="56">
        <v>3.8956164643984409E-2</v>
      </c>
      <c r="M98" s="56">
        <v>6.0065906502646091E-11</v>
      </c>
      <c r="N98" s="56">
        <v>2.3462201654771128E-2</v>
      </c>
      <c r="O98" s="56">
        <v>5.4655542648495792E-4</v>
      </c>
      <c r="P98" s="56">
        <v>0.93703525430611323</v>
      </c>
    </row>
    <row r="99" spans="2:16" ht="13.5" customHeight="1" x14ac:dyDescent="0.25">
      <c r="B99" s="56" t="e">
        <v>#N/A</v>
      </c>
      <c r="C99" s="56" t="e">
        <v>#N/A</v>
      </c>
      <c r="D99" s="56" t="e">
        <v>#N/A</v>
      </c>
      <c r="E99" s="56" t="e">
        <v>#N/A</v>
      </c>
      <c r="F99" s="56" t="e">
        <v>#N/A</v>
      </c>
      <c r="G99" s="56" t="e">
        <v>#N/A</v>
      </c>
      <c r="H99" s="56" t="e">
        <v>#N/A</v>
      </c>
      <c r="J99" s="56">
        <v>58.880945518722143</v>
      </c>
      <c r="K99" s="56">
        <v>0</v>
      </c>
      <c r="L99" s="56">
        <v>2.1236450195792508E-2</v>
      </c>
      <c r="M99" s="56">
        <v>3.2663604783681581E-11</v>
      </c>
      <c r="N99" s="56">
        <v>2.3462201682228446E-2</v>
      </c>
      <c r="O99" s="56">
        <v>5.4655542711137372E-4</v>
      </c>
      <c r="P99" s="56">
        <v>0.95475496875362365</v>
      </c>
    </row>
    <row r="100" spans="2:16" ht="13.5" customHeight="1" x14ac:dyDescent="0.25">
      <c r="B100" s="56" t="e">
        <v>#N/A</v>
      </c>
      <c r="C100" s="56" t="e">
        <v>#N/A</v>
      </c>
      <c r="D100" s="56" t="e">
        <v>#N/A</v>
      </c>
      <c r="E100" s="56" t="e">
        <v>#N/A</v>
      </c>
      <c r="F100" s="56" t="e">
        <v>#N/A</v>
      </c>
      <c r="G100" s="56" t="e">
        <v>#N/A</v>
      </c>
      <c r="H100" s="56" t="e">
        <v>#N/A</v>
      </c>
      <c r="J100" s="56">
        <v>59.880945518722143</v>
      </c>
      <c r="K100" s="56">
        <v>0</v>
      </c>
      <c r="L100" s="56">
        <v>3.5167357481238164E-3</v>
      </c>
      <c r="M100" s="56">
        <v>1.7609323235955646E-11</v>
      </c>
      <c r="N100" s="56">
        <v>2.3462201697101632E-2</v>
      </c>
      <c r="O100" s="56">
        <v>5.4655542745069311E-4</v>
      </c>
      <c r="P100" s="56">
        <v>0.97247468320113406</v>
      </c>
    </row>
    <row r="101" spans="2:16" ht="13.5" customHeight="1" x14ac:dyDescent="0.25">
      <c r="B101" s="56" t="e">
        <v>#N/A</v>
      </c>
      <c r="C101" s="56" t="e">
        <v>#N/A</v>
      </c>
      <c r="D101" s="56" t="e">
        <v>#N/A</v>
      </c>
      <c r="E101" s="56" t="e">
        <v>#N/A</v>
      </c>
      <c r="F101" s="56" t="e">
        <v>#N/A</v>
      </c>
      <c r="G101" s="56" t="e">
        <v>#N/A</v>
      </c>
      <c r="H101" s="56" t="e">
        <v>#N/A</v>
      </c>
      <c r="J101" s="56">
        <v>59.979260989152621</v>
      </c>
      <c r="K101" s="56">
        <v>0</v>
      </c>
      <c r="L101" s="56">
        <v>1.774613686320892E-3</v>
      </c>
      <c r="M101" s="56">
        <v>1.6563717497589501E-11</v>
      </c>
      <c r="N101" s="56">
        <v>2.3462201698126045E-2</v>
      </c>
      <c r="O101" s="56">
        <v>5.4655542747406418E-4</v>
      </c>
      <c r="P101" s="56">
        <v>0.97421680526293486</v>
      </c>
    </row>
    <row r="102" spans="2:16" ht="13.5" customHeight="1" x14ac:dyDescent="0.25">
      <c r="B102" s="56" t="e">
        <v>#N/A</v>
      </c>
      <c r="C102" s="56" t="e">
        <v>#N/A</v>
      </c>
      <c r="D102" s="56" t="e">
        <v>#N/A</v>
      </c>
      <c r="E102" s="56" t="e">
        <v>#N/A</v>
      </c>
      <c r="F102" s="56" t="e">
        <v>#N/A</v>
      </c>
      <c r="G102" s="56" t="e">
        <v>#N/A</v>
      </c>
      <c r="H102" s="56" t="e">
        <v>#N/A</v>
      </c>
      <c r="J102" s="56">
        <v>60.077576459583099</v>
      </c>
      <c r="K102" s="56">
        <v>0</v>
      </c>
      <c r="L102" s="56">
        <v>3.2491624519441096E-5</v>
      </c>
      <c r="M102" s="56">
        <v>1.5578894215707156E-11</v>
      </c>
      <c r="N102" s="56">
        <v>2.346220169908959E-2</v>
      </c>
      <c r="O102" s="56">
        <v>5.465554274960467E-4</v>
      </c>
      <c r="P102" s="56">
        <v>0.97595892732473566</v>
      </c>
    </row>
    <row r="103" spans="2:16" ht="13.5" customHeight="1" x14ac:dyDescent="0.25">
      <c r="B103" s="56" t="e">
        <v>#N/A</v>
      </c>
      <c r="C103" s="56" t="e">
        <v>#N/A</v>
      </c>
      <c r="D103" s="56" t="e">
        <v>#N/A</v>
      </c>
      <c r="E103" s="56" t="e">
        <v>#N/A</v>
      </c>
      <c r="F103" s="56" t="e">
        <v>#N/A</v>
      </c>
      <c r="G103" s="56" t="e">
        <v>#N/A</v>
      </c>
      <c r="H103" s="56" t="e">
        <v>#N/A</v>
      </c>
      <c r="J103" s="56">
        <v>60.079047638364429</v>
      </c>
      <c r="K103" s="56">
        <v>0</v>
      </c>
      <c r="L103" s="56">
        <v>6.4227566131026322E-6</v>
      </c>
      <c r="M103" s="56">
        <v>1.556460117160516E-11</v>
      </c>
      <c r="N103" s="56">
        <v>2.3462201699103565E-2</v>
      </c>
      <c r="O103" s="56">
        <v>5.4655542749636556E-4</v>
      </c>
      <c r="P103" s="56">
        <v>0.97598499619264201</v>
      </c>
    </row>
    <row r="104" spans="2:16" ht="13.5" customHeight="1" x14ac:dyDescent="0.25">
      <c r="B104" s="56" t="e">
        <v>#N/A</v>
      </c>
      <c r="C104" s="56" t="e">
        <v>#N/A</v>
      </c>
      <c r="D104" s="56" t="e">
        <v>#N/A</v>
      </c>
      <c r="E104" s="56" t="e">
        <v>#N/A</v>
      </c>
      <c r="F104" s="56" t="e">
        <v>#N/A</v>
      </c>
      <c r="G104" s="56" t="e">
        <v>#N/A</v>
      </c>
      <c r="H104" s="56" t="e">
        <v>#N/A</v>
      </c>
      <c r="J104" s="56">
        <v>60.079188937830565</v>
      </c>
      <c r="K104" s="56">
        <v>0</v>
      </c>
      <c r="L104" s="56">
        <v>3.91897042163698E-6</v>
      </c>
      <c r="M104" s="56">
        <v>1.5563229070274478E-11</v>
      </c>
      <c r="N104" s="56">
        <v>2.3462201699104908E-2</v>
      </c>
      <c r="O104" s="56">
        <v>5.4655542749639614E-4</v>
      </c>
      <c r="P104" s="56">
        <v>0.97598749997883349</v>
      </c>
    </row>
    <row r="105" spans="2:16" ht="13.5" customHeight="1" x14ac:dyDescent="0.25">
      <c r="B105" s="56" t="e">
        <v>#N/A</v>
      </c>
      <c r="C105" s="56" t="e">
        <v>#N/A</v>
      </c>
      <c r="D105" s="56" t="e">
        <v>#N/A</v>
      </c>
      <c r="E105" s="56" t="e">
        <v>#N/A</v>
      </c>
      <c r="F105" s="56" t="e">
        <v>#N/A</v>
      </c>
      <c r="G105" s="56" t="e">
        <v>#N/A</v>
      </c>
      <c r="H105" s="56" t="e">
        <v>#N/A</v>
      </c>
      <c r="J105" s="56">
        <v>60.079316619226482</v>
      </c>
      <c r="K105" s="56">
        <v>0</v>
      </c>
      <c r="L105" s="56">
        <v>1.6564925457794415E-6</v>
      </c>
      <c r="M105" s="56">
        <v>1.5561989310175039E-11</v>
      </c>
      <c r="N105" s="56">
        <v>2.3462201699106119E-2</v>
      </c>
      <c r="O105" s="56">
        <v>5.4655542749642379E-4</v>
      </c>
      <c r="P105" s="56">
        <v>0.97598976245670932</v>
      </c>
    </row>
    <row r="106" spans="2:16" ht="13.5" customHeight="1" x14ac:dyDescent="0.25">
      <c r="B106" s="56" t="e">
        <v>#N/A</v>
      </c>
      <c r="C106" s="56" t="e">
        <v>#N/A</v>
      </c>
      <c r="D106" s="56" t="e">
        <v>#N/A</v>
      </c>
      <c r="E106" s="56" t="e">
        <v>#N/A</v>
      </c>
      <c r="F106" s="56" t="e">
        <v>#N/A</v>
      </c>
      <c r="G106" s="56" t="e">
        <v>#N/A</v>
      </c>
      <c r="H106" s="56" t="e">
        <v>#N/A</v>
      </c>
      <c r="J106" s="56">
        <v>60.079391069516831</v>
      </c>
      <c r="K106" s="56">
        <v>0</v>
      </c>
      <c r="L106" s="56">
        <v>3.3725466027034962E-7</v>
      </c>
      <c r="M106" s="56">
        <v>1.5561266457733607E-11</v>
      </c>
      <c r="N106" s="56">
        <v>2.3462201699106826E-2</v>
      </c>
      <c r="O106" s="56">
        <v>5.4655542749643994E-4</v>
      </c>
      <c r="P106" s="56">
        <v>0.97599108169459481</v>
      </c>
    </row>
    <row r="107" spans="2:16" ht="13.5" customHeight="1" x14ac:dyDescent="0.25">
      <c r="B107" s="56" t="e">
        <v>#N/A</v>
      </c>
      <c r="C107" s="56" t="e">
        <v>#N/A</v>
      </c>
      <c r="D107" s="56" t="e">
        <v>#N/A</v>
      </c>
      <c r="E107" s="56" t="e">
        <v>#N/A</v>
      </c>
      <c r="F107" s="56" t="e">
        <v>#N/A</v>
      </c>
      <c r="G107" s="56" t="e">
        <v>#N/A</v>
      </c>
      <c r="H107" s="56" t="e">
        <v>#N/A</v>
      </c>
      <c r="J107" s="56">
        <v>60.079820615734562</v>
      </c>
      <c r="K107" s="56">
        <v>0</v>
      </c>
      <c r="L107" s="56">
        <v>0</v>
      </c>
      <c r="M107" s="56">
        <v>1.5557096560668211E-11</v>
      </c>
      <c r="N107" s="56">
        <v>2.3462201699110903E-2</v>
      </c>
      <c r="O107" s="56">
        <v>5.4655542749653297E-4</v>
      </c>
      <c r="P107" s="56">
        <v>0.97599177544530114</v>
      </c>
    </row>
    <row r="108" spans="2:16" ht="13.5" customHeight="1" x14ac:dyDescent="0.25">
      <c r="B108" s="56" t="e">
        <v>#N/A</v>
      </c>
      <c r="C108" s="56" t="e">
        <v>#N/A</v>
      </c>
      <c r="D108" s="56" t="e">
        <v>#N/A</v>
      </c>
      <c r="E108" s="56" t="e">
        <v>#N/A</v>
      </c>
      <c r="F108" s="56" t="e">
        <v>#N/A</v>
      </c>
      <c r="G108" s="56" t="e">
        <v>#N/A</v>
      </c>
      <c r="H108" s="56" t="e">
        <v>#N/A</v>
      </c>
      <c r="J108" s="56">
        <v>60.080187624788692</v>
      </c>
      <c r="K108" s="56">
        <v>0</v>
      </c>
      <c r="L108" s="56">
        <v>0</v>
      </c>
      <c r="M108" s="56">
        <v>1.5553534640571932E-11</v>
      </c>
      <c r="N108" s="56">
        <v>2.3462201699114386E-2</v>
      </c>
      <c r="O108" s="56">
        <v>5.4655542749661244E-4</v>
      </c>
      <c r="P108" s="56">
        <v>0.97599177544530114</v>
      </c>
    </row>
    <row r="109" spans="2:16" ht="13.5" customHeight="1" x14ac:dyDescent="0.25">
      <c r="B109" s="56" t="e">
        <v>#N/A</v>
      </c>
      <c r="C109" s="56" t="e">
        <v>#N/A</v>
      </c>
      <c r="D109" s="56" t="e">
        <v>#N/A</v>
      </c>
      <c r="E109" s="56" t="e">
        <v>#N/A</v>
      </c>
      <c r="F109" s="56" t="e">
        <v>#N/A</v>
      </c>
      <c r="G109" s="56" t="e">
        <v>#N/A</v>
      </c>
      <c r="H109" s="56" t="e">
        <v>#N/A</v>
      </c>
      <c r="J109" s="56">
        <v>61.080187624788692</v>
      </c>
      <c r="K109" s="56">
        <v>0</v>
      </c>
      <c r="L109" s="56">
        <v>0</v>
      </c>
      <c r="M109" s="56">
        <v>8.3345674544428115E-12</v>
      </c>
      <c r="N109" s="56">
        <v>2.3462201706172331E-2</v>
      </c>
      <c r="O109" s="56">
        <v>5.4655542765763359E-4</v>
      </c>
      <c r="P109" s="56">
        <v>0.97599177544530114</v>
      </c>
    </row>
    <row r="110" spans="2:16" ht="13.5" customHeight="1" x14ac:dyDescent="0.25">
      <c r="B110" s="56" t="e">
        <v>#N/A</v>
      </c>
      <c r="C110" s="56" t="e">
        <v>#N/A</v>
      </c>
      <c r="D110" s="56" t="e">
        <v>#N/A</v>
      </c>
      <c r="E110" s="56" t="e">
        <v>#N/A</v>
      </c>
      <c r="F110" s="56" t="e">
        <v>#N/A</v>
      </c>
      <c r="G110" s="56" t="e">
        <v>#N/A</v>
      </c>
      <c r="H110" s="56" t="e">
        <v>#N/A</v>
      </c>
      <c r="J110" s="56">
        <v>62.080187624788692</v>
      </c>
      <c r="K110" s="56">
        <v>0</v>
      </c>
      <c r="L110" s="56">
        <v>0</v>
      </c>
      <c r="M110" s="56">
        <v>4.4661883139704725E-12</v>
      </c>
      <c r="N110" s="56">
        <v>2.3462201709954424E-2</v>
      </c>
      <c r="O110" s="56">
        <v>5.4655542774391895E-4</v>
      </c>
      <c r="P110" s="56">
        <v>0.97599177544530114</v>
      </c>
    </row>
    <row r="111" spans="2:16" ht="13.5" customHeight="1" x14ac:dyDescent="0.25">
      <c r="B111" s="56" t="e">
        <v>#N/A</v>
      </c>
      <c r="C111" s="56" t="e">
        <v>#N/A</v>
      </c>
      <c r="D111" s="56" t="e">
        <v>#N/A</v>
      </c>
      <c r="E111" s="56" t="e">
        <v>#N/A</v>
      </c>
      <c r="F111" s="56" t="e">
        <v>#N/A</v>
      </c>
      <c r="G111" s="56" t="e">
        <v>#N/A</v>
      </c>
      <c r="H111" s="56" t="e">
        <v>#N/A</v>
      </c>
      <c r="J111" s="56">
        <v>63.080187624788692</v>
      </c>
      <c r="K111" s="56">
        <v>0</v>
      </c>
      <c r="L111" s="56">
        <v>0</v>
      </c>
      <c r="M111" s="56">
        <v>2.3932661370703283E-12</v>
      </c>
      <c r="N111" s="56">
        <v>2.3462201711981108E-2</v>
      </c>
      <c r="O111" s="56">
        <v>5.4655542779015606E-4</v>
      </c>
      <c r="P111" s="56">
        <v>0.97599177544530114</v>
      </c>
    </row>
    <row r="112" spans="2:16" ht="13.5" customHeight="1" x14ac:dyDescent="0.25">
      <c r="B112" s="56" t="e">
        <v>#N/A</v>
      </c>
      <c r="C112" s="56" t="e">
        <v>#N/A</v>
      </c>
      <c r="D112" s="56" t="e">
        <v>#N/A</v>
      </c>
      <c r="E112" s="56" t="e">
        <v>#N/A</v>
      </c>
      <c r="F112" s="56" t="e">
        <v>#N/A</v>
      </c>
      <c r="G112" s="56" t="e">
        <v>#N/A</v>
      </c>
      <c r="H112" s="56" t="e">
        <v>#N/A</v>
      </c>
      <c r="J112" s="56">
        <v>64.080187624788692</v>
      </c>
      <c r="K112" s="56">
        <v>0</v>
      </c>
      <c r="L112" s="56">
        <v>0</v>
      </c>
      <c r="M112" s="56">
        <v>1.2824633446222832E-12</v>
      </c>
      <c r="N112" s="56">
        <v>2.3462201713067135E-2</v>
      </c>
      <c r="O112" s="56">
        <v>5.4655542781493279E-4</v>
      </c>
      <c r="P112" s="56">
        <v>0.97599177544530114</v>
      </c>
    </row>
    <row r="113" spans="2:16" ht="13.5" customHeight="1" x14ac:dyDescent="0.25">
      <c r="B113" s="56" t="e">
        <v>#N/A</v>
      </c>
      <c r="C113" s="56" t="e">
        <v>#N/A</v>
      </c>
      <c r="D113" s="56" t="e">
        <v>#N/A</v>
      </c>
      <c r="E113" s="56" t="e">
        <v>#N/A</v>
      </c>
      <c r="F113" s="56" t="e">
        <v>#N/A</v>
      </c>
      <c r="G113" s="56" t="e">
        <v>#N/A</v>
      </c>
      <c r="H113" s="56" t="e">
        <v>#N/A</v>
      </c>
      <c r="J113" s="56">
        <v>65.080187624788692</v>
      </c>
      <c r="K113" s="56">
        <v>0</v>
      </c>
      <c r="L113" s="56">
        <v>0</v>
      </c>
      <c r="M113" s="56">
        <v>6.8722496208178377E-13</v>
      </c>
      <c r="N113" s="56">
        <v>2.3462201713649097E-2</v>
      </c>
      <c r="O113" s="56">
        <v>5.4655542782820971E-4</v>
      </c>
      <c r="P113" s="56">
        <v>0.97599177544530114</v>
      </c>
    </row>
    <row r="114" spans="2:16" ht="13.5" customHeight="1" x14ac:dyDescent="0.25">
      <c r="B114" s="56" t="e">
        <v>#N/A</v>
      </c>
      <c r="C114" s="56" t="e">
        <v>#N/A</v>
      </c>
      <c r="D114" s="56" t="e">
        <v>#N/A</v>
      </c>
      <c r="E114" s="56" t="e">
        <v>#N/A</v>
      </c>
      <c r="F114" s="56" t="e">
        <v>#N/A</v>
      </c>
      <c r="G114" s="56" t="e">
        <v>#N/A</v>
      </c>
      <c r="H114" s="56" t="e">
        <v>#N/A</v>
      </c>
      <c r="J114" s="56">
        <v>66.080187624788692</v>
      </c>
      <c r="K114" s="56">
        <v>0</v>
      </c>
      <c r="L114" s="56">
        <v>0</v>
      </c>
      <c r="M114" s="56">
        <v>3.6825859428162201E-13</v>
      </c>
      <c r="N114" s="56">
        <v>2.3462201713960948E-2</v>
      </c>
      <c r="O114" s="56">
        <v>5.4655542783532435E-4</v>
      </c>
      <c r="P114" s="56">
        <v>0.97599177544530114</v>
      </c>
    </row>
    <row r="115" spans="2:16" ht="13.5" customHeight="1" x14ac:dyDescent="0.25">
      <c r="B115" s="56" t="e">
        <v>#N/A</v>
      </c>
      <c r="C115" s="56" t="e">
        <v>#N/A</v>
      </c>
      <c r="D115" s="56" t="e">
        <v>#N/A</v>
      </c>
      <c r="E115" s="56" t="e">
        <v>#N/A</v>
      </c>
      <c r="F115" s="56" t="e">
        <v>#N/A</v>
      </c>
      <c r="G115" s="56" t="e">
        <v>#N/A</v>
      </c>
      <c r="H115" s="56" t="e">
        <v>#N/A</v>
      </c>
      <c r="J115" s="56">
        <v>67.080187624788692</v>
      </c>
      <c r="K115" s="56">
        <v>0</v>
      </c>
      <c r="L115" s="56">
        <v>0</v>
      </c>
      <c r="M115" s="56">
        <v>1.9733624321716255E-13</v>
      </c>
      <c r="N115" s="56">
        <v>2.3462201714128057E-2</v>
      </c>
      <c r="O115" s="56">
        <v>5.4655542783913684E-4</v>
      </c>
      <c r="P115" s="56">
        <v>0.97599177544530114</v>
      </c>
    </row>
    <row r="116" spans="2:16" ht="13.5" customHeight="1" x14ac:dyDescent="0.25">
      <c r="B116" s="56" t="e">
        <v>#N/A</v>
      </c>
      <c r="C116" s="56" t="e">
        <v>#N/A</v>
      </c>
      <c r="D116" s="56" t="e">
        <v>#N/A</v>
      </c>
      <c r="E116" s="56" t="e">
        <v>#N/A</v>
      </c>
      <c r="F116" s="56" t="e">
        <v>#N/A</v>
      </c>
      <c r="G116" s="56" t="e">
        <v>#N/A</v>
      </c>
      <c r="H116" s="56" t="e">
        <v>#N/A</v>
      </c>
      <c r="J116" s="56">
        <v>68.080187624788692</v>
      </c>
      <c r="K116" s="56">
        <v>0</v>
      </c>
      <c r="L116" s="56">
        <v>0</v>
      </c>
      <c r="M116" s="56">
        <v>1.0574523851379E-13</v>
      </c>
      <c r="N116" s="56">
        <v>2.3462201714217604E-2</v>
      </c>
      <c r="O116" s="56">
        <v>5.465554278411798E-4</v>
      </c>
      <c r="P116" s="56">
        <v>0.97599177544530114</v>
      </c>
    </row>
    <row r="117" spans="2:16" ht="13.5" customHeight="1" x14ac:dyDescent="0.25">
      <c r="B117" s="56" t="e">
        <v>#N/A</v>
      </c>
      <c r="C117" s="56" t="e">
        <v>#N/A</v>
      </c>
      <c r="D117" s="56" t="e">
        <v>#N/A</v>
      </c>
      <c r="E117" s="56" t="e">
        <v>#N/A</v>
      </c>
      <c r="F117" s="56" t="e">
        <v>#N/A</v>
      </c>
      <c r="G117" s="56" t="e">
        <v>#N/A</v>
      </c>
      <c r="H117" s="56" t="e">
        <v>#N/A</v>
      </c>
      <c r="J117" s="56">
        <v>69.080187624788692</v>
      </c>
      <c r="K117" s="56">
        <v>0</v>
      </c>
      <c r="L117" s="56">
        <v>0</v>
      </c>
      <c r="M117" s="56">
        <v>5.6664986046343357E-14</v>
      </c>
      <c r="N117" s="56">
        <v>2.346220171426559E-2</v>
      </c>
      <c r="O117" s="56">
        <v>5.4655542784227452E-4</v>
      </c>
      <c r="P117" s="56">
        <v>0.97599177544530114</v>
      </c>
    </row>
    <row r="118" spans="2:16" ht="13.5" customHeight="1" x14ac:dyDescent="0.25">
      <c r="B118" s="56" t="e">
        <v>#N/A</v>
      </c>
      <c r="C118" s="56" t="e">
        <v>#N/A</v>
      </c>
      <c r="D118" s="56" t="e">
        <v>#N/A</v>
      </c>
      <c r="E118" s="56" t="e">
        <v>#N/A</v>
      </c>
      <c r="F118" s="56" t="e">
        <v>#N/A</v>
      </c>
      <c r="G118" s="56" t="e">
        <v>#N/A</v>
      </c>
      <c r="H118" s="56" t="e">
        <v>#N/A</v>
      </c>
      <c r="J118" s="56">
        <v>70</v>
      </c>
      <c r="K118" s="56">
        <v>0</v>
      </c>
      <c r="L118" s="56">
        <v>0</v>
      </c>
      <c r="M118" s="56">
        <v>3.2099194190371053E-14</v>
      </c>
      <c r="N118" s="56">
        <v>2.3462201714289609E-2</v>
      </c>
      <c r="O118" s="56">
        <v>5.4655542784282259E-4</v>
      </c>
      <c r="P118" s="56">
        <v>0.97599177544530125</v>
      </c>
    </row>
    <row r="119" spans="2:16" ht="13.5" customHeight="1" x14ac:dyDescent="0.25">
      <c r="B119" s="56" t="e">
        <v>#N/A</v>
      </c>
      <c r="C119" s="56" t="e">
        <v>#N/A</v>
      </c>
      <c r="D119" s="56" t="e">
        <v>#N/A</v>
      </c>
      <c r="E119" s="56" t="e">
        <v>#N/A</v>
      </c>
      <c r="F119" s="56" t="e">
        <v>#N/A</v>
      </c>
      <c r="G119" s="56" t="e">
        <v>#N/A</v>
      </c>
      <c r="H119" s="56" t="e">
        <v>#N/A</v>
      </c>
      <c r="J119" s="56" t="e">
        <v>#N/A</v>
      </c>
      <c r="K119" s="56" t="e">
        <v>#N/A</v>
      </c>
      <c r="L119" s="56" t="e">
        <v>#N/A</v>
      </c>
      <c r="M119" s="56" t="e">
        <v>#N/A</v>
      </c>
      <c r="N119" s="56" t="e">
        <v>#N/A</v>
      </c>
      <c r="O119" s="56" t="e">
        <v>#N/A</v>
      </c>
      <c r="P119" s="56" t="e">
        <v>#N/A</v>
      </c>
    </row>
    <row r="120" spans="2:16" ht="13.5" customHeight="1" x14ac:dyDescent="0.25">
      <c r="B120" s="56" t="e">
        <v>#N/A</v>
      </c>
      <c r="C120" s="56" t="e">
        <v>#N/A</v>
      </c>
      <c r="D120" s="56" t="e">
        <v>#N/A</v>
      </c>
      <c r="E120" s="56" t="e">
        <v>#N/A</v>
      </c>
      <c r="F120" s="56" t="e">
        <v>#N/A</v>
      </c>
      <c r="G120" s="56" t="e">
        <v>#N/A</v>
      </c>
      <c r="H120" s="56" t="e">
        <v>#N/A</v>
      </c>
      <c r="J120" s="56" t="e">
        <v>#N/A</v>
      </c>
      <c r="K120" s="56" t="e">
        <v>#N/A</v>
      </c>
      <c r="L120" s="56" t="e">
        <v>#N/A</v>
      </c>
      <c r="M120" s="56" t="e">
        <v>#N/A</v>
      </c>
      <c r="N120" s="56" t="e">
        <v>#N/A</v>
      </c>
      <c r="O120" s="56" t="e">
        <v>#N/A</v>
      </c>
      <c r="P120" s="56" t="e">
        <v>#N/A</v>
      </c>
    </row>
    <row r="121" spans="2:16" ht="13.5" customHeight="1" x14ac:dyDescent="0.25">
      <c r="B121" s="56" t="e">
        <v>#N/A</v>
      </c>
      <c r="C121" s="56" t="e">
        <v>#N/A</v>
      </c>
      <c r="D121" s="56" t="e">
        <v>#N/A</v>
      </c>
      <c r="E121" s="56" t="e">
        <v>#N/A</v>
      </c>
      <c r="F121" s="56" t="e">
        <v>#N/A</v>
      </c>
      <c r="G121" s="56" t="e">
        <v>#N/A</v>
      </c>
      <c r="H121" s="56" t="e">
        <v>#N/A</v>
      </c>
      <c r="J121" s="56" t="e">
        <v>#N/A</v>
      </c>
      <c r="K121" s="56" t="e">
        <v>#N/A</v>
      </c>
      <c r="L121" s="56" t="e">
        <v>#N/A</v>
      </c>
      <c r="M121" s="56" t="e">
        <v>#N/A</v>
      </c>
      <c r="N121" s="56" t="e">
        <v>#N/A</v>
      </c>
      <c r="O121" s="56" t="e">
        <v>#N/A</v>
      </c>
      <c r="P121" s="56" t="e">
        <v>#N/A</v>
      </c>
    </row>
    <row r="122" spans="2:16" ht="13.5" customHeight="1" x14ac:dyDescent="0.25">
      <c r="B122" s="56" t="e">
        <v>#N/A</v>
      </c>
      <c r="C122" s="56" t="e">
        <v>#N/A</v>
      </c>
      <c r="D122" s="56" t="e">
        <v>#N/A</v>
      </c>
      <c r="E122" s="56" t="e">
        <v>#N/A</v>
      </c>
      <c r="F122" s="56" t="e">
        <v>#N/A</v>
      </c>
      <c r="G122" s="56" t="e">
        <v>#N/A</v>
      </c>
      <c r="H122" s="56" t="e">
        <v>#N/A</v>
      </c>
      <c r="J122" s="56" t="e">
        <v>#N/A</v>
      </c>
      <c r="K122" s="56" t="e">
        <v>#N/A</v>
      </c>
      <c r="L122" s="56" t="e">
        <v>#N/A</v>
      </c>
      <c r="M122" s="56" t="e">
        <v>#N/A</v>
      </c>
      <c r="N122" s="56" t="e">
        <v>#N/A</v>
      </c>
      <c r="O122" s="56" t="e">
        <v>#N/A</v>
      </c>
      <c r="P122" s="56" t="e">
        <v>#N/A</v>
      </c>
    </row>
    <row r="123" spans="2:16" ht="13.5" customHeight="1" x14ac:dyDescent="0.25">
      <c r="B123" s="56" t="e">
        <v>#N/A</v>
      </c>
      <c r="C123" s="56" t="e">
        <v>#N/A</v>
      </c>
      <c r="D123" s="56" t="e">
        <v>#N/A</v>
      </c>
      <c r="E123" s="56" t="e">
        <v>#N/A</v>
      </c>
      <c r="F123" s="56" t="e">
        <v>#N/A</v>
      </c>
      <c r="G123" s="56" t="e">
        <v>#N/A</v>
      </c>
      <c r="H123" s="56" t="e">
        <v>#N/A</v>
      </c>
      <c r="J123" s="56" t="e">
        <v>#N/A</v>
      </c>
      <c r="K123" s="56" t="e">
        <v>#N/A</v>
      </c>
      <c r="L123" s="56" t="e">
        <v>#N/A</v>
      </c>
      <c r="M123" s="56" t="e">
        <v>#N/A</v>
      </c>
      <c r="N123" s="56" t="e">
        <v>#N/A</v>
      </c>
      <c r="O123" s="56" t="e">
        <v>#N/A</v>
      </c>
      <c r="P123" s="56" t="e">
        <v>#N/A</v>
      </c>
    </row>
    <row r="124" spans="2:16" ht="13.5" customHeight="1" x14ac:dyDescent="0.25">
      <c r="B124" s="56" t="e">
        <v>#N/A</v>
      </c>
      <c r="C124" s="56" t="e">
        <v>#N/A</v>
      </c>
      <c r="D124" s="56" t="e">
        <v>#N/A</v>
      </c>
      <c r="E124" s="56" t="e">
        <v>#N/A</v>
      </c>
      <c r="F124" s="56" t="e">
        <v>#N/A</v>
      </c>
      <c r="G124" s="56" t="e">
        <v>#N/A</v>
      </c>
      <c r="H124" s="56" t="e">
        <v>#N/A</v>
      </c>
      <c r="J124" s="56" t="e">
        <v>#N/A</v>
      </c>
      <c r="K124" s="56" t="e">
        <v>#N/A</v>
      </c>
      <c r="L124" s="56" t="e">
        <v>#N/A</v>
      </c>
      <c r="M124" s="56" t="e">
        <v>#N/A</v>
      </c>
      <c r="N124" s="56" t="e">
        <v>#N/A</v>
      </c>
      <c r="O124" s="56" t="e">
        <v>#N/A</v>
      </c>
      <c r="P124" s="56" t="e">
        <v>#N/A</v>
      </c>
    </row>
    <row r="125" spans="2:16" ht="13.5" customHeight="1" x14ac:dyDescent="0.25">
      <c r="B125" s="56" t="e">
        <v>#N/A</v>
      </c>
      <c r="C125" s="56" t="e">
        <v>#N/A</v>
      </c>
      <c r="D125" s="56" t="e">
        <v>#N/A</v>
      </c>
      <c r="E125" s="56" t="e">
        <v>#N/A</v>
      </c>
      <c r="F125" s="56" t="e">
        <v>#N/A</v>
      </c>
      <c r="G125" s="56" t="e">
        <v>#N/A</v>
      </c>
      <c r="H125" s="56" t="e">
        <v>#N/A</v>
      </c>
      <c r="J125" s="56" t="e">
        <v>#N/A</v>
      </c>
      <c r="K125" s="56" t="e">
        <v>#N/A</v>
      </c>
      <c r="L125" s="56" t="e">
        <v>#N/A</v>
      </c>
      <c r="M125" s="56" t="e">
        <v>#N/A</v>
      </c>
      <c r="N125" s="56" t="e">
        <v>#N/A</v>
      </c>
      <c r="O125" s="56" t="e">
        <v>#N/A</v>
      </c>
      <c r="P125" s="56" t="e">
        <v>#N/A</v>
      </c>
    </row>
    <row r="126" spans="2:16" ht="13.5" customHeight="1" x14ac:dyDescent="0.25">
      <c r="B126" s="56" t="e">
        <v>#N/A</v>
      </c>
      <c r="C126" s="56" t="e">
        <v>#N/A</v>
      </c>
      <c r="D126" s="56" t="e">
        <v>#N/A</v>
      </c>
      <c r="E126" s="56" t="e">
        <v>#N/A</v>
      </c>
      <c r="F126" s="56" t="e">
        <v>#N/A</v>
      </c>
      <c r="G126" s="56" t="e">
        <v>#N/A</v>
      </c>
      <c r="H126" s="56" t="e">
        <v>#N/A</v>
      </c>
      <c r="J126" s="56" t="e">
        <v>#N/A</v>
      </c>
      <c r="K126" s="56" t="e">
        <v>#N/A</v>
      </c>
      <c r="L126" s="56" t="e">
        <v>#N/A</v>
      </c>
      <c r="M126" s="56" t="e">
        <v>#N/A</v>
      </c>
      <c r="N126" s="56" t="e">
        <v>#N/A</v>
      </c>
      <c r="O126" s="56" t="e">
        <v>#N/A</v>
      </c>
      <c r="P126" s="56" t="e">
        <v>#N/A</v>
      </c>
    </row>
    <row r="127" spans="2:16" ht="13.5" customHeight="1" x14ac:dyDescent="0.25">
      <c r="B127" s="56" t="e">
        <v>#N/A</v>
      </c>
      <c r="C127" s="56" t="e">
        <v>#N/A</v>
      </c>
      <c r="D127" s="56" t="e">
        <v>#N/A</v>
      </c>
      <c r="E127" s="56" t="e">
        <v>#N/A</v>
      </c>
      <c r="F127" s="56" t="e">
        <v>#N/A</v>
      </c>
      <c r="G127" s="56" t="e">
        <v>#N/A</v>
      </c>
      <c r="H127" s="56" t="e">
        <v>#N/A</v>
      </c>
      <c r="J127" s="56" t="e">
        <v>#N/A</v>
      </c>
      <c r="K127" s="56" t="e">
        <v>#N/A</v>
      </c>
      <c r="L127" s="56" t="e">
        <v>#N/A</v>
      </c>
      <c r="M127" s="56" t="e">
        <v>#N/A</v>
      </c>
      <c r="N127" s="56" t="e">
        <v>#N/A</v>
      </c>
      <c r="O127" s="56" t="e">
        <v>#N/A</v>
      </c>
      <c r="P127" s="56" t="e">
        <v>#N/A</v>
      </c>
    </row>
    <row r="128" spans="2:16" ht="13.5" customHeight="1" x14ac:dyDescent="0.25">
      <c r="B128" s="56" t="e">
        <v>#N/A</v>
      </c>
      <c r="C128" s="56" t="e">
        <v>#N/A</v>
      </c>
      <c r="D128" s="56" t="e">
        <v>#N/A</v>
      </c>
      <c r="E128" s="56" t="e">
        <v>#N/A</v>
      </c>
      <c r="F128" s="56" t="e">
        <v>#N/A</v>
      </c>
      <c r="G128" s="56" t="e">
        <v>#N/A</v>
      </c>
      <c r="H128" s="56" t="e">
        <v>#N/A</v>
      </c>
      <c r="J128" s="56" t="e">
        <v>#N/A</v>
      </c>
      <c r="K128" s="56" t="e">
        <v>#N/A</v>
      </c>
      <c r="L128" s="56" t="e">
        <v>#N/A</v>
      </c>
      <c r="M128" s="56" t="e">
        <v>#N/A</v>
      </c>
      <c r="N128" s="56" t="e">
        <v>#N/A</v>
      </c>
      <c r="O128" s="56" t="e">
        <v>#N/A</v>
      </c>
      <c r="P128" s="56" t="e">
        <v>#N/A</v>
      </c>
    </row>
    <row r="129" spans="2:16" ht="13.5" customHeight="1" x14ac:dyDescent="0.25">
      <c r="B129" s="56" t="e">
        <v>#N/A</v>
      </c>
      <c r="C129" s="56" t="e">
        <v>#N/A</v>
      </c>
      <c r="D129" s="56" t="e">
        <v>#N/A</v>
      </c>
      <c r="E129" s="56" t="e">
        <v>#N/A</v>
      </c>
      <c r="F129" s="56" t="e">
        <v>#N/A</v>
      </c>
      <c r="G129" s="56" t="e">
        <v>#N/A</v>
      </c>
      <c r="H129" s="56" t="e">
        <v>#N/A</v>
      </c>
      <c r="J129" s="56" t="e">
        <v>#N/A</v>
      </c>
      <c r="K129" s="56" t="e">
        <v>#N/A</v>
      </c>
      <c r="L129" s="56" t="e">
        <v>#N/A</v>
      </c>
      <c r="M129" s="56" t="e">
        <v>#N/A</v>
      </c>
      <c r="N129" s="56" t="e">
        <v>#N/A</v>
      </c>
      <c r="O129" s="56" t="e">
        <v>#N/A</v>
      </c>
      <c r="P129" s="56" t="e">
        <v>#N/A</v>
      </c>
    </row>
    <row r="130" spans="2:16" ht="13.5" customHeight="1" x14ac:dyDescent="0.25">
      <c r="B130" s="56" t="e">
        <v>#N/A</v>
      </c>
      <c r="C130" s="56" t="e">
        <v>#N/A</v>
      </c>
      <c r="D130" s="56" t="e">
        <v>#N/A</v>
      </c>
      <c r="E130" s="56" t="e">
        <v>#N/A</v>
      </c>
      <c r="F130" s="56" t="e">
        <v>#N/A</v>
      </c>
      <c r="G130" s="56" t="e">
        <v>#N/A</v>
      </c>
      <c r="H130" s="56" t="e">
        <v>#N/A</v>
      </c>
      <c r="J130" s="56" t="e">
        <v>#N/A</v>
      </c>
      <c r="K130" s="56" t="e">
        <v>#N/A</v>
      </c>
      <c r="L130" s="56" t="e">
        <v>#N/A</v>
      </c>
      <c r="M130" s="56" t="e">
        <v>#N/A</v>
      </c>
      <c r="N130" s="56" t="e">
        <v>#N/A</v>
      </c>
      <c r="O130" s="56" t="e">
        <v>#N/A</v>
      </c>
      <c r="P130" s="56" t="e">
        <v>#N/A</v>
      </c>
    </row>
    <row r="131" spans="2:16" ht="13.5" customHeight="1" x14ac:dyDescent="0.25">
      <c r="B131" s="56" t="e">
        <v>#N/A</v>
      </c>
      <c r="C131" s="56" t="e">
        <v>#N/A</v>
      </c>
      <c r="D131" s="56" t="e">
        <v>#N/A</v>
      </c>
      <c r="E131" s="56" t="e">
        <v>#N/A</v>
      </c>
      <c r="F131" s="56" t="e">
        <v>#N/A</v>
      </c>
      <c r="G131" s="56" t="e">
        <v>#N/A</v>
      </c>
      <c r="H131" s="56" t="e">
        <v>#N/A</v>
      </c>
      <c r="J131" s="56" t="e">
        <v>#N/A</v>
      </c>
      <c r="K131" s="56" t="e">
        <v>#N/A</v>
      </c>
      <c r="L131" s="56" t="e">
        <v>#N/A</v>
      </c>
      <c r="M131" s="56" t="e">
        <v>#N/A</v>
      </c>
      <c r="N131" s="56" t="e">
        <v>#N/A</v>
      </c>
      <c r="O131" s="56" t="e">
        <v>#N/A</v>
      </c>
      <c r="P131" s="56" t="e">
        <v>#N/A</v>
      </c>
    </row>
    <row r="132" spans="2:16" ht="13.5" customHeight="1" x14ac:dyDescent="0.25">
      <c r="B132" s="56" t="e">
        <v>#N/A</v>
      </c>
      <c r="C132" s="56" t="e">
        <v>#N/A</v>
      </c>
      <c r="D132" s="56" t="e">
        <v>#N/A</v>
      </c>
      <c r="E132" s="56" t="e">
        <v>#N/A</v>
      </c>
      <c r="F132" s="56" t="e">
        <v>#N/A</v>
      </c>
      <c r="G132" s="56" t="e">
        <v>#N/A</v>
      </c>
      <c r="H132" s="56" t="e">
        <v>#N/A</v>
      </c>
      <c r="J132" s="56" t="e">
        <v>#N/A</v>
      </c>
      <c r="K132" s="56" t="e">
        <v>#N/A</v>
      </c>
      <c r="L132" s="56" t="e">
        <v>#N/A</v>
      </c>
      <c r="M132" s="56" t="e">
        <v>#N/A</v>
      </c>
      <c r="N132" s="56" t="e">
        <v>#N/A</v>
      </c>
      <c r="O132" s="56" t="e">
        <v>#N/A</v>
      </c>
      <c r="P132" s="56" t="e">
        <v>#N/A</v>
      </c>
    </row>
    <row r="133" spans="2:16" ht="13.5" customHeight="1" x14ac:dyDescent="0.25">
      <c r="B133" s="56" t="e">
        <v>#N/A</v>
      </c>
      <c r="C133" s="56" t="e">
        <v>#N/A</v>
      </c>
      <c r="D133" s="56" t="e">
        <v>#N/A</v>
      </c>
      <c r="E133" s="56" t="e">
        <v>#N/A</v>
      </c>
      <c r="F133" s="56" t="e">
        <v>#N/A</v>
      </c>
      <c r="G133" s="56" t="e">
        <v>#N/A</v>
      </c>
      <c r="H133" s="56" t="e">
        <v>#N/A</v>
      </c>
      <c r="J133" s="56" t="e">
        <v>#N/A</v>
      </c>
      <c r="K133" s="56" t="e">
        <v>#N/A</v>
      </c>
      <c r="L133" s="56" t="e">
        <v>#N/A</v>
      </c>
      <c r="M133" s="56" t="e">
        <v>#N/A</v>
      </c>
      <c r="N133" s="56" t="e">
        <v>#N/A</v>
      </c>
      <c r="O133" s="56" t="e">
        <v>#N/A</v>
      </c>
      <c r="P133" s="56" t="e">
        <v>#N/A</v>
      </c>
    </row>
    <row r="134" spans="2:16" ht="13.5" customHeight="1" x14ac:dyDescent="0.25">
      <c r="B134" s="56" t="e">
        <v>#N/A</v>
      </c>
      <c r="C134" s="56" t="e">
        <v>#N/A</v>
      </c>
      <c r="D134" s="56" t="e">
        <v>#N/A</v>
      </c>
      <c r="E134" s="56" t="e">
        <v>#N/A</v>
      </c>
      <c r="F134" s="56" t="e">
        <v>#N/A</v>
      </c>
      <c r="G134" s="56" t="e">
        <v>#N/A</v>
      </c>
      <c r="H134" s="56" t="e">
        <v>#N/A</v>
      </c>
      <c r="J134" s="56" t="e">
        <v>#N/A</v>
      </c>
      <c r="K134" s="56" t="e">
        <v>#N/A</v>
      </c>
      <c r="L134" s="56" t="e">
        <v>#N/A</v>
      </c>
      <c r="M134" s="56" t="e">
        <v>#N/A</v>
      </c>
      <c r="N134" s="56" t="e">
        <v>#N/A</v>
      </c>
      <c r="O134" s="56" t="e">
        <v>#N/A</v>
      </c>
      <c r="P134" s="56" t="e">
        <v>#N/A</v>
      </c>
    </row>
    <row r="135" spans="2:16" ht="13.5" customHeight="1" x14ac:dyDescent="0.25">
      <c r="B135" s="56" t="e">
        <v>#N/A</v>
      </c>
      <c r="C135" s="56" t="e">
        <v>#N/A</v>
      </c>
      <c r="D135" s="56" t="e">
        <v>#N/A</v>
      </c>
      <c r="E135" s="56" t="e">
        <v>#N/A</v>
      </c>
      <c r="F135" s="56" t="e">
        <v>#N/A</v>
      </c>
      <c r="G135" s="56" t="e">
        <v>#N/A</v>
      </c>
      <c r="H135" s="56" t="e">
        <v>#N/A</v>
      </c>
      <c r="J135" s="56" t="e">
        <v>#N/A</v>
      </c>
      <c r="K135" s="56" t="e">
        <v>#N/A</v>
      </c>
      <c r="L135" s="56" t="e">
        <v>#N/A</v>
      </c>
      <c r="M135" s="56" t="e">
        <v>#N/A</v>
      </c>
      <c r="N135" s="56" t="e">
        <v>#N/A</v>
      </c>
      <c r="O135" s="56" t="e">
        <v>#N/A</v>
      </c>
      <c r="P135" s="56" t="e">
        <v>#N/A</v>
      </c>
    </row>
    <row r="136" spans="2:16" ht="13.5" customHeight="1" x14ac:dyDescent="0.25">
      <c r="B136" s="56" t="e">
        <v>#N/A</v>
      </c>
      <c r="C136" s="56" t="e">
        <v>#N/A</v>
      </c>
      <c r="D136" s="56" t="e">
        <v>#N/A</v>
      </c>
      <c r="E136" s="56" t="e">
        <v>#N/A</v>
      </c>
      <c r="F136" s="56" t="e">
        <v>#N/A</v>
      </c>
      <c r="G136" s="56" t="e">
        <v>#N/A</v>
      </c>
      <c r="H136" s="56" t="e">
        <v>#N/A</v>
      </c>
      <c r="J136" s="56" t="e">
        <v>#N/A</v>
      </c>
      <c r="K136" s="56" t="e">
        <v>#N/A</v>
      </c>
      <c r="L136" s="56" t="e">
        <v>#N/A</v>
      </c>
      <c r="M136" s="56" t="e">
        <v>#N/A</v>
      </c>
      <c r="N136" s="56" t="e">
        <v>#N/A</v>
      </c>
      <c r="O136" s="56" t="e">
        <v>#N/A</v>
      </c>
      <c r="P136" s="56" t="e">
        <v>#N/A</v>
      </c>
    </row>
    <row r="137" spans="2:16" ht="13.5" customHeight="1" x14ac:dyDescent="0.25">
      <c r="B137" s="56" t="e">
        <v>#N/A</v>
      </c>
      <c r="C137" s="56" t="e">
        <v>#N/A</v>
      </c>
      <c r="D137" s="56" t="e">
        <v>#N/A</v>
      </c>
      <c r="E137" s="56" t="e">
        <v>#N/A</v>
      </c>
      <c r="F137" s="56" t="e">
        <v>#N/A</v>
      </c>
      <c r="G137" s="56" t="e">
        <v>#N/A</v>
      </c>
      <c r="H137" s="56" t="e">
        <v>#N/A</v>
      </c>
      <c r="J137" s="56" t="e">
        <v>#N/A</v>
      </c>
      <c r="K137" s="56" t="e">
        <v>#N/A</v>
      </c>
      <c r="L137" s="56" t="e">
        <v>#N/A</v>
      </c>
      <c r="M137" s="56" t="e">
        <v>#N/A</v>
      </c>
      <c r="N137" s="56" t="e">
        <v>#N/A</v>
      </c>
      <c r="O137" s="56" t="e">
        <v>#N/A</v>
      </c>
      <c r="P137" s="56" t="e">
        <v>#N/A</v>
      </c>
    </row>
    <row r="138" spans="2:16" ht="13.5" customHeight="1" x14ac:dyDescent="0.25">
      <c r="B138" s="56" t="e">
        <v>#N/A</v>
      </c>
      <c r="C138" s="56" t="e">
        <v>#N/A</v>
      </c>
      <c r="D138" s="56" t="e">
        <v>#N/A</v>
      </c>
      <c r="E138" s="56" t="e">
        <v>#N/A</v>
      </c>
      <c r="F138" s="56" t="e">
        <v>#N/A</v>
      </c>
      <c r="G138" s="56" t="e">
        <v>#N/A</v>
      </c>
      <c r="H138" s="56" t="e">
        <v>#N/A</v>
      </c>
      <c r="J138" s="56" t="e">
        <v>#N/A</v>
      </c>
      <c r="K138" s="56" t="e">
        <v>#N/A</v>
      </c>
      <c r="L138" s="56" t="e">
        <v>#N/A</v>
      </c>
      <c r="M138" s="56" t="e">
        <v>#N/A</v>
      </c>
      <c r="N138" s="56" t="e">
        <v>#N/A</v>
      </c>
      <c r="O138" s="56" t="e">
        <v>#N/A</v>
      </c>
      <c r="P138" s="56" t="e">
        <v>#N/A</v>
      </c>
    </row>
    <row r="139" spans="2:16" ht="13.5" customHeight="1" x14ac:dyDescent="0.25">
      <c r="B139" s="56" t="e">
        <v>#N/A</v>
      </c>
      <c r="C139" s="56" t="e">
        <v>#N/A</v>
      </c>
      <c r="D139" s="56" t="e">
        <v>#N/A</v>
      </c>
      <c r="E139" s="56" t="e">
        <v>#N/A</v>
      </c>
      <c r="F139" s="56" t="e">
        <v>#N/A</v>
      </c>
      <c r="G139" s="56" t="e">
        <v>#N/A</v>
      </c>
      <c r="H139" s="56" t="e">
        <v>#N/A</v>
      </c>
      <c r="J139" s="56" t="e">
        <v>#N/A</v>
      </c>
      <c r="K139" s="56" t="e">
        <v>#N/A</v>
      </c>
      <c r="L139" s="56" t="e">
        <v>#N/A</v>
      </c>
      <c r="M139" s="56" t="e">
        <v>#N/A</v>
      </c>
      <c r="N139" s="56" t="e">
        <v>#N/A</v>
      </c>
      <c r="O139" s="56" t="e">
        <v>#N/A</v>
      </c>
      <c r="P139" s="56" t="e">
        <v>#N/A</v>
      </c>
    </row>
    <row r="140" spans="2:16" ht="13.5" customHeight="1" x14ac:dyDescent="0.25">
      <c r="B140" s="56" t="e">
        <v>#N/A</v>
      </c>
      <c r="C140" s="56" t="e">
        <v>#N/A</v>
      </c>
      <c r="D140" s="56" t="e">
        <v>#N/A</v>
      </c>
      <c r="E140" s="56" t="e">
        <v>#N/A</v>
      </c>
      <c r="F140" s="56" t="e">
        <v>#N/A</v>
      </c>
      <c r="G140" s="56" t="e">
        <v>#N/A</v>
      </c>
      <c r="H140" s="56" t="e">
        <v>#N/A</v>
      </c>
      <c r="J140" s="56" t="e">
        <v>#N/A</v>
      </c>
      <c r="K140" s="56" t="e">
        <v>#N/A</v>
      </c>
      <c r="L140" s="56" t="e">
        <v>#N/A</v>
      </c>
      <c r="M140" s="56" t="e">
        <v>#N/A</v>
      </c>
      <c r="N140" s="56" t="e">
        <v>#N/A</v>
      </c>
      <c r="O140" s="56" t="e">
        <v>#N/A</v>
      </c>
      <c r="P140" s="56" t="e">
        <v>#N/A</v>
      </c>
    </row>
    <row r="141" spans="2:16" ht="13.5" customHeight="1" x14ac:dyDescent="0.25">
      <c r="B141" s="56" t="e">
        <v>#N/A</v>
      </c>
      <c r="C141" s="56" t="e">
        <v>#N/A</v>
      </c>
      <c r="D141" s="56" t="e">
        <v>#N/A</v>
      </c>
      <c r="E141" s="56" t="e">
        <v>#N/A</v>
      </c>
      <c r="F141" s="56" t="e">
        <v>#N/A</v>
      </c>
      <c r="G141" s="56" t="e">
        <v>#N/A</v>
      </c>
      <c r="H141" s="56" t="e">
        <v>#N/A</v>
      </c>
      <c r="J141" s="56" t="e">
        <v>#N/A</v>
      </c>
      <c r="K141" s="56" t="e">
        <v>#N/A</v>
      </c>
      <c r="L141" s="56" t="e">
        <v>#N/A</v>
      </c>
      <c r="M141" s="56" t="e">
        <v>#N/A</v>
      </c>
      <c r="N141" s="56" t="e">
        <v>#N/A</v>
      </c>
      <c r="O141" s="56" t="e">
        <v>#N/A</v>
      </c>
      <c r="P141" s="56" t="e">
        <v>#N/A</v>
      </c>
    </row>
    <row r="142" spans="2:16" ht="13.5" customHeight="1" x14ac:dyDescent="0.25">
      <c r="B142" s="56" t="e">
        <v>#N/A</v>
      </c>
      <c r="C142" s="56" t="e">
        <v>#N/A</v>
      </c>
      <c r="D142" s="56" t="e">
        <v>#N/A</v>
      </c>
      <c r="E142" s="56" t="e">
        <v>#N/A</v>
      </c>
      <c r="F142" s="56" t="e">
        <v>#N/A</v>
      </c>
      <c r="G142" s="56" t="e">
        <v>#N/A</v>
      </c>
      <c r="H142" s="56" t="e">
        <v>#N/A</v>
      </c>
      <c r="J142" s="56" t="e">
        <v>#N/A</v>
      </c>
      <c r="K142" s="56" t="e">
        <v>#N/A</v>
      </c>
      <c r="L142" s="56" t="e">
        <v>#N/A</v>
      </c>
      <c r="M142" s="56" t="e">
        <v>#N/A</v>
      </c>
      <c r="N142" s="56" t="e">
        <v>#N/A</v>
      </c>
      <c r="O142" s="56" t="e">
        <v>#N/A</v>
      </c>
      <c r="P142" s="56" t="e">
        <v>#N/A</v>
      </c>
    </row>
    <row r="143" spans="2:16" ht="13.5" customHeight="1" x14ac:dyDescent="0.25">
      <c r="B143" s="56" t="e">
        <v>#N/A</v>
      </c>
      <c r="C143" s="56" t="e">
        <v>#N/A</v>
      </c>
      <c r="D143" s="56" t="e">
        <v>#N/A</v>
      </c>
      <c r="E143" s="56" t="e">
        <v>#N/A</v>
      </c>
      <c r="F143" s="56" t="e">
        <v>#N/A</v>
      </c>
      <c r="G143" s="56" t="e">
        <v>#N/A</v>
      </c>
      <c r="H143" s="56" t="e">
        <v>#N/A</v>
      </c>
      <c r="J143" s="56" t="e">
        <v>#N/A</v>
      </c>
      <c r="K143" s="56" t="e">
        <v>#N/A</v>
      </c>
      <c r="L143" s="56" t="e">
        <v>#N/A</v>
      </c>
      <c r="M143" s="56" t="e">
        <v>#N/A</v>
      </c>
      <c r="N143" s="56" t="e">
        <v>#N/A</v>
      </c>
      <c r="O143" s="56" t="e">
        <v>#N/A</v>
      </c>
      <c r="P143" s="56" t="e">
        <v>#N/A</v>
      </c>
    </row>
    <row r="144" spans="2:16" ht="13.5" customHeight="1" x14ac:dyDescent="0.25">
      <c r="B144" s="56" t="e">
        <v>#N/A</v>
      </c>
      <c r="C144" s="56" t="e">
        <v>#N/A</v>
      </c>
      <c r="D144" s="56" t="e">
        <v>#N/A</v>
      </c>
      <c r="E144" s="56" t="e">
        <v>#N/A</v>
      </c>
      <c r="F144" s="56" t="e">
        <v>#N/A</v>
      </c>
      <c r="G144" s="56" t="e">
        <v>#N/A</v>
      </c>
      <c r="H144" s="56" t="e">
        <v>#N/A</v>
      </c>
      <c r="J144" s="56" t="e">
        <v>#N/A</v>
      </c>
      <c r="K144" s="56" t="e">
        <v>#N/A</v>
      </c>
      <c r="L144" s="56" t="e">
        <v>#N/A</v>
      </c>
      <c r="M144" s="56" t="e">
        <v>#N/A</v>
      </c>
      <c r="N144" s="56" t="e">
        <v>#N/A</v>
      </c>
      <c r="O144" s="56" t="e">
        <v>#N/A</v>
      </c>
      <c r="P144" s="56" t="e">
        <v>#N/A</v>
      </c>
    </row>
    <row r="145" spans="2:16" ht="13.5" customHeight="1" x14ac:dyDescent="0.25">
      <c r="B145" s="56" t="e">
        <v>#N/A</v>
      </c>
      <c r="C145" s="56" t="e">
        <v>#N/A</v>
      </c>
      <c r="D145" s="56" t="e">
        <v>#N/A</v>
      </c>
      <c r="E145" s="56" t="e">
        <v>#N/A</v>
      </c>
      <c r="F145" s="56" t="e">
        <v>#N/A</v>
      </c>
      <c r="G145" s="56" t="e">
        <v>#N/A</v>
      </c>
      <c r="H145" s="56" t="e">
        <v>#N/A</v>
      </c>
      <c r="J145" s="56" t="e">
        <v>#N/A</v>
      </c>
      <c r="K145" s="56" t="e">
        <v>#N/A</v>
      </c>
      <c r="L145" s="56" t="e">
        <v>#N/A</v>
      </c>
      <c r="M145" s="56" t="e">
        <v>#N/A</v>
      </c>
      <c r="N145" s="56" t="e">
        <v>#N/A</v>
      </c>
      <c r="O145" s="56" t="e">
        <v>#N/A</v>
      </c>
      <c r="P145" s="56" t="e">
        <v>#N/A</v>
      </c>
    </row>
    <row r="146" spans="2:16" ht="13.5" customHeight="1" x14ac:dyDescent="0.25">
      <c r="B146" s="56" t="e">
        <v>#N/A</v>
      </c>
      <c r="C146" s="56" t="e">
        <v>#N/A</v>
      </c>
      <c r="D146" s="56" t="e">
        <v>#N/A</v>
      </c>
      <c r="E146" s="56" t="e">
        <v>#N/A</v>
      </c>
      <c r="F146" s="56" t="e">
        <v>#N/A</v>
      </c>
      <c r="G146" s="56" t="e">
        <v>#N/A</v>
      </c>
      <c r="H146" s="56" t="e">
        <v>#N/A</v>
      </c>
      <c r="J146" s="56" t="e">
        <v>#N/A</v>
      </c>
      <c r="K146" s="56" t="e">
        <v>#N/A</v>
      </c>
      <c r="L146" s="56" t="e">
        <v>#N/A</v>
      </c>
      <c r="M146" s="56" t="e">
        <v>#N/A</v>
      </c>
      <c r="N146" s="56" t="e">
        <v>#N/A</v>
      </c>
      <c r="O146" s="56" t="e">
        <v>#N/A</v>
      </c>
      <c r="P146" s="56" t="e">
        <v>#N/A</v>
      </c>
    </row>
    <row r="147" spans="2:16" ht="13.5" customHeight="1" x14ac:dyDescent="0.25">
      <c r="B147" s="56" t="e">
        <v>#N/A</v>
      </c>
      <c r="C147" s="56" t="e">
        <v>#N/A</v>
      </c>
      <c r="D147" s="56" t="e">
        <v>#N/A</v>
      </c>
      <c r="E147" s="56" t="e">
        <v>#N/A</v>
      </c>
      <c r="F147" s="56" t="e">
        <v>#N/A</v>
      </c>
      <c r="G147" s="56" t="e">
        <v>#N/A</v>
      </c>
      <c r="H147" s="56" t="e">
        <v>#N/A</v>
      </c>
      <c r="J147" s="56" t="e">
        <v>#N/A</v>
      </c>
      <c r="K147" s="56" t="e">
        <v>#N/A</v>
      </c>
      <c r="L147" s="56" t="e">
        <v>#N/A</v>
      </c>
      <c r="M147" s="56" t="e">
        <v>#N/A</v>
      </c>
      <c r="N147" s="56" t="e">
        <v>#N/A</v>
      </c>
      <c r="O147" s="56" t="e">
        <v>#N/A</v>
      </c>
      <c r="P147" s="56" t="e">
        <v>#N/A</v>
      </c>
    </row>
    <row r="148" spans="2:16" ht="13.5" customHeight="1" x14ac:dyDescent="0.25">
      <c r="B148" s="56" t="e">
        <v>#N/A</v>
      </c>
      <c r="C148" s="56" t="e">
        <v>#N/A</v>
      </c>
      <c r="D148" s="56" t="e">
        <v>#N/A</v>
      </c>
      <c r="E148" s="56" t="e">
        <v>#N/A</v>
      </c>
      <c r="F148" s="56" t="e">
        <v>#N/A</v>
      </c>
      <c r="G148" s="56" t="e">
        <v>#N/A</v>
      </c>
      <c r="H148" s="56" t="e">
        <v>#N/A</v>
      </c>
      <c r="J148" s="56" t="e">
        <v>#N/A</v>
      </c>
      <c r="K148" s="56" t="e">
        <v>#N/A</v>
      </c>
      <c r="L148" s="56" t="e">
        <v>#N/A</v>
      </c>
      <c r="M148" s="56" t="e">
        <v>#N/A</v>
      </c>
      <c r="N148" s="56" t="e">
        <v>#N/A</v>
      </c>
      <c r="O148" s="56" t="e">
        <v>#N/A</v>
      </c>
      <c r="P148" s="56" t="e">
        <v>#N/A</v>
      </c>
    </row>
    <row r="149" spans="2:16" ht="13.5" customHeight="1" x14ac:dyDescent="0.25">
      <c r="B149" s="56" t="e">
        <v>#N/A</v>
      </c>
      <c r="C149" s="56" t="e">
        <v>#N/A</v>
      </c>
      <c r="D149" s="56" t="e">
        <v>#N/A</v>
      </c>
      <c r="E149" s="56" t="e">
        <v>#N/A</v>
      </c>
      <c r="F149" s="56" t="e">
        <v>#N/A</v>
      </c>
      <c r="G149" s="56" t="e">
        <v>#N/A</v>
      </c>
      <c r="H149" s="56" t="e">
        <v>#N/A</v>
      </c>
      <c r="J149" s="56" t="e">
        <v>#N/A</v>
      </c>
      <c r="K149" s="56" t="e">
        <v>#N/A</v>
      </c>
      <c r="L149" s="56" t="e">
        <v>#N/A</v>
      </c>
      <c r="M149" s="56" t="e">
        <v>#N/A</v>
      </c>
      <c r="N149" s="56" t="e">
        <v>#N/A</v>
      </c>
      <c r="O149" s="56" t="e">
        <v>#N/A</v>
      </c>
      <c r="P149" s="56" t="e">
        <v>#N/A</v>
      </c>
    </row>
    <row r="150" spans="2:16" ht="13.5" customHeight="1" x14ac:dyDescent="0.25">
      <c r="B150" s="56" t="e">
        <v>#N/A</v>
      </c>
      <c r="C150" s="56" t="e">
        <v>#N/A</v>
      </c>
      <c r="D150" s="56" t="e">
        <v>#N/A</v>
      </c>
      <c r="E150" s="56" t="e">
        <v>#N/A</v>
      </c>
      <c r="F150" s="56" t="e">
        <v>#N/A</v>
      </c>
      <c r="G150" s="56" t="e">
        <v>#N/A</v>
      </c>
      <c r="H150" s="56" t="e">
        <v>#N/A</v>
      </c>
      <c r="J150" s="56" t="e">
        <v>#N/A</v>
      </c>
      <c r="K150" s="56" t="e">
        <v>#N/A</v>
      </c>
      <c r="L150" s="56" t="e">
        <v>#N/A</v>
      </c>
      <c r="M150" s="56" t="e">
        <v>#N/A</v>
      </c>
      <c r="N150" s="56" t="e">
        <v>#N/A</v>
      </c>
      <c r="O150" s="56" t="e">
        <v>#N/A</v>
      </c>
      <c r="P150" s="56" t="e">
        <v>#N/A</v>
      </c>
    </row>
    <row r="151" spans="2:16" ht="13.5" customHeight="1" x14ac:dyDescent="0.25">
      <c r="B151" s="56" t="e">
        <v>#N/A</v>
      </c>
      <c r="C151" s="56" t="e">
        <v>#N/A</v>
      </c>
      <c r="D151" s="56" t="e">
        <v>#N/A</v>
      </c>
      <c r="E151" s="56" t="e">
        <v>#N/A</v>
      </c>
      <c r="F151" s="56" t="e">
        <v>#N/A</v>
      </c>
      <c r="G151" s="56" t="e">
        <v>#N/A</v>
      </c>
      <c r="H151" s="56" t="e">
        <v>#N/A</v>
      </c>
      <c r="J151" s="56" t="e">
        <v>#N/A</v>
      </c>
      <c r="K151" s="56" t="e">
        <v>#N/A</v>
      </c>
      <c r="L151" s="56" t="e">
        <v>#N/A</v>
      </c>
      <c r="M151" s="56" t="e">
        <v>#N/A</v>
      </c>
      <c r="N151" s="56" t="e">
        <v>#N/A</v>
      </c>
      <c r="O151" s="56" t="e">
        <v>#N/A</v>
      </c>
      <c r="P151" s="56" t="e">
        <v>#N/A</v>
      </c>
    </row>
    <row r="152" spans="2:16" ht="13.5" customHeight="1" x14ac:dyDescent="0.25">
      <c r="B152" s="56" t="e">
        <v>#N/A</v>
      </c>
      <c r="C152" s="56" t="e">
        <v>#N/A</v>
      </c>
      <c r="D152" s="56" t="e">
        <v>#N/A</v>
      </c>
      <c r="E152" s="56" t="e">
        <v>#N/A</v>
      </c>
      <c r="F152" s="56" t="e">
        <v>#N/A</v>
      </c>
      <c r="G152" s="56" t="e">
        <v>#N/A</v>
      </c>
      <c r="H152" s="56" t="e">
        <v>#N/A</v>
      </c>
      <c r="J152" s="56" t="e">
        <v>#N/A</v>
      </c>
      <c r="K152" s="56" t="e">
        <v>#N/A</v>
      </c>
      <c r="L152" s="56" t="e">
        <v>#N/A</v>
      </c>
      <c r="M152" s="56" t="e">
        <v>#N/A</v>
      </c>
      <c r="N152" s="56" t="e">
        <v>#N/A</v>
      </c>
      <c r="O152" s="56" t="e">
        <v>#N/A</v>
      </c>
      <c r="P152" s="56" t="e">
        <v>#N/A</v>
      </c>
    </row>
    <row r="153" spans="2:16" ht="13.5" customHeight="1" x14ac:dyDescent="0.25">
      <c r="B153" s="56" t="e">
        <v>#N/A</v>
      </c>
      <c r="C153" s="56" t="e">
        <v>#N/A</v>
      </c>
      <c r="D153" s="56" t="e">
        <v>#N/A</v>
      </c>
      <c r="E153" s="56" t="e">
        <v>#N/A</v>
      </c>
      <c r="F153" s="56" t="e">
        <v>#N/A</v>
      </c>
      <c r="G153" s="56" t="e">
        <v>#N/A</v>
      </c>
      <c r="H153" s="56" t="e">
        <v>#N/A</v>
      </c>
      <c r="J153" s="56" t="e">
        <v>#N/A</v>
      </c>
      <c r="K153" s="56" t="e">
        <v>#N/A</v>
      </c>
      <c r="L153" s="56" t="e">
        <v>#N/A</v>
      </c>
      <c r="M153" s="56" t="e">
        <v>#N/A</v>
      </c>
      <c r="N153" s="56" t="e">
        <v>#N/A</v>
      </c>
      <c r="O153" s="56" t="e">
        <v>#N/A</v>
      </c>
      <c r="P153" s="56" t="e">
        <v>#N/A</v>
      </c>
    </row>
    <row r="154" spans="2:16" ht="13.5" customHeight="1" x14ac:dyDescent="0.25">
      <c r="B154" s="56" t="e">
        <v>#N/A</v>
      </c>
      <c r="C154" s="56" t="e">
        <v>#N/A</v>
      </c>
      <c r="D154" s="56" t="e">
        <v>#N/A</v>
      </c>
      <c r="E154" s="56" t="e">
        <v>#N/A</v>
      </c>
      <c r="F154" s="56" t="e">
        <v>#N/A</v>
      </c>
      <c r="G154" s="56" t="e">
        <v>#N/A</v>
      </c>
      <c r="H154" s="56" t="e">
        <v>#N/A</v>
      </c>
      <c r="J154" s="56" t="e">
        <v>#N/A</v>
      </c>
      <c r="K154" s="56" t="e">
        <v>#N/A</v>
      </c>
      <c r="L154" s="56" t="e">
        <v>#N/A</v>
      </c>
      <c r="M154" s="56" t="e">
        <v>#N/A</v>
      </c>
      <c r="N154" s="56" t="e">
        <v>#N/A</v>
      </c>
      <c r="O154" s="56" t="e">
        <v>#N/A</v>
      </c>
      <c r="P154" s="56" t="e">
        <v>#N/A</v>
      </c>
    </row>
    <row r="155" spans="2:16" ht="13.5" customHeight="1" x14ac:dyDescent="0.25">
      <c r="B155" s="56" t="e">
        <v>#N/A</v>
      </c>
      <c r="C155" s="56" t="e">
        <v>#N/A</v>
      </c>
      <c r="D155" s="56" t="e">
        <v>#N/A</v>
      </c>
      <c r="E155" s="56" t="e">
        <v>#N/A</v>
      </c>
      <c r="F155" s="56" t="e">
        <v>#N/A</v>
      </c>
      <c r="G155" s="56" t="e">
        <v>#N/A</v>
      </c>
      <c r="H155" s="56" t="e">
        <v>#N/A</v>
      </c>
      <c r="J155" s="56" t="e">
        <v>#N/A</v>
      </c>
      <c r="K155" s="56" t="e">
        <v>#N/A</v>
      </c>
      <c r="L155" s="56" t="e">
        <v>#N/A</v>
      </c>
      <c r="M155" s="56" t="e">
        <v>#N/A</v>
      </c>
      <c r="N155" s="56" t="e">
        <v>#N/A</v>
      </c>
      <c r="O155" s="56" t="e">
        <v>#N/A</v>
      </c>
      <c r="P155" s="56" t="e">
        <v>#N/A</v>
      </c>
    </row>
    <row r="156" spans="2:16" ht="13.5" customHeight="1" x14ac:dyDescent="0.25">
      <c r="B156" s="56" t="e">
        <v>#N/A</v>
      </c>
      <c r="C156" s="56" t="e">
        <v>#N/A</v>
      </c>
      <c r="D156" s="56" t="e">
        <v>#N/A</v>
      </c>
      <c r="E156" s="56" t="e">
        <v>#N/A</v>
      </c>
      <c r="F156" s="56" t="e">
        <v>#N/A</v>
      </c>
      <c r="G156" s="56" t="e">
        <v>#N/A</v>
      </c>
      <c r="H156" s="56" t="e">
        <v>#N/A</v>
      </c>
      <c r="J156" s="56" t="e">
        <v>#N/A</v>
      </c>
      <c r="K156" s="56" t="e">
        <v>#N/A</v>
      </c>
      <c r="L156" s="56" t="e">
        <v>#N/A</v>
      </c>
      <c r="M156" s="56" t="e">
        <v>#N/A</v>
      </c>
      <c r="N156" s="56" t="e">
        <v>#N/A</v>
      </c>
      <c r="O156" s="56" t="e">
        <v>#N/A</v>
      </c>
      <c r="P156" s="56" t="e">
        <v>#N/A</v>
      </c>
    </row>
    <row r="157" spans="2:16" ht="13.5" customHeight="1" x14ac:dyDescent="0.25">
      <c r="B157" s="56" t="e">
        <v>#N/A</v>
      </c>
      <c r="C157" s="56" t="e">
        <v>#N/A</v>
      </c>
      <c r="D157" s="56" t="e">
        <v>#N/A</v>
      </c>
      <c r="E157" s="56" t="e">
        <v>#N/A</v>
      </c>
      <c r="F157" s="56" t="e">
        <v>#N/A</v>
      </c>
      <c r="G157" s="56" t="e">
        <v>#N/A</v>
      </c>
      <c r="H157" s="56" t="e">
        <v>#N/A</v>
      </c>
      <c r="J157" s="56" t="e">
        <v>#N/A</v>
      </c>
      <c r="K157" s="56" t="e">
        <v>#N/A</v>
      </c>
      <c r="L157" s="56" t="e">
        <v>#N/A</v>
      </c>
      <c r="M157" s="56" t="e">
        <v>#N/A</v>
      </c>
      <c r="N157" s="56" t="e">
        <v>#N/A</v>
      </c>
      <c r="O157" s="56" t="e">
        <v>#N/A</v>
      </c>
      <c r="P157" s="56" t="e">
        <v>#N/A</v>
      </c>
    </row>
    <row r="158" spans="2:16" ht="13.5" customHeight="1" x14ac:dyDescent="0.25">
      <c r="B158" s="56" t="e">
        <v>#N/A</v>
      </c>
      <c r="C158" s="56" t="e">
        <v>#N/A</v>
      </c>
      <c r="D158" s="56" t="e">
        <v>#N/A</v>
      </c>
      <c r="E158" s="56" t="e">
        <v>#N/A</v>
      </c>
      <c r="F158" s="56" t="e">
        <v>#N/A</v>
      </c>
      <c r="G158" s="56" t="e">
        <v>#N/A</v>
      </c>
      <c r="H158" s="56" t="e">
        <v>#N/A</v>
      </c>
      <c r="J158" s="56" t="e">
        <v>#N/A</v>
      </c>
      <c r="K158" s="56" t="e">
        <v>#N/A</v>
      </c>
      <c r="L158" s="56" t="e">
        <v>#N/A</v>
      </c>
      <c r="M158" s="56" t="e">
        <v>#N/A</v>
      </c>
      <c r="N158" s="56" t="e">
        <v>#N/A</v>
      </c>
      <c r="O158" s="56" t="e">
        <v>#N/A</v>
      </c>
      <c r="P158" s="56" t="e">
        <v>#N/A</v>
      </c>
    </row>
    <row r="159" spans="2:16" ht="13.5" customHeight="1" x14ac:dyDescent="0.25">
      <c r="B159" s="56" t="e">
        <v>#N/A</v>
      </c>
      <c r="C159" s="56" t="e">
        <v>#N/A</v>
      </c>
      <c r="D159" s="56" t="e">
        <v>#N/A</v>
      </c>
      <c r="E159" s="56" t="e">
        <v>#N/A</v>
      </c>
      <c r="F159" s="56" t="e">
        <v>#N/A</v>
      </c>
      <c r="G159" s="56" t="e">
        <v>#N/A</v>
      </c>
      <c r="H159" s="56" t="e">
        <v>#N/A</v>
      </c>
      <c r="J159" s="56" t="e">
        <v>#N/A</v>
      </c>
      <c r="K159" s="56" t="e">
        <v>#N/A</v>
      </c>
      <c r="L159" s="56" t="e">
        <v>#N/A</v>
      </c>
      <c r="M159" s="56" t="e">
        <v>#N/A</v>
      </c>
      <c r="N159" s="56" t="e">
        <v>#N/A</v>
      </c>
      <c r="O159" s="56" t="e">
        <v>#N/A</v>
      </c>
      <c r="P159" s="56" t="e">
        <v>#N/A</v>
      </c>
    </row>
    <row r="160" spans="2:16" ht="13.5" customHeight="1" x14ac:dyDescent="0.25">
      <c r="B160" s="56" t="e">
        <v>#N/A</v>
      </c>
      <c r="C160" s="56" t="e">
        <v>#N/A</v>
      </c>
      <c r="D160" s="56" t="e">
        <v>#N/A</v>
      </c>
      <c r="E160" s="56" t="e">
        <v>#N/A</v>
      </c>
      <c r="F160" s="56" t="e">
        <v>#N/A</v>
      </c>
      <c r="G160" s="56" t="e">
        <v>#N/A</v>
      </c>
      <c r="H160" s="56" t="e">
        <v>#N/A</v>
      </c>
      <c r="J160" s="56" t="e">
        <v>#N/A</v>
      </c>
      <c r="K160" s="56" t="e">
        <v>#N/A</v>
      </c>
      <c r="L160" s="56" t="e">
        <v>#N/A</v>
      </c>
      <c r="M160" s="56" t="e">
        <v>#N/A</v>
      </c>
      <c r="N160" s="56" t="e">
        <v>#N/A</v>
      </c>
      <c r="O160" s="56" t="e">
        <v>#N/A</v>
      </c>
      <c r="P160" s="56" t="e">
        <v>#N/A</v>
      </c>
    </row>
    <row r="161" spans="2:16" ht="13.5" customHeight="1" x14ac:dyDescent="0.25">
      <c r="B161" s="56" t="e">
        <v>#N/A</v>
      </c>
      <c r="C161" s="56" t="e">
        <v>#N/A</v>
      </c>
      <c r="D161" s="56" t="e">
        <v>#N/A</v>
      </c>
      <c r="E161" s="56" t="e">
        <v>#N/A</v>
      </c>
      <c r="F161" s="56" t="e">
        <v>#N/A</v>
      </c>
      <c r="G161" s="56" t="e">
        <v>#N/A</v>
      </c>
      <c r="H161" s="56" t="e">
        <v>#N/A</v>
      </c>
      <c r="J161" s="56" t="e">
        <v>#N/A</v>
      </c>
      <c r="K161" s="56" t="e">
        <v>#N/A</v>
      </c>
      <c r="L161" s="56" t="e">
        <v>#N/A</v>
      </c>
      <c r="M161" s="56" t="e">
        <v>#N/A</v>
      </c>
      <c r="N161" s="56" t="e">
        <v>#N/A</v>
      </c>
      <c r="O161" s="56" t="e">
        <v>#N/A</v>
      </c>
      <c r="P161" s="56" t="e">
        <v>#N/A</v>
      </c>
    </row>
    <row r="162" spans="2:16" ht="13.5" customHeight="1" x14ac:dyDescent="0.25">
      <c r="B162" s="56" t="e">
        <v>#N/A</v>
      </c>
      <c r="C162" s="56" t="e">
        <v>#N/A</v>
      </c>
      <c r="D162" s="56" t="e">
        <v>#N/A</v>
      </c>
      <c r="E162" s="56" t="e">
        <v>#N/A</v>
      </c>
      <c r="F162" s="56" t="e">
        <v>#N/A</v>
      </c>
      <c r="G162" s="56" t="e">
        <v>#N/A</v>
      </c>
      <c r="H162" s="56" t="e">
        <v>#N/A</v>
      </c>
      <c r="J162" s="56" t="e">
        <v>#N/A</v>
      </c>
      <c r="K162" s="56" t="e">
        <v>#N/A</v>
      </c>
      <c r="L162" s="56" t="e">
        <v>#N/A</v>
      </c>
      <c r="M162" s="56" t="e">
        <v>#N/A</v>
      </c>
      <c r="N162" s="56" t="e">
        <v>#N/A</v>
      </c>
      <c r="O162" s="56" t="e">
        <v>#N/A</v>
      </c>
      <c r="P162" s="56" t="e">
        <v>#N/A</v>
      </c>
    </row>
    <row r="163" spans="2:16" ht="13.5" customHeight="1" x14ac:dyDescent="0.25">
      <c r="B163" s="56" t="e">
        <v>#N/A</v>
      </c>
      <c r="C163" s="56" t="e">
        <v>#N/A</v>
      </c>
      <c r="D163" s="56" t="e">
        <v>#N/A</v>
      </c>
      <c r="E163" s="56" t="e">
        <v>#N/A</v>
      </c>
      <c r="F163" s="56" t="e">
        <v>#N/A</v>
      </c>
      <c r="G163" s="56" t="e">
        <v>#N/A</v>
      </c>
      <c r="H163" s="56" t="e">
        <v>#N/A</v>
      </c>
      <c r="J163" s="56" t="e">
        <v>#N/A</v>
      </c>
      <c r="K163" s="56" t="e">
        <v>#N/A</v>
      </c>
      <c r="L163" s="56" t="e">
        <v>#N/A</v>
      </c>
      <c r="M163" s="56" t="e">
        <v>#N/A</v>
      </c>
      <c r="N163" s="56" t="e">
        <v>#N/A</v>
      </c>
      <c r="O163" s="56" t="e">
        <v>#N/A</v>
      </c>
      <c r="P163" s="56" t="e">
        <v>#N/A</v>
      </c>
    </row>
    <row r="164" spans="2:16" ht="13.5" customHeight="1" x14ac:dyDescent="0.25">
      <c r="B164" s="56" t="e">
        <v>#N/A</v>
      </c>
      <c r="C164" s="56" t="e">
        <v>#N/A</v>
      </c>
      <c r="D164" s="56" t="e">
        <v>#N/A</v>
      </c>
      <c r="E164" s="56" t="e">
        <v>#N/A</v>
      </c>
      <c r="F164" s="56" t="e">
        <v>#N/A</v>
      </c>
      <c r="G164" s="56" t="e">
        <v>#N/A</v>
      </c>
      <c r="H164" s="56" t="e">
        <v>#N/A</v>
      </c>
      <c r="J164" s="56" t="e">
        <v>#N/A</v>
      </c>
      <c r="K164" s="56" t="e">
        <v>#N/A</v>
      </c>
      <c r="L164" s="56" t="e">
        <v>#N/A</v>
      </c>
      <c r="M164" s="56" t="e">
        <v>#N/A</v>
      </c>
      <c r="N164" s="56" t="e">
        <v>#N/A</v>
      </c>
      <c r="O164" s="56" t="e">
        <v>#N/A</v>
      </c>
      <c r="P164" s="56" t="e">
        <v>#N/A</v>
      </c>
    </row>
    <row r="165" spans="2:16" ht="13.5" customHeight="1" x14ac:dyDescent="0.25">
      <c r="B165" s="56" t="e">
        <v>#N/A</v>
      </c>
      <c r="C165" s="56" t="e">
        <v>#N/A</v>
      </c>
      <c r="D165" s="56" t="e">
        <v>#N/A</v>
      </c>
      <c r="E165" s="56" t="e">
        <v>#N/A</v>
      </c>
      <c r="F165" s="56" t="e">
        <v>#N/A</v>
      </c>
      <c r="G165" s="56" t="e">
        <v>#N/A</v>
      </c>
      <c r="H165" s="56" t="e">
        <v>#N/A</v>
      </c>
      <c r="J165" s="56" t="e">
        <v>#N/A</v>
      </c>
      <c r="K165" s="56" t="e">
        <v>#N/A</v>
      </c>
      <c r="L165" s="56" t="e">
        <v>#N/A</v>
      </c>
      <c r="M165" s="56" t="e">
        <v>#N/A</v>
      </c>
      <c r="N165" s="56" t="e">
        <v>#N/A</v>
      </c>
      <c r="O165" s="56" t="e">
        <v>#N/A</v>
      </c>
      <c r="P165" s="56" t="e">
        <v>#N/A</v>
      </c>
    </row>
    <row r="166" spans="2:16" ht="13.5" customHeight="1" x14ac:dyDescent="0.25">
      <c r="B166" s="56" t="e">
        <v>#N/A</v>
      </c>
      <c r="C166" s="56" t="e">
        <v>#N/A</v>
      </c>
      <c r="D166" s="56" t="e">
        <v>#N/A</v>
      </c>
      <c r="E166" s="56" t="e">
        <v>#N/A</v>
      </c>
      <c r="F166" s="56" t="e">
        <v>#N/A</v>
      </c>
      <c r="G166" s="56" t="e">
        <v>#N/A</v>
      </c>
      <c r="H166" s="56" t="e">
        <v>#N/A</v>
      </c>
      <c r="J166" s="56" t="e">
        <v>#N/A</v>
      </c>
      <c r="K166" s="56" t="e">
        <v>#N/A</v>
      </c>
      <c r="L166" s="56" t="e">
        <v>#N/A</v>
      </c>
      <c r="M166" s="56" t="e">
        <v>#N/A</v>
      </c>
      <c r="N166" s="56" t="e">
        <v>#N/A</v>
      </c>
      <c r="O166" s="56" t="e">
        <v>#N/A</v>
      </c>
      <c r="P166" s="56" t="e">
        <v>#N/A</v>
      </c>
    </row>
    <row r="167" spans="2:16" ht="13.5" customHeight="1" x14ac:dyDescent="0.25">
      <c r="B167" s="56" t="e">
        <v>#N/A</v>
      </c>
      <c r="C167" s="56" t="e">
        <v>#N/A</v>
      </c>
      <c r="D167" s="56" t="e">
        <v>#N/A</v>
      </c>
      <c r="E167" s="56" t="e">
        <v>#N/A</v>
      </c>
      <c r="F167" s="56" t="e">
        <v>#N/A</v>
      </c>
      <c r="G167" s="56" t="e">
        <v>#N/A</v>
      </c>
      <c r="H167" s="56" t="e">
        <v>#N/A</v>
      </c>
      <c r="J167" s="56" t="e">
        <v>#N/A</v>
      </c>
      <c r="K167" s="56" t="e">
        <v>#N/A</v>
      </c>
      <c r="L167" s="56" t="e">
        <v>#N/A</v>
      </c>
      <c r="M167" s="56" t="e">
        <v>#N/A</v>
      </c>
      <c r="N167" s="56" t="e">
        <v>#N/A</v>
      </c>
      <c r="O167" s="56" t="e">
        <v>#N/A</v>
      </c>
      <c r="P167" s="56" t="e">
        <v>#N/A</v>
      </c>
    </row>
    <row r="168" spans="2:16" ht="13.5" customHeight="1" x14ac:dyDescent="0.25">
      <c r="B168" s="56" t="e">
        <v>#N/A</v>
      </c>
      <c r="C168" s="56" t="e">
        <v>#N/A</v>
      </c>
      <c r="D168" s="56" t="e">
        <v>#N/A</v>
      </c>
      <c r="E168" s="56" t="e">
        <v>#N/A</v>
      </c>
      <c r="F168" s="56" t="e">
        <v>#N/A</v>
      </c>
      <c r="G168" s="56" t="e">
        <v>#N/A</v>
      </c>
      <c r="H168" s="56" t="e">
        <v>#N/A</v>
      </c>
      <c r="J168" s="56" t="e">
        <v>#N/A</v>
      </c>
      <c r="K168" s="56" t="e">
        <v>#N/A</v>
      </c>
      <c r="L168" s="56" t="e">
        <v>#N/A</v>
      </c>
      <c r="M168" s="56" t="e">
        <v>#N/A</v>
      </c>
      <c r="N168" s="56" t="e">
        <v>#N/A</v>
      </c>
      <c r="O168" s="56" t="e">
        <v>#N/A</v>
      </c>
      <c r="P168" s="56" t="e">
        <v>#N/A</v>
      </c>
    </row>
    <row r="169" spans="2:16" ht="13.5" customHeight="1" x14ac:dyDescent="0.25">
      <c r="B169" s="56" t="e">
        <v>#N/A</v>
      </c>
      <c r="C169" s="56" t="e">
        <v>#N/A</v>
      </c>
      <c r="D169" s="56" t="e">
        <v>#N/A</v>
      </c>
      <c r="E169" s="56" t="e">
        <v>#N/A</v>
      </c>
      <c r="F169" s="56" t="e">
        <v>#N/A</v>
      </c>
      <c r="G169" s="56" t="e">
        <v>#N/A</v>
      </c>
      <c r="H169" s="56" t="e">
        <v>#N/A</v>
      </c>
      <c r="J169" s="56" t="e">
        <v>#N/A</v>
      </c>
      <c r="K169" s="56" t="e">
        <v>#N/A</v>
      </c>
      <c r="L169" s="56" t="e">
        <v>#N/A</v>
      </c>
      <c r="M169" s="56" t="e">
        <v>#N/A</v>
      </c>
      <c r="N169" s="56" t="e">
        <v>#N/A</v>
      </c>
      <c r="O169" s="56" t="e">
        <v>#N/A</v>
      </c>
      <c r="P169" s="56" t="e">
        <v>#N/A</v>
      </c>
    </row>
    <row r="170" spans="2:16" ht="13.5" customHeight="1" x14ac:dyDescent="0.25">
      <c r="B170" s="56" t="e">
        <v>#N/A</v>
      </c>
      <c r="C170" s="56" t="e">
        <v>#N/A</v>
      </c>
      <c r="D170" s="56" t="e">
        <v>#N/A</v>
      </c>
      <c r="E170" s="56" t="e">
        <v>#N/A</v>
      </c>
      <c r="F170" s="56" t="e">
        <v>#N/A</v>
      </c>
      <c r="G170" s="56" t="e">
        <v>#N/A</v>
      </c>
      <c r="H170" s="56" t="e">
        <v>#N/A</v>
      </c>
      <c r="J170" s="56" t="e">
        <v>#N/A</v>
      </c>
      <c r="K170" s="56" t="e">
        <v>#N/A</v>
      </c>
      <c r="L170" s="56" t="e">
        <v>#N/A</v>
      </c>
      <c r="M170" s="56" t="e">
        <v>#N/A</v>
      </c>
      <c r="N170" s="56" t="e">
        <v>#N/A</v>
      </c>
      <c r="O170" s="56" t="e">
        <v>#N/A</v>
      </c>
      <c r="P170" s="56" t="e">
        <v>#N/A</v>
      </c>
    </row>
    <row r="171" spans="2:16" ht="13.5" customHeight="1" x14ac:dyDescent="0.25">
      <c r="B171" s="56" t="e">
        <v>#N/A</v>
      </c>
      <c r="C171" s="56" t="e">
        <v>#N/A</v>
      </c>
      <c r="D171" s="56" t="e">
        <v>#N/A</v>
      </c>
      <c r="E171" s="56" t="e">
        <v>#N/A</v>
      </c>
      <c r="F171" s="56" t="e">
        <v>#N/A</v>
      </c>
      <c r="G171" s="56" t="e">
        <v>#N/A</v>
      </c>
      <c r="H171" s="56" t="e">
        <v>#N/A</v>
      </c>
      <c r="J171" s="56" t="e">
        <v>#N/A</v>
      </c>
      <c r="K171" s="56" t="e">
        <v>#N/A</v>
      </c>
      <c r="L171" s="56" t="e">
        <v>#N/A</v>
      </c>
      <c r="M171" s="56" t="e">
        <v>#N/A</v>
      </c>
      <c r="N171" s="56" t="e">
        <v>#N/A</v>
      </c>
      <c r="O171" s="56" t="e">
        <v>#N/A</v>
      </c>
      <c r="P171" s="56" t="e">
        <v>#N/A</v>
      </c>
    </row>
    <row r="172" spans="2:16" ht="13.5" customHeight="1" x14ac:dyDescent="0.25">
      <c r="B172" s="56" t="e">
        <v>#N/A</v>
      </c>
      <c r="C172" s="56" t="e">
        <v>#N/A</v>
      </c>
      <c r="D172" s="56" t="e">
        <v>#N/A</v>
      </c>
      <c r="E172" s="56" t="e">
        <v>#N/A</v>
      </c>
      <c r="F172" s="56" t="e">
        <v>#N/A</v>
      </c>
      <c r="G172" s="56" t="e">
        <v>#N/A</v>
      </c>
      <c r="H172" s="56" t="e">
        <v>#N/A</v>
      </c>
      <c r="J172" s="56" t="e">
        <v>#N/A</v>
      </c>
      <c r="K172" s="56" t="e">
        <v>#N/A</v>
      </c>
      <c r="L172" s="56" t="e">
        <v>#N/A</v>
      </c>
      <c r="M172" s="56" t="e">
        <v>#N/A</v>
      </c>
      <c r="N172" s="56" t="e">
        <v>#N/A</v>
      </c>
      <c r="O172" s="56" t="e">
        <v>#N/A</v>
      </c>
      <c r="P172" s="56" t="e">
        <v>#N/A</v>
      </c>
    </row>
    <row r="173" spans="2:16" ht="13.5" customHeight="1" x14ac:dyDescent="0.25">
      <c r="B173" s="56" t="e">
        <v>#N/A</v>
      </c>
      <c r="C173" s="56" t="e">
        <v>#N/A</v>
      </c>
      <c r="D173" s="56" t="e">
        <v>#N/A</v>
      </c>
      <c r="E173" s="56" t="e">
        <v>#N/A</v>
      </c>
      <c r="F173" s="56" t="e">
        <v>#N/A</v>
      </c>
      <c r="G173" s="56" t="e">
        <v>#N/A</v>
      </c>
      <c r="H173" s="56" t="e">
        <v>#N/A</v>
      </c>
      <c r="J173" s="56" t="e">
        <v>#N/A</v>
      </c>
      <c r="K173" s="56" t="e">
        <v>#N/A</v>
      </c>
      <c r="L173" s="56" t="e">
        <v>#N/A</v>
      </c>
      <c r="M173" s="56" t="e">
        <v>#N/A</v>
      </c>
      <c r="N173" s="56" t="e">
        <v>#N/A</v>
      </c>
      <c r="O173" s="56" t="e">
        <v>#N/A</v>
      </c>
      <c r="P173" s="56" t="e">
        <v>#N/A</v>
      </c>
    </row>
    <row r="174" spans="2:16" ht="13.5" customHeight="1" x14ac:dyDescent="0.25">
      <c r="B174" s="56" t="e">
        <v>#N/A</v>
      </c>
      <c r="C174" s="56" t="e">
        <v>#N/A</v>
      </c>
      <c r="D174" s="56" t="e">
        <v>#N/A</v>
      </c>
      <c r="E174" s="56" t="e">
        <v>#N/A</v>
      </c>
      <c r="F174" s="56" t="e">
        <v>#N/A</v>
      </c>
      <c r="G174" s="56" t="e">
        <v>#N/A</v>
      </c>
      <c r="H174" s="56" t="e">
        <v>#N/A</v>
      </c>
      <c r="J174" s="56" t="e">
        <v>#N/A</v>
      </c>
      <c r="K174" s="56" t="e">
        <v>#N/A</v>
      </c>
      <c r="L174" s="56" t="e">
        <v>#N/A</v>
      </c>
      <c r="M174" s="56" t="e">
        <v>#N/A</v>
      </c>
      <c r="N174" s="56" t="e">
        <v>#N/A</v>
      </c>
      <c r="O174" s="56" t="e">
        <v>#N/A</v>
      </c>
      <c r="P174" s="56" t="e">
        <v>#N/A</v>
      </c>
    </row>
    <row r="175" spans="2:16" ht="13.5" customHeight="1" x14ac:dyDescent="0.25">
      <c r="B175" s="56" t="e">
        <v>#N/A</v>
      </c>
      <c r="C175" s="56" t="e">
        <v>#N/A</v>
      </c>
      <c r="D175" s="56" t="e">
        <v>#N/A</v>
      </c>
      <c r="E175" s="56" t="e">
        <v>#N/A</v>
      </c>
      <c r="F175" s="56" t="e">
        <v>#N/A</v>
      </c>
      <c r="G175" s="56" t="e">
        <v>#N/A</v>
      </c>
      <c r="H175" s="56" t="e">
        <v>#N/A</v>
      </c>
      <c r="J175" s="56" t="e">
        <v>#N/A</v>
      </c>
      <c r="K175" s="56" t="e">
        <v>#N/A</v>
      </c>
      <c r="L175" s="56" t="e">
        <v>#N/A</v>
      </c>
      <c r="M175" s="56" t="e">
        <v>#N/A</v>
      </c>
      <c r="N175" s="56" t="e">
        <v>#N/A</v>
      </c>
      <c r="O175" s="56" t="e">
        <v>#N/A</v>
      </c>
      <c r="P175" s="56" t="e">
        <v>#N/A</v>
      </c>
    </row>
    <row r="176" spans="2:16" ht="13.5" customHeight="1" x14ac:dyDescent="0.25">
      <c r="B176" s="56" t="e">
        <v>#N/A</v>
      </c>
      <c r="C176" s="56" t="e">
        <v>#N/A</v>
      </c>
      <c r="D176" s="56" t="e">
        <v>#N/A</v>
      </c>
      <c r="E176" s="56" t="e">
        <v>#N/A</v>
      </c>
      <c r="F176" s="56" t="e">
        <v>#N/A</v>
      </c>
      <c r="G176" s="56" t="e">
        <v>#N/A</v>
      </c>
      <c r="H176" s="56" t="e">
        <v>#N/A</v>
      </c>
      <c r="J176" s="56" t="e">
        <v>#N/A</v>
      </c>
      <c r="K176" s="56" t="e">
        <v>#N/A</v>
      </c>
      <c r="L176" s="56" t="e">
        <v>#N/A</v>
      </c>
      <c r="M176" s="56" t="e">
        <v>#N/A</v>
      </c>
      <c r="N176" s="56" t="e">
        <v>#N/A</v>
      </c>
      <c r="O176" s="56" t="e">
        <v>#N/A</v>
      </c>
      <c r="P176" s="56" t="e">
        <v>#N/A</v>
      </c>
    </row>
    <row r="177" spans="2:16" ht="13.5" customHeight="1" x14ac:dyDescent="0.25">
      <c r="B177" s="56" t="e">
        <v>#N/A</v>
      </c>
      <c r="C177" s="56" t="e">
        <v>#N/A</v>
      </c>
      <c r="D177" s="56" t="e">
        <v>#N/A</v>
      </c>
      <c r="E177" s="56" t="e">
        <v>#N/A</v>
      </c>
      <c r="F177" s="56" t="e">
        <v>#N/A</v>
      </c>
      <c r="G177" s="56" t="e">
        <v>#N/A</v>
      </c>
      <c r="H177" s="56" t="e">
        <v>#N/A</v>
      </c>
      <c r="J177" s="56" t="e">
        <v>#N/A</v>
      </c>
      <c r="K177" s="56" t="e">
        <v>#N/A</v>
      </c>
      <c r="L177" s="56" t="e">
        <v>#N/A</v>
      </c>
      <c r="M177" s="56" t="e">
        <v>#N/A</v>
      </c>
      <c r="N177" s="56" t="e">
        <v>#N/A</v>
      </c>
      <c r="O177" s="56" t="e">
        <v>#N/A</v>
      </c>
      <c r="P177" s="56" t="e">
        <v>#N/A</v>
      </c>
    </row>
    <row r="178" spans="2:16" ht="13.5" customHeight="1" x14ac:dyDescent="0.25">
      <c r="B178" s="56" t="e">
        <v>#N/A</v>
      </c>
      <c r="C178" s="56" t="e">
        <v>#N/A</v>
      </c>
      <c r="D178" s="56" t="e">
        <v>#N/A</v>
      </c>
      <c r="E178" s="56" t="e">
        <v>#N/A</v>
      </c>
      <c r="F178" s="56" t="e">
        <v>#N/A</v>
      </c>
      <c r="G178" s="56" t="e">
        <v>#N/A</v>
      </c>
      <c r="H178" s="56" t="e">
        <v>#N/A</v>
      </c>
      <c r="J178" s="56" t="e">
        <v>#N/A</v>
      </c>
      <c r="K178" s="56" t="e">
        <v>#N/A</v>
      </c>
      <c r="L178" s="56" t="e">
        <v>#N/A</v>
      </c>
      <c r="M178" s="56" t="e">
        <v>#N/A</v>
      </c>
      <c r="N178" s="56" t="e">
        <v>#N/A</v>
      </c>
      <c r="O178" s="56" t="e">
        <v>#N/A</v>
      </c>
      <c r="P178" s="56" t="e">
        <v>#N/A</v>
      </c>
    </row>
    <row r="179" spans="2:16" ht="13.5" customHeight="1" x14ac:dyDescent="0.25">
      <c r="B179" s="56" t="e">
        <v>#N/A</v>
      </c>
      <c r="C179" s="56" t="e">
        <v>#N/A</v>
      </c>
      <c r="D179" s="56" t="e">
        <v>#N/A</v>
      </c>
      <c r="E179" s="56" t="e">
        <v>#N/A</v>
      </c>
      <c r="F179" s="56" t="e">
        <v>#N/A</v>
      </c>
      <c r="G179" s="56" t="e">
        <v>#N/A</v>
      </c>
      <c r="H179" s="56" t="e">
        <v>#N/A</v>
      </c>
      <c r="J179" s="56" t="e">
        <v>#N/A</v>
      </c>
      <c r="K179" s="56" t="e">
        <v>#N/A</v>
      </c>
      <c r="L179" s="56" t="e">
        <v>#N/A</v>
      </c>
      <c r="M179" s="56" t="e">
        <v>#N/A</v>
      </c>
      <c r="N179" s="56" t="e">
        <v>#N/A</v>
      </c>
      <c r="O179" s="56" t="e">
        <v>#N/A</v>
      </c>
      <c r="P179" s="56" t="e">
        <v>#N/A</v>
      </c>
    </row>
    <row r="180" spans="2:16" ht="13.5" customHeight="1" x14ac:dyDescent="0.25">
      <c r="B180" s="56" t="e">
        <v>#N/A</v>
      </c>
      <c r="C180" s="56" t="e">
        <v>#N/A</v>
      </c>
      <c r="D180" s="56" t="e">
        <v>#N/A</v>
      </c>
      <c r="E180" s="56" t="e">
        <v>#N/A</v>
      </c>
      <c r="F180" s="56" t="e">
        <v>#N/A</v>
      </c>
      <c r="G180" s="56" t="e">
        <v>#N/A</v>
      </c>
      <c r="H180" s="56" t="e">
        <v>#N/A</v>
      </c>
      <c r="J180" s="56" t="e">
        <v>#N/A</v>
      </c>
      <c r="K180" s="56" t="e">
        <v>#N/A</v>
      </c>
      <c r="L180" s="56" t="e">
        <v>#N/A</v>
      </c>
      <c r="M180" s="56" t="e">
        <v>#N/A</v>
      </c>
      <c r="N180" s="56" t="e">
        <v>#N/A</v>
      </c>
      <c r="O180" s="56" t="e">
        <v>#N/A</v>
      </c>
      <c r="P180" s="56" t="e">
        <v>#N/A</v>
      </c>
    </row>
    <row r="181" spans="2:16" ht="13.5" customHeight="1" x14ac:dyDescent="0.25">
      <c r="B181" s="56" t="e">
        <v>#N/A</v>
      </c>
      <c r="C181" s="56" t="e">
        <v>#N/A</v>
      </c>
      <c r="D181" s="56" t="e">
        <v>#N/A</v>
      </c>
      <c r="E181" s="56" t="e">
        <v>#N/A</v>
      </c>
      <c r="F181" s="56" t="e">
        <v>#N/A</v>
      </c>
      <c r="G181" s="56" t="e">
        <v>#N/A</v>
      </c>
      <c r="H181" s="56" t="e">
        <v>#N/A</v>
      </c>
      <c r="J181" s="56" t="e">
        <v>#N/A</v>
      </c>
      <c r="K181" s="56" t="e">
        <v>#N/A</v>
      </c>
      <c r="L181" s="56" t="e">
        <v>#N/A</v>
      </c>
      <c r="M181" s="56" t="e">
        <v>#N/A</v>
      </c>
      <c r="N181" s="56" t="e">
        <v>#N/A</v>
      </c>
      <c r="O181" s="56" t="e">
        <v>#N/A</v>
      </c>
      <c r="P181" s="56" t="e">
        <v>#N/A</v>
      </c>
    </row>
    <row r="182" spans="2:16" ht="13.5" customHeight="1" x14ac:dyDescent="0.25">
      <c r="B182" s="56" t="e">
        <v>#N/A</v>
      </c>
      <c r="C182" s="56" t="e">
        <v>#N/A</v>
      </c>
      <c r="D182" s="56" t="e">
        <v>#N/A</v>
      </c>
      <c r="E182" s="56" t="e">
        <v>#N/A</v>
      </c>
      <c r="F182" s="56" t="e">
        <v>#N/A</v>
      </c>
      <c r="G182" s="56" t="e">
        <v>#N/A</v>
      </c>
      <c r="H182" s="56" t="e">
        <v>#N/A</v>
      </c>
      <c r="J182" s="56" t="e">
        <v>#N/A</v>
      </c>
      <c r="K182" s="56" t="e">
        <v>#N/A</v>
      </c>
      <c r="L182" s="56" t="e">
        <v>#N/A</v>
      </c>
      <c r="M182" s="56" t="e">
        <v>#N/A</v>
      </c>
      <c r="N182" s="56" t="e">
        <v>#N/A</v>
      </c>
      <c r="O182" s="56" t="e">
        <v>#N/A</v>
      </c>
      <c r="P182" s="56" t="e">
        <v>#N/A</v>
      </c>
    </row>
    <row r="183" spans="2:16" ht="13.5" customHeight="1" x14ac:dyDescent="0.25">
      <c r="B183" s="56" t="e">
        <v>#N/A</v>
      </c>
      <c r="C183" s="56" t="e">
        <v>#N/A</v>
      </c>
      <c r="D183" s="56" t="e">
        <v>#N/A</v>
      </c>
      <c r="E183" s="56" t="e">
        <v>#N/A</v>
      </c>
      <c r="F183" s="56" t="e">
        <v>#N/A</v>
      </c>
      <c r="G183" s="56" t="e">
        <v>#N/A</v>
      </c>
      <c r="H183" s="56" t="e">
        <v>#N/A</v>
      </c>
      <c r="J183" s="56" t="e">
        <v>#N/A</v>
      </c>
      <c r="K183" s="56" t="e">
        <v>#N/A</v>
      </c>
      <c r="L183" s="56" t="e">
        <v>#N/A</v>
      </c>
      <c r="M183" s="56" t="e">
        <v>#N/A</v>
      </c>
      <c r="N183" s="56" t="e">
        <v>#N/A</v>
      </c>
      <c r="O183" s="56" t="e">
        <v>#N/A</v>
      </c>
      <c r="P183" s="56" t="e">
        <v>#N/A</v>
      </c>
    </row>
    <row r="184" spans="2:16" ht="13.5" customHeight="1" x14ac:dyDescent="0.25">
      <c r="B184" s="56" t="e">
        <v>#N/A</v>
      </c>
      <c r="C184" s="56" t="e">
        <v>#N/A</v>
      </c>
      <c r="D184" s="56" t="e">
        <v>#N/A</v>
      </c>
      <c r="E184" s="56" t="e">
        <v>#N/A</v>
      </c>
      <c r="F184" s="56" t="e">
        <v>#N/A</v>
      </c>
      <c r="G184" s="56" t="e">
        <v>#N/A</v>
      </c>
      <c r="H184" s="56" t="e">
        <v>#N/A</v>
      </c>
      <c r="J184" s="56" t="e">
        <v>#N/A</v>
      </c>
      <c r="K184" s="56" t="e">
        <v>#N/A</v>
      </c>
      <c r="L184" s="56" t="e">
        <v>#N/A</v>
      </c>
      <c r="M184" s="56" t="e">
        <v>#N/A</v>
      </c>
      <c r="N184" s="56" t="e">
        <v>#N/A</v>
      </c>
      <c r="O184" s="56" t="e">
        <v>#N/A</v>
      </c>
      <c r="P184" s="56" t="e">
        <v>#N/A</v>
      </c>
    </row>
    <row r="185" spans="2:16" ht="13.5" customHeight="1" x14ac:dyDescent="0.25">
      <c r="B185" s="56" t="e">
        <v>#N/A</v>
      </c>
      <c r="C185" s="56" t="e">
        <v>#N/A</v>
      </c>
      <c r="D185" s="56" t="e">
        <v>#N/A</v>
      </c>
      <c r="E185" s="56" t="e">
        <v>#N/A</v>
      </c>
      <c r="F185" s="56" t="e">
        <v>#N/A</v>
      </c>
      <c r="G185" s="56" t="e">
        <v>#N/A</v>
      </c>
      <c r="H185" s="56" t="e">
        <v>#N/A</v>
      </c>
      <c r="J185" s="56" t="e">
        <v>#N/A</v>
      </c>
      <c r="K185" s="56" t="e">
        <v>#N/A</v>
      </c>
      <c r="L185" s="56" t="e">
        <v>#N/A</v>
      </c>
      <c r="M185" s="56" t="e">
        <v>#N/A</v>
      </c>
      <c r="N185" s="56" t="e">
        <v>#N/A</v>
      </c>
      <c r="O185" s="56" t="e">
        <v>#N/A</v>
      </c>
      <c r="P185" s="56" t="e">
        <v>#N/A</v>
      </c>
    </row>
    <row r="186" spans="2:16" ht="13.5" customHeight="1" x14ac:dyDescent="0.25">
      <c r="B186" s="56" t="e">
        <v>#N/A</v>
      </c>
      <c r="C186" s="56" t="e">
        <v>#N/A</v>
      </c>
      <c r="D186" s="56" t="e">
        <v>#N/A</v>
      </c>
      <c r="E186" s="56" t="e">
        <v>#N/A</v>
      </c>
      <c r="F186" s="56" t="e">
        <v>#N/A</v>
      </c>
      <c r="G186" s="56" t="e">
        <v>#N/A</v>
      </c>
      <c r="H186" s="56" t="e">
        <v>#N/A</v>
      </c>
      <c r="J186" s="56" t="e">
        <v>#N/A</v>
      </c>
      <c r="K186" s="56" t="e">
        <v>#N/A</v>
      </c>
      <c r="L186" s="56" t="e">
        <v>#N/A</v>
      </c>
      <c r="M186" s="56" t="e">
        <v>#N/A</v>
      </c>
      <c r="N186" s="56" t="e">
        <v>#N/A</v>
      </c>
      <c r="O186" s="56" t="e">
        <v>#N/A</v>
      </c>
      <c r="P186" s="56" t="e">
        <v>#N/A</v>
      </c>
    </row>
    <row r="187" spans="2:16" ht="13.5" customHeight="1" x14ac:dyDescent="0.25">
      <c r="B187" s="56" t="e">
        <v>#N/A</v>
      </c>
      <c r="C187" s="56" t="e">
        <v>#N/A</v>
      </c>
      <c r="D187" s="56" t="e">
        <v>#N/A</v>
      </c>
      <c r="E187" s="56" t="e">
        <v>#N/A</v>
      </c>
      <c r="F187" s="56" t="e">
        <v>#N/A</v>
      </c>
      <c r="G187" s="56" t="e">
        <v>#N/A</v>
      </c>
      <c r="H187" s="56" t="e">
        <v>#N/A</v>
      </c>
      <c r="J187" s="56" t="e">
        <v>#N/A</v>
      </c>
      <c r="K187" s="56" t="e">
        <v>#N/A</v>
      </c>
      <c r="L187" s="56" t="e">
        <v>#N/A</v>
      </c>
      <c r="M187" s="56" t="e">
        <v>#N/A</v>
      </c>
      <c r="N187" s="56" t="e">
        <v>#N/A</v>
      </c>
      <c r="O187" s="56" t="e">
        <v>#N/A</v>
      </c>
      <c r="P187" s="56" t="e">
        <v>#N/A</v>
      </c>
    </row>
    <row r="188" spans="2:16" ht="13.5" customHeight="1" x14ac:dyDescent="0.25">
      <c r="B188" s="56" t="e">
        <v>#N/A</v>
      </c>
      <c r="C188" s="56" t="e">
        <v>#N/A</v>
      </c>
      <c r="D188" s="56" t="e">
        <v>#N/A</v>
      </c>
      <c r="E188" s="56" t="e">
        <v>#N/A</v>
      </c>
      <c r="F188" s="56" t="e">
        <v>#N/A</v>
      </c>
      <c r="G188" s="56" t="e">
        <v>#N/A</v>
      </c>
      <c r="H188" s="56" t="e">
        <v>#N/A</v>
      </c>
      <c r="J188" s="56" t="e">
        <v>#N/A</v>
      </c>
      <c r="K188" s="56" t="e">
        <v>#N/A</v>
      </c>
      <c r="L188" s="56" t="e">
        <v>#N/A</v>
      </c>
      <c r="M188" s="56" t="e">
        <v>#N/A</v>
      </c>
      <c r="N188" s="56" t="e">
        <v>#N/A</v>
      </c>
      <c r="O188" s="56" t="e">
        <v>#N/A</v>
      </c>
      <c r="P188" s="56" t="e">
        <v>#N/A</v>
      </c>
    </row>
    <row r="189" spans="2:16" ht="13.5" customHeight="1" x14ac:dyDescent="0.25">
      <c r="B189" s="56" t="e">
        <v>#N/A</v>
      </c>
      <c r="C189" s="56" t="e">
        <v>#N/A</v>
      </c>
      <c r="D189" s="56" t="e">
        <v>#N/A</v>
      </c>
      <c r="E189" s="56" t="e">
        <v>#N/A</v>
      </c>
      <c r="F189" s="56" t="e">
        <v>#N/A</v>
      </c>
      <c r="G189" s="56" t="e">
        <v>#N/A</v>
      </c>
      <c r="H189" s="56" t="e">
        <v>#N/A</v>
      </c>
      <c r="J189" s="56" t="e">
        <v>#N/A</v>
      </c>
      <c r="K189" s="56" t="e">
        <v>#N/A</v>
      </c>
      <c r="L189" s="56" t="e">
        <v>#N/A</v>
      </c>
      <c r="M189" s="56" t="e">
        <v>#N/A</v>
      </c>
      <c r="N189" s="56" t="e">
        <v>#N/A</v>
      </c>
      <c r="O189" s="56" t="e">
        <v>#N/A</v>
      </c>
      <c r="P189" s="56" t="e">
        <v>#N/A</v>
      </c>
    </row>
    <row r="190" spans="2:16" ht="13.5" customHeight="1" x14ac:dyDescent="0.25">
      <c r="B190" s="56" t="e">
        <v>#N/A</v>
      </c>
      <c r="C190" s="56" t="e">
        <v>#N/A</v>
      </c>
      <c r="D190" s="56" t="e">
        <v>#N/A</v>
      </c>
      <c r="E190" s="56" t="e">
        <v>#N/A</v>
      </c>
      <c r="F190" s="56" t="e">
        <v>#N/A</v>
      </c>
      <c r="G190" s="56" t="e">
        <v>#N/A</v>
      </c>
      <c r="H190" s="56" t="e">
        <v>#N/A</v>
      </c>
      <c r="J190" s="56" t="e">
        <v>#N/A</v>
      </c>
      <c r="K190" s="56" t="e">
        <v>#N/A</v>
      </c>
      <c r="L190" s="56" t="e">
        <v>#N/A</v>
      </c>
      <c r="M190" s="56" t="e">
        <v>#N/A</v>
      </c>
      <c r="N190" s="56" t="e">
        <v>#N/A</v>
      </c>
      <c r="O190" s="56" t="e">
        <v>#N/A</v>
      </c>
      <c r="P190" s="56" t="e">
        <v>#N/A</v>
      </c>
    </row>
    <row r="191" spans="2:16" ht="13.5" customHeight="1" x14ac:dyDescent="0.25">
      <c r="B191" s="56" t="e">
        <v>#N/A</v>
      </c>
      <c r="C191" s="56" t="e">
        <v>#N/A</v>
      </c>
      <c r="D191" s="56" t="e">
        <v>#N/A</v>
      </c>
      <c r="E191" s="56" t="e">
        <v>#N/A</v>
      </c>
      <c r="F191" s="56" t="e">
        <v>#N/A</v>
      </c>
      <c r="G191" s="56" t="e">
        <v>#N/A</v>
      </c>
      <c r="H191" s="56" t="e">
        <v>#N/A</v>
      </c>
      <c r="J191" s="56" t="e">
        <v>#N/A</v>
      </c>
      <c r="K191" s="56" t="e">
        <v>#N/A</v>
      </c>
      <c r="L191" s="56" t="e">
        <v>#N/A</v>
      </c>
      <c r="M191" s="56" t="e">
        <v>#N/A</v>
      </c>
      <c r="N191" s="56" t="e">
        <v>#N/A</v>
      </c>
      <c r="O191" s="56" t="e">
        <v>#N/A</v>
      </c>
      <c r="P191" s="56" t="e">
        <v>#N/A</v>
      </c>
    </row>
    <row r="192" spans="2:16" ht="13.5" customHeight="1" x14ac:dyDescent="0.25">
      <c r="B192" s="56" t="e">
        <v>#N/A</v>
      </c>
      <c r="C192" s="56" t="e">
        <v>#N/A</v>
      </c>
      <c r="D192" s="56" t="e">
        <v>#N/A</v>
      </c>
      <c r="E192" s="56" t="e">
        <v>#N/A</v>
      </c>
      <c r="F192" s="56" t="e">
        <v>#N/A</v>
      </c>
      <c r="G192" s="56" t="e">
        <v>#N/A</v>
      </c>
      <c r="H192" s="56" t="e">
        <v>#N/A</v>
      </c>
      <c r="J192" s="56" t="e">
        <v>#N/A</v>
      </c>
      <c r="K192" s="56" t="e">
        <v>#N/A</v>
      </c>
      <c r="L192" s="56" t="e">
        <v>#N/A</v>
      </c>
      <c r="M192" s="56" t="e">
        <v>#N/A</v>
      </c>
      <c r="N192" s="56" t="e">
        <v>#N/A</v>
      </c>
      <c r="O192" s="56" t="e">
        <v>#N/A</v>
      </c>
      <c r="P192" s="56" t="e">
        <v>#N/A</v>
      </c>
    </row>
    <row r="193" spans="2:16" ht="13.5" customHeight="1" x14ac:dyDescent="0.25">
      <c r="B193" s="56" t="e">
        <v>#N/A</v>
      </c>
      <c r="C193" s="56" t="e">
        <v>#N/A</v>
      </c>
      <c r="D193" s="56" t="e">
        <v>#N/A</v>
      </c>
      <c r="E193" s="56" t="e">
        <v>#N/A</v>
      </c>
      <c r="F193" s="56" t="e">
        <v>#N/A</v>
      </c>
      <c r="G193" s="56" t="e">
        <v>#N/A</v>
      </c>
      <c r="H193" s="56" t="e">
        <v>#N/A</v>
      </c>
      <c r="J193" s="56" t="e">
        <v>#N/A</v>
      </c>
      <c r="K193" s="56" t="e">
        <v>#N/A</v>
      </c>
      <c r="L193" s="56" t="e">
        <v>#N/A</v>
      </c>
      <c r="M193" s="56" t="e">
        <v>#N/A</v>
      </c>
      <c r="N193" s="56" t="e">
        <v>#N/A</v>
      </c>
      <c r="O193" s="56" t="e">
        <v>#N/A</v>
      </c>
      <c r="P193" s="56" t="e">
        <v>#N/A</v>
      </c>
    </row>
    <row r="194" spans="2:16" ht="13.5" customHeight="1" x14ac:dyDescent="0.25">
      <c r="B194" s="56" t="e">
        <v>#N/A</v>
      </c>
      <c r="C194" s="56" t="e">
        <v>#N/A</v>
      </c>
      <c r="D194" s="56" t="e">
        <v>#N/A</v>
      </c>
      <c r="E194" s="56" t="e">
        <v>#N/A</v>
      </c>
      <c r="F194" s="56" t="e">
        <v>#N/A</v>
      </c>
      <c r="G194" s="56" t="e">
        <v>#N/A</v>
      </c>
      <c r="H194" s="56" t="e">
        <v>#N/A</v>
      </c>
      <c r="J194" s="56" t="e">
        <v>#N/A</v>
      </c>
      <c r="K194" s="56" t="e">
        <v>#N/A</v>
      </c>
      <c r="L194" s="56" t="e">
        <v>#N/A</v>
      </c>
      <c r="M194" s="56" t="e">
        <v>#N/A</v>
      </c>
      <c r="N194" s="56" t="e">
        <v>#N/A</v>
      </c>
      <c r="O194" s="56" t="e">
        <v>#N/A</v>
      </c>
      <c r="P194" s="56" t="e">
        <v>#N/A</v>
      </c>
    </row>
    <row r="195" spans="2:16" ht="13.5" customHeight="1" x14ac:dyDescent="0.25">
      <c r="B195" s="56" t="e">
        <v>#N/A</v>
      </c>
      <c r="C195" s="56" t="e">
        <v>#N/A</v>
      </c>
      <c r="D195" s="56" t="e">
        <v>#N/A</v>
      </c>
      <c r="E195" s="56" t="e">
        <v>#N/A</v>
      </c>
      <c r="F195" s="56" t="e">
        <v>#N/A</v>
      </c>
      <c r="G195" s="56" t="e">
        <v>#N/A</v>
      </c>
      <c r="H195" s="56" t="e">
        <v>#N/A</v>
      </c>
      <c r="J195" s="56" t="e">
        <v>#N/A</v>
      </c>
      <c r="K195" s="56" t="e">
        <v>#N/A</v>
      </c>
      <c r="L195" s="56" t="e">
        <v>#N/A</v>
      </c>
      <c r="M195" s="56" t="e">
        <v>#N/A</v>
      </c>
      <c r="N195" s="56" t="e">
        <v>#N/A</v>
      </c>
      <c r="O195" s="56" t="e">
        <v>#N/A</v>
      </c>
      <c r="P195" s="56" t="e">
        <v>#N/A</v>
      </c>
    </row>
    <row r="196" spans="2:16" ht="13.5" customHeight="1" x14ac:dyDescent="0.25">
      <c r="B196" s="56" t="e">
        <v>#N/A</v>
      </c>
      <c r="C196" s="56" t="e">
        <v>#N/A</v>
      </c>
      <c r="D196" s="56" t="e">
        <v>#N/A</v>
      </c>
      <c r="E196" s="56" t="e">
        <v>#N/A</v>
      </c>
      <c r="F196" s="56" t="e">
        <v>#N/A</v>
      </c>
      <c r="G196" s="56" t="e">
        <v>#N/A</v>
      </c>
      <c r="H196" s="56" t="e">
        <v>#N/A</v>
      </c>
      <c r="J196" s="56" t="e">
        <v>#N/A</v>
      </c>
      <c r="K196" s="56" t="e">
        <v>#N/A</v>
      </c>
      <c r="L196" s="56" t="e">
        <v>#N/A</v>
      </c>
      <c r="M196" s="56" t="e">
        <v>#N/A</v>
      </c>
      <c r="N196" s="56" t="e">
        <v>#N/A</v>
      </c>
      <c r="O196" s="56" t="e">
        <v>#N/A</v>
      </c>
      <c r="P196" s="56" t="e">
        <v>#N/A</v>
      </c>
    </row>
    <row r="197" spans="2:16" ht="13.5" customHeight="1" x14ac:dyDescent="0.25">
      <c r="B197" s="56" t="e">
        <v>#N/A</v>
      </c>
      <c r="C197" s="56" t="e">
        <v>#N/A</v>
      </c>
      <c r="D197" s="56" t="e">
        <v>#N/A</v>
      </c>
      <c r="E197" s="56" t="e">
        <v>#N/A</v>
      </c>
      <c r="F197" s="56" t="e">
        <v>#N/A</v>
      </c>
      <c r="G197" s="56" t="e">
        <v>#N/A</v>
      </c>
      <c r="H197" s="56" t="e">
        <v>#N/A</v>
      </c>
      <c r="J197" s="56" t="e">
        <v>#N/A</v>
      </c>
      <c r="K197" s="56" t="e">
        <v>#N/A</v>
      </c>
      <c r="L197" s="56" t="e">
        <v>#N/A</v>
      </c>
      <c r="M197" s="56" t="e">
        <v>#N/A</v>
      </c>
      <c r="N197" s="56" t="e">
        <v>#N/A</v>
      </c>
      <c r="O197" s="56" t="e">
        <v>#N/A</v>
      </c>
      <c r="P197" s="56" t="e">
        <v>#N/A</v>
      </c>
    </row>
    <row r="198" spans="2:16" ht="13.5" customHeight="1" x14ac:dyDescent="0.25">
      <c r="B198" s="56" t="e">
        <v>#N/A</v>
      </c>
      <c r="C198" s="56" t="e">
        <v>#N/A</v>
      </c>
      <c r="D198" s="56" t="e">
        <v>#N/A</v>
      </c>
      <c r="E198" s="56" t="e">
        <v>#N/A</v>
      </c>
      <c r="F198" s="56" t="e">
        <v>#N/A</v>
      </c>
      <c r="G198" s="56" t="e">
        <v>#N/A</v>
      </c>
      <c r="H198" s="56" t="e">
        <v>#N/A</v>
      </c>
      <c r="J198" s="56" t="e">
        <v>#N/A</v>
      </c>
      <c r="K198" s="56" t="e">
        <v>#N/A</v>
      </c>
      <c r="L198" s="56" t="e">
        <v>#N/A</v>
      </c>
      <c r="M198" s="56" t="e">
        <v>#N/A</v>
      </c>
      <c r="N198" s="56" t="e">
        <v>#N/A</v>
      </c>
      <c r="O198" s="56" t="e">
        <v>#N/A</v>
      </c>
      <c r="P198" s="56" t="e">
        <v>#N/A</v>
      </c>
    </row>
    <row r="199" spans="2:16" ht="13.5" customHeight="1" x14ac:dyDescent="0.25">
      <c r="B199" s="56" t="e">
        <v>#N/A</v>
      </c>
      <c r="C199" s="56" t="e">
        <v>#N/A</v>
      </c>
      <c r="D199" s="56" t="e">
        <v>#N/A</v>
      </c>
      <c r="E199" s="56" t="e">
        <v>#N/A</v>
      </c>
      <c r="F199" s="56" t="e">
        <v>#N/A</v>
      </c>
      <c r="G199" s="56" t="e">
        <v>#N/A</v>
      </c>
      <c r="H199" s="56" t="e">
        <v>#N/A</v>
      </c>
      <c r="J199" s="56" t="e">
        <v>#N/A</v>
      </c>
      <c r="K199" s="56" t="e">
        <v>#N/A</v>
      </c>
      <c r="L199" s="56" t="e">
        <v>#N/A</v>
      </c>
      <c r="M199" s="56" t="e">
        <v>#N/A</v>
      </c>
      <c r="N199" s="56" t="e">
        <v>#N/A</v>
      </c>
      <c r="O199" s="56" t="e">
        <v>#N/A</v>
      </c>
      <c r="P199" s="56" t="e">
        <v>#N/A</v>
      </c>
    </row>
    <row r="200" spans="2:16" ht="13.5" customHeight="1" x14ac:dyDescent="0.25">
      <c r="B200" s="56" t="e">
        <v>#N/A</v>
      </c>
      <c r="C200" s="56" t="e">
        <v>#N/A</v>
      </c>
      <c r="D200" s="56" t="e">
        <v>#N/A</v>
      </c>
      <c r="E200" s="56" t="e">
        <v>#N/A</v>
      </c>
      <c r="F200" s="56" t="e">
        <v>#N/A</v>
      </c>
      <c r="G200" s="56" t="e">
        <v>#N/A</v>
      </c>
      <c r="H200" s="56" t="e">
        <v>#N/A</v>
      </c>
      <c r="J200" s="56" t="e">
        <v>#N/A</v>
      </c>
      <c r="K200" s="56" t="e">
        <v>#N/A</v>
      </c>
      <c r="L200" s="56" t="e">
        <v>#N/A</v>
      </c>
      <c r="M200" s="56" t="e">
        <v>#N/A</v>
      </c>
      <c r="N200" s="56" t="e">
        <v>#N/A</v>
      </c>
      <c r="O200" s="56" t="e">
        <v>#N/A</v>
      </c>
      <c r="P200" s="56" t="e">
        <v>#N/A</v>
      </c>
    </row>
    <row r="201" spans="2:16" ht="13.5" customHeight="1" x14ac:dyDescent="0.25">
      <c r="B201" s="56" t="e">
        <v>#N/A</v>
      </c>
      <c r="C201" s="56" t="e">
        <v>#N/A</v>
      </c>
      <c r="D201" s="56" t="e">
        <v>#N/A</v>
      </c>
      <c r="E201" s="56" t="e">
        <v>#N/A</v>
      </c>
      <c r="F201" s="56" t="e">
        <v>#N/A</v>
      </c>
      <c r="G201" s="56" t="e">
        <v>#N/A</v>
      </c>
      <c r="H201" s="56" t="e">
        <v>#N/A</v>
      </c>
      <c r="J201" s="56" t="e">
        <v>#N/A</v>
      </c>
      <c r="K201" s="56" t="e">
        <v>#N/A</v>
      </c>
      <c r="L201" s="56" t="e">
        <v>#N/A</v>
      </c>
      <c r="M201" s="56" t="e">
        <v>#N/A</v>
      </c>
      <c r="N201" s="56" t="e">
        <v>#N/A</v>
      </c>
      <c r="O201" s="56" t="e">
        <v>#N/A</v>
      </c>
      <c r="P201" s="56" t="e">
        <v>#N/A</v>
      </c>
    </row>
    <row r="202" spans="2:16" ht="13.5" customHeight="1" x14ac:dyDescent="0.25">
      <c r="B202" s="56" t="e">
        <v>#N/A</v>
      </c>
      <c r="C202" s="56" t="e">
        <v>#N/A</v>
      </c>
      <c r="D202" s="56" t="e">
        <v>#N/A</v>
      </c>
      <c r="E202" s="56" t="e">
        <v>#N/A</v>
      </c>
      <c r="F202" s="56" t="e">
        <v>#N/A</v>
      </c>
      <c r="G202" s="56" t="e">
        <v>#N/A</v>
      </c>
      <c r="H202" s="56" t="e">
        <v>#N/A</v>
      </c>
      <c r="J202" s="56" t="e">
        <v>#N/A</v>
      </c>
      <c r="K202" s="56" t="e">
        <v>#N/A</v>
      </c>
      <c r="L202" s="56" t="e">
        <v>#N/A</v>
      </c>
      <c r="M202" s="56" t="e">
        <v>#N/A</v>
      </c>
      <c r="N202" s="56" t="e">
        <v>#N/A</v>
      </c>
      <c r="O202" s="56" t="e">
        <v>#N/A</v>
      </c>
      <c r="P202" s="56" t="e">
        <v>#N/A</v>
      </c>
    </row>
    <row r="203" spans="2:16" ht="13.5" customHeight="1" x14ac:dyDescent="0.25">
      <c r="B203" s="56" t="e">
        <v>#N/A</v>
      </c>
      <c r="C203" s="56" t="e">
        <v>#N/A</v>
      </c>
      <c r="D203" s="56" t="e">
        <v>#N/A</v>
      </c>
      <c r="E203" s="56" t="e">
        <v>#N/A</v>
      </c>
      <c r="F203" s="56" t="e">
        <v>#N/A</v>
      </c>
      <c r="G203" s="56" t="e">
        <v>#N/A</v>
      </c>
      <c r="H203" s="56" t="e">
        <v>#N/A</v>
      </c>
      <c r="J203" s="56" t="e">
        <v>#N/A</v>
      </c>
      <c r="K203" s="56" t="e">
        <v>#N/A</v>
      </c>
      <c r="L203" s="56" t="e">
        <v>#N/A</v>
      </c>
      <c r="M203" s="56" t="e">
        <v>#N/A</v>
      </c>
      <c r="N203" s="56" t="e">
        <v>#N/A</v>
      </c>
      <c r="O203" s="56" t="e">
        <v>#N/A</v>
      </c>
      <c r="P203" s="56" t="e">
        <v>#N/A</v>
      </c>
    </row>
    <row r="204" spans="2:16" ht="13.5" customHeight="1" x14ac:dyDescent="0.25">
      <c r="B204" s="56" t="e">
        <v>#N/A</v>
      </c>
      <c r="C204" s="56" t="e">
        <v>#N/A</v>
      </c>
      <c r="D204" s="56" t="e">
        <v>#N/A</v>
      </c>
      <c r="E204" s="56" t="e">
        <v>#N/A</v>
      </c>
      <c r="F204" s="56" t="e">
        <v>#N/A</v>
      </c>
      <c r="G204" s="56" t="e">
        <v>#N/A</v>
      </c>
      <c r="H204" s="56" t="e">
        <v>#N/A</v>
      </c>
      <c r="J204" s="56" t="e">
        <v>#N/A</v>
      </c>
      <c r="K204" s="56" t="e">
        <v>#N/A</v>
      </c>
      <c r="L204" s="56" t="e">
        <v>#N/A</v>
      </c>
      <c r="M204" s="56" t="e">
        <v>#N/A</v>
      </c>
      <c r="N204" s="56" t="e">
        <v>#N/A</v>
      </c>
      <c r="O204" s="56" t="e">
        <v>#N/A</v>
      </c>
      <c r="P204" s="56" t="e">
        <v>#N/A</v>
      </c>
    </row>
    <row r="205" spans="2:16" ht="13.5" customHeight="1" x14ac:dyDescent="0.25">
      <c r="B205" s="56" t="e">
        <v>#N/A</v>
      </c>
      <c r="C205" s="56" t="e">
        <v>#N/A</v>
      </c>
      <c r="D205" s="56" t="e">
        <v>#N/A</v>
      </c>
      <c r="E205" s="56" t="e">
        <v>#N/A</v>
      </c>
      <c r="F205" s="56" t="e">
        <v>#N/A</v>
      </c>
      <c r="G205" s="56" t="e">
        <v>#N/A</v>
      </c>
      <c r="H205" s="56" t="e">
        <v>#N/A</v>
      </c>
      <c r="J205" s="56" t="e">
        <v>#N/A</v>
      </c>
      <c r="K205" s="56" t="e">
        <v>#N/A</v>
      </c>
      <c r="L205" s="56" t="e">
        <v>#N/A</v>
      </c>
      <c r="M205" s="56" t="e">
        <v>#N/A</v>
      </c>
      <c r="N205" s="56" t="e">
        <v>#N/A</v>
      </c>
      <c r="O205" s="56" t="e">
        <v>#N/A</v>
      </c>
      <c r="P205" s="56" t="e">
        <v>#N/A</v>
      </c>
    </row>
    <row r="206" spans="2:16" ht="13.5" customHeight="1" x14ac:dyDescent="0.25">
      <c r="B206" s="56" t="e">
        <v>#N/A</v>
      </c>
      <c r="C206" s="56" t="e">
        <v>#N/A</v>
      </c>
      <c r="D206" s="56" t="e">
        <v>#N/A</v>
      </c>
      <c r="E206" s="56" t="e">
        <v>#N/A</v>
      </c>
      <c r="F206" s="56" t="e">
        <v>#N/A</v>
      </c>
      <c r="G206" s="56" t="e">
        <v>#N/A</v>
      </c>
      <c r="H206" s="56" t="e">
        <v>#N/A</v>
      </c>
      <c r="J206" s="56" t="e">
        <v>#N/A</v>
      </c>
      <c r="K206" s="56" t="e">
        <v>#N/A</v>
      </c>
      <c r="L206" s="56" t="e">
        <v>#N/A</v>
      </c>
      <c r="M206" s="56" t="e">
        <v>#N/A</v>
      </c>
      <c r="N206" s="56" t="e">
        <v>#N/A</v>
      </c>
      <c r="O206" s="56" t="e">
        <v>#N/A</v>
      </c>
      <c r="P206" s="56" t="e">
        <v>#N/A</v>
      </c>
    </row>
    <row r="207" spans="2:16" ht="13.5" customHeight="1" x14ac:dyDescent="0.25">
      <c r="B207" s="56" t="e">
        <v>#N/A</v>
      </c>
      <c r="C207" s="56" t="e">
        <v>#N/A</v>
      </c>
      <c r="D207" s="56" t="e">
        <v>#N/A</v>
      </c>
      <c r="E207" s="56" t="e">
        <v>#N/A</v>
      </c>
      <c r="F207" s="56" t="e">
        <v>#N/A</v>
      </c>
      <c r="G207" s="56" t="e">
        <v>#N/A</v>
      </c>
      <c r="H207" s="56" t="e">
        <v>#N/A</v>
      </c>
      <c r="J207" s="56" t="e">
        <v>#N/A</v>
      </c>
      <c r="K207" s="56" t="e">
        <v>#N/A</v>
      </c>
      <c r="L207" s="56" t="e">
        <v>#N/A</v>
      </c>
      <c r="M207" s="56" t="e">
        <v>#N/A</v>
      </c>
      <c r="N207" s="56" t="e">
        <v>#N/A</v>
      </c>
      <c r="O207" s="56" t="e">
        <v>#N/A</v>
      </c>
      <c r="P207" s="56" t="e">
        <v>#N/A</v>
      </c>
    </row>
    <row r="208" spans="2:16" ht="13.5" customHeight="1" x14ac:dyDescent="0.25">
      <c r="B208" s="56" t="e">
        <v>#N/A</v>
      </c>
      <c r="C208" s="56" t="e">
        <v>#N/A</v>
      </c>
      <c r="D208" s="56" t="e">
        <v>#N/A</v>
      </c>
      <c r="E208" s="56" t="e">
        <v>#N/A</v>
      </c>
      <c r="F208" s="56" t="e">
        <v>#N/A</v>
      </c>
      <c r="G208" s="56" t="e">
        <v>#N/A</v>
      </c>
      <c r="H208" s="56" t="e">
        <v>#N/A</v>
      </c>
      <c r="J208" s="56" t="e">
        <v>#N/A</v>
      </c>
      <c r="K208" s="56" t="e">
        <v>#N/A</v>
      </c>
      <c r="L208" s="56" t="e">
        <v>#N/A</v>
      </c>
      <c r="M208" s="56" t="e">
        <v>#N/A</v>
      </c>
      <c r="N208" s="56" t="e">
        <v>#N/A</v>
      </c>
      <c r="O208" s="56" t="e">
        <v>#N/A</v>
      </c>
      <c r="P208" s="56" t="e">
        <v>#N/A</v>
      </c>
    </row>
    <row r="209" spans="2:16" ht="13.5" customHeight="1" x14ac:dyDescent="0.25">
      <c r="B209" s="56" t="e">
        <v>#N/A</v>
      </c>
      <c r="C209" s="56" t="e">
        <v>#N/A</v>
      </c>
      <c r="D209" s="56" t="e">
        <v>#N/A</v>
      </c>
      <c r="E209" s="56" t="e">
        <v>#N/A</v>
      </c>
      <c r="F209" s="56" t="e">
        <v>#N/A</v>
      </c>
      <c r="G209" s="56" t="e">
        <v>#N/A</v>
      </c>
      <c r="H209" s="56" t="e">
        <v>#N/A</v>
      </c>
      <c r="J209" s="56" t="e">
        <v>#N/A</v>
      </c>
      <c r="K209" s="56" t="e">
        <v>#N/A</v>
      </c>
      <c r="L209" s="56" t="e">
        <v>#N/A</v>
      </c>
      <c r="M209" s="56" t="e">
        <v>#N/A</v>
      </c>
      <c r="N209" s="56" t="e">
        <v>#N/A</v>
      </c>
      <c r="O209" s="56" t="e">
        <v>#N/A</v>
      </c>
      <c r="P209" s="56" t="e">
        <v>#N/A</v>
      </c>
    </row>
    <row r="210" spans="2:16" ht="13.5" customHeight="1" x14ac:dyDescent="0.25">
      <c r="B210" s="56" t="e">
        <v>#N/A</v>
      </c>
      <c r="C210" s="56" t="e">
        <v>#N/A</v>
      </c>
      <c r="D210" s="56" t="e">
        <v>#N/A</v>
      </c>
      <c r="E210" s="56" t="e">
        <v>#N/A</v>
      </c>
      <c r="F210" s="56" t="e">
        <v>#N/A</v>
      </c>
      <c r="G210" s="56" t="e">
        <v>#N/A</v>
      </c>
      <c r="H210" s="56" t="e">
        <v>#N/A</v>
      </c>
      <c r="J210" s="56" t="e">
        <v>#N/A</v>
      </c>
      <c r="K210" s="56" t="e">
        <v>#N/A</v>
      </c>
      <c r="L210" s="56" t="e">
        <v>#N/A</v>
      </c>
      <c r="M210" s="56" t="e">
        <v>#N/A</v>
      </c>
      <c r="N210" s="56" t="e">
        <v>#N/A</v>
      </c>
      <c r="O210" s="56" t="e">
        <v>#N/A</v>
      </c>
      <c r="P210" s="56" t="e">
        <v>#N/A</v>
      </c>
    </row>
    <row r="211" spans="2:16" ht="13.5" customHeight="1" x14ac:dyDescent="0.25">
      <c r="B211" s="56" t="e">
        <v>#N/A</v>
      </c>
      <c r="C211" s="56" t="e">
        <v>#N/A</v>
      </c>
      <c r="D211" s="56" t="e">
        <v>#N/A</v>
      </c>
      <c r="E211" s="56" t="e">
        <v>#N/A</v>
      </c>
      <c r="F211" s="56" t="e">
        <v>#N/A</v>
      </c>
      <c r="G211" s="56" t="e">
        <v>#N/A</v>
      </c>
      <c r="H211" s="56" t="e">
        <v>#N/A</v>
      </c>
      <c r="J211" s="56" t="e">
        <v>#N/A</v>
      </c>
      <c r="K211" s="56" t="e">
        <v>#N/A</v>
      </c>
      <c r="L211" s="56" t="e">
        <v>#N/A</v>
      </c>
      <c r="M211" s="56" t="e">
        <v>#N/A</v>
      </c>
      <c r="N211" s="56" t="e">
        <v>#N/A</v>
      </c>
      <c r="O211" s="56" t="e">
        <v>#N/A</v>
      </c>
      <c r="P211" s="56" t="e">
        <v>#N/A</v>
      </c>
    </row>
    <row r="212" spans="2:16" ht="13.5" customHeight="1" x14ac:dyDescent="0.25">
      <c r="B212" s="56" t="e">
        <v>#N/A</v>
      </c>
      <c r="C212" s="56" t="e">
        <v>#N/A</v>
      </c>
      <c r="D212" s="56" t="e">
        <v>#N/A</v>
      </c>
      <c r="E212" s="56" t="e">
        <v>#N/A</v>
      </c>
      <c r="F212" s="56" t="e">
        <v>#N/A</v>
      </c>
      <c r="G212" s="56" t="e">
        <v>#N/A</v>
      </c>
      <c r="H212" s="56" t="e">
        <v>#N/A</v>
      </c>
      <c r="J212" s="56" t="e">
        <v>#N/A</v>
      </c>
      <c r="K212" s="56" t="e">
        <v>#N/A</v>
      </c>
      <c r="L212" s="56" t="e">
        <v>#N/A</v>
      </c>
      <c r="M212" s="56" t="e">
        <v>#N/A</v>
      </c>
      <c r="N212" s="56" t="e">
        <v>#N/A</v>
      </c>
      <c r="O212" s="56" t="e">
        <v>#N/A</v>
      </c>
      <c r="P212" s="56" t="e">
        <v>#N/A</v>
      </c>
    </row>
    <row r="213" spans="2:16" ht="13.5" customHeight="1" x14ac:dyDescent="0.25">
      <c r="B213" s="56" t="e">
        <v>#N/A</v>
      </c>
      <c r="C213" s="56" t="e">
        <v>#N/A</v>
      </c>
      <c r="D213" s="56" t="e">
        <v>#N/A</v>
      </c>
      <c r="E213" s="56" t="e">
        <v>#N/A</v>
      </c>
      <c r="F213" s="56" t="e">
        <v>#N/A</v>
      </c>
      <c r="G213" s="56" t="e">
        <v>#N/A</v>
      </c>
      <c r="H213" s="56" t="e">
        <v>#N/A</v>
      </c>
      <c r="J213" s="56" t="e">
        <v>#N/A</v>
      </c>
      <c r="K213" s="56" t="e">
        <v>#N/A</v>
      </c>
      <c r="L213" s="56" t="e">
        <v>#N/A</v>
      </c>
      <c r="M213" s="56" t="e">
        <v>#N/A</v>
      </c>
      <c r="N213" s="56" t="e">
        <v>#N/A</v>
      </c>
      <c r="O213" s="56" t="e">
        <v>#N/A</v>
      </c>
      <c r="P213" s="56" t="e">
        <v>#N/A</v>
      </c>
    </row>
    <row r="214" spans="2:16" ht="13.5" customHeight="1" x14ac:dyDescent="0.25">
      <c r="B214" s="56" t="e">
        <v>#N/A</v>
      </c>
      <c r="C214" s="56" t="e">
        <v>#N/A</v>
      </c>
      <c r="D214" s="56" t="e">
        <v>#N/A</v>
      </c>
      <c r="E214" s="56" t="e">
        <v>#N/A</v>
      </c>
      <c r="F214" s="56" t="e">
        <v>#N/A</v>
      </c>
      <c r="G214" s="56" t="e">
        <v>#N/A</v>
      </c>
      <c r="H214" s="56" t="e">
        <v>#N/A</v>
      </c>
      <c r="J214" s="56" t="e">
        <v>#N/A</v>
      </c>
      <c r="K214" s="56" t="e">
        <v>#N/A</v>
      </c>
      <c r="L214" s="56" t="e">
        <v>#N/A</v>
      </c>
      <c r="M214" s="56" t="e">
        <v>#N/A</v>
      </c>
      <c r="N214" s="56" t="e">
        <v>#N/A</v>
      </c>
      <c r="O214" s="56" t="e">
        <v>#N/A</v>
      </c>
      <c r="P214" s="56" t="e">
        <v>#N/A</v>
      </c>
    </row>
    <row r="215" spans="2:16" ht="13.5" customHeight="1" x14ac:dyDescent="0.25">
      <c r="B215" s="56" t="e">
        <v>#N/A</v>
      </c>
      <c r="C215" s="56" t="e">
        <v>#N/A</v>
      </c>
      <c r="D215" s="56" t="e">
        <v>#N/A</v>
      </c>
      <c r="E215" s="56" t="e">
        <v>#N/A</v>
      </c>
      <c r="F215" s="56" t="e">
        <v>#N/A</v>
      </c>
      <c r="G215" s="56" t="e">
        <v>#N/A</v>
      </c>
      <c r="H215" s="56" t="e">
        <v>#N/A</v>
      </c>
      <c r="J215" s="56" t="e">
        <v>#N/A</v>
      </c>
      <c r="K215" s="56" t="e">
        <v>#N/A</v>
      </c>
      <c r="L215" s="56" t="e">
        <v>#N/A</v>
      </c>
      <c r="M215" s="56" t="e">
        <v>#N/A</v>
      </c>
      <c r="N215" s="56" t="e">
        <v>#N/A</v>
      </c>
      <c r="O215" s="56" t="e">
        <v>#N/A</v>
      </c>
      <c r="P215" s="56" t="e">
        <v>#N/A</v>
      </c>
    </row>
    <row r="216" spans="2:16" ht="13.5" customHeight="1" x14ac:dyDescent="0.25">
      <c r="B216" s="56" t="e">
        <v>#N/A</v>
      </c>
      <c r="C216" s="56" t="e">
        <v>#N/A</v>
      </c>
      <c r="D216" s="56" t="e">
        <v>#N/A</v>
      </c>
      <c r="E216" s="56" t="e">
        <v>#N/A</v>
      </c>
      <c r="F216" s="56" t="e">
        <v>#N/A</v>
      </c>
      <c r="G216" s="56" t="e">
        <v>#N/A</v>
      </c>
      <c r="H216" s="56" t="e">
        <v>#N/A</v>
      </c>
      <c r="J216" s="56" t="e">
        <v>#N/A</v>
      </c>
      <c r="K216" s="56" t="e">
        <v>#N/A</v>
      </c>
      <c r="L216" s="56" t="e">
        <v>#N/A</v>
      </c>
      <c r="M216" s="56" t="e">
        <v>#N/A</v>
      </c>
      <c r="N216" s="56" t="e">
        <v>#N/A</v>
      </c>
      <c r="O216" s="56" t="e">
        <v>#N/A</v>
      </c>
      <c r="P216" s="56" t="e">
        <v>#N/A</v>
      </c>
    </row>
    <row r="217" spans="2:16" ht="13.5" customHeight="1" x14ac:dyDescent="0.25">
      <c r="B217" s="56" t="e">
        <v>#N/A</v>
      </c>
      <c r="C217" s="56" t="e">
        <v>#N/A</v>
      </c>
      <c r="D217" s="56" t="e">
        <v>#N/A</v>
      </c>
      <c r="E217" s="56" t="e">
        <v>#N/A</v>
      </c>
      <c r="F217" s="56" t="e">
        <v>#N/A</v>
      </c>
      <c r="G217" s="56" t="e">
        <v>#N/A</v>
      </c>
      <c r="H217" s="56" t="e">
        <v>#N/A</v>
      </c>
      <c r="J217" s="56" t="e">
        <v>#N/A</v>
      </c>
      <c r="K217" s="56" t="e">
        <v>#N/A</v>
      </c>
      <c r="L217" s="56" t="e">
        <v>#N/A</v>
      </c>
      <c r="M217" s="56" t="e">
        <v>#N/A</v>
      </c>
      <c r="N217" s="56" t="e">
        <v>#N/A</v>
      </c>
      <c r="O217" s="56" t="e">
        <v>#N/A</v>
      </c>
      <c r="P217" s="56" t="e">
        <v>#N/A</v>
      </c>
    </row>
    <row r="218" spans="2:16" ht="13.5" customHeight="1" x14ac:dyDescent="0.25">
      <c r="B218" s="56" t="e">
        <v>#N/A</v>
      </c>
      <c r="C218" s="56" t="e">
        <v>#N/A</v>
      </c>
      <c r="D218" s="56" t="e">
        <v>#N/A</v>
      </c>
      <c r="E218" s="56" t="e">
        <v>#N/A</v>
      </c>
      <c r="F218" s="56" t="e">
        <v>#N/A</v>
      </c>
      <c r="G218" s="56" t="e">
        <v>#N/A</v>
      </c>
      <c r="H218" s="56" t="e">
        <v>#N/A</v>
      </c>
      <c r="J218" s="56" t="e">
        <v>#N/A</v>
      </c>
      <c r="K218" s="56" t="e">
        <v>#N/A</v>
      </c>
      <c r="L218" s="56" t="e">
        <v>#N/A</v>
      </c>
      <c r="M218" s="56" t="e">
        <v>#N/A</v>
      </c>
      <c r="N218" s="56" t="e">
        <v>#N/A</v>
      </c>
      <c r="O218" s="56" t="e">
        <v>#N/A</v>
      </c>
      <c r="P218" s="56" t="e">
        <v>#N/A</v>
      </c>
    </row>
    <row r="219" spans="2:16" ht="13.5" customHeight="1" x14ac:dyDescent="0.25">
      <c r="B219" s="56" t="e">
        <v>#N/A</v>
      </c>
      <c r="C219" s="56" t="e">
        <v>#N/A</v>
      </c>
      <c r="D219" s="56" t="e">
        <v>#N/A</v>
      </c>
      <c r="E219" s="56" t="e">
        <v>#N/A</v>
      </c>
      <c r="F219" s="56" t="e">
        <v>#N/A</v>
      </c>
      <c r="G219" s="56" t="e">
        <v>#N/A</v>
      </c>
      <c r="H219" s="56" t="e">
        <v>#N/A</v>
      </c>
      <c r="J219" s="56" t="e">
        <v>#N/A</v>
      </c>
      <c r="K219" s="56" t="e">
        <v>#N/A</v>
      </c>
      <c r="L219" s="56" t="e">
        <v>#N/A</v>
      </c>
      <c r="M219" s="56" t="e">
        <v>#N/A</v>
      </c>
      <c r="N219" s="56" t="e">
        <v>#N/A</v>
      </c>
      <c r="O219" s="56" t="e">
        <v>#N/A</v>
      </c>
      <c r="P219" s="56" t="e">
        <v>#N/A</v>
      </c>
    </row>
    <row r="220" spans="2:16" ht="13.5" customHeight="1" x14ac:dyDescent="0.25">
      <c r="B220" s="56" t="e">
        <v>#N/A</v>
      </c>
      <c r="C220" s="56" t="e">
        <v>#N/A</v>
      </c>
      <c r="D220" s="56" t="e">
        <v>#N/A</v>
      </c>
      <c r="E220" s="56" t="e">
        <v>#N/A</v>
      </c>
      <c r="F220" s="56" t="e">
        <v>#N/A</v>
      </c>
      <c r="G220" s="56" t="e">
        <v>#N/A</v>
      </c>
      <c r="H220" s="56" t="e">
        <v>#N/A</v>
      </c>
      <c r="J220" s="56" t="e">
        <v>#N/A</v>
      </c>
      <c r="K220" s="56" t="e">
        <v>#N/A</v>
      </c>
      <c r="L220" s="56" t="e">
        <v>#N/A</v>
      </c>
      <c r="M220" s="56" t="e">
        <v>#N/A</v>
      </c>
      <c r="N220" s="56" t="e">
        <v>#N/A</v>
      </c>
      <c r="O220" s="56" t="e">
        <v>#N/A</v>
      </c>
      <c r="P220" s="56" t="e">
        <v>#N/A</v>
      </c>
    </row>
    <row r="221" spans="2:16" ht="13.5" customHeight="1" x14ac:dyDescent="0.25">
      <c r="B221" s="56" t="e">
        <v>#N/A</v>
      </c>
      <c r="C221" s="56" t="e">
        <v>#N/A</v>
      </c>
      <c r="D221" s="56" t="e">
        <v>#N/A</v>
      </c>
      <c r="E221" s="56" t="e">
        <v>#N/A</v>
      </c>
      <c r="F221" s="56" t="e">
        <v>#N/A</v>
      </c>
      <c r="G221" s="56" t="e">
        <v>#N/A</v>
      </c>
      <c r="H221" s="56" t="e">
        <v>#N/A</v>
      </c>
      <c r="J221" s="56" t="e">
        <v>#N/A</v>
      </c>
      <c r="K221" s="56" t="e">
        <v>#N/A</v>
      </c>
      <c r="L221" s="56" t="e">
        <v>#N/A</v>
      </c>
      <c r="M221" s="56" t="e">
        <v>#N/A</v>
      </c>
      <c r="N221" s="56" t="e">
        <v>#N/A</v>
      </c>
      <c r="O221" s="56" t="e">
        <v>#N/A</v>
      </c>
      <c r="P221" s="56" t="e">
        <v>#N/A</v>
      </c>
    </row>
    <row r="222" spans="2:16" ht="13.5" customHeight="1" x14ac:dyDescent="0.25">
      <c r="B222" s="56" t="e">
        <v>#N/A</v>
      </c>
      <c r="C222" s="56" t="e">
        <v>#N/A</v>
      </c>
      <c r="D222" s="56" t="e">
        <v>#N/A</v>
      </c>
      <c r="E222" s="56" t="e">
        <v>#N/A</v>
      </c>
      <c r="F222" s="56" t="e">
        <v>#N/A</v>
      </c>
      <c r="G222" s="56" t="e">
        <v>#N/A</v>
      </c>
      <c r="H222" s="56" t="e">
        <v>#N/A</v>
      </c>
      <c r="J222" s="56" t="e">
        <v>#N/A</v>
      </c>
      <c r="K222" s="56" t="e">
        <v>#N/A</v>
      </c>
      <c r="L222" s="56" t="e">
        <v>#N/A</v>
      </c>
      <c r="M222" s="56" t="e">
        <v>#N/A</v>
      </c>
      <c r="N222" s="56" t="e">
        <v>#N/A</v>
      </c>
      <c r="O222" s="56" t="e">
        <v>#N/A</v>
      </c>
      <c r="P222" s="56" t="e">
        <v>#N/A</v>
      </c>
    </row>
    <row r="223" spans="2:16" ht="13.5" customHeight="1" x14ac:dyDescent="0.25">
      <c r="B223" s="56" t="e">
        <v>#N/A</v>
      </c>
      <c r="C223" s="56" t="e">
        <v>#N/A</v>
      </c>
      <c r="D223" s="56" t="e">
        <v>#N/A</v>
      </c>
      <c r="E223" s="56" t="e">
        <v>#N/A</v>
      </c>
      <c r="F223" s="56" t="e">
        <v>#N/A</v>
      </c>
      <c r="G223" s="56" t="e">
        <v>#N/A</v>
      </c>
      <c r="H223" s="56" t="e">
        <v>#N/A</v>
      </c>
      <c r="J223" s="56" t="e">
        <v>#N/A</v>
      </c>
      <c r="K223" s="56" t="e">
        <v>#N/A</v>
      </c>
      <c r="L223" s="56" t="e">
        <v>#N/A</v>
      </c>
      <c r="M223" s="56" t="e">
        <v>#N/A</v>
      </c>
      <c r="N223" s="56" t="e">
        <v>#N/A</v>
      </c>
      <c r="O223" s="56" t="e">
        <v>#N/A</v>
      </c>
      <c r="P223" s="56" t="e">
        <v>#N/A</v>
      </c>
    </row>
    <row r="224" spans="2:16" ht="13.5" customHeight="1" x14ac:dyDescent="0.25">
      <c r="B224" s="56" t="e">
        <v>#N/A</v>
      </c>
      <c r="C224" s="56" t="e">
        <v>#N/A</v>
      </c>
      <c r="D224" s="56" t="e">
        <v>#N/A</v>
      </c>
      <c r="E224" s="56" t="e">
        <v>#N/A</v>
      </c>
      <c r="F224" s="56" t="e">
        <v>#N/A</v>
      </c>
      <c r="G224" s="56" t="e">
        <v>#N/A</v>
      </c>
      <c r="H224" s="56" t="e">
        <v>#N/A</v>
      </c>
      <c r="J224" s="56" t="e">
        <v>#N/A</v>
      </c>
      <c r="K224" s="56" t="e">
        <v>#N/A</v>
      </c>
      <c r="L224" s="56" t="e">
        <v>#N/A</v>
      </c>
      <c r="M224" s="56" t="e">
        <v>#N/A</v>
      </c>
      <c r="N224" s="56" t="e">
        <v>#N/A</v>
      </c>
      <c r="O224" s="56" t="e">
        <v>#N/A</v>
      </c>
      <c r="P224" s="56" t="e">
        <v>#N/A</v>
      </c>
    </row>
    <row r="225" spans="2:16" ht="13.5" customHeight="1" x14ac:dyDescent="0.25">
      <c r="B225" s="56" t="e">
        <v>#N/A</v>
      </c>
      <c r="C225" s="56" t="e">
        <v>#N/A</v>
      </c>
      <c r="D225" s="56" t="e">
        <v>#N/A</v>
      </c>
      <c r="E225" s="56" t="e">
        <v>#N/A</v>
      </c>
      <c r="F225" s="56" t="e">
        <v>#N/A</v>
      </c>
      <c r="G225" s="56" t="e">
        <v>#N/A</v>
      </c>
      <c r="H225" s="56" t="e">
        <v>#N/A</v>
      </c>
      <c r="J225" s="56" t="e">
        <v>#N/A</v>
      </c>
      <c r="K225" s="56" t="e">
        <v>#N/A</v>
      </c>
      <c r="L225" s="56" t="e">
        <v>#N/A</v>
      </c>
      <c r="M225" s="56" t="e">
        <v>#N/A</v>
      </c>
      <c r="N225" s="56" t="e">
        <v>#N/A</v>
      </c>
      <c r="O225" s="56" t="e">
        <v>#N/A</v>
      </c>
      <c r="P225" s="56" t="e">
        <v>#N/A</v>
      </c>
    </row>
    <row r="226" spans="2:16" ht="13.5" customHeight="1" x14ac:dyDescent="0.25">
      <c r="B226" s="56" t="e">
        <v>#N/A</v>
      </c>
      <c r="C226" s="56" t="e">
        <v>#N/A</v>
      </c>
      <c r="D226" s="56" t="e">
        <v>#N/A</v>
      </c>
      <c r="E226" s="56" t="e">
        <v>#N/A</v>
      </c>
      <c r="F226" s="56" t="e">
        <v>#N/A</v>
      </c>
      <c r="G226" s="56" t="e">
        <v>#N/A</v>
      </c>
      <c r="H226" s="56" t="e">
        <v>#N/A</v>
      </c>
      <c r="J226" s="56" t="e">
        <v>#N/A</v>
      </c>
      <c r="K226" s="56" t="e">
        <v>#N/A</v>
      </c>
      <c r="L226" s="56" t="e">
        <v>#N/A</v>
      </c>
      <c r="M226" s="56" t="e">
        <v>#N/A</v>
      </c>
      <c r="N226" s="56" t="e">
        <v>#N/A</v>
      </c>
      <c r="O226" s="56" t="e">
        <v>#N/A</v>
      </c>
      <c r="P226" s="56" t="e">
        <v>#N/A</v>
      </c>
    </row>
    <row r="227" spans="2:16" ht="13.5" customHeight="1" x14ac:dyDescent="0.25">
      <c r="B227" s="56" t="e">
        <v>#N/A</v>
      </c>
      <c r="C227" s="56" t="e">
        <v>#N/A</v>
      </c>
      <c r="D227" s="56" t="e">
        <v>#N/A</v>
      </c>
      <c r="E227" s="56" t="e">
        <v>#N/A</v>
      </c>
      <c r="F227" s="56" t="e">
        <v>#N/A</v>
      </c>
      <c r="G227" s="56" t="e">
        <v>#N/A</v>
      </c>
      <c r="H227" s="56" t="e">
        <v>#N/A</v>
      </c>
      <c r="J227" s="56" t="e">
        <v>#N/A</v>
      </c>
      <c r="K227" s="56" t="e">
        <v>#N/A</v>
      </c>
      <c r="L227" s="56" t="e">
        <v>#N/A</v>
      </c>
      <c r="M227" s="56" t="e">
        <v>#N/A</v>
      </c>
      <c r="N227" s="56" t="e">
        <v>#N/A</v>
      </c>
      <c r="O227" s="56" t="e">
        <v>#N/A</v>
      </c>
      <c r="P227" s="56" t="e">
        <v>#N/A</v>
      </c>
    </row>
    <row r="228" spans="2:16" ht="13.5" customHeight="1" x14ac:dyDescent="0.25">
      <c r="B228" s="56" t="e">
        <v>#N/A</v>
      </c>
      <c r="C228" s="56" t="e">
        <v>#N/A</v>
      </c>
      <c r="D228" s="56" t="e">
        <v>#N/A</v>
      </c>
      <c r="E228" s="56" t="e">
        <v>#N/A</v>
      </c>
      <c r="F228" s="56" t="e">
        <v>#N/A</v>
      </c>
      <c r="G228" s="56" t="e">
        <v>#N/A</v>
      </c>
      <c r="H228" s="56" t="e">
        <v>#N/A</v>
      </c>
      <c r="J228" s="56" t="e">
        <v>#N/A</v>
      </c>
      <c r="K228" s="56" t="e">
        <v>#N/A</v>
      </c>
      <c r="L228" s="56" t="e">
        <v>#N/A</v>
      </c>
      <c r="M228" s="56" t="e">
        <v>#N/A</v>
      </c>
      <c r="N228" s="56" t="e">
        <v>#N/A</v>
      </c>
      <c r="O228" s="56" t="e">
        <v>#N/A</v>
      </c>
      <c r="P228" s="56" t="e">
        <v>#N/A</v>
      </c>
    </row>
    <row r="229" spans="2:16" ht="13.5" customHeight="1" x14ac:dyDescent="0.25">
      <c r="B229" s="56" t="e">
        <v>#N/A</v>
      </c>
      <c r="C229" s="56" t="e">
        <v>#N/A</v>
      </c>
      <c r="D229" s="56" t="e">
        <v>#N/A</v>
      </c>
      <c r="E229" s="56" t="e">
        <v>#N/A</v>
      </c>
      <c r="F229" s="56" t="e">
        <v>#N/A</v>
      </c>
      <c r="G229" s="56" t="e">
        <v>#N/A</v>
      </c>
      <c r="H229" s="56" t="e">
        <v>#N/A</v>
      </c>
      <c r="J229" s="56" t="e">
        <v>#N/A</v>
      </c>
      <c r="K229" s="56" t="e">
        <v>#N/A</v>
      </c>
      <c r="L229" s="56" t="e">
        <v>#N/A</v>
      </c>
      <c r="M229" s="56" t="e">
        <v>#N/A</v>
      </c>
      <c r="N229" s="56" t="e">
        <v>#N/A</v>
      </c>
      <c r="O229" s="56" t="e">
        <v>#N/A</v>
      </c>
      <c r="P229" s="56" t="e">
        <v>#N/A</v>
      </c>
    </row>
    <row r="230" spans="2:16" ht="13.5" customHeight="1" x14ac:dyDescent="0.25">
      <c r="B230" s="56" t="e">
        <v>#N/A</v>
      </c>
      <c r="C230" s="56" t="e">
        <v>#N/A</v>
      </c>
      <c r="D230" s="56" t="e">
        <v>#N/A</v>
      </c>
      <c r="E230" s="56" t="e">
        <v>#N/A</v>
      </c>
      <c r="F230" s="56" t="e">
        <v>#N/A</v>
      </c>
      <c r="G230" s="56" t="e">
        <v>#N/A</v>
      </c>
      <c r="H230" s="56" t="e">
        <v>#N/A</v>
      </c>
      <c r="J230" s="56" t="e">
        <v>#N/A</v>
      </c>
      <c r="K230" s="56" t="e">
        <v>#N/A</v>
      </c>
      <c r="L230" s="56" t="e">
        <v>#N/A</v>
      </c>
      <c r="M230" s="56" t="e">
        <v>#N/A</v>
      </c>
      <c r="N230" s="56" t="e">
        <v>#N/A</v>
      </c>
      <c r="O230" s="56" t="e">
        <v>#N/A</v>
      </c>
      <c r="P230" s="56" t="e">
        <v>#N/A</v>
      </c>
    </row>
    <row r="231" spans="2:16" ht="13.5" customHeight="1" x14ac:dyDescent="0.25">
      <c r="B231" s="56" t="e">
        <v>#N/A</v>
      </c>
      <c r="C231" s="56" t="e">
        <v>#N/A</v>
      </c>
      <c r="D231" s="56" t="e">
        <v>#N/A</v>
      </c>
      <c r="E231" s="56" t="e">
        <v>#N/A</v>
      </c>
      <c r="F231" s="56" t="e">
        <v>#N/A</v>
      </c>
      <c r="G231" s="56" t="e">
        <v>#N/A</v>
      </c>
      <c r="H231" s="56" t="e">
        <v>#N/A</v>
      </c>
      <c r="J231" s="56" t="e">
        <v>#N/A</v>
      </c>
      <c r="K231" s="56" t="e">
        <v>#N/A</v>
      </c>
      <c r="L231" s="56" t="e">
        <v>#N/A</v>
      </c>
      <c r="M231" s="56" t="e">
        <v>#N/A</v>
      </c>
      <c r="N231" s="56" t="e">
        <v>#N/A</v>
      </c>
      <c r="O231" s="56" t="e">
        <v>#N/A</v>
      </c>
      <c r="P231" s="56" t="e">
        <v>#N/A</v>
      </c>
    </row>
    <row r="232" spans="2:16" ht="13.5" customHeight="1" x14ac:dyDescent="0.25">
      <c r="B232" s="56" t="e">
        <v>#N/A</v>
      </c>
      <c r="C232" s="56" t="e">
        <v>#N/A</v>
      </c>
      <c r="D232" s="56" t="e">
        <v>#N/A</v>
      </c>
      <c r="E232" s="56" t="e">
        <v>#N/A</v>
      </c>
      <c r="F232" s="56" t="e">
        <v>#N/A</v>
      </c>
      <c r="G232" s="56" t="e">
        <v>#N/A</v>
      </c>
      <c r="H232" s="56" t="e">
        <v>#N/A</v>
      </c>
      <c r="J232" s="56" t="e">
        <v>#N/A</v>
      </c>
      <c r="K232" s="56" t="e">
        <v>#N/A</v>
      </c>
      <c r="L232" s="56" t="e">
        <v>#N/A</v>
      </c>
      <c r="M232" s="56" t="e">
        <v>#N/A</v>
      </c>
      <c r="N232" s="56" t="e">
        <v>#N/A</v>
      </c>
      <c r="O232" s="56" t="e">
        <v>#N/A</v>
      </c>
      <c r="P232" s="56" t="e">
        <v>#N/A</v>
      </c>
    </row>
    <row r="233" spans="2:16" ht="13.5" customHeight="1" x14ac:dyDescent="0.25">
      <c r="B233" s="56" t="e">
        <v>#N/A</v>
      </c>
      <c r="C233" s="56" t="e">
        <v>#N/A</v>
      </c>
      <c r="D233" s="56" t="e">
        <v>#N/A</v>
      </c>
      <c r="E233" s="56" t="e">
        <v>#N/A</v>
      </c>
      <c r="F233" s="56" t="e">
        <v>#N/A</v>
      </c>
      <c r="G233" s="56" t="e">
        <v>#N/A</v>
      </c>
      <c r="H233" s="56" t="e">
        <v>#N/A</v>
      </c>
      <c r="J233" s="56" t="e">
        <v>#N/A</v>
      </c>
      <c r="K233" s="56" t="e">
        <v>#N/A</v>
      </c>
      <c r="L233" s="56" t="e">
        <v>#N/A</v>
      </c>
      <c r="M233" s="56" t="e">
        <v>#N/A</v>
      </c>
      <c r="N233" s="56" t="e">
        <v>#N/A</v>
      </c>
      <c r="O233" s="56" t="e">
        <v>#N/A</v>
      </c>
      <c r="P233" s="56" t="e">
        <v>#N/A</v>
      </c>
    </row>
    <row r="234" spans="2:16" ht="13.5" customHeight="1" x14ac:dyDescent="0.25">
      <c r="B234" s="56" t="e">
        <v>#N/A</v>
      </c>
      <c r="C234" s="56" t="e">
        <v>#N/A</v>
      </c>
      <c r="D234" s="56" t="e">
        <v>#N/A</v>
      </c>
      <c r="E234" s="56" t="e">
        <v>#N/A</v>
      </c>
      <c r="F234" s="56" t="e">
        <v>#N/A</v>
      </c>
      <c r="G234" s="56" t="e">
        <v>#N/A</v>
      </c>
      <c r="H234" s="56" t="e">
        <v>#N/A</v>
      </c>
      <c r="J234" s="56" t="e">
        <v>#N/A</v>
      </c>
      <c r="K234" s="56" t="e">
        <v>#N/A</v>
      </c>
      <c r="L234" s="56" t="e">
        <v>#N/A</v>
      </c>
      <c r="M234" s="56" t="e">
        <v>#N/A</v>
      </c>
      <c r="N234" s="56" t="e">
        <v>#N/A</v>
      </c>
      <c r="O234" s="56" t="e">
        <v>#N/A</v>
      </c>
      <c r="P234" s="56" t="e">
        <v>#N/A</v>
      </c>
    </row>
    <row r="235" spans="2:16" ht="13.5" customHeight="1" x14ac:dyDescent="0.25">
      <c r="B235" s="56" t="e">
        <v>#N/A</v>
      </c>
      <c r="C235" s="56" t="e">
        <v>#N/A</v>
      </c>
      <c r="D235" s="56" t="e">
        <v>#N/A</v>
      </c>
      <c r="E235" s="56" t="e">
        <v>#N/A</v>
      </c>
      <c r="F235" s="56" t="e">
        <v>#N/A</v>
      </c>
      <c r="G235" s="56" t="e">
        <v>#N/A</v>
      </c>
      <c r="H235" s="56" t="e">
        <v>#N/A</v>
      </c>
      <c r="J235" s="56" t="e">
        <v>#N/A</v>
      </c>
      <c r="K235" s="56" t="e">
        <v>#N/A</v>
      </c>
      <c r="L235" s="56" t="e">
        <v>#N/A</v>
      </c>
      <c r="M235" s="56" t="e">
        <v>#N/A</v>
      </c>
      <c r="N235" s="56" t="e">
        <v>#N/A</v>
      </c>
      <c r="O235" s="56" t="e">
        <v>#N/A</v>
      </c>
      <c r="P235" s="56" t="e">
        <v>#N/A</v>
      </c>
    </row>
    <row r="236" spans="2:16" ht="13.5" customHeight="1" x14ac:dyDescent="0.25">
      <c r="B236" s="56" t="e">
        <v>#N/A</v>
      </c>
      <c r="C236" s="56" t="e">
        <v>#N/A</v>
      </c>
      <c r="D236" s="56" t="e">
        <v>#N/A</v>
      </c>
      <c r="E236" s="56" t="e">
        <v>#N/A</v>
      </c>
      <c r="F236" s="56" t="e">
        <v>#N/A</v>
      </c>
      <c r="G236" s="56" t="e">
        <v>#N/A</v>
      </c>
      <c r="H236" s="56" t="e">
        <v>#N/A</v>
      </c>
      <c r="J236" s="56" t="e">
        <v>#N/A</v>
      </c>
      <c r="K236" s="56" t="e">
        <v>#N/A</v>
      </c>
      <c r="L236" s="56" t="e">
        <v>#N/A</v>
      </c>
      <c r="M236" s="56" t="e">
        <v>#N/A</v>
      </c>
      <c r="N236" s="56" t="e">
        <v>#N/A</v>
      </c>
      <c r="O236" s="56" t="e">
        <v>#N/A</v>
      </c>
      <c r="P236" s="56" t="e">
        <v>#N/A</v>
      </c>
    </row>
    <row r="237" spans="2:16" ht="13.5" customHeight="1" x14ac:dyDescent="0.25">
      <c r="B237" s="56" t="e">
        <v>#N/A</v>
      </c>
      <c r="C237" s="56" t="e">
        <v>#N/A</v>
      </c>
      <c r="D237" s="56" t="e">
        <v>#N/A</v>
      </c>
      <c r="E237" s="56" t="e">
        <v>#N/A</v>
      </c>
      <c r="F237" s="56" t="e">
        <v>#N/A</v>
      </c>
      <c r="G237" s="56" t="e">
        <v>#N/A</v>
      </c>
      <c r="H237" s="56" t="e">
        <v>#N/A</v>
      </c>
      <c r="J237" s="56" t="e">
        <v>#N/A</v>
      </c>
      <c r="K237" s="56" t="e">
        <v>#N/A</v>
      </c>
      <c r="L237" s="56" t="e">
        <v>#N/A</v>
      </c>
      <c r="M237" s="56" t="e">
        <v>#N/A</v>
      </c>
      <c r="N237" s="56" t="e">
        <v>#N/A</v>
      </c>
      <c r="O237" s="56" t="e">
        <v>#N/A</v>
      </c>
      <c r="P237" s="56" t="e">
        <v>#N/A</v>
      </c>
    </row>
    <row r="238" spans="2:16" ht="13.5" customHeight="1" x14ac:dyDescent="0.25">
      <c r="B238" s="56" t="e">
        <v>#N/A</v>
      </c>
      <c r="C238" s="56" t="e">
        <v>#N/A</v>
      </c>
      <c r="D238" s="56" t="e">
        <v>#N/A</v>
      </c>
      <c r="E238" s="56" t="e">
        <v>#N/A</v>
      </c>
      <c r="F238" s="56" t="e">
        <v>#N/A</v>
      </c>
      <c r="G238" s="56" t="e">
        <v>#N/A</v>
      </c>
      <c r="H238" s="56" t="e">
        <v>#N/A</v>
      </c>
      <c r="J238" s="56" t="e">
        <v>#N/A</v>
      </c>
      <c r="K238" s="56" t="e">
        <v>#N/A</v>
      </c>
      <c r="L238" s="56" t="e">
        <v>#N/A</v>
      </c>
      <c r="M238" s="56" t="e">
        <v>#N/A</v>
      </c>
      <c r="N238" s="56" t="e">
        <v>#N/A</v>
      </c>
      <c r="O238" s="56" t="e">
        <v>#N/A</v>
      </c>
      <c r="P238" s="56" t="e">
        <v>#N/A</v>
      </c>
    </row>
    <row r="239" spans="2:16" ht="13.5" customHeight="1" x14ac:dyDescent="0.25">
      <c r="B239" s="56" t="e">
        <v>#N/A</v>
      </c>
      <c r="C239" s="56" t="e">
        <v>#N/A</v>
      </c>
      <c r="D239" s="56" t="e">
        <v>#N/A</v>
      </c>
      <c r="E239" s="56" t="e">
        <v>#N/A</v>
      </c>
      <c r="F239" s="56" t="e">
        <v>#N/A</v>
      </c>
      <c r="G239" s="56" t="e">
        <v>#N/A</v>
      </c>
      <c r="H239" s="56" t="e">
        <v>#N/A</v>
      </c>
      <c r="J239" s="56" t="e">
        <v>#N/A</v>
      </c>
      <c r="K239" s="56" t="e">
        <v>#N/A</v>
      </c>
      <c r="L239" s="56" t="e">
        <v>#N/A</v>
      </c>
      <c r="M239" s="56" t="e">
        <v>#N/A</v>
      </c>
      <c r="N239" s="56" t="e">
        <v>#N/A</v>
      </c>
      <c r="O239" s="56" t="e">
        <v>#N/A</v>
      </c>
      <c r="P239" s="56" t="e">
        <v>#N/A</v>
      </c>
    </row>
    <row r="240" spans="2:16" ht="13.5" customHeight="1" x14ac:dyDescent="0.25">
      <c r="B240" s="56" t="e">
        <v>#N/A</v>
      </c>
      <c r="C240" s="56" t="e">
        <v>#N/A</v>
      </c>
      <c r="D240" s="56" t="e">
        <v>#N/A</v>
      </c>
      <c r="E240" s="56" t="e">
        <v>#N/A</v>
      </c>
      <c r="F240" s="56" t="e">
        <v>#N/A</v>
      </c>
      <c r="G240" s="56" t="e">
        <v>#N/A</v>
      </c>
      <c r="H240" s="56" t="e">
        <v>#N/A</v>
      </c>
      <c r="J240" s="56" t="e">
        <v>#N/A</v>
      </c>
      <c r="K240" s="56" t="e">
        <v>#N/A</v>
      </c>
      <c r="L240" s="56" t="e">
        <v>#N/A</v>
      </c>
      <c r="M240" s="56" t="e">
        <v>#N/A</v>
      </c>
      <c r="N240" s="56" t="e">
        <v>#N/A</v>
      </c>
      <c r="O240" s="56" t="e">
        <v>#N/A</v>
      </c>
      <c r="P240" s="56" t="e">
        <v>#N/A</v>
      </c>
    </row>
    <row r="241" spans="2:16" ht="13.5" customHeight="1" x14ac:dyDescent="0.25">
      <c r="B241" s="56" t="e">
        <v>#N/A</v>
      </c>
      <c r="C241" s="56" t="e">
        <v>#N/A</v>
      </c>
      <c r="D241" s="56" t="e">
        <v>#N/A</v>
      </c>
      <c r="E241" s="56" t="e">
        <v>#N/A</v>
      </c>
      <c r="F241" s="56" t="e">
        <v>#N/A</v>
      </c>
      <c r="G241" s="56" t="e">
        <v>#N/A</v>
      </c>
      <c r="H241" s="56" t="e">
        <v>#N/A</v>
      </c>
      <c r="J241" s="56" t="e">
        <v>#N/A</v>
      </c>
      <c r="K241" s="56" t="e">
        <v>#N/A</v>
      </c>
      <c r="L241" s="56" t="e">
        <v>#N/A</v>
      </c>
      <c r="M241" s="56" t="e">
        <v>#N/A</v>
      </c>
      <c r="N241" s="56" t="e">
        <v>#N/A</v>
      </c>
      <c r="O241" s="56" t="e">
        <v>#N/A</v>
      </c>
      <c r="P241" s="56" t="e">
        <v>#N/A</v>
      </c>
    </row>
    <row r="242" spans="2:16" ht="13.5" customHeight="1" x14ac:dyDescent="0.25">
      <c r="B242" s="56" t="e">
        <v>#N/A</v>
      </c>
      <c r="C242" s="56" t="e">
        <v>#N/A</v>
      </c>
      <c r="D242" s="56" t="e">
        <v>#N/A</v>
      </c>
      <c r="E242" s="56" t="e">
        <v>#N/A</v>
      </c>
      <c r="F242" s="56" t="e">
        <v>#N/A</v>
      </c>
      <c r="G242" s="56" t="e">
        <v>#N/A</v>
      </c>
      <c r="H242" s="56" t="e">
        <v>#N/A</v>
      </c>
      <c r="J242" s="56" t="e">
        <v>#N/A</v>
      </c>
      <c r="K242" s="56" t="e">
        <v>#N/A</v>
      </c>
      <c r="L242" s="56" t="e">
        <v>#N/A</v>
      </c>
      <c r="M242" s="56" t="e">
        <v>#N/A</v>
      </c>
      <c r="N242" s="56" t="e">
        <v>#N/A</v>
      </c>
      <c r="O242" s="56" t="e">
        <v>#N/A</v>
      </c>
      <c r="P242" s="56" t="e">
        <v>#N/A</v>
      </c>
    </row>
    <row r="243" spans="2:16" ht="13.5" customHeight="1" x14ac:dyDescent="0.25">
      <c r="B243" s="56" t="e">
        <v>#N/A</v>
      </c>
      <c r="C243" s="56" t="e">
        <v>#N/A</v>
      </c>
      <c r="D243" s="56" t="e">
        <v>#N/A</v>
      </c>
      <c r="E243" s="56" t="e">
        <v>#N/A</v>
      </c>
      <c r="F243" s="56" t="e">
        <v>#N/A</v>
      </c>
      <c r="G243" s="56" t="e">
        <v>#N/A</v>
      </c>
      <c r="H243" s="56" t="e">
        <v>#N/A</v>
      </c>
      <c r="J243" s="56" t="e">
        <v>#N/A</v>
      </c>
      <c r="K243" s="56" t="e">
        <v>#N/A</v>
      </c>
      <c r="L243" s="56" t="e">
        <v>#N/A</v>
      </c>
      <c r="M243" s="56" t="e">
        <v>#N/A</v>
      </c>
      <c r="N243" s="56" t="e">
        <v>#N/A</v>
      </c>
      <c r="O243" s="56" t="e">
        <v>#N/A</v>
      </c>
      <c r="P243" s="56" t="e">
        <v>#N/A</v>
      </c>
    </row>
    <row r="244" spans="2:16" ht="13.5" customHeight="1" x14ac:dyDescent="0.25">
      <c r="B244" s="56" t="e">
        <v>#N/A</v>
      </c>
      <c r="C244" s="56" t="e">
        <v>#N/A</v>
      </c>
      <c r="D244" s="56" t="e">
        <v>#N/A</v>
      </c>
      <c r="E244" s="56" t="e">
        <v>#N/A</v>
      </c>
      <c r="F244" s="56" t="e">
        <v>#N/A</v>
      </c>
      <c r="G244" s="56" t="e">
        <v>#N/A</v>
      </c>
      <c r="H244" s="56" t="e">
        <v>#N/A</v>
      </c>
      <c r="J244" s="56" t="e">
        <v>#N/A</v>
      </c>
      <c r="K244" s="56" t="e">
        <v>#N/A</v>
      </c>
      <c r="L244" s="56" t="e">
        <v>#N/A</v>
      </c>
      <c r="M244" s="56" t="e">
        <v>#N/A</v>
      </c>
      <c r="N244" s="56" t="e">
        <v>#N/A</v>
      </c>
      <c r="O244" s="56" t="e">
        <v>#N/A</v>
      </c>
      <c r="P244" s="56" t="e">
        <v>#N/A</v>
      </c>
    </row>
    <row r="245" spans="2:16" ht="13.5" customHeight="1" x14ac:dyDescent="0.25">
      <c r="B245" s="56" t="e">
        <v>#N/A</v>
      </c>
      <c r="C245" s="56" t="e">
        <v>#N/A</v>
      </c>
      <c r="D245" s="56" t="e">
        <v>#N/A</v>
      </c>
      <c r="E245" s="56" t="e">
        <v>#N/A</v>
      </c>
      <c r="F245" s="56" t="e">
        <v>#N/A</v>
      </c>
      <c r="G245" s="56" t="e">
        <v>#N/A</v>
      </c>
      <c r="H245" s="56" t="e">
        <v>#N/A</v>
      </c>
      <c r="J245" s="56" t="e">
        <v>#N/A</v>
      </c>
      <c r="K245" s="56" t="e">
        <v>#N/A</v>
      </c>
      <c r="L245" s="56" t="e">
        <v>#N/A</v>
      </c>
      <c r="M245" s="56" t="e">
        <v>#N/A</v>
      </c>
      <c r="N245" s="56" t="e">
        <v>#N/A</v>
      </c>
      <c r="O245" s="56" t="e">
        <v>#N/A</v>
      </c>
      <c r="P245" s="56" t="e">
        <v>#N/A</v>
      </c>
    </row>
    <row r="246" spans="2:16" ht="13.5" customHeight="1" x14ac:dyDescent="0.25">
      <c r="B246" s="56" t="e">
        <v>#N/A</v>
      </c>
      <c r="C246" s="56" t="e">
        <v>#N/A</v>
      </c>
      <c r="D246" s="56" t="e">
        <v>#N/A</v>
      </c>
      <c r="E246" s="56" t="e">
        <v>#N/A</v>
      </c>
      <c r="F246" s="56" t="e">
        <v>#N/A</v>
      </c>
      <c r="G246" s="56" t="e">
        <v>#N/A</v>
      </c>
      <c r="H246" s="56" t="e">
        <v>#N/A</v>
      </c>
      <c r="J246" s="56" t="e">
        <v>#N/A</v>
      </c>
      <c r="K246" s="56" t="e">
        <v>#N/A</v>
      </c>
      <c r="L246" s="56" t="e">
        <v>#N/A</v>
      </c>
      <c r="M246" s="56" t="e">
        <v>#N/A</v>
      </c>
      <c r="N246" s="56" t="e">
        <v>#N/A</v>
      </c>
      <c r="O246" s="56" t="e">
        <v>#N/A</v>
      </c>
      <c r="P246" s="56" t="e">
        <v>#N/A</v>
      </c>
    </row>
    <row r="247" spans="2:16" ht="13.5" customHeight="1" x14ac:dyDescent="0.25">
      <c r="B247" s="56" t="e">
        <v>#N/A</v>
      </c>
      <c r="C247" s="56" t="e">
        <v>#N/A</v>
      </c>
      <c r="D247" s="56" t="e">
        <v>#N/A</v>
      </c>
      <c r="E247" s="56" t="e">
        <v>#N/A</v>
      </c>
      <c r="F247" s="56" t="e">
        <v>#N/A</v>
      </c>
      <c r="G247" s="56" t="e">
        <v>#N/A</v>
      </c>
      <c r="H247" s="56" t="e">
        <v>#N/A</v>
      </c>
      <c r="J247" s="56" t="e">
        <v>#N/A</v>
      </c>
      <c r="K247" s="56" t="e">
        <v>#N/A</v>
      </c>
      <c r="L247" s="56" t="e">
        <v>#N/A</v>
      </c>
      <c r="M247" s="56" t="e">
        <v>#N/A</v>
      </c>
      <c r="N247" s="56" t="e">
        <v>#N/A</v>
      </c>
      <c r="O247" s="56" t="e">
        <v>#N/A</v>
      </c>
      <c r="P247" s="56" t="e">
        <v>#N/A</v>
      </c>
    </row>
    <row r="248" spans="2:16" ht="13.5" customHeight="1" x14ac:dyDescent="0.25">
      <c r="B248" s="56" t="e">
        <v>#N/A</v>
      </c>
      <c r="C248" s="56" t="e">
        <v>#N/A</v>
      </c>
      <c r="D248" s="56" t="e">
        <v>#N/A</v>
      </c>
      <c r="E248" s="56" t="e">
        <v>#N/A</v>
      </c>
      <c r="F248" s="56" t="e">
        <v>#N/A</v>
      </c>
      <c r="G248" s="56" t="e">
        <v>#N/A</v>
      </c>
      <c r="H248" s="56" t="e">
        <v>#N/A</v>
      </c>
      <c r="J248" s="56" t="e">
        <v>#N/A</v>
      </c>
      <c r="K248" s="56" t="e">
        <v>#N/A</v>
      </c>
      <c r="L248" s="56" t="e">
        <v>#N/A</v>
      </c>
      <c r="M248" s="56" t="e">
        <v>#N/A</v>
      </c>
      <c r="N248" s="56" t="e">
        <v>#N/A</v>
      </c>
      <c r="O248" s="56" t="e">
        <v>#N/A</v>
      </c>
      <c r="P248" s="56" t="e">
        <v>#N/A</v>
      </c>
    </row>
    <row r="249" spans="2:16" ht="13.5" customHeight="1" x14ac:dyDescent="0.25">
      <c r="B249" s="56" t="e">
        <v>#N/A</v>
      </c>
      <c r="C249" s="56" t="e">
        <v>#N/A</v>
      </c>
      <c r="D249" s="56" t="e">
        <v>#N/A</v>
      </c>
      <c r="E249" s="56" t="e">
        <v>#N/A</v>
      </c>
      <c r="F249" s="56" t="e">
        <v>#N/A</v>
      </c>
      <c r="G249" s="56" t="e">
        <v>#N/A</v>
      </c>
      <c r="H249" s="56" t="e">
        <v>#N/A</v>
      </c>
      <c r="J249" s="56" t="e">
        <v>#N/A</v>
      </c>
      <c r="K249" s="56" t="e">
        <v>#N/A</v>
      </c>
      <c r="L249" s="56" t="e">
        <v>#N/A</v>
      </c>
      <c r="M249" s="56" t="e">
        <v>#N/A</v>
      </c>
      <c r="N249" s="56" t="e">
        <v>#N/A</v>
      </c>
      <c r="O249" s="56" t="e">
        <v>#N/A</v>
      </c>
      <c r="P249" s="56" t="e">
        <v>#N/A</v>
      </c>
    </row>
    <row r="250" spans="2:16" ht="13.5" customHeight="1" x14ac:dyDescent="0.25">
      <c r="B250" s="56" t="e">
        <v>#N/A</v>
      </c>
      <c r="C250" s="56" t="e">
        <v>#N/A</v>
      </c>
      <c r="D250" s="56" t="e">
        <v>#N/A</v>
      </c>
      <c r="E250" s="56" t="e">
        <v>#N/A</v>
      </c>
      <c r="F250" s="56" t="e">
        <v>#N/A</v>
      </c>
      <c r="G250" s="56" t="e">
        <v>#N/A</v>
      </c>
      <c r="H250" s="56" t="e">
        <v>#N/A</v>
      </c>
      <c r="J250" s="56" t="e">
        <v>#N/A</v>
      </c>
      <c r="K250" s="56" t="e">
        <v>#N/A</v>
      </c>
      <c r="L250" s="56" t="e">
        <v>#N/A</v>
      </c>
      <c r="M250" s="56" t="e">
        <v>#N/A</v>
      </c>
      <c r="N250" s="56" t="e">
        <v>#N/A</v>
      </c>
      <c r="O250" s="56" t="e">
        <v>#N/A</v>
      </c>
      <c r="P250" s="56" t="e">
        <v>#N/A</v>
      </c>
    </row>
    <row r="251" spans="2:16" ht="13.5" customHeight="1" x14ac:dyDescent="0.25">
      <c r="B251" s="56" t="e">
        <v>#N/A</v>
      </c>
      <c r="C251" s="56" t="e">
        <v>#N/A</v>
      </c>
      <c r="D251" s="56" t="e">
        <v>#N/A</v>
      </c>
      <c r="E251" s="56" t="e">
        <v>#N/A</v>
      </c>
      <c r="F251" s="56" t="e">
        <v>#N/A</v>
      </c>
      <c r="G251" s="56" t="e">
        <v>#N/A</v>
      </c>
      <c r="H251" s="56" t="e">
        <v>#N/A</v>
      </c>
      <c r="J251" s="56" t="e">
        <v>#N/A</v>
      </c>
      <c r="K251" s="56" t="e">
        <v>#N/A</v>
      </c>
      <c r="L251" s="56" t="e">
        <v>#N/A</v>
      </c>
      <c r="M251" s="56" t="e">
        <v>#N/A</v>
      </c>
      <c r="N251" s="56" t="e">
        <v>#N/A</v>
      </c>
      <c r="O251" s="56" t="e">
        <v>#N/A</v>
      </c>
      <c r="P251" s="56" t="e">
        <v>#N/A</v>
      </c>
    </row>
    <row r="252" spans="2:16" ht="13.5" customHeight="1" x14ac:dyDescent="0.25">
      <c r="B252" s="56" t="e">
        <v>#N/A</v>
      </c>
      <c r="C252" s="56" t="e">
        <v>#N/A</v>
      </c>
      <c r="D252" s="56" t="e">
        <v>#N/A</v>
      </c>
      <c r="E252" s="56" t="e">
        <v>#N/A</v>
      </c>
      <c r="F252" s="56" t="e">
        <v>#N/A</v>
      </c>
      <c r="G252" s="56" t="e">
        <v>#N/A</v>
      </c>
      <c r="H252" s="56" t="e">
        <v>#N/A</v>
      </c>
      <c r="J252" s="56" t="e">
        <v>#N/A</v>
      </c>
      <c r="K252" s="56" t="e">
        <v>#N/A</v>
      </c>
      <c r="L252" s="56" t="e">
        <v>#N/A</v>
      </c>
      <c r="M252" s="56" t="e">
        <v>#N/A</v>
      </c>
      <c r="N252" s="56" t="e">
        <v>#N/A</v>
      </c>
      <c r="O252" s="56" t="e">
        <v>#N/A</v>
      </c>
      <c r="P252" s="56" t="e">
        <v>#N/A</v>
      </c>
    </row>
    <row r="253" spans="2:16" ht="13.5" customHeight="1" x14ac:dyDescent="0.25">
      <c r="B253" s="56" t="e">
        <v>#N/A</v>
      </c>
      <c r="C253" s="56" t="e">
        <v>#N/A</v>
      </c>
      <c r="D253" s="56" t="e">
        <v>#N/A</v>
      </c>
      <c r="E253" s="56" t="e">
        <v>#N/A</v>
      </c>
      <c r="F253" s="56" t="e">
        <v>#N/A</v>
      </c>
      <c r="G253" s="56" t="e">
        <v>#N/A</v>
      </c>
      <c r="H253" s="56" t="e">
        <v>#N/A</v>
      </c>
      <c r="J253" s="56" t="e">
        <v>#N/A</v>
      </c>
      <c r="K253" s="56" t="e">
        <v>#N/A</v>
      </c>
      <c r="L253" s="56" t="e">
        <v>#N/A</v>
      </c>
      <c r="M253" s="56" t="e">
        <v>#N/A</v>
      </c>
      <c r="N253" s="56" t="e">
        <v>#N/A</v>
      </c>
      <c r="O253" s="56" t="e">
        <v>#N/A</v>
      </c>
      <c r="P253" s="56" t="e">
        <v>#N/A</v>
      </c>
    </row>
    <row r="254" spans="2:16" ht="13.5" customHeight="1" x14ac:dyDescent="0.25">
      <c r="B254" s="56" t="e">
        <v>#N/A</v>
      </c>
      <c r="C254" s="56" t="e">
        <v>#N/A</v>
      </c>
      <c r="D254" s="56" t="e">
        <v>#N/A</v>
      </c>
      <c r="E254" s="56" t="e">
        <v>#N/A</v>
      </c>
      <c r="F254" s="56" t="e">
        <v>#N/A</v>
      </c>
      <c r="G254" s="56" t="e">
        <v>#N/A</v>
      </c>
      <c r="H254" s="56" t="e">
        <v>#N/A</v>
      </c>
      <c r="J254" s="56" t="e">
        <v>#N/A</v>
      </c>
      <c r="K254" s="56" t="e">
        <v>#N/A</v>
      </c>
      <c r="L254" s="56" t="e">
        <v>#N/A</v>
      </c>
      <c r="M254" s="56" t="e">
        <v>#N/A</v>
      </c>
      <c r="N254" s="56" t="e">
        <v>#N/A</v>
      </c>
      <c r="O254" s="56" t="e">
        <v>#N/A</v>
      </c>
      <c r="P254" s="56" t="e">
        <v>#N/A</v>
      </c>
    </row>
    <row r="255" spans="2:16" ht="13.5" customHeight="1" x14ac:dyDescent="0.25">
      <c r="B255" s="56" t="e">
        <v>#N/A</v>
      </c>
      <c r="C255" s="56" t="e">
        <v>#N/A</v>
      </c>
      <c r="D255" s="56" t="e">
        <v>#N/A</v>
      </c>
      <c r="E255" s="56" t="e">
        <v>#N/A</v>
      </c>
      <c r="F255" s="56" t="e">
        <v>#N/A</v>
      </c>
      <c r="G255" s="56" t="e">
        <v>#N/A</v>
      </c>
      <c r="H255" s="56" t="e">
        <v>#N/A</v>
      </c>
      <c r="J255" s="56" t="e">
        <v>#N/A</v>
      </c>
      <c r="K255" s="56" t="e">
        <v>#N/A</v>
      </c>
      <c r="L255" s="56" t="e">
        <v>#N/A</v>
      </c>
      <c r="M255" s="56" t="e">
        <v>#N/A</v>
      </c>
      <c r="N255" s="56" t="e">
        <v>#N/A</v>
      </c>
      <c r="O255" s="56" t="e">
        <v>#N/A</v>
      </c>
      <c r="P255" s="56" t="e">
        <v>#N/A</v>
      </c>
    </row>
    <row r="256" spans="2:16" ht="13.5" customHeight="1" x14ac:dyDescent="0.25">
      <c r="B256" s="56" t="e">
        <v>#N/A</v>
      </c>
      <c r="C256" s="56" t="e">
        <v>#N/A</v>
      </c>
      <c r="D256" s="56" t="e">
        <v>#N/A</v>
      </c>
      <c r="E256" s="56" t="e">
        <v>#N/A</v>
      </c>
      <c r="F256" s="56" t="e">
        <v>#N/A</v>
      </c>
      <c r="G256" s="56" t="e">
        <v>#N/A</v>
      </c>
      <c r="H256" s="56" t="e">
        <v>#N/A</v>
      </c>
      <c r="J256" s="56" t="e">
        <v>#N/A</v>
      </c>
      <c r="K256" s="56" t="e">
        <v>#N/A</v>
      </c>
      <c r="L256" s="56" t="e">
        <v>#N/A</v>
      </c>
      <c r="M256" s="56" t="e">
        <v>#N/A</v>
      </c>
      <c r="N256" s="56" t="e">
        <v>#N/A</v>
      </c>
      <c r="O256" s="56" t="e">
        <v>#N/A</v>
      </c>
      <c r="P256" s="56" t="e">
        <v>#N/A</v>
      </c>
    </row>
    <row r="257" spans="2:16" ht="13.5" customHeight="1" x14ac:dyDescent="0.25">
      <c r="B257" s="56" t="e">
        <v>#N/A</v>
      </c>
      <c r="C257" s="56" t="e">
        <v>#N/A</v>
      </c>
      <c r="D257" s="56" t="e">
        <v>#N/A</v>
      </c>
      <c r="E257" s="56" t="e">
        <v>#N/A</v>
      </c>
      <c r="F257" s="56" t="e">
        <v>#N/A</v>
      </c>
      <c r="G257" s="56" t="e">
        <v>#N/A</v>
      </c>
      <c r="H257" s="56" t="e">
        <v>#N/A</v>
      </c>
      <c r="J257" s="56" t="e">
        <v>#N/A</v>
      </c>
      <c r="K257" s="56" t="e">
        <v>#N/A</v>
      </c>
      <c r="L257" s="56" t="e">
        <v>#N/A</v>
      </c>
      <c r="M257" s="56" t="e">
        <v>#N/A</v>
      </c>
      <c r="N257" s="56" t="e">
        <v>#N/A</v>
      </c>
      <c r="O257" s="56" t="e">
        <v>#N/A</v>
      </c>
      <c r="P257" s="56" t="e">
        <v>#N/A</v>
      </c>
    </row>
    <row r="258" spans="2:16" ht="13.5" customHeight="1" x14ac:dyDescent="0.25">
      <c r="B258" s="56" t="e">
        <v>#N/A</v>
      </c>
      <c r="C258" s="56" t="e">
        <v>#N/A</v>
      </c>
      <c r="D258" s="56" t="e">
        <v>#N/A</v>
      </c>
      <c r="E258" s="56" t="e">
        <v>#N/A</v>
      </c>
      <c r="F258" s="56" t="e">
        <v>#N/A</v>
      </c>
      <c r="G258" s="56" t="e">
        <v>#N/A</v>
      </c>
      <c r="H258" s="56" t="e">
        <v>#N/A</v>
      </c>
      <c r="J258" s="56" t="e">
        <v>#N/A</v>
      </c>
      <c r="K258" s="56" t="e">
        <v>#N/A</v>
      </c>
      <c r="L258" s="56" t="e">
        <v>#N/A</v>
      </c>
      <c r="M258" s="56" t="e">
        <v>#N/A</v>
      </c>
      <c r="N258" s="56" t="e">
        <v>#N/A</v>
      </c>
      <c r="O258" s="56" t="e">
        <v>#N/A</v>
      </c>
      <c r="P258" s="56" t="e">
        <v>#N/A</v>
      </c>
    </row>
    <row r="259" spans="2:16" ht="13.5" customHeight="1" x14ac:dyDescent="0.25">
      <c r="B259" s="56" t="e">
        <v>#N/A</v>
      </c>
      <c r="C259" s="56" t="e">
        <v>#N/A</v>
      </c>
      <c r="D259" s="56" t="e">
        <v>#N/A</v>
      </c>
      <c r="E259" s="56" t="e">
        <v>#N/A</v>
      </c>
      <c r="F259" s="56" t="e">
        <v>#N/A</v>
      </c>
      <c r="G259" s="56" t="e">
        <v>#N/A</v>
      </c>
      <c r="H259" s="56" t="e">
        <v>#N/A</v>
      </c>
      <c r="J259" s="56" t="e">
        <v>#N/A</v>
      </c>
      <c r="K259" s="56" t="e">
        <v>#N/A</v>
      </c>
      <c r="L259" s="56" t="e">
        <v>#N/A</v>
      </c>
      <c r="M259" s="56" t="e">
        <v>#N/A</v>
      </c>
      <c r="N259" s="56" t="e">
        <v>#N/A</v>
      </c>
      <c r="O259" s="56" t="e">
        <v>#N/A</v>
      </c>
      <c r="P259" s="56" t="e">
        <v>#N/A</v>
      </c>
    </row>
    <row r="260" spans="2:16" ht="13.5" customHeight="1" x14ac:dyDescent="0.25">
      <c r="B260" s="56" t="e">
        <v>#N/A</v>
      </c>
      <c r="C260" s="56" t="e">
        <v>#N/A</v>
      </c>
      <c r="D260" s="56" t="e">
        <v>#N/A</v>
      </c>
      <c r="E260" s="56" t="e">
        <v>#N/A</v>
      </c>
      <c r="F260" s="56" t="e">
        <v>#N/A</v>
      </c>
      <c r="G260" s="56" t="e">
        <v>#N/A</v>
      </c>
      <c r="H260" s="56" t="e">
        <v>#N/A</v>
      </c>
      <c r="J260" s="56" t="e">
        <v>#N/A</v>
      </c>
      <c r="K260" s="56" t="e">
        <v>#N/A</v>
      </c>
      <c r="L260" s="56" t="e">
        <v>#N/A</v>
      </c>
      <c r="M260" s="56" t="e">
        <v>#N/A</v>
      </c>
      <c r="N260" s="56" t="e">
        <v>#N/A</v>
      </c>
      <c r="O260" s="56" t="e">
        <v>#N/A</v>
      </c>
      <c r="P260" s="56" t="e">
        <v>#N/A</v>
      </c>
    </row>
    <row r="261" spans="2:16" ht="13.5" customHeight="1" x14ac:dyDescent="0.25">
      <c r="B261" s="56" t="e">
        <v>#N/A</v>
      </c>
      <c r="C261" s="56" t="e">
        <v>#N/A</v>
      </c>
      <c r="D261" s="56" t="e">
        <v>#N/A</v>
      </c>
      <c r="E261" s="56" t="e">
        <v>#N/A</v>
      </c>
      <c r="F261" s="56" t="e">
        <v>#N/A</v>
      </c>
      <c r="G261" s="56" t="e">
        <v>#N/A</v>
      </c>
      <c r="H261" s="56" t="e">
        <v>#N/A</v>
      </c>
      <c r="J261" s="56" t="e">
        <v>#N/A</v>
      </c>
      <c r="K261" s="56" t="e">
        <v>#N/A</v>
      </c>
      <c r="L261" s="56" t="e">
        <v>#N/A</v>
      </c>
      <c r="M261" s="56" t="e">
        <v>#N/A</v>
      </c>
      <c r="N261" s="56" t="e">
        <v>#N/A</v>
      </c>
      <c r="O261" s="56" t="e">
        <v>#N/A</v>
      </c>
      <c r="P261" s="56" t="e">
        <v>#N/A</v>
      </c>
    </row>
    <row r="262" spans="2:16" ht="13.5" customHeight="1" x14ac:dyDescent="0.25">
      <c r="B262" s="56" t="e">
        <v>#N/A</v>
      </c>
      <c r="C262" s="56" t="e">
        <v>#N/A</v>
      </c>
      <c r="D262" s="56" t="e">
        <v>#N/A</v>
      </c>
      <c r="E262" s="56" t="e">
        <v>#N/A</v>
      </c>
      <c r="F262" s="56" t="e">
        <v>#N/A</v>
      </c>
      <c r="G262" s="56" t="e">
        <v>#N/A</v>
      </c>
      <c r="H262" s="56" t="e">
        <v>#N/A</v>
      </c>
      <c r="J262" s="56" t="e">
        <v>#N/A</v>
      </c>
      <c r="K262" s="56" t="e">
        <v>#N/A</v>
      </c>
      <c r="L262" s="56" t="e">
        <v>#N/A</v>
      </c>
      <c r="M262" s="56" t="e">
        <v>#N/A</v>
      </c>
      <c r="N262" s="56" t="e">
        <v>#N/A</v>
      </c>
      <c r="O262" s="56" t="e">
        <v>#N/A</v>
      </c>
      <c r="P262" s="56" t="e">
        <v>#N/A</v>
      </c>
    </row>
    <row r="263" spans="2:16" ht="13.5" customHeight="1" x14ac:dyDescent="0.25">
      <c r="B263" s="56" t="e">
        <v>#N/A</v>
      </c>
      <c r="C263" s="56" t="e">
        <v>#N/A</v>
      </c>
      <c r="D263" s="56" t="e">
        <v>#N/A</v>
      </c>
      <c r="E263" s="56" t="e">
        <v>#N/A</v>
      </c>
      <c r="F263" s="56" t="e">
        <v>#N/A</v>
      </c>
      <c r="G263" s="56" t="e">
        <v>#N/A</v>
      </c>
      <c r="H263" s="56" t="e">
        <v>#N/A</v>
      </c>
      <c r="J263" s="56" t="e">
        <v>#N/A</v>
      </c>
      <c r="K263" s="56" t="e">
        <v>#N/A</v>
      </c>
      <c r="L263" s="56" t="e">
        <v>#N/A</v>
      </c>
      <c r="M263" s="56" t="e">
        <v>#N/A</v>
      </c>
      <c r="N263" s="56" t="e">
        <v>#N/A</v>
      </c>
      <c r="O263" s="56" t="e">
        <v>#N/A</v>
      </c>
      <c r="P263" s="56" t="e">
        <v>#N/A</v>
      </c>
    </row>
    <row r="264" spans="2:16" ht="13.5" customHeight="1" x14ac:dyDescent="0.25">
      <c r="B264" s="56" t="e">
        <v>#N/A</v>
      </c>
      <c r="C264" s="56" t="e">
        <v>#N/A</v>
      </c>
      <c r="D264" s="56" t="e">
        <v>#N/A</v>
      </c>
      <c r="E264" s="56" t="e">
        <v>#N/A</v>
      </c>
      <c r="F264" s="56" t="e">
        <v>#N/A</v>
      </c>
      <c r="G264" s="56" t="e">
        <v>#N/A</v>
      </c>
      <c r="H264" s="56" t="e">
        <v>#N/A</v>
      </c>
      <c r="J264" s="56" t="e">
        <v>#N/A</v>
      </c>
      <c r="K264" s="56" t="e">
        <v>#N/A</v>
      </c>
      <c r="L264" s="56" t="e">
        <v>#N/A</v>
      </c>
      <c r="M264" s="56" t="e">
        <v>#N/A</v>
      </c>
      <c r="N264" s="56" t="e">
        <v>#N/A</v>
      </c>
      <c r="O264" s="56" t="e">
        <v>#N/A</v>
      </c>
      <c r="P264" s="56" t="e">
        <v>#N/A</v>
      </c>
    </row>
    <row r="265" spans="2:16" ht="13.5" customHeight="1" x14ac:dyDescent="0.25">
      <c r="B265" s="56" t="e">
        <v>#N/A</v>
      </c>
      <c r="C265" s="56" t="e">
        <v>#N/A</v>
      </c>
      <c r="D265" s="56" t="e">
        <v>#N/A</v>
      </c>
      <c r="E265" s="56" t="e">
        <v>#N/A</v>
      </c>
      <c r="F265" s="56" t="e">
        <v>#N/A</v>
      </c>
      <c r="G265" s="56" t="e">
        <v>#N/A</v>
      </c>
      <c r="H265" s="56" t="e">
        <v>#N/A</v>
      </c>
      <c r="J265" s="56" t="e">
        <v>#N/A</v>
      </c>
      <c r="K265" s="56" t="e">
        <v>#N/A</v>
      </c>
      <c r="L265" s="56" t="e">
        <v>#N/A</v>
      </c>
      <c r="M265" s="56" t="e">
        <v>#N/A</v>
      </c>
      <c r="N265" s="56" t="e">
        <v>#N/A</v>
      </c>
      <c r="O265" s="56" t="e">
        <v>#N/A</v>
      </c>
      <c r="P265" s="56" t="e">
        <v>#N/A</v>
      </c>
    </row>
    <row r="266" spans="2:16" ht="13.5" customHeight="1" x14ac:dyDescent="0.25">
      <c r="B266" s="56" t="e">
        <v>#N/A</v>
      </c>
      <c r="C266" s="56" t="e">
        <v>#N/A</v>
      </c>
      <c r="D266" s="56" t="e">
        <v>#N/A</v>
      </c>
      <c r="E266" s="56" t="e">
        <v>#N/A</v>
      </c>
      <c r="F266" s="56" t="e">
        <v>#N/A</v>
      </c>
      <c r="G266" s="56" t="e">
        <v>#N/A</v>
      </c>
      <c r="H266" s="56" t="e">
        <v>#N/A</v>
      </c>
      <c r="J266" s="56" t="e">
        <v>#N/A</v>
      </c>
      <c r="K266" s="56" t="e">
        <v>#N/A</v>
      </c>
      <c r="L266" s="56" t="e">
        <v>#N/A</v>
      </c>
      <c r="M266" s="56" t="e">
        <v>#N/A</v>
      </c>
      <c r="N266" s="56" t="e">
        <v>#N/A</v>
      </c>
      <c r="O266" s="56" t="e">
        <v>#N/A</v>
      </c>
      <c r="P266" s="56" t="e">
        <v>#N/A</v>
      </c>
    </row>
    <row r="267" spans="2:16" ht="13.5" customHeight="1" x14ac:dyDescent="0.25">
      <c r="B267" s="56" t="e">
        <v>#N/A</v>
      </c>
      <c r="C267" s="56" t="e">
        <v>#N/A</v>
      </c>
      <c r="D267" s="56" t="e">
        <v>#N/A</v>
      </c>
      <c r="E267" s="56" t="e">
        <v>#N/A</v>
      </c>
      <c r="F267" s="56" t="e">
        <v>#N/A</v>
      </c>
      <c r="G267" s="56" t="e">
        <v>#N/A</v>
      </c>
      <c r="H267" s="56" t="e">
        <v>#N/A</v>
      </c>
      <c r="J267" s="56" t="e">
        <v>#N/A</v>
      </c>
      <c r="K267" s="56" t="e">
        <v>#N/A</v>
      </c>
      <c r="L267" s="56" t="e">
        <v>#N/A</v>
      </c>
      <c r="M267" s="56" t="e">
        <v>#N/A</v>
      </c>
      <c r="N267" s="56" t="e">
        <v>#N/A</v>
      </c>
      <c r="O267" s="56" t="e">
        <v>#N/A</v>
      </c>
      <c r="P267" s="56" t="e">
        <v>#N/A</v>
      </c>
    </row>
    <row r="268" spans="2:16" ht="13.5" customHeight="1" x14ac:dyDescent="0.25">
      <c r="B268" s="56" t="e">
        <v>#N/A</v>
      </c>
      <c r="C268" s="56" t="e">
        <v>#N/A</v>
      </c>
      <c r="D268" s="56" t="e">
        <v>#N/A</v>
      </c>
      <c r="E268" s="56" t="e">
        <v>#N/A</v>
      </c>
      <c r="F268" s="56" t="e">
        <v>#N/A</v>
      </c>
      <c r="G268" s="56" t="e">
        <v>#N/A</v>
      </c>
      <c r="H268" s="56" t="e">
        <v>#N/A</v>
      </c>
      <c r="J268" s="56" t="e">
        <v>#N/A</v>
      </c>
      <c r="K268" s="56" t="e">
        <v>#N/A</v>
      </c>
      <c r="L268" s="56" t="e">
        <v>#N/A</v>
      </c>
      <c r="M268" s="56" t="e">
        <v>#N/A</v>
      </c>
      <c r="N268" s="56" t="e">
        <v>#N/A</v>
      </c>
      <c r="O268" s="56" t="e">
        <v>#N/A</v>
      </c>
      <c r="P268" s="56" t="e">
        <v>#N/A</v>
      </c>
    </row>
    <row r="269" spans="2:16" ht="13.5" customHeight="1" x14ac:dyDescent="0.25">
      <c r="B269" s="56" t="e">
        <v>#N/A</v>
      </c>
      <c r="C269" s="56" t="e">
        <v>#N/A</v>
      </c>
      <c r="D269" s="56" t="e">
        <v>#N/A</v>
      </c>
      <c r="E269" s="56" t="e">
        <v>#N/A</v>
      </c>
      <c r="F269" s="56" t="e">
        <v>#N/A</v>
      </c>
      <c r="G269" s="56" t="e">
        <v>#N/A</v>
      </c>
      <c r="H269" s="56" t="e">
        <v>#N/A</v>
      </c>
      <c r="J269" s="56" t="e">
        <v>#N/A</v>
      </c>
      <c r="K269" s="56" t="e">
        <v>#N/A</v>
      </c>
      <c r="L269" s="56" t="e">
        <v>#N/A</v>
      </c>
      <c r="M269" s="56" t="e">
        <v>#N/A</v>
      </c>
      <c r="N269" s="56" t="e">
        <v>#N/A</v>
      </c>
      <c r="O269" s="56" t="e">
        <v>#N/A</v>
      </c>
      <c r="P269" s="56" t="e">
        <v>#N/A</v>
      </c>
    </row>
    <row r="270" spans="2:16" ht="13.5" customHeight="1" x14ac:dyDescent="0.25">
      <c r="B270" s="56" t="e">
        <v>#N/A</v>
      </c>
      <c r="C270" s="56" t="e">
        <v>#N/A</v>
      </c>
      <c r="D270" s="56" t="e">
        <v>#N/A</v>
      </c>
      <c r="E270" s="56" t="e">
        <v>#N/A</v>
      </c>
      <c r="F270" s="56" t="e">
        <v>#N/A</v>
      </c>
      <c r="G270" s="56" t="e">
        <v>#N/A</v>
      </c>
      <c r="H270" s="56" t="e">
        <v>#N/A</v>
      </c>
      <c r="J270" s="56" t="e">
        <v>#N/A</v>
      </c>
      <c r="K270" s="56" t="e">
        <v>#N/A</v>
      </c>
      <c r="L270" s="56" t="e">
        <v>#N/A</v>
      </c>
      <c r="M270" s="56" t="e">
        <v>#N/A</v>
      </c>
      <c r="N270" s="56" t="e">
        <v>#N/A</v>
      </c>
      <c r="O270" s="56" t="e">
        <v>#N/A</v>
      </c>
      <c r="P270" s="56" t="e">
        <v>#N/A</v>
      </c>
    </row>
    <row r="271" spans="2:16" ht="13.5" customHeight="1" x14ac:dyDescent="0.25">
      <c r="B271" s="56" t="e">
        <v>#N/A</v>
      </c>
      <c r="C271" s="56" t="e">
        <v>#N/A</v>
      </c>
      <c r="D271" s="56" t="e">
        <v>#N/A</v>
      </c>
      <c r="E271" s="56" t="e">
        <v>#N/A</v>
      </c>
      <c r="F271" s="56" t="e">
        <v>#N/A</v>
      </c>
      <c r="G271" s="56" t="e">
        <v>#N/A</v>
      </c>
      <c r="H271" s="56" t="e">
        <v>#N/A</v>
      </c>
      <c r="J271" s="56" t="e">
        <v>#N/A</v>
      </c>
      <c r="K271" s="56" t="e">
        <v>#N/A</v>
      </c>
      <c r="L271" s="56" t="e">
        <v>#N/A</v>
      </c>
      <c r="M271" s="56" t="e">
        <v>#N/A</v>
      </c>
      <c r="N271" s="56" t="e">
        <v>#N/A</v>
      </c>
      <c r="O271" s="56" t="e">
        <v>#N/A</v>
      </c>
      <c r="P271" s="56" t="e">
        <v>#N/A</v>
      </c>
    </row>
    <row r="272" spans="2:16" ht="13.5" customHeight="1" x14ac:dyDescent="0.25">
      <c r="B272" s="56" t="e">
        <v>#N/A</v>
      </c>
      <c r="C272" s="56" t="e">
        <v>#N/A</v>
      </c>
      <c r="D272" s="56" t="e">
        <v>#N/A</v>
      </c>
      <c r="E272" s="56" t="e">
        <v>#N/A</v>
      </c>
      <c r="F272" s="56" t="e">
        <v>#N/A</v>
      </c>
      <c r="G272" s="56" t="e">
        <v>#N/A</v>
      </c>
      <c r="H272" s="56" t="e">
        <v>#N/A</v>
      </c>
      <c r="J272" s="56" t="e">
        <v>#N/A</v>
      </c>
      <c r="K272" s="56" t="e">
        <v>#N/A</v>
      </c>
      <c r="L272" s="56" t="e">
        <v>#N/A</v>
      </c>
      <c r="M272" s="56" t="e">
        <v>#N/A</v>
      </c>
      <c r="N272" s="56" t="e">
        <v>#N/A</v>
      </c>
      <c r="O272" s="56" t="e">
        <v>#N/A</v>
      </c>
      <c r="P272" s="56" t="e">
        <v>#N/A</v>
      </c>
    </row>
    <row r="273" spans="2:16" ht="13.5" customHeight="1" x14ac:dyDescent="0.25">
      <c r="B273" s="56" t="e">
        <v>#N/A</v>
      </c>
      <c r="C273" s="56" t="e">
        <v>#N/A</v>
      </c>
      <c r="D273" s="56" t="e">
        <v>#N/A</v>
      </c>
      <c r="E273" s="56" t="e">
        <v>#N/A</v>
      </c>
      <c r="F273" s="56" t="e">
        <v>#N/A</v>
      </c>
      <c r="G273" s="56" t="e">
        <v>#N/A</v>
      </c>
      <c r="H273" s="56" t="e">
        <v>#N/A</v>
      </c>
      <c r="J273" s="56" t="e">
        <v>#N/A</v>
      </c>
      <c r="K273" s="56" t="e">
        <v>#N/A</v>
      </c>
      <c r="L273" s="56" t="e">
        <v>#N/A</v>
      </c>
      <c r="M273" s="56" t="e">
        <v>#N/A</v>
      </c>
      <c r="N273" s="56" t="e">
        <v>#N/A</v>
      </c>
      <c r="O273" s="56" t="e">
        <v>#N/A</v>
      </c>
      <c r="P273" s="56" t="e">
        <v>#N/A</v>
      </c>
    </row>
    <row r="274" spans="2:16" ht="13.5" customHeight="1" x14ac:dyDescent="0.25">
      <c r="B274" s="56" t="e">
        <v>#N/A</v>
      </c>
      <c r="C274" s="56" t="e">
        <v>#N/A</v>
      </c>
      <c r="D274" s="56" t="e">
        <v>#N/A</v>
      </c>
      <c r="E274" s="56" t="e">
        <v>#N/A</v>
      </c>
      <c r="F274" s="56" t="e">
        <v>#N/A</v>
      </c>
      <c r="G274" s="56" t="e">
        <v>#N/A</v>
      </c>
      <c r="H274" s="56" t="e">
        <v>#N/A</v>
      </c>
      <c r="J274" s="56" t="e">
        <v>#N/A</v>
      </c>
      <c r="K274" s="56" t="e">
        <v>#N/A</v>
      </c>
      <c r="L274" s="56" t="e">
        <v>#N/A</v>
      </c>
      <c r="M274" s="56" t="e">
        <v>#N/A</v>
      </c>
      <c r="N274" s="56" t="e">
        <v>#N/A</v>
      </c>
      <c r="O274" s="56" t="e">
        <v>#N/A</v>
      </c>
      <c r="P274" s="56" t="e">
        <v>#N/A</v>
      </c>
    </row>
    <row r="275" spans="2:16" ht="13.5" customHeight="1" x14ac:dyDescent="0.25">
      <c r="B275" s="56" t="e">
        <v>#N/A</v>
      </c>
      <c r="C275" s="56" t="e">
        <v>#N/A</v>
      </c>
      <c r="D275" s="56" t="e">
        <v>#N/A</v>
      </c>
      <c r="E275" s="56" t="e">
        <v>#N/A</v>
      </c>
      <c r="F275" s="56" t="e">
        <v>#N/A</v>
      </c>
      <c r="G275" s="56" t="e">
        <v>#N/A</v>
      </c>
      <c r="H275" s="56" t="e">
        <v>#N/A</v>
      </c>
      <c r="J275" s="56" t="e">
        <v>#N/A</v>
      </c>
      <c r="K275" s="56" t="e">
        <v>#N/A</v>
      </c>
      <c r="L275" s="56" t="e">
        <v>#N/A</v>
      </c>
      <c r="M275" s="56" t="e">
        <v>#N/A</v>
      </c>
      <c r="N275" s="56" t="e">
        <v>#N/A</v>
      </c>
      <c r="O275" s="56" t="e">
        <v>#N/A</v>
      </c>
      <c r="P275" s="56" t="e">
        <v>#N/A</v>
      </c>
    </row>
    <row r="276" spans="2:16" ht="13.5" customHeight="1" x14ac:dyDescent="0.25">
      <c r="B276" s="56" t="e">
        <v>#N/A</v>
      </c>
      <c r="C276" s="56" t="e">
        <v>#N/A</v>
      </c>
      <c r="D276" s="56" t="e">
        <v>#N/A</v>
      </c>
      <c r="E276" s="56" t="e">
        <v>#N/A</v>
      </c>
      <c r="F276" s="56" t="e">
        <v>#N/A</v>
      </c>
      <c r="G276" s="56" t="e">
        <v>#N/A</v>
      </c>
      <c r="H276" s="56" t="e">
        <v>#N/A</v>
      </c>
      <c r="J276" s="56" t="e">
        <v>#N/A</v>
      </c>
      <c r="K276" s="56" t="e">
        <v>#N/A</v>
      </c>
      <c r="L276" s="56" t="e">
        <v>#N/A</v>
      </c>
      <c r="M276" s="56" t="e">
        <v>#N/A</v>
      </c>
      <c r="N276" s="56" t="e">
        <v>#N/A</v>
      </c>
      <c r="O276" s="56" t="e">
        <v>#N/A</v>
      </c>
      <c r="P276" s="56" t="e">
        <v>#N/A</v>
      </c>
    </row>
    <row r="277" spans="2:16" ht="13.5" customHeight="1" x14ac:dyDescent="0.25">
      <c r="B277" s="56" t="e">
        <v>#N/A</v>
      </c>
      <c r="C277" s="56" t="e">
        <v>#N/A</v>
      </c>
      <c r="D277" s="56" t="e">
        <v>#N/A</v>
      </c>
      <c r="E277" s="56" t="e">
        <v>#N/A</v>
      </c>
      <c r="F277" s="56" t="e">
        <v>#N/A</v>
      </c>
      <c r="G277" s="56" t="e">
        <v>#N/A</v>
      </c>
      <c r="H277" s="56" t="e">
        <v>#N/A</v>
      </c>
      <c r="J277" s="56" t="e">
        <v>#N/A</v>
      </c>
      <c r="K277" s="56" t="e">
        <v>#N/A</v>
      </c>
      <c r="L277" s="56" t="e">
        <v>#N/A</v>
      </c>
      <c r="M277" s="56" t="e">
        <v>#N/A</v>
      </c>
      <c r="N277" s="56" t="e">
        <v>#N/A</v>
      </c>
      <c r="O277" s="56" t="e">
        <v>#N/A</v>
      </c>
      <c r="P277" s="56" t="e">
        <v>#N/A</v>
      </c>
    </row>
    <row r="278" spans="2:16" ht="13.5" customHeight="1" x14ac:dyDescent="0.25">
      <c r="B278" s="56" t="e">
        <v>#N/A</v>
      </c>
      <c r="C278" s="56" t="e">
        <v>#N/A</v>
      </c>
      <c r="D278" s="56" t="e">
        <v>#N/A</v>
      </c>
      <c r="E278" s="56" t="e">
        <v>#N/A</v>
      </c>
      <c r="F278" s="56" t="e">
        <v>#N/A</v>
      </c>
      <c r="G278" s="56" t="e">
        <v>#N/A</v>
      </c>
      <c r="H278" s="56" t="e">
        <v>#N/A</v>
      </c>
      <c r="J278" s="56" t="e">
        <v>#N/A</v>
      </c>
      <c r="K278" s="56" t="e">
        <v>#N/A</v>
      </c>
      <c r="L278" s="56" t="e">
        <v>#N/A</v>
      </c>
      <c r="M278" s="56" t="e">
        <v>#N/A</v>
      </c>
      <c r="N278" s="56" t="e">
        <v>#N/A</v>
      </c>
      <c r="O278" s="56" t="e">
        <v>#N/A</v>
      </c>
      <c r="P278" s="56" t="e">
        <v>#N/A</v>
      </c>
    </row>
    <row r="279" spans="2:16" ht="13.5" customHeight="1" x14ac:dyDescent="0.25">
      <c r="B279" s="56" t="e">
        <v>#N/A</v>
      </c>
      <c r="C279" s="56" t="e">
        <v>#N/A</v>
      </c>
      <c r="D279" s="56" t="e">
        <v>#N/A</v>
      </c>
      <c r="E279" s="56" t="e">
        <v>#N/A</v>
      </c>
      <c r="F279" s="56" t="e">
        <v>#N/A</v>
      </c>
      <c r="G279" s="56" t="e">
        <v>#N/A</v>
      </c>
      <c r="H279" s="56" t="e">
        <v>#N/A</v>
      </c>
      <c r="J279" s="56" t="e">
        <v>#N/A</v>
      </c>
      <c r="K279" s="56" t="e">
        <v>#N/A</v>
      </c>
      <c r="L279" s="56" t="e">
        <v>#N/A</v>
      </c>
      <c r="M279" s="56" t="e">
        <v>#N/A</v>
      </c>
      <c r="N279" s="56" t="e">
        <v>#N/A</v>
      </c>
      <c r="O279" s="56" t="e">
        <v>#N/A</v>
      </c>
      <c r="P279" s="56" t="e">
        <v>#N/A</v>
      </c>
    </row>
    <row r="280" spans="2:16" ht="13.5" customHeight="1" x14ac:dyDescent="0.25">
      <c r="B280" s="56" t="e">
        <v>#N/A</v>
      </c>
      <c r="C280" s="56" t="e">
        <v>#N/A</v>
      </c>
      <c r="D280" s="56" t="e">
        <v>#N/A</v>
      </c>
      <c r="E280" s="56" t="e">
        <v>#N/A</v>
      </c>
      <c r="F280" s="56" t="e">
        <v>#N/A</v>
      </c>
      <c r="G280" s="56" t="e">
        <v>#N/A</v>
      </c>
      <c r="H280" s="56" t="e">
        <v>#N/A</v>
      </c>
      <c r="J280" s="56" t="e">
        <v>#N/A</v>
      </c>
      <c r="K280" s="56" t="e">
        <v>#N/A</v>
      </c>
      <c r="L280" s="56" t="e">
        <v>#N/A</v>
      </c>
      <c r="M280" s="56" t="e">
        <v>#N/A</v>
      </c>
      <c r="N280" s="56" t="e">
        <v>#N/A</v>
      </c>
      <c r="O280" s="56" t="e">
        <v>#N/A</v>
      </c>
      <c r="P280" s="56" t="e">
        <v>#N/A</v>
      </c>
    </row>
    <row r="281" spans="2:16" ht="13.5" customHeight="1" x14ac:dyDescent="0.25">
      <c r="B281" s="56" t="e">
        <v>#N/A</v>
      </c>
      <c r="C281" s="56" t="e">
        <v>#N/A</v>
      </c>
      <c r="D281" s="56" t="e">
        <v>#N/A</v>
      </c>
      <c r="E281" s="56" t="e">
        <v>#N/A</v>
      </c>
      <c r="F281" s="56" t="e">
        <v>#N/A</v>
      </c>
      <c r="G281" s="56" t="e">
        <v>#N/A</v>
      </c>
      <c r="H281" s="56" t="e">
        <v>#N/A</v>
      </c>
      <c r="J281" s="56" t="e">
        <v>#N/A</v>
      </c>
      <c r="K281" s="56" t="e">
        <v>#N/A</v>
      </c>
      <c r="L281" s="56" t="e">
        <v>#N/A</v>
      </c>
      <c r="M281" s="56" t="e">
        <v>#N/A</v>
      </c>
      <c r="N281" s="56" t="e">
        <v>#N/A</v>
      </c>
      <c r="O281" s="56" t="e">
        <v>#N/A</v>
      </c>
      <c r="P281" s="56" t="e">
        <v>#N/A</v>
      </c>
    </row>
    <row r="282" spans="2:16" ht="13.5" customHeight="1" x14ac:dyDescent="0.25">
      <c r="B282" s="56" t="e">
        <v>#N/A</v>
      </c>
      <c r="C282" s="56" t="e">
        <v>#N/A</v>
      </c>
      <c r="D282" s="56" t="e">
        <v>#N/A</v>
      </c>
      <c r="E282" s="56" t="e">
        <v>#N/A</v>
      </c>
      <c r="F282" s="56" t="e">
        <v>#N/A</v>
      </c>
      <c r="G282" s="56" t="e">
        <v>#N/A</v>
      </c>
      <c r="H282" s="56" t="e">
        <v>#N/A</v>
      </c>
      <c r="J282" s="56" t="e">
        <v>#N/A</v>
      </c>
      <c r="K282" s="56" t="e">
        <v>#N/A</v>
      </c>
      <c r="L282" s="56" t="e">
        <v>#N/A</v>
      </c>
      <c r="M282" s="56" t="e">
        <v>#N/A</v>
      </c>
      <c r="N282" s="56" t="e">
        <v>#N/A</v>
      </c>
      <c r="O282" s="56" t="e">
        <v>#N/A</v>
      </c>
      <c r="P282" s="56" t="e">
        <v>#N/A</v>
      </c>
    </row>
    <row r="283" spans="2:16" ht="13.5" customHeight="1" x14ac:dyDescent="0.25">
      <c r="B283" s="56" t="e">
        <v>#N/A</v>
      </c>
      <c r="C283" s="56" t="e">
        <v>#N/A</v>
      </c>
      <c r="D283" s="56" t="e">
        <v>#N/A</v>
      </c>
      <c r="E283" s="56" t="e">
        <v>#N/A</v>
      </c>
      <c r="F283" s="56" t="e">
        <v>#N/A</v>
      </c>
      <c r="G283" s="56" t="e">
        <v>#N/A</v>
      </c>
      <c r="H283" s="56" t="e">
        <v>#N/A</v>
      </c>
      <c r="J283" s="56" t="e">
        <v>#N/A</v>
      </c>
      <c r="K283" s="56" t="e">
        <v>#N/A</v>
      </c>
      <c r="L283" s="56" t="e">
        <v>#N/A</v>
      </c>
      <c r="M283" s="56" t="e">
        <v>#N/A</v>
      </c>
      <c r="N283" s="56" t="e">
        <v>#N/A</v>
      </c>
      <c r="O283" s="56" t="e">
        <v>#N/A</v>
      </c>
      <c r="P283" s="56" t="e">
        <v>#N/A</v>
      </c>
    </row>
    <row r="284" spans="2:16" ht="13.5" customHeight="1" x14ac:dyDescent="0.25">
      <c r="B284" s="56" t="e">
        <v>#N/A</v>
      </c>
      <c r="C284" s="56" t="e">
        <v>#N/A</v>
      </c>
      <c r="D284" s="56" t="e">
        <v>#N/A</v>
      </c>
      <c r="E284" s="56" t="e">
        <v>#N/A</v>
      </c>
      <c r="F284" s="56" t="e">
        <v>#N/A</v>
      </c>
      <c r="G284" s="56" t="e">
        <v>#N/A</v>
      </c>
      <c r="H284" s="56" t="e">
        <v>#N/A</v>
      </c>
      <c r="J284" s="56" t="e">
        <v>#N/A</v>
      </c>
      <c r="K284" s="56" t="e">
        <v>#N/A</v>
      </c>
      <c r="L284" s="56" t="e">
        <v>#N/A</v>
      </c>
      <c r="M284" s="56" t="e">
        <v>#N/A</v>
      </c>
      <c r="N284" s="56" t="e">
        <v>#N/A</v>
      </c>
      <c r="O284" s="56" t="e">
        <v>#N/A</v>
      </c>
      <c r="P284" s="56" t="e">
        <v>#N/A</v>
      </c>
    </row>
    <row r="285" spans="2:16" ht="13.5" customHeight="1" x14ac:dyDescent="0.25">
      <c r="B285" s="56" t="e">
        <v>#N/A</v>
      </c>
      <c r="C285" s="56" t="e">
        <v>#N/A</v>
      </c>
      <c r="D285" s="56" t="e">
        <v>#N/A</v>
      </c>
      <c r="E285" s="56" t="e">
        <v>#N/A</v>
      </c>
      <c r="F285" s="56" t="e">
        <v>#N/A</v>
      </c>
      <c r="G285" s="56" t="e">
        <v>#N/A</v>
      </c>
      <c r="H285" s="56" t="e">
        <v>#N/A</v>
      </c>
      <c r="J285" s="56" t="e">
        <v>#N/A</v>
      </c>
      <c r="K285" s="56" t="e">
        <v>#N/A</v>
      </c>
      <c r="L285" s="56" t="e">
        <v>#N/A</v>
      </c>
      <c r="M285" s="56" t="e">
        <v>#N/A</v>
      </c>
      <c r="N285" s="56" t="e">
        <v>#N/A</v>
      </c>
      <c r="O285" s="56" t="e">
        <v>#N/A</v>
      </c>
      <c r="P285" s="56" t="e">
        <v>#N/A</v>
      </c>
    </row>
    <row r="286" spans="2:16" ht="13.5" customHeight="1" x14ac:dyDescent="0.25">
      <c r="B286" s="56" t="e">
        <v>#N/A</v>
      </c>
      <c r="C286" s="56" t="e">
        <v>#N/A</v>
      </c>
      <c r="D286" s="56" t="e">
        <v>#N/A</v>
      </c>
      <c r="E286" s="56" t="e">
        <v>#N/A</v>
      </c>
      <c r="F286" s="56" t="e">
        <v>#N/A</v>
      </c>
      <c r="G286" s="56" t="e">
        <v>#N/A</v>
      </c>
      <c r="H286" s="56" t="e">
        <v>#N/A</v>
      </c>
      <c r="J286" s="56" t="e">
        <v>#N/A</v>
      </c>
      <c r="K286" s="56" t="e">
        <v>#N/A</v>
      </c>
      <c r="L286" s="56" t="e">
        <v>#N/A</v>
      </c>
      <c r="M286" s="56" t="e">
        <v>#N/A</v>
      </c>
      <c r="N286" s="56" t="e">
        <v>#N/A</v>
      </c>
      <c r="O286" s="56" t="e">
        <v>#N/A</v>
      </c>
      <c r="P286" s="56" t="e">
        <v>#N/A</v>
      </c>
    </row>
    <row r="287" spans="2:16" ht="13.5" customHeight="1" x14ac:dyDescent="0.25">
      <c r="B287" s="56" t="e">
        <v>#N/A</v>
      </c>
      <c r="C287" s="56" t="e">
        <v>#N/A</v>
      </c>
      <c r="D287" s="56" t="e">
        <v>#N/A</v>
      </c>
      <c r="E287" s="56" t="e">
        <v>#N/A</v>
      </c>
      <c r="F287" s="56" t="e">
        <v>#N/A</v>
      </c>
      <c r="G287" s="56" t="e">
        <v>#N/A</v>
      </c>
      <c r="H287" s="56" t="e">
        <v>#N/A</v>
      </c>
      <c r="J287" s="56" t="e">
        <v>#N/A</v>
      </c>
      <c r="K287" s="56" t="e">
        <v>#N/A</v>
      </c>
      <c r="L287" s="56" t="e">
        <v>#N/A</v>
      </c>
      <c r="M287" s="56" t="e">
        <v>#N/A</v>
      </c>
      <c r="N287" s="56" t="e">
        <v>#N/A</v>
      </c>
      <c r="O287" s="56" t="e">
        <v>#N/A</v>
      </c>
      <c r="P287" s="56" t="e">
        <v>#N/A</v>
      </c>
    </row>
    <row r="288" spans="2:16" ht="13.5" customHeight="1" x14ac:dyDescent="0.25">
      <c r="B288" s="56" t="e">
        <v>#N/A</v>
      </c>
      <c r="C288" s="56" t="e">
        <v>#N/A</v>
      </c>
      <c r="D288" s="56" t="e">
        <v>#N/A</v>
      </c>
      <c r="E288" s="56" t="e">
        <v>#N/A</v>
      </c>
      <c r="F288" s="56" t="e">
        <v>#N/A</v>
      </c>
      <c r="G288" s="56" t="e">
        <v>#N/A</v>
      </c>
      <c r="H288" s="56" t="e">
        <v>#N/A</v>
      </c>
      <c r="J288" s="56" t="e">
        <v>#N/A</v>
      </c>
      <c r="K288" s="56" t="e">
        <v>#N/A</v>
      </c>
      <c r="L288" s="56" t="e">
        <v>#N/A</v>
      </c>
      <c r="M288" s="56" t="e">
        <v>#N/A</v>
      </c>
      <c r="N288" s="56" t="e">
        <v>#N/A</v>
      </c>
      <c r="O288" s="56" t="e">
        <v>#N/A</v>
      </c>
      <c r="P288" s="56" t="e">
        <v>#N/A</v>
      </c>
    </row>
    <row r="289" spans="2:16" ht="13.5" customHeight="1" x14ac:dyDescent="0.25">
      <c r="B289" s="56" t="e">
        <v>#N/A</v>
      </c>
      <c r="C289" s="56" t="e">
        <v>#N/A</v>
      </c>
      <c r="D289" s="56" t="e">
        <v>#N/A</v>
      </c>
      <c r="E289" s="56" t="e">
        <v>#N/A</v>
      </c>
      <c r="F289" s="56" t="e">
        <v>#N/A</v>
      </c>
      <c r="G289" s="56" t="e">
        <v>#N/A</v>
      </c>
      <c r="H289" s="56" t="e">
        <v>#N/A</v>
      </c>
      <c r="J289" s="56" t="e">
        <v>#N/A</v>
      </c>
      <c r="K289" s="56" t="e">
        <v>#N/A</v>
      </c>
      <c r="L289" s="56" t="e">
        <v>#N/A</v>
      </c>
      <c r="M289" s="56" t="e">
        <v>#N/A</v>
      </c>
      <c r="N289" s="56" t="e">
        <v>#N/A</v>
      </c>
      <c r="O289" s="56" t="e">
        <v>#N/A</v>
      </c>
      <c r="P289" s="56" t="e">
        <v>#N/A</v>
      </c>
    </row>
    <row r="290" spans="2:16" ht="13.5" customHeight="1" x14ac:dyDescent="0.25">
      <c r="B290" s="56" t="e">
        <v>#N/A</v>
      </c>
      <c r="C290" s="56" t="e">
        <v>#N/A</v>
      </c>
      <c r="D290" s="56" t="e">
        <v>#N/A</v>
      </c>
      <c r="E290" s="56" t="e">
        <v>#N/A</v>
      </c>
      <c r="F290" s="56" t="e">
        <v>#N/A</v>
      </c>
      <c r="G290" s="56" t="e">
        <v>#N/A</v>
      </c>
      <c r="H290" s="56" t="e">
        <v>#N/A</v>
      </c>
      <c r="J290" s="56" t="e">
        <v>#N/A</v>
      </c>
      <c r="K290" s="56" t="e">
        <v>#N/A</v>
      </c>
      <c r="L290" s="56" t="e">
        <v>#N/A</v>
      </c>
      <c r="M290" s="56" t="e">
        <v>#N/A</v>
      </c>
      <c r="N290" s="56" t="e">
        <v>#N/A</v>
      </c>
      <c r="O290" s="56" t="e">
        <v>#N/A</v>
      </c>
      <c r="P290" s="56" t="e">
        <v>#N/A</v>
      </c>
    </row>
    <row r="291" spans="2:16" ht="13.5" customHeight="1" x14ac:dyDescent="0.25">
      <c r="B291" s="56" t="e">
        <v>#N/A</v>
      </c>
      <c r="C291" s="56" t="e">
        <v>#N/A</v>
      </c>
      <c r="D291" s="56" t="e">
        <v>#N/A</v>
      </c>
      <c r="E291" s="56" t="e">
        <v>#N/A</v>
      </c>
      <c r="F291" s="56" t="e">
        <v>#N/A</v>
      </c>
      <c r="G291" s="56" t="e">
        <v>#N/A</v>
      </c>
      <c r="H291" s="56" t="e">
        <v>#N/A</v>
      </c>
      <c r="J291" s="56" t="e">
        <v>#N/A</v>
      </c>
      <c r="K291" s="56" t="e">
        <v>#N/A</v>
      </c>
      <c r="L291" s="56" t="e">
        <v>#N/A</v>
      </c>
      <c r="M291" s="56" t="e">
        <v>#N/A</v>
      </c>
      <c r="N291" s="56" t="e">
        <v>#N/A</v>
      </c>
      <c r="O291" s="56" t="e">
        <v>#N/A</v>
      </c>
      <c r="P291" s="56" t="e">
        <v>#N/A</v>
      </c>
    </row>
    <row r="292" spans="2:16" ht="13.5" customHeight="1" x14ac:dyDescent="0.25">
      <c r="B292" s="56" t="e">
        <v>#N/A</v>
      </c>
      <c r="C292" s="56" t="e">
        <v>#N/A</v>
      </c>
      <c r="D292" s="56" t="e">
        <v>#N/A</v>
      </c>
      <c r="E292" s="56" t="e">
        <v>#N/A</v>
      </c>
      <c r="F292" s="56" t="e">
        <v>#N/A</v>
      </c>
      <c r="G292" s="56" t="e">
        <v>#N/A</v>
      </c>
      <c r="H292" s="56" t="e">
        <v>#N/A</v>
      </c>
      <c r="J292" s="56" t="e">
        <v>#N/A</v>
      </c>
      <c r="K292" s="56" t="e">
        <v>#N/A</v>
      </c>
      <c r="L292" s="56" t="e">
        <v>#N/A</v>
      </c>
      <c r="M292" s="56" t="e">
        <v>#N/A</v>
      </c>
      <c r="N292" s="56" t="e">
        <v>#N/A</v>
      </c>
      <c r="O292" s="56" t="e">
        <v>#N/A</v>
      </c>
      <c r="P292" s="56" t="e">
        <v>#N/A</v>
      </c>
    </row>
    <row r="293" spans="2:16" ht="13.5" customHeight="1" x14ac:dyDescent="0.25">
      <c r="B293" s="56" t="e">
        <v>#N/A</v>
      </c>
      <c r="C293" s="56" t="e">
        <v>#N/A</v>
      </c>
      <c r="D293" s="56" t="e">
        <v>#N/A</v>
      </c>
      <c r="E293" s="56" t="e">
        <v>#N/A</v>
      </c>
      <c r="F293" s="56" t="e">
        <v>#N/A</v>
      </c>
      <c r="G293" s="56" t="e">
        <v>#N/A</v>
      </c>
      <c r="H293" s="56" t="e">
        <v>#N/A</v>
      </c>
      <c r="J293" s="56" t="e">
        <v>#N/A</v>
      </c>
      <c r="K293" s="56" t="e">
        <v>#N/A</v>
      </c>
      <c r="L293" s="56" t="e">
        <v>#N/A</v>
      </c>
      <c r="M293" s="56" t="e">
        <v>#N/A</v>
      </c>
      <c r="N293" s="56" t="e">
        <v>#N/A</v>
      </c>
      <c r="O293" s="56" t="e">
        <v>#N/A</v>
      </c>
      <c r="P293" s="56" t="e">
        <v>#N/A</v>
      </c>
    </row>
    <row r="294" spans="2:16" ht="13.5" customHeight="1" x14ac:dyDescent="0.25">
      <c r="B294" s="56" t="e">
        <v>#N/A</v>
      </c>
      <c r="C294" s="56" t="e">
        <v>#N/A</v>
      </c>
      <c r="D294" s="56" t="e">
        <v>#N/A</v>
      </c>
      <c r="E294" s="56" t="e">
        <v>#N/A</v>
      </c>
      <c r="F294" s="56" t="e">
        <v>#N/A</v>
      </c>
      <c r="G294" s="56" t="e">
        <v>#N/A</v>
      </c>
      <c r="H294" s="56" t="e">
        <v>#N/A</v>
      </c>
      <c r="J294" s="56" t="e">
        <v>#N/A</v>
      </c>
      <c r="K294" s="56" t="e">
        <v>#N/A</v>
      </c>
      <c r="L294" s="56" t="e">
        <v>#N/A</v>
      </c>
      <c r="M294" s="56" t="e">
        <v>#N/A</v>
      </c>
      <c r="N294" s="56" t="e">
        <v>#N/A</v>
      </c>
      <c r="O294" s="56" t="e">
        <v>#N/A</v>
      </c>
      <c r="P294" s="56" t="e">
        <v>#N/A</v>
      </c>
    </row>
    <row r="295" spans="2:16" ht="13.5" customHeight="1" x14ac:dyDescent="0.25">
      <c r="B295" s="56" t="e">
        <v>#N/A</v>
      </c>
      <c r="C295" s="56" t="e">
        <v>#N/A</v>
      </c>
      <c r="D295" s="56" t="e">
        <v>#N/A</v>
      </c>
      <c r="E295" s="56" t="e">
        <v>#N/A</v>
      </c>
      <c r="F295" s="56" t="e">
        <v>#N/A</v>
      </c>
      <c r="G295" s="56" t="e">
        <v>#N/A</v>
      </c>
      <c r="H295" s="56" t="e">
        <v>#N/A</v>
      </c>
      <c r="J295" s="56" t="e">
        <v>#N/A</v>
      </c>
      <c r="K295" s="56" t="e">
        <v>#N/A</v>
      </c>
      <c r="L295" s="56" t="e">
        <v>#N/A</v>
      </c>
      <c r="M295" s="56" t="e">
        <v>#N/A</v>
      </c>
      <c r="N295" s="56" t="e">
        <v>#N/A</v>
      </c>
      <c r="O295" s="56" t="e">
        <v>#N/A</v>
      </c>
      <c r="P295" s="56" t="e">
        <v>#N/A</v>
      </c>
    </row>
    <row r="296" spans="2:16" ht="13.5" customHeight="1" x14ac:dyDescent="0.25">
      <c r="B296" s="56" t="e">
        <v>#N/A</v>
      </c>
      <c r="C296" s="56" t="e">
        <v>#N/A</v>
      </c>
      <c r="D296" s="56" t="e">
        <v>#N/A</v>
      </c>
      <c r="E296" s="56" t="e">
        <v>#N/A</v>
      </c>
      <c r="F296" s="56" t="e">
        <v>#N/A</v>
      </c>
      <c r="G296" s="56" t="e">
        <v>#N/A</v>
      </c>
      <c r="H296" s="56" t="e">
        <v>#N/A</v>
      </c>
      <c r="J296" s="56" t="e">
        <v>#N/A</v>
      </c>
      <c r="K296" s="56" t="e">
        <v>#N/A</v>
      </c>
      <c r="L296" s="56" t="e">
        <v>#N/A</v>
      </c>
      <c r="M296" s="56" t="e">
        <v>#N/A</v>
      </c>
      <c r="N296" s="56" t="e">
        <v>#N/A</v>
      </c>
      <c r="O296" s="56" t="e">
        <v>#N/A</v>
      </c>
      <c r="P296" s="56" t="e">
        <v>#N/A</v>
      </c>
    </row>
    <row r="297" spans="2:16" ht="13.5" customHeight="1" x14ac:dyDescent="0.25">
      <c r="B297" s="56" t="e">
        <v>#N/A</v>
      </c>
      <c r="C297" s="56" t="e">
        <v>#N/A</v>
      </c>
      <c r="D297" s="56" t="e">
        <v>#N/A</v>
      </c>
      <c r="E297" s="56" t="e">
        <v>#N/A</v>
      </c>
      <c r="F297" s="56" t="e">
        <v>#N/A</v>
      </c>
      <c r="G297" s="56" t="e">
        <v>#N/A</v>
      </c>
      <c r="H297" s="56" t="e">
        <v>#N/A</v>
      </c>
      <c r="J297" s="56" t="e">
        <v>#N/A</v>
      </c>
      <c r="K297" s="56" t="e">
        <v>#N/A</v>
      </c>
      <c r="L297" s="56" t="e">
        <v>#N/A</v>
      </c>
      <c r="M297" s="56" t="e">
        <v>#N/A</v>
      </c>
      <c r="N297" s="56" t="e">
        <v>#N/A</v>
      </c>
      <c r="O297" s="56" t="e">
        <v>#N/A</v>
      </c>
      <c r="P297" s="56" t="e">
        <v>#N/A</v>
      </c>
    </row>
    <row r="298" spans="2:16" ht="13.5" customHeight="1" x14ac:dyDescent="0.25">
      <c r="B298" s="56" t="e">
        <v>#N/A</v>
      </c>
      <c r="C298" s="56" t="e">
        <v>#N/A</v>
      </c>
      <c r="D298" s="56" t="e">
        <v>#N/A</v>
      </c>
      <c r="E298" s="56" t="e">
        <v>#N/A</v>
      </c>
      <c r="F298" s="56" t="e">
        <v>#N/A</v>
      </c>
      <c r="G298" s="56" t="e">
        <v>#N/A</v>
      </c>
      <c r="H298" s="56" t="e">
        <v>#N/A</v>
      </c>
      <c r="J298" s="56" t="e">
        <v>#N/A</v>
      </c>
      <c r="K298" s="56" t="e">
        <v>#N/A</v>
      </c>
      <c r="L298" s="56" t="e">
        <v>#N/A</v>
      </c>
      <c r="M298" s="56" t="e">
        <v>#N/A</v>
      </c>
      <c r="N298" s="56" t="e">
        <v>#N/A</v>
      </c>
      <c r="O298" s="56" t="e">
        <v>#N/A</v>
      </c>
      <c r="P298" s="56" t="e">
        <v>#N/A</v>
      </c>
    </row>
    <row r="299" spans="2:16" ht="13.5" customHeight="1" x14ac:dyDescent="0.25">
      <c r="B299" s="56" t="e">
        <v>#N/A</v>
      </c>
      <c r="C299" s="56" t="e">
        <v>#N/A</v>
      </c>
      <c r="D299" s="56" t="e">
        <v>#N/A</v>
      </c>
      <c r="E299" s="56" t="e">
        <v>#N/A</v>
      </c>
      <c r="F299" s="56" t="e">
        <v>#N/A</v>
      </c>
      <c r="G299" s="56" t="e">
        <v>#N/A</v>
      </c>
      <c r="H299" s="56" t="e">
        <v>#N/A</v>
      </c>
      <c r="J299" s="56" t="e">
        <v>#N/A</v>
      </c>
      <c r="K299" s="56" t="e">
        <v>#N/A</v>
      </c>
      <c r="L299" s="56" t="e">
        <v>#N/A</v>
      </c>
      <c r="M299" s="56" t="e">
        <v>#N/A</v>
      </c>
      <c r="N299" s="56" t="e">
        <v>#N/A</v>
      </c>
      <c r="O299" s="56" t="e">
        <v>#N/A</v>
      </c>
      <c r="P299" s="56" t="e">
        <v>#N/A</v>
      </c>
    </row>
    <row r="300" spans="2:16" ht="13.5" customHeight="1" x14ac:dyDescent="0.25">
      <c r="B300" s="56" t="e">
        <v>#N/A</v>
      </c>
      <c r="C300" s="56" t="e">
        <v>#N/A</v>
      </c>
      <c r="D300" s="56" t="e">
        <v>#N/A</v>
      </c>
      <c r="E300" s="56" t="e">
        <v>#N/A</v>
      </c>
      <c r="F300" s="56" t="e">
        <v>#N/A</v>
      </c>
      <c r="G300" s="56" t="e">
        <v>#N/A</v>
      </c>
      <c r="H300" s="56" t="e">
        <v>#N/A</v>
      </c>
      <c r="J300" s="56" t="e">
        <v>#N/A</v>
      </c>
      <c r="K300" s="56" t="e">
        <v>#N/A</v>
      </c>
      <c r="L300" s="56" t="e">
        <v>#N/A</v>
      </c>
      <c r="M300" s="56" t="e">
        <v>#N/A</v>
      </c>
      <c r="N300" s="56" t="e">
        <v>#N/A</v>
      </c>
      <c r="O300" s="56" t="e">
        <v>#N/A</v>
      </c>
      <c r="P300" s="56" t="e">
        <v>#N/A</v>
      </c>
    </row>
    <row r="301" spans="2:16" ht="13.5" customHeight="1" x14ac:dyDescent="0.25">
      <c r="B301" s="56" t="e">
        <v>#N/A</v>
      </c>
      <c r="C301" s="56" t="e">
        <v>#N/A</v>
      </c>
      <c r="D301" s="56" t="e">
        <v>#N/A</v>
      </c>
      <c r="E301" s="56" t="e">
        <v>#N/A</v>
      </c>
      <c r="F301" s="56" t="e">
        <v>#N/A</v>
      </c>
      <c r="G301" s="56" t="e">
        <v>#N/A</v>
      </c>
      <c r="H301" s="56" t="e">
        <v>#N/A</v>
      </c>
      <c r="J301" s="56" t="e">
        <v>#N/A</v>
      </c>
      <c r="K301" s="56" t="e">
        <v>#N/A</v>
      </c>
      <c r="L301" s="56" t="e">
        <v>#N/A</v>
      </c>
      <c r="M301" s="56" t="e">
        <v>#N/A</v>
      </c>
      <c r="N301" s="56" t="e">
        <v>#N/A</v>
      </c>
      <c r="O301" s="56" t="e">
        <v>#N/A</v>
      </c>
      <c r="P301" s="56" t="e">
        <v>#N/A</v>
      </c>
    </row>
    <row r="302" spans="2:16" ht="13.5" customHeight="1" x14ac:dyDescent="0.25">
      <c r="B302" s="56" t="e">
        <v>#N/A</v>
      </c>
      <c r="C302" s="56" t="e">
        <v>#N/A</v>
      </c>
      <c r="D302" s="56" t="e">
        <v>#N/A</v>
      </c>
      <c r="E302" s="56" t="e">
        <v>#N/A</v>
      </c>
      <c r="F302" s="56" t="e">
        <v>#N/A</v>
      </c>
      <c r="G302" s="56" t="e">
        <v>#N/A</v>
      </c>
      <c r="H302" s="56" t="e">
        <v>#N/A</v>
      </c>
      <c r="J302" s="56" t="e">
        <v>#N/A</v>
      </c>
      <c r="K302" s="56" t="e">
        <v>#N/A</v>
      </c>
      <c r="L302" s="56" t="e">
        <v>#N/A</v>
      </c>
      <c r="M302" s="56" t="e">
        <v>#N/A</v>
      </c>
      <c r="N302" s="56" t="e">
        <v>#N/A</v>
      </c>
      <c r="O302" s="56" t="e">
        <v>#N/A</v>
      </c>
      <c r="P302" s="56" t="e">
        <v>#N/A</v>
      </c>
    </row>
    <row r="303" spans="2:16" ht="13.5" customHeight="1" x14ac:dyDescent="0.25">
      <c r="B303" s="56" t="e">
        <v>#N/A</v>
      </c>
      <c r="C303" s="56" t="e">
        <v>#N/A</v>
      </c>
      <c r="D303" s="56" t="e">
        <v>#N/A</v>
      </c>
      <c r="E303" s="56" t="e">
        <v>#N/A</v>
      </c>
      <c r="F303" s="56" t="e">
        <v>#N/A</v>
      </c>
      <c r="G303" s="56" t="e">
        <v>#N/A</v>
      </c>
      <c r="H303" s="56" t="e">
        <v>#N/A</v>
      </c>
      <c r="J303" s="56" t="e">
        <v>#N/A</v>
      </c>
      <c r="K303" s="56" t="e">
        <v>#N/A</v>
      </c>
      <c r="L303" s="56" t="e">
        <v>#N/A</v>
      </c>
      <c r="M303" s="56" t="e">
        <v>#N/A</v>
      </c>
      <c r="N303" s="56" t="e">
        <v>#N/A</v>
      </c>
      <c r="O303" s="56" t="e">
        <v>#N/A</v>
      </c>
      <c r="P303" s="56" t="e">
        <v>#N/A</v>
      </c>
    </row>
    <row r="304" spans="2:16" ht="13.5" customHeight="1" x14ac:dyDescent="0.25">
      <c r="B304" s="56" t="e">
        <v>#N/A</v>
      </c>
      <c r="C304" s="56" t="e">
        <v>#N/A</v>
      </c>
      <c r="D304" s="56" t="e">
        <v>#N/A</v>
      </c>
      <c r="E304" s="56" t="e">
        <v>#N/A</v>
      </c>
      <c r="F304" s="56" t="e">
        <v>#N/A</v>
      </c>
      <c r="G304" s="56" t="e">
        <v>#N/A</v>
      </c>
      <c r="H304" s="56" t="e">
        <v>#N/A</v>
      </c>
      <c r="J304" s="56" t="e">
        <v>#N/A</v>
      </c>
      <c r="K304" s="56" t="e">
        <v>#N/A</v>
      </c>
      <c r="L304" s="56" t="e">
        <v>#N/A</v>
      </c>
      <c r="M304" s="56" t="e">
        <v>#N/A</v>
      </c>
      <c r="N304" s="56" t="e">
        <v>#N/A</v>
      </c>
      <c r="O304" s="56" t="e">
        <v>#N/A</v>
      </c>
      <c r="P304" s="56" t="e">
        <v>#N/A</v>
      </c>
    </row>
    <row r="305" spans="2:16" ht="13.5" customHeight="1" x14ac:dyDescent="0.25">
      <c r="B305" s="56" t="e">
        <v>#N/A</v>
      </c>
      <c r="C305" s="56" t="e">
        <v>#N/A</v>
      </c>
      <c r="D305" s="56" t="e">
        <v>#N/A</v>
      </c>
      <c r="E305" s="56" t="e">
        <v>#N/A</v>
      </c>
      <c r="F305" s="56" t="e">
        <v>#N/A</v>
      </c>
      <c r="G305" s="56" t="e">
        <v>#N/A</v>
      </c>
      <c r="H305" s="56" t="e">
        <v>#N/A</v>
      </c>
      <c r="J305" s="56" t="e">
        <v>#N/A</v>
      </c>
      <c r="K305" s="56" t="e">
        <v>#N/A</v>
      </c>
      <c r="L305" s="56" t="e">
        <v>#N/A</v>
      </c>
      <c r="M305" s="56" t="e">
        <v>#N/A</v>
      </c>
      <c r="N305" s="56" t="e">
        <v>#N/A</v>
      </c>
      <c r="O305" s="56" t="e">
        <v>#N/A</v>
      </c>
      <c r="P305" s="56" t="e">
        <v>#N/A</v>
      </c>
    </row>
    <row r="306" spans="2:16" ht="13.5" customHeight="1" x14ac:dyDescent="0.25">
      <c r="B306" s="56" t="e">
        <v>#N/A</v>
      </c>
      <c r="C306" s="56" t="e">
        <v>#N/A</v>
      </c>
      <c r="D306" s="56" t="e">
        <v>#N/A</v>
      </c>
      <c r="E306" s="56" t="e">
        <v>#N/A</v>
      </c>
      <c r="F306" s="56" t="e">
        <v>#N/A</v>
      </c>
      <c r="G306" s="56" t="e">
        <v>#N/A</v>
      </c>
      <c r="H306" s="56" t="e">
        <v>#N/A</v>
      </c>
      <c r="J306" s="56" t="e">
        <v>#N/A</v>
      </c>
      <c r="K306" s="56" t="e">
        <v>#N/A</v>
      </c>
      <c r="L306" s="56" t="e">
        <v>#N/A</v>
      </c>
      <c r="M306" s="56" t="e">
        <v>#N/A</v>
      </c>
      <c r="N306" s="56" t="e">
        <v>#N/A</v>
      </c>
      <c r="O306" s="56" t="e">
        <v>#N/A</v>
      </c>
      <c r="P306" s="56" t="e">
        <v>#N/A</v>
      </c>
    </row>
    <row r="307" spans="2:16" ht="13.5" customHeight="1" x14ac:dyDescent="0.25">
      <c r="B307" s="56" t="e">
        <v>#N/A</v>
      </c>
      <c r="C307" s="56" t="e">
        <v>#N/A</v>
      </c>
      <c r="D307" s="56" t="e">
        <v>#N/A</v>
      </c>
      <c r="E307" s="56" t="e">
        <v>#N/A</v>
      </c>
      <c r="F307" s="56" t="e">
        <v>#N/A</v>
      </c>
      <c r="G307" s="56" t="e">
        <v>#N/A</v>
      </c>
      <c r="H307" s="56" t="e">
        <v>#N/A</v>
      </c>
      <c r="J307" s="56" t="e">
        <v>#N/A</v>
      </c>
      <c r="K307" s="56" t="e">
        <v>#N/A</v>
      </c>
      <c r="L307" s="56" t="e">
        <v>#N/A</v>
      </c>
      <c r="M307" s="56" t="e">
        <v>#N/A</v>
      </c>
      <c r="N307" s="56" t="e">
        <v>#N/A</v>
      </c>
      <c r="O307" s="56" t="e">
        <v>#N/A</v>
      </c>
      <c r="P307" s="56" t="e">
        <v>#N/A</v>
      </c>
    </row>
    <row r="308" spans="2:16" ht="13.5" customHeight="1" x14ac:dyDescent="0.25">
      <c r="B308" s="56" t="e">
        <v>#N/A</v>
      </c>
      <c r="C308" s="56" t="e">
        <v>#N/A</v>
      </c>
      <c r="D308" s="56" t="e">
        <v>#N/A</v>
      </c>
      <c r="E308" s="56" t="e">
        <v>#N/A</v>
      </c>
      <c r="F308" s="56" t="e">
        <v>#N/A</v>
      </c>
      <c r="G308" s="56" t="e">
        <v>#N/A</v>
      </c>
      <c r="H308" s="56" t="e">
        <v>#N/A</v>
      </c>
      <c r="J308" s="56" t="e">
        <v>#N/A</v>
      </c>
      <c r="K308" s="56" t="e">
        <v>#N/A</v>
      </c>
      <c r="L308" s="56" t="e">
        <v>#N/A</v>
      </c>
      <c r="M308" s="56" t="e">
        <v>#N/A</v>
      </c>
      <c r="N308" s="56" t="e">
        <v>#N/A</v>
      </c>
      <c r="O308" s="56" t="e">
        <v>#N/A</v>
      </c>
      <c r="P308" s="56" t="e">
        <v>#N/A</v>
      </c>
    </row>
    <row r="309" spans="2:16" ht="13.5" customHeight="1" x14ac:dyDescent="0.25">
      <c r="B309" s="56" t="e">
        <v>#N/A</v>
      </c>
      <c r="C309" s="56" t="e">
        <v>#N/A</v>
      </c>
      <c r="D309" s="56" t="e">
        <v>#N/A</v>
      </c>
      <c r="E309" s="56" t="e">
        <v>#N/A</v>
      </c>
      <c r="F309" s="56" t="e">
        <v>#N/A</v>
      </c>
      <c r="G309" s="56" t="e">
        <v>#N/A</v>
      </c>
      <c r="H309" s="56" t="e">
        <v>#N/A</v>
      </c>
      <c r="J309" s="56" t="e">
        <v>#N/A</v>
      </c>
      <c r="K309" s="56" t="e">
        <v>#N/A</v>
      </c>
      <c r="L309" s="56" t="e">
        <v>#N/A</v>
      </c>
      <c r="M309" s="56" t="e">
        <v>#N/A</v>
      </c>
      <c r="N309" s="56" t="e">
        <v>#N/A</v>
      </c>
      <c r="O309" s="56" t="e">
        <v>#N/A</v>
      </c>
      <c r="P309" s="56" t="e">
        <v>#N/A</v>
      </c>
    </row>
    <row r="310" spans="2:16" ht="13.5" customHeight="1" x14ac:dyDescent="0.25">
      <c r="B310" s="56" t="e">
        <v>#N/A</v>
      </c>
      <c r="C310" s="56" t="e">
        <v>#N/A</v>
      </c>
      <c r="D310" s="56" t="e">
        <v>#N/A</v>
      </c>
      <c r="E310" s="56" t="e">
        <v>#N/A</v>
      </c>
      <c r="F310" s="56" t="e">
        <v>#N/A</v>
      </c>
      <c r="G310" s="56" t="e">
        <v>#N/A</v>
      </c>
      <c r="H310" s="56" t="e">
        <v>#N/A</v>
      </c>
      <c r="J310" s="56" t="e">
        <v>#N/A</v>
      </c>
      <c r="K310" s="56" t="e">
        <v>#N/A</v>
      </c>
      <c r="L310" s="56" t="e">
        <v>#N/A</v>
      </c>
      <c r="M310" s="56" t="e">
        <v>#N/A</v>
      </c>
      <c r="N310" s="56" t="e">
        <v>#N/A</v>
      </c>
      <c r="O310" s="56" t="e">
        <v>#N/A</v>
      </c>
      <c r="P310" s="56" t="e">
        <v>#N/A</v>
      </c>
    </row>
    <row r="311" spans="2:16" ht="13.5" customHeight="1" x14ac:dyDescent="0.25">
      <c r="B311" s="56" t="e">
        <v>#N/A</v>
      </c>
      <c r="C311" s="56" t="e">
        <v>#N/A</v>
      </c>
      <c r="D311" s="56" t="e">
        <v>#N/A</v>
      </c>
      <c r="E311" s="56" t="e">
        <v>#N/A</v>
      </c>
      <c r="F311" s="56" t="e">
        <v>#N/A</v>
      </c>
      <c r="G311" s="56" t="e">
        <v>#N/A</v>
      </c>
      <c r="H311" s="56" t="e">
        <v>#N/A</v>
      </c>
      <c r="J311" s="56" t="e">
        <v>#N/A</v>
      </c>
      <c r="K311" s="56" t="e">
        <v>#N/A</v>
      </c>
      <c r="L311" s="56" t="e">
        <v>#N/A</v>
      </c>
      <c r="M311" s="56" t="e">
        <v>#N/A</v>
      </c>
      <c r="N311" s="56" t="e">
        <v>#N/A</v>
      </c>
      <c r="O311" s="56" t="e">
        <v>#N/A</v>
      </c>
      <c r="P311" s="56" t="e">
        <v>#N/A</v>
      </c>
    </row>
    <row r="312" spans="2:16" ht="13.5" customHeight="1" x14ac:dyDescent="0.25">
      <c r="B312" s="56" t="e">
        <v>#N/A</v>
      </c>
      <c r="C312" s="56" t="e">
        <v>#N/A</v>
      </c>
      <c r="D312" s="56" t="e">
        <v>#N/A</v>
      </c>
      <c r="E312" s="56" t="e">
        <v>#N/A</v>
      </c>
      <c r="F312" s="56" t="e">
        <v>#N/A</v>
      </c>
      <c r="G312" s="56" t="e">
        <v>#N/A</v>
      </c>
      <c r="H312" s="56" t="e">
        <v>#N/A</v>
      </c>
      <c r="J312" s="56" t="e">
        <v>#N/A</v>
      </c>
      <c r="K312" s="56" t="e">
        <v>#N/A</v>
      </c>
      <c r="L312" s="56" t="e">
        <v>#N/A</v>
      </c>
      <c r="M312" s="56" t="e">
        <v>#N/A</v>
      </c>
      <c r="N312" s="56" t="e">
        <v>#N/A</v>
      </c>
      <c r="O312" s="56" t="e">
        <v>#N/A</v>
      </c>
      <c r="P312" s="56" t="e">
        <v>#N/A</v>
      </c>
    </row>
    <row r="313" spans="2:16" ht="13.5" customHeight="1" x14ac:dyDescent="0.25">
      <c r="B313" s="56" t="e">
        <v>#N/A</v>
      </c>
      <c r="C313" s="56" t="e">
        <v>#N/A</v>
      </c>
      <c r="D313" s="56" t="e">
        <v>#N/A</v>
      </c>
      <c r="E313" s="56" t="e">
        <v>#N/A</v>
      </c>
      <c r="F313" s="56" t="e">
        <v>#N/A</v>
      </c>
      <c r="G313" s="56" t="e">
        <v>#N/A</v>
      </c>
      <c r="H313" s="56" t="e">
        <v>#N/A</v>
      </c>
      <c r="J313" s="56" t="e">
        <v>#N/A</v>
      </c>
      <c r="K313" s="56" t="e">
        <v>#N/A</v>
      </c>
      <c r="L313" s="56" t="e">
        <v>#N/A</v>
      </c>
      <c r="M313" s="56" t="e">
        <v>#N/A</v>
      </c>
      <c r="N313" s="56" t="e">
        <v>#N/A</v>
      </c>
      <c r="O313" s="56" t="e">
        <v>#N/A</v>
      </c>
      <c r="P313" s="56" t="e">
        <v>#N/A</v>
      </c>
    </row>
    <row r="314" spans="2:16" ht="13.5" customHeight="1" x14ac:dyDescent="0.25">
      <c r="B314" s="56" t="e">
        <v>#N/A</v>
      </c>
      <c r="C314" s="56" t="e">
        <v>#N/A</v>
      </c>
      <c r="D314" s="56" t="e">
        <v>#N/A</v>
      </c>
      <c r="E314" s="56" t="e">
        <v>#N/A</v>
      </c>
      <c r="F314" s="56" t="e">
        <v>#N/A</v>
      </c>
      <c r="G314" s="56" t="e">
        <v>#N/A</v>
      </c>
      <c r="H314" s="56" t="e">
        <v>#N/A</v>
      </c>
      <c r="J314" s="56" t="e">
        <v>#N/A</v>
      </c>
      <c r="K314" s="56" t="e">
        <v>#N/A</v>
      </c>
      <c r="L314" s="56" t="e">
        <v>#N/A</v>
      </c>
      <c r="M314" s="56" t="e">
        <v>#N/A</v>
      </c>
      <c r="N314" s="56" t="e">
        <v>#N/A</v>
      </c>
      <c r="O314" s="56" t="e">
        <v>#N/A</v>
      </c>
      <c r="P314" s="56" t="e">
        <v>#N/A</v>
      </c>
    </row>
    <row r="315" spans="2:16" ht="13.5" customHeight="1" x14ac:dyDescent="0.25">
      <c r="B315" s="56" t="e">
        <v>#N/A</v>
      </c>
      <c r="C315" s="56" t="e">
        <v>#N/A</v>
      </c>
      <c r="D315" s="56" t="e">
        <v>#N/A</v>
      </c>
      <c r="E315" s="56" t="e">
        <v>#N/A</v>
      </c>
      <c r="F315" s="56" t="e">
        <v>#N/A</v>
      </c>
      <c r="G315" s="56" t="e">
        <v>#N/A</v>
      </c>
      <c r="H315" s="56" t="e">
        <v>#N/A</v>
      </c>
      <c r="J315" s="56" t="e">
        <v>#N/A</v>
      </c>
      <c r="K315" s="56" t="e">
        <v>#N/A</v>
      </c>
      <c r="L315" s="56" t="e">
        <v>#N/A</v>
      </c>
      <c r="M315" s="56" t="e">
        <v>#N/A</v>
      </c>
      <c r="N315" s="56" t="e">
        <v>#N/A</v>
      </c>
      <c r="O315" s="56" t="e">
        <v>#N/A</v>
      </c>
      <c r="P315" s="56" t="e">
        <v>#N/A</v>
      </c>
    </row>
    <row r="316" spans="2:16" ht="13.5" customHeight="1" x14ac:dyDescent="0.25">
      <c r="B316" s="56" t="e">
        <v>#N/A</v>
      </c>
      <c r="C316" s="56" t="e">
        <v>#N/A</v>
      </c>
      <c r="D316" s="56" t="e">
        <v>#N/A</v>
      </c>
      <c r="E316" s="56" t="e">
        <v>#N/A</v>
      </c>
      <c r="F316" s="56" t="e">
        <v>#N/A</v>
      </c>
      <c r="G316" s="56" t="e">
        <v>#N/A</v>
      </c>
      <c r="H316" s="56" t="e">
        <v>#N/A</v>
      </c>
      <c r="J316" s="56" t="e">
        <v>#N/A</v>
      </c>
      <c r="K316" s="56" t="e">
        <v>#N/A</v>
      </c>
      <c r="L316" s="56" t="e">
        <v>#N/A</v>
      </c>
      <c r="M316" s="56" t="e">
        <v>#N/A</v>
      </c>
      <c r="N316" s="56" t="e">
        <v>#N/A</v>
      </c>
      <c r="O316" s="56" t="e">
        <v>#N/A</v>
      </c>
      <c r="P316" s="56" t="e">
        <v>#N/A</v>
      </c>
    </row>
    <row r="317" spans="2:16" ht="13.5" customHeight="1" x14ac:dyDescent="0.25">
      <c r="B317" s="56" t="e">
        <v>#N/A</v>
      </c>
      <c r="C317" s="56" t="e">
        <v>#N/A</v>
      </c>
      <c r="D317" s="56" t="e">
        <v>#N/A</v>
      </c>
      <c r="E317" s="56" t="e">
        <v>#N/A</v>
      </c>
      <c r="F317" s="56" t="e">
        <v>#N/A</v>
      </c>
      <c r="G317" s="56" t="e">
        <v>#N/A</v>
      </c>
      <c r="H317" s="56" t="e">
        <v>#N/A</v>
      </c>
      <c r="J317" s="56" t="e">
        <v>#N/A</v>
      </c>
      <c r="K317" s="56" t="e">
        <v>#N/A</v>
      </c>
      <c r="L317" s="56" t="e">
        <v>#N/A</v>
      </c>
      <c r="M317" s="56" t="e">
        <v>#N/A</v>
      </c>
      <c r="N317" s="56" t="e">
        <v>#N/A</v>
      </c>
      <c r="O317" s="56" t="e">
        <v>#N/A</v>
      </c>
      <c r="P317" s="56" t="e">
        <v>#N/A</v>
      </c>
    </row>
    <row r="318" spans="2:16" ht="13.5" customHeight="1" x14ac:dyDescent="0.25">
      <c r="B318" s="56" t="e">
        <v>#N/A</v>
      </c>
      <c r="C318" s="56" t="e">
        <v>#N/A</v>
      </c>
      <c r="D318" s="56" t="e">
        <v>#N/A</v>
      </c>
      <c r="E318" s="56" t="e">
        <v>#N/A</v>
      </c>
      <c r="F318" s="56" t="e">
        <v>#N/A</v>
      </c>
      <c r="G318" s="56" t="e">
        <v>#N/A</v>
      </c>
      <c r="H318" s="56" t="e">
        <v>#N/A</v>
      </c>
      <c r="J318" s="56" t="e">
        <v>#N/A</v>
      </c>
      <c r="K318" s="56" t="e">
        <v>#N/A</v>
      </c>
      <c r="L318" s="56" t="e">
        <v>#N/A</v>
      </c>
      <c r="M318" s="56" t="e">
        <v>#N/A</v>
      </c>
      <c r="N318" s="56" t="e">
        <v>#N/A</v>
      </c>
      <c r="O318" s="56" t="e">
        <v>#N/A</v>
      </c>
      <c r="P318" s="56" t="e">
        <v>#N/A</v>
      </c>
    </row>
    <row r="319" spans="2:16" ht="13.5" customHeight="1" x14ac:dyDescent="0.25">
      <c r="B319" s="56" t="e">
        <v>#N/A</v>
      </c>
      <c r="C319" s="56" t="e">
        <v>#N/A</v>
      </c>
      <c r="D319" s="56" t="e">
        <v>#N/A</v>
      </c>
      <c r="E319" s="56" t="e">
        <v>#N/A</v>
      </c>
      <c r="F319" s="56" t="e">
        <v>#N/A</v>
      </c>
      <c r="G319" s="56" t="e">
        <v>#N/A</v>
      </c>
      <c r="H319" s="56" t="e">
        <v>#N/A</v>
      </c>
      <c r="J319" s="56" t="e">
        <v>#N/A</v>
      </c>
      <c r="K319" s="56" t="e">
        <v>#N/A</v>
      </c>
      <c r="L319" s="56" t="e">
        <v>#N/A</v>
      </c>
      <c r="M319" s="56" t="e">
        <v>#N/A</v>
      </c>
      <c r="N319" s="56" t="e">
        <v>#N/A</v>
      </c>
      <c r="O319" s="56" t="e">
        <v>#N/A</v>
      </c>
      <c r="P319" s="56" t="e">
        <v>#N/A</v>
      </c>
    </row>
    <row r="320" spans="2:16" ht="13.5" customHeight="1" x14ac:dyDescent="0.25">
      <c r="B320" s="56" t="e">
        <v>#N/A</v>
      </c>
      <c r="C320" s="56" t="e">
        <v>#N/A</v>
      </c>
      <c r="D320" s="56" t="e">
        <v>#N/A</v>
      </c>
      <c r="E320" s="56" t="e">
        <v>#N/A</v>
      </c>
      <c r="F320" s="56" t="e">
        <v>#N/A</v>
      </c>
      <c r="G320" s="56" t="e">
        <v>#N/A</v>
      </c>
      <c r="H320" s="56" t="e">
        <v>#N/A</v>
      </c>
      <c r="J320" s="56" t="e">
        <v>#N/A</v>
      </c>
      <c r="K320" s="56" t="e">
        <v>#N/A</v>
      </c>
      <c r="L320" s="56" t="e">
        <v>#N/A</v>
      </c>
      <c r="M320" s="56" t="e">
        <v>#N/A</v>
      </c>
      <c r="N320" s="56" t="e">
        <v>#N/A</v>
      </c>
      <c r="O320" s="56" t="e">
        <v>#N/A</v>
      </c>
      <c r="P320" s="56" t="e">
        <v>#N/A</v>
      </c>
    </row>
    <row r="321" spans="2:16" ht="13.5" customHeight="1" x14ac:dyDescent="0.25">
      <c r="B321" s="56" t="e">
        <v>#N/A</v>
      </c>
      <c r="C321" s="56" t="e">
        <v>#N/A</v>
      </c>
      <c r="D321" s="56" t="e">
        <v>#N/A</v>
      </c>
      <c r="E321" s="56" t="e">
        <v>#N/A</v>
      </c>
      <c r="F321" s="56" t="e">
        <v>#N/A</v>
      </c>
      <c r="G321" s="56" t="e">
        <v>#N/A</v>
      </c>
      <c r="H321" s="56" t="e">
        <v>#N/A</v>
      </c>
      <c r="J321" s="56" t="e">
        <v>#N/A</v>
      </c>
      <c r="K321" s="56" t="e">
        <v>#N/A</v>
      </c>
      <c r="L321" s="56" t="e">
        <v>#N/A</v>
      </c>
      <c r="M321" s="56" t="e">
        <v>#N/A</v>
      </c>
      <c r="N321" s="56" t="e">
        <v>#N/A</v>
      </c>
      <c r="O321" s="56" t="e">
        <v>#N/A</v>
      </c>
      <c r="P321" s="56" t="e">
        <v>#N/A</v>
      </c>
    </row>
    <row r="322" spans="2:16" ht="13.5" customHeight="1" x14ac:dyDescent="0.25">
      <c r="B322" s="56" t="e">
        <v>#N/A</v>
      </c>
      <c r="C322" s="56" t="e">
        <v>#N/A</v>
      </c>
      <c r="D322" s="56" t="e">
        <v>#N/A</v>
      </c>
      <c r="E322" s="56" t="e">
        <v>#N/A</v>
      </c>
      <c r="F322" s="56" t="e">
        <v>#N/A</v>
      </c>
      <c r="G322" s="56" t="e">
        <v>#N/A</v>
      </c>
      <c r="H322" s="56" t="e">
        <v>#N/A</v>
      </c>
      <c r="J322" s="56" t="e">
        <v>#N/A</v>
      </c>
      <c r="K322" s="56" t="e">
        <v>#N/A</v>
      </c>
      <c r="L322" s="56" t="e">
        <v>#N/A</v>
      </c>
      <c r="M322" s="56" t="e">
        <v>#N/A</v>
      </c>
      <c r="N322" s="56" t="e">
        <v>#N/A</v>
      </c>
      <c r="O322" s="56" t="e">
        <v>#N/A</v>
      </c>
      <c r="P322" s="56" t="e">
        <v>#N/A</v>
      </c>
    </row>
    <row r="323" spans="2:16" ht="13.5" customHeight="1" x14ac:dyDescent="0.25">
      <c r="B323" s="56" t="e">
        <v>#N/A</v>
      </c>
      <c r="C323" s="56" t="e">
        <v>#N/A</v>
      </c>
      <c r="D323" s="56" t="e">
        <v>#N/A</v>
      </c>
      <c r="E323" s="56" t="e">
        <v>#N/A</v>
      </c>
      <c r="F323" s="56" t="e">
        <v>#N/A</v>
      </c>
      <c r="G323" s="56" t="e">
        <v>#N/A</v>
      </c>
      <c r="H323" s="56" t="e">
        <v>#N/A</v>
      </c>
      <c r="J323" s="56" t="e">
        <v>#N/A</v>
      </c>
      <c r="K323" s="56" t="e">
        <v>#N/A</v>
      </c>
      <c r="L323" s="56" t="e">
        <v>#N/A</v>
      </c>
      <c r="M323" s="56" t="e">
        <v>#N/A</v>
      </c>
      <c r="N323" s="56" t="e">
        <v>#N/A</v>
      </c>
      <c r="O323" s="56" t="e">
        <v>#N/A</v>
      </c>
      <c r="P323" s="56" t="e">
        <v>#N/A</v>
      </c>
    </row>
    <row r="324" spans="2:16" ht="13.5" customHeight="1" x14ac:dyDescent="0.25">
      <c r="B324" s="56" t="e">
        <v>#N/A</v>
      </c>
      <c r="C324" s="56" t="e">
        <v>#N/A</v>
      </c>
      <c r="D324" s="56" t="e">
        <v>#N/A</v>
      </c>
      <c r="E324" s="56" t="e">
        <v>#N/A</v>
      </c>
      <c r="F324" s="56" t="e">
        <v>#N/A</v>
      </c>
      <c r="G324" s="56" t="e">
        <v>#N/A</v>
      </c>
      <c r="H324" s="56" t="e">
        <v>#N/A</v>
      </c>
      <c r="J324" s="56" t="e">
        <v>#N/A</v>
      </c>
      <c r="K324" s="56" t="e">
        <v>#N/A</v>
      </c>
      <c r="L324" s="56" t="e">
        <v>#N/A</v>
      </c>
      <c r="M324" s="56" t="e">
        <v>#N/A</v>
      </c>
      <c r="N324" s="56" t="e">
        <v>#N/A</v>
      </c>
      <c r="O324" s="56" t="e">
        <v>#N/A</v>
      </c>
      <c r="P324" s="56" t="e">
        <v>#N/A</v>
      </c>
    </row>
    <row r="325" spans="2:16" ht="13.5" customHeight="1" x14ac:dyDescent="0.25">
      <c r="B325" s="56" t="e">
        <v>#N/A</v>
      </c>
      <c r="C325" s="56" t="e">
        <v>#N/A</v>
      </c>
      <c r="D325" s="56" t="e">
        <v>#N/A</v>
      </c>
      <c r="E325" s="56" t="e">
        <v>#N/A</v>
      </c>
      <c r="F325" s="56" t="e">
        <v>#N/A</v>
      </c>
      <c r="G325" s="56" t="e">
        <v>#N/A</v>
      </c>
      <c r="H325" s="56" t="e">
        <v>#N/A</v>
      </c>
      <c r="J325" s="56" t="e">
        <v>#N/A</v>
      </c>
      <c r="K325" s="56" t="e">
        <v>#N/A</v>
      </c>
      <c r="L325" s="56" t="e">
        <v>#N/A</v>
      </c>
      <c r="M325" s="56" t="e">
        <v>#N/A</v>
      </c>
      <c r="N325" s="56" t="e">
        <v>#N/A</v>
      </c>
      <c r="O325" s="56" t="e">
        <v>#N/A</v>
      </c>
      <c r="P325" s="56" t="e">
        <v>#N/A</v>
      </c>
    </row>
    <row r="326" spans="2:16" ht="13.5" customHeight="1" x14ac:dyDescent="0.25">
      <c r="B326" s="56" t="e">
        <v>#N/A</v>
      </c>
      <c r="C326" s="56" t="e">
        <v>#N/A</v>
      </c>
      <c r="D326" s="56" t="e">
        <v>#N/A</v>
      </c>
      <c r="E326" s="56" t="e">
        <v>#N/A</v>
      </c>
      <c r="F326" s="56" t="e">
        <v>#N/A</v>
      </c>
      <c r="G326" s="56" t="e">
        <v>#N/A</v>
      </c>
      <c r="H326" s="56" t="e">
        <v>#N/A</v>
      </c>
      <c r="J326" s="56" t="e">
        <v>#N/A</v>
      </c>
      <c r="K326" s="56" t="e">
        <v>#N/A</v>
      </c>
      <c r="L326" s="56" t="e">
        <v>#N/A</v>
      </c>
      <c r="M326" s="56" t="e">
        <v>#N/A</v>
      </c>
      <c r="N326" s="56" t="e">
        <v>#N/A</v>
      </c>
      <c r="O326" s="56" t="e">
        <v>#N/A</v>
      </c>
      <c r="P326" s="56" t="e">
        <v>#N/A</v>
      </c>
    </row>
    <row r="327" spans="2:16" ht="13.5" customHeight="1" x14ac:dyDescent="0.25">
      <c r="B327" s="56" t="e">
        <v>#N/A</v>
      </c>
      <c r="C327" s="56" t="e">
        <v>#N/A</v>
      </c>
      <c r="D327" s="56" t="e">
        <v>#N/A</v>
      </c>
      <c r="E327" s="56" t="e">
        <v>#N/A</v>
      </c>
      <c r="F327" s="56" t="e">
        <v>#N/A</v>
      </c>
      <c r="G327" s="56" t="e">
        <v>#N/A</v>
      </c>
      <c r="H327" s="56" t="e">
        <v>#N/A</v>
      </c>
      <c r="J327" s="56" t="e">
        <v>#N/A</v>
      </c>
      <c r="K327" s="56" t="e">
        <v>#N/A</v>
      </c>
      <c r="L327" s="56" t="e">
        <v>#N/A</v>
      </c>
      <c r="M327" s="56" t="e">
        <v>#N/A</v>
      </c>
      <c r="N327" s="56" t="e">
        <v>#N/A</v>
      </c>
      <c r="O327" s="56" t="e">
        <v>#N/A</v>
      </c>
      <c r="P327" s="56" t="e">
        <v>#N/A</v>
      </c>
    </row>
    <row r="328" spans="2:16" ht="13.5" customHeight="1" x14ac:dyDescent="0.25">
      <c r="B328" s="56" t="e">
        <v>#N/A</v>
      </c>
      <c r="C328" s="56" t="e">
        <v>#N/A</v>
      </c>
      <c r="D328" s="56" t="e">
        <v>#N/A</v>
      </c>
      <c r="E328" s="56" t="e">
        <v>#N/A</v>
      </c>
      <c r="F328" s="56" t="e">
        <v>#N/A</v>
      </c>
      <c r="G328" s="56" t="e">
        <v>#N/A</v>
      </c>
      <c r="H328" s="56" t="e">
        <v>#N/A</v>
      </c>
      <c r="J328" s="56" t="e">
        <v>#N/A</v>
      </c>
      <c r="K328" s="56" t="e">
        <v>#N/A</v>
      </c>
      <c r="L328" s="56" t="e">
        <v>#N/A</v>
      </c>
      <c r="M328" s="56" t="e">
        <v>#N/A</v>
      </c>
      <c r="N328" s="56" t="e">
        <v>#N/A</v>
      </c>
      <c r="O328" s="56" t="e">
        <v>#N/A</v>
      </c>
      <c r="P328" s="56" t="e">
        <v>#N/A</v>
      </c>
    </row>
    <row r="329" spans="2:16" ht="13.5" customHeight="1" x14ac:dyDescent="0.25">
      <c r="B329" s="56" t="e">
        <v>#N/A</v>
      </c>
      <c r="C329" s="56" t="e">
        <v>#N/A</v>
      </c>
      <c r="D329" s="56" t="e">
        <v>#N/A</v>
      </c>
      <c r="E329" s="56" t="e">
        <v>#N/A</v>
      </c>
      <c r="F329" s="56" t="e">
        <v>#N/A</v>
      </c>
      <c r="G329" s="56" t="e">
        <v>#N/A</v>
      </c>
      <c r="H329" s="56" t="e">
        <v>#N/A</v>
      </c>
      <c r="J329" s="56" t="e">
        <v>#N/A</v>
      </c>
      <c r="K329" s="56" t="e">
        <v>#N/A</v>
      </c>
      <c r="L329" s="56" t="e">
        <v>#N/A</v>
      </c>
      <c r="M329" s="56" t="e">
        <v>#N/A</v>
      </c>
      <c r="N329" s="56" t="e">
        <v>#N/A</v>
      </c>
      <c r="O329" s="56" t="e">
        <v>#N/A</v>
      </c>
      <c r="P329" s="56" t="e">
        <v>#N/A</v>
      </c>
    </row>
    <row r="330" spans="2:16" ht="13.5" customHeight="1" x14ac:dyDescent="0.25">
      <c r="B330" s="56" t="e">
        <v>#N/A</v>
      </c>
      <c r="C330" s="56" t="e">
        <v>#N/A</v>
      </c>
      <c r="D330" s="56" t="e">
        <v>#N/A</v>
      </c>
      <c r="E330" s="56" t="e">
        <v>#N/A</v>
      </c>
      <c r="F330" s="56" t="e">
        <v>#N/A</v>
      </c>
      <c r="G330" s="56" t="e">
        <v>#N/A</v>
      </c>
      <c r="H330" s="56" t="e">
        <v>#N/A</v>
      </c>
      <c r="J330" s="56" t="e">
        <v>#N/A</v>
      </c>
      <c r="K330" s="56" t="e">
        <v>#N/A</v>
      </c>
      <c r="L330" s="56" t="e">
        <v>#N/A</v>
      </c>
      <c r="M330" s="56" t="e">
        <v>#N/A</v>
      </c>
      <c r="N330" s="56" t="e">
        <v>#N/A</v>
      </c>
      <c r="O330" s="56" t="e">
        <v>#N/A</v>
      </c>
      <c r="P330" s="56" t="e">
        <v>#N/A</v>
      </c>
    </row>
    <row r="331" spans="2:16" ht="13.5" customHeight="1" x14ac:dyDescent="0.25">
      <c r="B331" s="56" t="e">
        <v>#N/A</v>
      </c>
      <c r="C331" s="56" t="e">
        <v>#N/A</v>
      </c>
      <c r="D331" s="56" t="e">
        <v>#N/A</v>
      </c>
      <c r="E331" s="56" t="e">
        <v>#N/A</v>
      </c>
      <c r="F331" s="56" t="e">
        <v>#N/A</v>
      </c>
      <c r="G331" s="56" t="e">
        <v>#N/A</v>
      </c>
      <c r="H331" s="56" t="e">
        <v>#N/A</v>
      </c>
      <c r="J331" s="56" t="e">
        <v>#N/A</v>
      </c>
      <c r="K331" s="56" t="e">
        <v>#N/A</v>
      </c>
      <c r="L331" s="56" t="e">
        <v>#N/A</v>
      </c>
      <c r="M331" s="56" t="e">
        <v>#N/A</v>
      </c>
      <c r="N331" s="56" t="e">
        <v>#N/A</v>
      </c>
      <c r="O331" s="56" t="e">
        <v>#N/A</v>
      </c>
      <c r="P331" s="56" t="e">
        <v>#N/A</v>
      </c>
    </row>
    <row r="332" spans="2:16" ht="13.5" customHeight="1" x14ac:dyDescent="0.25">
      <c r="B332" s="56" t="e">
        <v>#N/A</v>
      </c>
      <c r="C332" s="56" t="e">
        <v>#N/A</v>
      </c>
      <c r="D332" s="56" t="e">
        <v>#N/A</v>
      </c>
      <c r="E332" s="56" t="e">
        <v>#N/A</v>
      </c>
      <c r="F332" s="56" t="e">
        <v>#N/A</v>
      </c>
      <c r="G332" s="56" t="e">
        <v>#N/A</v>
      </c>
      <c r="H332" s="56" t="e">
        <v>#N/A</v>
      </c>
      <c r="J332" s="56" t="e">
        <v>#N/A</v>
      </c>
      <c r="K332" s="56" t="e">
        <v>#N/A</v>
      </c>
      <c r="L332" s="56" t="e">
        <v>#N/A</v>
      </c>
      <c r="M332" s="56" t="e">
        <v>#N/A</v>
      </c>
      <c r="N332" s="56" t="e">
        <v>#N/A</v>
      </c>
      <c r="O332" s="56" t="e">
        <v>#N/A</v>
      </c>
      <c r="P332" s="56" t="e">
        <v>#N/A</v>
      </c>
    </row>
    <row r="333" spans="2:16" ht="13.5" customHeight="1" x14ac:dyDescent="0.25">
      <c r="B333" s="56" t="e">
        <v>#N/A</v>
      </c>
      <c r="C333" s="56" t="e">
        <v>#N/A</v>
      </c>
      <c r="D333" s="56" t="e">
        <v>#N/A</v>
      </c>
      <c r="E333" s="56" t="e">
        <v>#N/A</v>
      </c>
      <c r="F333" s="56" t="e">
        <v>#N/A</v>
      </c>
      <c r="G333" s="56" t="e">
        <v>#N/A</v>
      </c>
      <c r="H333" s="56" t="e">
        <v>#N/A</v>
      </c>
      <c r="J333" s="56" t="e">
        <v>#N/A</v>
      </c>
      <c r="K333" s="56" t="e">
        <v>#N/A</v>
      </c>
      <c r="L333" s="56" t="e">
        <v>#N/A</v>
      </c>
      <c r="M333" s="56" t="e">
        <v>#N/A</v>
      </c>
      <c r="N333" s="56" t="e">
        <v>#N/A</v>
      </c>
      <c r="O333" s="56" t="e">
        <v>#N/A</v>
      </c>
      <c r="P333" s="56" t="e">
        <v>#N/A</v>
      </c>
    </row>
    <row r="334" spans="2:16" ht="13.5" customHeight="1" x14ac:dyDescent="0.25">
      <c r="B334" s="56" t="e">
        <v>#N/A</v>
      </c>
      <c r="C334" s="56" t="e">
        <v>#N/A</v>
      </c>
      <c r="D334" s="56" t="e">
        <v>#N/A</v>
      </c>
      <c r="E334" s="56" t="e">
        <v>#N/A</v>
      </c>
      <c r="F334" s="56" t="e">
        <v>#N/A</v>
      </c>
      <c r="G334" s="56" t="e">
        <v>#N/A</v>
      </c>
      <c r="H334" s="56" t="e">
        <v>#N/A</v>
      </c>
      <c r="J334" s="56" t="e">
        <v>#N/A</v>
      </c>
      <c r="K334" s="56" t="e">
        <v>#N/A</v>
      </c>
      <c r="L334" s="56" t="e">
        <v>#N/A</v>
      </c>
      <c r="M334" s="56" t="e">
        <v>#N/A</v>
      </c>
      <c r="N334" s="56" t="e">
        <v>#N/A</v>
      </c>
      <c r="O334" s="56" t="e">
        <v>#N/A</v>
      </c>
      <c r="P334" s="56" t="e">
        <v>#N/A</v>
      </c>
    </row>
    <row r="335" spans="2:16" ht="13.5" customHeight="1" x14ac:dyDescent="0.25">
      <c r="B335" s="56" t="e">
        <v>#N/A</v>
      </c>
      <c r="C335" s="56" t="e">
        <v>#N/A</v>
      </c>
      <c r="D335" s="56" t="e">
        <v>#N/A</v>
      </c>
      <c r="E335" s="56" t="e">
        <v>#N/A</v>
      </c>
      <c r="F335" s="56" t="e">
        <v>#N/A</v>
      </c>
      <c r="G335" s="56" t="e">
        <v>#N/A</v>
      </c>
      <c r="H335" s="56" t="e">
        <v>#N/A</v>
      </c>
      <c r="J335" s="56" t="e">
        <v>#N/A</v>
      </c>
      <c r="K335" s="56" t="e">
        <v>#N/A</v>
      </c>
      <c r="L335" s="56" t="e">
        <v>#N/A</v>
      </c>
      <c r="M335" s="56" t="e">
        <v>#N/A</v>
      </c>
      <c r="N335" s="56" t="e">
        <v>#N/A</v>
      </c>
      <c r="O335" s="56" t="e">
        <v>#N/A</v>
      </c>
      <c r="P335" s="56" t="e">
        <v>#N/A</v>
      </c>
    </row>
    <row r="336" spans="2:16" ht="13.5" customHeight="1" x14ac:dyDescent="0.25">
      <c r="B336" s="56" t="e">
        <v>#N/A</v>
      </c>
      <c r="C336" s="56" t="e">
        <v>#N/A</v>
      </c>
      <c r="D336" s="56" t="e">
        <v>#N/A</v>
      </c>
      <c r="E336" s="56" t="e">
        <v>#N/A</v>
      </c>
      <c r="F336" s="56" t="e">
        <v>#N/A</v>
      </c>
      <c r="G336" s="56" t="e">
        <v>#N/A</v>
      </c>
      <c r="H336" s="56" t="e">
        <v>#N/A</v>
      </c>
      <c r="J336" s="56" t="e">
        <v>#N/A</v>
      </c>
      <c r="K336" s="56" t="e">
        <v>#N/A</v>
      </c>
      <c r="L336" s="56" t="e">
        <v>#N/A</v>
      </c>
      <c r="M336" s="56" t="e">
        <v>#N/A</v>
      </c>
      <c r="N336" s="56" t="e">
        <v>#N/A</v>
      </c>
      <c r="O336" s="56" t="e">
        <v>#N/A</v>
      </c>
      <c r="P336" s="56" t="e">
        <v>#N/A</v>
      </c>
    </row>
    <row r="337" spans="2:16" ht="13.5" customHeight="1" x14ac:dyDescent="0.25">
      <c r="B337" s="56" t="e">
        <v>#N/A</v>
      </c>
      <c r="C337" s="56" t="e">
        <v>#N/A</v>
      </c>
      <c r="D337" s="56" t="e">
        <v>#N/A</v>
      </c>
      <c r="E337" s="56" t="e">
        <v>#N/A</v>
      </c>
      <c r="F337" s="56" t="e">
        <v>#N/A</v>
      </c>
      <c r="G337" s="56" t="e">
        <v>#N/A</v>
      </c>
      <c r="H337" s="56" t="e">
        <v>#N/A</v>
      </c>
      <c r="J337" s="56" t="e">
        <v>#N/A</v>
      </c>
      <c r="K337" s="56" t="e">
        <v>#N/A</v>
      </c>
      <c r="L337" s="56" t="e">
        <v>#N/A</v>
      </c>
      <c r="M337" s="56" t="e">
        <v>#N/A</v>
      </c>
      <c r="N337" s="56" t="e">
        <v>#N/A</v>
      </c>
      <c r="O337" s="56" t="e">
        <v>#N/A</v>
      </c>
      <c r="P337" s="56" t="e">
        <v>#N/A</v>
      </c>
    </row>
    <row r="338" spans="2:16" ht="13.5" customHeight="1" x14ac:dyDescent="0.25">
      <c r="B338" s="56" t="e">
        <v>#N/A</v>
      </c>
      <c r="C338" s="56" t="e">
        <v>#N/A</v>
      </c>
      <c r="D338" s="56" t="e">
        <v>#N/A</v>
      </c>
      <c r="E338" s="56" t="e">
        <v>#N/A</v>
      </c>
      <c r="F338" s="56" t="e">
        <v>#N/A</v>
      </c>
      <c r="G338" s="56" t="e">
        <v>#N/A</v>
      </c>
      <c r="H338" s="56" t="e">
        <v>#N/A</v>
      </c>
      <c r="J338" s="56" t="e">
        <v>#N/A</v>
      </c>
      <c r="K338" s="56" t="e">
        <v>#N/A</v>
      </c>
      <c r="L338" s="56" t="e">
        <v>#N/A</v>
      </c>
      <c r="M338" s="56" t="e">
        <v>#N/A</v>
      </c>
      <c r="N338" s="56" t="e">
        <v>#N/A</v>
      </c>
      <c r="O338" s="56" t="e">
        <v>#N/A</v>
      </c>
      <c r="P338" s="56" t="e">
        <v>#N/A</v>
      </c>
    </row>
    <row r="339" spans="2:16" ht="13.5" customHeight="1" x14ac:dyDescent="0.25">
      <c r="B339" s="56" t="e">
        <v>#N/A</v>
      </c>
      <c r="C339" s="56" t="e">
        <v>#N/A</v>
      </c>
      <c r="D339" s="56" t="e">
        <v>#N/A</v>
      </c>
      <c r="E339" s="56" t="e">
        <v>#N/A</v>
      </c>
      <c r="F339" s="56" t="e">
        <v>#N/A</v>
      </c>
      <c r="G339" s="56" t="e">
        <v>#N/A</v>
      </c>
      <c r="H339" s="56" t="e">
        <v>#N/A</v>
      </c>
      <c r="J339" s="56" t="e">
        <v>#N/A</v>
      </c>
      <c r="K339" s="56" t="e">
        <v>#N/A</v>
      </c>
      <c r="L339" s="56" t="e">
        <v>#N/A</v>
      </c>
      <c r="M339" s="56" t="e">
        <v>#N/A</v>
      </c>
      <c r="N339" s="56" t="e">
        <v>#N/A</v>
      </c>
      <c r="O339" s="56" t="e">
        <v>#N/A</v>
      </c>
      <c r="P339" s="56" t="e">
        <v>#N/A</v>
      </c>
    </row>
    <row r="340" spans="2:16" ht="13.5" customHeight="1" x14ac:dyDescent="0.25">
      <c r="B340" s="56" t="e">
        <v>#N/A</v>
      </c>
      <c r="C340" s="56" t="e">
        <v>#N/A</v>
      </c>
      <c r="D340" s="56" t="e">
        <v>#N/A</v>
      </c>
      <c r="E340" s="56" t="e">
        <v>#N/A</v>
      </c>
      <c r="F340" s="56" t="e">
        <v>#N/A</v>
      </c>
      <c r="G340" s="56" t="e">
        <v>#N/A</v>
      </c>
      <c r="H340" s="56" t="e">
        <v>#N/A</v>
      </c>
      <c r="J340" s="56" t="e">
        <v>#N/A</v>
      </c>
      <c r="K340" s="56" t="e">
        <v>#N/A</v>
      </c>
      <c r="L340" s="56" t="e">
        <v>#N/A</v>
      </c>
      <c r="M340" s="56" t="e">
        <v>#N/A</v>
      </c>
      <c r="N340" s="56" t="e">
        <v>#N/A</v>
      </c>
      <c r="O340" s="56" t="e">
        <v>#N/A</v>
      </c>
      <c r="P340" s="56" t="e">
        <v>#N/A</v>
      </c>
    </row>
    <row r="341" spans="2:16" ht="13.5" customHeight="1" x14ac:dyDescent="0.25">
      <c r="B341" s="56" t="e">
        <v>#N/A</v>
      </c>
      <c r="C341" s="56" t="e">
        <v>#N/A</v>
      </c>
      <c r="D341" s="56" t="e">
        <v>#N/A</v>
      </c>
      <c r="E341" s="56" t="e">
        <v>#N/A</v>
      </c>
      <c r="F341" s="56" t="e">
        <v>#N/A</v>
      </c>
      <c r="G341" s="56" t="e">
        <v>#N/A</v>
      </c>
      <c r="H341" s="56" t="e">
        <v>#N/A</v>
      </c>
      <c r="J341" s="56" t="e">
        <v>#N/A</v>
      </c>
      <c r="K341" s="56" t="e">
        <v>#N/A</v>
      </c>
      <c r="L341" s="56" t="e">
        <v>#N/A</v>
      </c>
      <c r="M341" s="56" t="e">
        <v>#N/A</v>
      </c>
      <c r="N341" s="56" t="e">
        <v>#N/A</v>
      </c>
      <c r="O341" s="56" t="e">
        <v>#N/A</v>
      </c>
      <c r="P341" s="56" t="e">
        <v>#N/A</v>
      </c>
    </row>
    <row r="342" spans="2:16" ht="13.5" customHeight="1" x14ac:dyDescent="0.25">
      <c r="B342" s="56" t="e">
        <v>#N/A</v>
      </c>
      <c r="C342" s="56" t="e">
        <v>#N/A</v>
      </c>
      <c r="D342" s="56" t="e">
        <v>#N/A</v>
      </c>
      <c r="E342" s="56" t="e">
        <v>#N/A</v>
      </c>
      <c r="F342" s="56" t="e">
        <v>#N/A</v>
      </c>
      <c r="G342" s="56" t="e">
        <v>#N/A</v>
      </c>
      <c r="H342" s="56" t="e">
        <v>#N/A</v>
      </c>
      <c r="J342" s="56" t="e">
        <v>#N/A</v>
      </c>
      <c r="K342" s="56" t="e">
        <v>#N/A</v>
      </c>
      <c r="L342" s="56" t="e">
        <v>#N/A</v>
      </c>
      <c r="M342" s="56" t="e">
        <v>#N/A</v>
      </c>
      <c r="N342" s="56" t="e">
        <v>#N/A</v>
      </c>
      <c r="O342" s="56" t="e">
        <v>#N/A</v>
      </c>
      <c r="P342" s="56" t="e">
        <v>#N/A</v>
      </c>
    </row>
    <row r="343" spans="2:16" ht="13.5" customHeight="1" x14ac:dyDescent="0.25">
      <c r="B343" s="56" t="e">
        <v>#N/A</v>
      </c>
      <c r="C343" s="56" t="e">
        <v>#N/A</v>
      </c>
      <c r="D343" s="56" t="e">
        <v>#N/A</v>
      </c>
      <c r="E343" s="56" t="e">
        <v>#N/A</v>
      </c>
      <c r="F343" s="56" t="e">
        <v>#N/A</v>
      </c>
      <c r="G343" s="56" t="e">
        <v>#N/A</v>
      </c>
      <c r="H343" s="56" t="e">
        <v>#N/A</v>
      </c>
      <c r="J343" s="56" t="e">
        <v>#N/A</v>
      </c>
      <c r="K343" s="56" t="e">
        <v>#N/A</v>
      </c>
      <c r="L343" s="56" t="e">
        <v>#N/A</v>
      </c>
      <c r="M343" s="56" t="e">
        <v>#N/A</v>
      </c>
      <c r="N343" s="56" t="e">
        <v>#N/A</v>
      </c>
      <c r="O343" s="56" t="e">
        <v>#N/A</v>
      </c>
      <c r="P343" s="56" t="e">
        <v>#N/A</v>
      </c>
    </row>
    <row r="344" spans="2:16" ht="13.5" customHeight="1" x14ac:dyDescent="0.25">
      <c r="B344" s="56" t="e">
        <v>#N/A</v>
      </c>
      <c r="C344" s="56" t="e">
        <v>#N/A</v>
      </c>
      <c r="D344" s="56" t="e">
        <v>#N/A</v>
      </c>
      <c r="E344" s="56" t="e">
        <v>#N/A</v>
      </c>
      <c r="F344" s="56" t="e">
        <v>#N/A</v>
      </c>
      <c r="G344" s="56" t="e">
        <v>#N/A</v>
      </c>
      <c r="H344" s="56" t="e">
        <v>#N/A</v>
      </c>
      <c r="J344" s="56" t="e">
        <v>#N/A</v>
      </c>
      <c r="K344" s="56" t="e">
        <v>#N/A</v>
      </c>
      <c r="L344" s="56" t="e">
        <v>#N/A</v>
      </c>
      <c r="M344" s="56" t="e">
        <v>#N/A</v>
      </c>
      <c r="N344" s="56" t="e">
        <v>#N/A</v>
      </c>
      <c r="O344" s="56" t="e">
        <v>#N/A</v>
      </c>
      <c r="P344" s="56" t="e">
        <v>#N/A</v>
      </c>
    </row>
    <row r="345" spans="2:16" ht="13.5" customHeight="1" x14ac:dyDescent="0.25">
      <c r="B345" s="56" t="e">
        <v>#N/A</v>
      </c>
      <c r="C345" s="56" t="e">
        <v>#N/A</v>
      </c>
      <c r="D345" s="56" t="e">
        <v>#N/A</v>
      </c>
      <c r="E345" s="56" t="e">
        <v>#N/A</v>
      </c>
      <c r="F345" s="56" t="e">
        <v>#N/A</v>
      </c>
      <c r="G345" s="56" t="e">
        <v>#N/A</v>
      </c>
      <c r="H345" s="56" t="e">
        <v>#N/A</v>
      </c>
      <c r="J345" s="56" t="e">
        <v>#N/A</v>
      </c>
      <c r="K345" s="56" t="e">
        <v>#N/A</v>
      </c>
      <c r="L345" s="56" t="e">
        <v>#N/A</v>
      </c>
      <c r="M345" s="56" t="e">
        <v>#N/A</v>
      </c>
      <c r="N345" s="56" t="e">
        <v>#N/A</v>
      </c>
      <c r="O345" s="56" t="e">
        <v>#N/A</v>
      </c>
      <c r="P345" s="56" t="e">
        <v>#N/A</v>
      </c>
    </row>
    <row r="346" spans="2:16" ht="13.5" customHeight="1" x14ac:dyDescent="0.25">
      <c r="B346" s="56" t="e">
        <v>#N/A</v>
      </c>
      <c r="C346" s="56" t="e">
        <v>#N/A</v>
      </c>
      <c r="D346" s="56" t="e">
        <v>#N/A</v>
      </c>
      <c r="E346" s="56" t="e">
        <v>#N/A</v>
      </c>
      <c r="F346" s="56" t="e">
        <v>#N/A</v>
      </c>
      <c r="G346" s="56" t="e">
        <v>#N/A</v>
      </c>
      <c r="H346" s="56" t="e">
        <v>#N/A</v>
      </c>
      <c r="J346" s="56" t="e">
        <v>#N/A</v>
      </c>
      <c r="K346" s="56" t="e">
        <v>#N/A</v>
      </c>
      <c r="L346" s="56" t="e">
        <v>#N/A</v>
      </c>
      <c r="M346" s="56" t="e">
        <v>#N/A</v>
      </c>
      <c r="N346" s="56" t="e">
        <v>#N/A</v>
      </c>
      <c r="O346" s="56" t="e">
        <v>#N/A</v>
      </c>
      <c r="P346" s="56" t="e">
        <v>#N/A</v>
      </c>
    </row>
    <row r="347" spans="2:16" ht="13.5" customHeight="1" x14ac:dyDescent="0.25">
      <c r="B347" s="56" t="e">
        <v>#N/A</v>
      </c>
      <c r="C347" s="56" t="e">
        <v>#N/A</v>
      </c>
      <c r="D347" s="56" t="e">
        <v>#N/A</v>
      </c>
      <c r="E347" s="56" t="e">
        <v>#N/A</v>
      </c>
      <c r="F347" s="56" t="e">
        <v>#N/A</v>
      </c>
      <c r="G347" s="56" t="e">
        <v>#N/A</v>
      </c>
      <c r="H347" s="56" t="e">
        <v>#N/A</v>
      </c>
      <c r="J347" s="56" t="e">
        <v>#N/A</v>
      </c>
      <c r="K347" s="56" t="e">
        <v>#N/A</v>
      </c>
      <c r="L347" s="56" t="e">
        <v>#N/A</v>
      </c>
      <c r="M347" s="56" t="e">
        <v>#N/A</v>
      </c>
      <c r="N347" s="56" t="e">
        <v>#N/A</v>
      </c>
      <c r="O347" s="56" t="e">
        <v>#N/A</v>
      </c>
      <c r="P347" s="56" t="e">
        <v>#N/A</v>
      </c>
    </row>
    <row r="348" spans="2:16" ht="13.5" customHeight="1" x14ac:dyDescent="0.25">
      <c r="B348" s="56" t="e">
        <v>#N/A</v>
      </c>
      <c r="C348" s="56" t="e">
        <v>#N/A</v>
      </c>
      <c r="D348" s="56" t="e">
        <v>#N/A</v>
      </c>
      <c r="E348" s="56" t="e">
        <v>#N/A</v>
      </c>
      <c r="F348" s="56" t="e">
        <v>#N/A</v>
      </c>
      <c r="G348" s="56" t="e">
        <v>#N/A</v>
      </c>
      <c r="H348" s="56" t="e">
        <v>#N/A</v>
      </c>
      <c r="J348" s="56" t="e">
        <v>#N/A</v>
      </c>
      <c r="K348" s="56" t="e">
        <v>#N/A</v>
      </c>
      <c r="L348" s="56" t="e">
        <v>#N/A</v>
      </c>
      <c r="M348" s="56" t="e">
        <v>#N/A</v>
      </c>
      <c r="N348" s="56" t="e">
        <v>#N/A</v>
      </c>
      <c r="O348" s="56" t="e">
        <v>#N/A</v>
      </c>
      <c r="P348" s="56" t="e">
        <v>#N/A</v>
      </c>
    </row>
    <row r="349" spans="2:16" ht="13.5" customHeight="1" x14ac:dyDescent="0.25">
      <c r="B349" s="56" t="e">
        <v>#N/A</v>
      </c>
      <c r="C349" s="56" t="e">
        <v>#N/A</v>
      </c>
      <c r="D349" s="56" t="e">
        <v>#N/A</v>
      </c>
      <c r="E349" s="56" t="e">
        <v>#N/A</v>
      </c>
      <c r="F349" s="56" t="e">
        <v>#N/A</v>
      </c>
      <c r="G349" s="56" t="e">
        <v>#N/A</v>
      </c>
      <c r="H349" s="56" t="e">
        <v>#N/A</v>
      </c>
      <c r="J349" s="56" t="e">
        <v>#N/A</v>
      </c>
      <c r="K349" s="56" t="e">
        <v>#N/A</v>
      </c>
      <c r="L349" s="56" t="e">
        <v>#N/A</v>
      </c>
      <c r="M349" s="56" t="e">
        <v>#N/A</v>
      </c>
      <c r="N349" s="56" t="e">
        <v>#N/A</v>
      </c>
      <c r="O349" s="56" t="e">
        <v>#N/A</v>
      </c>
      <c r="P349" s="56" t="e">
        <v>#N/A</v>
      </c>
    </row>
    <row r="350" spans="2:16" ht="13.5" customHeight="1" x14ac:dyDescent="0.25">
      <c r="B350" s="56" t="e">
        <v>#N/A</v>
      </c>
      <c r="C350" s="56" t="e">
        <v>#N/A</v>
      </c>
      <c r="D350" s="56" t="e">
        <v>#N/A</v>
      </c>
      <c r="E350" s="56" t="e">
        <v>#N/A</v>
      </c>
      <c r="F350" s="56" t="e">
        <v>#N/A</v>
      </c>
      <c r="G350" s="56" t="e">
        <v>#N/A</v>
      </c>
      <c r="H350" s="56" t="e">
        <v>#N/A</v>
      </c>
      <c r="J350" s="56" t="e">
        <v>#N/A</v>
      </c>
      <c r="K350" s="56" t="e">
        <v>#N/A</v>
      </c>
      <c r="L350" s="56" t="e">
        <v>#N/A</v>
      </c>
      <c r="M350" s="56" t="e">
        <v>#N/A</v>
      </c>
      <c r="N350" s="56" t="e">
        <v>#N/A</v>
      </c>
      <c r="O350" s="56" t="e">
        <v>#N/A</v>
      </c>
      <c r="P350" s="56" t="e">
        <v>#N/A</v>
      </c>
    </row>
    <row r="351" spans="2:16" ht="13.5" customHeight="1" x14ac:dyDescent="0.25">
      <c r="B351" s="56" t="e">
        <v>#N/A</v>
      </c>
      <c r="C351" s="56" t="e">
        <v>#N/A</v>
      </c>
      <c r="D351" s="56" t="e">
        <v>#N/A</v>
      </c>
      <c r="E351" s="56" t="e">
        <v>#N/A</v>
      </c>
      <c r="F351" s="56" t="e">
        <v>#N/A</v>
      </c>
      <c r="G351" s="56" t="e">
        <v>#N/A</v>
      </c>
      <c r="H351" s="56" t="e">
        <v>#N/A</v>
      </c>
      <c r="J351" s="56" t="e">
        <v>#N/A</v>
      </c>
      <c r="K351" s="56" t="e">
        <v>#N/A</v>
      </c>
      <c r="L351" s="56" t="e">
        <v>#N/A</v>
      </c>
      <c r="M351" s="56" t="e">
        <v>#N/A</v>
      </c>
      <c r="N351" s="56" t="e">
        <v>#N/A</v>
      </c>
      <c r="O351" s="56" t="e">
        <v>#N/A</v>
      </c>
      <c r="P351" s="56" t="e">
        <v>#N/A</v>
      </c>
    </row>
    <row r="352" spans="2:16" ht="13.5" customHeight="1" x14ac:dyDescent="0.25">
      <c r="B352" s="56" t="e">
        <v>#N/A</v>
      </c>
      <c r="C352" s="56" t="e">
        <v>#N/A</v>
      </c>
      <c r="D352" s="56" t="e">
        <v>#N/A</v>
      </c>
      <c r="E352" s="56" t="e">
        <v>#N/A</v>
      </c>
      <c r="F352" s="56" t="e">
        <v>#N/A</v>
      </c>
      <c r="G352" s="56" t="e">
        <v>#N/A</v>
      </c>
      <c r="H352" s="56" t="e">
        <v>#N/A</v>
      </c>
      <c r="J352" s="56" t="e">
        <v>#N/A</v>
      </c>
      <c r="K352" s="56" t="e">
        <v>#N/A</v>
      </c>
      <c r="L352" s="56" t="e">
        <v>#N/A</v>
      </c>
      <c r="M352" s="56" t="e">
        <v>#N/A</v>
      </c>
      <c r="N352" s="56" t="e">
        <v>#N/A</v>
      </c>
      <c r="O352" s="56" t="e">
        <v>#N/A</v>
      </c>
      <c r="P352" s="56" t="e">
        <v>#N/A</v>
      </c>
    </row>
    <row r="353" spans="2:16" ht="13.5" customHeight="1" x14ac:dyDescent="0.25">
      <c r="B353" s="56" t="e">
        <v>#N/A</v>
      </c>
      <c r="C353" s="56" t="e">
        <v>#N/A</v>
      </c>
      <c r="D353" s="56" t="e">
        <v>#N/A</v>
      </c>
      <c r="E353" s="56" t="e">
        <v>#N/A</v>
      </c>
      <c r="F353" s="56" t="e">
        <v>#N/A</v>
      </c>
      <c r="G353" s="56" t="e">
        <v>#N/A</v>
      </c>
      <c r="H353" s="56" t="e">
        <v>#N/A</v>
      </c>
      <c r="J353" s="56" t="e">
        <v>#N/A</v>
      </c>
      <c r="K353" s="56" t="e">
        <v>#N/A</v>
      </c>
      <c r="L353" s="56" t="e">
        <v>#N/A</v>
      </c>
      <c r="M353" s="56" t="e">
        <v>#N/A</v>
      </c>
      <c r="N353" s="56" t="e">
        <v>#N/A</v>
      </c>
      <c r="O353" s="56" t="e">
        <v>#N/A</v>
      </c>
      <c r="P353" s="56" t="e">
        <v>#N/A</v>
      </c>
    </row>
    <row r="354" spans="2:16" ht="13.5" customHeight="1" x14ac:dyDescent="0.25">
      <c r="B354" s="56" t="e">
        <v>#N/A</v>
      </c>
      <c r="C354" s="56" t="e">
        <v>#N/A</v>
      </c>
      <c r="D354" s="56" t="e">
        <v>#N/A</v>
      </c>
      <c r="E354" s="56" t="e">
        <v>#N/A</v>
      </c>
      <c r="F354" s="56" t="e">
        <v>#N/A</v>
      </c>
      <c r="G354" s="56" t="e">
        <v>#N/A</v>
      </c>
      <c r="H354" s="56" t="e">
        <v>#N/A</v>
      </c>
      <c r="J354" s="56" t="e">
        <v>#N/A</v>
      </c>
      <c r="K354" s="56" t="e">
        <v>#N/A</v>
      </c>
      <c r="L354" s="56" t="e">
        <v>#N/A</v>
      </c>
      <c r="M354" s="56" t="e">
        <v>#N/A</v>
      </c>
      <c r="N354" s="56" t="e">
        <v>#N/A</v>
      </c>
      <c r="O354" s="56" t="e">
        <v>#N/A</v>
      </c>
      <c r="P354" s="56" t="e">
        <v>#N/A</v>
      </c>
    </row>
    <row r="355" spans="2:16" ht="13.5" customHeight="1" x14ac:dyDescent="0.25">
      <c r="B355" s="56" t="e">
        <v>#N/A</v>
      </c>
      <c r="C355" s="56" t="e">
        <v>#N/A</v>
      </c>
      <c r="D355" s="56" t="e">
        <v>#N/A</v>
      </c>
      <c r="E355" s="56" t="e">
        <v>#N/A</v>
      </c>
      <c r="F355" s="56" t="e">
        <v>#N/A</v>
      </c>
      <c r="G355" s="56" t="e">
        <v>#N/A</v>
      </c>
      <c r="H355" s="56" t="e">
        <v>#N/A</v>
      </c>
      <c r="J355" s="56" t="e">
        <v>#N/A</v>
      </c>
      <c r="K355" s="56" t="e">
        <v>#N/A</v>
      </c>
      <c r="L355" s="56" t="e">
        <v>#N/A</v>
      </c>
      <c r="M355" s="56" t="e">
        <v>#N/A</v>
      </c>
      <c r="N355" s="56" t="e">
        <v>#N/A</v>
      </c>
      <c r="O355" s="56" t="e">
        <v>#N/A</v>
      </c>
      <c r="P355" s="56" t="e">
        <v>#N/A</v>
      </c>
    </row>
    <row r="356" spans="2:16" ht="13.5" customHeight="1" x14ac:dyDescent="0.25">
      <c r="B356" s="56" t="e">
        <v>#N/A</v>
      </c>
      <c r="C356" s="56" t="e">
        <v>#N/A</v>
      </c>
      <c r="D356" s="56" t="e">
        <v>#N/A</v>
      </c>
      <c r="E356" s="56" t="e">
        <v>#N/A</v>
      </c>
      <c r="F356" s="56" t="e">
        <v>#N/A</v>
      </c>
      <c r="G356" s="56" t="e">
        <v>#N/A</v>
      </c>
      <c r="H356" s="56" t="e">
        <v>#N/A</v>
      </c>
      <c r="J356" s="56" t="e">
        <v>#N/A</v>
      </c>
      <c r="K356" s="56" t="e">
        <v>#N/A</v>
      </c>
      <c r="L356" s="56" t="e">
        <v>#N/A</v>
      </c>
      <c r="M356" s="56" t="e">
        <v>#N/A</v>
      </c>
      <c r="N356" s="56" t="e">
        <v>#N/A</v>
      </c>
      <c r="O356" s="56" t="e">
        <v>#N/A</v>
      </c>
      <c r="P356" s="56" t="e">
        <v>#N/A</v>
      </c>
    </row>
    <row r="357" spans="2:16" ht="13.5" customHeight="1" x14ac:dyDescent="0.25">
      <c r="B357" s="56" t="e">
        <v>#N/A</v>
      </c>
      <c r="C357" s="56" t="e">
        <v>#N/A</v>
      </c>
      <c r="D357" s="56" t="e">
        <v>#N/A</v>
      </c>
      <c r="E357" s="56" t="e">
        <v>#N/A</v>
      </c>
      <c r="F357" s="56" t="e">
        <v>#N/A</v>
      </c>
      <c r="G357" s="56" t="e">
        <v>#N/A</v>
      </c>
      <c r="H357" s="56" t="e">
        <v>#N/A</v>
      </c>
      <c r="J357" s="56" t="e">
        <v>#N/A</v>
      </c>
      <c r="K357" s="56" t="e">
        <v>#N/A</v>
      </c>
      <c r="L357" s="56" t="e">
        <v>#N/A</v>
      </c>
      <c r="M357" s="56" t="e">
        <v>#N/A</v>
      </c>
      <c r="N357" s="56" t="e">
        <v>#N/A</v>
      </c>
      <c r="O357" s="56" t="e">
        <v>#N/A</v>
      </c>
      <c r="P357" s="56" t="e">
        <v>#N/A</v>
      </c>
    </row>
    <row r="358" spans="2:16" ht="13.5" customHeight="1" x14ac:dyDescent="0.25">
      <c r="B358" s="56" t="e">
        <v>#N/A</v>
      </c>
      <c r="C358" s="56" t="e">
        <v>#N/A</v>
      </c>
      <c r="D358" s="56" t="e">
        <v>#N/A</v>
      </c>
      <c r="E358" s="56" t="e">
        <v>#N/A</v>
      </c>
      <c r="F358" s="56" t="e">
        <v>#N/A</v>
      </c>
      <c r="G358" s="56" t="e">
        <v>#N/A</v>
      </c>
      <c r="H358" s="56" t="e">
        <v>#N/A</v>
      </c>
      <c r="J358" s="56" t="e">
        <v>#N/A</v>
      </c>
      <c r="K358" s="56" t="e">
        <v>#N/A</v>
      </c>
      <c r="L358" s="56" t="e">
        <v>#N/A</v>
      </c>
      <c r="M358" s="56" t="e">
        <v>#N/A</v>
      </c>
      <c r="N358" s="56" t="e">
        <v>#N/A</v>
      </c>
      <c r="O358" s="56" t="e">
        <v>#N/A</v>
      </c>
      <c r="P358" s="56" t="e">
        <v>#N/A</v>
      </c>
    </row>
    <row r="359" spans="2:16" ht="13.5" customHeight="1" x14ac:dyDescent="0.25">
      <c r="B359" s="56" t="e">
        <v>#N/A</v>
      </c>
      <c r="C359" s="56" t="e">
        <v>#N/A</v>
      </c>
      <c r="D359" s="56" t="e">
        <v>#N/A</v>
      </c>
      <c r="E359" s="56" t="e">
        <v>#N/A</v>
      </c>
      <c r="F359" s="56" t="e">
        <v>#N/A</v>
      </c>
      <c r="G359" s="56" t="e">
        <v>#N/A</v>
      </c>
      <c r="H359" s="56" t="e">
        <v>#N/A</v>
      </c>
      <c r="J359" s="56" t="e">
        <v>#N/A</v>
      </c>
      <c r="K359" s="56" t="e">
        <v>#N/A</v>
      </c>
      <c r="L359" s="56" t="e">
        <v>#N/A</v>
      </c>
      <c r="M359" s="56" t="e">
        <v>#N/A</v>
      </c>
      <c r="N359" s="56" t="e">
        <v>#N/A</v>
      </c>
      <c r="O359" s="56" t="e">
        <v>#N/A</v>
      </c>
      <c r="P359" s="56" t="e">
        <v>#N/A</v>
      </c>
    </row>
    <row r="360" spans="2:16" ht="13.5" customHeight="1" x14ac:dyDescent="0.25">
      <c r="B360" s="56" t="e">
        <v>#N/A</v>
      </c>
      <c r="C360" s="56" t="e">
        <v>#N/A</v>
      </c>
      <c r="D360" s="56" t="e">
        <v>#N/A</v>
      </c>
      <c r="E360" s="56" t="e">
        <v>#N/A</v>
      </c>
      <c r="F360" s="56" t="e">
        <v>#N/A</v>
      </c>
      <c r="G360" s="56" t="e">
        <v>#N/A</v>
      </c>
      <c r="H360" s="56" t="e">
        <v>#N/A</v>
      </c>
      <c r="J360" s="56" t="e">
        <v>#N/A</v>
      </c>
      <c r="K360" s="56" t="e">
        <v>#N/A</v>
      </c>
      <c r="L360" s="56" t="e">
        <v>#N/A</v>
      </c>
      <c r="M360" s="56" t="e">
        <v>#N/A</v>
      </c>
      <c r="N360" s="56" t="e">
        <v>#N/A</v>
      </c>
      <c r="O360" s="56" t="e">
        <v>#N/A</v>
      </c>
      <c r="P360" s="56" t="e">
        <v>#N/A</v>
      </c>
    </row>
    <row r="361" spans="2:16" ht="13.5" customHeight="1" x14ac:dyDescent="0.25">
      <c r="B361" s="56" t="e">
        <v>#N/A</v>
      </c>
      <c r="C361" s="56" t="e">
        <v>#N/A</v>
      </c>
      <c r="D361" s="56" t="e">
        <v>#N/A</v>
      </c>
      <c r="E361" s="56" t="e">
        <v>#N/A</v>
      </c>
      <c r="F361" s="56" t="e">
        <v>#N/A</v>
      </c>
      <c r="G361" s="56" t="e">
        <v>#N/A</v>
      </c>
      <c r="H361" s="56" t="e">
        <v>#N/A</v>
      </c>
      <c r="J361" s="56" t="e">
        <v>#N/A</v>
      </c>
      <c r="K361" s="56" t="e">
        <v>#N/A</v>
      </c>
      <c r="L361" s="56" t="e">
        <v>#N/A</v>
      </c>
      <c r="M361" s="56" t="e">
        <v>#N/A</v>
      </c>
      <c r="N361" s="56" t="e">
        <v>#N/A</v>
      </c>
      <c r="O361" s="56" t="e">
        <v>#N/A</v>
      </c>
      <c r="P361" s="56" t="e">
        <v>#N/A</v>
      </c>
    </row>
    <row r="362" spans="2:16" ht="13.5" customHeight="1" x14ac:dyDescent="0.25">
      <c r="B362" s="56" t="e">
        <v>#N/A</v>
      </c>
      <c r="C362" s="56" t="e">
        <v>#N/A</v>
      </c>
      <c r="D362" s="56" t="e">
        <v>#N/A</v>
      </c>
      <c r="E362" s="56" t="e">
        <v>#N/A</v>
      </c>
      <c r="F362" s="56" t="e">
        <v>#N/A</v>
      </c>
      <c r="G362" s="56" t="e">
        <v>#N/A</v>
      </c>
      <c r="H362" s="56" t="e">
        <v>#N/A</v>
      </c>
      <c r="J362" s="56" t="e">
        <v>#N/A</v>
      </c>
      <c r="K362" s="56" t="e">
        <v>#N/A</v>
      </c>
      <c r="L362" s="56" t="e">
        <v>#N/A</v>
      </c>
      <c r="M362" s="56" t="e">
        <v>#N/A</v>
      </c>
      <c r="N362" s="56" t="e">
        <v>#N/A</v>
      </c>
      <c r="O362" s="56" t="e">
        <v>#N/A</v>
      </c>
      <c r="P362" s="56" t="e">
        <v>#N/A</v>
      </c>
    </row>
    <row r="363" spans="2:16" ht="13.5" customHeight="1" x14ac:dyDescent="0.25">
      <c r="B363" s="56" t="e">
        <v>#N/A</v>
      </c>
      <c r="C363" s="56" t="e">
        <v>#N/A</v>
      </c>
      <c r="D363" s="56" t="e">
        <v>#N/A</v>
      </c>
      <c r="E363" s="56" t="e">
        <v>#N/A</v>
      </c>
      <c r="F363" s="56" t="e">
        <v>#N/A</v>
      </c>
      <c r="G363" s="56" t="e">
        <v>#N/A</v>
      </c>
      <c r="H363" s="56" t="e">
        <v>#N/A</v>
      </c>
      <c r="J363" s="56" t="e">
        <v>#N/A</v>
      </c>
      <c r="K363" s="56" t="e">
        <v>#N/A</v>
      </c>
      <c r="L363" s="56" t="e">
        <v>#N/A</v>
      </c>
      <c r="M363" s="56" t="e">
        <v>#N/A</v>
      </c>
      <c r="N363" s="56" t="e">
        <v>#N/A</v>
      </c>
      <c r="O363" s="56" t="e">
        <v>#N/A</v>
      </c>
      <c r="P363" s="56" t="e">
        <v>#N/A</v>
      </c>
    </row>
    <row r="364" spans="2:16" ht="13.5" customHeight="1" x14ac:dyDescent="0.25">
      <c r="B364" s="56" t="e">
        <v>#N/A</v>
      </c>
      <c r="C364" s="56" t="e">
        <v>#N/A</v>
      </c>
      <c r="D364" s="56" t="e">
        <v>#N/A</v>
      </c>
      <c r="E364" s="56" t="e">
        <v>#N/A</v>
      </c>
      <c r="F364" s="56" t="e">
        <v>#N/A</v>
      </c>
      <c r="G364" s="56" t="e">
        <v>#N/A</v>
      </c>
      <c r="H364" s="56" t="e">
        <v>#N/A</v>
      </c>
      <c r="J364" s="56" t="e">
        <v>#N/A</v>
      </c>
      <c r="K364" s="56" t="e">
        <v>#N/A</v>
      </c>
      <c r="L364" s="56" t="e">
        <v>#N/A</v>
      </c>
      <c r="M364" s="56" t="e">
        <v>#N/A</v>
      </c>
      <c r="N364" s="56" t="e">
        <v>#N/A</v>
      </c>
      <c r="O364" s="56" t="e">
        <v>#N/A</v>
      </c>
      <c r="P364" s="56" t="e">
        <v>#N/A</v>
      </c>
    </row>
    <row r="365" spans="2:16" ht="13.5" customHeight="1" x14ac:dyDescent="0.25">
      <c r="B365" s="56" t="e">
        <v>#N/A</v>
      </c>
      <c r="C365" s="56" t="e">
        <v>#N/A</v>
      </c>
      <c r="D365" s="56" t="e">
        <v>#N/A</v>
      </c>
      <c r="E365" s="56" t="e">
        <v>#N/A</v>
      </c>
      <c r="F365" s="56" t="e">
        <v>#N/A</v>
      </c>
      <c r="G365" s="56" t="e">
        <v>#N/A</v>
      </c>
      <c r="H365" s="56" t="e">
        <v>#N/A</v>
      </c>
      <c r="J365" s="56" t="e">
        <v>#N/A</v>
      </c>
      <c r="K365" s="56" t="e">
        <v>#N/A</v>
      </c>
      <c r="L365" s="56" t="e">
        <v>#N/A</v>
      </c>
      <c r="M365" s="56" t="e">
        <v>#N/A</v>
      </c>
      <c r="N365" s="56" t="e">
        <v>#N/A</v>
      </c>
      <c r="O365" s="56" t="e">
        <v>#N/A</v>
      </c>
      <c r="P365" s="56" t="e">
        <v>#N/A</v>
      </c>
    </row>
    <row r="366" spans="2:16" ht="13.5" customHeight="1" x14ac:dyDescent="0.25">
      <c r="B366" s="56" t="e">
        <v>#N/A</v>
      </c>
      <c r="C366" s="56" t="e">
        <v>#N/A</v>
      </c>
      <c r="D366" s="56" t="e">
        <v>#N/A</v>
      </c>
      <c r="E366" s="56" t="e">
        <v>#N/A</v>
      </c>
      <c r="F366" s="56" t="e">
        <v>#N/A</v>
      </c>
      <c r="G366" s="56" t="e">
        <v>#N/A</v>
      </c>
      <c r="H366" s="56" t="e">
        <v>#N/A</v>
      </c>
      <c r="J366" s="56" t="e">
        <v>#N/A</v>
      </c>
      <c r="K366" s="56" t="e">
        <v>#N/A</v>
      </c>
      <c r="L366" s="56" t="e">
        <v>#N/A</v>
      </c>
      <c r="M366" s="56" t="e">
        <v>#N/A</v>
      </c>
      <c r="N366" s="56" t="e">
        <v>#N/A</v>
      </c>
      <c r="O366" s="56" t="e">
        <v>#N/A</v>
      </c>
      <c r="P366" s="56" t="e">
        <v>#N/A</v>
      </c>
    </row>
    <row r="367" spans="2:16" ht="13.5" customHeight="1" x14ac:dyDescent="0.25">
      <c r="B367" s="56" t="e">
        <v>#N/A</v>
      </c>
      <c r="C367" s="56" t="e">
        <v>#N/A</v>
      </c>
      <c r="D367" s="56" t="e">
        <v>#N/A</v>
      </c>
      <c r="E367" s="56" t="e">
        <v>#N/A</v>
      </c>
      <c r="F367" s="56" t="e">
        <v>#N/A</v>
      </c>
      <c r="G367" s="56" t="e">
        <v>#N/A</v>
      </c>
      <c r="H367" s="56" t="e">
        <v>#N/A</v>
      </c>
      <c r="J367" s="56" t="e">
        <v>#N/A</v>
      </c>
      <c r="K367" s="56" t="e">
        <v>#N/A</v>
      </c>
      <c r="L367" s="56" t="e">
        <v>#N/A</v>
      </c>
      <c r="M367" s="56" t="e">
        <v>#N/A</v>
      </c>
      <c r="N367" s="56" t="e">
        <v>#N/A</v>
      </c>
      <c r="O367" s="56" t="e">
        <v>#N/A</v>
      </c>
      <c r="P367" s="56" t="e">
        <v>#N/A</v>
      </c>
    </row>
    <row r="368" spans="2:16" ht="13.5" customHeight="1" x14ac:dyDescent="0.25">
      <c r="B368" s="56" t="e">
        <v>#N/A</v>
      </c>
      <c r="C368" s="56" t="e">
        <v>#N/A</v>
      </c>
      <c r="D368" s="56" t="e">
        <v>#N/A</v>
      </c>
      <c r="E368" s="56" t="e">
        <v>#N/A</v>
      </c>
      <c r="F368" s="56" t="e">
        <v>#N/A</v>
      </c>
      <c r="G368" s="56" t="e">
        <v>#N/A</v>
      </c>
      <c r="H368" s="56" t="e">
        <v>#N/A</v>
      </c>
      <c r="J368" s="56" t="e">
        <v>#N/A</v>
      </c>
      <c r="K368" s="56" t="e">
        <v>#N/A</v>
      </c>
      <c r="L368" s="56" t="e">
        <v>#N/A</v>
      </c>
      <c r="M368" s="56" t="e">
        <v>#N/A</v>
      </c>
      <c r="N368" s="56" t="e">
        <v>#N/A</v>
      </c>
      <c r="O368" s="56" t="e">
        <v>#N/A</v>
      </c>
      <c r="P368" s="56" t="e">
        <v>#N/A</v>
      </c>
    </row>
    <row r="369" spans="2:16" ht="13.5" customHeight="1" x14ac:dyDescent="0.25">
      <c r="B369" s="56" t="e">
        <v>#N/A</v>
      </c>
      <c r="C369" s="56" t="e">
        <v>#N/A</v>
      </c>
      <c r="D369" s="56" t="e">
        <v>#N/A</v>
      </c>
      <c r="E369" s="56" t="e">
        <v>#N/A</v>
      </c>
      <c r="F369" s="56" t="e">
        <v>#N/A</v>
      </c>
      <c r="G369" s="56" t="e">
        <v>#N/A</v>
      </c>
      <c r="H369" s="56" t="e">
        <v>#N/A</v>
      </c>
      <c r="J369" s="56" t="e">
        <v>#N/A</v>
      </c>
      <c r="K369" s="56" t="e">
        <v>#N/A</v>
      </c>
      <c r="L369" s="56" t="e">
        <v>#N/A</v>
      </c>
      <c r="M369" s="56" t="e">
        <v>#N/A</v>
      </c>
      <c r="N369" s="56" t="e">
        <v>#N/A</v>
      </c>
      <c r="O369" s="56" t="e">
        <v>#N/A</v>
      </c>
      <c r="P369" s="56" t="e">
        <v>#N/A</v>
      </c>
    </row>
    <row r="370" spans="2:16" ht="13.5" customHeight="1" x14ac:dyDescent="0.25">
      <c r="B370" s="56" t="e">
        <v>#N/A</v>
      </c>
      <c r="C370" s="56" t="e">
        <v>#N/A</v>
      </c>
      <c r="D370" s="56" t="e">
        <v>#N/A</v>
      </c>
      <c r="E370" s="56" t="e">
        <v>#N/A</v>
      </c>
      <c r="F370" s="56" t="e">
        <v>#N/A</v>
      </c>
      <c r="G370" s="56" t="e">
        <v>#N/A</v>
      </c>
      <c r="H370" s="56" t="e">
        <v>#N/A</v>
      </c>
      <c r="J370" s="56" t="e">
        <v>#N/A</v>
      </c>
      <c r="K370" s="56" t="e">
        <v>#N/A</v>
      </c>
      <c r="L370" s="56" t="e">
        <v>#N/A</v>
      </c>
      <c r="M370" s="56" t="e">
        <v>#N/A</v>
      </c>
      <c r="N370" s="56" t="e">
        <v>#N/A</v>
      </c>
      <c r="O370" s="56" t="e">
        <v>#N/A</v>
      </c>
      <c r="P370" s="56" t="e">
        <v>#N/A</v>
      </c>
    </row>
    <row r="371" spans="2:16" ht="13.5" customHeight="1" x14ac:dyDescent="0.25">
      <c r="B371" s="56" t="e">
        <v>#N/A</v>
      </c>
      <c r="C371" s="56" t="e">
        <v>#N/A</v>
      </c>
      <c r="D371" s="56" t="e">
        <v>#N/A</v>
      </c>
      <c r="E371" s="56" t="e">
        <v>#N/A</v>
      </c>
      <c r="F371" s="56" t="e">
        <v>#N/A</v>
      </c>
      <c r="G371" s="56" t="e">
        <v>#N/A</v>
      </c>
      <c r="H371" s="56" t="e">
        <v>#N/A</v>
      </c>
      <c r="J371" s="56" t="e">
        <v>#N/A</v>
      </c>
      <c r="K371" s="56" t="e">
        <v>#N/A</v>
      </c>
      <c r="L371" s="56" t="e">
        <v>#N/A</v>
      </c>
      <c r="M371" s="56" t="e">
        <v>#N/A</v>
      </c>
      <c r="N371" s="56" t="e">
        <v>#N/A</v>
      </c>
      <c r="O371" s="56" t="e">
        <v>#N/A</v>
      </c>
      <c r="P371" s="56" t="e">
        <v>#N/A</v>
      </c>
    </row>
    <row r="372" spans="2:16" ht="13.5" customHeight="1" x14ac:dyDescent="0.25">
      <c r="B372" s="56" t="e">
        <v>#N/A</v>
      </c>
      <c r="C372" s="56" t="e">
        <v>#N/A</v>
      </c>
      <c r="D372" s="56" t="e">
        <v>#N/A</v>
      </c>
      <c r="E372" s="56" t="e">
        <v>#N/A</v>
      </c>
      <c r="F372" s="56" t="e">
        <v>#N/A</v>
      </c>
      <c r="G372" s="56" t="e">
        <v>#N/A</v>
      </c>
      <c r="H372" s="56" t="e">
        <v>#N/A</v>
      </c>
      <c r="J372" s="56" t="e">
        <v>#N/A</v>
      </c>
      <c r="K372" s="56" t="e">
        <v>#N/A</v>
      </c>
      <c r="L372" s="56" t="e">
        <v>#N/A</v>
      </c>
      <c r="M372" s="56" t="e">
        <v>#N/A</v>
      </c>
      <c r="N372" s="56" t="e">
        <v>#N/A</v>
      </c>
      <c r="O372" s="56" t="e">
        <v>#N/A</v>
      </c>
      <c r="P372" s="56" t="e">
        <v>#N/A</v>
      </c>
    </row>
    <row r="373" spans="2:16" ht="13.5" customHeight="1" x14ac:dyDescent="0.25">
      <c r="B373" s="56" t="e">
        <v>#N/A</v>
      </c>
      <c r="C373" s="56" t="e">
        <v>#N/A</v>
      </c>
      <c r="D373" s="56" t="e">
        <v>#N/A</v>
      </c>
      <c r="E373" s="56" t="e">
        <v>#N/A</v>
      </c>
      <c r="F373" s="56" t="e">
        <v>#N/A</v>
      </c>
      <c r="G373" s="56" t="e">
        <v>#N/A</v>
      </c>
      <c r="H373" s="56" t="e">
        <v>#N/A</v>
      </c>
      <c r="J373" s="56" t="e">
        <v>#N/A</v>
      </c>
      <c r="K373" s="56" t="e">
        <v>#N/A</v>
      </c>
      <c r="L373" s="56" t="e">
        <v>#N/A</v>
      </c>
      <c r="M373" s="56" t="e">
        <v>#N/A</v>
      </c>
      <c r="N373" s="56" t="e">
        <v>#N/A</v>
      </c>
      <c r="O373" s="56" t="e">
        <v>#N/A</v>
      </c>
      <c r="P373" s="56" t="e">
        <v>#N/A</v>
      </c>
    </row>
    <row r="374" spans="2:16" ht="13.5" customHeight="1" x14ac:dyDescent="0.25">
      <c r="B374" s="56" t="e">
        <v>#N/A</v>
      </c>
      <c r="C374" s="56" t="e">
        <v>#N/A</v>
      </c>
      <c r="D374" s="56" t="e">
        <v>#N/A</v>
      </c>
      <c r="E374" s="56" t="e">
        <v>#N/A</v>
      </c>
      <c r="F374" s="56" t="e">
        <v>#N/A</v>
      </c>
      <c r="G374" s="56" t="e">
        <v>#N/A</v>
      </c>
      <c r="H374" s="56" t="e">
        <v>#N/A</v>
      </c>
      <c r="J374" s="56" t="e">
        <v>#N/A</v>
      </c>
      <c r="K374" s="56" t="e">
        <v>#N/A</v>
      </c>
      <c r="L374" s="56" t="e">
        <v>#N/A</v>
      </c>
      <c r="M374" s="56" t="e">
        <v>#N/A</v>
      </c>
      <c r="N374" s="56" t="e">
        <v>#N/A</v>
      </c>
      <c r="O374" s="56" t="e">
        <v>#N/A</v>
      </c>
      <c r="P374" s="56" t="e">
        <v>#N/A</v>
      </c>
    </row>
    <row r="375" spans="2:16" ht="13.5" customHeight="1" x14ac:dyDescent="0.25">
      <c r="B375" s="56" t="e">
        <v>#N/A</v>
      </c>
      <c r="C375" s="56" t="e">
        <v>#N/A</v>
      </c>
      <c r="D375" s="56" t="e">
        <v>#N/A</v>
      </c>
      <c r="E375" s="56" t="e">
        <v>#N/A</v>
      </c>
      <c r="F375" s="56" t="e">
        <v>#N/A</v>
      </c>
      <c r="G375" s="56" t="e">
        <v>#N/A</v>
      </c>
      <c r="H375" s="56" t="e">
        <v>#N/A</v>
      </c>
      <c r="J375" s="56" t="e">
        <v>#N/A</v>
      </c>
      <c r="K375" s="56" t="e">
        <v>#N/A</v>
      </c>
      <c r="L375" s="56" t="e">
        <v>#N/A</v>
      </c>
      <c r="M375" s="56" t="e">
        <v>#N/A</v>
      </c>
      <c r="N375" s="56" t="e">
        <v>#N/A</v>
      </c>
      <c r="O375" s="56" t="e">
        <v>#N/A</v>
      </c>
      <c r="P375" s="56" t="e">
        <v>#N/A</v>
      </c>
    </row>
    <row r="376" spans="2:16" ht="13.5" customHeight="1" x14ac:dyDescent="0.25">
      <c r="B376" s="56" t="e">
        <v>#N/A</v>
      </c>
      <c r="C376" s="56" t="e">
        <v>#N/A</v>
      </c>
      <c r="D376" s="56" t="e">
        <v>#N/A</v>
      </c>
      <c r="E376" s="56" t="e">
        <v>#N/A</v>
      </c>
      <c r="F376" s="56" t="e">
        <v>#N/A</v>
      </c>
      <c r="G376" s="56" t="e">
        <v>#N/A</v>
      </c>
      <c r="H376" s="56" t="e">
        <v>#N/A</v>
      </c>
      <c r="J376" s="56" t="e">
        <v>#N/A</v>
      </c>
      <c r="K376" s="56" t="e">
        <v>#N/A</v>
      </c>
      <c r="L376" s="56" t="e">
        <v>#N/A</v>
      </c>
      <c r="M376" s="56" t="e">
        <v>#N/A</v>
      </c>
      <c r="N376" s="56" t="e">
        <v>#N/A</v>
      </c>
      <c r="O376" s="56" t="e">
        <v>#N/A</v>
      </c>
      <c r="P376" s="56" t="e">
        <v>#N/A</v>
      </c>
    </row>
    <row r="377" spans="2:16" ht="13.5" customHeight="1" x14ac:dyDescent="0.25">
      <c r="B377" s="56" t="e">
        <v>#N/A</v>
      </c>
      <c r="C377" s="56" t="e">
        <v>#N/A</v>
      </c>
      <c r="D377" s="56" t="e">
        <v>#N/A</v>
      </c>
      <c r="E377" s="56" t="e">
        <v>#N/A</v>
      </c>
      <c r="F377" s="56" t="e">
        <v>#N/A</v>
      </c>
      <c r="G377" s="56" t="e">
        <v>#N/A</v>
      </c>
      <c r="H377" s="56" t="e">
        <v>#N/A</v>
      </c>
      <c r="J377" s="56" t="e">
        <v>#N/A</v>
      </c>
      <c r="K377" s="56" t="e">
        <v>#N/A</v>
      </c>
      <c r="L377" s="56" t="e">
        <v>#N/A</v>
      </c>
      <c r="M377" s="56" t="e">
        <v>#N/A</v>
      </c>
      <c r="N377" s="56" t="e">
        <v>#N/A</v>
      </c>
      <c r="O377" s="56" t="e">
        <v>#N/A</v>
      </c>
      <c r="P377" s="56" t="e">
        <v>#N/A</v>
      </c>
    </row>
    <row r="378" spans="2:16" ht="13.5" customHeight="1" x14ac:dyDescent="0.25">
      <c r="B378" s="56" t="e">
        <v>#N/A</v>
      </c>
      <c r="C378" s="56" t="e">
        <v>#N/A</v>
      </c>
      <c r="D378" s="56" t="e">
        <v>#N/A</v>
      </c>
      <c r="E378" s="56" t="e">
        <v>#N/A</v>
      </c>
      <c r="F378" s="56" t="e">
        <v>#N/A</v>
      </c>
      <c r="G378" s="56" t="e">
        <v>#N/A</v>
      </c>
      <c r="H378" s="56" t="e">
        <v>#N/A</v>
      </c>
      <c r="J378" s="56" t="e">
        <v>#N/A</v>
      </c>
      <c r="K378" s="56" t="e">
        <v>#N/A</v>
      </c>
      <c r="L378" s="56" t="e">
        <v>#N/A</v>
      </c>
      <c r="M378" s="56" t="e">
        <v>#N/A</v>
      </c>
      <c r="N378" s="56" t="e">
        <v>#N/A</v>
      </c>
      <c r="O378" s="56" t="e">
        <v>#N/A</v>
      </c>
      <c r="P378" s="56" t="e">
        <v>#N/A</v>
      </c>
    </row>
    <row r="379" spans="2:16" ht="13.5" customHeight="1" x14ac:dyDescent="0.25">
      <c r="B379" s="56" t="e">
        <v>#N/A</v>
      </c>
      <c r="C379" s="56" t="e">
        <v>#N/A</v>
      </c>
      <c r="D379" s="56" t="e">
        <v>#N/A</v>
      </c>
      <c r="E379" s="56" t="e">
        <v>#N/A</v>
      </c>
      <c r="F379" s="56" t="e">
        <v>#N/A</v>
      </c>
      <c r="G379" s="56" t="e">
        <v>#N/A</v>
      </c>
      <c r="H379" s="56" t="e">
        <v>#N/A</v>
      </c>
      <c r="J379" s="56" t="e">
        <v>#N/A</v>
      </c>
      <c r="K379" s="56" t="e">
        <v>#N/A</v>
      </c>
      <c r="L379" s="56" t="e">
        <v>#N/A</v>
      </c>
      <c r="M379" s="56" t="e">
        <v>#N/A</v>
      </c>
      <c r="N379" s="56" t="e">
        <v>#N/A</v>
      </c>
      <c r="O379" s="56" t="e">
        <v>#N/A</v>
      </c>
      <c r="P379" s="56" t="e">
        <v>#N/A</v>
      </c>
    </row>
    <row r="380" spans="2:16" ht="13.5" customHeight="1" x14ac:dyDescent="0.25">
      <c r="B380" s="56" t="e">
        <v>#N/A</v>
      </c>
      <c r="C380" s="56" t="e">
        <v>#N/A</v>
      </c>
      <c r="D380" s="56" t="e">
        <v>#N/A</v>
      </c>
      <c r="E380" s="56" t="e">
        <v>#N/A</v>
      </c>
      <c r="F380" s="56" t="e">
        <v>#N/A</v>
      </c>
      <c r="G380" s="56" t="e">
        <v>#N/A</v>
      </c>
      <c r="H380" s="56" t="e">
        <v>#N/A</v>
      </c>
      <c r="J380" s="56" t="e">
        <v>#N/A</v>
      </c>
      <c r="K380" s="56" t="e">
        <v>#N/A</v>
      </c>
      <c r="L380" s="56" t="e">
        <v>#N/A</v>
      </c>
      <c r="M380" s="56" t="e">
        <v>#N/A</v>
      </c>
      <c r="N380" s="56" t="e">
        <v>#N/A</v>
      </c>
      <c r="O380" s="56" t="e">
        <v>#N/A</v>
      </c>
      <c r="P380" s="56" t="e">
        <v>#N/A</v>
      </c>
    </row>
    <row r="381" spans="2:16" ht="13.5" customHeight="1" x14ac:dyDescent="0.25">
      <c r="B381" s="56" t="e">
        <v>#N/A</v>
      </c>
      <c r="C381" s="56" t="e">
        <v>#N/A</v>
      </c>
      <c r="D381" s="56" t="e">
        <v>#N/A</v>
      </c>
      <c r="E381" s="56" t="e">
        <v>#N/A</v>
      </c>
      <c r="F381" s="56" t="e">
        <v>#N/A</v>
      </c>
      <c r="G381" s="56" t="e">
        <v>#N/A</v>
      </c>
      <c r="H381" s="56" t="e">
        <v>#N/A</v>
      </c>
      <c r="J381" s="56" t="e">
        <v>#N/A</v>
      </c>
      <c r="K381" s="56" t="e">
        <v>#N/A</v>
      </c>
      <c r="L381" s="56" t="e">
        <v>#N/A</v>
      </c>
      <c r="M381" s="56" t="e">
        <v>#N/A</v>
      </c>
      <c r="N381" s="56" t="e">
        <v>#N/A</v>
      </c>
      <c r="O381" s="56" t="e">
        <v>#N/A</v>
      </c>
      <c r="P381" s="56" t="e">
        <v>#N/A</v>
      </c>
    </row>
    <row r="382" spans="2:16" ht="13.5" customHeight="1" x14ac:dyDescent="0.25">
      <c r="B382" s="56" t="e">
        <v>#N/A</v>
      </c>
      <c r="C382" s="56" t="e">
        <v>#N/A</v>
      </c>
      <c r="D382" s="56" t="e">
        <v>#N/A</v>
      </c>
      <c r="E382" s="56" t="e">
        <v>#N/A</v>
      </c>
      <c r="F382" s="56" t="e">
        <v>#N/A</v>
      </c>
      <c r="G382" s="56" t="e">
        <v>#N/A</v>
      </c>
      <c r="H382" s="56" t="e">
        <v>#N/A</v>
      </c>
      <c r="J382" s="56" t="e">
        <v>#N/A</v>
      </c>
      <c r="K382" s="56" t="e">
        <v>#N/A</v>
      </c>
      <c r="L382" s="56" t="e">
        <v>#N/A</v>
      </c>
      <c r="M382" s="56" t="e">
        <v>#N/A</v>
      </c>
      <c r="N382" s="56" t="e">
        <v>#N/A</v>
      </c>
      <c r="O382" s="56" t="e">
        <v>#N/A</v>
      </c>
      <c r="P382" s="56" t="e">
        <v>#N/A</v>
      </c>
    </row>
    <row r="383" spans="2:16" ht="13.5" customHeight="1" x14ac:dyDescent="0.25">
      <c r="B383" s="56" t="e">
        <v>#N/A</v>
      </c>
      <c r="C383" s="56" t="e">
        <v>#N/A</v>
      </c>
      <c r="D383" s="56" t="e">
        <v>#N/A</v>
      </c>
      <c r="E383" s="56" t="e">
        <v>#N/A</v>
      </c>
      <c r="F383" s="56" t="e">
        <v>#N/A</v>
      </c>
      <c r="G383" s="56" t="e">
        <v>#N/A</v>
      </c>
      <c r="H383" s="56" t="e">
        <v>#N/A</v>
      </c>
      <c r="J383" s="56" t="e">
        <v>#N/A</v>
      </c>
      <c r="K383" s="56" t="e">
        <v>#N/A</v>
      </c>
      <c r="L383" s="56" t="e">
        <v>#N/A</v>
      </c>
      <c r="M383" s="56" t="e">
        <v>#N/A</v>
      </c>
      <c r="N383" s="56" t="e">
        <v>#N/A</v>
      </c>
      <c r="O383" s="56" t="e">
        <v>#N/A</v>
      </c>
      <c r="P383" s="56" t="e">
        <v>#N/A</v>
      </c>
    </row>
    <row r="384" spans="2:16" ht="13.5" customHeight="1" x14ac:dyDescent="0.25">
      <c r="B384" s="56" t="e">
        <v>#N/A</v>
      </c>
      <c r="C384" s="56" t="e">
        <v>#N/A</v>
      </c>
      <c r="D384" s="56" t="e">
        <v>#N/A</v>
      </c>
      <c r="E384" s="56" t="e">
        <v>#N/A</v>
      </c>
      <c r="F384" s="56" t="e">
        <v>#N/A</v>
      </c>
      <c r="G384" s="56" t="e">
        <v>#N/A</v>
      </c>
      <c r="H384" s="56" t="e">
        <v>#N/A</v>
      </c>
      <c r="J384" s="56" t="e">
        <v>#N/A</v>
      </c>
      <c r="K384" s="56" t="e">
        <v>#N/A</v>
      </c>
      <c r="L384" s="56" t="e">
        <v>#N/A</v>
      </c>
      <c r="M384" s="56" t="e">
        <v>#N/A</v>
      </c>
      <c r="N384" s="56" t="e">
        <v>#N/A</v>
      </c>
      <c r="O384" s="56" t="e">
        <v>#N/A</v>
      </c>
      <c r="P384" s="56" t="e">
        <v>#N/A</v>
      </c>
    </row>
    <row r="385" spans="2:16" ht="13.5" customHeight="1" x14ac:dyDescent="0.25">
      <c r="B385" s="56" t="e">
        <v>#N/A</v>
      </c>
      <c r="C385" s="56" t="e">
        <v>#N/A</v>
      </c>
      <c r="D385" s="56" t="e">
        <v>#N/A</v>
      </c>
      <c r="E385" s="56" t="e">
        <v>#N/A</v>
      </c>
      <c r="F385" s="56" t="e">
        <v>#N/A</v>
      </c>
      <c r="G385" s="56" t="e">
        <v>#N/A</v>
      </c>
      <c r="H385" s="56" t="e">
        <v>#N/A</v>
      </c>
      <c r="J385" s="56" t="e">
        <v>#N/A</v>
      </c>
      <c r="K385" s="56" t="e">
        <v>#N/A</v>
      </c>
      <c r="L385" s="56" t="e">
        <v>#N/A</v>
      </c>
      <c r="M385" s="56" t="e">
        <v>#N/A</v>
      </c>
      <c r="N385" s="56" t="e">
        <v>#N/A</v>
      </c>
      <c r="O385" s="56" t="e">
        <v>#N/A</v>
      </c>
      <c r="P385" s="56" t="e">
        <v>#N/A</v>
      </c>
    </row>
    <row r="386" spans="2:16" ht="13.5" customHeight="1" x14ac:dyDescent="0.25">
      <c r="B386" s="56" t="e">
        <v>#N/A</v>
      </c>
      <c r="C386" s="56" t="e">
        <v>#N/A</v>
      </c>
      <c r="D386" s="56" t="e">
        <v>#N/A</v>
      </c>
      <c r="E386" s="56" t="e">
        <v>#N/A</v>
      </c>
      <c r="F386" s="56" t="e">
        <v>#N/A</v>
      </c>
      <c r="G386" s="56" t="e">
        <v>#N/A</v>
      </c>
      <c r="H386" s="56" t="e">
        <v>#N/A</v>
      </c>
      <c r="J386" s="56" t="e">
        <v>#N/A</v>
      </c>
      <c r="K386" s="56" t="e">
        <v>#N/A</v>
      </c>
      <c r="L386" s="56" t="e">
        <v>#N/A</v>
      </c>
      <c r="M386" s="56" t="e">
        <v>#N/A</v>
      </c>
      <c r="N386" s="56" t="e">
        <v>#N/A</v>
      </c>
      <c r="O386" s="56" t="e">
        <v>#N/A</v>
      </c>
      <c r="P386" s="56" t="e">
        <v>#N/A</v>
      </c>
    </row>
    <row r="387" spans="2:16" ht="13.5" customHeight="1" x14ac:dyDescent="0.25">
      <c r="B387" s="56" t="e">
        <v>#N/A</v>
      </c>
      <c r="C387" s="56" t="e">
        <v>#N/A</v>
      </c>
      <c r="D387" s="56" t="e">
        <v>#N/A</v>
      </c>
      <c r="E387" s="56" t="e">
        <v>#N/A</v>
      </c>
      <c r="F387" s="56" t="e">
        <v>#N/A</v>
      </c>
      <c r="G387" s="56" t="e">
        <v>#N/A</v>
      </c>
      <c r="H387" s="56" t="e">
        <v>#N/A</v>
      </c>
      <c r="J387" s="56" t="e">
        <v>#N/A</v>
      </c>
      <c r="K387" s="56" t="e">
        <v>#N/A</v>
      </c>
      <c r="L387" s="56" t="e">
        <v>#N/A</v>
      </c>
      <c r="M387" s="56" t="e">
        <v>#N/A</v>
      </c>
      <c r="N387" s="56" t="e">
        <v>#N/A</v>
      </c>
      <c r="O387" s="56" t="e">
        <v>#N/A</v>
      </c>
      <c r="P387" s="56" t="e">
        <v>#N/A</v>
      </c>
    </row>
    <row r="388" spans="2:16" ht="13.5" customHeight="1" x14ac:dyDescent="0.25">
      <c r="B388" s="56" t="e">
        <v>#N/A</v>
      </c>
      <c r="C388" s="56" t="e">
        <v>#N/A</v>
      </c>
      <c r="D388" s="56" t="e">
        <v>#N/A</v>
      </c>
      <c r="E388" s="56" t="e">
        <v>#N/A</v>
      </c>
      <c r="F388" s="56" t="e">
        <v>#N/A</v>
      </c>
      <c r="G388" s="56" t="e">
        <v>#N/A</v>
      </c>
      <c r="H388" s="56" t="e">
        <v>#N/A</v>
      </c>
      <c r="J388" s="56" t="e">
        <v>#N/A</v>
      </c>
      <c r="K388" s="56" t="e">
        <v>#N/A</v>
      </c>
      <c r="L388" s="56" t="e">
        <v>#N/A</v>
      </c>
      <c r="M388" s="56" t="e">
        <v>#N/A</v>
      </c>
      <c r="N388" s="56" t="e">
        <v>#N/A</v>
      </c>
      <c r="O388" s="56" t="e">
        <v>#N/A</v>
      </c>
      <c r="P388" s="56" t="e">
        <v>#N/A</v>
      </c>
    </row>
    <row r="389" spans="2:16" ht="13.5" customHeight="1" x14ac:dyDescent="0.25">
      <c r="B389" s="56" t="e">
        <v>#N/A</v>
      </c>
      <c r="C389" s="56" t="e">
        <v>#N/A</v>
      </c>
      <c r="D389" s="56" t="e">
        <v>#N/A</v>
      </c>
      <c r="E389" s="56" t="e">
        <v>#N/A</v>
      </c>
      <c r="F389" s="56" t="e">
        <v>#N/A</v>
      </c>
      <c r="G389" s="56" t="e">
        <v>#N/A</v>
      </c>
      <c r="H389" s="56" t="e">
        <v>#N/A</v>
      </c>
      <c r="J389" s="56" t="e">
        <v>#N/A</v>
      </c>
      <c r="K389" s="56" t="e">
        <v>#N/A</v>
      </c>
      <c r="L389" s="56" t="e">
        <v>#N/A</v>
      </c>
      <c r="M389" s="56" t="e">
        <v>#N/A</v>
      </c>
      <c r="N389" s="56" t="e">
        <v>#N/A</v>
      </c>
      <c r="O389" s="56" t="e">
        <v>#N/A</v>
      </c>
      <c r="P389" s="56" t="e">
        <v>#N/A</v>
      </c>
    </row>
    <row r="390" spans="2:16" ht="13.5" customHeight="1" x14ac:dyDescent="0.25">
      <c r="B390" s="56" t="e">
        <v>#N/A</v>
      </c>
      <c r="C390" s="56" t="e">
        <v>#N/A</v>
      </c>
      <c r="D390" s="56" t="e">
        <v>#N/A</v>
      </c>
      <c r="E390" s="56" t="e">
        <v>#N/A</v>
      </c>
      <c r="F390" s="56" t="e">
        <v>#N/A</v>
      </c>
      <c r="G390" s="56" t="e">
        <v>#N/A</v>
      </c>
      <c r="H390" s="56" t="e">
        <v>#N/A</v>
      </c>
      <c r="J390" s="56" t="e">
        <v>#N/A</v>
      </c>
      <c r="K390" s="56" t="e">
        <v>#N/A</v>
      </c>
      <c r="L390" s="56" t="e">
        <v>#N/A</v>
      </c>
      <c r="M390" s="56" t="e">
        <v>#N/A</v>
      </c>
      <c r="N390" s="56" t="e">
        <v>#N/A</v>
      </c>
      <c r="O390" s="56" t="e">
        <v>#N/A</v>
      </c>
      <c r="P390" s="56" t="e">
        <v>#N/A</v>
      </c>
    </row>
    <row r="391" spans="2:16" ht="13.5" customHeight="1" x14ac:dyDescent="0.25">
      <c r="B391" s="56" t="e">
        <v>#N/A</v>
      </c>
      <c r="C391" s="56" t="e">
        <v>#N/A</v>
      </c>
      <c r="D391" s="56" t="e">
        <v>#N/A</v>
      </c>
      <c r="E391" s="56" t="e">
        <v>#N/A</v>
      </c>
      <c r="F391" s="56" t="e">
        <v>#N/A</v>
      </c>
      <c r="G391" s="56" t="e">
        <v>#N/A</v>
      </c>
      <c r="H391" s="56" t="e">
        <v>#N/A</v>
      </c>
      <c r="J391" s="56" t="e">
        <v>#N/A</v>
      </c>
      <c r="K391" s="56" t="e">
        <v>#N/A</v>
      </c>
      <c r="L391" s="56" t="e">
        <v>#N/A</v>
      </c>
      <c r="M391" s="56" t="e">
        <v>#N/A</v>
      </c>
      <c r="N391" s="56" t="e">
        <v>#N/A</v>
      </c>
      <c r="O391" s="56" t="e">
        <v>#N/A</v>
      </c>
      <c r="P391" s="56" t="e">
        <v>#N/A</v>
      </c>
    </row>
    <row r="392" spans="2:16" ht="13.5" customHeight="1" x14ac:dyDescent="0.25">
      <c r="B392" s="56" t="e">
        <v>#N/A</v>
      </c>
      <c r="C392" s="56" t="e">
        <v>#N/A</v>
      </c>
      <c r="D392" s="56" t="e">
        <v>#N/A</v>
      </c>
      <c r="E392" s="56" t="e">
        <v>#N/A</v>
      </c>
      <c r="F392" s="56" t="e">
        <v>#N/A</v>
      </c>
      <c r="G392" s="56" t="e">
        <v>#N/A</v>
      </c>
      <c r="H392" s="56" t="e">
        <v>#N/A</v>
      </c>
      <c r="J392" s="56" t="e">
        <v>#N/A</v>
      </c>
      <c r="K392" s="56" t="e">
        <v>#N/A</v>
      </c>
      <c r="L392" s="56" t="e">
        <v>#N/A</v>
      </c>
      <c r="M392" s="56" t="e">
        <v>#N/A</v>
      </c>
      <c r="N392" s="56" t="e">
        <v>#N/A</v>
      </c>
      <c r="O392" s="56" t="e">
        <v>#N/A</v>
      </c>
      <c r="P392" s="56" t="e">
        <v>#N/A</v>
      </c>
    </row>
    <row r="393" spans="2:16" ht="13.5" customHeight="1" x14ac:dyDescent="0.25">
      <c r="B393" s="56" t="e">
        <v>#N/A</v>
      </c>
      <c r="C393" s="56" t="e">
        <v>#N/A</v>
      </c>
      <c r="D393" s="56" t="e">
        <v>#N/A</v>
      </c>
      <c r="E393" s="56" t="e">
        <v>#N/A</v>
      </c>
      <c r="F393" s="56" t="e">
        <v>#N/A</v>
      </c>
      <c r="G393" s="56" t="e">
        <v>#N/A</v>
      </c>
      <c r="H393" s="56" t="e">
        <v>#N/A</v>
      </c>
      <c r="J393" s="56" t="e">
        <v>#N/A</v>
      </c>
      <c r="K393" s="56" t="e">
        <v>#N/A</v>
      </c>
      <c r="L393" s="56" t="e">
        <v>#N/A</v>
      </c>
      <c r="M393" s="56" t="e">
        <v>#N/A</v>
      </c>
      <c r="N393" s="56" t="e">
        <v>#N/A</v>
      </c>
      <c r="O393" s="56" t="e">
        <v>#N/A</v>
      </c>
      <c r="P393" s="56" t="e">
        <v>#N/A</v>
      </c>
    </row>
    <row r="394" spans="2:16" ht="13.5" customHeight="1" x14ac:dyDescent="0.25">
      <c r="B394" s="56" t="e">
        <v>#N/A</v>
      </c>
      <c r="C394" s="56" t="e">
        <v>#N/A</v>
      </c>
      <c r="D394" s="56" t="e">
        <v>#N/A</v>
      </c>
      <c r="E394" s="56" t="e">
        <v>#N/A</v>
      </c>
      <c r="F394" s="56" t="e">
        <v>#N/A</v>
      </c>
      <c r="G394" s="56" t="e">
        <v>#N/A</v>
      </c>
      <c r="H394" s="56" t="e">
        <v>#N/A</v>
      </c>
      <c r="J394" s="56" t="e">
        <v>#N/A</v>
      </c>
      <c r="K394" s="56" t="e">
        <v>#N/A</v>
      </c>
      <c r="L394" s="56" t="e">
        <v>#N/A</v>
      </c>
      <c r="M394" s="56" t="e">
        <v>#N/A</v>
      </c>
      <c r="N394" s="56" t="e">
        <v>#N/A</v>
      </c>
      <c r="O394" s="56" t="e">
        <v>#N/A</v>
      </c>
      <c r="P394" s="56" t="e">
        <v>#N/A</v>
      </c>
    </row>
    <row r="395" spans="2:16" ht="13.5" customHeight="1" x14ac:dyDescent="0.25">
      <c r="B395" s="56" t="e">
        <v>#N/A</v>
      </c>
      <c r="C395" s="56" t="e">
        <v>#N/A</v>
      </c>
      <c r="D395" s="56" t="e">
        <v>#N/A</v>
      </c>
      <c r="E395" s="56" t="e">
        <v>#N/A</v>
      </c>
      <c r="F395" s="56" t="e">
        <v>#N/A</v>
      </c>
      <c r="G395" s="56" t="e">
        <v>#N/A</v>
      </c>
      <c r="H395" s="56" t="e">
        <v>#N/A</v>
      </c>
      <c r="J395" s="56" t="e">
        <v>#N/A</v>
      </c>
      <c r="K395" s="56" t="e">
        <v>#N/A</v>
      </c>
      <c r="L395" s="56" t="e">
        <v>#N/A</v>
      </c>
      <c r="M395" s="56" t="e">
        <v>#N/A</v>
      </c>
      <c r="N395" s="56" t="e">
        <v>#N/A</v>
      </c>
      <c r="O395" s="56" t="e">
        <v>#N/A</v>
      </c>
      <c r="P395" s="56" t="e">
        <v>#N/A</v>
      </c>
    </row>
    <row r="396" spans="2:16" ht="13.5" customHeight="1" x14ac:dyDescent="0.25">
      <c r="B396" s="56" t="e">
        <v>#N/A</v>
      </c>
      <c r="C396" s="56" t="e">
        <v>#N/A</v>
      </c>
      <c r="D396" s="56" t="e">
        <v>#N/A</v>
      </c>
      <c r="E396" s="56" t="e">
        <v>#N/A</v>
      </c>
      <c r="F396" s="56" t="e">
        <v>#N/A</v>
      </c>
      <c r="G396" s="56" t="e">
        <v>#N/A</v>
      </c>
      <c r="H396" s="56" t="e">
        <v>#N/A</v>
      </c>
      <c r="J396" s="56" t="e">
        <v>#N/A</v>
      </c>
      <c r="K396" s="56" t="e">
        <v>#N/A</v>
      </c>
      <c r="L396" s="56" t="e">
        <v>#N/A</v>
      </c>
      <c r="M396" s="56" t="e">
        <v>#N/A</v>
      </c>
      <c r="N396" s="56" t="e">
        <v>#N/A</v>
      </c>
      <c r="O396" s="56" t="e">
        <v>#N/A</v>
      </c>
      <c r="P396" s="56" t="e">
        <v>#N/A</v>
      </c>
    </row>
    <row r="397" spans="2:16" ht="13.5" customHeight="1" x14ac:dyDescent="0.25">
      <c r="B397" s="56" t="e">
        <v>#N/A</v>
      </c>
      <c r="C397" s="56" t="e">
        <v>#N/A</v>
      </c>
      <c r="D397" s="56" t="e">
        <v>#N/A</v>
      </c>
      <c r="E397" s="56" t="e">
        <v>#N/A</v>
      </c>
      <c r="F397" s="56" t="e">
        <v>#N/A</v>
      </c>
      <c r="G397" s="56" t="e">
        <v>#N/A</v>
      </c>
      <c r="H397" s="56" t="e">
        <v>#N/A</v>
      </c>
      <c r="J397" s="56" t="e">
        <v>#N/A</v>
      </c>
      <c r="K397" s="56" t="e">
        <v>#N/A</v>
      </c>
      <c r="L397" s="56" t="e">
        <v>#N/A</v>
      </c>
      <c r="M397" s="56" t="e">
        <v>#N/A</v>
      </c>
      <c r="N397" s="56" t="e">
        <v>#N/A</v>
      </c>
      <c r="O397" s="56" t="e">
        <v>#N/A</v>
      </c>
      <c r="P397" s="56" t="e">
        <v>#N/A</v>
      </c>
    </row>
    <row r="398" spans="2:16" ht="13.5" customHeight="1" x14ac:dyDescent="0.25">
      <c r="B398" s="56" t="e">
        <v>#N/A</v>
      </c>
      <c r="C398" s="56" t="e">
        <v>#N/A</v>
      </c>
      <c r="D398" s="56" t="e">
        <v>#N/A</v>
      </c>
      <c r="E398" s="56" t="e">
        <v>#N/A</v>
      </c>
      <c r="F398" s="56" t="e">
        <v>#N/A</v>
      </c>
      <c r="G398" s="56" t="e">
        <v>#N/A</v>
      </c>
      <c r="H398" s="56" t="e">
        <v>#N/A</v>
      </c>
      <c r="J398" s="56" t="e">
        <v>#N/A</v>
      </c>
      <c r="K398" s="56" t="e">
        <v>#N/A</v>
      </c>
      <c r="L398" s="56" t="e">
        <v>#N/A</v>
      </c>
      <c r="M398" s="56" t="e">
        <v>#N/A</v>
      </c>
      <c r="N398" s="56" t="e">
        <v>#N/A</v>
      </c>
      <c r="O398" s="56" t="e">
        <v>#N/A</v>
      </c>
      <c r="P398" s="56" t="e">
        <v>#N/A</v>
      </c>
    </row>
    <row r="399" spans="2:16" ht="13.5" customHeight="1" x14ac:dyDescent="0.25">
      <c r="B399" s="56" t="e">
        <v>#N/A</v>
      </c>
      <c r="C399" s="56" t="e">
        <v>#N/A</v>
      </c>
      <c r="D399" s="56" t="e">
        <v>#N/A</v>
      </c>
      <c r="E399" s="56" t="e">
        <v>#N/A</v>
      </c>
      <c r="F399" s="56" t="e">
        <v>#N/A</v>
      </c>
      <c r="G399" s="56" t="e">
        <v>#N/A</v>
      </c>
      <c r="H399" s="56" t="e">
        <v>#N/A</v>
      </c>
      <c r="J399" s="56" t="e">
        <v>#N/A</v>
      </c>
      <c r="K399" s="56" t="e">
        <v>#N/A</v>
      </c>
      <c r="L399" s="56" t="e">
        <v>#N/A</v>
      </c>
      <c r="M399" s="56" t="e">
        <v>#N/A</v>
      </c>
      <c r="N399" s="56" t="e">
        <v>#N/A</v>
      </c>
      <c r="O399" s="56" t="e">
        <v>#N/A</v>
      </c>
      <c r="P399" s="56" t="e">
        <v>#N/A</v>
      </c>
    </row>
    <row r="400" spans="2:16" ht="13.5" customHeight="1" x14ac:dyDescent="0.25">
      <c r="B400" s="56" t="e">
        <v>#N/A</v>
      </c>
      <c r="C400" s="56" t="e">
        <v>#N/A</v>
      </c>
      <c r="D400" s="56" t="e">
        <v>#N/A</v>
      </c>
      <c r="E400" s="56" t="e">
        <v>#N/A</v>
      </c>
      <c r="F400" s="56" t="e">
        <v>#N/A</v>
      </c>
      <c r="G400" s="56" t="e">
        <v>#N/A</v>
      </c>
      <c r="H400" s="56" t="e">
        <v>#N/A</v>
      </c>
      <c r="J400" s="56" t="e">
        <v>#N/A</v>
      </c>
      <c r="K400" s="56" t="e">
        <v>#N/A</v>
      </c>
      <c r="L400" s="56" t="e">
        <v>#N/A</v>
      </c>
      <c r="M400" s="56" t="e">
        <v>#N/A</v>
      </c>
      <c r="N400" s="56" t="e">
        <v>#N/A</v>
      </c>
      <c r="O400" s="56" t="e">
        <v>#N/A</v>
      </c>
      <c r="P400" s="56" t="e">
        <v>#N/A</v>
      </c>
    </row>
    <row r="401" spans="2:16" ht="13.5" customHeight="1" x14ac:dyDescent="0.25">
      <c r="B401" s="56" t="e">
        <v>#N/A</v>
      </c>
      <c r="C401" s="56" t="e">
        <v>#N/A</v>
      </c>
      <c r="D401" s="56" t="e">
        <v>#N/A</v>
      </c>
      <c r="E401" s="56" t="e">
        <v>#N/A</v>
      </c>
      <c r="F401" s="56" t="e">
        <v>#N/A</v>
      </c>
      <c r="G401" s="56" t="e">
        <v>#N/A</v>
      </c>
      <c r="H401" s="56" t="e">
        <v>#N/A</v>
      </c>
      <c r="J401" s="56" t="e">
        <v>#N/A</v>
      </c>
      <c r="K401" s="56" t="e">
        <v>#N/A</v>
      </c>
      <c r="L401" s="56" t="e">
        <v>#N/A</v>
      </c>
      <c r="M401" s="56" t="e">
        <v>#N/A</v>
      </c>
      <c r="N401" s="56" t="e">
        <v>#N/A</v>
      </c>
      <c r="O401" s="56" t="e">
        <v>#N/A</v>
      </c>
      <c r="P401" s="56" t="e">
        <v>#N/A</v>
      </c>
    </row>
    <row r="402" spans="2:16" ht="13.5" customHeight="1" x14ac:dyDescent="0.25">
      <c r="B402" s="56" t="e">
        <v>#N/A</v>
      </c>
      <c r="C402" s="56" t="e">
        <v>#N/A</v>
      </c>
      <c r="D402" s="56" t="e">
        <v>#N/A</v>
      </c>
      <c r="E402" s="56" t="e">
        <v>#N/A</v>
      </c>
      <c r="F402" s="56" t="e">
        <v>#N/A</v>
      </c>
      <c r="G402" s="56" t="e">
        <v>#N/A</v>
      </c>
      <c r="H402" s="56" t="e">
        <v>#N/A</v>
      </c>
      <c r="J402" s="56" t="e">
        <v>#N/A</v>
      </c>
      <c r="K402" s="56" t="e">
        <v>#N/A</v>
      </c>
      <c r="L402" s="56" t="e">
        <v>#N/A</v>
      </c>
      <c r="M402" s="56" t="e">
        <v>#N/A</v>
      </c>
      <c r="N402" s="56" t="e">
        <v>#N/A</v>
      </c>
      <c r="O402" s="56" t="e">
        <v>#N/A</v>
      </c>
      <c r="P402" s="56" t="e">
        <v>#N/A</v>
      </c>
    </row>
    <row r="403" spans="2:16" ht="13.5" customHeight="1" x14ac:dyDescent="0.25">
      <c r="B403" s="56" t="e">
        <v>#N/A</v>
      </c>
      <c r="C403" s="56" t="e">
        <v>#N/A</v>
      </c>
      <c r="D403" s="56" t="e">
        <v>#N/A</v>
      </c>
      <c r="E403" s="56" t="e">
        <v>#N/A</v>
      </c>
      <c r="F403" s="56" t="e">
        <v>#N/A</v>
      </c>
      <c r="G403" s="56" t="e">
        <v>#N/A</v>
      </c>
      <c r="H403" s="56" t="e">
        <v>#N/A</v>
      </c>
      <c r="J403" s="56" t="e">
        <v>#N/A</v>
      </c>
      <c r="K403" s="56" t="e">
        <v>#N/A</v>
      </c>
      <c r="L403" s="56" t="e">
        <v>#N/A</v>
      </c>
      <c r="M403" s="56" t="e">
        <v>#N/A</v>
      </c>
      <c r="N403" s="56" t="e">
        <v>#N/A</v>
      </c>
      <c r="O403" s="56" t="e">
        <v>#N/A</v>
      </c>
      <c r="P403" s="56" t="e">
        <v>#N/A</v>
      </c>
    </row>
    <row r="404" spans="2:16" ht="13.5" customHeight="1" x14ac:dyDescent="0.25">
      <c r="B404" s="56" t="e">
        <v>#N/A</v>
      </c>
      <c r="C404" s="56" t="e">
        <v>#N/A</v>
      </c>
      <c r="D404" s="56" t="e">
        <v>#N/A</v>
      </c>
      <c r="E404" s="56" t="e">
        <v>#N/A</v>
      </c>
      <c r="F404" s="56" t="e">
        <v>#N/A</v>
      </c>
      <c r="G404" s="56" t="e">
        <v>#N/A</v>
      </c>
      <c r="H404" s="56" t="e">
        <v>#N/A</v>
      </c>
      <c r="J404" s="56" t="e">
        <v>#N/A</v>
      </c>
      <c r="K404" s="56" t="e">
        <v>#N/A</v>
      </c>
      <c r="L404" s="56" t="e">
        <v>#N/A</v>
      </c>
      <c r="M404" s="56" t="e">
        <v>#N/A</v>
      </c>
      <c r="N404" s="56" t="e">
        <v>#N/A</v>
      </c>
      <c r="O404" s="56" t="e">
        <v>#N/A</v>
      </c>
      <c r="P404" s="56" t="e">
        <v>#N/A</v>
      </c>
    </row>
    <row r="405" spans="2:16" ht="13.5" customHeight="1" x14ac:dyDescent="0.25">
      <c r="B405" s="56" t="e">
        <v>#N/A</v>
      </c>
      <c r="C405" s="56" t="e">
        <v>#N/A</v>
      </c>
      <c r="D405" s="56" t="e">
        <v>#N/A</v>
      </c>
      <c r="E405" s="56" t="e">
        <v>#N/A</v>
      </c>
      <c r="F405" s="56" t="e">
        <v>#N/A</v>
      </c>
      <c r="G405" s="56" t="e">
        <v>#N/A</v>
      </c>
      <c r="H405" s="56" t="e">
        <v>#N/A</v>
      </c>
      <c r="J405" s="56" t="e">
        <v>#N/A</v>
      </c>
      <c r="K405" s="56" t="e">
        <v>#N/A</v>
      </c>
      <c r="L405" s="56" t="e">
        <v>#N/A</v>
      </c>
      <c r="M405" s="56" t="e">
        <v>#N/A</v>
      </c>
      <c r="N405" s="56" t="e">
        <v>#N/A</v>
      </c>
      <c r="O405" s="56" t="e">
        <v>#N/A</v>
      </c>
      <c r="P405" s="56" t="e">
        <v>#N/A</v>
      </c>
    </row>
    <row r="406" spans="2:16" ht="13.5" customHeight="1" x14ac:dyDescent="0.25">
      <c r="B406" s="56" t="e">
        <v>#N/A</v>
      </c>
      <c r="C406" s="56" t="e">
        <v>#N/A</v>
      </c>
      <c r="D406" s="56" t="e">
        <v>#N/A</v>
      </c>
      <c r="E406" s="56" t="e">
        <v>#N/A</v>
      </c>
      <c r="F406" s="56" t="e">
        <v>#N/A</v>
      </c>
      <c r="G406" s="56" t="e">
        <v>#N/A</v>
      </c>
      <c r="H406" s="56" t="e">
        <v>#N/A</v>
      </c>
      <c r="J406" s="56" t="e">
        <v>#N/A</v>
      </c>
      <c r="K406" s="56" t="e">
        <v>#N/A</v>
      </c>
      <c r="L406" s="56" t="e">
        <v>#N/A</v>
      </c>
      <c r="M406" s="56" t="e">
        <v>#N/A</v>
      </c>
      <c r="N406" s="56" t="e">
        <v>#N/A</v>
      </c>
      <c r="O406" s="56" t="e">
        <v>#N/A</v>
      </c>
      <c r="P406" s="56" t="e">
        <v>#N/A</v>
      </c>
    </row>
    <row r="407" spans="2:16" ht="13.5" customHeight="1" x14ac:dyDescent="0.25">
      <c r="B407" s="56" t="e">
        <v>#N/A</v>
      </c>
      <c r="C407" s="56" t="e">
        <v>#N/A</v>
      </c>
      <c r="D407" s="56" t="e">
        <v>#N/A</v>
      </c>
      <c r="E407" s="56" t="e">
        <v>#N/A</v>
      </c>
      <c r="F407" s="56" t="e">
        <v>#N/A</v>
      </c>
      <c r="G407" s="56" t="e">
        <v>#N/A</v>
      </c>
      <c r="H407" s="56" t="e">
        <v>#N/A</v>
      </c>
      <c r="J407" s="56" t="e">
        <v>#N/A</v>
      </c>
      <c r="K407" s="56" t="e">
        <v>#N/A</v>
      </c>
      <c r="L407" s="56" t="e">
        <v>#N/A</v>
      </c>
      <c r="M407" s="56" t="e">
        <v>#N/A</v>
      </c>
      <c r="N407" s="56" t="e">
        <v>#N/A</v>
      </c>
      <c r="O407" s="56" t="e">
        <v>#N/A</v>
      </c>
      <c r="P407" s="56" t="e">
        <v>#N/A</v>
      </c>
    </row>
    <row r="408" spans="2:16" ht="13.5" customHeight="1" x14ac:dyDescent="0.25">
      <c r="B408" s="56" t="e">
        <v>#N/A</v>
      </c>
      <c r="C408" s="56" t="e">
        <v>#N/A</v>
      </c>
      <c r="D408" s="56" t="e">
        <v>#N/A</v>
      </c>
      <c r="E408" s="56" t="e">
        <v>#N/A</v>
      </c>
      <c r="F408" s="56" t="e">
        <v>#N/A</v>
      </c>
      <c r="G408" s="56" t="e">
        <v>#N/A</v>
      </c>
      <c r="H408" s="56" t="e">
        <v>#N/A</v>
      </c>
      <c r="J408" s="56" t="e">
        <v>#N/A</v>
      </c>
      <c r="K408" s="56" t="e">
        <v>#N/A</v>
      </c>
      <c r="L408" s="56" t="e">
        <v>#N/A</v>
      </c>
      <c r="M408" s="56" t="e">
        <v>#N/A</v>
      </c>
      <c r="N408" s="56" t="e">
        <v>#N/A</v>
      </c>
      <c r="O408" s="56" t="e">
        <v>#N/A</v>
      </c>
      <c r="P408" s="56" t="e">
        <v>#N/A</v>
      </c>
    </row>
    <row r="409" spans="2:16" ht="13.5" customHeight="1" x14ac:dyDescent="0.25">
      <c r="B409" s="56" t="e">
        <v>#N/A</v>
      </c>
      <c r="C409" s="56" t="e">
        <v>#N/A</v>
      </c>
      <c r="D409" s="56" t="e">
        <v>#N/A</v>
      </c>
      <c r="E409" s="56" t="e">
        <v>#N/A</v>
      </c>
      <c r="F409" s="56" t="e">
        <v>#N/A</v>
      </c>
      <c r="G409" s="56" t="e">
        <v>#N/A</v>
      </c>
      <c r="H409" s="56" t="e">
        <v>#N/A</v>
      </c>
      <c r="J409" s="56" t="e">
        <v>#N/A</v>
      </c>
      <c r="K409" s="56" t="e">
        <v>#N/A</v>
      </c>
      <c r="L409" s="56" t="e">
        <v>#N/A</v>
      </c>
      <c r="M409" s="56" t="e">
        <v>#N/A</v>
      </c>
      <c r="N409" s="56" t="e">
        <v>#N/A</v>
      </c>
      <c r="O409" s="56" t="e">
        <v>#N/A</v>
      </c>
      <c r="P409" s="56" t="e">
        <v>#N/A</v>
      </c>
    </row>
    <row r="410" spans="2:16" ht="13.5" customHeight="1" x14ac:dyDescent="0.25">
      <c r="B410" s="56" t="e">
        <v>#N/A</v>
      </c>
      <c r="C410" s="56" t="e">
        <v>#N/A</v>
      </c>
      <c r="D410" s="56" t="e">
        <v>#N/A</v>
      </c>
      <c r="E410" s="56" t="e">
        <v>#N/A</v>
      </c>
      <c r="F410" s="56" t="e">
        <v>#N/A</v>
      </c>
      <c r="G410" s="56" t="e">
        <v>#N/A</v>
      </c>
      <c r="H410" s="56" t="e">
        <v>#N/A</v>
      </c>
      <c r="J410" s="56" t="e">
        <v>#N/A</v>
      </c>
      <c r="K410" s="56" t="e">
        <v>#N/A</v>
      </c>
      <c r="L410" s="56" t="e">
        <v>#N/A</v>
      </c>
      <c r="M410" s="56" t="e">
        <v>#N/A</v>
      </c>
      <c r="N410" s="56" t="e">
        <v>#N/A</v>
      </c>
      <c r="O410" s="56" t="e">
        <v>#N/A</v>
      </c>
      <c r="P410" s="56" t="e">
        <v>#N/A</v>
      </c>
    </row>
    <row r="411" spans="2:16" ht="13.5" customHeight="1" x14ac:dyDescent="0.25">
      <c r="B411" s="56" t="e">
        <v>#N/A</v>
      </c>
      <c r="C411" s="56" t="e">
        <v>#N/A</v>
      </c>
      <c r="D411" s="56" t="e">
        <v>#N/A</v>
      </c>
      <c r="E411" s="56" t="e">
        <v>#N/A</v>
      </c>
      <c r="F411" s="56" t="e">
        <v>#N/A</v>
      </c>
      <c r="G411" s="56" t="e">
        <v>#N/A</v>
      </c>
      <c r="H411" s="56" t="e">
        <v>#N/A</v>
      </c>
      <c r="J411" s="56" t="e">
        <v>#N/A</v>
      </c>
      <c r="K411" s="56" t="e">
        <v>#N/A</v>
      </c>
      <c r="L411" s="56" t="e">
        <v>#N/A</v>
      </c>
      <c r="M411" s="56" t="e">
        <v>#N/A</v>
      </c>
      <c r="N411" s="56" t="e">
        <v>#N/A</v>
      </c>
      <c r="O411" s="56" t="e">
        <v>#N/A</v>
      </c>
      <c r="P411" s="56" t="e">
        <v>#N/A</v>
      </c>
    </row>
    <row r="412" spans="2:16" ht="13.5" customHeight="1" x14ac:dyDescent="0.25">
      <c r="B412" s="56" t="e">
        <v>#N/A</v>
      </c>
      <c r="C412" s="56" t="e">
        <v>#N/A</v>
      </c>
      <c r="D412" s="56" t="e">
        <v>#N/A</v>
      </c>
      <c r="E412" s="56" t="e">
        <v>#N/A</v>
      </c>
      <c r="F412" s="56" t="e">
        <v>#N/A</v>
      </c>
      <c r="G412" s="56" t="e">
        <v>#N/A</v>
      </c>
      <c r="H412" s="56" t="e">
        <v>#N/A</v>
      </c>
      <c r="J412" s="56" t="e">
        <v>#N/A</v>
      </c>
      <c r="K412" s="56" t="e">
        <v>#N/A</v>
      </c>
      <c r="L412" s="56" t="e">
        <v>#N/A</v>
      </c>
      <c r="M412" s="56" t="e">
        <v>#N/A</v>
      </c>
      <c r="N412" s="56" t="e">
        <v>#N/A</v>
      </c>
      <c r="O412" s="56" t="e">
        <v>#N/A</v>
      </c>
      <c r="P412" s="56" t="e">
        <v>#N/A</v>
      </c>
    </row>
    <row r="413" spans="2:16" ht="13.5" customHeight="1" x14ac:dyDescent="0.25">
      <c r="B413" s="56" t="e">
        <v>#N/A</v>
      </c>
      <c r="C413" s="56" t="e">
        <v>#N/A</v>
      </c>
      <c r="D413" s="56" t="e">
        <v>#N/A</v>
      </c>
      <c r="E413" s="56" t="e">
        <v>#N/A</v>
      </c>
      <c r="F413" s="56" t="e">
        <v>#N/A</v>
      </c>
      <c r="G413" s="56" t="e">
        <v>#N/A</v>
      </c>
      <c r="H413" s="56" t="e">
        <v>#N/A</v>
      </c>
      <c r="J413" s="56" t="e">
        <v>#N/A</v>
      </c>
      <c r="K413" s="56" t="e">
        <v>#N/A</v>
      </c>
      <c r="L413" s="56" t="e">
        <v>#N/A</v>
      </c>
      <c r="M413" s="56" t="e">
        <v>#N/A</v>
      </c>
      <c r="N413" s="56" t="e">
        <v>#N/A</v>
      </c>
      <c r="O413" s="56" t="e">
        <v>#N/A</v>
      </c>
      <c r="P413" s="56" t="e">
        <v>#N/A</v>
      </c>
    </row>
    <row r="414" spans="2:16" ht="13.5" customHeight="1" x14ac:dyDescent="0.25">
      <c r="B414" s="56" t="e">
        <v>#N/A</v>
      </c>
      <c r="C414" s="56" t="e">
        <v>#N/A</v>
      </c>
      <c r="D414" s="56" t="e">
        <v>#N/A</v>
      </c>
      <c r="E414" s="56" t="e">
        <v>#N/A</v>
      </c>
      <c r="F414" s="56" t="e">
        <v>#N/A</v>
      </c>
      <c r="G414" s="56" t="e">
        <v>#N/A</v>
      </c>
      <c r="H414" s="56" t="e">
        <v>#N/A</v>
      </c>
      <c r="J414" s="56" t="e">
        <v>#N/A</v>
      </c>
      <c r="K414" s="56" t="e">
        <v>#N/A</v>
      </c>
      <c r="L414" s="56" t="e">
        <v>#N/A</v>
      </c>
      <c r="M414" s="56" t="e">
        <v>#N/A</v>
      </c>
      <c r="N414" s="56" t="e">
        <v>#N/A</v>
      </c>
      <c r="O414" s="56" t="e">
        <v>#N/A</v>
      </c>
      <c r="P414" s="56" t="e">
        <v>#N/A</v>
      </c>
    </row>
    <row r="415" spans="2:16" ht="13.5" customHeight="1" x14ac:dyDescent="0.25">
      <c r="B415" s="56" t="e">
        <v>#N/A</v>
      </c>
      <c r="C415" s="56" t="e">
        <v>#N/A</v>
      </c>
      <c r="D415" s="56" t="e">
        <v>#N/A</v>
      </c>
      <c r="E415" s="56" t="e">
        <v>#N/A</v>
      </c>
      <c r="F415" s="56" t="e">
        <v>#N/A</v>
      </c>
      <c r="G415" s="56" t="e">
        <v>#N/A</v>
      </c>
      <c r="H415" s="56" t="e">
        <v>#N/A</v>
      </c>
      <c r="J415" s="56" t="e">
        <v>#N/A</v>
      </c>
      <c r="K415" s="56" t="e">
        <v>#N/A</v>
      </c>
      <c r="L415" s="56" t="e">
        <v>#N/A</v>
      </c>
      <c r="M415" s="56" t="e">
        <v>#N/A</v>
      </c>
      <c r="N415" s="56" t="e">
        <v>#N/A</v>
      </c>
      <c r="O415" s="56" t="e">
        <v>#N/A</v>
      </c>
      <c r="P415" s="56" t="e">
        <v>#N/A</v>
      </c>
    </row>
    <row r="416" spans="2:16" ht="13.5" customHeight="1" x14ac:dyDescent="0.25">
      <c r="B416" s="56" t="e">
        <v>#N/A</v>
      </c>
      <c r="C416" s="56" t="e">
        <v>#N/A</v>
      </c>
      <c r="D416" s="56" t="e">
        <v>#N/A</v>
      </c>
      <c r="E416" s="56" t="e">
        <v>#N/A</v>
      </c>
      <c r="F416" s="56" t="e">
        <v>#N/A</v>
      </c>
      <c r="G416" s="56" t="e">
        <v>#N/A</v>
      </c>
      <c r="H416" s="56" t="e">
        <v>#N/A</v>
      </c>
      <c r="J416" s="56" t="e">
        <v>#N/A</v>
      </c>
      <c r="K416" s="56" t="e">
        <v>#N/A</v>
      </c>
      <c r="L416" s="56" t="e">
        <v>#N/A</v>
      </c>
      <c r="M416" s="56" t="e">
        <v>#N/A</v>
      </c>
      <c r="N416" s="56" t="e">
        <v>#N/A</v>
      </c>
      <c r="O416" s="56" t="e">
        <v>#N/A</v>
      </c>
      <c r="P416" s="56" t="e">
        <v>#N/A</v>
      </c>
    </row>
    <row r="417" spans="2:16" ht="13.5" customHeight="1" x14ac:dyDescent="0.25">
      <c r="B417" s="56" t="e">
        <v>#N/A</v>
      </c>
      <c r="C417" s="56" t="e">
        <v>#N/A</v>
      </c>
      <c r="D417" s="56" t="e">
        <v>#N/A</v>
      </c>
      <c r="E417" s="56" t="e">
        <v>#N/A</v>
      </c>
      <c r="F417" s="56" t="e">
        <v>#N/A</v>
      </c>
      <c r="G417" s="56" t="e">
        <v>#N/A</v>
      </c>
      <c r="H417" s="56" t="e">
        <v>#N/A</v>
      </c>
      <c r="J417" s="56" t="e">
        <v>#N/A</v>
      </c>
      <c r="K417" s="56" t="e">
        <v>#N/A</v>
      </c>
      <c r="L417" s="56" t="e">
        <v>#N/A</v>
      </c>
      <c r="M417" s="56" t="e">
        <v>#N/A</v>
      </c>
      <c r="N417" s="56" t="e">
        <v>#N/A</v>
      </c>
      <c r="O417" s="56" t="e">
        <v>#N/A</v>
      </c>
      <c r="P417" s="56" t="e">
        <v>#N/A</v>
      </c>
    </row>
    <row r="418" spans="2:16" ht="13.5" customHeight="1" x14ac:dyDescent="0.25">
      <c r="B418" s="56" t="e">
        <v>#N/A</v>
      </c>
      <c r="C418" s="56" t="e">
        <v>#N/A</v>
      </c>
      <c r="D418" s="56" t="e">
        <v>#N/A</v>
      </c>
      <c r="E418" s="56" t="e">
        <v>#N/A</v>
      </c>
      <c r="F418" s="56" t="e">
        <v>#N/A</v>
      </c>
      <c r="G418" s="56" t="e">
        <v>#N/A</v>
      </c>
      <c r="H418" s="56" t="e">
        <v>#N/A</v>
      </c>
      <c r="J418" s="56" t="e">
        <v>#N/A</v>
      </c>
      <c r="K418" s="56" t="e">
        <v>#N/A</v>
      </c>
      <c r="L418" s="56" t="e">
        <v>#N/A</v>
      </c>
      <c r="M418" s="56" t="e">
        <v>#N/A</v>
      </c>
      <c r="N418" s="56" t="e">
        <v>#N/A</v>
      </c>
      <c r="O418" s="56" t="e">
        <v>#N/A</v>
      </c>
      <c r="P418" s="56" t="e">
        <v>#N/A</v>
      </c>
    </row>
    <row r="419" spans="2:16" ht="13.5" customHeight="1" x14ac:dyDescent="0.25">
      <c r="B419" s="56" t="e">
        <v>#N/A</v>
      </c>
      <c r="C419" s="56" t="e">
        <v>#N/A</v>
      </c>
      <c r="D419" s="56" t="e">
        <v>#N/A</v>
      </c>
      <c r="E419" s="56" t="e">
        <v>#N/A</v>
      </c>
      <c r="F419" s="56" t="e">
        <v>#N/A</v>
      </c>
      <c r="G419" s="56" t="e">
        <v>#N/A</v>
      </c>
      <c r="H419" s="56" t="e">
        <v>#N/A</v>
      </c>
      <c r="J419" s="56" t="e">
        <v>#N/A</v>
      </c>
      <c r="K419" s="56" t="e">
        <v>#N/A</v>
      </c>
      <c r="L419" s="56" t="e">
        <v>#N/A</v>
      </c>
      <c r="M419" s="56" t="e">
        <v>#N/A</v>
      </c>
      <c r="N419" s="56" t="e">
        <v>#N/A</v>
      </c>
      <c r="O419" s="56" t="e">
        <v>#N/A</v>
      </c>
      <c r="P419" s="56" t="e">
        <v>#N/A</v>
      </c>
    </row>
    <row r="420" spans="2:16" ht="13.5" customHeight="1" x14ac:dyDescent="0.25">
      <c r="B420" s="56" t="e">
        <v>#N/A</v>
      </c>
      <c r="C420" s="56" t="e">
        <v>#N/A</v>
      </c>
      <c r="D420" s="56" t="e">
        <v>#N/A</v>
      </c>
      <c r="E420" s="56" t="e">
        <v>#N/A</v>
      </c>
      <c r="F420" s="56" t="e">
        <v>#N/A</v>
      </c>
      <c r="G420" s="56" t="e">
        <v>#N/A</v>
      </c>
      <c r="H420" s="56" t="e">
        <v>#N/A</v>
      </c>
      <c r="J420" s="56" t="e">
        <v>#N/A</v>
      </c>
      <c r="K420" s="56" t="e">
        <v>#N/A</v>
      </c>
      <c r="L420" s="56" t="e">
        <v>#N/A</v>
      </c>
      <c r="M420" s="56" t="e">
        <v>#N/A</v>
      </c>
      <c r="N420" s="56" t="e">
        <v>#N/A</v>
      </c>
      <c r="O420" s="56" t="e">
        <v>#N/A</v>
      </c>
      <c r="P420" s="56" t="e">
        <v>#N/A</v>
      </c>
    </row>
    <row r="421" spans="2:16" ht="13.5" customHeight="1" x14ac:dyDescent="0.25">
      <c r="B421" s="56" t="e">
        <v>#N/A</v>
      </c>
      <c r="C421" s="56" t="e">
        <v>#N/A</v>
      </c>
      <c r="D421" s="56" t="e">
        <v>#N/A</v>
      </c>
      <c r="E421" s="56" t="e">
        <v>#N/A</v>
      </c>
      <c r="F421" s="56" t="e">
        <v>#N/A</v>
      </c>
      <c r="G421" s="56" t="e">
        <v>#N/A</v>
      </c>
      <c r="H421" s="56" t="e">
        <v>#N/A</v>
      </c>
      <c r="J421" s="56" t="e">
        <v>#N/A</v>
      </c>
      <c r="K421" s="56" t="e">
        <v>#N/A</v>
      </c>
      <c r="L421" s="56" t="e">
        <v>#N/A</v>
      </c>
      <c r="M421" s="56" t="e">
        <v>#N/A</v>
      </c>
      <c r="N421" s="56" t="e">
        <v>#N/A</v>
      </c>
      <c r="O421" s="56" t="e">
        <v>#N/A</v>
      </c>
      <c r="P421" s="56" t="e">
        <v>#N/A</v>
      </c>
    </row>
    <row r="422" spans="2:16" ht="13.5" customHeight="1" x14ac:dyDescent="0.25">
      <c r="B422" s="56" t="e">
        <v>#N/A</v>
      </c>
      <c r="C422" s="56" t="e">
        <v>#N/A</v>
      </c>
      <c r="D422" s="56" t="e">
        <v>#N/A</v>
      </c>
      <c r="E422" s="56" t="e">
        <v>#N/A</v>
      </c>
      <c r="F422" s="56" t="e">
        <v>#N/A</v>
      </c>
      <c r="G422" s="56" t="e">
        <v>#N/A</v>
      </c>
      <c r="H422" s="56" t="e">
        <v>#N/A</v>
      </c>
      <c r="J422" s="56" t="e">
        <v>#N/A</v>
      </c>
      <c r="K422" s="56" t="e">
        <v>#N/A</v>
      </c>
      <c r="L422" s="56" t="e">
        <v>#N/A</v>
      </c>
      <c r="M422" s="56" t="e">
        <v>#N/A</v>
      </c>
      <c r="N422" s="56" t="e">
        <v>#N/A</v>
      </c>
      <c r="O422" s="56" t="e">
        <v>#N/A</v>
      </c>
      <c r="P422" s="56" t="e">
        <v>#N/A</v>
      </c>
    </row>
    <row r="423" spans="2:16" ht="13.5" customHeight="1" x14ac:dyDescent="0.25">
      <c r="B423" s="56" t="e">
        <v>#N/A</v>
      </c>
      <c r="C423" s="56" t="e">
        <v>#N/A</v>
      </c>
      <c r="D423" s="56" t="e">
        <v>#N/A</v>
      </c>
      <c r="E423" s="56" t="e">
        <v>#N/A</v>
      </c>
      <c r="F423" s="56" t="e">
        <v>#N/A</v>
      </c>
      <c r="G423" s="56" t="e">
        <v>#N/A</v>
      </c>
      <c r="H423" s="56" t="e">
        <v>#N/A</v>
      </c>
      <c r="J423" s="56" t="e">
        <v>#N/A</v>
      </c>
      <c r="K423" s="56" t="e">
        <v>#N/A</v>
      </c>
      <c r="L423" s="56" t="e">
        <v>#N/A</v>
      </c>
      <c r="M423" s="56" t="e">
        <v>#N/A</v>
      </c>
      <c r="N423" s="56" t="e">
        <v>#N/A</v>
      </c>
      <c r="O423" s="56" t="e">
        <v>#N/A</v>
      </c>
      <c r="P423" s="56" t="e">
        <v>#N/A</v>
      </c>
    </row>
    <row r="424" spans="2:16" ht="13.5" customHeight="1" x14ac:dyDescent="0.25">
      <c r="B424" s="56" t="e">
        <v>#N/A</v>
      </c>
      <c r="C424" s="56" t="e">
        <v>#N/A</v>
      </c>
      <c r="D424" s="56" t="e">
        <v>#N/A</v>
      </c>
      <c r="E424" s="56" t="e">
        <v>#N/A</v>
      </c>
      <c r="F424" s="56" t="e">
        <v>#N/A</v>
      </c>
      <c r="G424" s="56" t="e">
        <v>#N/A</v>
      </c>
      <c r="H424" s="56" t="e">
        <v>#N/A</v>
      </c>
      <c r="J424" s="56" t="e">
        <v>#N/A</v>
      </c>
      <c r="K424" s="56" t="e">
        <v>#N/A</v>
      </c>
      <c r="L424" s="56" t="e">
        <v>#N/A</v>
      </c>
      <c r="M424" s="56" t="e">
        <v>#N/A</v>
      </c>
      <c r="N424" s="56" t="e">
        <v>#N/A</v>
      </c>
      <c r="O424" s="56" t="e">
        <v>#N/A</v>
      </c>
      <c r="P424" s="56" t="e">
        <v>#N/A</v>
      </c>
    </row>
    <row r="425" spans="2:16" ht="13.5" customHeight="1" x14ac:dyDescent="0.25">
      <c r="B425" s="56" t="e">
        <v>#N/A</v>
      </c>
      <c r="C425" s="56" t="e">
        <v>#N/A</v>
      </c>
      <c r="D425" s="56" t="e">
        <v>#N/A</v>
      </c>
      <c r="E425" s="56" t="e">
        <v>#N/A</v>
      </c>
      <c r="F425" s="56" t="e">
        <v>#N/A</v>
      </c>
      <c r="G425" s="56" t="e">
        <v>#N/A</v>
      </c>
      <c r="H425" s="56" t="e">
        <v>#N/A</v>
      </c>
      <c r="J425" s="56" t="e">
        <v>#N/A</v>
      </c>
      <c r="K425" s="56" t="e">
        <v>#N/A</v>
      </c>
      <c r="L425" s="56" t="e">
        <v>#N/A</v>
      </c>
      <c r="M425" s="56" t="e">
        <v>#N/A</v>
      </c>
      <c r="N425" s="56" t="e">
        <v>#N/A</v>
      </c>
      <c r="O425" s="56" t="e">
        <v>#N/A</v>
      </c>
      <c r="P425" s="56" t="e">
        <v>#N/A</v>
      </c>
    </row>
    <row r="426" spans="2:16" ht="13.5" customHeight="1" x14ac:dyDescent="0.25">
      <c r="B426" s="56" t="e">
        <v>#N/A</v>
      </c>
      <c r="C426" s="56" t="e">
        <v>#N/A</v>
      </c>
      <c r="D426" s="56" t="e">
        <v>#N/A</v>
      </c>
      <c r="E426" s="56" t="e">
        <v>#N/A</v>
      </c>
      <c r="F426" s="56" t="e">
        <v>#N/A</v>
      </c>
      <c r="G426" s="56" t="e">
        <v>#N/A</v>
      </c>
      <c r="H426" s="56" t="e">
        <v>#N/A</v>
      </c>
      <c r="J426" s="56" t="e">
        <v>#N/A</v>
      </c>
      <c r="K426" s="56" t="e">
        <v>#N/A</v>
      </c>
      <c r="L426" s="56" t="e">
        <v>#N/A</v>
      </c>
      <c r="M426" s="56" t="e">
        <v>#N/A</v>
      </c>
      <c r="N426" s="56" t="e">
        <v>#N/A</v>
      </c>
      <c r="O426" s="56" t="e">
        <v>#N/A</v>
      </c>
      <c r="P426" s="56" t="e">
        <v>#N/A</v>
      </c>
    </row>
    <row r="427" spans="2:16" ht="13.5" customHeight="1" x14ac:dyDescent="0.25">
      <c r="B427" s="56" t="e">
        <v>#N/A</v>
      </c>
      <c r="C427" s="56" t="e">
        <v>#N/A</v>
      </c>
      <c r="D427" s="56" t="e">
        <v>#N/A</v>
      </c>
      <c r="E427" s="56" t="e">
        <v>#N/A</v>
      </c>
      <c r="F427" s="56" t="e">
        <v>#N/A</v>
      </c>
      <c r="G427" s="56" t="e">
        <v>#N/A</v>
      </c>
      <c r="H427" s="56" t="e">
        <v>#N/A</v>
      </c>
      <c r="J427" s="56" t="e">
        <v>#N/A</v>
      </c>
      <c r="K427" s="56" t="e">
        <v>#N/A</v>
      </c>
      <c r="L427" s="56" t="e">
        <v>#N/A</v>
      </c>
      <c r="M427" s="56" t="e">
        <v>#N/A</v>
      </c>
      <c r="N427" s="56" t="e">
        <v>#N/A</v>
      </c>
      <c r="O427" s="56" t="e">
        <v>#N/A</v>
      </c>
      <c r="P427" s="56" t="e">
        <v>#N/A</v>
      </c>
    </row>
    <row r="428" spans="2:16" ht="13.5" customHeight="1" x14ac:dyDescent="0.25">
      <c r="B428" s="56" t="e">
        <v>#N/A</v>
      </c>
      <c r="C428" s="56" t="e">
        <v>#N/A</v>
      </c>
      <c r="D428" s="56" t="e">
        <v>#N/A</v>
      </c>
      <c r="E428" s="56" t="e">
        <v>#N/A</v>
      </c>
      <c r="F428" s="56" t="e">
        <v>#N/A</v>
      </c>
      <c r="G428" s="56" t="e">
        <v>#N/A</v>
      </c>
      <c r="H428" s="56" t="e">
        <v>#N/A</v>
      </c>
      <c r="J428" s="56" t="e">
        <v>#N/A</v>
      </c>
      <c r="K428" s="56" t="e">
        <v>#N/A</v>
      </c>
      <c r="L428" s="56" t="e">
        <v>#N/A</v>
      </c>
      <c r="M428" s="56" t="e">
        <v>#N/A</v>
      </c>
      <c r="N428" s="56" t="e">
        <v>#N/A</v>
      </c>
      <c r="O428" s="56" t="e">
        <v>#N/A</v>
      </c>
      <c r="P428" s="56" t="e">
        <v>#N/A</v>
      </c>
    </row>
    <row r="429" spans="2:16" ht="13.5" customHeight="1" x14ac:dyDescent="0.25">
      <c r="B429" s="56" t="e">
        <v>#N/A</v>
      </c>
      <c r="C429" s="56" t="e">
        <v>#N/A</v>
      </c>
      <c r="D429" s="56" t="e">
        <v>#N/A</v>
      </c>
      <c r="E429" s="56" t="e">
        <v>#N/A</v>
      </c>
      <c r="F429" s="56" t="e">
        <v>#N/A</v>
      </c>
      <c r="G429" s="56" t="e">
        <v>#N/A</v>
      </c>
      <c r="H429" s="56" t="e">
        <v>#N/A</v>
      </c>
      <c r="J429" s="56" t="e">
        <v>#N/A</v>
      </c>
      <c r="K429" s="56" t="e">
        <v>#N/A</v>
      </c>
      <c r="L429" s="56" t="e">
        <v>#N/A</v>
      </c>
      <c r="M429" s="56" t="e">
        <v>#N/A</v>
      </c>
      <c r="N429" s="56" t="e">
        <v>#N/A</v>
      </c>
      <c r="O429" s="56" t="e">
        <v>#N/A</v>
      </c>
      <c r="P429" s="56" t="e">
        <v>#N/A</v>
      </c>
    </row>
    <row r="430" spans="2:16" ht="13.5" customHeight="1" x14ac:dyDescent="0.25">
      <c r="B430" s="56" t="e">
        <v>#N/A</v>
      </c>
      <c r="C430" s="56" t="e">
        <v>#N/A</v>
      </c>
      <c r="D430" s="56" t="e">
        <v>#N/A</v>
      </c>
      <c r="E430" s="56" t="e">
        <v>#N/A</v>
      </c>
      <c r="F430" s="56" t="e">
        <v>#N/A</v>
      </c>
      <c r="G430" s="56" t="e">
        <v>#N/A</v>
      </c>
      <c r="H430" s="56" t="e">
        <v>#N/A</v>
      </c>
      <c r="J430" s="56" t="e">
        <v>#N/A</v>
      </c>
      <c r="K430" s="56" t="e">
        <v>#N/A</v>
      </c>
      <c r="L430" s="56" t="e">
        <v>#N/A</v>
      </c>
      <c r="M430" s="56" t="e">
        <v>#N/A</v>
      </c>
      <c r="N430" s="56" t="e">
        <v>#N/A</v>
      </c>
      <c r="O430" s="56" t="e">
        <v>#N/A</v>
      </c>
      <c r="P430" s="56" t="e">
        <v>#N/A</v>
      </c>
    </row>
    <row r="431" spans="2:16" ht="13.5" customHeight="1" x14ac:dyDescent="0.25">
      <c r="B431" s="56" t="e">
        <v>#N/A</v>
      </c>
      <c r="C431" s="56" t="e">
        <v>#N/A</v>
      </c>
      <c r="D431" s="56" t="e">
        <v>#N/A</v>
      </c>
      <c r="E431" s="56" t="e">
        <v>#N/A</v>
      </c>
      <c r="F431" s="56" t="e">
        <v>#N/A</v>
      </c>
      <c r="G431" s="56" t="e">
        <v>#N/A</v>
      </c>
      <c r="H431" s="56" t="e">
        <v>#N/A</v>
      </c>
      <c r="J431" s="56" t="e">
        <v>#N/A</v>
      </c>
      <c r="K431" s="56" t="e">
        <v>#N/A</v>
      </c>
      <c r="L431" s="56" t="e">
        <v>#N/A</v>
      </c>
      <c r="M431" s="56" t="e">
        <v>#N/A</v>
      </c>
      <c r="N431" s="56" t="e">
        <v>#N/A</v>
      </c>
      <c r="O431" s="56" t="e">
        <v>#N/A</v>
      </c>
      <c r="P431" s="56" t="e">
        <v>#N/A</v>
      </c>
    </row>
    <row r="432" spans="2:16" ht="13.5" customHeight="1" x14ac:dyDescent="0.25">
      <c r="B432" s="56" t="e">
        <v>#N/A</v>
      </c>
      <c r="C432" s="56" t="e">
        <v>#N/A</v>
      </c>
      <c r="D432" s="56" t="e">
        <v>#N/A</v>
      </c>
      <c r="E432" s="56" t="e">
        <v>#N/A</v>
      </c>
      <c r="F432" s="56" t="e">
        <v>#N/A</v>
      </c>
      <c r="G432" s="56" t="e">
        <v>#N/A</v>
      </c>
      <c r="H432" s="56" t="e">
        <v>#N/A</v>
      </c>
      <c r="J432" s="56" t="e">
        <v>#N/A</v>
      </c>
      <c r="K432" s="56" t="e">
        <v>#N/A</v>
      </c>
      <c r="L432" s="56" t="e">
        <v>#N/A</v>
      </c>
      <c r="M432" s="56" t="e">
        <v>#N/A</v>
      </c>
      <c r="N432" s="56" t="e">
        <v>#N/A</v>
      </c>
      <c r="O432" s="56" t="e">
        <v>#N/A</v>
      </c>
      <c r="P432" s="56" t="e">
        <v>#N/A</v>
      </c>
    </row>
    <row r="433" spans="2:16" ht="13.5" customHeight="1" x14ac:dyDescent="0.25">
      <c r="B433" s="56" t="e">
        <v>#N/A</v>
      </c>
      <c r="C433" s="56" t="e">
        <v>#N/A</v>
      </c>
      <c r="D433" s="56" t="e">
        <v>#N/A</v>
      </c>
      <c r="E433" s="56" t="e">
        <v>#N/A</v>
      </c>
      <c r="F433" s="56" t="e">
        <v>#N/A</v>
      </c>
      <c r="G433" s="56" t="e">
        <v>#N/A</v>
      </c>
      <c r="H433" s="56" t="e">
        <v>#N/A</v>
      </c>
      <c r="J433" s="56" t="e">
        <v>#N/A</v>
      </c>
      <c r="K433" s="56" t="e">
        <v>#N/A</v>
      </c>
      <c r="L433" s="56" t="e">
        <v>#N/A</v>
      </c>
      <c r="M433" s="56" t="e">
        <v>#N/A</v>
      </c>
      <c r="N433" s="56" t="e">
        <v>#N/A</v>
      </c>
      <c r="O433" s="56" t="e">
        <v>#N/A</v>
      </c>
      <c r="P433" s="56" t="e">
        <v>#N/A</v>
      </c>
    </row>
    <row r="434" spans="2:16" ht="13.5" customHeight="1" x14ac:dyDescent="0.25">
      <c r="B434" s="56" t="e">
        <v>#N/A</v>
      </c>
      <c r="C434" s="56" t="e">
        <v>#N/A</v>
      </c>
      <c r="D434" s="56" t="e">
        <v>#N/A</v>
      </c>
      <c r="E434" s="56" t="e">
        <v>#N/A</v>
      </c>
      <c r="F434" s="56" t="e">
        <v>#N/A</v>
      </c>
      <c r="G434" s="56" t="e">
        <v>#N/A</v>
      </c>
      <c r="H434" s="56" t="e">
        <v>#N/A</v>
      </c>
      <c r="J434" s="56" t="e">
        <v>#N/A</v>
      </c>
      <c r="K434" s="56" t="e">
        <v>#N/A</v>
      </c>
      <c r="L434" s="56" t="e">
        <v>#N/A</v>
      </c>
      <c r="M434" s="56" t="e">
        <v>#N/A</v>
      </c>
      <c r="N434" s="56" t="e">
        <v>#N/A</v>
      </c>
      <c r="O434" s="56" t="e">
        <v>#N/A</v>
      </c>
      <c r="P434" s="56" t="e">
        <v>#N/A</v>
      </c>
    </row>
    <row r="435" spans="2:16" ht="13.5" customHeight="1" x14ac:dyDescent="0.25">
      <c r="B435" s="56" t="e">
        <v>#N/A</v>
      </c>
      <c r="C435" s="56" t="e">
        <v>#N/A</v>
      </c>
      <c r="D435" s="56" t="e">
        <v>#N/A</v>
      </c>
      <c r="E435" s="56" t="e">
        <v>#N/A</v>
      </c>
      <c r="F435" s="56" t="e">
        <v>#N/A</v>
      </c>
      <c r="G435" s="56" t="e">
        <v>#N/A</v>
      </c>
      <c r="H435" s="56" t="e">
        <v>#N/A</v>
      </c>
      <c r="J435" s="56" t="e">
        <v>#N/A</v>
      </c>
      <c r="K435" s="56" t="e">
        <v>#N/A</v>
      </c>
      <c r="L435" s="56" t="e">
        <v>#N/A</v>
      </c>
      <c r="M435" s="56" t="e">
        <v>#N/A</v>
      </c>
      <c r="N435" s="56" t="e">
        <v>#N/A</v>
      </c>
      <c r="O435" s="56" t="e">
        <v>#N/A</v>
      </c>
      <c r="P435" s="56" t="e">
        <v>#N/A</v>
      </c>
    </row>
    <row r="436" spans="2:16" ht="13.5" customHeight="1" x14ac:dyDescent="0.25">
      <c r="B436" s="56" t="e">
        <v>#N/A</v>
      </c>
      <c r="C436" s="56" t="e">
        <v>#N/A</v>
      </c>
      <c r="D436" s="56" t="e">
        <v>#N/A</v>
      </c>
      <c r="E436" s="56" t="e">
        <v>#N/A</v>
      </c>
      <c r="F436" s="56" t="e">
        <v>#N/A</v>
      </c>
      <c r="G436" s="56" t="e">
        <v>#N/A</v>
      </c>
      <c r="H436" s="56" t="e">
        <v>#N/A</v>
      </c>
      <c r="J436" s="56" t="e">
        <v>#N/A</v>
      </c>
      <c r="K436" s="56" t="e">
        <v>#N/A</v>
      </c>
      <c r="L436" s="56" t="e">
        <v>#N/A</v>
      </c>
      <c r="M436" s="56" t="e">
        <v>#N/A</v>
      </c>
      <c r="N436" s="56" t="e">
        <v>#N/A</v>
      </c>
      <c r="O436" s="56" t="e">
        <v>#N/A</v>
      </c>
      <c r="P436" s="56" t="e">
        <v>#N/A</v>
      </c>
    </row>
    <row r="437" spans="2:16" ht="13.5" customHeight="1" x14ac:dyDescent="0.25">
      <c r="B437" s="56" t="e">
        <v>#N/A</v>
      </c>
      <c r="C437" s="56" t="e">
        <v>#N/A</v>
      </c>
      <c r="D437" s="56" t="e">
        <v>#N/A</v>
      </c>
      <c r="E437" s="56" t="e">
        <v>#N/A</v>
      </c>
      <c r="F437" s="56" t="e">
        <v>#N/A</v>
      </c>
      <c r="G437" s="56" t="e">
        <v>#N/A</v>
      </c>
      <c r="H437" s="56" t="e">
        <v>#N/A</v>
      </c>
      <c r="J437" s="56" t="e">
        <v>#N/A</v>
      </c>
      <c r="K437" s="56" t="e">
        <v>#N/A</v>
      </c>
      <c r="L437" s="56" t="e">
        <v>#N/A</v>
      </c>
      <c r="M437" s="56" t="e">
        <v>#N/A</v>
      </c>
      <c r="N437" s="56" t="e">
        <v>#N/A</v>
      </c>
      <c r="O437" s="56" t="e">
        <v>#N/A</v>
      </c>
      <c r="P437" s="56" t="e">
        <v>#N/A</v>
      </c>
    </row>
    <row r="438" spans="2:16" ht="13.5" customHeight="1" x14ac:dyDescent="0.25">
      <c r="B438" s="56" t="e">
        <v>#N/A</v>
      </c>
      <c r="C438" s="56" t="e">
        <v>#N/A</v>
      </c>
      <c r="D438" s="56" t="e">
        <v>#N/A</v>
      </c>
      <c r="E438" s="56" t="e">
        <v>#N/A</v>
      </c>
      <c r="F438" s="56" t="e">
        <v>#N/A</v>
      </c>
      <c r="G438" s="56" t="e">
        <v>#N/A</v>
      </c>
      <c r="H438" s="56" t="e">
        <v>#N/A</v>
      </c>
      <c r="J438" s="56" t="e">
        <v>#N/A</v>
      </c>
      <c r="K438" s="56" t="e">
        <v>#N/A</v>
      </c>
      <c r="L438" s="56" t="e">
        <v>#N/A</v>
      </c>
      <c r="M438" s="56" t="e">
        <v>#N/A</v>
      </c>
      <c r="N438" s="56" t="e">
        <v>#N/A</v>
      </c>
      <c r="O438" s="56" t="e">
        <v>#N/A</v>
      </c>
      <c r="P438" s="56" t="e">
        <v>#N/A</v>
      </c>
    </row>
    <row r="439" spans="2:16" ht="13.5" customHeight="1" x14ac:dyDescent="0.25">
      <c r="B439" s="56" t="e">
        <v>#N/A</v>
      </c>
      <c r="C439" s="56" t="e">
        <v>#N/A</v>
      </c>
      <c r="D439" s="56" t="e">
        <v>#N/A</v>
      </c>
      <c r="E439" s="56" t="e">
        <v>#N/A</v>
      </c>
      <c r="F439" s="56" t="e">
        <v>#N/A</v>
      </c>
      <c r="G439" s="56" t="e">
        <v>#N/A</v>
      </c>
      <c r="H439" s="56" t="e">
        <v>#N/A</v>
      </c>
      <c r="J439" s="56" t="e">
        <v>#N/A</v>
      </c>
      <c r="K439" s="56" t="e">
        <v>#N/A</v>
      </c>
      <c r="L439" s="56" t="e">
        <v>#N/A</v>
      </c>
      <c r="M439" s="56" t="e">
        <v>#N/A</v>
      </c>
      <c r="N439" s="56" t="e">
        <v>#N/A</v>
      </c>
      <c r="O439" s="56" t="e">
        <v>#N/A</v>
      </c>
      <c r="P439" s="56" t="e">
        <v>#N/A</v>
      </c>
    </row>
    <row r="440" spans="2:16" ht="13.5" customHeight="1" x14ac:dyDescent="0.25">
      <c r="B440" s="56" t="e">
        <v>#N/A</v>
      </c>
      <c r="C440" s="56" t="e">
        <v>#N/A</v>
      </c>
      <c r="D440" s="56" t="e">
        <v>#N/A</v>
      </c>
      <c r="E440" s="56" t="e">
        <v>#N/A</v>
      </c>
      <c r="F440" s="56" t="e">
        <v>#N/A</v>
      </c>
      <c r="G440" s="56" t="e">
        <v>#N/A</v>
      </c>
      <c r="H440" s="56" t="e">
        <v>#N/A</v>
      </c>
      <c r="J440" s="56" t="e">
        <v>#N/A</v>
      </c>
      <c r="K440" s="56" t="e">
        <v>#N/A</v>
      </c>
      <c r="L440" s="56" t="e">
        <v>#N/A</v>
      </c>
      <c r="M440" s="56" t="e">
        <v>#N/A</v>
      </c>
      <c r="N440" s="56" t="e">
        <v>#N/A</v>
      </c>
      <c r="O440" s="56" t="e">
        <v>#N/A</v>
      </c>
      <c r="P440" s="56" t="e">
        <v>#N/A</v>
      </c>
    </row>
    <row r="441" spans="2:16" ht="13.5" customHeight="1" x14ac:dyDescent="0.25">
      <c r="B441" s="56" t="e">
        <v>#N/A</v>
      </c>
      <c r="C441" s="56" t="e">
        <v>#N/A</v>
      </c>
      <c r="D441" s="56" t="e">
        <v>#N/A</v>
      </c>
      <c r="E441" s="56" t="e">
        <v>#N/A</v>
      </c>
      <c r="F441" s="56" t="e">
        <v>#N/A</v>
      </c>
      <c r="G441" s="56" t="e">
        <v>#N/A</v>
      </c>
      <c r="H441" s="56" t="e">
        <v>#N/A</v>
      </c>
      <c r="J441" s="56" t="e">
        <v>#N/A</v>
      </c>
      <c r="K441" s="56" t="e">
        <v>#N/A</v>
      </c>
      <c r="L441" s="56" t="e">
        <v>#N/A</v>
      </c>
      <c r="M441" s="56" t="e">
        <v>#N/A</v>
      </c>
      <c r="N441" s="56" t="e">
        <v>#N/A</v>
      </c>
      <c r="O441" s="56" t="e">
        <v>#N/A</v>
      </c>
      <c r="P441" s="56" t="e">
        <v>#N/A</v>
      </c>
    </row>
    <row r="442" spans="2:16" ht="13.5" customHeight="1" x14ac:dyDescent="0.25">
      <c r="B442" s="56" t="e">
        <v>#N/A</v>
      </c>
      <c r="C442" s="56" t="e">
        <v>#N/A</v>
      </c>
      <c r="D442" s="56" t="e">
        <v>#N/A</v>
      </c>
      <c r="E442" s="56" t="e">
        <v>#N/A</v>
      </c>
      <c r="F442" s="56" t="e">
        <v>#N/A</v>
      </c>
      <c r="G442" s="56" t="e">
        <v>#N/A</v>
      </c>
      <c r="H442" s="56" t="e">
        <v>#N/A</v>
      </c>
      <c r="J442" s="56" t="e">
        <v>#N/A</v>
      </c>
      <c r="K442" s="56" t="e">
        <v>#N/A</v>
      </c>
      <c r="L442" s="56" t="e">
        <v>#N/A</v>
      </c>
      <c r="M442" s="56" t="e">
        <v>#N/A</v>
      </c>
      <c r="N442" s="56" t="e">
        <v>#N/A</v>
      </c>
      <c r="O442" s="56" t="e">
        <v>#N/A</v>
      </c>
      <c r="P442" s="56" t="e">
        <v>#N/A</v>
      </c>
    </row>
    <row r="443" spans="2:16" ht="13.5" customHeight="1" x14ac:dyDescent="0.25">
      <c r="B443" s="56" t="e">
        <v>#N/A</v>
      </c>
      <c r="C443" s="56" t="e">
        <v>#N/A</v>
      </c>
      <c r="D443" s="56" t="e">
        <v>#N/A</v>
      </c>
      <c r="E443" s="56" t="e">
        <v>#N/A</v>
      </c>
      <c r="F443" s="56" t="e">
        <v>#N/A</v>
      </c>
      <c r="G443" s="56" t="e">
        <v>#N/A</v>
      </c>
      <c r="H443" s="56" t="e">
        <v>#N/A</v>
      </c>
      <c r="J443" s="56" t="e">
        <v>#N/A</v>
      </c>
      <c r="K443" s="56" t="e">
        <v>#N/A</v>
      </c>
      <c r="L443" s="56" t="e">
        <v>#N/A</v>
      </c>
      <c r="M443" s="56" t="e">
        <v>#N/A</v>
      </c>
      <c r="N443" s="56" t="e">
        <v>#N/A</v>
      </c>
      <c r="O443" s="56" t="e">
        <v>#N/A</v>
      </c>
      <c r="P443" s="56" t="e">
        <v>#N/A</v>
      </c>
    </row>
    <row r="444" spans="2:16" ht="13.5" customHeight="1" x14ac:dyDescent="0.25">
      <c r="B444" s="56" t="e">
        <v>#N/A</v>
      </c>
      <c r="C444" s="56" t="e">
        <v>#N/A</v>
      </c>
      <c r="D444" s="56" t="e">
        <v>#N/A</v>
      </c>
      <c r="E444" s="56" t="e">
        <v>#N/A</v>
      </c>
      <c r="F444" s="56" t="e">
        <v>#N/A</v>
      </c>
      <c r="G444" s="56" t="e">
        <v>#N/A</v>
      </c>
      <c r="H444" s="56" t="e">
        <v>#N/A</v>
      </c>
      <c r="J444" s="56" t="e">
        <v>#N/A</v>
      </c>
      <c r="K444" s="56" t="e">
        <v>#N/A</v>
      </c>
      <c r="L444" s="56" t="e">
        <v>#N/A</v>
      </c>
      <c r="M444" s="56" t="e">
        <v>#N/A</v>
      </c>
      <c r="N444" s="56" t="e">
        <v>#N/A</v>
      </c>
      <c r="O444" s="56" t="e">
        <v>#N/A</v>
      </c>
      <c r="P444" s="56" t="e">
        <v>#N/A</v>
      </c>
    </row>
    <row r="445" spans="2:16" ht="13.5" customHeight="1" x14ac:dyDescent="0.25">
      <c r="B445" s="56" t="e">
        <v>#N/A</v>
      </c>
      <c r="C445" s="56" t="e">
        <v>#N/A</v>
      </c>
      <c r="D445" s="56" t="e">
        <v>#N/A</v>
      </c>
      <c r="E445" s="56" t="e">
        <v>#N/A</v>
      </c>
      <c r="F445" s="56" t="e">
        <v>#N/A</v>
      </c>
      <c r="G445" s="56" t="e">
        <v>#N/A</v>
      </c>
      <c r="H445" s="56" t="e">
        <v>#N/A</v>
      </c>
      <c r="J445" s="56" t="e">
        <v>#N/A</v>
      </c>
      <c r="K445" s="56" t="e">
        <v>#N/A</v>
      </c>
      <c r="L445" s="56" t="e">
        <v>#N/A</v>
      </c>
      <c r="M445" s="56" t="e">
        <v>#N/A</v>
      </c>
      <c r="N445" s="56" t="e">
        <v>#N/A</v>
      </c>
      <c r="O445" s="56" t="e">
        <v>#N/A</v>
      </c>
      <c r="P445" s="56" t="e">
        <v>#N/A</v>
      </c>
    </row>
    <row r="446" spans="2:16" ht="13.5" customHeight="1" x14ac:dyDescent="0.25">
      <c r="B446" s="56" t="e">
        <v>#N/A</v>
      </c>
      <c r="C446" s="56" t="e">
        <v>#N/A</v>
      </c>
      <c r="D446" s="56" t="e">
        <v>#N/A</v>
      </c>
      <c r="E446" s="56" t="e">
        <v>#N/A</v>
      </c>
      <c r="F446" s="56" t="e">
        <v>#N/A</v>
      </c>
      <c r="G446" s="56" t="e">
        <v>#N/A</v>
      </c>
      <c r="H446" s="56" t="e">
        <v>#N/A</v>
      </c>
      <c r="J446" s="56" t="e">
        <v>#N/A</v>
      </c>
      <c r="K446" s="56" t="e">
        <v>#N/A</v>
      </c>
      <c r="L446" s="56" t="e">
        <v>#N/A</v>
      </c>
      <c r="M446" s="56" t="e">
        <v>#N/A</v>
      </c>
      <c r="N446" s="56" t="e">
        <v>#N/A</v>
      </c>
      <c r="O446" s="56" t="e">
        <v>#N/A</v>
      </c>
      <c r="P446" s="56" t="e">
        <v>#N/A</v>
      </c>
    </row>
    <row r="447" spans="2:16" ht="13.5" customHeight="1" x14ac:dyDescent="0.25">
      <c r="B447" s="56" t="e">
        <v>#N/A</v>
      </c>
      <c r="C447" s="56" t="e">
        <v>#N/A</v>
      </c>
      <c r="D447" s="56" t="e">
        <v>#N/A</v>
      </c>
      <c r="E447" s="56" t="e">
        <v>#N/A</v>
      </c>
      <c r="F447" s="56" t="e">
        <v>#N/A</v>
      </c>
      <c r="G447" s="56" t="e">
        <v>#N/A</v>
      </c>
      <c r="H447" s="56" t="e">
        <v>#N/A</v>
      </c>
      <c r="J447" s="56" t="e">
        <v>#N/A</v>
      </c>
      <c r="K447" s="56" t="e">
        <v>#N/A</v>
      </c>
      <c r="L447" s="56" t="e">
        <v>#N/A</v>
      </c>
      <c r="M447" s="56" t="e">
        <v>#N/A</v>
      </c>
      <c r="N447" s="56" t="e">
        <v>#N/A</v>
      </c>
      <c r="O447" s="56" t="e">
        <v>#N/A</v>
      </c>
      <c r="P447" s="56" t="e">
        <v>#N/A</v>
      </c>
    </row>
    <row r="448" spans="2:16" ht="13.5" customHeight="1" x14ac:dyDescent="0.25">
      <c r="B448" s="56" t="e">
        <v>#N/A</v>
      </c>
      <c r="C448" s="56" t="e">
        <v>#N/A</v>
      </c>
      <c r="D448" s="56" t="e">
        <v>#N/A</v>
      </c>
      <c r="E448" s="56" t="e">
        <v>#N/A</v>
      </c>
      <c r="F448" s="56" t="e">
        <v>#N/A</v>
      </c>
      <c r="G448" s="56" t="e">
        <v>#N/A</v>
      </c>
      <c r="H448" s="56" t="e">
        <v>#N/A</v>
      </c>
      <c r="J448" s="56" t="e">
        <v>#N/A</v>
      </c>
      <c r="K448" s="56" t="e">
        <v>#N/A</v>
      </c>
      <c r="L448" s="56" t="e">
        <v>#N/A</v>
      </c>
      <c r="M448" s="56" t="e">
        <v>#N/A</v>
      </c>
      <c r="N448" s="56" t="e">
        <v>#N/A</v>
      </c>
      <c r="O448" s="56" t="e">
        <v>#N/A</v>
      </c>
      <c r="P448" s="56" t="e">
        <v>#N/A</v>
      </c>
    </row>
    <row r="449" spans="2:16" ht="13.5" customHeight="1" x14ac:dyDescent="0.25">
      <c r="B449" s="56" t="e">
        <v>#N/A</v>
      </c>
      <c r="C449" s="56" t="e">
        <v>#N/A</v>
      </c>
      <c r="D449" s="56" t="e">
        <v>#N/A</v>
      </c>
      <c r="E449" s="56" t="e">
        <v>#N/A</v>
      </c>
      <c r="F449" s="56" t="e">
        <v>#N/A</v>
      </c>
      <c r="G449" s="56" t="e">
        <v>#N/A</v>
      </c>
      <c r="H449" s="56" t="e">
        <v>#N/A</v>
      </c>
      <c r="J449" s="56" t="e">
        <v>#N/A</v>
      </c>
      <c r="K449" s="56" t="e">
        <v>#N/A</v>
      </c>
      <c r="L449" s="56" t="e">
        <v>#N/A</v>
      </c>
      <c r="M449" s="56" t="e">
        <v>#N/A</v>
      </c>
      <c r="N449" s="56" t="e">
        <v>#N/A</v>
      </c>
      <c r="O449" s="56" t="e">
        <v>#N/A</v>
      </c>
      <c r="P449" s="56" t="e">
        <v>#N/A</v>
      </c>
    </row>
    <row r="450" spans="2:16" ht="13.5" customHeight="1" x14ac:dyDescent="0.25">
      <c r="B450" s="56" t="e">
        <v>#N/A</v>
      </c>
      <c r="C450" s="56" t="e">
        <v>#N/A</v>
      </c>
      <c r="D450" s="56" t="e">
        <v>#N/A</v>
      </c>
      <c r="E450" s="56" t="e">
        <v>#N/A</v>
      </c>
      <c r="F450" s="56" t="e">
        <v>#N/A</v>
      </c>
      <c r="G450" s="56" t="e">
        <v>#N/A</v>
      </c>
      <c r="H450" s="56" t="e">
        <v>#N/A</v>
      </c>
      <c r="J450" s="56" t="e">
        <v>#N/A</v>
      </c>
      <c r="K450" s="56" t="e">
        <v>#N/A</v>
      </c>
      <c r="L450" s="56" t="e">
        <v>#N/A</v>
      </c>
      <c r="M450" s="56" t="e">
        <v>#N/A</v>
      </c>
      <c r="N450" s="56" t="e">
        <v>#N/A</v>
      </c>
      <c r="O450" s="56" t="e">
        <v>#N/A</v>
      </c>
      <c r="P450" s="56" t="e">
        <v>#N/A</v>
      </c>
    </row>
    <row r="451" spans="2:16" ht="13.5" customHeight="1" x14ac:dyDescent="0.25">
      <c r="B451" s="56" t="e">
        <v>#N/A</v>
      </c>
      <c r="C451" s="56" t="e">
        <v>#N/A</v>
      </c>
      <c r="D451" s="56" t="e">
        <v>#N/A</v>
      </c>
      <c r="E451" s="56" t="e">
        <v>#N/A</v>
      </c>
      <c r="F451" s="56" t="e">
        <v>#N/A</v>
      </c>
      <c r="G451" s="56" t="e">
        <v>#N/A</v>
      </c>
      <c r="H451" s="56" t="e">
        <v>#N/A</v>
      </c>
      <c r="J451" s="56" t="e">
        <v>#N/A</v>
      </c>
      <c r="K451" s="56" t="e">
        <v>#N/A</v>
      </c>
      <c r="L451" s="56" t="e">
        <v>#N/A</v>
      </c>
      <c r="M451" s="56" t="e">
        <v>#N/A</v>
      </c>
      <c r="N451" s="56" t="e">
        <v>#N/A</v>
      </c>
      <c r="O451" s="56" t="e">
        <v>#N/A</v>
      </c>
      <c r="P451" s="56" t="e">
        <v>#N/A</v>
      </c>
    </row>
    <row r="452" spans="2:16" ht="13.5" customHeight="1" x14ac:dyDescent="0.25">
      <c r="B452" s="56" t="e">
        <v>#N/A</v>
      </c>
      <c r="C452" s="56" t="e">
        <v>#N/A</v>
      </c>
      <c r="D452" s="56" t="e">
        <v>#N/A</v>
      </c>
      <c r="E452" s="56" t="e">
        <v>#N/A</v>
      </c>
      <c r="F452" s="56" t="e">
        <v>#N/A</v>
      </c>
      <c r="G452" s="56" t="e">
        <v>#N/A</v>
      </c>
      <c r="H452" s="56" t="e">
        <v>#N/A</v>
      </c>
      <c r="J452" s="56" t="e">
        <v>#N/A</v>
      </c>
      <c r="K452" s="56" t="e">
        <v>#N/A</v>
      </c>
      <c r="L452" s="56" t="e">
        <v>#N/A</v>
      </c>
      <c r="M452" s="56" t="e">
        <v>#N/A</v>
      </c>
      <c r="N452" s="56" t="e">
        <v>#N/A</v>
      </c>
      <c r="O452" s="56" t="e">
        <v>#N/A</v>
      </c>
      <c r="P452" s="56" t="e">
        <v>#N/A</v>
      </c>
    </row>
    <row r="453" spans="2:16" ht="13.5" customHeight="1" x14ac:dyDescent="0.25">
      <c r="B453" s="56" t="e">
        <v>#N/A</v>
      </c>
      <c r="C453" s="56" t="e">
        <v>#N/A</v>
      </c>
      <c r="D453" s="56" t="e">
        <v>#N/A</v>
      </c>
      <c r="E453" s="56" t="e">
        <v>#N/A</v>
      </c>
      <c r="F453" s="56" t="e">
        <v>#N/A</v>
      </c>
      <c r="G453" s="56" t="e">
        <v>#N/A</v>
      </c>
      <c r="H453" s="56" t="e">
        <v>#N/A</v>
      </c>
      <c r="J453" s="56" t="e">
        <v>#N/A</v>
      </c>
      <c r="K453" s="56" t="e">
        <v>#N/A</v>
      </c>
      <c r="L453" s="56" t="e">
        <v>#N/A</v>
      </c>
      <c r="M453" s="56" t="e">
        <v>#N/A</v>
      </c>
      <c r="N453" s="56" t="e">
        <v>#N/A</v>
      </c>
      <c r="O453" s="56" t="e">
        <v>#N/A</v>
      </c>
      <c r="P453" s="56" t="e">
        <v>#N/A</v>
      </c>
    </row>
    <row r="454" spans="2:16" ht="13.5" customHeight="1" x14ac:dyDescent="0.25">
      <c r="B454" s="56" t="e">
        <v>#N/A</v>
      </c>
      <c r="C454" s="56" t="e">
        <v>#N/A</v>
      </c>
      <c r="D454" s="56" t="e">
        <v>#N/A</v>
      </c>
      <c r="E454" s="56" t="e">
        <v>#N/A</v>
      </c>
      <c r="F454" s="56" t="e">
        <v>#N/A</v>
      </c>
      <c r="G454" s="56" t="e">
        <v>#N/A</v>
      </c>
      <c r="H454" s="56" t="e">
        <v>#N/A</v>
      </c>
      <c r="J454" s="56" t="e">
        <v>#N/A</v>
      </c>
      <c r="K454" s="56" t="e">
        <v>#N/A</v>
      </c>
      <c r="L454" s="56" t="e">
        <v>#N/A</v>
      </c>
      <c r="M454" s="56" t="e">
        <v>#N/A</v>
      </c>
      <c r="N454" s="56" t="e">
        <v>#N/A</v>
      </c>
      <c r="O454" s="56" t="e">
        <v>#N/A</v>
      </c>
      <c r="P454" s="56" t="e">
        <v>#N/A</v>
      </c>
    </row>
    <row r="455" spans="2:16" ht="13.5" customHeight="1" x14ac:dyDescent="0.25">
      <c r="B455" s="56" t="e">
        <v>#N/A</v>
      </c>
      <c r="C455" s="56" t="e">
        <v>#N/A</v>
      </c>
      <c r="D455" s="56" t="e">
        <v>#N/A</v>
      </c>
      <c r="E455" s="56" t="e">
        <v>#N/A</v>
      </c>
      <c r="F455" s="56" t="e">
        <v>#N/A</v>
      </c>
      <c r="G455" s="56" t="e">
        <v>#N/A</v>
      </c>
      <c r="H455" s="56" t="e">
        <v>#N/A</v>
      </c>
      <c r="J455" s="56" t="e">
        <v>#N/A</v>
      </c>
      <c r="K455" s="56" t="e">
        <v>#N/A</v>
      </c>
      <c r="L455" s="56" t="e">
        <v>#N/A</v>
      </c>
      <c r="M455" s="56" t="e">
        <v>#N/A</v>
      </c>
      <c r="N455" s="56" t="e">
        <v>#N/A</v>
      </c>
      <c r="O455" s="56" t="e">
        <v>#N/A</v>
      </c>
      <c r="P455" s="56" t="e">
        <v>#N/A</v>
      </c>
    </row>
    <row r="456" spans="2:16" ht="13.5" customHeight="1" x14ac:dyDescent="0.25">
      <c r="B456" s="56" t="e">
        <v>#N/A</v>
      </c>
      <c r="C456" s="56" t="e">
        <v>#N/A</v>
      </c>
      <c r="D456" s="56" t="e">
        <v>#N/A</v>
      </c>
      <c r="E456" s="56" t="e">
        <v>#N/A</v>
      </c>
      <c r="F456" s="56" t="e">
        <v>#N/A</v>
      </c>
      <c r="G456" s="56" t="e">
        <v>#N/A</v>
      </c>
      <c r="H456" s="56" t="e">
        <v>#N/A</v>
      </c>
      <c r="J456" s="56" t="e">
        <v>#N/A</v>
      </c>
      <c r="K456" s="56" t="e">
        <v>#N/A</v>
      </c>
      <c r="L456" s="56" t="e">
        <v>#N/A</v>
      </c>
      <c r="M456" s="56" t="e">
        <v>#N/A</v>
      </c>
      <c r="N456" s="56" t="e">
        <v>#N/A</v>
      </c>
      <c r="O456" s="56" t="e">
        <v>#N/A</v>
      </c>
      <c r="P456" s="56" t="e">
        <v>#N/A</v>
      </c>
    </row>
    <row r="457" spans="2:16" ht="13.5" customHeight="1" x14ac:dyDescent="0.25">
      <c r="B457" s="56" t="e">
        <v>#N/A</v>
      </c>
      <c r="C457" s="56" t="e">
        <v>#N/A</v>
      </c>
      <c r="D457" s="56" t="e">
        <v>#N/A</v>
      </c>
      <c r="E457" s="56" t="e">
        <v>#N/A</v>
      </c>
      <c r="F457" s="56" t="e">
        <v>#N/A</v>
      </c>
      <c r="G457" s="56" t="e">
        <v>#N/A</v>
      </c>
      <c r="H457" s="56" t="e">
        <v>#N/A</v>
      </c>
      <c r="J457" s="56" t="e">
        <v>#N/A</v>
      </c>
      <c r="K457" s="56" t="e">
        <v>#N/A</v>
      </c>
      <c r="L457" s="56" t="e">
        <v>#N/A</v>
      </c>
      <c r="M457" s="56" t="e">
        <v>#N/A</v>
      </c>
      <c r="N457" s="56" t="e">
        <v>#N/A</v>
      </c>
      <c r="O457" s="56" t="e">
        <v>#N/A</v>
      </c>
      <c r="P457" s="56" t="e">
        <v>#N/A</v>
      </c>
    </row>
    <row r="458" spans="2:16" ht="13.5" customHeight="1" x14ac:dyDescent="0.25">
      <c r="B458" s="56" t="e">
        <v>#N/A</v>
      </c>
      <c r="C458" s="56" t="e">
        <v>#N/A</v>
      </c>
      <c r="D458" s="56" t="e">
        <v>#N/A</v>
      </c>
      <c r="E458" s="56" t="e">
        <v>#N/A</v>
      </c>
      <c r="F458" s="56" t="e">
        <v>#N/A</v>
      </c>
      <c r="G458" s="56" t="e">
        <v>#N/A</v>
      </c>
      <c r="H458" s="56" t="e">
        <v>#N/A</v>
      </c>
      <c r="J458" s="56" t="e">
        <v>#N/A</v>
      </c>
      <c r="K458" s="56" t="e">
        <v>#N/A</v>
      </c>
      <c r="L458" s="56" t="e">
        <v>#N/A</v>
      </c>
      <c r="M458" s="56" t="e">
        <v>#N/A</v>
      </c>
      <c r="N458" s="56" t="e">
        <v>#N/A</v>
      </c>
      <c r="O458" s="56" t="e">
        <v>#N/A</v>
      </c>
      <c r="P458" s="56" t="e">
        <v>#N/A</v>
      </c>
    </row>
    <row r="459" spans="2:16" ht="13.5" customHeight="1" x14ac:dyDescent="0.25">
      <c r="B459" s="56" t="e">
        <v>#N/A</v>
      </c>
      <c r="C459" s="56" t="e">
        <v>#N/A</v>
      </c>
      <c r="D459" s="56" t="e">
        <v>#N/A</v>
      </c>
      <c r="E459" s="56" t="e">
        <v>#N/A</v>
      </c>
      <c r="F459" s="56" t="e">
        <v>#N/A</v>
      </c>
      <c r="G459" s="56" t="e">
        <v>#N/A</v>
      </c>
      <c r="H459" s="56" t="e">
        <v>#N/A</v>
      </c>
      <c r="J459" s="56" t="e">
        <v>#N/A</v>
      </c>
      <c r="K459" s="56" t="e">
        <v>#N/A</v>
      </c>
      <c r="L459" s="56" t="e">
        <v>#N/A</v>
      </c>
      <c r="M459" s="56" t="e">
        <v>#N/A</v>
      </c>
      <c r="N459" s="56" t="e">
        <v>#N/A</v>
      </c>
      <c r="O459" s="56" t="e">
        <v>#N/A</v>
      </c>
      <c r="P459" s="56" t="e">
        <v>#N/A</v>
      </c>
    </row>
    <row r="460" spans="2:16" ht="13.5" customHeight="1" x14ac:dyDescent="0.25">
      <c r="B460" s="56" t="e">
        <v>#N/A</v>
      </c>
      <c r="C460" s="56" t="e">
        <v>#N/A</v>
      </c>
      <c r="D460" s="56" t="e">
        <v>#N/A</v>
      </c>
      <c r="E460" s="56" t="e">
        <v>#N/A</v>
      </c>
      <c r="F460" s="56" t="e">
        <v>#N/A</v>
      </c>
      <c r="G460" s="56" t="e">
        <v>#N/A</v>
      </c>
      <c r="H460" s="56" t="e">
        <v>#N/A</v>
      </c>
      <c r="J460" s="56" t="e">
        <v>#N/A</v>
      </c>
      <c r="K460" s="56" t="e">
        <v>#N/A</v>
      </c>
      <c r="L460" s="56" t="e">
        <v>#N/A</v>
      </c>
      <c r="M460" s="56" t="e">
        <v>#N/A</v>
      </c>
      <c r="N460" s="56" t="e">
        <v>#N/A</v>
      </c>
      <c r="O460" s="56" t="e">
        <v>#N/A</v>
      </c>
      <c r="P460" s="56" t="e">
        <v>#N/A</v>
      </c>
    </row>
    <row r="461" spans="2:16" ht="13.5" customHeight="1" x14ac:dyDescent="0.25">
      <c r="B461" s="56" t="e">
        <v>#N/A</v>
      </c>
      <c r="C461" s="56" t="e">
        <v>#N/A</v>
      </c>
      <c r="D461" s="56" t="e">
        <v>#N/A</v>
      </c>
      <c r="E461" s="56" t="e">
        <v>#N/A</v>
      </c>
      <c r="F461" s="56" t="e">
        <v>#N/A</v>
      </c>
      <c r="G461" s="56" t="e">
        <v>#N/A</v>
      </c>
      <c r="H461" s="56" t="e">
        <v>#N/A</v>
      </c>
      <c r="J461" s="56" t="e">
        <v>#N/A</v>
      </c>
      <c r="K461" s="56" t="e">
        <v>#N/A</v>
      </c>
      <c r="L461" s="56" t="e">
        <v>#N/A</v>
      </c>
      <c r="M461" s="56" t="e">
        <v>#N/A</v>
      </c>
      <c r="N461" s="56" t="e">
        <v>#N/A</v>
      </c>
      <c r="O461" s="56" t="e">
        <v>#N/A</v>
      </c>
      <c r="P461" s="56" t="e">
        <v>#N/A</v>
      </c>
    </row>
    <row r="462" spans="2:16" ht="13.5" customHeight="1" x14ac:dyDescent="0.25">
      <c r="B462" s="56" t="e">
        <v>#N/A</v>
      </c>
      <c r="C462" s="56" t="e">
        <v>#N/A</v>
      </c>
      <c r="D462" s="56" t="e">
        <v>#N/A</v>
      </c>
      <c r="E462" s="56" t="e">
        <v>#N/A</v>
      </c>
      <c r="F462" s="56" t="e">
        <v>#N/A</v>
      </c>
      <c r="G462" s="56" t="e">
        <v>#N/A</v>
      </c>
      <c r="H462" s="56" t="e">
        <v>#N/A</v>
      </c>
      <c r="J462" s="56" t="e">
        <v>#N/A</v>
      </c>
      <c r="K462" s="56" t="e">
        <v>#N/A</v>
      </c>
      <c r="L462" s="56" t="e">
        <v>#N/A</v>
      </c>
      <c r="M462" s="56" t="e">
        <v>#N/A</v>
      </c>
      <c r="N462" s="56" t="e">
        <v>#N/A</v>
      </c>
      <c r="O462" s="56" t="e">
        <v>#N/A</v>
      </c>
      <c r="P462" s="56" t="e">
        <v>#N/A</v>
      </c>
    </row>
    <row r="463" spans="2:16" ht="13.5" customHeight="1" x14ac:dyDescent="0.25">
      <c r="B463" s="56" t="e">
        <v>#N/A</v>
      </c>
      <c r="C463" s="56" t="e">
        <v>#N/A</v>
      </c>
      <c r="D463" s="56" t="e">
        <v>#N/A</v>
      </c>
      <c r="E463" s="56" t="e">
        <v>#N/A</v>
      </c>
      <c r="F463" s="56" t="e">
        <v>#N/A</v>
      </c>
      <c r="G463" s="56" t="e">
        <v>#N/A</v>
      </c>
      <c r="H463" s="56" t="e">
        <v>#N/A</v>
      </c>
      <c r="J463" s="56" t="e">
        <v>#N/A</v>
      </c>
      <c r="K463" s="56" t="e">
        <v>#N/A</v>
      </c>
      <c r="L463" s="56" t="e">
        <v>#N/A</v>
      </c>
      <c r="M463" s="56" t="e">
        <v>#N/A</v>
      </c>
      <c r="N463" s="56" t="e">
        <v>#N/A</v>
      </c>
      <c r="O463" s="56" t="e">
        <v>#N/A</v>
      </c>
      <c r="P463" s="56" t="e">
        <v>#N/A</v>
      </c>
    </row>
    <row r="464" spans="2:16" ht="13.5" customHeight="1" x14ac:dyDescent="0.25">
      <c r="B464" s="56" t="e">
        <v>#N/A</v>
      </c>
      <c r="C464" s="56" t="e">
        <v>#N/A</v>
      </c>
      <c r="D464" s="56" t="e">
        <v>#N/A</v>
      </c>
      <c r="E464" s="56" t="e">
        <v>#N/A</v>
      </c>
      <c r="F464" s="56" t="e">
        <v>#N/A</v>
      </c>
      <c r="G464" s="56" t="e">
        <v>#N/A</v>
      </c>
      <c r="H464" s="56" t="e">
        <v>#N/A</v>
      </c>
      <c r="J464" s="56" t="e">
        <v>#N/A</v>
      </c>
      <c r="K464" s="56" t="e">
        <v>#N/A</v>
      </c>
      <c r="L464" s="56" t="e">
        <v>#N/A</v>
      </c>
      <c r="M464" s="56" t="e">
        <v>#N/A</v>
      </c>
      <c r="N464" s="56" t="e">
        <v>#N/A</v>
      </c>
      <c r="O464" s="56" t="e">
        <v>#N/A</v>
      </c>
      <c r="P464" s="56" t="e">
        <v>#N/A</v>
      </c>
    </row>
    <row r="465" spans="2:16" ht="13.5" customHeight="1" x14ac:dyDescent="0.25">
      <c r="B465" s="56" t="e">
        <v>#N/A</v>
      </c>
      <c r="C465" s="56" t="e">
        <v>#N/A</v>
      </c>
      <c r="D465" s="56" t="e">
        <v>#N/A</v>
      </c>
      <c r="E465" s="56" t="e">
        <v>#N/A</v>
      </c>
      <c r="F465" s="56" t="e">
        <v>#N/A</v>
      </c>
      <c r="G465" s="56" t="e">
        <v>#N/A</v>
      </c>
      <c r="H465" s="56" t="e">
        <v>#N/A</v>
      </c>
      <c r="J465" s="56" t="e">
        <v>#N/A</v>
      </c>
      <c r="K465" s="56" t="e">
        <v>#N/A</v>
      </c>
      <c r="L465" s="56" t="e">
        <v>#N/A</v>
      </c>
      <c r="M465" s="56" t="e">
        <v>#N/A</v>
      </c>
      <c r="N465" s="56" t="e">
        <v>#N/A</v>
      </c>
      <c r="O465" s="56" t="e">
        <v>#N/A</v>
      </c>
      <c r="P465" s="56" t="e">
        <v>#N/A</v>
      </c>
    </row>
    <row r="466" spans="2:16" ht="13.5" customHeight="1" x14ac:dyDescent="0.25">
      <c r="B466" s="56" t="e">
        <v>#N/A</v>
      </c>
      <c r="C466" s="56" t="e">
        <v>#N/A</v>
      </c>
      <c r="D466" s="56" t="e">
        <v>#N/A</v>
      </c>
      <c r="E466" s="56" t="e">
        <v>#N/A</v>
      </c>
      <c r="F466" s="56" t="e">
        <v>#N/A</v>
      </c>
      <c r="G466" s="56" t="e">
        <v>#N/A</v>
      </c>
      <c r="H466" s="56" t="e">
        <v>#N/A</v>
      </c>
      <c r="J466" s="56" t="e">
        <v>#N/A</v>
      </c>
      <c r="K466" s="56" t="e">
        <v>#N/A</v>
      </c>
      <c r="L466" s="56" t="e">
        <v>#N/A</v>
      </c>
      <c r="M466" s="56" t="e">
        <v>#N/A</v>
      </c>
      <c r="N466" s="56" t="e">
        <v>#N/A</v>
      </c>
      <c r="O466" s="56" t="e">
        <v>#N/A</v>
      </c>
      <c r="P466" s="56" t="e">
        <v>#N/A</v>
      </c>
    </row>
    <row r="467" spans="2:16" ht="13.5" customHeight="1" x14ac:dyDescent="0.25">
      <c r="B467" s="56" t="e">
        <v>#N/A</v>
      </c>
      <c r="C467" s="56" t="e">
        <v>#N/A</v>
      </c>
      <c r="D467" s="56" t="e">
        <v>#N/A</v>
      </c>
      <c r="E467" s="56" t="e">
        <v>#N/A</v>
      </c>
      <c r="F467" s="56" t="e">
        <v>#N/A</v>
      </c>
      <c r="G467" s="56" t="e">
        <v>#N/A</v>
      </c>
      <c r="H467" s="56" t="e">
        <v>#N/A</v>
      </c>
      <c r="J467" s="56" t="e">
        <v>#N/A</v>
      </c>
      <c r="K467" s="56" t="e">
        <v>#N/A</v>
      </c>
      <c r="L467" s="56" t="e">
        <v>#N/A</v>
      </c>
      <c r="M467" s="56" t="e">
        <v>#N/A</v>
      </c>
      <c r="N467" s="56" t="e">
        <v>#N/A</v>
      </c>
      <c r="O467" s="56" t="e">
        <v>#N/A</v>
      </c>
      <c r="P467" s="56" t="e">
        <v>#N/A</v>
      </c>
    </row>
    <row r="468" spans="2:16" ht="13.5" customHeight="1" x14ac:dyDescent="0.25">
      <c r="B468" s="56" t="e">
        <v>#N/A</v>
      </c>
      <c r="C468" s="56" t="e">
        <v>#N/A</v>
      </c>
      <c r="D468" s="56" t="e">
        <v>#N/A</v>
      </c>
      <c r="E468" s="56" t="e">
        <v>#N/A</v>
      </c>
      <c r="F468" s="56" t="e">
        <v>#N/A</v>
      </c>
      <c r="G468" s="56" t="e">
        <v>#N/A</v>
      </c>
      <c r="H468" s="56" t="e">
        <v>#N/A</v>
      </c>
      <c r="J468" s="56" t="e">
        <v>#N/A</v>
      </c>
      <c r="K468" s="56" t="e">
        <v>#N/A</v>
      </c>
      <c r="L468" s="56" t="e">
        <v>#N/A</v>
      </c>
      <c r="M468" s="56" t="e">
        <v>#N/A</v>
      </c>
      <c r="N468" s="56" t="e">
        <v>#N/A</v>
      </c>
      <c r="O468" s="56" t="e">
        <v>#N/A</v>
      </c>
      <c r="P468" s="56" t="e">
        <v>#N/A</v>
      </c>
    </row>
    <row r="469" spans="2:16" ht="13.5" customHeight="1" x14ac:dyDescent="0.25">
      <c r="B469" s="56" t="e">
        <v>#N/A</v>
      </c>
      <c r="C469" s="56" t="e">
        <v>#N/A</v>
      </c>
      <c r="D469" s="56" t="e">
        <v>#N/A</v>
      </c>
      <c r="E469" s="56" t="e">
        <v>#N/A</v>
      </c>
      <c r="F469" s="56" t="e">
        <v>#N/A</v>
      </c>
      <c r="G469" s="56" t="e">
        <v>#N/A</v>
      </c>
      <c r="H469" s="56" t="e">
        <v>#N/A</v>
      </c>
      <c r="J469" s="56" t="e">
        <v>#N/A</v>
      </c>
      <c r="K469" s="56" t="e">
        <v>#N/A</v>
      </c>
      <c r="L469" s="56" t="e">
        <v>#N/A</v>
      </c>
      <c r="M469" s="56" t="e">
        <v>#N/A</v>
      </c>
      <c r="N469" s="56" t="e">
        <v>#N/A</v>
      </c>
      <c r="O469" s="56" t="e">
        <v>#N/A</v>
      </c>
      <c r="P469" s="56" t="e">
        <v>#N/A</v>
      </c>
    </row>
    <row r="470" spans="2:16" ht="13.5" customHeight="1" x14ac:dyDescent="0.25">
      <c r="B470" s="56" t="e">
        <v>#N/A</v>
      </c>
      <c r="C470" s="56" t="e">
        <v>#N/A</v>
      </c>
      <c r="D470" s="56" t="e">
        <v>#N/A</v>
      </c>
      <c r="E470" s="56" t="e">
        <v>#N/A</v>
      </c>
      <c r="F470" s="56" t="e">
        <v>#N/A</v>
      </c>
      <c r="G470" s="56" t="e">
        <v>#N/A</v>
      </c>
      <c r="H470" s="56" t="e">
        <v>#N/A</v>
      </c>
      <c r="J470" s="56" t="e">
        <v>#N/A</v>
      </c>
      <c r="K470" s="56" t="e">
        <v>#N/A</v>
      </c>
      <c r="L470" s="56" t="e">
        <v>#N/A</v>
      </c>
      <c r="M470" s="56" t="e">
        <v>#N/A</v>
      </c>
      <c r="N470" s="56" t="e">
        <v>#N/A</v>
      </c>
      <c r="O470" s="56" t="e">
        <v>#N/A</v>
      </c>
      <c r="P470" s="56" t="e">
        <v>#N/A</v>
      </c>
    </row>
    <row r="471" spans="2:16" ht="13.5" customHeight="1" x14ac:dyDescent="0.25">
      <c r="B471" s="56" t="e">
        <v>#N/A</v>
      </c>
      <c r="C471" s="56" t="e">
        <v>#N/A</v>
      </c>
      <c r="D471" s="56" t="e">
        <v>#N/A</v>
      </c>
      <c r="E471" s="56" t="e">
        <v>#N/A</v>
      </c>
      <c r="F471" s="56" t="e">
        <v>#N/A</v>
      </c>
      <c r="G471" s="56" t="e">
        <v>#N/A</v>
      </c>
      <c r="H471" s="56" t="e">
        <v>#N/A</v>
      </c>
      <c r="J471" s="56" t="e">
        <v>#N/A</v>
      </c>
      <c r="K471" s="56" t="e">
        <v>#N/A</v>
      </c>
      <c r="L471" s="56" t="e">
        <v>#N/A</v>
      </c>
      <c r="M471" s="56" t="e">
        <v>#N/A</v>
      </c>
      <c r="N471" s="56" t="e">
        <v>#N/A</v>
      </c>
      <c r="O471" s="56" t="e">
        <v>#N/A</v>
      </c>
      <c r="P471" s="56" t="e">
        <v>#N/A</v>
      </c>
    </row>
    <row r="472" spans="2:16" ht="13.5" customHeight="1" x14ac:dyDescent="0.25">
      <c r="B472" s="56" t="e">
        <v>#N/A</v>
      </c>
      <c r="C472" s="56" t="e">
        <v>#N/A</v>
      </c>
      <c r="D472" s="56" t="e">
        <v>#N/A</v>
      </c>
      <c r="E472" s="56" t="e">
        <v>#N/A</v>
      </c>
      <c r="F472" s="56" t="e">
        <v>#N/A</v>
      </c>
      <c r="G472" s="56" t="e">
        <v>#N/A</v>
      </c>
      <c r="H472" s="56" t="e">
        <v>#N/A</v>
      </c>
      <c r="J472" s="56" t="e">
        <v>#N/A</v>
      </c>
      <c r="K472" s="56" t="e">
        <v>#N/A</v>
      </c>
      <c r="L472" s="56" t="e">
        <v>#N/A</v>
      </c>
      <c r="M472" s="56" t="e">
        <v>#N/A</v>
      </c>
      <c r="N472" s="56" t="e">
        <v>#N/A</v>
      </c>
      <c r="O472" s="56" t="e">
        <v>#N/A</v>
      </c>
      <c r="P472" s="56" t="e">
        <v>#N/A</v>
      </c>
    </row>
    <row r="473" spans="2:16" ht="13.5" customHeight="1" x14ac:dyDescent="0.25">
      <c r="B473" s="56" t="e">
        <v>#N/A</v>
      </c>
      <c r="C473" s="56" t="e">
        <v>#N/A</v>
      </c>
      <c r="D473" s="56" t="e">
        <v>#N/A</v>
      </c>
      <c r="E473" s="56" t="e">
        <v>#N/A</v>
      </c>
      <c r="F473" s="56" t="e">
        <v>#N/A</v>
      </c>
      <c r="G473" s="56" t="e">
        <v>#N/A</v>
      </c>
      <c r="H473" s="56" t="e">
        <v>#N/A</v>
      </c>
      <c r="J473" s="56" t="e">
        <v>#N/A</v>
      </c>
      <c r="K473" s="56" t="e">
        <v>#N/A</v>
      </c>
      <c r="L473" s="56" t="e">
        <v>#N/A</v>
      </c>
      <c r="M473" s="56" t="e">
        <v>#N/A</v>
      </c>
      <c r="N473" s="56" t="e">
        <v>#N/A</v>
      </c>
      <c r="O473" s="56" t="e">
        <v>#N/A</v>
      </c>
      <c r="P473" s="56" t="e">
        <v>#N/A</v>
      </c>
    </row>
    <row r="474" spans="2:16" ht="13.5" customHeight="1" x14ac:dyDescent="0.25">
      <c r="B474" s="56" t="e">
        <v>#N/A</v>
      </c>
      <c r="C474" s="56" t="e">
        <v>#N/A</v>
      </c>
      <c r="D474" s="56" t="e">
        <v>#N/A</v>
      </c>
      <c r="E474" s="56" t="e">
        <v>#N/A</v>
      </c>
      <c r="F474" s="56" t="e">
        <v>#N/A</v>
      </c>
      <c r="G474" s="56" t="e">
        <v>#N/A</v>
      </c>
      <c r="H474" s="56" t="e">
        <v>#N/A</v>
      </c>
      <c r="J474" s="56" t="e">
        <v>#N/A</v>
      </c>
      <c r="K474" s="56" t="e">
        <v>#N/A</v>
      </c>
      <c r="L474" s="56" t="e">
        <v>#N/A</v>
      </c>
      <c r="M474" s="56" t="e">
        <v>#N/A</v>
      </c>
      <c r="N474" s="56" t="e">
        <v>#N/A</v>
      </c>
      <c r="O474" s="56" t="e">
        <v>#N/A</v>
      </c>
      <c r="P474" s="56" t="e">
        <v>#N/A</v>
      </c>
    </row>
    <row r="475" spans="2:16" ht="13.5" customHeight="1" x14ac:dyDescent="0.25">
      <c r="B475" s="56" t="e">
        <v>#N/A</v>
      </c>
      <c r="C475" s="56" t="e">
        <v>#N/A</v>
      </c>
      <c r="D475" s="56" t="e">
        <v>#N/A</v>
      </c>
      <c r="E475" s="56" t="e">
        <v>#N/A</v>
      </c>
      <c r="F475" s="56" t="e">
        <v>#N/A</v>
      </c>
      <c r="G475" s="56" t="e">
        <v>#N/A</v>
      </c>
      <c r="H475" s="56" t="e">
        <v>#N/A</v>
      </c>
      <c r="J475" s="56" t="e">
        <v>#N/A</v>
      </c>
      <c r="K475" s="56" t="e">
        <v>#N/A</v>
      </c>
      <c r="L475" s="56" t="e">
        <v>#N/A</v>
      </c>
      <c r="M475" s="56" t="e">
        <v>#N/A</v>
      </c>
      <c r="N475" s="56" t="e">
        <v>#N/A</v>
      </c>
      <c r="O475" s="56" t="e">
        <v>#N/A</v>
      </c>
      <c r="P475" s="56" t="e">
        <v>#N/A</v>
      </c>
    </row>
    <row r="476" spans="2:16" ht="13.5" customHeight="1" x14ac:dyDescent="0.25">
      <c r="B476" s="56" t="e">
        <v>#N/A</v>
      </c>
      <c r="C476" s="56" t="e">
        <v>#N/A</v>
      </c>
      <c r="D476" s="56" t="e">
        <v>#N/A</v>
      </c>
      <c r="E476" s="56" t="e">
        <v>#N/A</v>
      </c>
      <c r="F476" s="56" t="e">
        <v>#N/A</v>
      </c>
      <c r="G476" s="56" t="e">
        <v>#N/A</v>
      </c>
      <c r="H476" s="56" t="e">
        <v>#N/A</v>
      </c>
      <c r="J476" s="56" t="e">
        <v>#N/A</v>
      </c>
      <c r="K476" s="56" t="e">
        <v>#N/A</v>
      </c>
      <c r="L476" s="56" t="e">
        <v>#N/A</v>
      </c>
      <c r="M476" s="56" t="e">
        <v>#N/A</v>
      </c>
      <c r="N476" s="56" t="e">
        <v>#N/A</v>
      </c>
      <c r="O476" s="56" t="e">
        <v>#N/A</v>
      </c>
      <c r="P476" s="56" t="e">
        <v>#N/A</v>
      </c>
    </row>
    <row r="477" spans="2:16" ht="13.5" customHeight="1" x14ac:dyDescent="0.25">
      <c r="B477" s="56" t="e">
        <v>#N/A</v>
      </c>
      <c r="C477" s="56" t="e">
        <v>#N/A</v>
      </c>
      <c r="D477" s="56" t="e">
        <v>#N/A</v>
      </c>
      <c r="E477" s="56" t="e">
        <v>#N/A</v>
      </c>
      <c r="F477" s="56" t="e">
        <v>#N/A</v>
      </c>
      <c r="G477" s="56" t="e">
        <v>#N/A</v>
      </c>
      <c r="H477" s="56" t="e">
        <v>#N/A</v>
      </c>
      <c r="J477" s="56" t="e">
        <v>#N/A</v>
      </c>
      <c r="K477" s="56" t="e">
        <v>#N/A</v>
      </c>
      <c r="L477" s="56" t="e">
        <v>#N/A</v>
      </c>
      <c r="M477" s="56" t="e">
        <v>#N/A</v>
      </c>
      <c r="N477" s="56" t="e">
        <v>#N/A</v>
      </c>
      <c r="O477" s="56" t="e">
        <v>#N/A</v>
      </c>
      <c r="P477" s="56" t="e">
        <v>#N/A</v>
      </c>
    </row>
    <row r="478" spans="2:16" ht="13.5" customHeight="1" x14ac:dyDescent="0.25">
      <c r="B478" s="56" t="e">
        <v>#N/A</v>
      </c>
      <c r="C478" s="56" t="e">
        <v>#N/A</v>
      </c>
      <c r="D478" s="56" t="e">
        <v>#N/A</v>
      </c>
      <c r="E478" s="56" t="e">
        <v>#N/A</v>
      </c>
      <c r="F478" s="56" t="e">
        <v>#N/A</v>
      </c>
      <c r="G478" s="56" t="e">
        <v>#N/A</v>
      </c>
      <c r="H478" s="56" t="e">
        <v>#N/A</v>
      </c>
      <c r="J478" s="56" t="e">
        <v>#N/A</v>
      </c>
      <c r="K478" s="56" t="e">
        <v>#N/A</v>
      </c>
      <c r="L478" s="56" t="e">
        <v>#N/A</v>
      </c>
      <c r="M478" s="56" t="e">
        <v>#N/A</v>
      </c>
      <c r="N478" s="56" t="e">
        <v>#N/A</v>
      </c>
      <c r="O478" s="56" t="e">
        <v>#N/A</v>
      </c>
      <c r="P478" s="56" t="e">
        <v>#N/A</v>
      </c>
    </row>
    <row r="479" spans="2:16" ht="13.5" customHeight="1" x14ac:dyDescent="0.25">
      <c r="B479" s="56" t="e">
        <v>#N/A</v>
      </c>
      <c r="C479" s="56" t="e">
        <v>#N/A</v>
      </c>
      <c r="D479" s="56" t="e">
        <v>#N/A</v>
      </c>
      <c r="E479" s="56" t="e">
        <v>#N/A</v>
      </c>
      <c r="F479" s="56" t="e">
        <v>#N/A</v>
      </c>
      <c r="G479" s="56" t="e">
        <v>#N/A</v>
      </c>
      <c r="H479" s="56" t="e">
        <v>#N/A</v>
      </c>
      <c r="J479" s="56" t="e">
        <v>#N/A</v>
      </c>
      <c r="K479" s="56" t="e">
        <v>#N/A</v>
      </c>
      <c r="L479" s="56" t="e">
        <v>#N/A</v>
      </c>
      <c r="M479" s="56" t="e">
        <v>#N/A</v>
      </c>
      <c r="N479" s="56" t="e">
        <v>#N/A</v>
      </c>
      <c r="O479" s="56" t="e">
        <v>#N/A</v>
      </c>
      <c r="P479" s="56" t="e">
        <v>#N/A</v>
      </c>
    </row>
    <row r="480" spans="2:16" ht="13.5" customHeight="1" x14ac:dyDescent="0.25">
      <c r="B480" s="56" t="e">
        <v>#N/A</v>
      </c>
      <c r="C480" s="56" t="e">
        <v>#N/A</v>
      </c>
      <c r="D480" s="56" t="e">
        <v>#N/A</v>
      </c>
      <c r="E480" s="56" t="e">
        <v>#N/A</v>
      </c>
      <c r="F480" s="56" t="e">
        <v>#N/A</v>
      </c>
      <c r="G480" s="56" t="e">
        <v>#N/A</v>
      </c>
      <c r="H480" s="56" t="e">
        <v>#N/A</v>
      </c>
      <c r="J480" s="56" t="e">
        <v>#N/A</v>
      </c>
      <c r="K480" s="56" t="e">
        <v>#N/A</v>
      </c>
      <c r="L480" s="56" t="e">
        <v>#N/A</v>
      </c>
      <c r="M480" s="56" t="e">
        <v>#N/A</v>
      </c>
      <c r="N480" s="56" t="e">
        <v>#N/A</v>
      </c>
      <c r="O480" s="56" t="e">
        <v>#N/A</v>
      </c>
      <c r="P480" s="56" t="e">
        <v>#N/A</v>
      </c>
    </row>
    <row r="481" spans="2:16" ht="13.5" customHeight="1" x14ac:dyDescent="0.25">
      <c r="B481" s="56" t="e">
        <v>#N/A</v>
      </c>
      <c r="C481" s="56" t="e">
        <v>#N/A</v>
      </c>
      <c r="D481" s="56" t="e">
        <v>#N/A</v>
      </c>
      <c r="E481" s="56" t="e">
        <v>#N/A</v>
      </c>
      <c r="F481" s="56" t="e">
        <v>#N/A</v>
      </c>
      <c r="G481" s="56" t="e">
        <v>#N/A</v>
      </c>
      <c r="H481" s="56" t="e">
        <v>#N/A</v>
      </c>
      <c r="J481" s="56" t="e">
        <v>#N/A</v>
      </c>
      <c r="K481" s="56" t="e">
        <v>#N/A</v>
      </c>
      <c r="L481" s="56" t="e">
        <v>#N/A</v>
      </c>
      <c r="M481" s="56" t="e">
        <v>#N/A</v>
      </c>
      <c r="N481" s="56" t="e">
        <v>#N/A</v>
      </c>
      <c r="O481" s="56" t="e">
        <v>#N/A</v>
      </c>
      <c r="P481" s="56" t="e">
        <v>#N/A</v>
      </c>
    </row>
    <row r="482" spans="2:16" ht="13.5" customHeight="1" x14ac:dyDescent="0.25">
      <c r="B482" s="56" t="e">
        <v>#N/A</v>
      </c>
      <c r="C482" s="56" t="e">
        <v>#N/A</v>
      </c>
      <c r="D482" s="56" t="e">
        <v>#N/A</v>
      </c>
      <c r="E482" s="56" t="e">
        <v>#N/A</v>
      </c>
      <c r="F482" s="56" t="e">
        <v>#N/A</v>
      </c>
      <c r="G482" s="56" t="e">
        <v>#N/A</v>
      </c>
      <c r="H482" s="56" t="e">
        <v>#N/A</v>
      </c>
      <c r="J482" s="56" t="e">
        <v>#N/A</v>
      </c>
      <c r="K482" s="56" t="e">
        <v>#N/A</v>
      </c>
      <c r="L482" s="56" t="e">
        <v>#N/A</v>
      </c>
      <c r="M482" s="56" t="e">
        <v>#N/A</v>
      </c>
      <c r="N482" s="56" t="e">
        <v>#N/A</v>
      </c>
      <c r="O482" s="56" t="e">
        <v>#N/A</v>
      </c>
      <c r="P482" s="56" t="e">
        <v>#N/A</v>
      </c>
    </row>
    <row r="483" spans="2:16" ht="13.5" customHeight="1" x14ac:dyDescent="0.25">
      <c r="B483" s="56" t="e">
        <v>#N/A</v>
      </c>
      <c r="C483" s="56" t="e">
        <v>#N/A</v>
      </c>
      <c r="D483" s="56" t="e">
        <v>#N/A</v>
      </c>
      <c r="E483" s="56" t="e">
        <v>#N/A</v>
      </c>
      <c r="F483" s="56" t="e">
        <v>#N/A</v>
      </c>
      <c r="G483" s="56" t="e">
        <v>#N/A</v>
      </c>
      <c r="H483" s="56" t="e">
        <v>#N/A</v>
      </c>
      <c r="J483" s="56" t="e">
        <v>#N/A</v>
      </c>
      <c r="K483" s="56" t="e">
        <v>#N/A</v>
      </c>
      <c r="L483" s="56" t="e">
        <v>#N/A</v>
      </c>
      <c r="M483" s="56" t="e">
        <v>#N/A</v>
      </c>
      <c r="N483" s="56" t="e">
        <v>#N/A</v>
      </c>
      <c r="O483" s="56" t="e">
        <v>#N/A</v>
      </c>
      <c r="P483" s="56" t="e">
        <v>#N/A</v>
      </c>
    </row>
    <row r="484" spans="2:16" ht="13.5" customHeight="1" x14ac:dyDescent="0.25">
      <c r="B484" s="56" t="e">
        <v>#N/A</v>
      </c>
      <c r="C484" s="56" t="e">
        <v>#N/A</v>
      </c>
      <c r="D484" s="56" t="e">
        <v>#N/A</v>
      </c>
      <c r="E484" s="56" t="e">
        <v>#N/A</v>
      </c>
      <c r="F484" s="56" t="e">
        <v>#N/A</v>
      </c>
      <c r="G484" s="56" t="e">
        <v>#N/A</v>
      </c>
      <c r="H484" s="56" t="e">
        <v>#N/A</v>
      </c>
      <c r="J484" s="56" t="e">
        <v>#N/A</v>
      </c>
      <c r="K484" s="56" t="e">
        <v>#N/A</v>
      </c>
      <c r="L484" s="56" t="e">
        <v>#N/A</v>
      </c>
      <c r="M484" s="56" t="e">
        <v>#N/A</v>
      </c>
      <c r="N484" s="56" t="e">
        <v>#N/A</v>
      </c>
      <c r="O484" s="56" t="e">
        <v>#N/A</v>
      </c>
      <c r="P484" s="56" t="e">
        <v>#N/A</v>
      </c>
    </row>
    <row r="485" spans="2:16" ht="13.5" customHeight="1" x14ac:dyDescent="0.25">
      <c r="B485" s="56" t="e">
        <v>#N/A</v>
      </c>
      <c r="C485" s="56" t="e">
        <v>#N/A</v>
      </c>
      <c r="D485" s="56" t="e">
        <v>#N/A</v>
      </c>
      <c r="E485" s="56" t="e">
        <v>#N/A</v>
      </c>
      <c r="F485" s="56" t="e">
        <v>#N/A</v>
      </c>
      <c r="G485" s="56" t="e">
        <v>#N/A</v>
      </c>
      <c r="H485" s="56" t="e">
        <v>#N/A</v>
      </c>
      <c r="J485" s="56" t="e">
        <v>#N/A</v>
      </c>
      <c r="K485" s="56" t="e">
        <v>#N/A</v>
      </c>
      <c r="L485" s="56" t="e">
        <v>#N/A</v>
      </c>
      <c r="M485" s="56" t="e">
        <v>#N/A</v>
      </c>
      <c r="N485" s="56" t="e">
        <v>#N/A</v>
      </c>
      <c r="O485" s="56" t="e">
        <v>#N/A</v>
      </c>
      <c r="P485" s="56" t="e">
        <v>#N/A</v>
      </c>
    </row>
    <row r="486" spans="2:16" ht="13.5" customHeight="1" x14ac:dyDescent="0.25">
      <c r="B486" s="56" t="e">
        <v>#N/A</v>
      </c>
      <c r="C486" s="56" t="e">
        <v>#N/A</v>
      </c>
      <c r="D486" s="56" t="e">
        <v>#N/A</v>
      </c>
      <c r="E486" s="56" t="e">
        <v>#N/A</v>
      </c>
      <c r="F486" s="56" t="e">
        <v>#N/A</v>
      </c>
      <c r="G486" s="56" t="e">
        <v>#N/A</v>
      </c>
      <c r="H486" s="56" t="e">
        <v>#N/A</v>
      </c>
      <c r="J486" s="56" t="e">
        <v>#N/A</v>
      </c>
      <c r="K486" s="56" t="e">
        <v>#N/A</v>
      </c>
      <c r="L486" s="56" t="e">
        <v>#N/A</v>
      </c>
      <c r="M486" s="56" t="e">
        <v>#N/A</v>
      </c>
      <c r="N486" s="56" t="e">
        <v>#N/A</v>
      </c>
      <c r="O486" s="56" t="e">
        <v>#N/A</v>
      </c>
      <c r="P486" s="56" t="e">
        <v>#N/A</v>
      </c>
    </row>
    <row r="487" spans="2:16" ht="13.5" customHeight="1" x14ac:dyDescent="0.25">
      <c r="B487" s="56" t="e">
        <v>#N/A</v>
      </c>
      <c r="C487" s="56" t="e">
        <v>#N/A</v>
      </c>
      <c r="D487" s="56" t="e">
        <v>#N/A</v>
      </c>
      <c r="E487" s="56" t="e">
        <v>#N/A</v>
      </c>
      <c r="F487" s="56" t="e">
        <v>#N/A</v>
      </c>
      <c r="G487" s="56" t="e">
        <v>#N/A</v>
      </c>
      <c r="H487" s="56" t="e">
        <v>#N/A</v>
      </c>
      <c r="J487" s="56" t="e">
        <v>#N/A</v>
      </c>
      <c r="K487" s="56" t="e">
        <v>#N/A</v>
      </c>
      <c r="L487" s="56" t="e">
        <v>#N/A</v>
      </c>
      <c r="M487" s="56" t="e">
        <v>#N/A</v>
      </c>
      <c r="N487" s="56" t="e">
        <v>#N/A</v>
      </c>
      <c r="O487" s="56" t="e">
        <v>#N/A</v>
      </c>
      <c r="P487" s="56" t="e">
        <v>#N/A</v>
      </c>
    </row>
    <row r="488" spans="2:16" ht="13.5" customHeight="1" x14ac:dyDescent="0.25">
      <c r="B488" s="56" t="e">
        <v>#N/A</v>
      </c>
      <c r="C488" s="56" t="e">
        <v>#N/A</v>
      </c>
      <c r="D488" s="56" t="e">
        <v>#N/A</v>
      </c>
      <c r="E488" s="56" t="e">
        <v>#N/A</v>
      </c>
      <c r="F488" s="56" t="e">
        <v>#N/A</v>
      </c>
      <c r="G488" s="56" t="e">
        <v>#N/A</v>
      </c>
      <c r="H488" s="56" t="e">
        <v>#N/A</v>
      </c>
      <c r="J488" s="56" t="e">
        <v>#N/A</v>
      </c>
      <c r="K488" s="56" t="e">
        <v>#N/A</v>
      </c>
      <c r="L488" s="56" t="e">
        <v>#N/A</v>
      </c>
      <c r="M488" s="56" t="e">
        <v>#N/A</v>
      </c>
      <c r="N488" s="56" t="e">
        <v>#N/A</v>
      </c>
      <c r="O488" s="56" t="e">
        <v>#N/A</v>
      </c>
      <c r="P488" s="56" t="e">
        <v>#N/A</v>
      </c>
    </row>
    <row r="489" spans="2:16" ht="13.5" customHeight="1" x14ac:dyDescent="0.25">
      <c r="B489" s="56" t="e">
        <v>#N/A</v>
      </c>
      <c r="C489" s="56" t="e">
        <v>#N/A</v>
      </c>
      <c r="D489" s="56" t="e">
        <v>#N/A</v>
      </c>
      <c r="E489" s="56" t="e">
        <v>#N/A</v>
      </c>
      <c r="F489" s="56" t="e">
        <v>#N/A</v>
      </c>
      <c r="G489" s="56" t="e">
        <v>#N/A</v>
      </c>
      <c r="H489" s="56" t="e">
        <v>#N/A</v>
      </c>
      <c r="J489" s="56" t="e">
        <v>#N/A</v>
      </c>
      <c r="K489" s="56" t="e">
        <v>#N/A</v>
      </c>
      <c r="L489" s="56" t="e">
        <v>#N/A</v>
      </c>
      <c r="M489" s="56" t="e">
        <v>#N/A</v>
      </c>
      <c r="N489" s="56" t="e">
        <v>#N/A</v>
      </c>
      <c r="O489" s="56" t="e">
        <v>#N/A</v>
      </c>
      <c r="P489" s="56" t="e">
        <v>#N/A</v>
      </c>
    </row>
    <row r="490" spans="2:16" ht="13.5" customHeight="1" x14ac:dyDescent="0.25">
      <c r="B490" s="56" t="e">
        <v>#N/A</v>
      </c>
      <c r="C490" s="56" t="e">
        <v>#N/A</v>
      </c>
      <c r="D490" s="56" t="e">
        <v>#N/A</v>
      </c>
      <c r="E490" s="56" t="e">
        <v>#N/A</v>
      </c>
      <c r="F490" s="56" t="e">
        <v>#N/A</v>
      </c>
      <c r="G490" s="56" t="e">
        <v>#N/A</v>
      </c>
      <c r="H490" s="56" t="e">
        <v>#N/A</v>
      </c>
      <c r="J490" s="56" t="e">
        <v>#N/A</v>
      </c>
      <c r="K490" s="56" t="e">
        <v>#N/A</v>
      </c>
      <c r="L490" s="56" t="e">
        <v>#N/A</v>
      </c>
      <c r="M490" s="56" t="e">
        <v>#N/A</v>
      </c>
      <c r="N490" s="56" t="e">
        <v>#N/A</v>
      </c>
      <c r="O490" s="56" t="e">
        <v>#N/A</v>
      </c>
      <c r="P490" s="56" t="e">
        <v>#N/A</v>
      </c>
    </row>
    <row r="491" spans="2:16" ht="13.5" customHeight="1" x14ac:dyDescent="0.25">
      <c r="B491" s="56" t="e">
        <v>#N/A</v>
      </c>
      <c r="C491" s="56" t="e">
        <v>#N/A</v>
      </c>
      <c r="D491" s="56" t="e">
        <v>#N/A</v>
      </c>
      <c r="E491" s="56" t="e">
        <v>#N/A</v>
      </c>
      <c r="F491" s="56" t="e">
        <v>#N/A</v>
      </c>
      <c r="G491" s="56" t="e">
        <v>#N/A</v>
      </c>
      <c r="H491" s="56" t="e">
        <v>#N/A</v>
      </c>
      <c r="J491" s="56" t="e">
        <v>#N/A</v>
      </c>
      <c r="K491" s="56" t="e">
        <v>#N/A</v>
      </c>
      <c r="L491" s="56" t="e">
        <v>#N/A</v>
      </c>
      <c r="M491" s="56" t="e">
        <v>#N/A</v>
      </c>
      <c r="N491" s="56" t="e">
        <v>#N/A</v>
      </c>
      <c r="O491" s="56" t="e">
        <v>#N/A</v>
      </c>
      <c r="P491" s="56" t="e">
        <v>#N/A</v>
      </c>
    </row>
    <row r="492" spans="2:16" ht="13.5" customHeight="1" x14ac:dyDescent="0.25">
      <c r="B492" s="56" t="e">
        <v>#N/A</v>
      </c>
      <c r="C492" s="56" t="e">
        <v>#N/A</v>
      </c>
      <c r="D492" s="56" t="e">
        <v>#N/A</v>
      </c>
      <c r="E492" s="56" t="e">
        <v>#N/A</v>
      </c>
      <c r="F492" s="56" t="e">
        <v>#N/A</v>
      </c>
      <c r="G492" s="56" t="e">
        <v>#N/A</v>
      </c>
      <c r="H492" s="56" t="e">
        <v>#N/A</v>
      </c>
      <c r="J492" s="56" t="e">
        <v>#N/A</v>
      </c>
      <c r="K492" s="56" t="e">
        <v>#N/A</v>
      </c>
      <c r="L492" s="56" t="e">
        <v>#N/A</v>
      </c>
      <c r="M492" s="56" t="e">
        <v>#N/A</v>
      </c>
      <c r="N492" s="56" t="e">
        <v>#N/A</v>
      </c>
      <c r="O492" s="56" t="e">
        <v>#N/A</v>
      </c>
      <c r="P492" s="56" t="e">
        <v>#N/A</v>
      </c>
    </row>
    <row r="493" spans="2:16" ht="13.5" customHeight="1" x14ac:dyDescent="0.25">
      <c r="B493" s="56" t="e">
        <v>#N/A</v>
      </c>
      <c r="C493" s="56" t="e">
        <v>#N/A</v>
      </c>
      <c r="D493" s="56" t="e">
        <v>#N/A</v>
      </c>
      <c r="E493" s="56" t="e">
        <v>#N/A</v>
      </c>
      <c r="F493" s="56" t="e">
        <v>#N/A</v>
      </c>
      <c r="G493" s="56" t="e">
        <v>#N/A</v>
      </c>
      <c r="H493" s="56" t="e">
        <v>#N/A</v>
      </c>
      <c r="J493" s="56" t="e">
        <v>#N/A</v>
      </c>
      <c r="K493" s="56" t="e">
        <v>#N/A</v>
      </c>
      <c r="L493" s="56" t="e">
        <v>#N/A</v>
      </c>
      <c r="M493" s="56" t="e">
        <v>#N/A</v>
      </c>
      <c r="N493" s="56" t="e">
        <v>#N/A</v>
      </c>
      <c r="O493" s="56" t="e">
        <v>#N/A</v>
      </c>
      <c r="P493" s="56" t="e">
        <v>#N/A</v>
      </c>
    </row>
    <row r="494" spans="2:16" ht="13.5" customHeight="1" x14ac:dyDescent="0.25">
      <c r="B494" s="56" t="e">
        <v>#N/A</v>
      </c>
      <c r="C494" s="56" t="e">
        <v>#N/A</v>
      </c>
      <c r="D494" s="56" t="e">
        <v>#N/A</v>
      </c>
      <c r="E494" s="56" t="e">
        <v>#N/A</v>
      </c>
      <c r="F494" s="56" t="e">
        <v>#N/A</v>
      </c>
      <c r="G494" s="56" t="e">
        <v>#N/A</v>
      </c>
      <c r="H494" s="56" t="e">
        <v>#N/A</v>
      </c>
      <c r="J494" s="56" t="e">
        <v>#N/A</v>
      </c>
      <c r="K494" s="56" t="e">
        <v>#N/A</v>
      </c>
      <c r="L494" s="56" t="e">
        <v>#N/A</v>
      </c>
      <c r="M494" s="56" t="e">
        <v>#N/A</v>
      </c>
      <c r="N494" s="56" t="e">
        <v>#N/A</v>
      </c>
      <c r="O494" s="56" t="e">
        <v>#N/A</v>
      </c>
      <c r="P494" s="56" t="e">
        <v>#N/A</v>
      </c>
    </row>
    <row r="495" spans="2:16" ht="13.5" customHeight="1" x14ac:dyDescent="0.25">
      <c r="B495" s="56" t="e">
        <v>#N/A</v>
      </c>
      <c r="C495" s="56" t="e">
        <v>#N/A</v>
      </c>
      <c r="D495" s="56" t="e">
        <v>#N/A</v>
      </c>
      <c r="E495" s="56" t="e">
        <v>#N/A</v>
      </c>
      <c r="F495" s="56" t="e">
        <v>#N/A</v>
      </c>
      <c r="G495" s="56" t="e">
        <v>#N/A</v>
      </c>
      <c r="H495" s="56" t="e">
        <v>#N/A</v>
      </c>
      <c r="J495" s="56" t="e">
        <v>#N/A</v>
      </c>
      <c r="K495" s="56" t="e">
        <v>#N/A</v>
      </c>
      <c r="L495" s="56" t="e">
        <v>#N/A</v>
      </c>
      <c r="M495" s="56" t="e">
        <v>#N/A</v>
      </c>
      <c r="N495" s="56" t="e">
        <v>#N/A</v>
      </c>
      <c r="O495" s="56" t="e">
        <v>#N/A</v>
      </c>
      <c r="P495" s="56" t="e">
        <v>#N/A</v>
      </c>
    </row>
    <row r="496" spans="2:16" ht="13.5" customHeight="1" x14ac:dyDescent="0.25">
      <c r="B496" s="56" t="e">
        <v>#N/A</v>
      </c>
      <c r="C496" s="56" t="e">
        <v>#N/A</v>
      </c>
      <c r="D496" s="56" t="e">
        <v>#N/A</v>
      </c>
      <c r="E496" s="56" t="e">
        <v>#N/A</v>
      </c>
      <c r="F496" s="56" t="e">
        <v>#N/A</v>
      </c>
      <c r="G496" s="56" t="e">
        <v>#N/A</v>
      </c>
      <c r="H496" s="56" t="e">
        <v>#N/A</v>
      </c>
      <c r="J496" s="56" t="e">
        <v>#N/A</v>
      </c>
      <c r="K496" s="56" t="e">
        <v>#N/A</v>
      </c>
      <c r="L496" s="56" t="e">
        <v>#N/A</v>
      </c>
      <c r="M496" s="56" t="e">
        <v>#N/A</v>
      </c>
      <c r="N496" s="56" t="e">
        <v>#N/A</v>
      </c>
      <c r="O496" s="56" t="e">
        <v>#N/A</v>
      </c>
      <c r="P496" s="56" t="e">
        <v>#N/A</v>
      </c>
    </row>
    <row r="497" spans="2:16" ht="13.5" customHeight="1" x14ac:dyDescent="0.25">
      <c r="B497" s="56" t="e">
        <v>#N/A</v>
      </c>
      <c r="C497" s="56" t="e">
        <v>#N/A</v>
      </c>
      <c r="D497" s="56" t="e">
        <v>#N/A</v>
      </c>
      <c r="E497" s="56" t="e">
        <v>#N/A</v>
      </c>
      <c r="F497" s="56" t="e">
        <v>#N/A</v>
      </c>
      <c r="G497" s="56" t="e">
        <v>#N/A</v>
      </c>
      <c r="H497" s="56" t="e">
        <v>#N/A</v>
      </c>
      <c r="J497" s="56" t="e">
        <v>#N/A</v>
      </c>
      <c r="K497" s="56" t="e">
        <v>#N/A</v>
      </c>
      <c r="L497" s="56" t="e">
        <v>#N/A</v>
      </c>
      <c r="M497" s="56" t="e">
        <v>#N/A</v>
      </c>
      <c r="N497" s="56" t="e">
        <v>#N/A</v>
      </c>
      <c r="O497" s="56" t="e">
        <v>#N/A</v>
      </c>
      <c r="P497" s="56" t="e">
        <v>#N/A</v>
      </c>
    </row>
    <row r="498" spans="2:16" ht="13.5" customHeight="1" x14ac:dyDescent="0.25">
      <c r="B498" s="56" t="e">
        <v>#N/A</v>
      </c>
      <c r="C498" s="56" t="e">
        <v>#N/A</v>
      </c>
      <c r="D498" s="56" t="e">
        <v>#N/A</v>
      </c>
      <c r="E498" s="56" t="e">
        <v>#N/A</v>
      </c>
      <c r="F498" s="56" t="e">
        <v>#N/A</v>
      </c>
      <c r="G498" s="56" t="e">
        <v>#N/A</v>
      </c>
      <c r="H498" s="56" t="e">
        <v>#N/A</v>
      </c>
      <c r="J498" s="56" t="e">
        <v>#N/A</v>
      </c>
      <c r="K498" s="56" t="e">
        <v>#N/A</v>
      </c>
      <c r="L498" s="56" t="e">
        <v>#N/A</v>
      </c>
      <c r="M498" s="56" t="e">
        <v>#N/A</v>
      </c>
      <c r="N498" s="56" t="e">
        <v>#N/A</v>
      </c>
      <c r="O498" s="56" t="e">
        <v>#N/A</v>
      </c>
      <c r="P498" s="56" t="e">
        <v>#N/A</v>
      </c>
    </row>
    <row r="499" spans="2:16" ht="13.5" customHeight="1" x14ac:dyDescent="0.25">
      <c r="B499" s="56" t="e">
        <v>#N/A</v>
      </c>
      <c r="C499" s="56" t="e">
        <v>#N/A</v>
      </c>
      <c r="D499" s="56" t="e">
        <v>#N/A</v>
      </c>
      <c r="E499" s="56" t="e">
        <v>#N/A</v>
      </c>
      <c r="F499" s="56" t="e">
        <v>#N/A</v>
      </c>
      <c r="G499" s="56" t="e">
        <v>#N/A</v>
      </c>
      <c r="H499" s="56" t="e">
        <v>#N/A</v>
      </c>
      <c r="J499" s="56" t="e">
        <v>#N/A</v>
      </c>
      <c r="K499" s="56" t="e">
        <v>#N/A</v>
      </c>
      <c r="L499" s="56" t="e">
        <v>#N/A</v>
      </c>
      <c r="M499" s="56" t="e">
        <v>#N/A</v>
      </c>
      <c r="N499" s="56" t="e">
        <v>#N/A</v>
      </c>
      <c r="O499" s="56" t="e">
        <v>#N/A</v>
      </c>
      <c r="P499" s="56" t="e">
        <v>#N/A</v>
      </c>
    </row>
    <row r="500" spans="2:16" ht="13.5" customHeight="1" x14ac:dyDescent="0.25">
      <c r="B500" s="56" t="e">
        <v>#N/A</v>
      </c>
      <c r="C500" s="56" t="e">
        <v>#N/A</v>
      </c>
      <c r="D500" s="56" t="e">
        <v>#N/A</v>
      </c>
      <c r="E500" s="56" t="e">
        <v>#N/A</v>
      </c>
      <c r="F500" s="56" t="e">
        <v>#N/A</v>
      </c>
      <c r="G500" s="56" t="e">
        <v>#N/A</v>
      </c>
      <c r="H500" s="56" t="e">
        <v>#N/A</v>
      </c>
      <c r="J500" s="56" t="e">
        <v>#N/A</v>
      </c>
      <c r="K500" s="56" t="e">
        <v>#N/A</v>
      </c>
      <c r="L500" s="56" t="e">
        <v>#N/A</v>
      </c>
      <c r="M500" s="56" t="e">
        <v>#N/A</v>
      </c>
      <c r="N500" s="56" t="e">
        <v>#N/A</v>
      </c>
      <c r="O500" s="56" t="e">
        <v>#N/A</v>
      </c>
      <c r="P500" s="56" t="e">
        <v>#N/A</v>
      </c>
    </row>
    <row r="501" spans="2:16" ht="13.5" customHeight="1" x14ac:dyDescent="0.25">
      <c r="B501" s="56" t="e">
        <v>#N/A</v>
      </c>
      <c r="C501" s="56" t="e">
        <v>#N/A</v>
      </c>
      <c r="D501" s="56" t="e">
        <v>#N/A</v>
      </c>
      <c r="E501" s="56" t="e">
        <v>#N/A</v>
      </c>
      <c r="F501" s="56" t="e">
        <v>#N/A</v>
      </c>
      <c r="G501" s="56" t="e">
        <v>#N/A</v>
      </c>
      <c r="H501" s="56" t="e">
        <v>#N/A</v>
      </c>
      <c r="J501" s="56" t="e">
        <v>#N/A</v>
      </c>
      <c r="K501" s="56" t="e">
        <v>#N/A</v>
      </c>
      <c r="L501" s="56" t="e">
        <v>#N/A</v>
      </c>
      <c r="M501" s="56" t="e">
        <v>#N/A</v>
      </c>
      <c r="N501" s="56" t="e">
        <v>#N/A</v>
      </c>
      <c r="O501" s="56" t="e">
        <v>#N/A</v>
      </c>
      <c r="P501" s="56" t="e">
        <v>#N/A</v>
      </c>
    </row>
    <row r="502" spans="2:16" ht="13.5" customHeight="1" x14ac:dyDescent="0.25">
      <c r="B502" s="56" t="e">
        <v>#N/A</v>
      </c>
      <c r="C502" s="56" t="e">
        <v>#N/A</v>
      </c>
      <c r="D502" s="56" t="e">
        <v>#N/A</v>
      </c>
      <c r="E502" s="56" t="e">
        <v>#N/A</v>
      </c>
      <c r="F502" s="56" t="e">
        <v>#N/A</v>
      </c>
      <c r="G502" s="56" t="e">
        <v>#N/A</v>
      </c>
      <c r="H502" s="56" t="e">
        <v>#N/A</v>
      </c>
      <c r="J502" s="56" t="e">
        <v>#N/A</v>
      </c>
      <c r="K502" s="56" t="e">
        <v>#N/A</v>
      </c>
      <c r="L502" s="56" t="e">
        <v>#N/A</v>
      </c>
      <c r="M502" s="56" t="e">
        <v>#N/A</v>
      </c>
      <c r="N502" s="56" t="e">
        <v>#N/A</v>
      </c>
      <c r="O502" s="56" t="e">
        <v>#N/A</v>
      </c>
      <c r="P502" s="56" t="e">
        <v>#N/A</v>
      </c>
    </row>
    <row r="503" spans="2:16" ht="13.5" customHeight="1" x14ac:dyDescent="0.25">
      <c r="B503" s="56" t="e">
        <v>#N/A</v>
      </c>
      <c r="C503" s="56" t="e">
        <v>#N/A</v>
      </c>
      <c r="D503" s="56" t="e">
        <v>#N/A</v>
      </c>
      <c r="E503" s="56" t="e">
        <v>#N/A</v>
      </c>
      <c r="F503" s="56" t="e">
        <v>#N/A</v>
      </c>
      <c r="G503" s="56" t="e">
        <v>#N/A</v>
      </c>
      <c r="H503" s="56" t="e">
        <v>#N/A</v>
      </c>
      <c r="J503" s="56" t="e">
        <v>#N/A</v>
      </c>
      <c r="K503" s="56" t="e">
        <v>#N/A</v>
      </c>
      <c r="L503" s="56" t="e">
        <v>#N/A</v>
      </c>
      <c r="M503" s="56" t="e">
        <v>#N/A</v>
      </c>
      <c r="N503" s="56" t="e">
        <v>#N/A</v>
      </c>
      <c r="O503" s="56" t="e">
        <v>#N/A</v>
      </c>
      <c r="P503" s="56" t="e">
        <v>#N/A</v>
      </c>
    </row>
    <row r="504" spans="2:16" ht="13.5" customHeight="1" x14ac:dyDescent="0.25">
      <c r="B504" s="56" t="e">
        <v>#N/A</v>
      </c>
      <c r="C504" s="56" t="e">
        <v>#N/A</v>
      </c>
      <c r="D504" s="56" t="e">
        <v>#N/A</v>
      </c>
      <c r="E504" s="56" t="e">
        <v>#N/A</v>
      </c>
      <c r="F504" s="56" t="e">
        <v>#N/A</v>
      </c>
      <c r="G504" s="56" t="e">
        <v>#N/A</v>
      </c>
      <c r="H504" s="56" t="e">
        <v>#N/A</v>
      </c>
      <c r="J504" s="56" t="e">
        <v>#N/A</v>
      </c>
      <c r="K504" s="56" t="e">
        <v>#N/A</v>
      </c>
      <c r="L504" s="56" t="e">
        <v>#N/A</v>
      </c>
      <c r="M504" s="56" t="e">
        <v>#N/A</v>
      </c>
      <c r="N504" s="56" t="e">
        <v>#N/A</v>
      </c>
      <c r="O504" s="56" t="e">
        <v>#N/A</v>
      </c>
      <c r="P504" s="56" t="e">
        <v>#N/A</v>
      </c>
    </row>
    <row r="505" spans="2:16" ht="13.5" customHeight="1" x14ac:dyDescent="0.25">
      <c r="B505" s="56" t="e">
        <v>#N/A</v>
      </c>
      <c r="C505" s="56" t="e">
        <v>#N/A</v>
      </c>
      <c r="D505" s="56" t="e">
        <v>#N/A</v>
      </c>
      <c r="E505" s="56" t="e">
        <v>#N/A</v>
      </c>
      <c r="F505" s="56" t="e">
        <v>#N/A</v>
      </c>
      <c r="G505" s="56" t="e">
        <v>#N/A</v>
      </c>
      <c r="H505" s="56" t="e">
        <v>#N/A</v>
      </c>
      <c r="J505" s="56" t="e">
        <v>#N/A</v>
      </c>
      <c r="K505" s="56" t="e">
        <v>#N/A</v>
      </c>
      <c r="L505" s="56" t="e">
        <v>#N/A</v>
      </c>
      <c r="M505" s="56" t="e">
        <v>#N/A</v>
      </c>
      <c r="N505" s="56" t="e">
        <v>#N/A</v>
      </c>
      <c r="O505" s="56" t="e">
        <v>#N/A</v>
      </c>
      <c r="P505" s="56" t="e">
        <v>#N/A</v>
      </c>
    </row>
    <row r="506" spans="2:16" ht="13.5" customHeight="1" x14ac:dyDescent="0.25">
      <c r="B506" s="56" t="e">
        <v>#N/A</v>
      </c>
      <c r="C506" s="56" t="e">
        <v>#N/A</v>
      </c>
      <c r="D506" s="56" t="e">
        <v>#N/A</v>
      </c>
      <c r="E506" s="56" t="e">
        <v>#N/A</v>
      </c>
      <c r="F506" s="56" t="e">
        <v>#N/A</v>
      </c>
      <c r="G506" s="56" t="e">
        <v>#N/A</v>
      </c>
      <c r="H506" s="56" t="e">
        <v>#N/A</v>
      </c>
      <c r="J506" s="56" t="e">
        <v>#N/A</v>
      </c>
      <c r="K506" s="56" t="e">
        <v>#N/A</v>
      </c>
      <c r="L506" s="56" t="e">
        <v>#N/A</v>
      </c>
      <c r="M506" s="56" t="e">
        <v>#N/A</v>
      </c>
      <c r="N506" s="56" t="e">
        <v>#N/A</v>
      </c>
      <c r="O506" s="56" t="e">
        <v>#N/A</v>
      </c>
      <c r="P506" s="56" t="e">
        <v>#N/A</v>
      </c>
    </row>
    <row r="507" spans="2:16" ht="13.5" customHeight="1" x14ac:dyDescent="0.25">
      <c r="B507" s="56" t="e">
        <v>#N/A</v>
      </c>
      <c r="C507" s="56" t="e">
        <v>#N/A</v>
      </c>
      <c r="D507" s="56" t="e">
        <v>#N/A</v>
      </c>
      <c r="E507" s="56" t="e">
        <v>#N/A</v>
      </c>
      <c r="F507" s="56" t="e">
        <v>#N/A</v>
      </c>
      <c r="G507" s="56" t="e">
        <v>#N/A</v>
      </c>
      <c r="H507" s="56" t="e">
        <v>#N/A</v>
      </c>
      <c r="J507" s="56" t="e">
        <v>#N/A</v>
      </c>
      <c r="K507" s="56" t="e">
        <v>#N/A</v>
      </c>
      <c r="L507" s="56" t="e">
        <v>#N/A</v>
      </c>
      <c r="M507" s="56" t="e">
        <v>#N/A</v>
      </c>
      <c r="N507" s="56" t="e">
        <v>#N/A</v>
      </c>
      <c r="O507" s="56" t="e">
        <v>#N/A</v>
      </c>
      <c r="P507" s="56" t="e">
        <v>#N/A</v>
      </c>
    </row>
    <row r="508" spans="2:16" ht="13.5" customHeight="1" x14ac:dyDescent="0.25">
      <c r="B508" s="56" t="e">
        <v>#N/A</v>
      </c>
      <c r="C508" s="56" t="e">
        <v>#N/A</v>
      </c>
      <c r="D508" s="56" t="e">
        <v>#N/A</v>
      </c>
      <c r="E508" s="56" t="e">
        <v>#N/A</v>
      </c>
      <c r="F508" s="56" t="e">
        <v>#N/A</v>
      </c>
      <c r="G508" s="56" t="e">
        <v>#N/A</v>
      </c>
      <c r="H508" s="56" t="e">
        <v>#N/A</v>
      </c>
      <c r="J508" s="56" t="e">
        <v>#N/A</v>
      </c>
      <c r="K508" s="56" t="e">
        <v>#N/A</v>
      </c>
      <c r="L508" s="56" t="e">
        <v>#N/A</v>
      </c>
      <c r="M508" s="56" t="e">
        <v>#N/A</v>
      </c>
      <c r="N508" s="56" t="e">
        <v>#N/A</v>
      </c>
      <c r="O508" s="56" t="e">
        <v>#N/A</v>
      </c>
      <c r="P508" s="56" t="e">
        <v>#N/A</v>
      </c>
    </row>
    <row r="509" spans="2:16" ht="13.5" customHeight="1" x14ac:dyDescent="0.25">
      <c r="B509" s="56" t="e">
        <v>#N/A</v>
      </c>
      <c r="C509" s="56" t="e">
        <v>#N/A</v>
      </c>
      <c r="D509" s="56" t="e">
        <v>#N/A</v>
      </c>
      <c r="E509" s="56" t="e">
        <v>#N/A</v>
      </c>
      <c r="F509" s="56" t="e">
        <v>#N/A</v>
      </c>
      <c r="G509" s="56" t="e">
        <v>#N/A</v>
      </c>
      <c r="H509" s="56" t="e">
        <v>#N/A</v>
      </c>
      <c r="J509" s="56" t="e">
        <v>#N/A</v>
      </c>
      <c r="K509" s="56" t="e">
        <v>#N/A</v>
      </c>
      <c r="L509" s="56" t="e">
        <v>#N/A</v>
      </c>
      <c r="M509" s="56" t="e">
        <v>#N/A</v>
      </c>
      <c r="N509" s="56" t="e">
        <v>#N/A</v>
      </c>
      <c r="O509" s="56" t="e">
        <v>#N/A</v>
      </c>
      <c r="P509" s="56" t="e">
        <v>#N/A</v>
      </c>
    </row>
    <row r="510" spans="2:16" ht="13.5" customHeight="1" x14ac:dyDescent="0.25">
      <c r="B510" s="56" t="e">
        <v>#N/A</v>
      </c>
      <c r="C510" s="56" t="e">
        <v>#N/A</v>
      </c>
      <c r="D510" s="56" t="e">
        <v>#N/A</v>
      </c>
      <c r="E510" s="56" t="e">
        <v>#N/A</v>
      </c>
      <c r="F510" s="56" t="e">
        <v>#N/A</v>
      </c>
      <c r="G510" s="56" t="e">
        <v>#N/A</v>
      </c>
      <c r="H510" s="56" t="e">
        <v>#N/A</v>
      </c>
      <c r="J510" s="56" t="e">
        <v>#N/A</v>
      </c>
      <c r="K510" s="56" t="e">
        <v>#N/A</v>
      </c>
      <c r="L510" s="56" t="e">
        <v>#N/A</v>
      </c>
      <c r="M510" s="56" t="e">
        <v>#N/A</v>
      </c>
      <c r="N510" s="56" t="e">
        <v>#N/A</v>
      </c>
      <c r="O510" s="56" t="e">
        <v>#N/A</v>
      </c>
      <c r="P510" s="56" t="e">
        <v>#N/A</v>
      </c>
    </row>
    <row r="511" spans="2:16" ht="13.5" customHeight="1" x14ac:dyDescent="0.25">
      <c r="B511" s="56" t="e">
        <v>#N/A</v>
      </c>
      <c r="C511" s="56" t="e">
        <v>#N/A</v>
      </c>
      <c r="D511" s="56" t="e">
        <v>#N/A</v>
      </c>
      <c r="E511" s="56" t="e">
        <v>#N/A</v>
      </c>
      <c r="F511" s="56" t="e">
        <v>#N/A</v>
      </c>
      <c r="G511" s="56" t="e">
        <v>#N/A</v>
      </c>
      <c r="H511" s="56" t="e">
        <v>#N/A</v>
      </c>
      <c r="J511" s="56" t="e">
        <v>#N/A</v>
      </c>
      <c r="K511" s="56" t="e">
        <v>#N/A</v>
      </c>
      <c r="L511" s="56" t="e">
        <v>#N/A</v>
      </c>
      <c r="M511" s="56" t="e">
        <v>#N/A</v>
      </c>
      <c r="N511" s="56" t="e">
        <v>#N/A</v>
      </c>
      <c r="O511" s="56" t="e">
        <v>#N/A</v>
      </c>
      <c r="P511" s="56" t="e">
        <v>#N/A</v>
      </c>
    </row>
    <row r="512" spans="2:16" ht="13.5" customHeight="1" x14ac:dyDescent="0.25">
      <c r="B512" s="56" t="e">
        <v>#N/A</v>
      </c>
      <c r="C512" s="56" t="e">
        <v>#N/A</v>
      </c>
      <c r="D512" s="56" t="e">
        <v>#N/A</v>
      </c>
      <c r="E512" s="56" t="e">
        <v>#N/A</v>
      </c>
      <c r="F512" s="56" t="e">
        <v>#N/A</v>
      </c>
      <c r="G512" s="56" t="e">
        <v>#N/A</v>
      </c>
      <c r="H512" s="56" t="e">
        <v>#N/A</v>
      </c>
      <c r="J512" s="56" t="e">
        <v>#N/A</v>
      </c>
      <c r="K512" s="56" t="e">
        <v>#N/A</v>
      </c>
      <c r="L512" s="56" t="e">
        <v>#N/A</v>
      </c>
      <c r="M512" s="56" t="e">
        <v>#N/A</v>
      </c>
      <c r="N512" s="56" t="e">
        <v>#N/A</v>
      </c>
      <c r="O512" s="56" t="e">
        <v>#N/A</v>
      </c>
      <c r="P512" s="56" t="e">
        <v>#N/A</v>
      </c>
    </row>
    <row r="513" spans="2:16" ht="13.5" customHeight="1" x14ac:dyDescent="0.25">
      <c r="B513" s="56" t="e">
        <v>#N/A</v>
      </c>
      <c r="C513" s="56" t="e">
        <v>#N/A</v>
      </c>
      <c r="D513" s="56" t="e">
        <v>#N/A</v>
      </c>
      <c r="E513" s="56" t="e">
        <v>#N/A</v>
      </c>
      <c r="F513" s="56" t="e">
        <v>#N/A</v>
      </c>
      <c r="G513" s="56" t="e">
        <v>#N/A</v>
      </c>
      <c r="H513" s="56" t="e">
        <v>#N/A</v>
      </c>
      <c r="J513" s="56" t="e">
        <v>#N/A</v>
      </c>
      <c r="K513" s="56" t="e">
        <v>#N/A</v>
      </c>
      <c r="L513" s="56" t="e">
        <v>#N/A</v>
      </c>
      <c r="M513" s="56" t="e">
        <v>#N/A</v>
      </c>
      <c r="N513" s="56" t="e">
        <v>#N/A</v>
      </c>
      <c r="O513" s="56" t="e">
        <v>#N/A</v>
      </c>
      <c r="P513" s="56" t="e">
        <v>#N/A</v>
      </c>
    </row>
    <row r="514" spans="2:16" ht="13.5" customHeight="1" x14ac:dyDescent="0.25">
      <c r="B514" s="56" t="e">
        <v>#N/A</v>
      </c>
      <c r="C514" s="56" t="e">
        <v>#N/A</v>
      </c>
      <c r="D514" s="56" t="e">
        <v>#N/A</v>
      </c>
      <c r="E514" s="56" t="e">
        <v>#N/A</v>
      </c>
      <c r="F514" s="56" t="e">
        <v>#N/A</v>
      </c>
      <c r="G514" s="56" t="e">
        <v>#N/A</v>
      </c>
      <c r="H514" s="56" t="e">
        <v>#N/A</v>
      </c>
      <c r="J514" s="56" t="e">
        <v>#N/A</v>
      </c>
      <c r="K514" s="56" t="e">
        <v>#N/A</v>
      </c>
      <c r="L514" s="56" t="e">
        <v>#N/A</v>
      </c>
      <c r="M514" s="56" t="e">
        <v>#N/A</v>
      </c>
      <c r="N514" s="56" t="e">
        <v>#N/A</v>
      </c>
      <c r="O514" s="56" t="e">
        <v>#N/A</v>
      </c>
      <c r="P514" s="56" t="e">
        <v>#N/A</v>
      </c>
    </row>
    <row r="515" spans="2:16" ht="13.5" customHeight="1" x14ac:dyDescent="0.25">
      <c r="B515" s="56" t="e">
        <v>#N/A</v>
      </c>
      <c r="C515" s="56" t="e">
        <v>#N/A</v>
      </c>
      <c r="D515" s="56" t="e">
        <v>#N/A</v>
      </c>
      <c r="E515" s="56" t="e">
        <v>#N/A</v>
      </c>
      <c r="F515" s="56" t="e">
        <v>#N/A</v>
      </c>
      <c r="G515" s="56" t="e">
        <v>#N/A</v>
      </c>
      <c r="H515" s="56" t="e">
        <v>#N/A</v>
      </c>
      <c r="J515" s="56" t="e">
        <v>#N/A</v>
      </c>
      <c r="K515" s="56" t="e">
        <v>#N/A</v>
      </c>
      <c r="L515" s="56" t="e">
        <v>#N/A</v>
      </c>
      <c r="M515" s="56" t="e">
        <v>#N/A</v>
      </c>
      <c r="N515" s="56" t="e">
        <v>#N/A</v>
      </c>
      <c r="O515" s="56" t="e">
        <v>#N/A</v>
      </c>
      <c r="P515" s="56" t="e">
        <v>#N/A</v>
      </c>
    </row>
    <row r="516" spans="2:16" ht="13.5" customHeight="1" x14ac:dyDescent="0.25">
      <c r="B516" s="56" t="e">
        <v>#N/A</v>
      </c>
      <c r="C516" s="56" t="e">
        <v>#N/A</v>
      </c>
      <c r="D516" s="56" t="e">
        <v>#N/A</v>
      </c>
      <c r="E516" s="56" t="e">
        <v>#N/A</v>
      </c>
      <c r="F516" s="56" t="e">
        <v>#N/A</v>
      </c>
      <c r="G516" s="56" t="e">
        <v>#N/A</v>
      </c>
      <c r="H516" s="56" t="e">
        <v>#N/A</v>
      </c>
      <c r="J516" s="56" t="e">
        <v>#N/A</v>
      </c>
      <c r="K516" s="56" t="e">
        <v>#N/A</v>
      </c>
      <c r="L516" s="56" t="e">
        <v>#N/A</v>
      </c>
      <c r="M516" s="56" t="e">
        <v>#N/A</v>
      </c>
      <c r="N516" s="56" t="e">
        <v>#N/A</v>
      </c>
      <c r="O516" s="56" t="e">
        <v>#N/A</v>
      </c>
      <c r="P516" s="56" t="e">
        <v>#N/A</v>
      </c>
    </row>
    <row r="517" spans="2:16" ht="13.5" customHeight="1" x14ac:dyDescent="0.25">
      <c r="B517" s="56" t="e">
        <v>#N/A</v>
      </c>
      <c r="C517" s="56" t="e">
        <v>#N/A</v>
      </c>
      <c r="D517" s="56" t="e">
        <v>#N/A</v>
      </c>
      <c r="E517" s="56" t="e">
        <v>#N/A</v>
      </c>
      <c r="F517" s="56" t="e">
        <v>#N/A</v>
      </c>
      <c r="G517" s="56" t="e">
        <v>#N/A</v>
      </c>
      <c r="H517" s="56" t="e">
        <v>#N/A</v>
      </c>
      <c r="J517" s="56" t="e">
        <v>#N/A</v>
      </c>
      <c r="K517" s="56" t="e">
        <v>#N/A</v>
      </c>
      <c r="L517" s="56" t="e">
        <v>#N/A</v>
      </c>
      <c r="M517" s="56" t="e">
        <v>#N/A</v>
      </c>
      <c r="N517" s="56" t="e">
        <v>#N/A</v>
      </c>
      <c r="O517" s="56" t="e">
        <v>#N/A</v>
      </c>
      <c r="P517" s="56" t="e">
        <v>#N/A</v>
      </c>
    </row>
    <row r="518" spans="2:16" ht="13.5" customHeight="1" x14ac:dyDescent="0.25">
      <c r="B518" s="56" t="e">
        <v>#N/A</v>
      </c>
      <c r="C518" s="56" t="e">
        <v>#N/A</v>
      </c>
      <c r="D518" s="56" t="e">
        <v>#N/A</v>
      </c>
      <c r="E518" s="56" t="e">
        <v>#N/A</v>
      </c>
      <c r="F518" s="56" t="e">
        <v>#N/A</v>
      </c>
      <c r="G518" s="56" t="e">
        <v>#N/A</v>
      </c>
      <c r="H518" s="56" t="e">
        <v>#N/A</v>
      </c>
      <c r="J518" s="56" t="e">
        <v>#N/A</v>
      </c>
      <c r="K518" s="56" t="e">
        <v>#N/A</v>
      </c>
      <c r="L518" s="56" t="e">
        <v>#N/A</v>
      </c>
      <c r="M518" s="56" t="e">
        <v>#N/A</v>
      </c>
      <c r="N518" s="56" t="e">
        <v>#N/A</v>
      </c>
      <c r="O518" s="56" t="e">
        <v>#N/A</v>
      </c>
      <c r="P518" s="56" t="e">
        <v>#N/A</v>
      </c>
    </row>
    <row r="519" spans="2:16" ht="13.5" customHeight="1" x14ac:dyDescent="0.25">
      <c r="B519" s="56" t="e">
        <v>#N/A</v>
      </c>
      <c r="C519" s="56" t="e">
        <v>#N/A</v>
      </c>
      <c r="D519" s="56" t="e">
        <v>#N/A</v>
      </c>
      <c r="E519" s="56" t="e">
        <v>#N/A</v>
      </c>
      <c r="F519" s="56" t="e">
        <v>#N/A</v>
      </c>
      <c r="G519" s="56" t="e">
        <v>#N/A</v>
      </c>
      <c r="H519" s="56" t="e">
        <v>#N/A</v>
      </c>
      <c r="J519" s="56" t="e">
        <v>#N/A</v>
      </c>
      <c r="K519" s="56" t="e">
        <v>#N/A</v>
      </c>
      <c r="L519" s="56" t="e">
        <v>#N/A</v>
      </c>
      <c r="M519" s="56" t="e">
        <v>#N/A</v>
      </c>
      <c r="N519" s="56" t="e">
        <v>#N/A</v>
      </c>
      <c r="O519" s="56" t="e">
        <v>#N/A</v>
      </c>
      <c r="P519" s="56" t="e">
        <v>#N/A</v>
      </c>
    </row>
    <row r="520" spans="2:16" ht="13.5" customHeight="1" x14ac:dyDescent="0.25">
      <c r="B520" s="56" t="e">
        <v>#N/A</v>
      </c>
      <c r="C520" s="56" t="e">
        <v>#N/A</v>
      </c>
      <c r="D520" s="56" t="e">
        <v>#N/A</v>
      </c>
      <c r="E520" s="56" t="e">
        <v>#N/A</v>
      </c>
      <c r="F520" s="56" t="e">
        <v>#N/A</v>
      </c>
      <c r="G520" s="56" t="e">
        <v>#N/A</v>
      </c>
      <c r="H520" s="56" t="e">
        <v>#N/A</v>
      </c>
      <c r="J520" s="56" t="e">
        <v>#N/A</v>
      </c>
      <c r="K520" s="56" t="e">
        <v>#N/A</v>
      </c>
      <c r="L520" s="56" t="e">
        <v>#N/A</v>
      </c>
      <c r="M520" s="56" t="e">
        <v>#N/A</v>
      </c>
      <c r="N520" s="56" t="e">
        <v>#N/A</v>
      </c>
      <c r="O520" s="56" t="e">
        <v>#N/A</v>
      </c>
      <c r="P520" s="56" t="e">
        <v>#N/A</v>
      </c>
    </row>
  </sheetData>
  <mergeCells count="33">
    <mergeCell ref="F2:H2"/>
    <mergeCell ref="AA5:AB5"/>
    <mergeCell ref="S4:T5"/>
    <mergeCell ref="S22:AA22"/>
    <mergeCell ref="Z23:AA23"/>
    <mergeCell ref="I3:L4"/>
    <mergeCell ref="K5:L5"/>
    <mergeCell ref="K6:L6"/>
    <mergeCell ref="N3:Q6"/>
    <mergeCell ref="V4:V6"/>
    <mergeCell ref="U4:U6"/>
    <mergeCell ref="AA3:AB3"/>
    <mergeCell ref="W4:Y8"/>
    <mergeCell ref="S18:V18"/>
    <mergeCell ref="S3:V3"/>
    <mergeCell ref="W12:Y14"/>
    <mergeCell ref="W9:Y11"/>
    <mergeCell ref="AC4:AD4"/>
    <mergeCell ref="B16:H16"/>
    <mergeCell ref="J16:P16"/>
    <mergeCell ref="I2:L2"/>
    <mergeCell ref="AC3:AD3"/>
    <mergeCell ref="B8:H8"/>
    <mergeCell ref="J8:P8"/>
    <mergeCell ref="N2:Q2"/>
    <mergeCell ref="AA4:AB4"/>
    <mergeCell ref="W3:Y3"/>
    <mergeCell ref="AC5:AD5"/>
    <mergeCell ref="B2:D2"/>
    <mergeCell ref="B3:D5"/>
    <mergeCell ref="F5:H5"/>
    <mergeCell ref="F4:H4"/>
    <mergeCell ref="F3:H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3" name="Button 4">
              <controlPr defaultSize="0" print="0" autoFill="0" autoPict="0" macro="[0]!CALCULATE_SHEET">
                <anchor moveWithCells="1" sizeWithCells="1">
                  <from>
                    <xdr:col>1</xdr:col>
                    <xdr:colOff>0</xdr:colOff>
                    <xdr:row>5</xdr:row>
                    <xdr:rowOff>9525</xdr:rowOff>
                  </from>
                  <to>
                    <xdr:col>3</xdr:col>
                    <xdr:colOff>685800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4" name="Button 33">
              <controlPr defaultSize="0" print="0" autoFill="0" autoPict="0" macro="[0]!COPY_NOVAX_S1">
                <anchor moveWithCells="1" sizeWithCells="1">
                  <from>
                    <xdr:col>2</xdr:col>
                    <xdr:colOff>19050</xdr:colOff>
                    <xdr:row>8</xdr:row>
                    <xdr:rowOff>19050</xdr:rowOff>
                  </from>
                  <to>
                    <xdr:col>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5" name="Button 34">
              <controlPr defaultSize="0" print="0" autoFill="0" autoPict="0" macro="[0]!COPY_NOVAX_S2">
                <anchor moveWithCells="1" sizeWithCells="1">
                  <from>
                    <xdr:col>4</xdr:col>
                    <xdr:colOff>19050</xdr:colOff>
                    <xdr:row>8</xdr:row>
                    <xdr:rowOff>19050</xdr:rowOff>
                  </from>
                  <to>
                    <xdr:col>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6" name="Button 35">
              <controlPr defaultSize="0" print="0" autoFill="0" autoPict="0" macro="[0]!COPY_NOVAX_I">
                <anchor moveWithCells="1" sizeWithCells="1">
                  <from>
                    <xdr:col>6</xdr:col>
                    <xdr:colOff>19050</xdr:colOff>
                    <xdr:row>8</xdr:row>
                    <xdr:rowOff>19050</xdr:rowOff>
                  </from>
                  <to>
                    <xdr:col>7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7" name="Button 36">
              <controlPr defaultSize="0" print="0" autoFill="0" autoPict="0" macro="[0]!COPY_NOVAX_R">
                <anchor moveWithCells="1" sizeWithCells="1">
                  <from>
                    <xdr:col>2</xdr:col>
                    <xdr:colOff>19050</xdr:colOff>
                    <xdr:row>10</xdr:row>
                    <xdr:rowOff>19050</xdr:rowOff>
                  </from>
                  <to>
                    <xdr:col>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8" name="Button 37">
              <controlPr defaultSize="0" print="0" autoFill="0" autoPict="0" macro="[0]!COPY_NOVAX_D">
                <anchor moveWithCells="1" sizeWithCells="1">
                  <from>
                    <xdr:col>4</xdr:col>
                    <xdr:colOff>19050</xdr:colOff>
                    <xdr:row>10</xdr:row>
                    <xdr:rowOff>19050</xdr:rowOff>
                  </from>
                  <to>
                    <xdr:col>5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9" name="Button 38">
              <controlPr defaultSize="0" print="0" autoFill="0" autoPict="0" macro="[0]!COPY_NOVAX_V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7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10" name="Button 39">
              <controlPr defaultSize="0" print="0" autoFill="0" autoPict="0" macro="[0]!COPY_NOVAX_T">
                <anchor moveWithCells="1" sizeWithCells="1">
                  <from>
                    <xdr:col>1</xdr:col>
                    <xdr:colOff>19050</xdr:colOff>
                    <xdr:row>8</xdr:row>
                    <xdr:rowOff>0</xdr:rowOff>
                  </from>
                  <to>
                    <xdr:col>1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11" name="Button 40">
              <controlPr defaultSize="0" print="0" autoFill="0" autoPict="0" macro="[0]!COPY_VAX_S1">
                <anchor moveWithCells="1" sizeWithCells="1">
                  <from>
                    <xdr:col>10</xdr:col>
                    <xdr:colOff>19050</xdr:colOff>
                    <xdr:row>8</xdr:row>
                    <xdr:rowOff>19050</xdr:rowOff>
                  </from>
                  <to>
                    <xdr:col>11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12" name="Button 41">
              <controlPr defaultSize="0" print="0" autoFill="0" autoPict="0" macro="[0]!COPY_VAX_S2">
                <anchor moveWithCells="1" sizeWithCells="1">
                  <from>
                    <xdr:col>12</xdr:col>
                    <xdr:colOff>19050</xdr:colOff>
                    <xdr:row>8</xdr:row>
                    <xdr:rowOff>19050</xdr:rowOff>
                  </from>
                  <to>
                    <xdr:col>13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13" name="Button 42">
              <controlPr defaultSize="0" print="0" autoFill="0" autoPict="0" macro="[0]!COPY_VAX_I">
                <anchor moveWithCells="1" sizeWithCells="1">
                  <from>
                    <xdr:col>14</xdr:col>
                    <xdr:colOff>19050</xdr:colOff>
                    <xdr:row>8</xdr:row>
                    <xdr:rowOff>19050</xdr:rowOff>
                  </from>
                  <to>
                    <xdr:col>15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14" name="Button 43">
              <controlPr defaultSize="0" print="0" autoFill="0" autoPict="0" macro="[0]!COPY_VAX_R">
                <anchor moveWithCells="1" sizeWithCells="1">
                  <from>
                    <xdr:col>10</xdr:col>
                    <xdr:colOff>19050</xdr:colOff>
                    <xdr:row>10</xdr:row>
                    <xdr:rowOff>19050</xdr:rowOff>
                  </from>
                  <to>
                    <xdr:col>11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15" name="Button 44">
              <controlPr defaultSize="0" print="0" autoFill="0" autoPict="0" macro="[0]!COPY_VAX_D">
                <anchor moveWithCells="1" sizeWithCells="1">
                  <from>
                    <xdr:col>12</xdr:col>
                    <xdr:colOff>19050</xdr:colOff>
                    <xdr:row>10</xdr:row>
                    <xdr:rowOff>19050</xdr:rowOff>
                  </from>
                  <to>
                    <xdr:col>13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16" name="Button 45">
              <controlPr defaultSize="0" print="0" autoFill="0" autoPict="0" macro="[0]!COPY_VAX_V">
                <anchor moveWithCells="1" sizeWithCells="1">
                  <from>
                    <xdr:col>14</xdr:col>
                    <xdr:colOff>19050</xdr:colOff>
                    <xdr:row>10</xdr:row>
                    <xdr:rowOff>19050</xdr:rowOff>
                  </from>
                  <to>
                    <xdr:col>15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17" name="Button 46">
              <controlPr defaultSize="0" print="0" autoFill="0" autoPict="0" macro="[0]!COPY_VAX_T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18" name="Button 48">
              <controlPr defaultSize="0" print="0" autoFill="0" autoPict="0" macro="[0]!COPY_NOVAX_ALL">
                <anchor moveWithCells="1" sizeWithCells="1">
                  <from>
                    <xdr:col>1</xdr:col>
                    <xdr:colOff>19050</xdr:colOff>
                    <xdr:row>12</xdr:row>
                    <xdr:rowOff>0</xdr:rowOff>
                  </from>
                  <to>
                    <xdr:col>7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19" name="Button 49">
              <controlPr defaultSize="0" print="0" autoFill="0" autoPict="0" macro="[0]!COPY_VAX_ALL">
                <anchor moveWithCells="1" sizeWithCells="1">
                  <from>
                    <xdr:col>9</xdr:col>
                    <xdr:colOff>19050</xdr:colOff>
                    <xdr:row>12</xdr:row>
                    <xdr:rowOff>0</xdr:rowOff>
                  </from>
                  <to>
                    <xdr:col>15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DA3A-FFA9-4C0F-8228-25FF1A7550A7}">
  <sheetPr codeName="Sheet6"/>
  <dimension ref="L3:AN503"/>
  <sheetViews>
    <sheetView zoomScale="115" zoomScaleNormal="115" workbookViewId="0">
      <selection activeCell="N7" sqref="N7:O9"/>
    </sheetView>
  </sheetViews>
  <sheetFormatPr defaultRowHeight="15" x14ac:dyDescent="0.25"/>
  <cols>
    <col min="15" max="35" width="9.140625" customWidth="1"/>
  </cols>
  <sheetData>
    <row r="3" spans="12:40" x14ac:dyDescent="0.25">
      <c r="Q3" s="133" t="s">
        <v>0</v>
      </c>
      <c r="R3" s="133" t="str">
        <f>CONCATENATE(N7, ", NO VAX")</f>
        <v>S1, NO VAX</v>
      </c>
      <c r="S3" s="133" t="s">
        <v>0</v>
      </c>
      <c r="T3" s="133" t="str">
        <f>CONCATENATE(N7, ", m₁ = 0.0")</f>
        <v>S1, m₁ = 0.0</v>
      </c>
      <c r="U3" s="133" t="s">
        <v>0</v>
      </c>
      <c r="V3" s="133" t="str">
        <f>CONCATENATE(N7, ", m₁ = 0.1")</f>
        <v>S1, m₁ = 0.1</v>
      </c>
      <c r="W3" s="133" t="s">
        <v>0</v>
      </c>
      <c r="X3" s="133" t="str">
        <f>CONCATENATE(N7, ", m₁ = 0.2")</f>
        <v>S1, m₁ = 0.2</v>
      </c>
      <c r="Y3" s="133" t="s">
        <v>0</v>
      </c>
      <c r="Z3" s="133" t="str">
        <f>CONCATENATE(N7, ", m₁ = 0.3")</f>
        <v>S1, m₁ = 0.3</v>
      </c>
      <c r="AA3" s="133" t="s">
        <v>0</v>
      </c>
      <c r="AB3" s="133" t="str">
        <f>CONCATENATE(N7, ", m₁ = 0.4")</f>
        <v>S1, m₁ = 0.4</v>
      </c>
      <c r="AC3" s="133" t="s">
        <v>0</v>
      </c>
      <c r="AD3" s="133" t="str">
        <f>CONCATENATE(N7, ", m₁ = 0.5")</f>
        <v>S1, m₁ = 0.5</v>
      </c>
      <c r="AE3" s="133" t="s">
        <v>0</v>
      </c>
      <c r="AF3" s="133" t="str">
        <f>CONCATENATE(N7, ", m₁ = 0.6")</f>
        <v>S1, m₁ = 0.6</v>
      </c>
      <c r="AG3" s="133" t="s">
        <v>0</v>
      </c>
      <c r="AH3" s="133" t="str">
        <f>CONCATENATE(N7, ", m₁ = 0.7")</f>
        <v>S1, m₁ = 0.7</v>
      </c>
      <c r="AI3" s="133" t="s">
        <v>0</v>
      </c>
      <c r="AJ3" s="133" t="str">
        <f>CONCATENATE(N7, ", m₁ = 0.8")</f>
        <v>S1, m₁ = 0.8</v>
      </c>
      <c r="AK3" s="133" t="s">
        <v>0</v>
      </c>
      <c r="AL3" s="133" t="str">
        <f>CONCATENATE(N7, ", m₁ = 0.9")</f>
        <v>S1, m₁ = 0.9</v>
      </c>
      <c r="AM3" s="133" t="s">
        <v>0</v>
      </c>
      <c r="AN3" s="133" t="str">
        <f>CONCATENATE(N7, ", m₁ = 1.0")</f>
        <v>S1, m₁ = 1.0</v>
      </c>
    </row>
    <row r="4" spans="12:40" x14ac:dyDescent="0.25">
      <c r="Q4" s="133">
        <f>'RESULTS (2S)'!B18</f>
        <v>0</v>
      </c>
      <c r="R4" s="133">
        <f>IF($N$7="S1",'RESULTS (2S)'!C18,IF($N$7="S2",'RESULTS (2S)'!D18,IF($N$7="I",'RESULTS (2S)'!E18,IF($N$7="R",'RESULTS (2S)'!F18,IF($N$7="D",'RESULTS (2S)'!G18,IF($N$7="V",'RESULTS (2S)'!H18,""))))))</f>
        <v>0.24754294895527931</v>
      </c>
      <c r="S4" s="133">
        <f>IF($O$13="X",$Q$9,'VA_k1=0.0_k2=1.0'!M3)</f>
        <v>5</v>
      </c>
      <c r="T4" s="133">
        <f>IF($O$13="X",$R$9,IF($N$7="S1",'VA_k1=0.0_k2=1.0'!N3,IF($N$7="S2",'VA_k1=0.0_k2=1.0'!O3,IF($N$7="I",'VA_k1=0.0_k2=1.0'!P3,IF($N$7="R",'VA_k1=0.0_k2=1.0'!Q3,IF($N$7="D",'VA_k1=0.0_k2=1.0'!R3,IF($N$7="V",'VA_k1=0.0_k2=1.0'!S3,"")))))))</f>
        <v>0.24673704225551346</v>
      </c>
      <c r="U4" s="133">
        <f>IF($O$14="X",$Q$9,'VA_k1=0.1_k2=0.9'!M3)</f>
        <v>5</v>
      </c>
      <c r="V4" s="133">
        <f>IF($O$14="X",$R$9,IF($N$7="S1",'VA_k1=0.1_k2=0.9'!N3,IF($N$7="S2",'VA_k1=0.1_k2=0.9'!O3,IF($N$7="I",'VA_k1=0.1_k2=0.9'!P3,IF($N$7="R",'VA_k1=0.1_k2=0.9'!Q3,IF($N$7="D",'VA_k1=0.1_k2=0.9'!R3,IF($N$7="V",'VA_k1=0.1_k2=0.9'!S3,"")))))))</f>
        <v>0.24673704225551346</v>
      </c>
      <c r="W4" s="133">
        <f>IF($O$15="X",$Q$9,'VA_k1=0.2_k2=0.8'!M3)</f>
        <v>5</v>
      </c>
      <c r="X4" s="133">
        <f>IF($O$15="X",$R$9,IF($N$7="S1",'VA_k1=0.2_k2=0.8'!N3,IF($N$7="S2",'VA_k1=0.2_k2=0.8'!O3,IF($N$7="I",'VA_k1=0.2_k2=0.8'!P3,IF($N$7="R",'VA_k1=0.2_k2=0.8'!Q3,IF($N$7="D",'VA_k1=0.2_k2=0.8'!R3,IF($N$7="V",'VA_k1=0.2_k2=0.8'!S3,"")))))))</f>
        <v>0.24673704225551346</v>
      </c>
      <c r="Y4" s="133">
        <f>IF($O$16="X",$Q$9,'VA_k1=0.3_k2=0.7'!M3)</f>
        <v>5</v>
      </c>
      <c r="Z4" s="133">
        <f>IF($O$16="X",$R$9,IF($N$7="S1",'VA_k1=0.3_k2=0.7'!N3,IF($N$7="S2",'VA_k1=0.3_k2=0.7'!O3,IF($N$7="I",'VA_k1=0.3_k2=0.7'!P3,IF($N$7="R",'VA_k1=0.3_k2=0.7'!Q3,IF($N$7="D",'VA_k1=0.3_k2=0.7'!R3,IF($N$7="V",'VA_k1=0.3_k2=0.7'!S3,"")))))))</f>
        <v>0.24673704225551346</v>
      </c>
      <c r="AA4" s="133">
        <f>IF($O$17="X",$Q$9,'VA_k1=0.4_k2=0.6'!M3)</f>
        <v>5</v>
      </c>
      <c r="AB4" s="133">
        <f>IF($O$17="X",$R$9,IF($N$7="S1",'VA_k1=0.4_k2=0.6'!N3,IF($N$7="S2",'VA_k1=0.4_k2=0.6'!O3,IF($N$7="I",'VA_k1=0.4_k2=0.6'!P3,IF($N$7="R",'VA_k1=0.4_k2=0.6'!Q3,IF($N$7="D",'VA_k1=0.4_k2=0.6'!R3,IF($N$7="V",'VA_k1=0.4_k2=0.6'!S3,"")))))))</f>
        <v>0.24673704225551346</v>
      </c>
      <c r="AC4" s="133">
        <f>IF($O$18="X",$Q$9,'VA_k1=0.5_k2=0.5'!M3)</f>
        <v>5</v>
      </c>
      <c r="AD4" s="133">
        <f>IF($O$18="X",$R$9,IF($N$7="S1",'VA_k1=0.5_k2=0.5'!N3,IF($N$7="S2",'VA_k1=0.5_k2=0.5'!O3,IF($N$7="I",'VA_k1=0.5_k2=0.5'!P3,IF($N$7="R",'VA_k1=0.5_k2=0.5'!Q3,IF($N$7="D",'VA_k1=0.5_k2=0.5'!R3,IF($N$7="V",'VA_k1=0.5_k2=0.5'!S3,"")))))))</f>
        <v>0.24673704225551346</v>
      </c>
      <c r="AE4" s="133">
        <f>IF($O$19="X",$Q$9,'VA_k1=0.6_k2=0.4'!M3)</f>
        <v>5</v>
      </c>
      <c r="AF4" s="133">
        <f>IF($O$19="X",$R$9,IF($N$7="S1",'VA_k1=0.6_k2=0.4'!N3,IF($N$7="S2",'VA_k1=0.6_k2=0.4'!O3,IF($N$7="I",'VA_k1=0.6_k2=0.4'!P3,IF($N$7="R",'VA_k1=0.6_k2=0.4'!Q3,IF($N$7="D",'VA_k1=0.6_k2=0.4'!R3,IF($N$7="V",'VA_k1=0.6_k2=0.4'!S3,"")))))))</f>
        <v>0.24673704225551346</v>
      </c>
      <c r="AG4" s="133">
        <f>IF($O$20="X",$Q$9,'VA_k1=0.7_k2=0.3'!M3)</f>
        <v>5</v>
      </c>
      <c r="AH4" s="133">
        <f>IF($O$20="X",$R$9,IF($N$7="S1",'VA_k1=0.7_k2=0.3'!N3,IF($N$7="S2",'VA_k1=0.7_k2=0.3'!O3,IF($N$7="I",'VA_k1=0.7_k2=0.3'!P3,IF($N$7="R",'VA_k1=0.7_k2=0.3'!Q3,IF($N$7="D",'VA_k1=0.7_k2=0.3'!R3,IF($N$7="V",'VA_k1=0.7_k2=0.3'!S3,"")))))))</f>
        <v>0.24673704225551346</v>
      </c>
      <c r="AI4" s="133">
        <f>IF($O$21="X",$Q$9,'VA_k1=0.8_k2=0.2'!M3)</f>
        <v>5</v>
      </c>
      <c r="AJ4" s="133">
        <f>IF($O$21="X",$R$9,IF($N$7="S1",'VA_k1=0.8_k2=0.2'!N3,IF($N$7="S2",'VA_k1=0.8_k2=0.2'!O3,IF($N$7="I",'VA_k1=0.8_k2=0.2'!P3,IF($N$7="R",'VA_k1=0.8_k2=0.2'!Q3,IF($N$7="D",'VA_k1=0.8_k2=0.2'!R3,IF($N$7="V",'VA_k1=0.8_k2=0.2'!S3,"")))))))</f>
        <v>0.24673704225551346</v>
      </c>
      <c r="AK4" s="133">
        <f>IF($O$22="X",$Q$9,'VA_k1=0.9_k2=0.1'!M3)</f>
        <v>5</v>
      </c>
      <c r="AL4" s="133">
        <f>IF($O$22="X",$R$9,IF($N$7="S1",'VA_k1=0.9_k2=0.1'!N3,IF($N$7="S2",'VA_k1=0.9_k2=0.1'!O3,IF($N$7="I",'VA_k1=0.9_k2=0.1'!P3,IF($N$7="R",'VA_k1=0.9_k2=0.1'!Q3,IF($N$7="D",'VA_k1=0.9_k2=0.1'!R3,IF($N$7="V",'VA_k1=0.9_k2=0.1'!S3,"")))))))</f>
        <v>0.24673704225551346</v>
      </c>
      <c r="AM4" s="133">
        <f>IF($O$23="X",$Q$9,'VA_k1=1.0_k2=0.0'!M3)</f>
        <v>5</v>
      </c>
      <c r="AN4" s="133">
        <f>IF($O$23="X",$R$9,IF($N$7="S1",'VA_k1=1.0_k2=0.0'!N3,IF($N$7="S2",'VA_k1=1.0_k2=0.0'!O3,IF($N$7="I",'VA_k1=1.0_k2=0.0'!P3,IF($N$7="R",'VA_k1=1.0_k2=0.0'!Q3,IF($N$7="D",'VA_k1=1.0_k2=0.0'!R3,IF($N$7="V",'VA_k1=1.0_k2=0.0'!S3,"")))))))</f>
        <v>0.24673704225551346</v>
      </c>
    </row>
    <row r="5" spans="12:40" x14ac:dyDescent="0.25">
      <c r="Q5" s="133">
        <f>'RESULTS (2S)'!B19</f>
        <v>1</v>
      </c>
      <c r="R5" s="133">
        <f>IF($N$7="S1",'RESULTS (2S)'!C19,IF($N$7="S2",'RESULTS (2S)'!D19,IF($N$7="I",'RESULTS (2S)'!E19,IF($N$7="R",'RESULTS (2S)'!F19,IF($N$7="D",'RESULTS (2S)'!G19,IF($N$7="V",'RESULTS (2S)'!H19,""))))))</f>
        <v>0.24747000070363784</v>
      </c>
      <c r="S5" s="133">
        <f>IF($O$13="X",$Q$9,'VA_k1=0.0_k2=1.0'!M4)</f>
        <v>5</v>
      </c>
      <c r="T5" s="133">
        <f>IF($O$13="X",$R$9,IF($N$7="S1",'VA_k1=0.0_k2=1.0'!N4,IF($N$7="S2",'VA_k1=0.0_k2=1.0'!O4,IF($N$7="I",'VA_k1=0.0_k2=1.0'!P4,IF($N$7="R",'VA_k1=0.0_k2=1.0'!Q4,IF($N$7="D",'VA_k1=0.0_k2=1.0'!R4,IF($N$7="V",'VA_k1=0.0_k2=1.0'!S4,"")))))))</f>
        <v>0.24673704225551346</v>
      </c>
      <c r="U5" s="133">
        <f>IF($O$14="X",$Q$9,'VA_k1=0.1_k2=0.9'!M4)</f>
        <v>5</v>
      </c>
      <c r="V5" s="133">
        <f>IF($O$14="X",$R$9,IF($N$7="S1",'VA_k1=0.1_k2=0.9'!N4,IF($N$7="S2",'VA_k1=0.1_k2=0.9'!O4,IF($N$7="I",'VA_k1=0.1_k2=0.9'!P4,IF($N$7="R",'VA_k1=0.1_k2=0.9'!Q4,IF($N$7="D",'VA_k1=0.1_k2=0.9'!R4,IF($N$7="V",'VA_k1=0.1_k2=0.9'!S4,"")))))))</f>
        <v>0.24673704225551346</v>
      </c>
      <c r="W5" s="133">
        <f>IF($O$15="X",$Q$9,'VA_k1=0.2_k2=0.8'!M4)</f>
        <v>5</v>
      </c>
      <c r="X5" s="133">
        <f>IF($O$15="X",$R$9,IF($N$7="S1",'VA_k1=0.2_k2=0.8'!N4,IF($N$7="S2",'VA_k1=0.2_k2=0.8'!O4,IF($N$7="I",'VA_k1=0.2_k2=0.8'!P4,IF($N$7="R",'VA_k1=0.2_k2=0.8'!Q4,IF($N$7="D",'VA_k1=0.2_k2=0.8'!R4,IF($N$7="V",'VA_k1=0.2_k2=0.8'!S4,"")))))))</f>
        <v>0.24673704225551346</v>
      </c>
      <c r="Y5" s="133">
        <f>IF($O$16="X",$Q$9,'VA_k1=0.3_k2=0.7'!M4)</f>
        <v>5</v>
      </c>
      <c r="Z5" s="133">
        <f>IF($O$16="X",$R$9,IF($N$7="S1",'VA_k1=0.3_k2=0.7'!N4,IF($N$7="S2",'VA_k1=0.3_k2=0.7'!O4,IF($N$7="I",'VA_k1=0.3_k2=0.7'!P4,IF($N$7="R",'VA_k1=0.3_k2=0.7'!Q4,IF($N$7="D",'VA_k1=0.3_k2=0.7'!R4,IF($N$7="V",'VA_k1=0.3_k2=0.7'!S4,"")))))))</f>
        <v>0.24673704225551346</v>
      </c>
      <c r="AA5" s="133">
        <f>IF($O$17="X",$Q$9,'VA_k1=0.4_k2=0.6'!M4)</f>
        <v>5</v>
      </c>
      <c r="AB5" s="133">
        <f>IF($O$17="X",$R$9,IF($N$7="S1",'VA_k1=0.4_k2=0.6'!N4,IF($N$7="S2",'VA_k1=0.4_k2=0.6'!O4,IF($N$7="I",'VA_k1=0.4_k2=0.6'!P4,IF($N$7="R",'VA_k1=0.4_k2=0.6'!Q4,IF($N$7="D",'VA_k1=0.4_k2=0.6'!R4,IF($N$7="V",'VA_k1=0.4_k2=0.6'!S4,"")))))))</f>
        <v>0.24673704225551346</v>
      </c>
      <c r="AC5" s="133">
        <f>IF($O$18="X",$Q$9,'VA_k1=0.5_k2=0.5'!M4)</f>
        <v>5</v>
      </c>
      <c r="AD5" s="133">
        <f>IF($O$18="X",$R$9,IF($N$7="S1",'VA_k1=0.5_k2=0.5'!N4,IF($N$7="S2",'VA_k1=0.5_k2=0.5'!O4,IF($N$7="I",'VA_k1=0.5_k2=0.5'!P4,IF($N$7="R",'VA_k1=0.5_k2=0.5'!Q4,IF($N$7="D",'VA_k1=0.5_k2=0.5'!R4,IF($N$7="V",'VA_k1=0.5_k2=0.5'!S4,"")))))))</f>
        <v>0.24673704225551346</v>
      </c>
      <c r="AE5" s="133">
        <f>IF($O$19="X",$Q$9,'VA_k1=0.6_k2=0.4'!M4)</f>
        <v>5</v>
      </c>
      <c r="AF5" s="133">
        <f>IF($O$19="X",$R$9,IF($N$7="S1",'VA_k1=0.6_k2=0.4'!N4,IF($N$7="S2",'VA_k1=0.6_k2=0.4'!O4,IF($N$7="I",'VA_k1=0.6_k2=0.4'!P4,IF($N$7="R",'VA_k1=0.6_k2=0.4'!Q4,IF($N$7="D",'VA_k1=0.6_k2=0.4'!R4,IF($N$7="V",'VA_k1=0.6_k2=0.4'!S4,"")))))))</f>
        <v>0.24673704225551346</v>
      </c>
      <c r="AG5" s="133">
        <f>IF($O$20="X",$Q$9,'VA_k1=0.7_k2=0.3'!M4)</f>
        <v>5</v>
      </c>
      <c r="AH5" s="133">
        <f>IF($O$20="X",$R$9,IF($N$7="S1",'VA_k1=0.7_k2=0.3'!N4,IF($N$7="S2",'VA_k1=0.7_k2=0.3'!O4,IF($N$7="I",'VA_k1=0.7_k2=0.3'!P4,IF($N$7="R",'VA_k1=0.7_k2=0.3'!Q4,IF($N$7="D",'VA_k1=0.7_k2=0.3'!R4,IF($N$7="V",'VA_k1=0.7_k2=0.3'!S4,"")))))))</f>
        <v>0.24673704225551346</v>
      </c>
      <c r="AI5" s="133">
        <f>IF($O$21="X",$Q$9,'VA_k1=0.8_k2=0.2'!M4)</f>
        <v>5</v>
      </c>
      <c r="AJ5" s="133">
        <f>IF($O$21="X",$R$9,IF($N$7="S1",'VA_k1=0.8_k2=0.2'!N4,IF($N$7="S2",'VA_k1=0.8_k2=0.2'!O4,IF($N$7="I",'VA_k1=0.8_k2=0.2'!P4,IF($N$7="R",'VA_k1=0.8_k2=0.2'!Q4,IF($N$7="D",'VA_k1=0.8_k2=0.2'!R4,IF($N$7="V",'VA_k1=0.8_k2=0.2'!S4,"")))))))</f>
        <v>0.24673704225551346</v>
      </c>
      <c r="AK5" s="133">
        <f>IF($O$22="X",$Q$9,'VA_k1=0.9_k2=0.1'!M4)</f>
        <v>5.0999999999999996</v>
      </c>
      <c r="AL5" s="133">
        <f>IF($O$22="X",$R$9,IF($N$7="S1",'VA_k1=0.9_k2=0.1'!N4,IF($N$7="S2",'VA_k1=0.9_k2=0.1'!O4,IF($N$7="I",'VA_k1=0.9_k2=0.1'!P4,IF($N$7="R",'VA_k1=0.9_k2=0.1'!Q4,IF($N$7="D",'VA_k1=0.9_k2=0.1'!R4,IF($N$7="V",'VA_k1=0.9_k2=0.1'!S4,"")))))))</f>
        <v>0.2451083397352935</v>
      </c>
      <c r="AM5" s="133">
        <f>IF($O$23="X",$Q$9,'VA_k1=1.0_k2=0.0'!M4)</f>
        <v>5</v>
      </c>
      <c r="AN5" s="133">
        <f>IF($O$23="X",$R$9,IF($N$7="S1",'VA_k1=1.0_k2=0.0'!N4,IF($N$7="S2",'VA_k1=1.0_k2=0.0'!O4,IF($N$7="I",'VA_k1=1.0_k2=0.0'!P4,IF($N$7="R",'VA_k1=1.0_k2=0.0'!Q4,IF($N$7="D",'VA_k1=1.0_k2=0.0'!R4,IF($N$7="V",'VA_k1=1.0_k2=0.0'!S4,"")))))))</f>
        <v>0.24673704225551346</v>
      </c>
    </row>
    <row r="6" spans="12:40" x14ac:dyDescent="0.25">
      <c r="N6" s="131" t="s">
        <v>170</v>
      </c>
      <c r="O6" s="131"/>
      <c r="Q6" s="133">
        <f>'RESULTS (2S)'!B20</f>
        <v>2</v>
      </c>
      <c r="R6" s="133">
        <f>IF($N$7="S1",'RESULTS (2S)'!C20,IF($N$7="S2",'RESULTS (2S)'!D20,IF($N$7="I",'RESULTS (2S)'!E20,IF($N$7="R",'RESULTS (2S)'!F20,IF($N$7="D",'RESULTS (2S)'!G20,IF($N$7="V",'RESULTS (2S)'!H20,""))))))</f>
        <v>0.24736747422832778</v>
      </c>
      <c r="S6" s="133">
        <f>IF($O$13="X",$Q$9,'VA_k1=0.0_k2=1.0'!M5)</f>
        <v>5</v>
      </c>
      <c r="T6" s="133">
        <f>IF($O$13="X",$R$9,IF($N$7="S1",'VA_k1=0.0_k2=1.0'!N5,IF($N$7="S2",'VA_k1=0.0_k2=1.0'!O5,IF($N$7="I",'VA_k1=0.0_k2=1.0'!P5,IF($N$7="R",'VA_k1=0.0_k2=1.0'!Q5,IF($N$7="D",'VA_k1=0.0_k2=1.0'!R5,IF($N$7="V",'VA_k1=0.0_k2=1.0'!S5,"")))))))</f>
        <v>0.24673704225551346</v>
      </c>
      <c r="U6" s="133">
        <f>IF($O$14="X",$Q$9,'VA_k1=0.1_k2=0.9'!M5)</f>
        <v>5</v>
      </c>
      <c r="V6" s="133">
        <f>IF($O$14="X",$R$9,IF($N$7="S1",'VA_k1=0.1_k2=0.9'!N5,IF($N$7="S2",'VA_k1=0.1_k2=0.9'!O5,IF($N$7="I",'VA_k1=0.1_k2=0.9'!P5,IF($N$7="R",'VA_k1=0.1_k2=0.9'!Q5,IF($N$7="D",'VA_k1=0.1_k2=0.9'!R5,IF($N$7="V",'VA_k1=0.1_k2=0.9'!S5,"")))))))</f>
        <v>0.24673704225551346</v>
      </c>
      <c r="W6" s="133">
        <f>IF($O$15="X",$Q$9,'VA_k1=0.2_k2=0.8'!M5)</f>
        <v>5</v>
      </c>
      <c r="X6" s="133">
        <f>IF($O$15="X",$R$9,IF($N$7="S1",'VA_k1=0.2_k2=0.8'!N5,IF($N$7="S2",'VA_k1=0.2_k2=0.8'!O5,IF($N$7="I",'VA_k1=0.2_k2=0.8'!P5,IF($N$7="R",'VA_k1=0.2_k2=0.8'!Q5,IF($N$7="D",'VA_k1=0.2_k2=0.8'!R5,IF($N$7="V",'VA_k1=0.2_k2=0.8'!S5,"")))))))</f>
        <v>0.24673704225551346</v>
      </c>
      <c r="Y6" s="133">
        <f>IF($O$16="X",$Q$9,'VA_k1=0.3_k2=0.7'!M5)</f>
        <v>5</v>
      </c>
      <c r="Z6" s="133">
        <f>IF($O$16="X",$R$9,IF($N$7="S1",'VA_k1=0.3_k2=0.7'!N5,IF($N$7="S2",'VA_k1=0.3_k2=0.7'!O5,IF($N$7="I",'VA_k1=0.3_k2=0.7'!P5,IF($N$7="R",'VA_k1=0.3_k2=0.7'!Q5,IF($N$7="D",'VA_k1=0.3_k2=0.7'!R5,IF($N$7="V",'VA_k1=0.3_k2=0.7'!S5,"")))))))</f>
        <v>0.24673704225551346</v>
      </c>
      <c r="AA6" s="133">
        <f>IF($O$17="X",$Q$9,'VA_k1=0.4_k2=0.6'!M5)</f>
        <v>5</v>
      </c>
      <c r="AB6" s="133">
        <f>IF($O$17="X",$R$9,IF($N$7="S1",'VA_k1=0.4_k2=0.6'!N5,IF($N$7="S2",'VA_k1=0.4_k2=0.6'!O5,IF($N$7="I",'VA_k1=0.4_k2=0.6'!P5,IF($N$7="R",'VA_k1=0.4_k2=0.6'!Q5,IF($N$7="D",'VA_k1=0.4_k2=0.6'!R5,IF($N$7="V",'VA_k1=0.4_k2=0.6'!S5,"")))))))</f>
        <v>0.24673704225551346</v>
      </c>
      <c r="AC6" s="133">
        <f>IF($O$18="X",$Q$9,'VA_k1=0.5_k2=0.5'!M5)</f>
        <v>5</v>
      </c>
      <c r="AD6" s="133">
        <f>IF($O$18="X",$R$9,IF($N$7="S1",'VA_k1=0.5_k2=0.5'!N5,IF($N$7="S2",'VA_k1=0.5_k2=0.5'!O5,IF($N$7="I",'VA_k1=0.5_k2=0.5'!P5,IF($N$7="R",'VA_k1=0.5_k2=0.5'!Q5,IF($N$7="D",'VA_k1=0.5_k2=0.5'!R5,IF($N$7="V",'VA_k1=0.5_k2=0.5'!S5,"")))))))</f>
        <v>0.24673704225551346</v>
      </c>
      <c r="AE6" s="133">
        <f>IF($O$19="X",$Q$9,'VA_k1=0.6_k2=0.4'!M5)</f>
        <v>5</v>
      </c>
      <c r="AF6" s="133">
        <f>IF($O$19="X",$R$9,IF($N$7="S1",'VA_k1=0.6_k2=0.4'!N5,IF($N$7="S2",'VA_k1=0.6_k2=0.4'!O5,IF($N$7="I",'VA_k1=0.6_k2=0.4'!P5,IF($N$7="R",'VA_k1=0.6_k2=0.4'!Q5,IF($N$7="D",'VA_k1=0.6_k2=0.4'!R5,IF($N$7="V",'VA_k1=0.6_k2=0.4'!S5,"")))))))</f>
        <v>0.24673704225551346</v>
      </c>
      <c r="AG6" s="133">
        <f>IF($O$20="X",$Q$9,'VA_k1=0.7_k2=0.3'!M5)</f>
        <v>5</v>
      </c>
      <c r="AH6" s="133">
        <f>IF($O$20="X",$R$9,IF($N$7="S1",'VA_k1=0.7_k2=0.3'!N5,IF($N$7="S2",'VA_k1=0.7_k2=0.3'!O5,IF($N$7="I",'VA_k1=0.7_k2=0.3'!P5,IF($N$7="R",'VA_k1=0.7_k2=0.3'!Q5,IF($N$7="D",'VA_k1=0.7_k2=0.3'!R5,IF($N$7="V",'VA_k1=0.7_k2=0.3'!S5,"")))))))</f>
        <v>0.24673704225551346</v>
      </c>
      <c r="AI6" s="133">
        <f>IF($O$21="X",$Q$9,'VA_k1=0.8_k2=0.2'!M5)</f>
        <v>5</v>
      </c>
      <c r="AJ6" s="133">
        <f>IF($O$21="X",$R$9,IF($N$7="S1",'VA_k1=0.8_k2=0.2'!N5,IF($N$7="S2",'VA_k1=0.8_k2=0.2'!O5,IF($N$7="I",'VA_k1=0.8_k2=0.2'!P5,IF($N$7="R",'VA_k1=0.8_k2=0.2'!Q5,IF($N$7="D",'VA_k1=0.8_k2=0.2'!R5,IF($N$7="V",'VA_k1=0.8_k2=0.2'!S5,"")))))))</f>
        <v>0.24673704225551346</v>
      </c>
      <c r="AK6" s="133">
        <f>IF($O$22="X",$Q$9,'VA_k1=0.9_k2=0.1'!M5)</f>
        <v>6.1</v>
      </c>
      <c r="AL6" s="133">
        <f>IF($O$22="X",$R$9,IF($N$7="S1",'VA_k1=0.9_k2=0.1'!N5,IF($N$7="S2",'VA_k1=0.9_k2=0.1'!O5,IF($N$7="I",'VA_k1=0.9_k2=0.1'!P5,IF($N$7="R",'VA_k1=0.9_k2=0.1'!Q5,IF($N$7="D",'VA_k1=0.9_k2=0.1'!R5,IF($N$7="V",'VA_k1=0.9_k2=0.1'!S5,"")))))))</f>
        <v>0.22876927771376679</v>
      </c>
      <c r="AM6" s="133">
        <f>IF($O$23="X",$Q$9,'VA_k1=1.0_k2=0.0'!M5)</f>
        <v>5</v>
      </c>
      <c r="AN6" s="133">
        <f>IF($O$23="X",$R$9,IF($N$7="S1",'VA_k1=1.0_k2=0.0'!N5,IF($N$7="S2",'VA_k1=1.0_k2=0.0'!O5,IF($N$7="I",'VA_k1=1.0_k2=0.0'!P5,IF($N$7="R",'VA_k1=1.0_k2=0.0'!Q5,IF($N$7="D",'VA_k1=1.0_k2=0.0'!R5,IF($N$7="V",'VA_k1=1.0_k2=0.0'!S5,"")))))))</f>
        <v>0.24673704225551346</v>
      </c>
    </row>
    <row r="7" spans="12:40" x14ac:dyDescent="0.25">
      <c r="N7" s="134" t="s">
        <v>20</v>
      </c>
      <c r="O7" s="134"/>
      <c r="Q7" s="133">
        <f>'RESULTS (2S)'!B21</f>
        <v>3</v>
      </c>
      <c r="R7" s="133">
        <f>IF($N$7="S1",'RESULTS (2S)'!C21,IF($N$7="S2",'RESULTS (2S)'!D21,IF($N$7="I",'RESULTS (2S)'!E21,IF($N$7="R",'RESULTS (2S)'!F21,IF($N$7="D",'RESULTS (2S)'!G21,IF($N$7="V",'RESULTS (2S)'!H21,""))))))</f>
        <v>0.24722338953318437</v>
      </c>
      <c r="S7" s="133">
        <f>IF($O$13="X",$Q$9,'VA_k1=0.0_k2=1.0'!M6)</f>
        <v>5</v>
      </c>
      <c r="T7" s="133">
        <f>IF($O$13="X",$R$9,IF($N$7="S1",'VA_k1=0.0_k2=1.0'!N6,IF($N$7="S2",'VA_k1=0.0_k2=1.0'!O6,IF($N$7="I",'VA_k1=0.0_k2=1.0'!P6,IF($N$7="R",'VA_k1=0.0_k2=1.0'!Q6,IF($N$7="D",'VA_k1=0.0_k2=1.0'!R6,IF($N$7="V",'VA_k1=0.0_k2=1.0'!S6,"")))))))</f>
        <v>0.24673704225551346</v>
      </c>
      <c r="U7" s="133">
        <f>IF($O$14="X",$Q$9,'VA_k1=0.1_k2=0.9'!M6)</f>
        <v>5</v>
      </c>
      <c r="V7" s="133">
        <f>IF($O$14="X",$R$9,IF($N$7="S1",'VA_k1=0.1_k2=0.9'!N6,IF($N$7="S2",'VA_k1=0.1_k2=0.9'!O6,IF($N$7="I",'VA_k1=0.1_k2=0.9'!P6,IF($N$7="R",'VA_k1=0.1_k2=0.9'!Q6,IF($N$7="D",'VA_k1=0.1_k2=0.9'!R6,IF($N$7="V",'VA_k1=0.1_k2=0.9'!S6,"")))))))</f>
        <v>0.24673704225551346</v>
      </c>
      <c r="W7" s="133">
        <f>IF($O$15="X",$Q$9,'VA_k1=0.2_k2=0.8'!M6)</f>
        <v>5</v>
      </c>
      <c r="X7" s="133">
        <f>IF($O$15="X",$R$9,IF($N$7="S1",'VA_k1=0.2_k2=0.8'!N6,IF($N$7="S2",'VA_k1=0.2_k2=0.8'!O6,IF($N$7="I",'VA_k1=0.2_k2=0.8'!P6,IF($N$7="R",'VA_k1=0.2_k2=0.8'!Q6,IF($N$7="D",'VA_k1=0.2_k2=0.8'!R6,IF($N$7="V",'VA_k1=0.2_k2=0.8'!S6,"")))))))</f>
        <v>0.24673704225551346</v>
      </c>
      <c r="Y7" s="133">
        <f>IF($O$16="X",$Q$9,'VA_k1=0.3_k2=0.7'!M6)</f>
        <v>5</v>
      </c>
      <c r="Z7" s="133">
        <f>IF($O$16="X",$R$9,IF($N$7="S1",'VA_k1=0.3_k2=0.7'!N6,IF($N$7="S2",'VA_k1=0.3_k2=0.7'!O6,IF($N$7="I",'VA_k1=0.3_k2=0.7'!P6,IF($N$7="R",'VA_k1=0.3_k2=0.7'!Q6,IF($N$7="D",'VA_k1=0.3_k2=0.7'!R6,IF($N$7="V",'VA_k1=0.3_k2=0.7'!S6,"")))))))</f>
        <v>0.24673704225551346</v>
      </c>
      <c r="AA7" s="133">
        <f>IF($O$17="X",$Q$9,'VA_k1=0.4_k2=0.6'!M6)</f>
        <v>5</v>
      </c>
      <c r="AB7" s="133">
        <f>IF($O$17="X",$R$9,IF($N$7="S1",'VA_k1=0.4_k2=0.6'!N6,IF($N$7="S2",'VA_k1=0.4_k2=0.6'!O6,IF($N$7="I",'VA_k1=0.4_k2=0.6'!P6,IF($N$7="R",'VA_k1=0.4_k2=0.6'!Q6,IF($N$7="D",'VA_k1=0.4_k2=0.6'!R6,IF($N$7="V",'VA_k1=0.4_k2=0.6'!S6,"")))))))</f>
        <v>0.24673704225551346</v>
      </c>
      <c r="AC7" s="133">
        <f>IF($O$18="X",$Q$9,'VA_k1=0.5_k2=0.5'!M6)</f>
        <v>5</v>
      </c>
      <c r="AD7" s="133">
        <f>IF($O$18="X",$R$9,IF($N$7="S1",'VA_k1=0.5_k2=0.5'!N6,IF($N$7="S2",'VA_k1=0.5_k2=0.5'!O6,IF($N$7="I",'VA_k1=0.5_k2=0.5'!P6,IF($N$7="R",'VA_k1=0.5_k2=0.5'!Q6,IF($N$7="D",'VA_k1=0.5_k2=0.5'!R6,IF($N$7="V",'VA_k1=0.5_k2=0.5'!S6,"")))))))</f>
        <v>0.24673704225551346</v>
      </c>
      <c r="AE7" s="133">
        <f>IF($O$19="X",$Q$9,'VA_k1=0.6_k2=0.4'!M6)</f>
        <v>5</v>
      </c>
      <c r="AF7" s="133">
        <f>IF($O$19="X",$R$9,IF($N$7="S1",'VA_k1=0.6_k2=0.4'!N6,IF($N$7="S2",'VA_k1=0.6_k2=0.4'!O6,IF($N$7="I",'VA_k1=0.6_k2=0.4'!P6,IF($N$7="R",'VA_k1=0.6_k2=0.4'!Q6,IF($N$7="D",'VA_k1=0.6_k2=0.4'!R6,IF($N$7="V",'VA_k1=0.6_k2=0.4'!S6,"")))))))</f>
        <v>0.24673704225551346</v>
      </c>
      <c r="AG7" s="133">
        <f>IF($O$20="X",$Q$9,'VA_k1=0.7_k2=0.3'!M6)</f>
        <v>5</v>
      </c>
      <c r="AH7" s="133">
        <f>IF($O$20="X",$R$9,IF($N$7="S1",'VA_k1=0.7_k2=0.3'!N6,IF($N$7="S2",'VA_k1=0.7_k2=0.3'!O6,IF($N$7="I",'VA_k1=0.7_k2=0.3'!P6,IF($N$7="R",'VA_k1=0.7_k2=0.3'!Q6,IF($N$7="D",'VA_k1=0.7_k2=0.3'!R6,IF($N$7="V",'VA_k1=0.7_k2=0.3'!S6,"")))))))</f>
        <v>0.24673704225551346</v>
      </c>
      <c r="AI7" s="133">
        <f>IF($O$21="X",$Q$9,'VA_k1=0.8_k2=0.2'!M6)</f>
        <v>5</v>
      </c>
      <c r="AJ7" s="133">
        <f>IF($O$21="X",$R$9,IF($N$7="S1",'VA_k1=0.8_k2=0.2'!N6,IF($N$7="S2",'VA_k1=0.8_k2=0.2'!O6,IF($N$7="I",'VA_k1=0.8_k2=0.2'!P6,IF($N$7="R",'VA_k1=0.8_k2=0.2'!Q6,IF($N$7="D",'VA_k1=0.8_k2=0.2'!R6,IF($N$7="V",'VA_k1=0.8_k2=0.2'!S6,"")))))))</f>
        <v>0.24673704225551346</v>
      </c>
      <c r="AK7" s="133">
        <f>IF($O$22="X",$Q$9,'VA_k1=0.9_k2=0.1'!M6)</f>
        <v>7.1</v>
      </c>
      <c r="AL7" s="133">
        <f>IF($O$22="X",$R$9,IF($N$7="S1",'VA_k1=0.9_k2=0.1'!N6,IF($N$7="S2",'VA_k1=0.9_k2=0.1'!O6,IF($N$7="I",'VA_k1=0.9_k2=0.1'!P6,IF($N$7="R",'VA_k1=0.9_k2=0.1'!Q6,IF($N$7="D",'VA_k1=0.9_k2=0.1'!R6,IF($N$7="V",'VA_k1=0.9_k2=0.1'!S6,"")))))))</f>
        <v>0.21233301062393381</v>
      </c>
      <c r="AM7" s="133">
        <f>IF($O$23="X",$Q$9,'VA_k1=1.0_k2=0.0'!M6)</f>
        <v>5</v>
      </c>
      <c r="AN7" s="133">
        <f>IF($O$23="X",$R$9,IF($N$7="S1",'VA_k1=1.0_k2=0.0'!N6,IF($N$7="S2",'VA_k1=1.0_k2=0.0'!O6,IF($N$7="I",'VA_k1=1.0_k2=0.0'!P6,IF($N$7="R",'VA_k1=1.0_k2=0.0'!Q6,IF($N$7="D",'VA_k1=1.0_k2=0.0'!R6,IF($N$7="V",'VA_k1=1.0_k2=0.0'!S6,"")))))))</f>
        <v>0.24673704225551346</v>
      </c>
    </row>
    <row r="8" spans="12:40" x14ac:dyDescent="0.25">
      <c r="L8" s="76"/>
      <c r="N8" s="134"/>
      <c r="O8" s="134"/>
      <c r="P8" s="77"/>
      <c r="Q8" s="133">
        <f>'RESULTS (2S)'!B22</f>
        <v>4</v>
      </c>
      <c r="R8" s="133">
        <f>IF($N$7="S1",'RESULTS (2S)'!C22,IF($N$7="S2",'RESULTS (2S)'!D22,IF($N$7="I",'RESULTS (2S)'!E22,IF($N$7="R",'RESULTS (2S)'!F22,IF($N$7="D",'RESULTS (2S)'!G22,IF($N$7="V",'RESULTS (2S)'!H22,""))))))</f>
        <v>0.24702102347889082</v>
      </c>
      <c r="S8" s="133">
        <f>IF($O$13="X",$Q$9,'VA_k1=0.0_k2=1.0'!M7)</f>
        <v>5</v>
      </c>
      <c r="T8" s="133">
        <f>IF($O$13="X",$R$9,IF($N$7="S1",'VA_k1=0.0_k2=1.0'!N7,IF($N$7="S2",'VA_k1=0.0_k2=1.0'!O7,IF($N$7="I",'VA_k1=0.0_k2=1.0'!P7,IF($N$7="R",'VA_k1=0.0_k2=1.0'!Q7,IF($N$7="D",'VA_k1=0.0_k2=1.0'!R7,IF($N$7="V",'VA_k1=0.0_k2=1.0'!S7,"")))))))</f>
        <v>0.24673704225551346</v>
      </c>
      <c r="U8" s="133">
        <f>IF($O$14="X",$Q$9,'VA_k1=0.1_k2=0.9'!M7)</f>
        <v>5</v>
      </c>
      <c r="V8" s="133">
        <f>IF($O$14="X",$R$9,IF($N$7="S1",'VA_k1=0.1_k2=0.9'!N7,IF($N$7="S2",'VA_k1=0.1_k2=0.9'!O7,IF($N$7="I",'VA_k1=0.1_k2=0.9'!P7,IF($N$7="R",'VA_k1=0.1_k2=0.9'!Q7,IF($N$7="D",'VA_k1=0.1_k2=0.9'!R7,IF($N$7="V",'VA_k1=0.1_k2=0.9'!S7,"")))))))</f>
        <v>0.24673704225551346</v>
      </c>
      <c r="W8" s="133">
        <f>IF($O$15="X",$Q$9,'VA_k1=0.2_k2=0.8'!M7)</f>
        <v>5</v>
      </c>
      <c r="X8" s="133">
        <f>IF($O$15="X",$R$9,IF($N$7="S1",'VA_k1=0.2_k2=0.8'!N7,IF($N$7="S2",'VA_k1=0.2_k2=0.8'!O7,IF($N$7="I",'VA_k1=0.2_k2=0.8'!P7,IF($N$7="R",'VA_k1=0.2_k2=0.8'!Q7,IF($N$7="D",'VA_k1=0.2_k2=0.8'!R7,IF($N$7="V",'VA_k1=0.2_k2=0.8'!S7,"")))))))</f>
        <v>0.24673704225551346</v>
      </c>
      <c r="Y8" s="133">
        <f>IF($O$16="X",$Q$9,'VA_k1=0.3_k2=0.7'!M7)</f>
        <v>5</v>
      </c>
      <c r="Z8" s="133">
        <f>IF($O$16="X",$R$9,IF($N$7="S1",'VA_k1=0.3_k2=0.7'!N7,IF($N$7="S2",'VA_k1=0.3_k2=0.7'!O7,IF($N$7="I",'VA_k1=0.3_k2=0.7'!P7,IF($N$7="R",'VA_k1=0.3_k2=0.7'!Q7,IF($N$7="D",'VA_k1=0.3_k2=0.7'!R7,IF($N$7="V",'VA_k1=0.3_k2=0.7'!S7,"")))))))</f>
        <v>0.24673704225551346</v>
      </c>
      <c r="AA8" s="133">
        <f>IF($O$17="X",$Q$9,'VA_k1=0.4_k2=0.6'!M7)</f>
        <v>5</v>
      </c>
      <c r="AB8" s="133">
        <f>IF($O$17="X",$R$9,IF($N$7="S1",'VA_k1=0.4_k2=0.6'!N7,IF($N$7="S2",'VA_k1=0.4_k2=0.6'!O7,IF($N$7="I",'VA_k1=0.4_k2=0.6'!P7,IF($N$7="R",'VA_k1=0.4_k2=0.6'!Q7,IF($N$7="D",'VA_k1=0.4_k2=0.6'!R7,IF($N$7="V",'VA_k1=0.4_k2=0.6'!S7,"")))))))</f>
        <v>0.24673704225551346</v>
      </c>
      <c r="AC8" s="133">
        <f>IF($O$18="X",$Q$9,'VA_k1=0.5_k2=0.5'!M7)</f>
        <v>5</v>
      </c>
      <c r="AD8" s="133">
        <f>IF($O$18="X",$R$9,IF($N$7="S1",'VA_k1=0.5_k2=0.5'!N7,IF($N$7="S2",'VA_k1=0.5_k2=0.5'!O7,IF($N$7="I",'VA_k1=0.5_k2=0.5'!P7,IF($N$7="R",'VA_k1=0.5_k2=0.5'!Q7,IF($N$7="D",'VA_k1=0.5_k2=0.5'!R7,IF($N$7="V",'VA_k1=0.5_k2=0.5'!S7,"")))))))</f>
        <v>0.24673704225551346</v>
      </c>
      <c r="AE8" s="133">
        <f>IF($O$19="X",$Q$9,'VA_k1=0.6_k2=0.4'!M7)</f>
        <v>5</v>
      </c>
      <c r="AF8" s="133">
        <f>IF($O$19="X",$R$9,IF($N$7="S1",'VA_k1=0.6_k2=0.4'!N7,IF($N$7="S2",'VA_k1=0.6_k2=0.4'!O7,IF($N$7="I",'VA_k1=0.6_k2=0.4'!P7,IF($N$7="R",'VA_k1=0.6_k2=0.4'!Q7,IF($N$7="D",'VA_k1=0.6_k2=0.4'!R7,IF($N$7="V",'VA_k1=0.6_k2=0.4'!S7,"")))))))</f>
        <v>0.24673704225551346</v>
      </c>
      <c r="AG8" s="133">
        <f>IF($O$20="X",$Q$9,'VA_k1=0.7_k2=0.3'!M7)</f>
        <v>5</v>
      </c>
      <c r="AH8" s="133">
        <f>IF($O$20="X",$R$9,IF($N$7="S1",'VA_k1=0.7_k2=0.3'!N7,IF($N$7="S2",'VA_k1=0.7_k2=0.3'!O7,IF($N$7="I",'VA_k1=0.7_k2=0.3'!P7,IF($N$7="R",'VA_k1=0.7_k2=0.3'!Q7,IF($N$7="D",'VA_k1=0.7_k2=0.3'!R7,IF($N$7="V",'VA_k1=0.7_k2=0.3'!S7,"")))))))</f>
        <v>0.24673704225551346</v>
      </c>
      <c r="AI8" s="133">
        <f>IF($O$21="X",$Q$9,'VA_k1=0.8_k2=0.2'!M7)</f>
        <v>5</v>
      </c>
      <c r="AJ8" s="133">
        <f>IF($O$21="X",$R$9,IF($N$7="S1",'VA_k1=0.8_k2=0.2'!N7,IF($N$7="S2",'VA_k1=0.8_k2=0.2'!O7,IF($N$7="I",'VA_k1=0.8_k2=0.2'!P7,IF($N$7="R",'VA_k1=0.8_k2=0.2'!Q7,IF($N$7="D",'VA_k1=0.8_k2=0.2'!R7,IF($N$7="V",'VA_k1=0.8_k2=0.2'!S7,"")))))))</f>
        <v>0.24673704225551346</v>
      </c>
      <c r="AK8" s="133">
        <f>IF($O$22="X",$Q$9,'VA_k1=0.9_k2=0.1'!M7)</f>
        <v>8.1</v>
      </c>
      <c r="AL8" s="133">
        <f>IF($O$22="X",$R$9,IF($N$7="S1",'VA_k1=0.9_k2=0.1'!N7,IF($N$7="S2",'VA_k1=0.9_k2=0.1'!O7,IF($N$7="I",'VA_k1=0.9_k2=0.1'!P7,IF($N$7="R",'VA_k1=0.9_k2=0.1'!Q7,IF($N$7="D",'VA_k1=0.9_k2=0.1'!R7,IF($N$7="V",'VA_k1=0.9_k2=0.1'!S7,"")))))))</f>
        <v>0.19580323105202538</v>
      </c>
      <c r="AM8" s="133">
        <f>IF($O$23="X",$Q$9,'VA_k1=1.0_k2=0.0'!M7)</f>
        <v>5</v>
      </c>
      <c r="AN8" s="133">
        <f>IF($O$23="X",$R$9,IF($N$7="S1",'VA_k1=1.0_k2=0.0'!N7,IF($N$7="S2",'VA_k1=1.0_k2=0.0'!O7,IF($N$7="I",'VA_k1=1.0_k2=0.0'!P7,IF($N$7="R",'VA_k1=1.0_k2=0.0'!Q7,IF($N$7="D",'VA_k1=1.0_k2=0.0'!R7,IF($N$7="V",'VA_k1=1.0_k2=0.0'!S7,"")))))))</f>
        <v>0.24673704225551346</v>
      </c>
    </row>
    <row r="9" spans="12:40" x14ac:dyDescent="0.25">
      <c r="N9" s="134"/>
      <c r="O9" s="134"/>
      <c r="Q9" s="133">
        <f>'RESULTS (2S)'!B23</f>
        <v>5</v>
      </c>
      <c r="R9" s="133">
        <f>IF($N$7="S1",'RESULTS (2S)'!C23,IF($N$7="S2",'RESULTS (2S)'!D23,IF($N$7="I",'RESULTS (2S)'!E23,IF($N$7="R",'RESULTS (2S)'!F23,IF($N$7="D",'RESULTS (2S)'!G23,IF($N$7="V",'RESULTS (2S)'!H23,""))))))</f>
        <v>0.24673704225551346</v>
      </c>
      <c r="S9" s="133">
        <f>IF($O$13="X",$Q$9,'VA_k1=0.0_k2=1.0'!M8)</f>
        <v>5</v>
      </c>
      <c r="T9" s="133">
        <f>IF($O$13="X",$R$9,IF($N$7="S1",'VA_k1=0.0_k2=1.0'!N8,IF($N$7="S2",'VA_k1=0.0_k2=1.0'!O8,IF($N$7="I",'VA_k1=0.0_k2=1.0'!P8,IF($N$7="R",'VA_k1=0.0_k2=1.0'!Q8,IF($N$7="D",'VA_k1=0.0_k2=1.0'!R8,IF($N$7="V",'VA_k1=0.0_k2=1.0'!S8,"")))))))</f>
        <v>0.24673704225551346</v>
      </c>
      <c r="U9" s="133">
        <f>IF($O$14="X",$Q$9,'VA_k1=0.1_k2=0.9'!M8)</f>
        <v>5</v>
      </c>
      <c r="V9" s="133">
        <f>IF($O$14="X",$R$9,IF($N$7="S1",'VA_k1=0.1_k2=0.9'!N8,IF($N$7="S2",'VA_k1=0.1_k2=0.9'!O8,IF($N$7="I",'VA_k1=0.1_k2=0.9'!P8,IF($N$7="R",'VA_k1=0.1_k2=0.9'!Q8,IF($N$7="D",'VA_k1=0.1_k2=0.9'!R8,IF($N$7="V",'VA_k1=0.1_k2=0.9'!S8,"")))))))</f>
        <v>0.24673704225551346</v>
      </c>
      <c r="W9" s="133">
        <f>IF($O$15="X",$Q$9,'VA_k1=0.2_k2=0.8'!M8)</f>
        <v>5</v>
      </c>
      <c r="X9" s="133">
        <f>IF($O$15="X",$R$9,IF($N$7="S1",'VA_k1=0.2_k2=0.8'!N8,IF($N$7="S2",'VA_k1=0.2_k2=0.8'!O8,IF($N$7="I",'VA_k1=0.2_k2=0.8'!P8,IF($N$7="R",'VA_k1=0.2_k2=0.8'!Q8,IF($N$7="D",'VA_k1=0.2_k2=0.8'!R8,IF($N$7="V",'VA_k1=0.2_k2=0.8'!S8,"")))))))</f>
        <v>0.24673704225551346</v>
      </c>
      <c r="Y9" s="133">
        <f>IF($O$16="X",$Q$9,'VA_k1=0.3_k2=0.7'!M8)</f>
        <v>5</v>
      </c>
      <c r="Z9" s="133">
        <f>IF($O$16="X",$R$9,IF($N$7="S1",'VA_k1=0.3_k2=0.7'!N8,IF($N$7="S2",'VA_k1=0.3_k2=0.7'!O8,IF($N$7="I",'VA_k1=0.3_k2=0.7'!P8,IF($N$7="R",'VA_k1=0.3_k2=0.7'!Q8,IF($N$7="D",'VA_k1=0.3_k2=0.7'!R8,IF($N$7="V",'VA_k1=0.3_k2=0.7'!S8,"")))))))</f>
        <v>0.24673704225551346</v>
      </c>
      <c r="AA9" s="133">
        <f>IF($O$17="X",$Q$9,'VA_k1=0.4_k2=0.6'!M8)</f>
        <v>5</v>
      </c>
      <c r="AB9" s="133">
        <f>IF($O$17="X",$R$9,IF($N$7="S1",'VA_k1=0.4_k2=0.6'!N8,IF($N$7="S2",'VA_k1=0.4_k2=0.6'!O8,IF($N$7="I",'VA_k1=0.4_k2=0.6'!P8,IF($N$7="R",'VA_k1=0.4_k2=0.6'!Q8,IF($N$7="D",'VA_k1=0.4_k2=0.6'!R8,IF($N$7="V",'VA_k1=0.4_k2=0.6'!S8,"")))))))</f>
        <v>0.24673704225551346</v>
      </c>
      <c r="AC9" s="133">
        <f>IF($O$18="X",$Q$9,'VA_k1=0.5_k2=0.5'!M8)</f>
        <v>5</v>
      </c>
      <c r="AD9" s="133">
        <f>IF($O$18="X",$R$9,IF($N$7="S1",'VA_k1=0.5_k2=0.5'!N8,IF($N$7="S2",'VA_k1=0.5_k2=0.5'!O8,IF($N$7="I",'VA_k1=0.5_k2=0.5'!P8,IF($N$7="R",'VA_k1=0.5_k2=0.5'!Q8,IF($N$7="D",'VA_k1=0.5_k2=0.5'!R8,IF($N$7="V",'VA_k1=0.5_k2=0.5'!S8,"")))))))</f>
        <v>0.24673704225551346</v>
      </c>
      <c r="AE9" s="133">
        <f>IF($O$19="X",$Q$9,'VA_k1=0.6_k2=0.4'!M8)</f>
        <v>5</v>
      </c>
      <c r="AF9" s="133">
        <f>IF($O$19="X",$R$9,IF($N$7="S1",'VA_k1=0.6_k2=0.4'!N8,IF($N$7="S2",'VA_k1=0.6_k2=0.4'!O8,IF($N$7="I",'VA_k1=0.6_k2=0.4'!P8,IF($N$7="R",'VA_k1=0.6_k2=0.4'!Q8,IF($N$7="D",'VA_k1=0.6_k2=0.4'!R8,IF($N$7="V",'VA_k1=0.6_k2=0.4'!S8,"")))))))</f>
        <v>0.24673704225551346</v>
      </c>
      <c r="AG9" s="133">
        <f>IF($O$20="X",$Q$9,'VA_k1=0.7_k2=0.3'!M8)</f>
        <v>5</v>
      </c>
      <c r="AH9" s="133">
        <f>IF($O$20="X",$R$9,IF($N$7="S1",'VA_k1=0.7_k2=0.3'!N8,IF($N$7="S2",'VA_k1=0.7_k2=0.3'!O8,IF($N$7="I",'VA_k1=0.7_k2=0.3'!P8,IF($N$7="R",'VA_k1=0.7_k2=0.3'!Q8,IF($N$7="D",'VA_k1=0.7_k2=0.3'!R8,IF($N$7="V",'VA_k1=0.7_k2=0.3'!S8,"")))))))</f>
        <v>0.24673704225551346</v>
      </c>
      <c r="AI9" s="133">
        <f>IF($O$21="X",$Q$9,'VA_k1=0.8_k2=0.2'!M8)</f>
        <v>5</v>
      </c>
      <c r="AJ9" s="133">
        <f>IF($O$21="X",$R$9,IF($N$7="S1",'VA_k1=0.8_k2=0.2'!N8,IF($N$7="S2",'VA_k1=0.8_k2=0.2'!O8,IF($N$7="I",'VA_k1=0.8_k2=0.2'!P8,IF($N$7="R",'VA_k1=0.8_k2=0.2'!Q8,IF($N$7="D",'VA_k1=0.8_k2=0.2'!R8,IF($N$7="V",'VA_k1=0.8_k2=0.2'!S8,"")))))))</f>
        <v>0.24673704225551346</v>
      </c>
      <c r="AK9" s="133">
        <f>IF($O$22="X",$Q$9,'VA_k1=0.9_k2=0.1'!M8)</f>
        <v>9.1</v>
      </c>
      <c r="AL9" s="133">
        <f>IF($O$22="X",$R$9,IF($N$7="S1",'VA_k1=0.9_k2=0.1'!N8,IF($N$7="S2",'VA_k1=0.9_k2=0.1'!O8,IF($N$7="I",'VA_k1=0.9_k2=0.1'!P8,IF($N$7="R",'VA_k1=0.9_k2=0.1'!Q8,IF($N$7="D",'VA_k1=0.9_k2=0.1'!R8,IF($N$7="V",'VA_k1=0.9_k2=0.1'!S8,"")))))))</f>
        <v>0.1791945282549276</v>
      </c>
      <c r="AM9" s="133">
        <f>IF($O$23="X",$Q$9,'VA_k1=1.0_k2=0.0'!M8)</f>
        <v>5</v>
      </c>
      <c r="AN9" s="133">
        <f>IF($O$23="X",$R$9,IF($N$7="S1",'VA_k1=1.0_k2=0.0'!N8,IF($N$7="S2",'VA_k1=1.0_k2=0.0'!O8,IF($N$7="I",'VA_k1=1.0_k2=0.0'!P8,IF($N$7="R",'VA_k1=1.0_k2=0.0'!Q8,IF($N$7="D",'VA_k1=1.0_k2=0.0'!R8,IF($N$7="V",'VA_k1=1.0_k2=0.0'!S8,"")))))))</f>
        <v>0.24673704225551346</v>
      </c>
    </row>
    <row r="10" spans="12:40" x14ac:dyDescent="0.25">
      <c r="Q10" s="133">
        <f>IF($O$12="X",$Q$9,'RESULTS (2S)'!B24)</f>
        <v>5.0999999999999996</v>
      </c>
      <c r="R10" s="133">
        <f>IF($O$12="X",$R$9,IF($N$7="S1",'RESULTS (2S)'!C24,IF($N$7="S2",'RESULTS (2S)'!D24,IF($N$7="I",'RESULTS (2S)'!E24,IF($N$7="R",'RESULTS (2S)'!F24,IF($N$7="D",'RESULTS (2S)'!G24,IF($N$7="V",'RESULTS (2S)'!H24,"")))))))</f>
        <v>0.24670300114983784</v>
      </c>
      <c r="S10" s="133">
        <f>IF($O$13="X",$Q$9,'VA_k1=0.0_k2=1.0'!M9)</f>
        <v>5</v>
      </c>
      <c r="T10" s="133">
        <f>IF($O$13="X",$R$9,IF($N$7="S1",'VA_k1=0.0_k2=1.0'!N9,IF($N$7="S2",'VA_k1=0.0_k2=1.0'!O9,IF($N$7="I",'VA_k1=0.0_k2=1.0'!P9,IF($N$7="R",'VA_k1=0.0_k2=1.0'!Q9,IF($N$7="D",'VA_k1=0.0_k2=1.0'!R9,IF($N$7="V",'VA_k1=0.0_k2=1.0'!S9,"")))))))</f>
        <v>0.24673704225551346</v>
      </c>
      <c r="U10" s="133">
        <f>IF($O$14="X",$Q$9,'VA_k1=0.1_k2=0.9'!M9)</f>
        <v>5</v>
      </c>
      <c r="V10" s="133">
        <f>IF($O$14="X",$R$9,IF($N$7="S1",'VA_k1=0.1_k2=0.9'!N9,IF($N$7="S2",'VA_k1=0.1_k2=0.9'!O9,IF($N$7="I",'VA_k1=0.1_k2=0.9'!P9,IF($N$7="R",'VA_k1=0.1_k2=0.9'!Q9,IF($N$7="D",'VA_k1=0.1_k2=0.9'!R9,IF($N$7="V",'VA_k1=0.1_k2=0.9'!S9,"")))))))</f>
        <v>0.24673704225551346</v>
      </c>
      <c r="W10" s="133">
        <f>IF($O$15="X",$Q$9,'VA_k1=0.2_k2=0.8'!M9)</f>
        <v>5</v>
      </c>
      <c r="X10" s="133">
        <f>IF($O$15="X",$R$9,IF($N$7="S1",'VA_k1=0.2_k2=0.8'!N9,IF($N$7="S2",'VA_k1=0.2_k2=0.8'!O9,IF($N$7="I",'VA_k1=0.2_k2=0.8'!P9,IF($N$7="R",'VA_k1=0.2_k2=0.8'!Q9,IF($N$7="D",'VA_k1=0.2_k2=0.8'!R9,IF($N$7="V",'VA_k1=0.2_k2=0.8'!S9,"")))))))</f>
        <v>0.24673704225551346</v>
      </c>
      <c r="Y10" s="133">
        <f>IF($O$16="X",$Q$9,'VA_k1=0.3_k2=0.7'!M9)</f>
        <v>5</v>
      </c>
      <c r="Z10" s="133">
        <f>IF($O$16="X",$R$9,IF($N$7="S1",'VA_k1=0.3_k2=0.7'!N9,IF($N$7="S2",'VA_k1=0.3_k2=0.7'!O9,IF($N$7="I",'VA_k1=0.3_k2=0.7'!P9,IF($N$7="R",'VA_k1=0.3_k2=0.7'!Q9,IF($N$7="D",'VA_k1=0.3_k2=0.7'!R9,IF($N$7="V",'VA_k1=0.3_k2=0.7'!S9,"")))))))</f>
        <v>0.24673704225551346</v>
      </c>
      <c r="AA10" s="133">
        <f>IF($O$17="X",$Q$9,'VA_k1=0.4_k2=0.6'!M9)</f>
        <v>5</v>
      </c>
      <c r="AB10" s="133">
        <f>IF($O$17="X",$R$9,IF($N$7="S1",'VA_k1=0.4_k2=0.6'!N9,IF($N$7="S2",'VA_k1=0.4_k2=0.6'!O9,IF($N$7="I",'VA_k1=0.4_k2=0.6'!P9,IF($N$7="R",'VA_k1=0.4_k2=0.6'!Q9,IF($N$7="D",'VA_k1=0.4_k2=0.6'!R9,IF($N$7="V",'VA_k1=0.4_k2=0.6'!S9,"")))))))</f>
        <v>0.24673704225551346</v>
      </c>
      <c r="AC10" s="133">
        <f>IF($O$18="X",$Q$9,'VA_k1=0.5_k2=0.5'!M9)</f>
        <v>5</v>
      </c>
      <c r="AD10" s="133">
        <f>IF($O$18="X",$R$9,IF($N$7="S1",'VA_k1=0.5_k2=0.5'!N9,IF($N$7="S2",'VA_k1=0.5_k2=0.5'!O9,IF($N$7="I",'VA_k1=0.5_k2=0.5'!P9,IF($N$7="R",'VA_k1=0.5_k2=0.5'!Q9,IF($N$7="D",'VA_k1=0.5_k2=0.5'!R9,IF($N$7="V",'VA_k1=0.5_k2=0.5'!S9,"")))))))</f>
        <v>0.24673704225551346</v>
      </c>
      <c r="AE10" s="133">
        <f>IF($O$19="X",$Q$9,'VA_k1=0.6_k2=0.4'!M9)</f>
        <v>5</v>
      </c>
      <c r="AF10" s="133">
        <f>IF($O$19="X",$R$9,IF($N$7="S1",'VA_k1=0.6_k2=0.4'!N9,IF($N$7="S2",'VA_k1=0.6_k2=0.4'!O9,IF($N$7="I",'VA_k1=0.6_k2=0.4'!P9,IF($N$7="R",'VA_k1=0.6_k2=0.4'!Q9,IF($N$7="D",'VA_k1=0.6_k2=0.4'!R9,IF($N$7="V",'VA_k1=0.6_k2=0.4'!S9,"")))))))</f>
        <v>0.24673704225551346</v>
      </c>
      <c r="AG10" s="133">
        <f>IF($O$20="X",$Q$9,'VA_k1=0.7_k2=0.3'!M9)</f>
        <v>5</v>
      </c>
      <c r="AH10" s="133">
        <f>IF($O$20="X",$R$9,IF($N$7="S1",'VA_k1=0.7_k2=0.3'!N9,IF($N$7="S2",'VA_k1=0.7_k2=0.3'!O9,IF($N$7="I",'VA_k1=0.7_k2=0.3'!P9,IF($N$7="R",'VA_k1=0.7_k2=0.3'!Q9,IF($N$7="D",'VA_k1=0.7_k2=0.3'!R9,IF($N$7="V",'VA_k1=0.7_k2=0.3'!S9,"")))))))</f>
        <v>0.24673704225551346</v>
      </c>
      <c r="AI10" s="133">
        <f>IF($O$21="X",$Q$9,'VA_k1=0.8_k2=0.2'!M9)</f>
        <v>5</v>
      </c>
      <c r="AJ10" s="133">
        <f>IF($O$21="X",$R$9,IF($N$7="S1",'VA_k1=0.8_k2=0.2'!N9,IF($N$7="S2",'VA_k1=0.8_k2=0.2'!O9,IF($N$7="I",'VA_k1=0.8_k2=0.2'!P9,IF($N$7="R",'VA_k1=0.8_k2=0.2'!Q9,IF($N$7="D",'VA_k1=0.8_k2=0.2'!R9,IF($N$7="V",'VA_k1=0.8_k2=0.2'!S9,"")))))))</f>
        <v>0.24673704225551346</v>
      </c>
      <c r="AK10" s="133">
        <f>IF($O$22="X",$Q$9,'VA_k1=0.9_k2=0.1'!M9)</f>
        <v>10.1</v>
      </c>
      <c r="AL10" s="133">
        <f>IF($O$22="X",$R$9,IF($N$7="S1",'VA_k1=0.9_k2=0.1'!N9,IF($N$7="S2",'VA_k1=0.9_k2=0.1'!O9,IF($N$7="I",'VA_k1=0.9_k2=0.1'!P9,IF($N$7="R",'VA_k1=0.9_k2=0.1'!Q9,IF($N$7="D",'VA_k1=0.9_k2=0.1'!R9,IF($N$7="V",'VA_k1=0.9_k2=0.1'!S9,"")))))))</f>
        <v>0.16253240196479712</v>
      </c>
      <c r="AM10" s="133">
        <f>IF($O$23="X",$Q$9,'VA_k1=1.0_k2=0.0'!M9)</f>
        <v>5</v>
      </c>
      <c r="AN10" s="133">
        <f>IF($O$23="X",$R$9,IF($N$7="S1",'VA_k1=1.0_k2=0.0'!N9,IF($N$7="S2",'VA_k1=1.0_k2=0.0'!O9,IF($N$7="I",'VA_k1=1.0_k2=0.0'!P9,IF($N$7="R",'VA_k1=1.0_k2=0.0'!Q9,IF($N$7="D",'VA_k1=1.0_k2=0.0'!R9,IF($N$7="V",'VA_k1=1.0_k2=0.0'!S9,"")))))))</f>
        <v>0.24673704225551346</v>
      </c>
    </row>
    <row r="11" spans="12:40" x14ac:dyDescent="0.25">
      <c r="N11" s="132" t="s">
        <v>171</v>
      </c>
      <c r="O11" s="132"/>
      <c r="Q11" s="133">
        <f>IF($O$12="X",$Q$9,'RESULTS (2S)'!B25)</f>
        <v>6.1</v>
      </c>
      <c r="R11" s="133">
        <f>IF($O$12="X",$R$9,IF($N$7="S1",'RESULTS (2S)'!C25,IF($N$7="S2",'RESULTS (2S)'!D25,IF($N$7="I",'RESULTS (2S)'!E25,IF($N$7="R",'RESULTS (2S)'!F25,IF($N$7="D",'RESULTS (2S)'!G25,IF($N$7="V",'RESULTS (2S)'!H25,"")))))))</f>
        <v>0.24629132063865969</v>
      </c>
      <c r="S11" s="133">
        <f>IF($O$13="X",$Q$9,'VA_k1=0.0_k2=1.0'!M10)</f>
        <v>5</v>
      </c>
      <c r="T11" s="133">
        <f>IF($O$13="X",$R$9,IF($N$7="S1",'VA_k1=0.0_k2=1.0'!N10,IF($N$7="S2",'VA_k1=0.0_k2=1.0'!O10,IF($N$7="I",'VA_k1=0.0_k2=1.0'!P10,IF($N$7="R",'VA_k1=0.0_k2=1.0'!Q10,IF($N$7="D",'VA_k1=0.0_k2=1.0'!R10,IF($N$7="V",'VA_k1=0.0_k2=1.0'!S10,"")))))))</f>
        <v>0.24673704225551346</v>
      </c>
      <c r="U11" s="133">
        <f>IF($O$14="X",$Q$9,'VA_k1=0.1_k2=0.9'!M10)</f>
        <v>5</v>
      </c>
      <c r="V11" s="133">
        <f>IF($O$14="X",$R$9,IF($N$7="S1",'VA_k1=0.1_k2=0.9'!N10,IF($N$7="S2",'VA_k1=0.1_k2=0.9'!O10,IF($N$7="I",'VA_k1=0.1_k2=0.9'!P10,IF($N$7="R",'VA_k1=0.1_k2=0.9'!Q10,IF($N$7="D",'VA_k1=0.1_k2=0.9'!R10,IF($N$7="V",'VA_k1=0.1_k2=0.9'!S10,"")))))))</f>
        <v>0.24673704225551346</v>
      </c>
      <c r="W11" s="133">
        <f>IF($O$15="X",$Q$9,'VA_k1=0.2_k2=0.8'!M10)</f>
        <v>5</v>
      </c>
      <c r="X11" s="133">
        <f>IF($O$15="X",$R$9,IF($N$7="S1",'VA_k1=0.2_k2=0.8'!N10,IF($N$7="S2",'VA_k1=0.2_k2=0.8'!O10,IF($N$7="I",'VA_k1=0.2_k2=0.8'!P10,IF($N$7="R",'VA_k1=0.2_k2=0.8'!Q10,IF($N$7="D",'VA_k1=0.2_k2=0.8'!R10,IF($N$7="V",'VA_k1=0.2_k2=0.8'!S10,"")))))))</f>
        <v>0.24673704225551346</v>
      </c>
      <c r="Y11" s="133">
        <f>IF($O$16="X",$Q$9,'VA_k1=0.3_k2=0.7'!M10)</f>
        <v>5</v>
      </c>
      <c r="Z11" s="133">
        <f>IF($O$16="X",$R$9,IF($N$7="S1",'VA_k1=0.3_k2=0.7'!N10,IF($N$7="S2",'VA_k1=0.3_k2=0.7'!O10,IF($N$7="I",'VA_k1=0.3_k2=0.7'!P10,IF($N$7="R",'VA_k1=0.3_k2=0.7'!Q10,IF($N$7="D",'VA_k1=0.3_k2=0.7'!R10,IF($N$7="V",'VA_k1=0.3_k2=0.7'!S10,"")))))))</f>
        <v>0.24673704225551346</v>
      </c>
      <c r="AA11" s="133">
        <f>IF($O$17="X",$Q$9,'VA_k1=0.4_k2=0.6'!M10)</f>
        <v>5</v>
      </c>
      <c r="AB11" s="133">
        <f>IF($O$17="X",$R$9,IF($N$7="S1",'VA_k1=0.4_k2=0.6'!N10,IF($N$7="S2",'VA_k1=0.4_k2=0.6'!O10,IF($N$7="I",'VA_k1=0.4_k2=0.6'!P10,IF($N$7="R",'VA_k1=0.4_k2=0.6'!Q10,IF($N$7="D",'VA_k1=0.4_k2=0.6'!R10,IF($N$7="V",'VA_k1=0.4_k2=0.6'!S10,"")))))))</f>
        <v>0.24673704225551346</v>
      </c>
      <c r="AC11" s="133">
        <f>IF($O$18="X",$Q$9,'VA_k1=0.5_k2=0.5'!M10)</f>
        <v>5</v>
      </c>
      <c r="AD11" s="133">
        <f>IF($O$18="X",$R$9,IF($N$7="S1",'VA_k1=0.5_k2=0.5'!N10,IF($N$7="S2",'VA_k1=0.5_k2=0.5'!O10,IF($N$7="I",'VA_k1=0.5_k2=0.5'!P10,IF($N$7="R",'VA_k1=0.5_k2=0.5'!Q10,IF($N$7="D",'VA_k1=0.5_k2=0.5'!R10,IF($N$7="V",'VA_k1=0.5_k2=0.5'!S10,"")))))))</f>
        <v>0.24673704225551346</v>
      </c>
      <c r="AE11" s="133">
        <f>IF($O$19="X",$Q$9,'VA_k1=0.6_k2=0.4'!M10)</f>
        <v>5</v>
      </c>
      <c r="AF11" s="133">
        <f>IF($O$19="X",$R$9,IF($N$7="S1",'VA_k1=0.6_k2=0.4'!N10,IF($N$7="S2",'VA_k1=0.6_k2=0.4'!O10,IF($N$7="I",'VA_k1=0.6_k2=0.4'!P10,IF($N$7="R",'VA_k1=0.6_k2=0.4'!Q10,IF($N$7="D",'VA_k1=0.6_k2=0.4'!R10,IF($N$7="V",'VA_k1=0.6_k2=0.4'!S10,"")))))))</f>
        <v>0.24673704225551346</v>
      </c>
      <c r="AG11" s="133">
        <f>IF($O$20="X",$Q$9,'VA_k1=0.7_k2=0.3'!M10)</f>
        <v>5</v>
      </c>
      <c r="AH11" s="133">
        <f>IF($O$20="X",$R$9,IF($N$7="S1",'VA_k1=0.7_k2=0.3'!N10,IF($N$7="S2",'VA_k1=0.7_k2=0.3'!O10,IF($N$7="I",'VA_k1=0.7_k2=0.3'!P10,IF($N$7="R",'VA_k1=0.7_k2=0.3'!Q10,IF($N$7="D",'VA_k1=0.7_k2=0.3'!R10,IF($N$7="V",'VA_k1=0.7_k2=0.3'!S10,"")))))))</f>
        <v>0.24673704225551346</v>
      </c>
      <c r="AI11" s="133">
        <f>IF($O$21="X",$Q$9,'VA_k1=0.8_k2=0.2'!M10)</f>
        <v>5</v>
      </c>
      <c r="AJ11" s="133">
        <f>IF($O$21="X",$R$9,IF($N$7="S1",'VA_k1=0.8_k2=0.2'!N10,IF($N$7="S2",'VA_k1=0.8_k2=0.2'!O10,IF($N$7="I",'VA_k1=0.8_k2=0.2'!P10,IF($N$7="R",'VA_k1=0.8_k2=0.2'!Q10,IF($N$7="D",'VA_k1=0.8_k2=0.2'!R10,IF($N$7="V",'VA_k1=0.8_k2=0.2'!S10,"")))))))</f>
        <v>0.24673704225551346</v>
      </c>
      <c r="AK11" s="133">
        <f>IF($O$22="X",$Q$9,'VA_k1=0.9_k2=0.1'!M10)</f>
        <v>11.1</v>
      </c>
      <c r="AL11" s="133">
        <f>IF($O$22="X",$R$9,IF($N$7="S1",'VA_k1=0.9_k2=0.1'!N10,IF($N$7="S2",'VA_k1=0.9_k2=0.1'!O10,IF($N$7="I",'VA_k1=0.9_k2=0.1'!P10,IF($N$7="R",'VA_k1=0.9_k2=0.1'!Q10,IF($N$7="D",'VA_k1=0.9_k2=0.1'!R10,IF($N$7="V",'VA_k1=0.9_k2=0.1'!S10,"")))))))</f>
        <v>0.14585101830292688</v>
      </c>
      <c r="AM11" s="133">
        <f>IF($O$23="X",$Q$9,'VA_k1=1.0_k2=0.0'!M10)</f>
        <v>5</v>
      </c>
      <c r="AN11" s="133">
        <f>IF($O$23="X",$R$9,IF($N$7="S1",'VA_k1=1.0_k2=0.0'!N10,IF($N$7="S2",'VA_k1=1.0_k2=0.0'!O10,IF($N$7="I",'VA_k1=1.0_k2=0.0'!P10,IF($N$7="R",'VA_k1=1.0_k2=0.0'!Q10,IF($N$7="D",'VA_k1=1.0_k2=0.0'!R10,IF($N$7="V",'VA_k1=1.0_k2=0.0'!S10,"")))))))</f>
        <v>0.24673704225551346</v>
      </c>
    </row>
    <row r="12" spans="12:40" x14ac:dyDescent="0.25">
      <c r="N12" s="75" t="s">
        <v>182</v>
      </c>
      <c r="O12" s="135"/>
      <c r="Q12" s="133">
        <f>IF($O$12="X",$Q$9,'RESULTS (2S)'!B26)</f>
        <v>7.1</v>
      </c>
      <c r="R12" s="133">
        <f>IF($O$12="X",$R$9,IF($N$7="S1",'RESULTS (2S)'!C26,IF($N$7="S2",'RESULTS (2S)'!D26,IF($N$7="I",'RESULTS (2S)'!E26,IF($N$7="R",'RESULTS (2S)'!F26,IF($N$7="D",'RESULTS (2S)'!G26,IF($N$7="V",'RESULTS (2S)'!H26,"")))))))</f>
        <v>0.24571535999584362</v>
      </c>
      <c r="S12" s="133">
        <f>IF($O$13="X",$Q$9,'VA_k1=0.0_k2=1.0'!M11)</f>
        <v>5</v>
      </c>
      <c r="T12" s="133">
        <f>IF($O$13="X",$R$9,IF($N$7="S1",'VA_k1=0.0_k2=1.0'!N11,IF($N$7="S2",'VA_k1=0.0_k2=1.0'!O11,IF($N$7="I",'VA_k1=0.0_k2=1.0'!P11,IF($N$7="R",'VA_k1=0.0_k2=1.0'!Q11,IF($N$7="D",'VA_k1=0.0_k2=1.0'!R11,IF($N$7="V",'VA_k1=0.0_k2=1.0'!S11,"")))))))</f>
        <v>0.24673704225551346</v>
      </c>
      <c r="U12" s="133">
        <f>IF($O$14="X",$Q$9,'VA_k1=0.1_k2=0.9'!M11)</f>
        <v>5</v>
      </c>
      <c r="V12" s="133">
        <f>IF($O$14="X",$R$9,IF($N$7="S1",'VA_k1=0.1_k2=0.9'!N11,IF($N$7="S2",'VA_k1=0.1_k2=0.9'!O11,IF($N$7="I",'VA_k1=0.1_k2=0.9'!P11,IF($N$7="R",'VA_k1=0.1_k2=0.9'!Q11,IF($N$7="D",'VA_k1=0.1_k2=0.9'!R11,IF($N$7="V",'VA_k1=0.1_k2=0.9'!S11,"")))))))</f>
        <v>0.24673704225551346</v>
      </c>
      <c r="W12" s="133">
        <f>IF($O$15="X",$Q$9,'VA_k1=0.2_k2=0.8'!M11)</f>
        <v>5</v>
      </c>
      <c r="X12" s="133">
        <f>IF($O$15="X",$R$9,IF($N$7="S1",'VA_k1=0.2_k2=0.8'!N11,IF($N$7="S2",'VA_k1=0.2_k2=0.8'!O11,IF($N$7="I",'VA_k1=0.2_k2=0.8'!P11,IF($N$7="R",'VA_k1=0.2_k2=0.8'!Q11,IF($N$7="D",'VA_k1=0.2_k2=0.8'!R11,IF($N$7="V",'VA_k1=0.2_k2=0.8'!S11,"")))))))</f>
        <v>0.24673704225551346</v>
      </c>
      <c r="Y12" s="133">
        <f>IF($O$16="X",$Q$9,'VA_k1=0.3_k2=0.7'!M11)</f>
        <v>5</v>
      </c>
      <c r="Z12" s="133">
        <f>IF($O$16="X",$R$9,IF($N$7="S1",'VA_k1=0.3_k2=0.7'!N11,IF($N$7="S2",'VA_k1=0.3_k2=0.7'!O11,IF($N$7="I",'VA_k1=0.3_k2=0.7'!P11,IF($N$7="R",'VA_k1=0.3_k2=0.7'!Q11,IF($N$7="D",'VA_k1=0.3_k2=0.7'!R11,IF($N$7="V",'VA_k1=0.3_k2=0.7'!S11,"")))))))</f>
        <v>0.24673704225551346</v>
      </c>
      <c r="AA12" s="133">
        <f>IF($O$17="X",$Q$9,'VA_k1=0.4_k2=0.6'!M11)</f>
        <v>5</v>
      </c>
      <c r="AB12" s="133">
        <f>IF($O$17="X",$R$9,IF($N$7="S1",'VA_k1=0.4_k2=0.6'!N11,IF($N$7="S2",'VA_k1=0.4_k2=0.6'!O11,IF($N$7="I",'VA_k1=0.4_k2=0.6'!P11,IF($N$7="R",'VA_k1=0.4_k2=0.6'!Q11,IF($N$7="D",'VA_k1=0.4_k2=0.6'!R11,IF($N$7="V",'VA_k1=0.4_k2=0.6'!S11,"")))))))</f>
        <v>0.24673704225551346</v>
      </c>
      <c r="AC12" s="133">
        <f>IF($O$18="X",$Q$9,'VA_k1=0.5_k2=0.5'!M11)</f>
        <v>5</v>
      </c>
      <c r="AD12" s="133">
        <f>IF($O$18="X",$R$9,IF($N$7="S1",'VA_k1=0.5_k2=0.5'!N11,IF($N$7="S2",'VA_k1=0.5_k2=0.5'!O11,IF($N$7="I",'VA_k1=0.5_k2=0.5'!P11,IF($N$7="R",'VA_k1=0.5_k2=0.5'!Q11,IF($N$7="D",'VA_k1=0.5_k2=0.5'!R11,IF($N$7="V",'VA_k1=0.5_k2=0.5'!S11,"")))))))</f>
        <v>0.24673704225551346</v>
      </c>
      <c r="AE12" s="133">
        <f>IF($O$19="X",$Q$9,'VA_k1=0.6_k2=0.4'!M11)</f>
        <v>5</v>
      </c>
      <c r="AF12" s="133">
        <f>IF($O$19="X",$R$9,IF($N$7="S1",'VA_k1=0.6_k2=0.4'!N11,IF($N$7="S2",'VA_k1=0.6_k2=0.4'!O11,IF($N$7="I",'VA_k1=0.6_k2=0.4'!P11,IF($N$7="R",'VA_k1=0.6_k2=0.4'!Q11,IF($N$7="D",'VA_k1=0.6_k2=0.4'!R11,IF($N$7="V",'VA_k1=0.6_k2=0.4'!S11,"")))))))</f>
        <v>0.24673704225551346</v>
      </c>
      <c r="AG12" s="133">
        <f>IF($O$20="X",$Q$9,'VA_k1=0.7_k2=0.3'!M11)</f>
        <v>5</v>
      </c>
      <c r="AH12" s="133">
        <f>IF($O$20="X",$R$9,IF($N$7="S1",'VA_k1=0.7_k2=0.3'!N11,IF($N$7="S2",'VA_k1=0.7_k2=0.3'!O11,IF($N$7="I",'VA_k1=0.7_k2=0.3'!P11,IF($N$7="R",'VA_k1=0.7_k2=0.3'!Q11,IF($N$7="D",'VA_k1=0.7_k2=0.3'!R11,IF($N$7="V",'VA_k1=0.7_k2=0.3'!S11,"")))))))</f>
        <v>0.24673704225551346</v>
      </c>
      <c r="AI12" s="133">
        <f>IF($O$21="X",$Q$9,'VA_k1=0.8_k2=0.2'!M11)</f>
        <v>5</v>
      </c>
      <c r="AJ12" s="133">
        <f>IF($O$21="X",$R$9,IF($N$7="S1",'VA_k1=0.8_k2=0.2'!N11,IF($N$7="S2",'VA_k1=0.8_k2=0.2'!O11,IF($N$7="I",'VA_k1=0.8_k2=0.2'!P11,IF($N$7="R",'VA_k1=0.8_k2=0.2'!Q11,IF($N$7="D",'VA_k1=0.8_k2=0.2'!R11,IF($N$7="V",'VA_k1=0.8_k2=0.2'!S11,"")))))))</f>
        <v>0.24673704225551346</v>
      </c>
      <c r="AK12" s="133">
        <f>IF($O$22="X",$Q$9,'VA_k1=0.9_k2=0.1'!M11)</f>
        <v>12.1</v>
      </c>
      <c r="AL12" s="133">
        <f>IF($O$22="X",$R$9,IF($N$7="S1",'VA_k1=0.9_k2=0.1'!N11,IF($N$7="S2",'VA_k1=0.9_k2=0.1'!O11,IF($N$7="I",'VA_k1=0.9_k2=0.1'!P11,IF($N$7="R",'VA_k1=0.9_k2=0.1'!Q11,IF($N$7="D",'VA_k1=0.9_k2=0.1'!R11,IF($N$7="V",'VA_k1=0.9_k2=0.1'!S11,"")))))))</f>
        <v>0.12918888932244463</v>
      </c>
      <c r="AM12" s="133">
        <f>IF($O$23="X",$Q$9,'VA_k1=1.0_k2=0.0'!M11)</f>
        <v>5</v>
      </c>
      <c r="AN12" s="133">
        <f>IF($O$23="X",$R$9,IF($N$7="S1",'VA_k1=1.0_k2=0.0'!N11,IF($N$7="S2",'VA_k1=1.0_k2=0.0'!O11,IF($N$7="I",'VA_k1=1.0_k2=0.0'!P11,IF($N$7="R",'VA_k1=1.0_k2=0.0'!Q11,IF($N$7="D",'VA_k1=1.0_k2=0.0'!R11,IF($N$7="V",'VA_k1=1.0_k2=0.0'!S11,"")))))))</f>
        <v>0.24673704225551346</v>
      </c>
    </row>
    <row r="13" spans="12:40" x14ac:dyDescent="0.25">
      <c r="N13" s="75" t="s">
        <v>172</v>
      </c>
      <c r="O13" s="136" t="s">
        <v>183</v>
      </c>
      <c r="Q13" s="133">
        <f>IF($O$12="X",$Q$9,'RESULTS (2S)'!B27)</f>
        <v>8.1</v>
      </c>
      <c r="R13" s="133">
        <f>IF($O$12="X",$R$9,IF($N$7="S1",'RESULTS (2S)'!C27,IF($N$7="S2",'RESULTS (2S)'!D27,IF($N$7="I",'RESULTS (2S)'!E27,IF($N$7="R",'RESULTS (2S)'!F27,IF($N$7="D",'RESULTS (2S)'!G27,IF($N$7="V",'RESULTS (2S)'!H27,"")))))))</f>
        <v>0.24491149561181932</v>
      </c>
      <c r="S13" s="133">
        <f>IF($O$13="X",$Q$9,'VA_k1=0.0_k2=1.0'!M12)</f>
        <v>5</v>
      </c>
      <c r="T13" s="133">
        <f>IF($O$13="X",$R$9,IF($N$7="S1",'VA_k1=0.0_k2=1.0'!N12,IF($N$7="S2",'VA_k1=0.0_k2=1.0'!O12,IF($N$7="I",'VA_k1=0.0_k2=1.0'!P12,IF($N$7="R",'VA_k1=0.0_k2=1.0'!Q12,IF($N$7="D",'VA_k1=0.0_k2=1.0'!R12,IF($N$7="V",'VA_k1=0.0_k2=1.0'!S12,"")))))))</f>
        <v>0.24673704225551346</v>
      </c>
      <c r="U13" s="133">
        <f>IF($O$14="X",$Q$9,'VA_k1=0.1_k2=0.9'!M12)</f>
        <v>5</v>
      </c>
      <c r="V13" s="133">
        <f>IF($O$14="X",$R$9,IF($N$7="S1",'VA_k1=0.1_k2=0.9'!N12,IF($N$7="S2",'VA_k1=0.1_k2=0.9'!O12,IF($N$7="I",'VA_k1=0.1_k2=0.9'!P12,IF($N$7="R",'VA_k1=0.1_k2=0.9'!Q12,IF($N$7="D",'VA_k1=0.1_k2=0.9'!R12,IF($N$7="V",'VA_k1=0.1_k2=0.9'!S12,"")))))))</f>
        <v>0.24673704225551346</v>
      </c>
      <c r="W13" s="133">
        <f>IF($O$15="X",$Q$9,'VA_k1=0.2_k2=0.8'!M12)</f>
        <v>5</v>
      </c>
      <c r="X13" s="133">
        <f>IF($O$15="X",$R$9,IF($N$7="S1",'VA_k1=0.2_k2=0.8'!N12,IF($N$7="S2",'VA_k1=0.2_k2=0.8'!O12,IF($N$7="I",'VA_k1=0.2_k2=0.8'!P12,IF($N$7="R",'VA_k1=0.2_k2=0.8'!Q12,IF($N$7="D",'VA_k1=0.2_k2=0.8'!R12,IF($N$7="V",'VA_k1=0.2_k2=0.8'!S12,"")))))))</f>
        <v>0.24673704225551346</v>
      </c>
      <c r="Y13" s="133">
        <f>IF($O$16="X",$Q$9,'VA_k1=0.3_k2=0.7'!M12)</f>
        <v>5</v>
      </c>
      <c r="Z13" s="133">
        <f>IF($O$16="X",$R$9,IF($N$7="S1",'VA_k1=0.3_k2=0.7'!N12,IF($N$7="S2",'VA_k1=0.3_k2=0.7'!O12,IF($N$7="I",'VA_k1=0.3_k2=0.7'!P12,IF($N$7="R",'VA_k1=0.3_k2=0.7'!Q12,IF($N$7="D",'VA_k1=0.3_k2=0.7'!R12,IF($N$7="V",'VA_k1=0.3_k2=0.7'!S12,"")))))))</f>
        <v>0.24673704225551346</v>
      </c>
      <c r="AA13" s="133">
        <f>IF($O$17="X",$Q$9,'VA_k1=0.4_k2=0.6'!M12)</f>
        <v>5</v>
      </c>
      <c r="AB13" s="133">
        <f>IF($O$17="X",$R$9,IF($N$7="S1",'VA_k1=0.4_k2=0.6'!N12,IF($N$7="S2",'VA_k1=0.4_k2=0.6'!O12,IF($N$7="I",'VA_k1=0.4_k2=0.6'!P12,IF($N$7="R",'VA_k1=0.4_k2=0.6'!Q12,IF($N$7="D",'VA_k1=0.4_k2=0.6'!R12,IF($N$7="V",'VA_k1=0.4_k2=0.6'!S12,"")))))))</f>
        <v>0.24673704225551346</v>
      </c>
      <c r="AC13" s="133">
        <f>IF($O$18="X",$Q$9,'VA_k1=0.5_k2=0.5'!M12)</f>
        <v>5</v>
      </c>
      <c r="AD13" s="133">
        <f>IF($O$18="X",$R$9,IF($N$7="S1",'VA_k1=0.5_k2=0.5'!N12,IF($N$7="S2",'VA_k1=0.5_k2=0.5'!O12,IF($N$7="I",'VA_k1=0.5_k2=0.5'!P12,IF($N$7="R",'VA_k1=0.5_k2=0.5'!Q12,IF($N$7="D",'VA_k1=0.5_k2=0.5'!R12,IF($N$7="V",'VA_k1=0.5_k2=0.5'!S12,"")))))))</f>
        <v>0.24673704225551346</v>
      </c>
      <c r="AE13" s="133">
        <f>IF($O$19="X",$Q$9,'VA_k1=0.6_k2=0.4'!M12)</f>
        <v>5</v>
      </c>
      <c r="AF13" s="133">
        <f>IF($O$19="X",$R$9,IF($N$7="S1",'VA_k1=0.6_k2=0.4'!N12,IF($N$7="S2",'VA_k1=0.6_k2=0.4'!O12,IF($N$7="I",'VA_k1=0.6_k2=0.4'!P12,IF($N$7="R",'VA_k1=0.6_k2=0.4'!Q12,IF($N$7="D",'VA_k1=0.6_k2=0.4'!R12,IF($N$7="V",'VA_k1=0.6_k2=0.4'!S12,"")))))))</f>
        <v>0.24673704225551346</v>
      </c>
      <c r="AG13" s="133">
        <f>IF($O$20="X",$Q$9,'VA_k1=0.7_k2=0.3'!M12)</f>
        <v>5</v>
      </c>
      <c r="AH13" s="133">
        <f>IF($O$20="X",$R$9,IF($N$7="S1",'VA_k1=0.7_k2=0.3'!N12,IF($N$7="S2",'VA_k1=0.7_k2=0.3'!O12,IF($N$7="I",'VA_k1=0.7_k2=0.3'!P12,IF($N$7="R",'VA_k1=0.7_k2=0.3'!Q12,IF($N$7="D",'VA_k1=0.7_k2=0.3'!R12,IF($N$7="V",'VA_k1=0.7_k2=0.3'!S12,"")))))))</f>
        <v>0.24673704225551346</v>
      </c>
      <c r="AI13" s="133">
        <f>IF($O$21="X",$Q$9,'VA_k1=0.8_k2=0.2'!M12)</f>
        <v>5</v>
      </c>
      <c r="AJ13" s="133">
        <f>IF($O$21="X",$R$9,IF($N$7="S1",'VA_k1=0.8_k2=0.2'!N12,IF($N$7="S2",'VA_k1=0.8_k2=0.2'!O12,IF($N$7="I",'VA_k1=0.8_k2=0.2'!P12,IF($N$7="R",'VA_k1=0.8_k2=0.2'!Q12,IF($N$7="D",'VA_k1=0.8_k2=0.2'!R12,IF($N$7="V",'VA_k1=0.8_k2=0.2'!S12,"")))))))</f>
        <v>0.24673704225551346</v>
      </c>
      <c r="AK13" s="133">
        <f>IF($O$22="X",$Q$9,'VA_k1=0.9_k2=0.1'!M12)</f>
        <v>13.1</v>
      </c>
      <c r="AL13" s="133">
        <f>IF($O$22="X",$R$9,IF($N$7="S1",'VA_k1=0.9_k2=0.1'!N12,IF($N$7="S2",'VA_k1=0.9_k2=0.1'!O12,IF($N$7="I",'VA_k1=0.9_k2=0.1'!P12,IF($N$7="R",'VA_k1=0.9_k2=0.1'!Q12,IF($N$7="D",'VA_k1=0.9_k2=0.1'!R12,IF($N$7="V",'VA_k1=0.9_k2=0.1'!S12,"")))))))</f>
        <v>0.112583321518216</v>
      </c>
      <c r="AM13" s="133">
        <f>IF($O$23="X",$Q$9,'VA_k1=1.0_k2=0.0'!M12)</f>
        <v>5</v>
      </c>
      <c r="AN13" s="133">
        <f>IF($O$23="X",$R$9,IF($N$7="S1",'VA_k1=1.0_k2=0.0'!N12,IF($N$7="S2",'VA_k1=1.0_k2=0.0'!O12,IF($N$7="I",'VA_k1=1.0_k2=0.0'!P12,IF($N$7="R",'VA_k1=1.0_k2=0.0'!Q12,IF($N$7="D",'VA_k1=1.0_k2=0.0'!R12,IF($N$7="V",'VA_k1=1.0_k2=0.0'!S12,"")))))))</f>
        <v>0.24673704225551346</v>
      </c>
    </row>
    <row r="14" spans="12:40" x14ac:dyDescent="0.25">
      <c r="N14" s="75" t="s">
        <v>173</v>
      </c>
      <c r="O14" s="136" t="s">
        <v>183</v>
      </c>
      <c r="Q14" s="133">
        <f>IF($O$12="X",$Q$9,'RESULTS (2S)'!B28)</f>
        <v>9.0664271123343578</v>
      </c>
      <c r="R14" s="133">
        <f>IF($O$12="X",$R$9,IF($N$7="S1",'RESULTS (2S)'!C28,IF($N$7="S2",'RESULTS (2S)'!D28,IF($N$7="I",'RESULTS (2S)'!E28,IF($N$7="R",'RESULTS (2S)'!F28,IF($N$7="D",'RESULTS (2S)'!G28,IF($N$7="V",'RESULTS (2S)'!H28,"")))))))</f>
        <v>0.24383707492282178</v>
      </c>
      <c r="S14" s="133">
        <f>IF($O$13="X",$Q$9,'VA_k1=0.0_k2=1.0'!M13)</f>
        <v>5</v>
      </c>
      <c r="T14" s="133">
        <f>IF($O$13="X",$R$9,IF($N$7="S1",'VA_k1=0.0_k2=1.0'!N13,IF($N$7="S2",'VA_k1=0.0_k2=1.0'!O13,IF($N$7="I",'VA_k1=0.0_k2=1.0'!P13,IF($N$7="R",'VA_k1=0.0_k2=1.0'!Q13,IF($N$7="D",'VA_k1=0.0_k2=1.0'!R13,IF($N$7="V",'VA_k1=0.0_k2=1.0'!S13,"")))))))</f>
        <v>0.24673704225551346</v>
      </c>
      <c r="U14" s="133">
        <f>IF($O$14="X",$Q$9,'VA_k1=0.1_k2=0.9'!M13)</f>
        <v>5</v>
      </c>
      <c r="V14" s="133">
        <f>IF($O$14="X",$R$9,IF($N$7="S1",'VA_k1=0.1_k2=0.9'!N13,IF($N$7="S2",'VA_k1=0.1_k2=0.9'!O13,IF($N$7="I",'VA_k1=0.1_k2=0.9'!P13,IF($N$7="R",'VA_k1=0.1_k2=0.9'!Q13,IF($N$7="D",'VA_k1=0.1_k2=0.9'!R13,IF($N$7="V",'VA_k1=0.1_k2=0.9'!S13,"")))))))</f>
        <v>0.24673704225551346</v>
      </c>
      <c r="W14" s="133">
        <f>IF($O$15="X",$Q$9,'VA_k1=0.2_k2=0.8'!M13)</f>
        <v>5</v>
      </c>
      <c r="X14" s="133">
        <f>IF($O$15="X",$R$9,IF($N$7="S1",'VA_k1=0.2_k2=0.8'!N13,IF($N$7="S2",'VA_k1=0.2_k2=0.8'!O13,IF($N$7="I",'VA_k1=0.2_k2=0.8'!P13,IF($N$7="R",'VA_k1=0.2_k2=0.8'!Q13,IF($N$7="D",'VA_k1=0.2_k2=0.8'!R13,IF($N$7="V",'VA_k1=0.2_k2=0.8'!S13,"")))))))</f>
        <v>0.24673704225551346</v>
      </c>
      <c r="Y14" s="133">
        <f>IF($O$16="X",$Q$9,'VA_k1=0.3_k2=0.7'!M13)</f>
        <v>5</v>
      </c>
      <c r="Z14" s="133">
        <f>IF($O$16="X",$R$9,IF($N$7="S1",'VA_k1=0.3_k2=0.7'!N13,IF($N$7="S2",'VA_k1=0.3_k2=0.7'!O13,IF($N$7="I",'VA_k1=0.3_k2=0.7'!P13,IF($N$7="R",'VA_k1=0.3_k2=0.7'!Q13,IF($N$7="D",'VA_k1=0.3_k2=0.7'!R13,IF($N$7="V",'VA_k1=0.3_k2=0.7'!S13,"")))))))</f>
        <v>0.24673704225551346</v>
      </c>
      <c r="AA14" s="133">
        <f>IF($O$17="X",$Q$9,'VA_k1=0.4_k2=0.6'!M13)</f>
        <v>5</v>
      </c>
      <c r="AB14" s="133">
        <f>IF($O$17="X",$R$9,IF($N$7="S1",'VA_k1=0.4_k2=0.6'!N13,IF($N$7="S2",'VA_k1=0.4_k2=0.6'!O13,IF($N$7="I",'VA_k1=0.4_k2=0.6'!P13,IF($N$7="R",'VA_k1=0.4_k2=0.6'!Q13,IF($N$7="D",'VA_k1=0.4_k2=0.6'!R13,IF($N$7="V",'VA_k1=0.4_k2=0.6'!S13,"")))))))</f>
        <v>0.24673704225551346</v>
      </c>
      <c r="AC14" s="133">
        <f>IF($O$18="X",$Q$9,'VA_k1=0.5_k2=0.5'!M13)</f>
        <v>5</v>
      </c>
      <c r="AD14" s="133">
        <f>IF($O$18="X",$R$9,IF($N$7="S1",'VA_k1=0.5_k2=0.5'!N13,IF($N$7="S2",'VA_k1=0.5_k2=0.5'!O13,IF($N$7="I",'VA_k1=0.5_k2=0.5'!P13,IF($N$7="R",'VA_k1=0.5_k2=0.5'!Q13,IF($N$7="D",'VA_k1=0.5_k2=0.5'!R13,IF($N$7="V",'VA_k1=0.5_k2=0.5'!S13,"")))))))</f>
        <v>0.24673704225551346</v>
      </c>
      <c r="AE14" s="133">
        <f>IF($O$19="X",$Q$9,'VA_k1=0.6_k2=0.4'!M13)</f>
        <v>5</v>
      </c>
      <c r="AF14" s="133">
        <f>IF($O$19="X",$R$9,IF($N$7="S1",'VA_k1=0.6_k2=0.4'!N13,IF($N$7="S2",'VA_k1=0.6_k2=0.4'!O13,IF($N$7="I",'VA_k1=0.6_k2=0.4'!P13,IF($N$7="R",'VA_k1=0.6_k2=0.4'!Q13,IF($N$7="D",'VA_k1=0.6_k2=0.4'!R13,IF($N$7="V",'VA_k1=0.6_k2=0.4'!S13,"")))))))</f>
        <v>0.24673704225551346</v>
      </c>
      <c r="AG14" s="133">
        <f>IF($O$20="X",$Q$9,'VA_k1=0.7_k2=0.3'!M13)</f>
        <v>5</v>
      </c>
      <c r="AH14" s="133">
        <f>IF($O$20="X",$R$9,IF($N$7="S1",'VA_k1=0.7_k2=0.3'!N13,IF($N$7="S2",'VA_k1=0.7_k2=0.3'!O13,IF($N$7="I",'VA_k1=0.7_k2=0.3'!P13,IF($N$7="R",'VA_k1=0.7_k2=0.3'!Q13,IF($N$7="D",'VA_k1=0.7_k2=0.3'!R13,IF($N$7="V",'VA_k1=0.7_k2=0.3'!S13,"")))))))</f>
        <v>0.24673704225551346</v>
      </c>
      <c r="AI14" s="133">
        <f>IF($O$21="X",$Q$9,'VA_k1=0.8_k2=0.2'!M13)</f>
        <v>5</v>
      </c>
      <c r="AJ14" s="133">
        <f>IF($O$21="X",$R$9,IF($N$7="S1",'VA_k1=0.8_k2=0.2'!N13,IF($N$7="S2",'VA_k1=0.8_k2=0.2'!O13,IF($N$7="I",'VA_k1=0.8_k2=0.2'!P13,IF($N$7="R",'VA_k1=0.8_k2=0.2'!Q13,IF($N$7="D",'VA_k1=0.8_k2=0.2'!R13,IF($N$7="V",'VA_k1=0.8_k2=0.2'!S13,"")))))))</f>
        <v>0.24673704225551346</v>
      </c>
      <c r="AK14" s="133">
        <f>IF($O$22="X",$Q$9,'VA_k1=0.9_k2=0.1'!M13)</f>
        <v>14.1</v>
      </c>
      <c r="AL14" s="133">
        <f>IF($O$22="X",$R$9,IF($N$7="S1",'VA_k1=0.9_k2=0.1'!N13,IF($N$7="S2",'VA_k1=0.9_k2=0.1'!O13,IF($N$7="I",'VA_k1=0.9_k2=0.1'!P13,IF($N$7="R",'VA_k1=0.9_k2=0.1'!Q13,IF($N$7="D",'VA_k1=0.9_k2=0.1'!R13,IF($N$7="V",'VA_k1=0.9_k2=0.1'!S13,"")))))))</f>
        <v>9.606492256103713E-2</v>
      </c>
      <c r="AM14" s="133">
        <f>IF($O$23="X",$Q$9,'VA_k1=1.0_k2=0.0'!M13)</f>
        <v>5</v>
      </c>
      <c r="AN14" s="133">
        <f>IF($O$23="X",$R$9,IF($N$7="S1",'VA_k1=1.0_k2=0.0'!N13,IF($N$7="S2",'VA_k1=1.0_k2=0.0'!O13,IF($N$7="I",'VA_k1=1.0_k2=0.0'!P13,IF($N$7="R",'VA_k1=1.0_k2=0.0'!Q13,IF($N$7="D",'VA_k1=1.0_k2=0.0'!R13,IF($N$7="V",'VA_k1=1.0_k2=0.0'!S13,"")))))))</f>
        <v>0.24673704225551346</v>
      </c>
    </row>
    <row r="15" spans="12:40" x14ac:dyDescent="0.25">
      <c r="N15" s="75" t="s">
        <v>174</v>
      </c>
      <c r="O15" s="136" t="s">
        <v>183</v>
      </c>
      <c r="Q15" s="133">
        <f>IF($O$12="X",$Q$9,'RESULTS (2S)'!B29)</f>
        <v>9.975462939491166</v>
      </c>
      <c r="R15" s="133">
        <f>IF($O$12="X",$R$9,IF($N$7="S1",'RESULTS (2S)'!C29,IF($N$7="S2",'RESULTS (2S)'!D29,IF($N$7="I",'RESULTS (2S)'!E29,IF($N$7="R",'RESULTS (2S)'!F29,IF($N$7="D",'RESULTS (2S)'!G29,IF($N$7="V",'RESULTS (2S)'!H29,"")))))))</f>
        <v>0.24246610151030082</v>
      </c>
      <c r="S15" s="133">
        <f>IF($O$13="X",$Q$9,'VA_k1=0.0_k2=1.0'!M14)</f>
        <v>5</v>
      </c>
      <c r="T15" s="133">
        <f>IF($O$13="X",$R$9,IF($N$7="S1",'VA_k1=0.0_k2=1.0'!N14,IF($N$7="S2",'VA_k1=0.0_k2=1.0'!O14,IF($N$7="I",'VA_k1=0.0_k2=1.0'!P14,IF($N$7="R",'VA_k1=0.0_k2=1.0'!Q14,IF($N$7="D",'VA_k1=0.0_k2=1.0'!R14,IF($N$7="V",'VA_k1=0.0_k2=1.0'!S14,"")))))))</f>
        <v>0.24673704225551346</v>
      </c>
      <c r="U15" s="133">
        <f>IF($O$14="X",$Q$9,'VA_k1=0.1_k2=0.9'!M14)</f>
        <v>5</v>
      </c>
      <c r="V15" s="133">
        <f>IF($O$14="X",$R$9,IF($N$7="S1",'VA_k1=0.1_k2=0.9'!N14,IF($N$7="S2",'VA_k1=0.1_k2=0.9'!O14,IF($N$7="I",'VA_k1=0.1_k2=0.9'!P14,IF($N$7="R",'VA_k1=0.1_k2=0.9'!Q14,IF($N$7="D",'VA_k1=0.1_k2=0.9'!R14,IF($N$7="V",'VA_k1=0.1_k2=0.9'!S14,"")))))))</f>
        <v>0.24673704225551346</v>
      </c>
      <c r="W15" s="133">
        <f>IF($O$15="X",$Q$9,'VA_k1=0.2_k2=0.8'!M14)</f>
        <v>5</v>
      </c>
      <c r="X15" s="133">
        <f>IF($O$15="X",$R$9,IF($N$7="S1",'VA_k1=0.2_k2=0.8'!N14,IF($N$7="S2",'VA_k1=0.2_k2=0.8'!O14,IF($N$7="I",'VA_k1=0.2_k2=0.8'!P14,IF($N$7="R",'VA_k1=0.2_k2=0.8'!Q14,IF($N$7="D",'VA_k1=0.2_k2=0.8'!R14,IF($N$7="V",'VA_k1=0.2_k2=0.8'!S14,"")))))))</f>
        <v>0.24673704225551346</v>
      </c>
      <c r="Y15" s="133">
        <f>IF($O$16="X",$Q$9,'VA_k1=0.3_k2=0.7'!M14)</f>
        <v>5</v>
      </c>
      <c r="Z15" s="133">
        <f>IF($O$16="X",$R$9,IF($N$7="S1",'VA_k1=0.3_k2=0.7'!N14,IF($N$7="S2",'VA_k1=0.3_k2=0.7'!O14,IF($N$7="I",'VA_k1=0.3_k2=0.7'!P14,IF($N$7="R",'VA_k1=0.3_k2=0.7'!Q14,IF($N$7="D",'VA_k1=0.3_k2=0.7'!R14,IF($N$7="V",'VA_k1=0.3_k2=0.7'!S14,"")))))))</f>
        <v>0.24673704225551346</v>
      </c>
      <c r="AA15" s="133">
        <f>IF($O$17="X",$Q$9,'VA_k1=0.4_k2=0.6'!M14)</f>
        <v>5</v>
      </c>
      <c r="AB15" s="133">
        <f>IF($O$17="X",$R$9,IF($N$7="S1",'VA_k1=0.4_k2=0.6'!N14,IF($N$7="S2",'VA_k1=0.4_k2=0.6'!O14,IF($N$7="I",'VA_k1=0.4_k2=0.6'!P14,IF($N$7="R",'VA_k1=0.4_k2=0.6'!Q14,IF($N$7="D",'VA_k1=0.4_k2=0.6'!R14,IF($N$7="V",'VA_k1=0.4_k2=0.6'!S14,"")))))))</f>
        <v>0.24673704225551346</v>
      </c>
      <c r="AC15" s="133">
        <f>IF($O$18="X",$Q$9,'VA_k1=0.5_k2=0.5'!M14)</f>
        <v>5</v>
      </c>
      <c r="AD15" s="133">
        <f>IF($O$18="X",$R$9,IF($N$7="S1",'VA_k1=0.5_k2=0.5'!N14,IF($N$7="S2",'VA_k1=0.5_k2=0.5'!O14,IF($N$7="I",'VA_k1=0.5_k2=0.5'!P14,IF($N$7="R",'VA_k1=0.5_k2=0.5'!Q14,IF($N$7="D",'VA_k1=0.5_k2=0.5'!R14,IF($N$7="V",'VA_k1=0.5_k2=0.5'!S14,"")))))))</f>
        <v>0.24673704225551346</v>
      </c>
      <c r="AE15" s="133">
        <f>IF($O$19="X",$Q$9,'VA_k1=0.6_k2=0.4'!M14)</f>
        <v>5</v>
      </c>
      <c r="AF15" s="133">
        <f>IF($O$19="X",$R$9,IF($N$7="S1",'VA_k1=0.6_k2=0.4'!N14,IF($N$7="S2",'VA_k1=0.6_k2=0.4'!O14,IF($N$7="I",'VA_k1=0.6_k2=0.4'!P14,IF($N$7="R",'VA_k1=0.6_k2=0.4'!Q14,IF($N$7="D",'VA_k1=0.6_k2=0.4'!R14,IF($N$7="V",'VA_k1=0.6_k2=0.4'!S14,"")))))))</f>
        <v>0.24673704225551346</v>
      </c>
      <c r="AG15" s="133">
        <f>IF($O$20="X",$Q$9,'VA_k1=0.7_k2=0.3'!M14)</f>
        <v>5</v>
      </c>
      <c r="AH15" s="133">
        <f>IF($O$20="X",$R$9,IF($N$7="S1",'VA_k1=0.7_k2=0.3'!N14,IF($N$7="S2",'VA_k1=0.7_k2=0.3'!O14,IF($N$7="I",'VA_k1=0.7_k2=0.3'!P14,IF($N$7="R",'VA_k1=0.7_k2=0.3'!Q14,IF($N$7="D",'VA_k1=0.7_k2=0.3'!R14,IF($N$7="V",'VA_k1=0.7_k2=0.3'!S14,"")))))))</f>
        <v>0.24673704225551346</v>
      </c>
      <c r="AI15" s="133">
        <f>IF($O$21="X",$Q$9,'VA_k1=0.8_k2=0.2'!M14)</f>
        <v>5</v>
      </c>
      <c r="AJ15" s="133">
        <f>IF($O$21="X",$R$9,IF($N$7="S1",'VA_k1=0.8_k2=0.2'!N14,IF($N$7="S2",'VA_k1=0.8_k2=0.2'!O14,IF($N$7="I",'VA_k1=0.8_k2=0.2'!P14,IF($N$7="R",'VA_k1=0.8_k2=0.2'!Q14,IF($N$7="D",'VA_k1=0.8_k2=0.2'!R14,IF($N$7="V",'VA_k1=0.8_k2=0.2'!S14,"")))))))</f>
        <v>0.24673704225551346</v>
      </c>
      <c r="AK15" s="133">
        <f>IF($O$22="X",$Q$9,'VA_k1=0.9_k2=0.1'!M14)</f>
        <v>15.1</v>
      </c>
      <c r="AL15" s="133">
        <f>IF($O$22="X",$R$9,IF($N$7="S1",'VA_k1=0.9_k2=0.1'!N14,IF($N$7="S2",'VA_k1=0.9_k2=0.1'!O14,IF($N$7="I",'VA_k1=0.9_k2=0.1'!P14,IF($N$7="R",'VA_k1=0.9_k2=0.1'!Q14,IF($N$7="D",'VA_k1=0.9_k2=0.1'!R14,IF($N$7="V",'VA_k1=0.9_k2=0.1'!S14,"")))))))</f>
        <v>7.9653478184325083E-2</v>
      </c>
      <c r="AM15" s="133">
        <f>IF($O$23="X",$Q$9,'VA_k1=1.0_k2=0.0'!M14)</f>
        <v>5</v>
      </c>
      <c r="AN15" s="133">
        <f>IF($O$23="X",$R$9,IF($N$7="S1",'VA_k1=1.0_k2=0.0'!N14,IF($N$7="S2",'VA_k1=1.0_k2=0.0'!O14,IF($N$7="I",'VA_k1=1.0_k2=0.0'!P14,IF($N$7="R",'VA_k1=1.0_k2=0.0'!Q14,IF($N$7="D",'VA_k1=1.0_k2=0.0'!R14,IF($N$7="V",'VA_k1=1.0_k2=0.0'!S14,"")))))))</f>
        <v>0.24673704225551346</v>
      </c>
    </row>
    <row r="16" spans="12:40" x14ac:dyDescent="0.25">
      <c r="N16" s="75" t="s">
        <v>175</v>
      </c>
      <c r="O16" s="136" t="s">
        <v>183</v>
      </c>
      <c r="Q16" s="133">
        <f>IF($O$12="X",$Q$9,'RESULTS (2S)'!B30)</f>
        <v>10.843243953156946</v>
      </c>
      <c r="R16" s="133">
        <f>IF($O$12="X",$R$9,IF($N$7="S1",'RESULTS (2S)'!C30,IF($N$7="S2",'RESULTS (2S)'!D30,IF($N$7="I",'RESULTS (2S)'!E30,IF($N$7="R",'RESULTS (2S)'!F30,IF($N$7="D",'RESULTS (2S)'!G30,IF($N$7="V",'RESULTS (2S)'!H30,"")))))))</f>
        <v>0.2407274310628347</v>
      </c>
      <c r="S16" s="133">
        <f>IF($O$13="X",$Q$9,'VA_k1=0.0_k2=1.0'!M15)</f>
        <v>5</v>
      </c>
      <c r="T16" s="133">
        <f>IF($O$13="X",$R$9,IF($N$7="S1",'VA_k1=0.0_k2=1.0'!N15,IF($N$7="S2",'VA_k1=0.0_k2=1.0'!O15,IF($N$7="I",'VA_k1=0.0_k2=1.0'!P15,IF($N$7="R",'VA_k1=0.0_k2=1.0'!Q15,IF($N$7="D",'VA_k1=0.0_k2=1.0'!R15,IF($N$7="V",'VA_k1=0.0_k2=1.0'!S15,"")))))))</f>
        <v>0.24673704225551346</v>
      </c>
      <c r="U16" s="133">
        <f>IF($O$14="X",$Q$9,'VA_k1=0.1_k2=0.9'!M15)</f>
        <v>5</v>
      </c>
      <c r="V16" s="133">
        <f>IF($O$14="X",$R$9,IF($N$7="S1",'VA_k1=0.1_k2=0.9'!N15,IF($N$7="S2",'VA_k1=0.1_k2=0.9'!O15,IF($N$7="I",'VA_k1=0.1_k2=0.9'!P15,IF($N$7="R",'VA_k1=0.1_k2=0.9'!Q15,IF($N$7="D",'VA_k1=0.1_k2=0.9'!R15,IF($N$7="V",'VA_k1=0.1_k2=0.9'!S15,"")))))))</f>
        <v>0.24673704225551346</v>
      </c>
      <c r="W16" s="133">
        <f>IF($O$15="X",$Q$9,'VA_k1=0.2_k2=0.8'!M15)</f>
        <v>5</v>
      </c>
      <c r="X16" s="133">
        <f>IF($O$15="X",$R$9,IF($N$7="S1",'VA_k1=0.2_k2=0.8'!N15,IF($N$7="S2",'VA_k1=0.2_k2=0.8'!O15,IF($N$7="I",'VA_k1=0.2_k2=0.8'!P15,IF($N$7="R",'VA_k1=0.2_k2=0.8'!Q15,IF($N$7="D",'VA_k1=0.2_k2=0.8'!R15,IF($N$7="V",'VA_k1=0.2_k2=0.8'!S15,"")))))))</f>
        <v>0.24673704225551346</v>
      </c>
      <c r="Y16" s="133">
        <f>IF($O$16="X",$Q$9,'VA_k1=0.3_k2=0.7'!M15)</f>
        <v>5</v>
      </c>
      <c r="Z16" s="133">
        <f>IF($O$16="X",$R$9,IF($N$7="S1",'VA_k1=0.3_k2=0.7'!N15,IF($N$7="S2",'VA_k1=0.3_k2=0.7'!O15,IF($N$7="I",'VA_k1=0.3_k2=0.7'!P15,IF($N$7="R",'VA_k1=0.3_k2=0.7'!Q15,IF($N$7="D",'VA_k1=0.3_k2=0.7'!R15,IF($N$7="V",'VA_k1=0.3_k2=0.7'!S15,"")))))))</f>
        <v>0.24673704225551346</v>
      </c>
      <c r="AA16" s="133">
        <f>IF($O$17="X",$Q$9,'VA_k1=0.4_k2=0.6'!M15)</f>
        <v>5</v>
      </c>
      <c r="AB16" s="133">
        <f>IF($O$17="X",$R$9,IF($N$7="S1",'VA_k1=0.4_k2=0.6'!N15,IF($N$7="S2",'VA_k1=0.4_k2=0.6'!O15,IF($N$7="I",'VA_k1=0.4_k2=0.6'!P15,IF($N$7="R",'VA_k1=0.4_k2=0.6'!Q15,IF($N$7="D",'VA_k1=0.4_k2=0.6'!R15,IF($N$7="V",'VA_k1=0.4_k2=0.6'!S15,"")))))))</f>
        <v>0.24673704225551346</v>
      </c>
      <c r="AC16" s="133">
        <f>IF($O$18="X",$Q$9,'VA_k1=0.5_k2=0.5'!M15)</f>
        <v>5</v>
      </c>
      <c r="AD16" s="133">
        <f>IF($O$18="X",$R$9,IF($N$7="S1",'VA_k1=0.5_k2=0.5'!N15,IF($N$7="S2",'VA_k1=0.5_k2=0.5'!O15,IF($N$7="I",'VA_k1=0.5_k2=0.5'!P15,IF($N$7="R",'VA_k1=0.5_k2=0.5'!Q15,IF($N$7="D",'VA_k1=0.5_k2=0.5'!R15,IF($N$7="V",'VA_k1=0.5_k2=0.5'!S15,"")))))))</f>
        <v>0.24673704225551346</v>
      </c>
      <c r="AE16" s="133">
        <f>IF($O$19="X",$Q$9,'VA_k1=0.6_k2=0.4'!M15)</f>
        <v>5</v>
      </c>
      <c r="AF16" s="133">
        <f>IF($O$19="X",$R$9,IF($N$7="S1",'VA_k1=0.6_k2=0.4'!N15,IF($N$7="S2",'VA_k1=0.6_k2=0.4'!O15,IF($N$7="I",'VA_k1=0.6_k2=0.4'!P15,IF($N$7="R",'VA_k1=0.6_k2=0.4'!Q15,IF($N$7="D",'VA_k1=0.6_k2=0.4'!R15,IF($N$7="V",'VA_k1=0.6_k2=0.4'!S15,"")))))))</f>
        <v>0.24673704225551346</v>
      </c>
      <c r="AG16" s="133">
        <f>IF($O$20="X",$Q$9,'VA_k1=0.7_k2=0.3'!M15)</f>
        <v>5</v>
      </c>
      <c r="AH16" s="133">
        <f>IF($O$20="X",$R$9,IF($N$7="S1",'VA_k1=0.7_k2=0.3'!N15,IF($N$7="S2",'VA_k1=0.7_k2=0.3'!O15,IF($N$7="I",'VA_k1=0.7_k2=0.3'!P15,IF($N$7="R",'VA_k1=0.7_k2=0.3'!Q15,IF($N$7="D",'VA_k1=0.7_k2=0.3'!R15,IF($N$7="V",'VA_k1=0.7_k2=0.3'!S15,"")))))))</f>
        <v>0.24673704225551346</v>
      </c>
      <c r="AI16" s="133">
        <f>IF($O$21="X",$Q$9,'VA_k1=0.8_k2=0.2'!M15)</f>
        <v>5</v>
      </c>
      <c r="AJ16" s="133">
        <f>IF($O$21="X",$R$9,IF($N$7="S1",'VA_k1=0.8_k2=0.2'!N15,IF($N$7="S2",'VA_k1=0.8_k2=0.2'!O15,IF($N$7="I",'VA_k1=0.8_k2=0.2'!P15,IF($N$7="R",'VA_k1=0.8_k2=0.2'!Q15,IF($N$7="D",'VA_k1=0.8_k2=0.2'!R15,IF($N$7="V",'VA_k1=0.8_k2=0.2'!S15,"")))))))</f>
        <v>0.24673704225551346</v>
      </c>
      <c r="AK16" s="133">
        <f>IF($O$22="X",$Q$9,'VA_k1=0.9_k2=0.1'!M15)</f>
        <v>16.100000000000001</v>
      </c>
      <c r="AL16" s="133">
        <f>IF($O$22="X",$R$9,IF($N$7="S1",'VA_k1=0.9_k2=0.1'!N15,IF($N$7="S2",'VA_k1=0.9_k2=0.1'!O15,IF($N$7="I",'VA_k1=0.9_k2=0.1'!P15,IF($N$7="R",'VA_k1=0.9_k2=0.1'!Q15,IF($N$7="D",'VA_k1=0.9_k2=0.1'!R15,IF($N$7="V",'VA_k1=0.9_k2=0.1'!S15,"")))))))</f>
        <v>6.3356095044470623E-2</v>
      </c>
      <c r="AM16" s="133">
        <f>IF($O$23="X",$Q$9,'VA_k1=1.0_k2=0.0'!M15)</f>
        <v>5</v>
      </c>
      <c r="AN16" s="133">
        <f>IF($O$23="X",$R$9,IF($N$7="S1",'VA_k1=1.0_k2=0.0'!N15,IF($N$7="S2",'VA_k1=1.0_k2=0.0'!O15,IF($N$7="I",'VA_k1=1.0_k2=0.0'!P15,IF($N$7="R",'VA_k1=1.0_k2=0.0'!Q15,IF($N$7="D",'VA_k1=1.0_k2=0.0'!R15,IF($N$7="V",'VA_k1=1.0_k2=0.0'!S15,"")))))))</f>
        <v>0.24673704225551346</v>
      </c>
    </row>
    <row r="17" spans="14:40" x14ac:dyDescent="0.25">
      <c r="N17" s="75" t="s">
        <v>176</v>
      </c>
      <c r="O17" s="136" t="s">
        <v>183</v>
      </c>
      <c r="Q17" s="133">
        <f>IF($O$12="X",$Q$9,'RESULTS (2S)'!B31)</f>
        <v>11.679312731792932</v>
      </c>
      <c r="R17" s="133">
        <f>IF($O$12="X",$R$9,IF($N$7="S1",'RESULTS (2S)'!C31,IF($N$7="S2",'RESULTS (2S)'!D31,IF($N$7="I",'RESULTS (2S)'!E31,IF($N$7="R",'RESULTS (2S)'!F31,IF($N$7="D",'RESULTS (2S)'!G31,IF($N$7="V",'RESULTS (2S)'!H31,"")))))))</f>
        <v>0.23854099134705631</v>
      </c>
      <c r="S17" s="133">
        <f>IF($O$13="X",$Q$9,'VA_k1=0.0_k2=1.0'!M16)</f>
        <v>5</v>
      </c>
      <c r="T17" s="133">
        <f>IF($O$13="X",$R$9,IF($N$7="S1",'VA_k1=0.0_k2=1.0'!N16,IF($N$7="S2",'VA_k1=0.0_k2=1.0'!O16,IF($N$7="I",'VA_k1=0.0_k2=1.0'!P16,IF($N$7="R",'VA_k1=0.0_k2=1.0'!Q16,IF($N$7="D",'VA_k1=0.0_k2=1.0'!R16,IF($N$7="V",'VA_k1=0.0_k2=1.0'!S16,"")))))))</f>
        <v>0.24673704225551346</v>
      </c>
      <c r="U17" s="133">
        <f>IF($O$14="X",$Q$9,'VA_k1=0.1_k2=0.9'!M16)</f>
        <v>5</v>
      </c>
      <c r="V17" s="133">
        <f>IF($O$14="X",$R$9,IF($N$7="S1",'VA_k1=0.1_k2=0.9'!N16,IF($N$7="S2",'VA_k1=0.1_k2=0.9'!O16,IF($N$7="I",'VA_k1=0.1_k2=0.9'!P16,IF($N$7="R",'VA_k1=0.1_k2=0.9'!Q16,IF($N$7="D",'VA_k1=0.1_k2=0.9'!R16,IF($N$7="V",'VA_k1=0.1_k2=0.9'!S16,"")))))))</f>
        <v>0.24673704225551346</v>
      </c>
      <c r="W17" s="133">
        <f>IF($O$15="X",$Q$9,'VA_k1=0.2_k2=0.8'!M16)</f>
        <v>5</v>
      </c>
      <c r="X17" s="133">
        <f>IF($O$15="X",$R$9,IF($N$7="S1",'VA_k1=0.2_k2=0.8'!N16,IF($N$7="S2",'VA_k1=0.2_k2=0.8'!O16,IF($N$7="I",'VA_k1=0.2_k2=0.8'!P16,IF($N$7="R",'VA_k1=0.2_k2=0.8'!Q16,IF($N$7="D",'VA_k1=0.2_k2=0.8'!R16,IF($N$7="V",'VA_k1=0.2_k2=0.8'!S16,"")))))))</f>
        <v>0.24673704225551346</v>
      </c>
      <c r="Y17" s="133">
        <f>IF($O$16="X",$Q$9,'VA_k1=0.3_k2=0.7'!M16)</f>
        <v>5</v>
      </c>
      <c r="Z17" s="133">
        <f>IF($O$16="X",$R$9,IF($N$7="S1",'VA_k1=0.3_k2=0.7'!N16,IF($N$7="S2",'VA_k1=0.3_k2=0.7'!O16,IF($N$7="I",'VA_k1=0.3_k2=0.7'!P16,IF($N$7="R",'VA_k1=0.3_k2=0.7'!Q16,IF($N$7="D",'VA_k1=0.3_k2=0.7'!R16,IF($N$7="V",'VA_k1=0.3_k2=0.7'!S16,"")))))))</f>
        <v>0.24673704225551346</v>
      </c>
      <c r="AA17" s="133">
        <f>IF($O$17="X",$Q$9,'VA_k1=0.4_k2=0.6'!M16)</f>
        <v>5</v>
      </c>
      <c r="AB17" s="133">
        <f>IF($O$17="X",$R$9,IF($N$7="S1",'VA_k1=0.4_k2=0.6'!N16,IF($N$7="S2",'VA_k1=0.4_k2=0.6'!O16,IF($N$7="I",'VA_k1=0.4_k2=0.6'!P16,IF($N$7="R",'VA_k1=0.4_k2=0.6'!Q16,IF($N$7="D",'VA_k1=0.4_k2=0.6'!R16,IF($N$7="V",'VA_k1=0.4_k2=0.6'!S16,"")))))))</f>
        <v>0.24673704225551346</v>
      </c>
      <c r="AC17" s="133">
        <f>IF($O$18="X",$Q$9,'VA_k1=0.5_k2=0.5'!M16)</f>
        <v>5</v>
      </c>
      <c r="AD17" s="133">
        <f>IF($O$18="X",$R$9,IF($N$7="S1",'VA_k1=0.5_k2=0.5'!N16,IF($N$7="S2",'VA_k1=0.5_k2=0.5'!O16,IF($N$7="I",'VA_k1=0.5_k2=0.5'!P16,IF($N$7="R",'VA_k1=0.5_k2=0.5'!Q16,IF($N$7="D",'VA_k1=0.5_k2=0.5'!R16,IF($N$7="V",'VA_k1=0.5_k2=0.5'!S16,"")))))))</f>
        <v>0.24673704225551346</v>
      </c>
      <c r="AE17" s="133">
        <f>IF($O$19="X",$Q$9,'VA_k1=0.6_k2=0.4'!M16)</f>
        <v>5</v>
      </c>
      <c r="AF17" s="133">
        <f>IF($O$19="X",$R$9,IF($N$7="S1",'VA_k1=0.6_k2=0.4'!N16,IF($N$7="S2",'VA_k1=0.6_k2=0.4'!O16,IF($N$7="I",'VA_k1=0.6_k2=0.4'!P16,IF($N$7="R",'VA_k1=0.6_k2=0.4'!Q16,IF($N$7="D",'VA_k1=0.6_k2=0.4'!R16,IF($N$7="V",'VA_k1=0.6_k2=0.4'!S16,"")))))))</f>
        <v>0.24673704225551346</v>
      </c>
      <c r="AG17" s="133">
        <f>IF($O$20="X",$Q$9,'VA_k1=0.7_k2=0.3'!M16)</f>
        <v>5</v>
      </c>
      <c r="AH17" s="133">
        <f>IF($O$20="X",$R$9,IF($N$7="S1",'VA_k1=0.7_k2=0.3'!N16,IF($N$7="S2",'VA_k1=0.7_k2=0.3'!O16,IF($N$7="I",'VA_k1=0.7_k2=0.3'!P16,IF($N$7="R",'VA_k1=0.7_k2=0.3'!Q16,IF($N$7="D",'VA_k1=0.7_k2=0.3'!R16,IF($N$7="V",'VA_k1=0.7_k2=0.3'!S16,"")))))))</f>
        <v>0.24673704225551346</v>
      </c>
      <c r="AI17" s="133">
        <f>IF($O$21="X",$Q$9,'VA_k1=0.8_k2=0.2'!M16)</f>
        <v>5</v>
      </c>
      <c r="AJ17" s="133">
        <f>IF($O$21="X",$R$9,IF($N$7="S1",'VA_k1=0.8_k2=0.2'!N16,IF($N$7="S2",'VA_k1=0.8_k2=0.2'!O16,IF($N$7="I",'VA_k1=0.8_k2=0.2'!P16,IF($N$7="R",'VA_k1=0.8_k2=0.2'!Q16,IF($N$7="D",'VA_k1=0.8_k2=0.2'!R16,IF($N$7="V",'VA_k1=0.8_k2=0.2'!S16,"")))))))</f>
        <v>0.24673704225551346</v>
      </c>
      <c r="AK17" s="133">
        <f>IF($O$22="X",$Q$9,'VA_k1=0.9_k2=0.1'!M16)</f>
        <v>17.100000000000001</v>
      </c>
      <c r="AL17" s="133">
        <f>IF($O$22="X",$R$9,IF($N$7="S1",'VA_k1=0.9_k2=0.1'!N16,IF($N$7="S2",'VA_k1=0.9_k2=0.1'!O16,IF($N$7="I",'VA_k1=0.9_k2=0.1'!P16,IF($N$7="R",'VA_k1=0.9_k2=0.1'!Q16,IF($N$7="D",'VA_k1=0.9_k2=0.1'!R16,IF($N$7="V",'VA_k1=0.9_k2=0.1'!S16,"")))))))</f>
        <v>4.7167826610502422E-2</v>
      </c>
      <c r="AM17" s="133">
        <f>IF($O$23="X",$Q$9,'VA_k1=1.0_k2=0.0'!M16)</f>
        <v>5</v>
      </c>
      <c r="AN17" s="133">
        <f>IF($O$23="X",$R$9,IF($N$7="S1",'VA_k1=1.0_k2=0.0'!N16,IF($N$7="S2",'VA_k1=1.0_k2=0.0'!O16,IF($N$7="I",'VA_k1=1.0_k2=0.0'!P16,IF($N$7="R",'VA_k1=1.0_k2=0.0'!Q16,IF($N$7="D",'VA_k1=1.0_k2=0.0'!R16,IF($N$7="V",'VA_k1=1.0_k2=0.0'!S16,"")))))))</f>
        <v>0.24673704225551346</v>
      </c>
    </row>
    <row r="18" spans="14:40" x14ac:dyDescent="0.25">
      <c r="N18" s="75" t="s">
        <v>177</v>
      </c>
      <c r="O18" s="136" t="s">
        <v>183</v>
      </c>
      <c r="Q18" s="133">
        <f>IF($O$12="X",$Q$9,'RESULTS (2S)'!B32)</f>
        <v>12.494311167764169</v>
      </c>
      <c r="R18" s="133">
        <f>IF($O$12="X",$R$9,IF($N$7="S1",'RESULTS (2S)'!C32,IF($N$7="S2",'RESULTS (2S)'!D32,IF($N$7="I",'RESULTS (2S)'!E32,IF($N$7="R",'RESULTS (2S)'!F32,IF($N$7="D",'RESULTS (2S)'!G32,IF($N$7="V",'RESULTS (2S)'!H32,"")))))))</f>
        <v>0.23580207378224211</v>
      </c>
      <c r="S18" s="133">
        <f>IF($O$13="X",$Q$9,'VA_k1=0.0_k2=1.0'!M17)</f>
        <v>5</v>
      </c>
      <c r="T18" s="133">
        <f>IF($O$13="X",$R$9,IF($N$7="S1",'VA_k1=0.0_k2=1.0'!N17,IF($N$7="S2",'VA_k1=0.0_k2=1.0'!O17,IF($N$7="I",'VA_k1=0.0_k2=1.0'!P17,IF($N$7="R",'VA_k1=0.0_k2=1.0'!Q17,IF($N$7="D",'VA_k1=0.0_k2=1.0'!R17,IF($N$7="V",'VA_k1=0.0_k2=1.0'!S17,"")))))))</f>
        <v>0.24673704225551346</v>
      </c>
      <c r="U18" s="133">
        <f>IF($O$14="X",$Q$9,'VA_k1=0.1_k2=0.9'!M17)</f>
        <v>5</v>
      </c>
      <c r="V18" s="133">
        <f>IF($O$14="X",$R$9,IF($N$7="S1",'VA_k1=0.1_k2=0.9'!N17,IF($N$7="S2",'VA_k1=0.1_k2=0.9'!O17,IF($N$7="I",'VA_k1=0.1_k2=0.9'!P17,IF($N$7="R",'VA_k1=0.1_k2=0.9'!Q17,IF($N$7="D",'VA_k1=0.1_k2=0.9'!R17,IF($N$7="V",'VA_k1=0.1_k2=0.9'!S17,"")))))))</f>
        <v>0.24673704225551346</v>
      </c>
      <c r="W18" s="133">
        <f>IF($O$15="X",$Q$9,'VA_k1=0.2_k2=0.8'!M17)</f>
        <v>5</v>
      </c>
      <c r="X18" s="133">
        <f>IF($O$15="X",$R$9,IF($N$7="S1",'VA_k1=0.2_k2=0.8'!N17,IF($N$7="S2",'VA_k1=0.2_k2=0.8'!O17,IF($N$7="I",'VA_k1=0.2_k2=0.8'!P17,IF($N$7="R",'VA_k1=0.2_k2=0.8'!Q17,IF($N$7="D",'VA_k1=0.2_k2=0.8'!R17,IF($N$7="V",'VA_k1=0.2_k2=0.8'!S17,"")))))))</f>
        <v>0.24673704225551346</v>
      </c>
      <c r="Y18" s="133">
        <f>IF($O$16="X",$Q$9,'VA_k1=0.3_k2=0.7'!M17)</f>
        <v>5</v>
      </c>
      <c r="Z18" s="133">
        <f>IF($O$16="X",$R$9,IF($N$7="S1",'VA_k1=0.3_k2=0.7'!N17,IF($N$7="S2",'VA_k1=0.3_k2=0.7'!O17,IF($N$7="I",'VA_k1=0.3_k2=0.7'!P17,IF($N$7="R",'VA_k1=0.3_k2=0.7'!Q17,IF($N$7="D",'VA_k1=0.3_k2=0.7'!R17,IF($N$7="V",'VA_k1=0.3_k2=0.7'!S17,"")))))))</f>
        <v>0.24673704225551346</v>
      </c>
      <c r="AA18" s="133">
        <f>IF($O$17="X",$Q$9,'VA_k1=0.4_k2=0.6'!M17)</f>
        <v>5</v>
      </c>
      <c r="AB18" s="133">
        <f>IF($O$17="X",$R$9,IF($N$7="S1",'VA_k1=0.4_k2=0.6'!N17,IF($N$7="S2",'VA_k1=0.4_k2=0.6'!O17,IF($N$7="I",'VA_k1=0.4_k2=0.6'!P17,IF($N$7="R",'VA_k1=0.4_k2=0.6'!Q17,IF($N$7="D",'VA_k1=0.4_k2=0.6'!R17,IF($N$7="V",'VA_k1=0.4_k2=0.6'!S17,"")))))))</f>
        <v>0.24673704225551346</v>
      </c>
      <c r="AC18" s="133">
        <f>IF($O$18="X",$Q$9,'VA_k1=0.5_k2=0.5'!M17)</f>
        <v>5</v>
      </c>
      <c r="AD18" s="133">
        <f>IF($O$18="X",$R$9,IF($N$7="S1",'VA_k1=0.5_k2=0.5'!N17,IF($N$7="S2",'VA_k1=0.5_k2=0.5'!O17,IF($N$7="I",'VA_k1=0.5_k2=0.5'!P17,IF($N$7="R",'VA_k1=0.5_k2=0.5'!Q17,IF($N$7="D",'VA_k1=0.5_k2=0.5'!R17,IF($N$7="V",'VA_k1=0.5_k2=0.5'!S17,"")))))))</f>
        <v>0.24673704225551346</v>
      </c>
      <c r="AE18" s="133">
        <f>IF($O$19="X",$Q$9,'VA_k1=0.6_k2=0.4'!M17)</f>
        <v>5</v>
      </c>
      <c r="AF18" s="133">
        <f>IF($O$19="X",$R$9,IF($N$7="S1",'VA_k1=0.6_k2=0.4'!N17,IF($N$7="S2",'VA_k1=0.6_k2=0.4'!O17,IF($N$7="I",'VA_k1=0.6_k2=0.4'!P17,IF($N$7="R",'VA_k1=0.6_k2=0.4'!Q17,IF($N$7="D",'VA_k1=0.6_k2=0.4'!R17,IF($N$7="V",'VA_k1=0.6_k2=0.4'!S17,"")))))))</f>
        <v>0.24673704225551346</v>
      </c>
      <c r="AG18" s="133">
        <f>IF($O$20="X",$Q$9,'VA_k1=0.7_k2=0.3'!M17)</f>
        <v>5</v>
      </c>
      <c r="AH18" s="133">
        <f>IF($O$20="X",$R$9,IF($N$7="S1",'VA_k1=0.7_k2=0.3'!N17,IF($N$7="S2",'VA_k1=0.7_k2=0.3'!O17,IF($N$7="I",'VA_k1=0.7_k2=0.3'!P17,IF($N$7="R",'VA_k1=0.7_k2=0.3'!Q17,IF($N$7="D",'VA_k1=0.7_k2=0.3'!R17,IF($N$7="V",'VA_k1=0.7_k2=0.3'!S17,"")))))))</f>
        <v>0.24673704225551346</v>
      </c>
      <c r="AI18" s="133">
        <f>IF($O$21="X",$Q$9,'VA_k1=0.8_k2=0.2'!M17)</f>
        <v>5</v>
      </c>
      <c r="AJ18" s="133">
        <f>IF($O$21="X",$R$9,IF($N$7="S1",'VA_k1=0.8_k2=0.2'!N17,IF($N$7="S2",'VA_k1=0.8_k2=0.2'!O17,IF($N$7="I",'VA_k1=0.8_k2=0.2'!P17,IF($N$7="R",'VA_k1=0.8_k2=0.2'!Q17,IF($N$7="D",'VA_k1=0.8_k2=0.2'!R17,IF($N$7="V",'VA_k1=0.8_k2=0.2'!S17,"")))))))</f>
        <v>0.24673704225551346</v>
      </c>
      <c r="AK18" s="133">
        <f>IF($O$22="X",$Q$9,'VA_k1=0.9_k2=0.1'!M17)</f>
        <v>18.100000000000001</v>
      </c>
      <c r="AL18" s="133">
        <f>IF($O$22="X",$R$9,IF($N$7="S1",'VA_k1=0.9_k2=0.1'!N17,IF($N$7="S2",'VA_k1=0.9_k2=0.1'!O17,IF($N$7="I",'VA_k1=0.9_k2=0.1'!P17,IF($N$7="R",'VA_k1=0.9_k2=0.1'!Q17,IF($N$7="D",'VA_k1=0.9_k2=0.1'!R17,IF($N$7="V",'VA_k1=0.9_k2=0.1'!S17,"")))))))</f>
        <v>3.1074327662456481E-2</v>
      </c>
      <c r="AM18" s="133">
        <f>IF($O$23="X",$Q$9,'VA_k1=1.0_k2=0.0'!M17)</f>
        <v>5</v>
      </c>
      <c r="AN18" s="133">
        <f>IF($O$23="X",$R$9,IF($N$7="S1",'VA_k1=1.0_k2=0.0'!N17,IF($N$7="S2",'VA_k1=1.0_k2=0.0'!O17,IF($N$7="I",'VA_k1=1.0_k2=0.0'!P17,IF($N$7="R",'VA_k1=1.0_k2=0.0'!Q17,IF($N$7="D",'VA_k1=1.0_k2=0.0'!R17,IF($N$7="V",'VA_k1=1.0_k2=0.0'!S17,"")))))))</f>
        <v>0.24673704225551346</v>
      </c>
    </row>
    <row r="19" spans="14:40" x14ac:dyDescent="0.25">
      <c r="N19" s="75" t="s">
        <v>178</v>
      </c>
      <c r="O19" s="136" t="s">
        <v>183</v>
      </c>
      <c r="Q19" s="133">
        <f>IF($O$12="X",$Q$9,'RESULTS (2S)'!B33)</f>
        <v>13.298050968484223</v>
      </c>
      <c r="R19" s="133">
        <f>IF($O$12="X",$R$9,IF($N$7="S1",'RESULTS (2S)'!C33,IF($N$7="S2",'RESULTS (2S)'!D33,IF($N$7="I",'RESULTS (2S)'!E33,IF($N$7="R",'RESULTS (2S)'!F33,IF($N$7="D",'RESULTS (2S)'!G33,IF($N$7="V",'RESULTS (2S)'!H33,"")))))))</f>
        <v>0.23237893209722019</v>
      </c>
      <c r="S19" s="133">
        <f>IF($O$13="X",$Q$9,'VA_k1=0.0_k2=1.0'!M18)</f>
        <v>5</v>
      </c>
      <c r="T19" s="133">
        <f>IF($O$13="X",$R$9,IF($N$7="S1",'VA_k1=0.0_k2=1.0'!N18,IF($N$7="S2",'VA_k1=0.0_k2=1.0'!O18,IF($N$7="I",'VA_k1=0.0_k2=1.0'!P18,IF($N$7="R",'VA_k1=0.0_k2=1.0'!Q18,IF($N$7="D",'VA_k1=0.0_k2=1.0'!R18,IF($N$7="V",'VA_k1=0.0_k2=1.0'!S18,"")))))))</f>
        <v>0.24673704225551346</v>
      </c>
      <c r="U19" s="133">
        <f>IF($O$14="X",$Q$9,'VA_k1=0.1_k2=0.9'!M18)</f>
        <v>5</v>
      </c>
      <c r="V19" s="133">
        <f>IF($O$14="X",$R$9,IF($N$7="S1",'VA_k1=0.1_k2=0.9'!N18,IF($N$7="S2",'VA_k1=0.1_k2=0.9'!O18,IF($N$7="I",'VA_k1=0.1_k2=0.9'!P18,IF($N$7="R",'VA_k1=0.1_k2=0.9'!Q18,IF($N$7="D",'VA_k1=0.1_k2=0.9'!R18,IF($N$7="V",'VA_k1=0.1_k2=0.9'!S18,"")))))))</f>
        <v>0.24673704225551346</v>
      </c>
      <c r="W19" s="133">
        <f>IF($O$15="X",$Q$9,'VA_k1=0.2_k2=0.8'!M18)</f>
        <v>5</v>
      </c>
      <c r="X19" s="133">
        <f>IF($O$15="X",$R$9,IF($N$7="S1",'VA_k1=0.2_k2=0.8'!N18,IF($N$7="S2",'VA_k1=0.2_k2=0.8'!O18,IF($N$7="I",'VA_k1=0.2_k2=0.8'!P18,IF($N$7="R",'VA_k1=0.2_k2=0.8'!Q18,IF($N$7="D",'VA_k1=0.2_k2=0.8'!R18,IF($N$7="V",'VA_k1=0.2_k2=0.8'!S18,"")))))))</f>
        <v>0.24673704225551346</v>
      </c>
      <c r="Y19" s="133">
        <f>IF($O$16="X",$Q$9,'VA_k1=0.3_k2=0.7'!M18)</f>
        <v>5</v>
      </c>
      <c r="Z19" s="133">
        <f>IF($O$16="X",$R$9,IF($N$7="S1",'VA_k1=0.3_k2=0.7'!N18,IF($N$7="S2",'VA_k1=0.3_k2=0.7'!O18,IF($N$7="I",'VA_k1=0.3_k2=0.7'!P18,IF($N$7="R",'VA_k1=0.3_k2=0.7'!Q18,IF($N$7="D",'VA_k1=0.3_k2=0.7'!R18,IF($N$7="V",'VA_k1=0.3_k2=0.7'!S18,"")))))))</f>
        <v>0.24673704225551346</v>
      </c>
      <c r="AA19" s="133">
        <f>IF($O$17="X",$Q$9,'VA_k1=0.4_k2=0.6'!M18)</f>
        <v>5</v>
      </c>
      <c r="AB19" s="133">
        <f>IF($O$17="X",$R$9,IF($N$7="S1",'VA_k1=0.4_k2=0.6'!N18,IF($N$7="S2",'VA_k1=0.4_k2=0.6'!O18,IF($N$7="I",'VA_k1=0.4_k2=0.6'!P18,IF($N$7="R",'VA_k1=0.4_k2=0.6'!Q18,IF($N$7="D",'VA_k1=0.4_k2=0.6'!R18,IF($N$7="V",'VA_k1=0.4_k2=0.6'!S18,"")))))))</f>
        <v>0.24673704225551346</v>
      </c>
      <c r="AC19" s="133">
        <f>IF($O$18="X",$Q$9,'VA_k1=0.5_k2=0.5'!M18)</f>
        <v>5</v>
      </c>
      <c r="AD19" s="133">
        <f>IF($O$18="X",$R$9,IF($N$7="S1",'VA_k1=0.5_k2=0.5'!N18,IF($N$7="S2",'VA_k1=0.5_k2=0.5'!O18,IF($N$7="I",'VA_k1=0.5_k2=0.5'!P18,IF($N$7="R",'VA_k1=0.5_k2=0.5'!Q18,IF($N$7="D",'VA_k1=0.5_k2=0.5'!R18,IF($N$7="V",'VA_k1=0.5_k2=0.5'!S18,"")))))))</f>
        <v>0.24673704225551346</v>
      </c>
      <c r="AE19" s="133">
        <f>IF($O$19="X",$Q$9,'VA_k1=0.6_k2=0.4'!M18)</f>
        <v>5</v>
      </c>
      <c r="AF19" s="133">
        <f>IF($O$19="X",$R$9,IF($N$7="S1",'VA_k1=0.6_k2=0.4'!N18,IF($N$7="S2",'VA_k1=0.6_k2=0.4'!O18,IF($N$7="I",'VA_k1=0.6_k2=0.4'!P18,IF($N$7="R",'VA_k1=0.6_k2=0.4'!Q18,IF($N$7="D",'VA_k1=0.6_k2=0.4'!R18,IF($N$7="V",'VA_k1=0.6_k2=0.4'!S18,"")))))))</f>
        <v>0.24673704225551346</v>
      </c>
      <c r="AG19" s="133">
        <f>IF($O$20="X",$Q$9,'VA_k1=0.7_k2=0.3'!M18)</f>
        <v>5</v>
      </c>
      <c r="AH19" s="133">
        <f>IF($O$20="X",$R$9,IF($N$7="S1",'VA_k1=0.7_k2=0.3'!N18,IF($N$7="S2",'VA_k1=0.7_k2=0.3'!O18,IF($N$7="I",'VA_k1=0.7_k2=0.3'!P18,IF($N$7="R",'VA_k1=0.7_k2=0.3'!Q18,IF($N$7="D",'VA_k1=0.7_k2=0.3'!R18,IF($N$7="V",'VA_k1=0.7_k2=0.3'!S18,"")))))))</f>
        <v>0.24673704225551346</v>
      </c>
      <c r="AI19" s="133">
        <f>IF($O$21="X",$Q$9,'VA_k1=0.8_k2=0.2'!M18)</f>
        <v>5</v>
      </c>
      <c r="AJ19" s="133">
        <f>IF($O$21="X",$R$9,IF($N$7="S1",'VA_k1=0.8_k2=0.2'!N18,IF($N$7="S2",'VA_k1=0.8_k2=0.2'!O18,IF($N$7="I",'VA_k1=0.8_k2=0.2'!P18,IF($N$7="R",'VA_k1=0.8_k2=0.2'!Q18,IF($N$7="D",'VA_k1=0.8_k2=0.2'!R18,IF($N$7="V",'VA_k1=0.8_k2=0.2'!S18,"")))))))</f>
        <v>0.24673704225551346</v>
      </c>
      <c r="AK19" s="133">
        <f>IF($O$22="X",$Q$9,'VA_k1=0.9_k2=0.1'!M18)</f>
        <v>19.100000000000001</v>
      </c>
      <c r="AL19" s="133">
        <f>IF($O$22="X",$R$9,IF($N$7="S1",'VA_k1=0.9_k2=0.1'!N18,IF($N$7="S2",'VA_k1=0.9_k2=0.1'!O18,IF($N$7="I",'VA_k1=0.9_k2=0.1'!P18,IF($N$7="R",'VA_k1=0.9_k2=0.1'!Q18,IF($N$7="D",'VA_k1=0.9_k2=0.1'!R18,IF($N$7="V",'VA_k1=0.9_k2=0.1'!S18,"")))))))</f>
        <v>1.5055645916289283E-2</v>
      </c>
      <c r="AM19" s="133">
        <f>IF($O$23="X",$Q$9,'VA_k1=1.0_k2=0.0'!M18)</f>
        <v>5</v>
      </c>
      <c r="AN19" s="133">
        <f>IF($O$23="X",$R$9,IF($N$7="S1",'VA_k1=1.0_k2=0.0'!N18,IF($N$7="S2",'VA_k1=1.0_k2=0.0'!O18,IF($N$7="I",'VA_k1=1.0_k2=0.0'!P18,IF($N$7="R",'VA_k1=1.0_k2=0.0'!Q18,IF($N$7="D",'VA_k1=1.0_k2=0.0'!R18,IF($N$7="V",'VA_k1=1.0_k2=0.0'!S18,"")))))))</f>
        <v>0.24673704225551346</v>
      </c>
    </row>
    <row r="20" spans="14:40" x14ac:dyDescent="0.25">
      <c r="N20" s="75" t="s">
        <v>179</v>
      </c>
      <c r="O20" s="136" t="s">
        <v>183</v>
      </c>
      <c r="Q20" s="133">
        <f>IF($O$12="X",$Q$9,'RESULTS (2S)'!B34)</f>
        <v>14.104630414981889</v>
      </c>
      <c r="R20" s="133">
        <f>IF($O$12="X",$R$9,IF($N$7="S1",'RESULTS (2S)'!C34,IF($N$7="S2",'RESULTS (2S)'!D34,IF($N$7="I",'RESULTS (2S)'!E34,IF($N$7="R",'RESULTS (2S)'!F34,IF($N$7="D",'RESULTS (2S)'!G34,IF($N$7="V",'RESULTS (2S)'!H34,"")))))))</f>
        <v>0.2280790611131478</v>
      </c>
      <c r="S20" s="133">
        <f>IF($O$13="X",$Q$9,'VA_k1=0.0_k2=1.0'!M19)</f>
        <v>5</v>
      </c>
      <c r="T20" s="133">
        <f>IF($O$13="X",$R$9,IF($N$7="S1",'VA_k1=0.0_k2=1.0'!N19,IF($N$7="S2",'VA_k1=0.0_k2=1.0'!O19,IF($N$7="I",'VA_k1=0.0_k2=1.0'!P19,IF($N$7="R",'VA_k1=0.0_k2=1.0'!Q19,IF($N$7="D",'VA_k1=0.0_k2=1.0'!R19,IF($N$7="V",'VA_k1=0.0_k2=1.0'!S19,"")))))))</f>
        <v>0.24673704225551346</v>
      </c>
      <c r="U20" s="133">
        <f>IF($O$14="X",$Q$9,'VA_k1=0.1_k2=0.9'!M19)</f>
        <v>5</v>
      </c>
      <c r="V20" s="133">
        <f>IF($O$14="X",$R$9,IF($N$7="S1",'VA_k1=0.1_k2=0.9'!N19,IF($N$7="S2",'VA_k1=0.1_k2=0.9'!O19,IF($N$7="I",'VA_k1=0.1_k2=0.9'!P19,IF($N$7="R",'VA_k1=0.1_k2=0.9'!Q19,IF($N$7="D",'VA_k1=0.1_k2=0.9'!R19,IF($N$7="V",'VA_k1=0.1_k2=0.9'!S19,"")))))))</f>
        <v>0.24673704225551346</v>
      </c>
      <c r="W20" s="133">
        <f>IF($O$15="X",$Q$9,'VA_k1=0.2_k2=0.8'!M19)</f>
        <v>5</v>
      </c>
      <c r="X20" s="133">
        <f>IF($O$15="X",$R$9,IF($N$7="S1",'VA_k1=0.2_k2=0.8'!N19,IF($N$7="S2",'VA_k1=0.2_k2=0.8'!O19,IF($N$7="I",'VA_k1=0.2_k2=0.8'!P19,IF($N$7="R",'VA_k1=0.2_k2=0.8'!Q19,IF($N$7="D",'VA_k1=0.2_k2=0.8'!R19,IF($N$7="V",'VA_k1=0.2_k2=0.8'!S19,"")))))))</f>
        <v>0.24673704225551346</v>
      </c>
      <c r="Y20" s="133">
        <f>IF($O$16="X",$Q$9,'VA_k1=0.3_k2=0.7'!M19)</f>
        <v>5</v>
      </c>
      <c r="Z20" s="133">
        <f>IF($O$16="X",$R$9,IF($N$7="S1",'VA_k1=0.3_k2=0.7'!N19,IF($N$7="S2",'VA_k1=0.3_k2=0.7'!O19,IF($N$7="I",'VA_k1=0.3_k2=0.7'!P19,IF($N$7="R",'VA_k1=0.3_k2=0.7'!Q19,IF($N$7="D",'VA_k1=0.3_k2=0.7'!R19,IF($N$7="V",'VA_k1=0.3_k2=0.7'!S19,"")))))))</f>
        <v>0.24673704225551346</v>
      </c>
      <c r="AA20" s="133">
        <f>IF($O$17="X",$Q$9,'VA_k1=0.4_k2=0.6'!M19)</f>
        <v>5</v>
      </c>
      <c r="AB20" s="133">
        <f>IF($O$17="X",$R$9,IF($N$7="S1",'VA_k1=0.4_k2=0.6'!N19,IF($N$7="S2",'VA_k1=0.4_k2=0.6'!O19,IF($N$7="I",'VA_k1=0.4_k2=0.6'!P19,IF($N$7="R",'VA_k1=0.4_k2=0.6'!Q19,IF($N$7="D",'VA_k1=0.4_k2=0.6'!R19,IF($N$7="V",'VA_k1=0.4_k2=0.6'!S19,"")))))))</f>
        <v>0.24673704225551346</v>
      </c>
      <c r="AC20" s="133">
        <f>IF($O$18="X",$Q$9,'VA_k1=0.5_k2=0.5'!M19)</f>
        <v>5</v>
      </c>
      <c r="AD20" s="133">
        <f>IF($O$18="X",$R$9,IF($N$7="S1",'VA_k1=0.5_k2=0.5'!N19,IF($N$7="S2",'VA_k1=0.5_k2=0.5'!O19,IF($N$7="I",'VA_k1=0.5_k2=0.5'!P19,IF($N$7="R",'VA_k1=0.5_k2=0.5'!Q19,IF($N$7="D",'VA_k1=0.5_k2=0.5'!R19,IF($N$7="V",'VA_k1=0.5_k2=0.5'!S19,"")))))))</f>
        <v>0.24673704225551346</v>
      </c>
      <c r="AE20" s="133">
        <f>IF($O$19="X",$Q$9,'VA_k1=0.6_k2=0.4'!M19)</f>
        <v>5</v>
      </c>
      <c r="AF20" s="133">
        <f>IF($O$19="X",$R$9,IF($N$7="S1",'VA_k1=0.6_k2=0.4'!N19,IF($N$7="S2",'VA_k1=0.6_k2=0.4'!O19,IF($N$7="I",'VA_k1=0.6_k2=0.4'!P19,IF($N$7="R",'VA_k1=0.6_k2=0.4'!Q19,IF($N$7="D",'VA_k1=0.6_k2=0.4'!R19,IF($N$7="V",'VA_k1=0.6_k2=0.4'!S19,"")))))))</f>
        <v>0.24673704225551346</v>
      </c>
      <c r="AG20" s="133">
        <f>IF($O$20="X",$Q$9,'VA_k1=0.7_k2=0.3'!M19)</f>
        <v>5</v>
      </c>
      <c r="AH20" s="133">
        <f>IF($O$20="X",$R$9,IF($N$7="S1",'VA_k1=0.7_k2=0.3'!N19,IF($N$7="S2",'VA_k1=0.7_k2=0.3'!O19,IF($N$7="I",'VA_k1=0.7_k2=0.3'!P19,IF($N$7="R",'VA_k1=0.7_k2=0.3'!Q19,IF($N$7="D",'VA_k1=0.7_k2=0.3'!R19,IF($N$7="V",'VA_k1=0.7_k2=0.3'!S19,"")))))))</f>
        <v>0.24673704225551346</v>
      </c>
      <c r="AI20" s="133">
        <f>IF($O$21="X",$Q$9,'VA_k1=0.8_k2=0.2'!M19)</f>
        <v>5</v>
      </c>
      <c r="AJ20" s="133">
        <f>IF($O$21="X",$R$9,IF($N$7="S1",'VA_k1=0.8_k2=0.2'!N19,IF($N$7="S2",'VA_k1=0.8_k2=0.2'!O19,IF($N$7="I",'VA_k1=0.8_k2=0.2'!P19,IF($N$7="R",'VA_k1=0.8_k2=0.2'!Q19,IF($N$7="D",'VA_k1=0.8_k2=0.2'!R19,IF($N$7="V",'VA_k1=0.8_k2=0.2'!S19,"")))))))</f>
        <v>0.24673704225551346</v>
      </c>
      <c r="AK20" s="133">
        <f>IF($O$22="X",$Q$9,'VA_k1=0.9_k2=0.1'!M19)</f>
        <v>19.152297885467494</v>
      </c>
      <c r="AL20" s="133">
        <f>IF($O$22="X",$R$9,IF($N$7="S1",'VA_k1=0.9_k2=0.1'!N19,IF($N$7="S2",'VA_k1=0.9_k2=0.1'!O19,IF($N$7="I",'VA_k1=0.9_k2=0.1'!P19,IF($N$7="R",'VA_k1=0.9_k2=0.1'!Q19,IF($N$7="D",'VA_k1=0.9_k2=0.1'!R19,IF($N$7="V",'VA_k1=0.9_k2=0.1'!S19,"")))))))</f>
        <v>1.421955200673828E-2</v>
      </c>
      <c r="AM20" s="133">
        <f>IF($O$23="X",$Q$9,'VA_k1=1.0_k2=0.0'!M19)</f>
        <v>5</v>
      </c>
      <c r="AN20" s="133">
        <f>IF($O$23="X",$R$9,IF($N$7="S1",'VA_k1=1.0_k2=0.0'!N19,IF($N$7="S2",'VA_k1=1.0_k2=0.0'!O19,IF($N$7="I",'VA_k1=1.0_k2=0.0'!P19,IF($N$7="R",'VA_k1=1.0_k2=0.0'!Q19,IF($N$7="D",'VA_k1=1.0_k2=0.0'!R19,IF($N$7="V",'VA_k1=1.0_k2=0.0'!S19,"")))))))</f>
        <v>0.24673704225551346</v>
      </c>
    </row>
    <row r="21" spans="14:40" x14ac:dyDescent="0.25">
      <c r="N21" s="75" t="s">
        <v>180</v>
      </c>
      <c r="O21" s="136" t="s">
        <v>183</v>
      </c>
      <c r="Q21" s="133">
        <f>IF($O$12="X",$Q$9,'RESULTS (2S)'!B35)</f>
        <v>14.935728396640382</v>
      </c>
      <c r="R21" s="133">
        <f>IF($O$12="X",$R$9,IF($N$7="S1",'RESULTS (2S)'!C35,IF($N$7="S2",'RESULTS (2S)'!D35,IF($N$7="I",'RESULTS (2S)'!E35,IF($N$7="R",'RESULTS (2S)'!F35,IF($N$7="D",'RESULTS (2S)'!G35,IF($N$7="V",'RESULTS (2S)'!H35,"")))))))</f>
        <v>0.22259104274455374</v>
      </c>
      <c r="S21" s="133">
        <f>IF($O$13="X",$Q$9,'VA_k1=0.0_k2=1.0'!M20)</f>
        <v>5</v>
      </c>
      <c r="T21" s="133">
        <f>IF($O$13="X",$R$9,IF($N$7="S1",'VA_k1=0.0_k2=1.0'!N20,IF($N$7="S2",'VA_k1=0.0_k2=1.0'!O20,IF($N$7="I",'VA_k1=0.0_k2=1.0'!P20,IF($N$7="R",'VA_k1=0.0_k2=1.0'!Q20,IF($N$7="D",'VA_k1=0.0_k2=1.0'!R20,IF($N$7="V",'VA_k1=0.0_k2=1.0'!S20,"")))))))</f>
        <v>0.24673704225551346</v>
      </c>
      <c r="U21" s="133">
        <f>IF($O$14="X",$Q$9,'VA_k1=0.1_k2=0.9'!M20)</f>
        <v>5</v>
      </c>
      <c r="V21" s="133">
        <f>IF($O$14="X",$R$9,IF($N$7="S1",'VA_k1=0.1_k2=0.9'!N20,IF($N$7="S2",'VA_k1=0.1_k2=0.9'!O20,IF($N$7="I",'VA_k1=0.1_k2=0.9'!P20,IF($N$7="R",'VA_k1=0.1_k2=0.9'!Q20,IF($N$7="D",'VA_k1=0.1_k2=0.9'!R20,IF($N$7="V",'VA_k1=0.1_k2=0.9'!S20,"")))))))</f>
        <v>0.24673704225551346</v>
      </c>
      <c r="W21" s="133">
        <f>IF($O$15="X",$Q$9,'VA_k1=0.2_k2=0.8'!M20)</f>
        <v>5</v>
      </c>
      <c r="X21" s="133">
        <f>IF($O$15="X",$R$9,IF($N$7="S1",'VA_k1=0.2_k2=0.8'!N20,IF($N$7="S2",'VA_k1=0.2_k2=0.8'!O20,IF($N$7="I",'VA_k1=0.2_k2=0.8'!P20,IF($N$7="R",'VA_k1=0.2_k2=0.8'!Q20,IF($N$7="D",'VA_k1=0.2_k2=0.8'!R20,IF($N$7="V",'VA_k1=0.2_k2=0.8'!S20,"")))))))</f>
        <v>0.24673704225551346</v>
      </c>
      <c r="Y21" s="133">
        <f>IF($O$16="X",$Q$9,'VA_k1=0.3_k2=0.7'!M20)</f>
        <v>5</v>
      </c>
      <c r="Z21" s="133">
        <f>IF($O$16="X",$R$9,IF($N$7="S1",'VA_k1=0.3_k2=0.7'!N20,IF($N$7="S2",'VA_k1=0.3_k2=0.7'!O20,IF($N$7="I",'VA_k1=0.3_k2=0.7'!P20,IF($N$7="R",'VA_k1=0.3_k2=0.7'!Q20,IF($N$7="D",'VA_k1=0.3_k2=0.7'!R20,IF($N$7="V",'VA_k1=0.3_k2=0.7'!S20,"")))))))</f>
        <v>0.24673704225551346</v>
      </c>
      <c r="AA21" s="133">
        <f>IF($O$17="X",$Q$9,'VA_k1=0.4_k2=0.6'!M20)</f>
        <v>5</v>
      </c>
      <c r="AB21" s="133">
        <f>IF($O$17="X",$R$9,IF($N$7="S1",'VA_k1=0.4_k2=0.6'!N20,IF($N$7="S2",'VA_k1=0.4_k2=0.6'!O20,IF($N$7="I",'VA_k1=0.4_k2=0.6'!P20,IF($N$7="R",'VA_k1=0.4_k2=0.6'!Q20,IF($N$7="D",'VA_k1=0.4_k2=0.6'!R20,IF($N$7="V",'VA_k1=0.4_k2=0.6'!S20,"")))))))</f>
        <v>0.24673704225551346</v>
      </c>
      <c r="AC21" s="133">
        <f>IF($O$18="X",$Q$9,'VA_k1=0.5_k2=0.5'!M20)</f>
        <v>5</v>
      </c>
      <c r="AD21" s="133">
        <f>IF($O$18="X",$R$9,IF($N$7="S1",'VA_k1=0.5_k2=0.5'!N20,IF($N$7="S2",'VA_k1=0.5_k2=0.5'!O20,IF($N$7="I",'VA_k1=0.5_k2=0.5'!P20,IF($N$7="R",'VA_k1=0.5_k2=0.5'!Q20,IF($N$7="D",'VA_k1=0.5_k2=0.5'!R20,IF($N$7="V",'VA_k1=0.5_k2=0.5'!S20,"")))))))</f>
        <v>0.24673704225551346</v>
      </c>
      <c r="AE21" s="133">
        <f>IF($O$19="X",$Q$9,'VA_k1=0.6_k2=0.4'!M20)</f>
        <v>5</v>
      </c>
      <c r="AF21" s="133">
        <f>IF($O$19="X",$R$9,IF($N$7="S1",'VA_k1=0.6_k2=0.4'!N20,IF($N$7="S2",'VA_k1=0.6_k2=0.4'!O20,IF($N$7="I",'VA_k1=0.6_k2=0.4'!P20,IF($N$7="R",'VA_k1=0.6_k2=0.4'!Q20,IF($N$7="D",'VA_k1=0.6_k2=0.4'!R20,IF($N$7="V",'VA_k1=0.6_k2=0.4'!S20,"")))))))</f>
        <v>0.24673704225551346</v>
      </c>
      <c r="AG21" s="133">
        <f>IF($O$20="X",$Q$9,'VA_k1=0.7_k2=0.3'!M20)</f>
        <v>5</v>
      </c>
      <c r="AH21" s="133">
        <f>IF($O$20="X",$R$9,IF($N$7="S1",'VA_k1=0.7_k2=0.3'!N20,IF($N$7="S2",'VA_k1=0.7_k2=0.3'!O20,IF($N$7="I",'VA_k1=0.7_k2=0.3'!P20,IF($N$7="R",'VA_k1=0.7_k2=0.3'!Q20,IF($N$7="D",'VA_k1=0.7_k2=0.3'!R20,IF($N$7="V",'VA_k1=0.7_k2=0.3'!S20,"")))))))</f>
        <v>0.24673704225551346</v>
      </c>
      <c r="AI21" s="133">
        <f>IF($O$21="X",$Q$9,'VA_k1=0.8_k2=0.2'!M20)</f>
        <v>5</v>
      </c>
      <c r="AJ21" s="133">
        <f>IF($O$21="X",$R$9,IF($N$7="S1",'VA_k1=0.8_k2=0.2'!N20,IF($N$7="S2",'VA_k1=0.8_k2=0.2'!O20,IF($N$7="I",'VA_k1=0.8_k2=0.2'!P20,IF($N$7="R",'VA_k1=0.8_k2=0.2'!Q20,IF($N$7="D",'VA_k1=0.8_k2=0.2'!R20,IF($N$7="V",'VA_k1=0.8_k2=0.2'!S20,"")))))))</f>
        <v>0.24673704225551346</v>
      </c>
      <c r="AK21" s="133">
        <f>IF($O$22="X",$Q$9,'VA_k1=0.9_k2=0.1'!M20)</f>
        <v>19.204597482291863</v>
      </c>
      <c r="AL21" s="133">
        <f>IF($O$22="X",$R$9,IF($N$7="S1",'VA_k1=0.9_k2=0.1'!N20,IF($N$7="S2",'VA_k1=0.9_k2=0.1'!O20,IF($N$7="I",'VA_k1=0.9_k2=0.1'!P20,IF($N$7="R",'VA_k1=0.9_k2=0.1'!Q20,IF($N$7="D",'VA_k1=0.9_k2=0.1'!R20,IF($N$7="V",'VA_k1=0.9_k2=0.1'!S20,"")))))))</f>
        <v>1.3383572751555481E-2</v>
      </c>
      <c r="AM21" s="133">
        <f>IF($O$23="X",$Q$9,'VA_k1=1.0_k2=0.0'!M20)</f>
        <v>5</v>
      </c>
      <c r="AN21" s="133">
        <f>IF($O$23="X",$R$9,IF($N$7="S1",'VA_k1=1.0_k2=0.0'!N20,IF($N$7="S2",'VA_k1=1.0_k2=0.0'!O20,IF($N$7="I",'VA_k1=1.0_k2=0.0'!P20,IF($N$7="R",'VA_k1=1.0_k2=0.0'!Q20,IF($N$7="D",'VA_k1=1.0_k2=0.0'!R20,IF($N$7="V",'VA_k1=1.0_k2=0.0'!S20,"")))))))</f>
        <v>0.24673704225551346</v>
      </c>
    </row>
    <row r="22" spans="14:40" x14ac:dyDescent="0.25">
      <c r="N22" s="75" t="s">
        <v>181</v>
      </c>
      <c r="O22" s="136"/>
      <c r="Q22" s="133">
        <f>IF($O$12="X",$Q$9,'RESULTS (2S)'!B36)</f>
        <v>15.835952601835906</v>
      </c>
      <c r="R22" s="133">
        <f>IF($O$12="X",$R$9,IF($N$7="S1",'RESULTS (2S)'!C36,IF($N$7="S2",'RESULTS (2S)'!D36,IF($N$7="I",'RESULTS (2S)'!E36,IF($N$7="R",'RESULTS (2S)'!F36,IF($N$7="D",'RESULTS (2S)'!G36,IF($N$7="V",'RESULTS (2S)'!H36,"")))))))</f>
        <v>0.21527995593482124</v>
      </c>
      <c r="S22" s="133">
        <f>IF($O$13="X",$Q$9,'VA_k1=0.0_k2=1.0'!M21)</f>
        <v>5</v>
      </c>
      <c r="T22" s="133">
        <f>IF($O$13="X",$R$9,IF($N$7="S1",'VA_k1=0.0_k2=1.0'!N21,IF($N$7="S2",'VA_k1=0.0_k2=1.0'!O21,IF($N$7="I",'VA_k1=0.0_k2=1.0'!P21,IF($N$7="R",'VA_k1=0.0_k2=1.0'!Q21,IF($N$7="D",'VA_k1=0.0_k2=1.0'!R21,IF($N$7="V",'VA_k1=0.0_k2=1.0'!S21,"")))))))</f>
        <v>0.24673704225551346</v>
      </c>
      <c r="U22" s="133">
        <f>IF($O$14="X",$Q$9,'VA_k1=0.1_k2=0.9'!M21)</f>
        <v>5</v>
      </c>
      <c r="V22" s="133">
        <f>IF($O$14="X",$R$9,IF($N$7="S1",'VA_k1=0.1_k2=0.9'!N21,IF($N$7="S2",'VA_k1=0.1_k2=0.9'!O21,IF($N$7="I",'VA_k1=0.1_k2=0.9'!P21,IF($N$7="R",'VA_k1=0.1_k2=0.9'!Q21,IF($N$7="D",'VA_k1=0.1_k2=0.9'!R21,IF($N$7="V",'VA_k1=0.1_k2=0.9'!S21,"")))))))</f>
        <v>0.24673704225551346</v>
      </c>
      <c r="W22" s="133">
        <f>IF($O$15="X",$Q$9,'VA_k1=0.2_k2=0.8'!M21)</f>
        <v>5</v>
      </c>
      <c r="X22" s="133">
        <f>IF($O$15="X",$R$9,IF($N$7="S1",'VA_k1=0.2_k2=0.8'!N21,IF($N$7="S2",'VA_k1=0.2_k2=0.8'!O21,IF($N$7="I",'VA_k1=0.2_k2=0.8'!P21,IF($N$7="R",'VA_k1=0.2_k2=0.8'!Q21,IF($N$7="D",'VA_k1=0.2_k2=0.8'!R21,IF($N$7="V",'VA_k1=0.2_k2=0.8'!S21,"")))))))</f>
        <v>0.24673704225551346</v>
      </c>
      <c r="Y22" s="133">
        <f>IF($O$16="X",$Q$9,'VA_k1=0.3_k2=0.7'!M21)</f>
        <v>5</v>
      </c>
      <c r="Z22" s="133">
        <f>IF($O$16="X",$R$9,IF($N$7="S1",'VA_k1=0.3_k2=0.7'!N21,IF($N$7="S2",'VA_k1=0.3_k2=0.7'!O21,IF($N$7="I",'VA_k1=0.3_k2=0.7'!P21,IF($N$7="R",'VA_k1=0.3_k2=0.7'!Q21,IF($N$7="D",'VA_k1=0.3_k2=0.7'!R21,IF($N$7="V",'VA_k1=0.3_k2=0.7'!S21,"")))))))</f>
        <v>0.24673704225551346</v>
      </c>
      <c r="AA22" s="133">
        <f>IF($O$17="X",$Q$9,'VA_k1=0.4_k2=0.6'!M21)</f>
        <v>5</v>
      </c>
      <c r="AB22" s="133">
        <f>IF($O$17="X",$R$9,IF($N$7="S1",'VA_k1=0.4_k2=0.6'!N21,IF($N$7="S2",'VA_k1=0.4_k2=0.6'!O21,IF($N$7="I",'VA_k1=0.4_k2=0.6'!P21,IF($N$7="R",'VA_k1=0.4_k2=0.6'!Q21,IF($N$7="D",'VA_k1=0.4_k2=0.6'!R21,IF($N$7="V",'VA_k1=0.4_k2=0.6'!S21,"")))))))</f>
        <v>0.24673704225551346</v>
      </c>
      <c r="AC22" s="133">
        <f>IF($O$18="X",$Q$9,'VA_k1=0.5_k2=0.5'!M21)</f>
        <v>5</v>
      </c>
      <c r="AD22" s="133">
        <f>IF($O$18="X",$R$9,IF($N$7="S1",'VA_k1=0.5_k2=0.5'!N21,IF($N$7="S2",'VA_k1=0.5_k2=0.5'!O21,IF($N$7="I",'VA_k1=0.5_k2=0.5'!P21,IF($N$7="R",'VA_k1=0.5_k2=0.5'!Q21,IF($N$7="D",'VA_k1=0.5_k2=0.5'!R21,IF($N$7="V",'VA_k1=0.5_k2=0.5'!S21,"")))))))</f>
        <v>0.24673704225551346</v>
      </c>
      <c r="AE22" s="133">
        <f>IF($O$19="X",$Q$9,'VA_k1=0.6_k2=0.4'!M21)</f>
        <v>5</v>
      </c>
      <c r="AF22" s="133">
        <f>IF($O$19="X",$R$9,IF($N$7="S1",'VA_k1=0.6_k2=0.4'!N21,IF($N$7="S2",'VA_k1=0.6_k2=0.4'!O21,IF($N$7="I",'VA_k1=0.6_k2=0.4'!P21,IF($N$7="R",'VA_k1=0.6_k2=0.4'!Q21,IF($N$7="D",'VA_k1=0.6_k2=0.4'!R21,IF($N$7="V",'VA_k1=0.6_k2=0.4'!S21,"")))))))</f>
        <v>0.24673704225551346</v>
      </c>
      <c r="AG22" s="133">
        <f>IF($O$20="X",$Q$9,'VA_k1=0.7_k2=0.3'!M21)</f>
        <v>5</v>
      </c>
      <c r="AH22" s="133">
        <f>IF($O$20="X",$R$9,IF($N$7="S1",'VA_k1=0.7_k2=0.3'!N21,IF($N$7="S2",'VA_k1=0.7_k2=0.3'!O21,IF($N$7="I",'VA_k1=0.7_k2=0.3'!P21,IF($N$7="R",'VA_k1=0.7_k2=0.3'!Q21,IF($N$7="D",'VA_k1=0.7_k2=0.3'!R21,IF($N$7="V",'VA_k1=0.7_k2=0.3'!S21,"")))))))</f>
        <v>0.24673704225551346</v>
      </c>
      <c r="AI22" s="133">
        <f>IF($O$21="X",$Q$9,'VA_k1=0.8_k2=0.2'!M21)</f>
        <v>5</v>
      </c>
      <c r="AJ22" s="133">
        <f>IF($O$21="X",$R$9,IF($N$7="S1",'VA_k1=0.8_k2=0.2'!N21,IF($N$7="S2",'VA_k1=0.8_k2=0.2'!O21,IF($N$7="I",'VA_k1=0.8_k2=0.2'!P21,IF($N$7="R",'VA_k1=0.8_k2=0.2'!Q21,IF($N$7="D",'VA_k1=0.8_k2=0.2'!R21,IF($N$7="V",'VA_k1=0.8_k2=0.2'!S21,"")))))))</f>
        <v>0.24673704225551346</v>
      </c>
      <c r="AK22" s="133">
        <f>IF($O$22="X",$Q$9,'VA_k1=0.9_k2=0.1'!M21)</f>
        <v>19.259721285247455</v>
      </c>
      <c r="AL22" s="133">
        <f>IF($O$22="X",$R$9,IF($N$7="S1",'VA_k1=0.9_k2=0.1'!N21,IF($N$7="S2",'VA_k1=0.9_k2=0.1'!O21,IF($N$7="I",'VA_k1=0.9_k2=0.1'!P21,IF($N$7="R",'VA_k1=0.9_k2=0.1'!Q21,IF($N$7="D",'VA_k1=0.9_k2=0.1'!R21,IF($N$7="V",'VA_k1=0.9_k2=0.1'!S21,"")))))))</f>
        <v>1.2502600528010832E-2</v>
      </c>
      <c r="AM22" s="133">
        <f>IF($O$23="X",$Q$9,'VA_k1=1.0_k2=0.0'!M21)</f>
        <v>5</v>
      </c>
      <c r="AN22" s="133">
        <f>IF($O$23="X",$R$9,IF($N$7="S1",'VA_k1=1.0_k2=0.0'!N21,IF($N$7="S2",'VA_k1=1.0_k2=0.0'!O21,IF($N$7="I",'VA_k1=1.0_k2=0.0'!P21,IF($N$7="R",'VA_k1=1.0_k2=0.0'!Q21,IF($N$7="D",'VA_k1=1.0_k2=0.0'!R21,IF($N$7="V",'VA_k1=1.0_k2=0.0'!S21,"")))))))</f>
        <v>0.24673704225551346</v>
      </c>
    </row>
    <row r="23" spans="14:40" x14ac:dyDescent="0.25">
      <c r="N23" s="75" t="s">
        <v>184</v>
      </c>
      <c r="O23" s="136" t="s">
        <v>183</v>
      </c>
      <c r="Q23" s="133">
        <f>IF($O$12="X",$Q$9,'RESULTS (2S)'!B37)</f>
        <v>16.835952601835906</v>
      </c>
      <c r="R23" s="133">
        <f>IF($O$12="X",$R$9,IF($N$7="S1",'RESULTS (2S)'!C37,IF($N$7="S2",'RESULTS (2S)'!D37,IF($N$7="I",'RESULTS (2S)'!E37,IF($N$7="R",'RESULTS (2S)'!F37,IF($N$7="D",'RESULTS (2S)'!G37,IF($N$7="V",'RESULTS (2S)'!H37,"")))))))</f>
        <v>0.20537038628737292</v>
      </c>
      <c r="S23" s="133">
        <f>IF($O$13="X",$Q$9,'VA_k1=0.0_k2=1.0'!M22)</f>
        <v>5</v>
      </c>
      <c r="T23" s="133">
        <f>IF($O$13="X",$R$9,IF($N$7="S1",'VA_k1=0.0_k2=1.0'!N22,IF($N$7="S2",'VA_k1=0.0_k2=1.0'!O22,IF($N$7="I",'VA_k1=0.0_k2=1.0'!P22,IF($N$7="R",'VA_k1=0.0_k2=1.0'!Q22,IF($N$7="D",'VA_k1=0.0_k2=1.0'!R22,IF($N$7="V",'VA_k1=0.0_k2=1.0'!S22,"")))))))</f>
        <v>0.24673704225551346</v>
      </c>
      <c r="U23" s="133">
        <f>IF($O$14="X",$Q$9,'VA_k1=0.1_k2=0.9'!M22)</f>
        <v>5</v>
      </c>
      <c r="V23" s="133">
        <f>IF($O$14="X",$R$9,IF($N$7="S1",'VA_k1=0.1_k2=0.9'!N22,IF($N$7="S2",'VA_k1=0.1_k2=0.9'!O22,IF($N$7="I",'VA_k1=0.1_k2=0.9'!P22,IF($N$7="R",'VA_k1=0.1_k2=0.9'!Q22,IF($N$7="D",'VA_k1=0.1_k2=0.9'!R22,IF($N$7="V",'VA_k1=0.1_k2=0.9'!S22,"")))))))</f>
        <v>0.24673704225551346</v>
      </c>
      <c r="W23" s="133">
        <f>IF($O$15="X",$Q$9,'VA_k1=0.2_k2=0.8'!M22)</f>
        <v>5</v>
      </c>
      <c r="X23" s="133">
        <f>IF($O$15="X",$R$9,IF($N$7="S1",'VA_k1=0.2_k2=0.8'!N22,IF($N$7="S2",'VA_k1=0.2_k2=0.8'!O22,IF($N$7="I",'VA_k1=0.2_k2=0.8'!P22,IF($N$7="R",'VA_k1=0.2_k2=0.8'!Q22,IF($N$7="D",'VA_k1=0.2_k2=0.8'!R22,IF($N$7="V",'VA_k1=0.2_k2=0.8'!S22,"")))))))</f>
        <v>0.24673704225551346</v>
      </c>
      <c r="Y23" s="133">
        <f>IF($O$16="X",$Q$9,'VA_k1=0.3_k2=0.7'!M22)</f>
        <v>5</v>
      </c>
      <c r="Z23" s="133">
        <f>IF($O$16="X",$R$9,IF($N$7="S1",'VA_k1=0.3_k2=0.7'!N22,IF($N$7="S2",'VA_k1=0.3_k2=0.7'!O22,IF($N$7="I",'VA_k1=0.3_k2=0.7'!P22,IF($N$7="R",'VA_k1=0.3_k2=0.7'!Q22,IF($N$7="D",'VA_k1=0.3_k2=0.7'!R22,IF($N$7="V",'VA_k1=0.3_k2=0.7'!S22,"")))))))</f>
        <v>0.24673704225551346</v>
      </c>
      <c r="AA23" s="133">
        <f>IF($O$17="X",$Q$9,'VA_k1=0.4_k2=0.6'!M22)</f>
        <v>5</v>
      </c>
      <c r="AB23" s="133">
        <f>IF($O$17="X",$R$9,IF($N$7="S1",'VA_k1=0.4_k2=0.6'!N22,IF($N$7="S2",'VA_k1=0.4_k2=0.6'!O22,IF($N$7="I",'VA_k1=0.4_k2=0.6'!P22,IF($N$7="R",'VA_k1=0.4_k2=0.6'!Q22,IF($N$7="D",'VA_k1=0.4_k2=0.6'!R22,IF($N$7="V",'VA_k1=0.4_k2=0.6'!S22,"")))))))</f>
        <v>0.24673704225551346</v>
      </c>
      <c r="AC23" s="133">
        <f>IF($O$18="X",$Q$9,'VA_k1=0.5_k2=0.5'!M22)</f>
        <v>5</v>
      </c>
      <c r="AD23" s="133">
        <f>IF($O$18="X",$R$9,IF($N$7="S1",'VA_k1=0.5_k2=0.5'!N22,IF($N$7="S2",'VA_k1=0.5_k2=0.5'!O22,IF($N$7="I",'VA_k1=0.5_k2=0.5'!P22,IF($N$7="R",'VA_k1=0.5_k2=0.5'!Q22,IF($N$7="D",'VA_k1=0.5_k2=0.5'!R22,IF($N$7="V",'VA_k1=0.5_k2=0.5'!S22,"")))))))</f>
        <v>0.24673704225551346</v>
      </c>
      <c r="AE23" s="133">
        <f>IF($O$19="X",$Q$9,'VA_k1=0.6_k2=0.4'!M22)</f>
        <v>5</v>
      </c>
      <c r="AF23" s="133">
        <f>IF($O$19="X",$R$9,IF($N$7="S1",'VA_k1=0.6_k2=0.4'!N22,IF($N$7="S2",'VA_k1=0.6_k2=0.4'!O22,IF($N$7="I",'VA_k1=0.6_k2=0.4'!P22,IF($N$7="R",'VA_k1=0.6_k2=0.4'!Q22,IF($N$7="D",'VA_k1=0.6_k2=0.4'!R22,IF($N$7="V",'VA_k1=0.6_k2=0.4'!S22,"")))))))</f>
        <v>0.24673704225551346</v>
      </c>
      <c r="AG23" s="133">
        <f>IF($O$20="X",$Q$9,'VA_k1=0.7_k2=0.3'!M22)</f>
        <v>5</v>
      </c>
      <c r="AH23" s="133">
        <f>IF($O$20="X",$R$9,IF($N$7="S1",'VA_k1=0.7_k2=0.3'!N22,IF($N$7="S2",'VA_k1=0.7_k2=0.3'!O22,IF($N$7="I",'VA_k1=0.7_k2=0.3'!P22,IF($N$7="R",'VA_k1=0.7_k2=0.3'!Q22,IF($N$7="D",'VA_k1=0.7_k2=0.3'!R22,IF($N$7="V",'VA_k1=0.7_k2=0.3'!S22,"")))))))</f>
        <v>0.24673704225551346</v>
      </c>
      <c r="AI23" s="133">
        <f>IF($O$21="X",$Q$9,'VA_k1=0.8_k2=0.2'!M22)</f>
        <v>5</v>
      </c>
      <c r="AJ23" s="133">
        <f>IF($O$21="X",$R$9,IF($N$7="S1",'VA_k1=0.8_k2=0.2'!N22,IF($N$7="S2",'VA_k1=0.8_k2=0.2'!O22,IF($N$7="I",'VA_k1=0.8_k2=0.2'!P22,IF($N$7="R",'VA_k1=0.8_k2=0.2'!Q22,IF($N$7="D",'VA_k1=0.8_k2=0.2'!R22,IF($N$7="V",'VA_k1=0.8_k2=0.2'!S22,"")))))))</f>
        <v>0.24673704225551346</v>
      </c>
      <c r="AK23" s="133">
        <f>IF($O$22="X",$Q$9,'VA_k1=0.9_k2=0.1'!M22)</f>
        <v>19.317558048998322</v>
      </c>
      <c r="AL23" s="133">
        <f>IF($O$22="X",$R$9,IF($N$7="S1",'VA_k1=0.9_k2=0.1'!N22,IF($N$7="S2",'VA_k1=0.9_k2=0.1'!O22,IF($N$7="I",'VA_k1=0.9_k2=0.1'!P22,IF($N$7="R",'VA_k1=0.9_k2=0.1'!Q22,IF($N$7="D",'VA_k1=0.9_k2=0.1'!R22,IF($N$7="V",'VA_k1=0.9_k2=0.1'!S22,"")))))))</f>
        <v>1.1578432634767885E-2</v>
      </c>
      <c r="AM23" s="133">
        <f>IF($O$23="X",$Q$9,'VA_k1=1.0_k2=0.0'!M22)</f>
        <v>5</v>
      </c>
      <c r="AN23" s="133">
        <f>IF($O$23="X",$R$9,IF($N$7="S1",'VA_k1=1.0_k2=0.0'!N22,IF($N$7="S2",'VA_k1=1.0_k2=0.0'!O22,IF($N$7="I",'VA_k1=1.0_k2=0.0'!P22,IF($N$7="R",'VA_k1=1.0_k2=0.0'!Q22,IF($N$7="D",'VA_k1=1.0_k2=0.0'!R22,IF($N$7="V",'VA_k1=1.0_k2=0.0'!S22,"")))))))</f>
        <v>0.24673704225551346</v>
      </c>
    </row>
    <row r="24" spans="14:40" x14ac:dyDescent="0.25">
      <c r="Q24" s="133">
        <f>IF($O$12="X",$Q$9,'RESULTS (2S)'!B38)</f>
        <v>17.677622746913762</v>
      </c>
      <c r="R24" s="133">
        <f>IF($O$12="X",$R$9,IF($N$7="S1",'RESULTS (2S)'!C38,IF($N$7="S2",'RESULTS (2S)'!D38,IF($N$7="I",'RESULTS (2S)'!E38,IF($N$7="R",'RESULTS (2S)'!F38,IF($N$7="D",'RESULTS (2S)'!G38,IF($N$7="V",'RESULTS (2S)'!H38,"")))))))</f>
        <v>0.19558471614615341</v>
      </c>
      <c r="S24" s="133">
        <f>IF($O$13="X",$Q$9,'VA_k1=0.0_k2=1.0'!M23)</f>
        <v>5</v>
      </c>
      <c r="T24" s="133">
        <f>IF($O$13="X",$R$9,IF($N$7="S1",'VA_k1=0.0_k2=1.0'!N23,IF($N$7="S2",'VA_k1=0.0_k2=1.0'!O23,IF($N$7="I",'VA_k1=0.0_k2=1.0'!P23,IF($N$7="R",'VA_k1=0.0_k2=1.0'!Q23,IF($N$7="D",'VA_k1=0.0_k2=1.0'!R23,IF($N$7="V",'VA_k1=0.0_k2=1.0'!S23,"")))))))</f>
        <v>0.24673704225551346</v>
      </c>
      <c r="U24" s="133">
        <f>IF($O$14="X",$Q$9,'VA_k1=0.1_k2=0.9'!M23)</f>
        <v>5</v>
      </c>
      <c r="V24" s="133">
        <f>IF($O$14="X",$R$9,IF($N$7="S1",'VA_k1=0.1_k2=0.9'!N23,IF($N$7="S2",'VA_k1=0.1_k2=0.9'!O23,IF($N$7="I",'VA_k1=0.1_k2=0.9'!P23,IF($N$7="R",'VA_k1=0.1_k2=0.9'!Q23,IF($N$7="D",'VA_k1=0.1_k2=0.9'!R23,IF($N$7="V",'VA_k1=0.1_k2=0.9'!S23,"")))))))</f>
        <v>0.24673704225551346</v>
      </c>
      <c r="W24" s="133">
        <f>IF($O$15="X",$Q$9,'VA_k1=0.2_k2=0.8'!M23)</f>
        <v>5</v>
      </c>
      <c r="X24" s="133">
        <f>IF($O$15="X",$R$9,IF($N$7="S1",'VA_k1=0.2_k2=0.8'!N23,IF($N$7="S2",'VA_k1=0.2_k2=0.8'!O23,IF($N$7="I",'VA_k1=0.2_k2=0.8'!P23,IF($N$7="R",'VA_k1=0.2_k2=0.8'!Q23,IF($N$7="D",'VA_k1=0.2_k2=0.8'!R23,IF($N$7="V",'VA_k1=0.2_k2=0.8'!S23,"")))))))</f>
        <v>0.24673704225551346</v>
      </c>
      <c r="Y24" s="133">
        <f>IF($O$16="X",$Q$9,'VA_k1=0.3_k2=0.7'!M23)</f>
        <v>5</v>
      </c>
      <c r="Z24" s="133">
        <f>IF($O$16="X",$R$9,IF($N$7="S1",'VA_k1=0.3_k2=0.7'!N23,IF($N$7="S2",'VA_k1=0.3_k2=0.7'!O23,IF($N$7="I",'VA_k1=0.3_k2=0.7'!P23,IF($N$7="R",'VA_k1=0.3_k2=0.7'!Q23,IF($N$7="D",'VA_k1=0.3_k2=0.7'!R23,IF($N$7="V",'VA_k1=0.3_k2=0.7'!S23,"")))))))</f>
        <v>0.24673704225551346</v>
      </c>
      <c r="AA24" s="133">
        <f>IF($O$17="X",$Q$9,'VA_k1=0.4_k2=0.6'!M23)</f>
        <v>5</v>
      </c>
      <c r="AB24" s="133">
        <f>IF($O$17="X",$R$9,IF($N$7="S1",'VA_k1=0.4_k2=0.6'!N23,IF($N$7="S2",'VA_k1=0.4_k2=0.6'!O23,IF($N$7="I",'VA_k1=0.4_k2=0.6'!P23,IF($N$7="R",'VA_k1=0.4_k2=0.6'!Q23,IF($N$7="D",'VA_k1=0.4_k2=0.6'!R23,IF($N$7="V",'VA_k1=0.4_k2=0.6'!S23,"")))))))</f>
        <v>0.24673704225551346</v>
      </c>
      <c r="AC24" s="133">
        <f>IF($O$18="X",$Q$9,'VA_k1=0.5_k2=0.5'!M23)</f>
        <v>5</v>
      </c>
      <c r="AD24" s="133">
        <f>IF($O$18="X",$R$9,IF($N$7="S1",'VA_k1=0.5_k2=0.5'!N23,IF($N$7="S2",'VA_k1=0.5_k2=0.5'!O23,IF($N$7="I",'VA_k1=0.5_k2=0.5'!P23,IF($N$7="R",'VA_k1=0.5_k2=0.5'!Q23,IF($N$7="D",'VA_k1=0.5_k2=0.5'!R23,IF($N$7="V",'VA_k1=0.5_k2=0.5'!S23,"")))))))</f>
        <v>0.24673704225551346</v>
      </c>
      <c r="AE24" s="133">
        <f>IF($O$19="X",$Q$9,'VA_k1=0.6_k2=0.4'!M23)</f>
        <v>5</v>
      </c>
      <c r="AF24" s="133">
        <f>IF($O$19="X",$R$9,IF($N$7="S1",'VA_k1=0.6_k2=0.4'!N23,IF($N$7="S2",'VA_k1=0.6_k2=0.4'!O23,IF($N$7="I",'VA_k1=0.6_k2=0.4'!P23,IF($N$7="R",'VA_k1=0.6_k2=0.4'!Q23,IF($N$7="D",'VA_k1=0.6_k2=0.4'!R23,IF($N$7="V",'VA_k1=0.6_k2=0.4'!S23,"")))))))</f>
        <v>0.24673704225551346</v>
      </c>
      <c r="AG24" s="133">
        <f>IF($O$20="X",$Q$9,'VA_k1=0.7_k2=0.3'!M23)</f>
        <v>5</v>
      </c>
      <c r="AH24" s="133">
        <f>IF($O$20="X",$R$9,IF($N$7="S1",'VA_k1=0.7_k2=0.3'!N23,IF($N$7="S2",'VA_k1=0.7_k2=0.3'!O23,IF($N$7="I",'VA_k1=0.7_k2=0.3'!P23,IF($N$7="R",'VA_k1=0.7_k2=0.3'!Q23,IF($N$7="D",'VA_k1=0.7_k2=0.3'!R23,IF($N$7="V",'VA_k1=0.7_k2=0.3'!S23,"")))))))</f>
        <v>0.24673704225551346</v>
      </c>
      <c r="AI24" s="133">
        <f>IF($O$21="X",$Q$9,'VA_k1=0.8_k2=0.2'!M23)</f>
        <v>5</v>
      </c>
      <c r="AJ24" s="133">
        <f>IF($O$21="X",$R$9,IF($N$7="S1",'VA_k1=0.8_k2=0.2'!N23,IF($N$7="S2",'VA_k1=0.8_k2=0.2'!O23,IF($N$7="I",'VA_k1=0.8_k2=0.2'!P23,IF($N$7="R",'VA_k1=0.8_k2=0.2'!Q23,IF($N$7="D",'VA_k1=0.8_k2=0.2'!R23,IF($N$7="V",'VA_k1=0.8_k2=0.2'!S23,"")))))))</f>
        <v>0.24673704225551346</v>
      </c>
      <c r="AK24" s="133">
        <f>IF($O$22="X",$Q$9,'VA_k1=0.9_k2=0.1'!M23)</f>
        <v>19.37539480557685</v>
      </c>
      <c r="AL24" s="133">
        <f>IF($O$22="X",$R$9,IF($N$7="S1",'VA_k1=0.9_k2=0.1'!N23,IF($N$7="S2",'VA_k1=0.9_k2=0.1'!O23,IF($N$7="I",'VA_k1=0.9_k2=0.1'!P23,IF($N$7="R",'VA_k1=0.9_k2=0.1'!Q23,IF($N$7="D",'VA_k1=0.9_k2=0.1'!R23,IF($N$7="V",'VA_k1=0.9_k2=0.1'!S23,"")))))))</f>
        <v>1.0654426785301079E-2</v>
      </c>
      <c r="AM24" s="133">
        <f>IF($O$23="X",$Q$9,'VA_k1=1.0_k2=0.0'!M23)</f>
        <v>5</v>
      </c>
      <c r="AN24" s="133">
        <f>IF($O$23="X",$R$9,IF($N$7="S1",'VA_k1=1.0_k2=0.0'!N23,IF($N$7="S2",'VA_k1=1.0_k2=0.0'!O23,IF($N$7="I",'VA_k1=1.0_k2=0.0'!P23,IF($N$7="R",'VA_k1=1.0_k2=0.0'!Q23,IF($N$7="D",'VA_k1=1.0_k2=0.0'!R23,IF($N$7="V",'VA_k1=1.0_k2=0.0'!S23,"")))))))</f>
        <v>0.24673704225551346</v>
      </c>
    </row>
    <row r="25" spans="14:40" x14ac:dyDescent="0.25">
      <c r="Q25" s="133">
        <f>IF($O$12="X",$Q$9,'RESULTS (2S)'!B39)</f>
        <v>18.459032574530415</v>
      </c>
      <c r="R25" s="133">
        <f>IF($O$12="X",$R$9,IF($N$7="S1",'RESULTS (2S)'!C39,IF($N$7="S2",'RESULTS (2S)'!D39,IF($N$7="I",'RESULTS (2S)'!E39,IF($N$7="R",'RESULTS (2S)'!F39,IF($N$7="D",'RESULTS (2S)'!G39,IF($N$7="V",'RESULTS (2S)'!H39,"")))))))</f>
        <v>0.18544449398357304</v>
      </c>
      <c r="S25" s="133">
        <f>IF($O$13="X",$Q$9,'VA_k1=0.0_k2=1.0'!M24)</f>
        <v>5</v>
      </c>
      <c r="T25" s="133">
        <f>IF($O$13="X",$R$9,IF($N$7="S1",'VA_k1=0.0_k2=1.0'!N24,IF($N$7="S2",'VA_k1=0.0_k2=1.0'!O24,IF($N$7="I",'VA_k1=0.0_k2=1.0'!P24,IF($N$7="R",'VA_k1=0.0_k2=1.0'!Q24,IF($N$7="D",'VA_k1=0.0_k2=1.0'!R24,IF($N$7="V",'VA_k1=0.0_k2=1.0'!S24,"")))))))</f>
        <v>0.24673704225551346</v>
      </c>
      <c r="U25" s="133">
        <f>IF($O$14="X",$Q$9,'VA_k1=0.1_k2=0.9'!M24)</f>
        <v>5</v>
      </c>
      <c r="V25" s="133">
        <f>IF($O$14="X",$R$9,IF($N$7="S1",'VA_k1=0.1_k2=0.9'!N24,IF($N$7="S2",'VA_k1=0.1_k2=0.9'!O24,IF($N$7="I",'VA_k1=0.1_k2=0.9'!P24,IF($N$7="R",'VA_k1=0.1_k2=0.9'!Q24,IF($N$7="D",'VA_k1=0.1_k2=0.9'!R24,IF($N$7="V",'VA_k1=0.1_k2=0.9'!S24,"")))))))</f>
        <v>0.24673704225551346</v>
      </c>
      <c r="W25" s="133">
        <f>IF($O$15="X",$Q$9,'VA_k1=0.2_k2=0.8'!M24)</f>
        <v>5</v>
      </c>
      <c r="X25" s="133">
        <f>IF($O$15="X",$R$9,IF($N$7="S1",'VA_k1=0.2_k2=0.8'!N24,IF($N$7="S2",'VA_k1=0.2_k2=0.8'!O24,IF($N$7="I",'VA_k1=0.2_k2=0.8'!P24,IF($N$7="R",'VA_k1=0.2_k2=0.8'!Q24,IF($N$7="D",'VA_k1=0.2_k2=0.8'!R24,IF($N$7="V",'VA_k1=0.2_k2=0.8'!S24,"")))))))</f>
        <v>0.24673704225551346</v>
      </c>
      <c r="Y25" s="133">
        <f>IF($O$16="X",$Q$9,'VA_k1=0.3_k2=0.7'!M24)</f>
        <v>5</v>
      </c>
      <c r="Z25" s="133">
        <f>IF($O$16="X",$R$9,IF($N$7="S1",'VA_k1=0.3_k2=0.7'!N24,IF($N$7="S2",'VA_k1=0.3_k2=0.7'!O24,IF($N$7="I",'VA_k1=0.3_k2=0.7'!P24,IF($N$7="R",'VA_k1=0.3_k2=0.7'!Q24,IF($N$7="D",'VA_k1=0.3_k2=0.7'!R24,IF($N$7="V",'VA_k1=0.3_k2=0.7'!S24,"")))))))</f>
        <v>0.24673704225551346</v>
      </c>
      <c r="AA25" s="133">
        <f>IF($O$17="X",$Q$9,'VA_k1=0.4_k2=0.6'!M24)</f>
        <v>5</v>
      </c>
      <c r="AB25" s="133">
        <f>IF($O$17="X",$R$9,IF($N$7="S1",'VA_k1=0.4_k2=0.6'!N24,IF($N$7="S2",'VA_k1=0.4_k2=0.6'!O24,IF($N$7="I",'VA_k1=0.4_k2=0.6'!P24,IF($N$7="R",'VA_k1=0.4_k2=0.6'!Q24,IF($N$7="D",'VA_k1=0.4_k2=0.6'!R24,IF($N$7="V",'VA_k1=0.4_k2=0.6'!S24,"")))))))</f>
        <v>0.24673704225551346</v>
      </c>
      <c r="AC25" s="133">
        <f>IF($O$18="X",$Q$9,'VA_k1=0.5_k2=0.5'!M24)</f>
        <v>5</v>
      </c>
      <c r="AD25" s="133">
        <f>IF($O$18="X",$R$9,IF($N$7="S1",'VA_k1=0.5_k2=0.5'!N24,IF($N$7="S2",'VA_k1=0.5_k2=0.5'!O24,IF($N$7="I",'VA_k1=0.5_k2=0.5'!P24,IF($N$7="R",'VA_k1=0.5_k2=0.5'!Q24,IF($N$7="D",'VA_k1=0.5_k2=0.5'!R24,IF($N$7="V",'VA_k1=0.5_k2=0.5'!S24,"")))))))</f>
        <v>0.24673704225551346</v>
      </c>
      <c r="AE25" s="133">
        <f>IF($O$19="X",$Q$9,'VA_k1=0.6_k2=0.4'!M24)</f>
        <v>5</v>
      </c>
      <c r="AF25" s="133">
        <f>IF($O$19="X",$R$9,IF($N$7="S1",'VA_k1=0.6_k2=0.4'!N24,IF($N$7="S2",'VA_k1=0.6_k2=0.4'!O24,IF($N$7="I",'VA_k1=0.6_k2=0.4'!P24,IF($N$7="R",'VA_k1=0.6_k2=0.4'!Q24,IF($N$7="D",'VA_k1=0.6_k2=0.4'!R24,IF($N$7="V",'VA_k1=0.6_k2=0.4'!S24,"")))))))</f>
        <v>0.24673704225551346</v>
      </c>
      <c r="AG25" s="133">
        <f>IF($O$20="X",$Q$9,'VA_k1=0.7_k2=0.3'!M24)</f>
        <v>5</v>
      </c>
      <c r="AH25" s="133">
        <f>IF($O$20="X",$R$9,IF($N$7="S1",'VA_k1=0.7_k2=0.3'!N24,IF($N$7="S2",'VA_k1=0.7_k2=0.3'!O24,IF($N$7="I",'VA_k1=0.7_k2=0.3'!P24,IF($N$7="R",'VA_k1=0.7_k2=0.3'!Q24,IF($N$7="D",'VA_k1=0.7_k2=0.3'!R24,IF($N$7="V",'VA_k1=0.7_k2=0.3'!S24,"")))))))</f>
        <v>0.24673704225551346</v>
      </c>
      <c r="AI25" s="133">
        <f>IF($O$21="X",$Q$9,'VA_k1=0.8_k2=0.2'!M24)</f>
        <v>5</v>
      </c>
      <c r="AJ25" s="133">
        <f>IF($O$21="X",$R$9,IF($N$7="S1",'VA_k1=0.8_k2=0.2'!N24,IF($N$7="S2",'VA_k1=0.8_k2=0.2'!O24,IF($N$7="I",'VA_k1=0.8_k2=0.2'!P24,IF($N$7="R",'VA_k1=0.8_k2=0.2'!Q24,IF($N$7="D",'VA_k1=0.8_k2=0.2'!R24,IF($N$7="V",'VA_k1=0.8_k2=0.2'!S24,"")))))))</f>
        <v>0.24673704225551346</v>
      </c>
      <c r="AK25" s="133">
        <f>IF($O$22="X",$Q$9,'VA_k1=0.9_k2=0.1'!M24)</f>
        <v>19.433231555050902</v>
      </c>
      <c r="AL25" s="133">
        <f>IF($O$22="X",$R$9,IF($N$7="S1",'VA_k1=0.9_k2=0.1'!N24,IF($N$7="S2",'VA_k1=0.9_k2=0.1'!O24,IF($N$7="I",'VA_k1=0.9_k2=0.1'!P24,IF($N$7="R",'VA_k1=0.9_k2=0.1'!Q24,IF($N$7="D",'VA_k1=0.9_k2=0.1'!R24,IF($N$7="V",'VA_k1=0.9_k2=0.1'!S24,"")))))))</f>
        <v>9.7305789147016514E-3</v>
      </c>
      <c r="AM25" s="133">
        <f>IF($O$23="X",$Q$9,'VA_k1=1.0_k2=0.0'!M24)</f>
        <v>5</v>
      </c>
      <c r="AN25" s="133">
        <f>IF($O$23="X",$R$9,IF($N$7="S1",'VA_k1=1.0_k2=0.0'!N24,IF($N$7="S2",'VA_k1=1.0_k2=0.0'!O24,IF($N$7="I",'VA_k1=1.0_k2=0.0'!P24,IF($N$7="R",'VA_k1=1.0_k2=0.0'!Q24,IF($N$7="D",'VA_k1=1.0_k2=0.0'!R24,IF($N$7="V",'VA_k1=1.0_k2=0.0'!S24,"")))))))</f>
        <v>0.24673704225551346</v>
      </c>
    </row>
    <row r="26" spans="14:40" x14ac:dyDescent="0.25">
      <c r="Q26" s="133">
        <f>IF($O$12="X",$Q$9,'RESULTS (2S)'!B40)</f>
        <v>19.282117222828891</v>
      </c>
      <c r="R26" s="133">
        <f>IF($O$12="X",$R$9,IF($N$7="S1",'RESULTS (2S)'!C40,IF($N$7="S2",'RESULTS (2S)'!D40,IF($N$7="I",'RESULTS (2S)'!E40,IF($N$7="R",'RESULTS (2S)'!F40,IF($N$7="D",'RESULTS (2S)'!G40,IF($N$7="V",'RESULTS (2S)'!H40,"")))))))</f>
        <v>0.17390850725173215</v>
      </c>
      <c r="S26" s="133">
        <f>IF($O$13="X",$Q$9,'VA_k1=0.0_k2=1.0'!M25)</f>
        <v>5</v>
      </c>
      <c r="T26" s="133">
        <f>IF($O$13="X",$R$9,IF($N$7="S1",'VA_k1=0.0_k2=1.0'!N25,IF($N$7="S2",'VA_k1=0.0_k2=1.0'!O25,IF($N$7="I",'VA_k1=0.0_k2=1.0'!P25,IF($N$7="R",'VA_k1=0.0_k2=1.0'!Q25,IF($N$7="D",'VA_k1=0.0_k2=1.0'!R25,IF($N$7="V",'VA_k1=0.0_k2=1.0'!S25,"")))))))</f>
        <v>0.24673704225551346</v>
      </c>
      <c r="U26" s="133">
        <f>IF($O$14="X",$Q$9,'VA_k1=0.1_k2=0.9'!M25)</f>
        <v>5</v>
      </c>
      <c r="V26" s="133">
        <f>IF($O$14="X",$R$9,IF($N$7="S1",'VA_k1=0.1_k2=0.9'!N25,IF($N$7="S2",'VA_k1=0.1_k2=0.9'!O25,IF($N$7="I",'VA_k1=0.1_k2=0.9'!P25,IF($N$7="R",'VA_k1=0.1_k2=0.9'!Q25,IF($N$7="D",'VA_k1=0.1_k2=0.9'!R25,IF($N$7="V",'VA_k1=0.1_k2=0.9'!S25,"")))))))</f>
        <v>0.24673704225551346</v>
      </c>
      <c r="W26" s="133">
        <f>IF($O$15="X",$Q$9,'VA_k1=0.2_k2=0.8'!M25)</f>
        <v>5</v>
      </c>
      <c r="X26" s="133">
        <f>IF($O$15="X",$R$9,IF($N$7="S1",'VA_k1=0.2_k2=0.8'!N25,IF($N$7="S2",'VA_k1=0.2_k2=0.8'!O25,IF($N$7="I",'VA_k1=0.2_k2=0.8'!P25,IF($N$7="R",'VA_k1=0.2_k2=0.8'!Q25,IF($N$7="D",'VA_k1=0.2_k2=0.8'!R25,IF($N$7="V",'VA_k1=0.2_k2=0.8'!S25,"")))))))</f>
        <v>0.24673704225551346</v>
      </c>
      <c r="Y26" s="133">
        <f>IF($O$16="X",$Q$9,'VA_k1=0.3_k2=0.7'!M25)</f>
        <v>5</v>
      </c>
      <c r="Z26" s="133">
        <f>IF($O$16="X",$R$9,IF($N$7="S1",'VA_k1=0.3_k2=0.7'!N25,IF($N$7="S2",'VA_k1=0.3_k2=0.7'!O25,IF($N$7="I",'VA_k1=0.3_k2=0.7'!P25,IF($N$7="R",'VA_k1=0.3_k2=0.7'!Q25,IF($N$7="D",'VA_k1=0.3_k2=0.7'!R25,IF($N$7="V",'VA_k1=0.3_k2=0.7'!S25,"")))))))</f>
        <v>0.24673704225551346</v>
      </c>
      <c r="AA26" s="133">
        <f>IF($O$17="X",$Q$9,'VA_k1=0.4_k2=0.6'!M25)</f>
        <v>5</v>
      </c>
      <c r="AB26" s="133">
        <f>IF($O$17="X",$R$9,IF($N$7="S1",'VA_k1=0.4_k2=0.6'!N25,IF($N$7="S2",'VA_k1=0.4_k2=0.6'!O25,IF($N$7="I",'VA_k1=0.4_k2=0.6'!P25,IF($N$7="R",'VA_k1=0.4_k2=0.6'!Q25,IF($N$7="D",'VA_k1=0.4_k2=0.6'!R25,IF($N$7="V",'VA_k1=0.4_k2=0.6'!S25,"")))))))</f>
        <v>0.24673704225551346</v>
      </c>
      <c r="AC26" s="133">
        <f>IF($O$18="X",$Q$9,'VA_k1=0.5_k2=0.5'!M25)</f>
        <v>5</v>
      </c>
      <c r="AD26" s="133">
        <f>IF($O$18="X",$R$9,IF($N$7="S1",'VA_k1=0.5_k2=0.5'!N25,IF($N$7="S2",'VA_k1=0.5_k2=0.5'!O25,IF($N$7="I",'VA_k1=0.5_k2=0.5'!P25,IF($N$7="R",'VA_k1=0.5_k2=0.5'!Q25,IF($N$7="D",'VA_k1=0.5_k2=0.5'!R25,IF($N$7="V",'VA_k1=0.5_k2=0.5'!S25,"")))))))</f>
        <v>0.24673704225551346</v>
      </c>
      <c r="AE26" s="133">
        <f>IF($O$19="X",$Q$9,'VA_k1=0.6_k2=0.4'!M25)</f>
        <v>5</v>
      </c>
      <c r="AF26" s="133">
        <f>IF($O$19="X",$R$9,IF($N$7="S1",'VA_k1=0.6_k2=0.4'!N25,IF($N$7="S2",'VA_k1=0.6_k2=0.4'!O25,IF($N$7="I",'VA_k1=0.6_k2=0.4'!P25,IF($N$7="R",'VA_k1=0.6_k2=0.4'!Q25,IF($N$7="D",'VA_k1=0.6_k2=0.4'!R25,IF($N$7="V",'VA_k1=0.6_k2=0.4'!S25,"")))))))</f>
        <v>0.24673704225551346</v>
      </c>
      <c r="AG26" s="133">
        <f>IF($O$20="X",$Q$9,'VA_k1=0.7_k2=0.3'!M25)</f>
        <v>5</v>
      </c>
      <c r="AH26" s="133">
        <f>IF($O$20="X",$R$9,IF($N$7="S1",'VA_k1=0.7_k2=0.3'!N25,IF($N$7="S2",'VA_k1=0.7_k2=0.3'!O25,IF($N$7="I",'VA_k1=0.7_k2=0.3'!P25,IF($N$7="R",'VA_k1=0.7_k2=0.3'!Q25,IF($N$7="D",'VA_k1=0.7_k2=0.3'!R25,IF($N$7="V",'VA_k1=0.7_k2=0.3'!S25,"")))))))</f>
        <v>0.24673704225551346</v>
      </c>
      <c r="AI26" s="133">
        <f>IF($O$21="X",$Q$9,'VA_k1=0.8_k2=0.2'!M25)</f>
        <v>5</v>
      </c>
      <c r="AJ26" s="133">
        <f>IF($O$21="X",$R$9,IF($N$7="S1",'VA_k1=0.8_k2=0.2'!N25,IF($N$7="S2",'VA_k1=0.8_k2=0.2'!O25,IF($N$7="I",'VA_k1=0.8_k2=0.2'!P25,IF($N$7="R",'VA_k1=0.8_k2=0.2'!Q25,IF($N$7="D",'VA_k1=0.8_k2=0.2'!R25,IF($N$7="V",'VA_k1=0.8_k2=0.2'!S25,"")))))))</f>
        <v>0.24673704225551346</v>
      </c>
      <c r="AK26" s="133">
        <f>IF($O$22="X",$Q$9,'VA_k1=0.9_k2=0.1'!M25)</f>
        <v>19.491068297489104</v>
      </c>
      <c r="AL26" s="133">
        <f>IF($O$22="X",$R$9,IF($N$7="S1",'VA_k1=0.9_k2=0.1'!N25,IF($N$7="S2",'VA_k1=0.9_k2=0.1'!O25,IF($N$7="I",'VA_k1=0.9_k2=0.1'!P25,IF($N$7="R",'VA_k1=0.9_k2=0.1'!Q25,IF($N$7="D",'VA_k1=0.9_k2=0.1'!R25,IF($N$7="V",'VA_k1=0.9_k2=0.1'!S25,"")))))))</f>
        <v>8.8068849859890552E-3</v>
      </c>
      <c r="AM26" s="133">
        <f>IF($O$23="X",$Q$9,'VA_k1=1.0_k2=0.0'!M25)</f>
        <v>5</v>
      </c>
      <c r="AN26" s="133">
        <f>IF($O$23="X",$R$9,IF($N$7="S1",'VA_k1=1.0_k2=0.0'!N25,IF($N$7="S2",'VA_k1=1.0_k2=0.0'!O25,IF($N$7="I",'VA_k1=1.0_k2=0.0'!P25,IF($N$7="R",'VA_k1=1.0_k2=0.0'!Q25,IF($N$7="D",'VA_k1=1.0_k2=0.0'!R25,IF($N$7="V",'VA_k1=1.0_k2=0.0'!S25,"")))))))</f>
        <v>0.24673704225551346</v>
      </c>
    </row>
    <row r="27" spans="14:40" x14ac:dyDescent="0.25">
      <c r="Q27" s="133">
        <f>IF($O$12="X",$Q$9,'RESULTS (2S)'!B41)</f>
        <v>20.033606422045484</v>
      </c>
      <c r="R27" s="133">
        <f>IF($O$12="X",$R$9,IF($N$7="S1",'RESULTS (2S)'!C41,IF($N$7="S2",'RESULTS (2S)'!D41,IF($N$7="I",'RESULTS (2S)'!E41,IF($N$7="R",'RESULTS (2S)'!F41,IF($N$7="D",'RESULTS (2S)'!G41,IF($N$7="V",'RESULTS (2S)'!H41,"")))))))</f>
        <v>0.16290261421486826</v>
      </c>
      <c r="S27" s="133">
        <f>IF($O$13="X",$Q$9,'VA_k1=0.0_k2=1.0'!M26)</f>
        <v>5</v>
      </c>
      <c r="T27" s="133">
        <f>IF($O$13="X",$R$9,IF($N$7="S1",'VA_k1=0.0_k2=1.0'!N26,IF($N$7="S2",'VA_k1=0.0_k2=1.0'!O26,IF($N$7="I",'VA_k1=0.0_k2=1.0'!P26,IF($N$7="R",'VA_k1=0.0_k2=1.0'!Q26,IF($N$7="D",'VA_k1=0.0_k2=1.0'!R26,IF($N$7="V",'VA_k1=0.0_k2=1.0'!S26,"")))))))</f>
        <v>0.24673704225551346</v>
      </c>
      <c r="U27" s="133">
        <f>IF($O$14="X",$Q$9,'VA_k1=0.1_k2=0.9'!M26)</f>
        <v>5</v>
      </c>
      <c r="V27" s="133">
        <f>IF($O$14="X",$R$9,IF($N$7="S1",'VA_k1=0.1_k2=0.9'!N26,IF($N$7="S2",'VA_k1=0.1_k2=0.9'!O26,IF($N$7="I",'VA_k1=0.1_k2=0.9'!P26,IF($N$7="R",'VA_k1=0.1_k2=0.9'!Q26,IF($N$7="D",'VA_k1=0.1_k2=0.9'!R26,IF($N$7="V",'VA_k1=0.1_k2=0.9'!S26,"")))))))</f>
        <v>0.24673704225551346</v>
      </c>
      <c r="W27" s="133">
        <f>IF($O$15="X",$Q$9,'VA_k1=0.2_k2=0.8'!M26)</f>
        <v>5</v>
      </c>
      <c r="X27" s="133">
        <f>IF($O$15="X",$R$9,IF($N$7="S1",'VA_k1=0.2_k2=0.8'!N26,IF($N$7="S2",'VA_k1=0.2_k2=0.8'!O26,IF($N$7="I",'VA_k1=0.2_k2=0.8'!P26,IF($N$7="R",'VA_k1=0.2_k2=0.8'!Q26,IF($N$7="D",'VA_k1=0.2_k2=0.8'!R26,IF($N$7="V",'VA_k1=0.2_k2=0.8'!S26,"")))))))</f>
        <v>0.24673704225551346</v>
      </c>
      <c r="Y27" s="133">
        <f>IF($O$16="X",$Q$9,'VA_k1=0.3_k2=0.7'!M26)</f>
        <v>5</v>
      </c>
      <c r="Z27" s="133">
        <f>IF($O$16="X",$R$9,IF($N$7="S1",'VA_k1=0.3_k2=0.7'!N26,IF($N$7="S2",'VA_k1=0.3_k2=0.7'!O26,IF($N$7="I",'VA_k1=0.3_k2=0.7'!P26,IF($N$7="R",'VA_k1=0.3_k2=0.7'!Q26,IF($N$7="D",'VA_k1=0.3_k2=0.7'!R26,IF($N$7="V",'VA_k1=0.3_k2=0.7'!S26,"")))))))</f>
        <v>0.24673704225551346</v>
      </c>
      <c r="AA27" s="133">
        <f>IF($O$17="X",$Q$9,'VA_k1=0.4_k2=0.6'!M26)</f>
        <v>5</v>
      </c>
      <c r="AB27" s="133">
        <f>IF($O$17="X",$R$9,IF($N$7="S1",'VA_k1=0.4_k2=0.6'!N26,IF($N$7="S2",'VA_k1=0.4_k2=0.6'!O26,IF($N$7="I",'VA_k1=0.4_k2=0.6'!P26,IF($N$7="R",'VA_k1=0.4_k2=0.6'!Q26,IF($N$7="D",'VA_k1=0.4_k2=0.6'!R26,IF($N$7="V",'VA_k1=0.4_k2=0.6'!S26,"")))))))</f>
        <v>0.24673704225551346</v>
      </c>
      <c r="AC27" s="133">
        <f>IF($O$18="X",$Q$9,'VA_k1=0.5_k2=0.5'!M26)</f>
        <v>5</v>
      </c>
      <c r="AD27" s="133">
        <f>IF($O$18="X",$R$9,IF($N$7="S1",'VA_k1=0.5_k2=0.5'!N26,IF($N$7="S2",'VA_k1=0.5_k2=0.5'!O26,IF($N$7="I",'VA_k1=0.5_k2=0.5'!P26,IF($N$7="R",'VA_k1=0.5_k2=0.5'!Q26,IF($N$7="D",'VA_k1=0.5_k2=0.5'!R26,IF($N$7="V",'VA_k1=0.5_k2=0.5'!S26,"")))))))</f>
        <v>0.24673704225551346</v>
      </c>
      <c r="AE27" s="133">
        <f>IF($O$19="X",$Q$9,'VA_k1=0.6_k2=0.4'!M26)</f>
        <v>5</v>
      </c>
      <c r="AF27" s="133">
        <f>IF($O$19="X",$R$9,IF($N$7="S1",'VA_k1=0.6_k2=0.4'!N26,IF($N$7="S2",'VA_k1=0.6_k2=0.4'!O26,IF($N$7="I",'VA_k1=0.6_k2=0.4'!P26,IF($N$7="R",'VA_k1=0.6_k2=0.4'!Q26,IF($N$7="D",'VA_k1=0.6_k2=0.4'!R26,IF($N$7="V",'VA_k1=0.6_k2=0.4'!S26,"")))))))</f>
        <v>0.24673704225551346</v>
      </c>
      <c r="AG27" s="133">
        <f>IF($O$20="X",$Q$9,'VA_k1=0.7_k2=0.3'!M26)</f>
        <v>5</v>
      </c>
      <c r="AH27" s="133">
        <f>IF($O$20="X",$R$9,IF($N$7="S1",'VA_k1=0.7_k2=0.3'!N26,IF($N$7="S2",'VA_k1=0.7_k2=0.3'!O26,IF($N$7="I",'VA_k1=0.7_k2=0.3'!P26,IF($N$7="R",'VA_k1=0.7_k2=0.3'!Q26,IF($N$7="D",'VA_k1=0.7_k2=0.3'!R26,IF($N$7="V",'VA_k1=0.7_k2=0.3'!S26,"")))))))</f>
        <v>0.24673704225551346</v>
      </c>
      <c r="AI27" s="133">
        <f>IF($O$21="X",$Q$9,'VA_k1=0.8_k2=0.2'!M26)</f>
        <v>5</v>
      </c>
      <c r="AJ27" s="133">
        <f>IF($O$21="X",$R$9,IF($N$7="S1",'VA_k1=0.8_k2=0.2'!N26,IF($N$7="S2",'VA_k1=0.8_k2=0.2'!O26,IF($N$7="I",'VA_k1=0.8_k2=0.2'!P26,IF($N$7="R",'VA_k1=0.8_k2=0.2'!Q26,IF($N$7="D",'VA_k1=0.8_k2=0.2'!R26,IF($N$7="V",'VA_k1=0.8_k2=0.2'!S26,"")))))))</f>
        <v>0.24673704225551346</v>
      </c>
      <c r="AK27" s="133">
        <f>IF($O$22="X",$Q$9,'VA_k1=0.9_k2=0.1'!M26)</f>
        <v>19.548905032960771</v>
      </c>
      <c r="AL27" s="133">
        <f>IF($O$22="X",$R$9,IF($N$7="S1",'VA_k1=0.9_k2=0.1'!N26,IF($N$7="S2",'VA_k1=0.9_k2=0.1'!O26,IF($N$7="I",'VA_k1=0.9_k2=0.1'!P26,IF($N$7="R",'VA_k1=0.9_k2=0.1'!Q26,IF($N$7="D",'VA_k1=0.9_k2=0.1'!R26,IF($N$7="V",'VA_k1=0.9_k2=0.1'!S26,"")))))))</f>
        <v>7.8833409916571878E-3</v>
      </c>
      <c r="AM27" s="133">
        <f>IF($O$23="X",$Q$9,'VA_k1=1.0_k2=0.0'!M26)</f>
        <v>5</v>
      </c>
      <c r="AN27" s="133">
        <f>IF($O$23="X",$R$9,IF($N$7="S1",'VA_k1=1.0_k2=0.0'!N26,IF($N$7="S2",'VA_k1=1.0_k2=0.0'!O26,IF($N$7="I",'VA_k1=1.0_k2=0.0'!P26,IF($N$7="R",'VA_k1=1.0_k2=0.0'!Q26,IF($N$7="D",'VA_k1=1.0_k2=0.0'!R26,IF($N$7="V",'VA_k1=1.0_k2=0.0'!S26,"")))))))</f>
        <v>0.24673704225551346</v>
      </c>
    </row>
    <row r="28" spans="14:40" x14ac:dyDescent="0.25">
      <c r="Q28" s="133">
        <f>IF($O$12="X",$Q$9,'RESULTS (2S)'!B42)</f>
        <v>20.695733443812347</v>
      </c>
      <c r="R28" s="133">
        <f>IF($O$12="X",$R$9,IF($N$7="S1",'RESULTS (2S)'!C42,IF($N$7="S2",'RESULTS (2S)'!D42,IF($N$7="I",'RESULTS (2S)'!E42,IF($N$7="R",'RESULTS (2S)'!F42,IF($N$7="D",'RESULTS (2S)'!G42,IF($N$7="V",'RESULTS (2S)'!H42,"")))))))</f>
        <v>0.15308634703632407</v>
      </c>
      <c r="S28" s="133">
        <f>IF($O$13="X",$Q$9,'VA_k1=0.0_k2=1.0'!M27)</f>
        <v>5</v>
      </c>
      <c r="T28" s="133">
        <f>IF($O$13="X",$R$9,IF($N$7="S1",'VA_k1=0.0_k2=1.0'!N27,IF($N$7="S2",'VA_k1=0.0_k2=1.0'!O27,IF($N$7="I",'VA_k1=0.0_k2=1.0'!P27,IF($N$7="R",'VA_k1=0.0_k2=1.0'!Q27,IF($N$7="D",'VA_k1=0.0_k2=1.0'!R27,IF($N$7="V",'VA_k1=0.0_k2=1.0'!S27,"")))))))</f>
        <v>0.24673704225551346</v>
      </c>
      <c r="U28" s="133">
        <f>IF($O$14="X",$Q$9,'VA_k1=0.1_k2=0.9'!M27)</f>
        <v>5</v>
      </c>
      <c r="V28" s="133">
        <f>IF($O$14="X",$R$9,IF($N$7="S1",'VA_k1=0.1_k2=0.9'!N27,IF($N$7="S2",'VA_k1=0.1_k2=0.9'!O27,IF($N$7="I",'VA_k1=0.1_k2=0.9'!P27,IF($N$7="R",'VA_k1=0.1_k2=0.9'!Q27,IF($N$7="D",'VA_k1=0.1_k2=0.9'!R27,IF($N$7="V",'VA_k1=0.1_k2=0.9'!S27,"")))))))</f>
        <v>0.24673704225551346</v>
      </c>
      <c r="W28" s="133">
        <f>IF($O$15="X",$Q$9,'VA_k1=0.2_k2=0.8'!M27)</f>
        <v>5</v>
      </c>
      <c r="X28" s="133">
        <f>IF($O$15="X",$R$9,IF($N$7="S1",'VA_k1=0.2_k2=0.8'!N27,IF($N$7="S2",'VA_k1=0.2_k2=0.8'!O27,IF($N$7="I",'VA_k1=0.2_k2=0.8'!P27,IF($N$7="R",'VA_k1=0.2_k2=0.8'!Q27,IF($N$7="D",'VA_k1=0.2_k2=0.8'!R27,IF($N$7="V",'VA_k1=0.2_k2=0.8'!S27,"")))))))</f>
        <v>0.24673704225551346</v>
      </c>
      <c r="Y28" s="133">
        <f>IF($O$16="X",$Q$9,'VA_k1=0.3_k2=0.7'!M27)</f>
        <v>5</v>
      </c>
      <c r="Z28" s="133">
        <f>IF($O$16="X",$R$9,IF($N$7="S1",'VA_k1=0.3_k2=0.7'!N27,IF($N$7="S2",'VA_k1=0.3_k2=0.7'!O27,IF($N$7="I",'VA_k1=0.3_k2=0.7'!P27,IF($N$7="R",'VA_k1=0.3_k2=0.7'!Q27,IF($N$7="D",'VA_k1=0.3_k2=0.7'!R27,IF($N$7="V",'VA_k1=0.3_k2=0.7'!S27,"")))))))</f>
        <v>0.24673704225551346</v>
      </c>
      <c r="AA28" s="133">
        <f>IF($O$17="X",$Q$9,'VA_k1=0.4_k2=0.6'!M27)</f>
        <v>5</v>
      </c>
      <c r="AB28" s="133">
        <f>IF($O$17="X",$R$9,IF($N$7="S1",'VA_k1=0.4_k2=0.6'!N27,IF($N$7="S2",'VA_k1=0.4_k2=0.6'!O27,IF($N$7="I",'VA_k1=0.4_k2=0.6'!P27,IF($N$7="R",'VA_k1=0.4_k2=0.6'!Q27,IF($N$7="D",'VA_k1=0.4_k2=0.6'!R27,IF($N$7="V",'VA_k1=0.4_k2=0.6'!S27,"")))))))</f>
        <v>0.24673704225551346</v>
      </c>
      <c r="AC28" s="133">
        <f>IF($O$18="X",$Q$9,'VA_k1=0.5_k2=0.5'!M27)</f>
        <v>5</v>
      </c>
      <c r="AD28" s="133">
        <f>IF($O$18="X",$R$9,IF($N$7="S1",'VA_k1=0.5_k2=0.5'!N27,IF($N$7="S2",'VA_k1=0.5_k2=0.5'!O27,IF($N$7="I",'VA_k1=0.5_k2=0.5'!P27,IF($N$7="R",'VA_k1=0.5_k2=0.5'!Q27,IF($N$7="D",'VA_k1=0.5_k2=0.5'!R27,IF($N$7="V",'VA_k1=0.5_k2=0.5'!S27,"")))))))</f>
        <v>0.24673704225551346</v>
      </c>
      <c r="AE28" s="133">
        <f>IF($O$19="X",$Q$9,'VA_k1=0.6_k2=0.4'!M27)</f>
        <v>5</v>
      </c>
      <c r="AF28" s="133">
        <f>IF($O$19="X",$R$9,IF($N$7="S1",'VA_k1=0.6_k2=0.4'!N27,IF($N$7="S2",'VA_k1=0.6_k2=0.4'!O27,IF($N$7="I",'VA_k1=0.6_k2=0.4'!P27,IF($N$7="R",'VA_k1=0.6_k2=0.4'!Q27,IF($N$7="D",'VA_k1=0.6_k2=0.4'!R27,IF($N$7="V",'VA_k1=0.6_k2=0.4'!S27,"")))))))</f>
        <v>0.24673704225551346</v>
      </c>
      <c r="AG28" s="133">
        <f>IF($O$20="X",$Q$9,'VA_k1=0.7_k2=0.3'!M27)</f>
        <v>5</v>
      </c>
      <c r="AH28" s="133">
        <f>IF($O$20="X",$R$9,IF($N$7="S1",'VA_k1=0.7_k2=0.3'!N27,IF($N$7="S2",'VA_k1=0.7_k2=0.3'!O27,IF($N$7="I",'VA_k1=0.7_k2=0.3'!P27,IF($N$7="R",'VA_k1=0.7_k2=0.3'!Q27,IF($N$7="D",'VA_k1=0.7_k2=0.3'!R27,IF($N$7="V",'VA_k1=0.7_k2=0.3'!S27,"")))))))</f>
        <v>0.24673704225551346</v>
      </c>
      <c r="AI28" s="133">
        <f>IF($O$21="X",$Q$9,'VA_k1=0.8_k2=0.2'!M27)</f>
        <v>5</v>
      </c>
      <c r="AJ28" s="133">
        <f>IF($O$21="X",$R$9,IF($N$7="S1",'VA_k1=0.8_k2=0.2'!N27,IF($N$7="S2",'VA_k1=0.8_k2=0.2'!O27,IF($N$7="I",'VA_k1=0.8_k2=0.2'!P27,IF($N$7="R",'VA_k1=0.8_k2=0.2'!Q27,IF($N$7="D",'VA_k1=0.8_k2=0.2'!R27,IF($N$7="V",'VA_k1=0.8_k2=0.2'!S27,"")))))))</f>
        <v>0.24673704225551346</v>
      </c>
      <c r="AK28" s="133">
        <f>IF($O$22="X",$Q$9,'VA_k1=0.9_k2=0.1'!M27)</f>
        <v>19.649852247661926</v>
      </c>
      <c r="AL28" s="133">
        <f>IF($O$22="X",$R$9,IF($N$7="S1",'VA_k1=0.9_k2=0.1'!N27,IF($N$7="S2",'VA_k1=0.9_k2=0.1'!O27,IF($N$7="I",'VA_k1=0.9_k2=0.1'!P27,IF($N$7="R",'VA_k1=0.9_k2=0.1'!Q27,IF($N$7="D",'VA_k1=0.9_k2=0.1'!R27,IF($N$7="V",'VA_k1=0.9_k2=0.1'!S27,"")))))))</f>
        <v>6.2717507295278838E-3</v>
      </c>
      <c r="AM28" s="133">
        <f>IF($O$23="X",$Q$9,'VA_k1=1.0_k2=0.0'!M27)</f>
        <v>5</v>
      </c>
      <c r="AN28" s="133">
        <f>IF($O$23="X",$R$9,IF($N$7="S1",'VA_k1=1.0_k2=0.0'!N27,IF($N$7="S2",'VA_k1=1.0_k2=0.0'!O27,IF($N$7="I",'VA_k1=1.0_k2=0.0'!P27,IF($N$7="R",'VA_k1=1.0_k2=0.0'!Q27,IF($N$7="D",'VA_k1=1.0_k2=0.0'!R27,IF($N$7="V",'VA_k1=1.0_k2=0.0'!S27,"")))))))</f>
        <v>0.24673704225551346</v>
      </c>
    </row>
    <row r="29" spans="14:40" x14ac:dyDescent="0.25">
      <c r="Q29" s="133">
        <f>IF($O$12="X",$Q$9,'RESULTS (2S)'!B43)</f>
        <v>21.406255234971773</v>
      </c>
      <c r="R29" s="133">
        <f>IF($O$12="X",$R$9,IF($N$7="S1",'RESULTS (2S)'!C43,IF($N$7="S2",'RESULTS (2S)'!D43,IF($N$7="I",'RESULTS (2S)'!E43,IF($N$7="R",'RESULTS (2S)'!F43,IF($N$7="D",'RESULTS (2S)'!G43,IF($N$7="V",'RESULTS (2S)'!H43,"")))))))</f>
        <v>0.14268641220051223</v>
      </c>
      <c r="S29" s="133">
        <f>IF($O$13="X",$Q$9,'VA_k1=0.0_k2=1.0'!M28)</f>
        <v>5</v>
      </c>
      <c r="T29" s="133">
        <f>IF($O$13="X",$R$9,IF($N$7="S1",'VA_k1=0.0_k2=1.0'!N28,IF($N$7="S2",'VA_k1=0.0_k2=1.0'!O28,IF($N$7="I",'VA_k1=0.0_k2=1.0'!P28,IF($N$7="R",'VA_k1=0.0_k2=1.0'!Q28,IF($N$7="D",'VA_k1=0.0_k2=1.0'!R28,IF($N$7="V",'VA_k1=0.0_k2=1.0'!S28,"")))))))</f>
        <v>0.24673704225551346</v>
      </c>
      <c r="U29" s="133">
        <f>IF($O$14="X",$Q$9,'VA_k1=0.1_k2=0.9'!M28)</f>
        <v>5</v>
      </c>
      <c r="V29" s="133">
        <f>IF($O$14="X",$R$9,IF($N$7="S1",'VA_k1=0.1_k2=0.9'!N28,IF($N$7="S2",'VA_k1=0.1_k2=0.9'!O28,IF($N$7="I",'VA_k1=0.1_k2=0.9'!P28,IF($N$7="R",'VA_k1=0.1_k2=0.9'!Q28,IF($N$7="D",'VA_k1=0.1_k2=0.9'!R28,IF($N$7="V",'VA_k1=0.1_k2=0.9'!S28,"")))))))</f>
        <v>0.24673704225551346</v>
      </c>
      <c r="W29" s="133">
        <f>IF($O$15="X",$Q$9,'VA_k1=0.2_k2=0.8'!M28)</f>
        <v>5</v>
      </c>
      <c r="X29" s="133">
        <f>IF($O$15="X",$R$9,IF($N$7="S1",'VA_k1=0.2_k2=0.8'!N28,IF($N$7="S2",'VA_k1=0.2_k2=0.8'!O28,IF($N$7="I",'VA_k1=0.2_k2=0.8'!P28,IF($N$7="R",'VA_k1=0.2_k2=0.8'!Q28,IF($N$7="D",'VA_k1=0.2_k2=0.8'!R28,IF($N$7="V",'VA_k1=0.2_k2=0.8'!S28,"")))))))</f>
        <v>0.24673704225551346</v>
      </c>
      <c r="Y29" s="133">
        <f>IF($O$16="X",$Q$9,'VA_k1=0.3_k2=0.7'!M28)</f>
        <v>5</v>
      </c>
      <c r="Z29" s="133">
        <f>IF($O$16="X",$R$9,IF($N$7="S1",'VA_k1=0.3_k2=0.7'!N28,IF($N$7="S2",'VA_k1=0.3_k2=0.7'!O28,IF($N$7="I",'VA_k1=0.3_k2=0.7'!P28,IF($N$7="R",'VA_k1=0.3_k2=0.7'!Q28,IF($N$7="D",'VA_k1=0.3_k2=0.7'!R28,IF($N$7="V",'VA_k1=0.3_k2=0.7'!S28,"")))))))</f>
        <v>0.24673704225551346</v>
      </c>
      <c r="AA29" s="133">
        <f>IF($O$17="X",$Q$9,'VA_k1=0.4_k2=0.6'!M28)</f>
        <v>5</v>
      </c>
      <c r="AB29" s="133">
        <f>IF($O$17="X",$R$9,IF($N$7="S1",'VA_k1=0.4_k2=0.6'!N28,IF($N$7="S2",'VA_k1=0.4_k2=0.6'!O28,IF($N$7="I",'VA_k1=0.4_k2=0.6'!P28,IF($N$7="R",'VA_k1=0.4_k2=0.6'!Q28,IF($N$7="D",'VA_k1=0.4_k2=0.6'!R28,IF($N$7="V",'VA_k1=0.4_k2=0.6'!S28,"")))))))</f>
        <v>0.24673704225551346</v>
      </c>
      <c r="AC29" s="133">
        <f>IF($O$18="X",$Q$9,'VA_k1=0.5_k2=0.5'!M28)</f>
        <v>5</v>
      </c>
      <c r="AD29" s="133">
        <f>IF($O$18="X",$R$9,IF($N$7="S1",'VA_k1=0.5_k2=0.5'!N28,IF($N$7="S2",'VA_k1=0.5_k2=0.5'!O28,IF($N$7="I",'VA_k1=0.5_k2=0.5'!P28,IF($N$7="R",'VA_k1=0.5_k2=0.5'!Q28,IF($N$7="D",'VA_k1=0.5_k2=0.5'!R28,IF($N$7="V",'VA_k1=0.5_k2=0.5'!S28,"")))))))</f>
        <v>0.24673704225551346</v>
      </c>
      <c r="AE29" s="133">
        <f>IF($O$19="X",$Q$9,'VA_k1=0.6_k2=0.4'!M28)</f>
        <v>5</v>
      </c>
      <c r="AF29" s="133">
        <f>IF($O$19="X",$R$9,IF($N$7="S1",'VA_k1=0.6_k2=0.4'!N28,IF($N$7="S2",'VA_k1=0.6_k2=0.4'!O28,IF($N$7="I",'VA_k1=0.6_k2=0.4'!P28,IF($N$7="R",'VA_k1=0.6_k2=0.4'!Q28,IF($N$7="D",'VA_k1=0.6_k2=0.4'!R28,IF($N$7="V",'VA_k1=0.6_k2=0.4'!S28,"")))))))</f>
        <v>0.24673704225551346</v>
      </c>
      <c r="AG29" s="133">
        <f>IF($O$20="X",$Q$9,'VA_k1=0.7_k2=0.3'!M28)</f>
        <v>5</v>
      </c>
      <c r="AH29" s="133">
        <f>IF($O$20="X",$R$9,IF($N$7="S1",'VA_k1=0.7_k2=0.3'!N28,IF($N$7="S2",'VA_k1=0.7_k2=0.3'!O28,IF($N$7="I",'VA_k1=0.7_k2=0.3'!P28,IF($N$7="R",'VA_k1=0.7_k2=0.3'!Q28,IF($N$7="D",'VA_k1=0.7_k2=0.3'!R28,IF($N$7="V",'VA_k1=0.7_k2=0.3'!S28,"")))))))</f>
        <v>0.24673704225551346</v>
      </c>
      <c r="AI29" s="133">
        <f>IF($O$21="X",$Q$9,'VA_k1=0.8_k2=0.2'!M28)</f>
        <v>5</v>
      </c>
      <c r="AJ29" s="133">
        <f>IF($O$21="X",$R$9,IF($N$7="S1",'VA_k1=0.8_k2=0.2'!N28,IF($N$7="S2",'VA_k1=0.8_k2=0.2'!O28,IF($N$7="I",'VA_k1=0.8_k2=0.2'!P28,IF($N$7="R",'VA_k1=0.8_k2=0.2'!Q28,IF($N$7="D",'VA_k1=0.8_k2=0.2'!R28,IF($N$7="V",'VA_k1=0.8_k2=0.2'!S28,"")))))))</f>
        <v>0.24673704225551346</v>
      </c>
      <c r="AK29" s="133">
        <f>IF($O$22="X",$Q$9,'VA_k1=0.9_k2=0.1'!M28)</f>
        <v>19.750799270132969</v>
      </c>
      <c r="AL29" s="133">
        <f>IF($O$22="X",$R$9,IF($N$7="S1",'VA_k1=0.9_k2=0.1'!N28,IF($N$7="S2",'VA_k1=0.9_k2=0.1'!O28,IF($N$7="I",'VA_k1=0.9_k2=0.1'!P28,IF($N$7="R",'VA_k1=0.9_k2=0.1'!Q28,IF($N$7="D",'VA_k1=0.9_k2=0.1'!R28,IF($N$7="V",'VA_k1=0.9_k2=0.1'!S28,"")))))))</f>
        <v>4.6605869597966757E-3</v>
      </c>
      <c r="AM29" s="133">
        <f>IF($O$23="X",$Q$9,'VA_k1=1.0_k2=0.0'!M28)</f>
        <v>5</v>
      </c>
      <c r="AN29" s="133">
        <f>IF($O$23="X",$R$9,IF($N$7="S1",'VA_k1=1.0_k2=0.0'!N28,IF($N$7="S2",'VA_k1=1.0_k2=0.0'!O28,IF($N$7="I",'VA_k1=1.0_k2=0.0'!P28,IF($N$7="R",'VA_k1=1.0_k2=0.0'!Q28,IF($N$7="D",'VA_k1=1.0_k2=0.0'!R28,IF($N$7="V",'VA_k1=1.0_k2=0.0'!S28,"")))))))</f>
        <v>0.24673704225551346</v>
      </c>
    </row>
    <row r="30" spans="14:40" x14ac:dyDescent="0.25">
      <c r="Q30" s="133">
        <f>IF($O$12="X",$Q$9,'RESULTS (2S)'!B44)</f>
        <v>22.049936372462334</v>
      </c>
      <c r="R30" s="133">
        <f>IF($O$12="X",$R$9,IF($N$7="S1",'RESULTS (2S)'!C44,IF($N$7="S2",'RESULTS (2S)'!D44,IF($N$7="I",'RESULTS (2S)'!E44,IF($N$7="R",'RESULTS (2S)'!F44,IF($N$7="D",'RESULTS (2S)'!G44,IF($N$7="V",'RESULTS (2S)'!H44,"")))))))</f>
        <v>0.13358479536889559</v>
      </c>
      <c r="S30" s="133">
        <f>IF($O$13="X",$Q$9,'VA_k1=0.0_k2=1.0'!M29)</f>
        <v>5</v>
      </c>
      <c r="T30" s="133">
        <f>IF($O$13="X",$R$9,IF($N$7="S1",'VA_k1=0.0_k2=1.0'!N29,IF($N$7="S2",'VA_k1=0.0_k2=1.0'!O29,IF($N$7="I",'VA_k1=0.0_k2=1.0'!P29,IF($N$7="R",'VA_k1=0.0_k2=1.0'!Q29,IF($N$7="D",'VA_k1=0.0_k2=1.0'!R29,IF($N$7="V",'VA_k1=0.0_k2=1.0'!S29,"")))))))</f>
        <v>0.24673704225551346</v>
      </c>
      <c r="U30" s="133">
        <f>IF($O$14="X",$Q$9,'VA_k1=0.1_k2=0.9'!M29)</f>
        <v>5</v>
      </c>
      <c r="V30" s="133">
        <f>IF($O$14="X",$R$9,IF($N$7="S1",'VA_k1=0.1_k2=0.9'!N29,IF($N$7="S2",'VA_k1=0.1_k2=0.9'!O29,IF($N$7="I",'VA_k1=0.1_k2=0.9'!P29,IF($N$7="R",'VA_k1=0.1_k2=0.9'!Q29,IF($N$7="D",'VA_k1=0.1_k2=0.9'!R29,IF($N$7="V",'VA_k1=0.1_k2=0.9'!S29,"")))))))</f>
        <v>0.24673704225551346</v>
      </c>
      <c r="W30" s="133">
        <f>IF($O$15="X",$Q$9,'VA_k1=0.2_k2=0.8'!M29)</f>
        <v>5</v>
      </c>
      <c r="X30" s="133">
        <f>IF($O$15="X",$R$9,IF($N$7="S1",'VA_k1=0.2_k2=0.8'!N29,IF($N$7="S2",'VA_k1=0.2_k2=0.8'!O29,IF($N$7="I",'VA_k1=0.2_k2=0.8'!P29,IF($N$7="R",'VA_k1=0.2_k2=0.8'!Q29,IF($N$7="D",'VA_k1=0.2_k2=0.8'!R29,IF($N$7="V",'VA_k1=0.2_k2=0.8'!S29,"")))))))</f>
        <v>0.24673704225551346</v>
      </c>
      <c r="Y30" s="133">
        <f>IF($O$16="X",$Q$9,'VA_k1=0.3_k2=0.7'!M29)</f>
        <v>5</v>
      </c>
      <c r="Z30" s="133">
        <f>IF($O$16="X",$R$9,IF($N$7="S1",'VA_k1=0.3_k2=0.7'!N29,IF($N$7="S2",'VA_k1=0.3_k2=0.7'!O29,IF($N$7="I",'VA_k1=0.3_k2=0.7'!P29,IF($N$7="R",'VA_k1=0.3_k2=0.7'!Q29,IF($N$7="D",'VA_k1=0.3_k2=0.7'!R29,IF($N$7="V",'VA_k1=0.3_k2=0.7'!S29,"")))))))</f>
        <v>0.24673704225551346</v>
      </c>
      <c r="AA30" s="133">
        <f>IF($O$17="X",$Q$9,'VA_k1=0.4_k2=0.6'!M29)</f>
        <v>5</v>
      </c>
      <c r="AB30" s="133">
        <f>IF($O$17="X",$R$9,IF($N$7="S1",'VA_k1=0.4_k2=0.6'!N29,IF($N$7="S2",'VA_k1=0.4_k2=0.6'!O29,IF($N$7="I",'VA_k1=0.4_k2=0.6'!P29,IF($N$7="R",'VA_k1=0.4_k2=0.6'!Q29,IF($N$7="D",'VA_k1=0.4_k2=0.6'!R29,IF($N$7="V",'VA_k1=0.4_k2=0.6'!S29,"")))))))</f>
        <v>0.24673704225551346</v>
      </c>
      <c r="AC30" s="133">
        <f>IF($O$18="X",$Q$9,'VA_k1=0.5_k2=0.5'!M29)</f>
        <v>5</v>
      </c>
      <c r="AD30" s="133">
        <f>IF($O$18="X",$R$9,IF($N$7="S1",'VA_k1=0.5_k2=0.5'!N29,IF($N$7="S2",'VA_k1=0.5_k2=0.5'!O29,IF($N$7="I",'VA_k1=0.5_k2=0.5'!P29,IF($N$7="R",'VA_k1=0.5_k2=0.5'!Q29,IF($N$7="D",'VA_k1=0.5_k2=0.5'!R29,IF($N$7="V",'VA_k1=0.5_k2=0.5'!S29,"")))))))</f>
        <v>0.24673704225551346</v>
      </c>
      <c r="AE30" s="133">
        <f>IF($O$19="X",$Q$9,'VA_k1=0.6_k2=0.4'!M29)</f>
        <v>5</v>
      </c>
      <c r="AF30" s="133">
        <f>IF($O$19="X",$R$9,IF($N$7="S1",'VA_k1=0.6_k2=0.4'!N29,IF($N$7="S2",'VA_k1=0.6_k2=0.4'!O29,IF($N$7="I",'VA_k1=0.6_k2=0.4'!P29,IF($N$7="R",'VA_k1=0.6_k2=0.4'!Q29,IF($N$7="D",'VA_k1=0.6_k2=0.4'!R29,IF($N$7="V",'VA_k1=0.6_k2=0.4'!S29,"")))))))</f>
        <v>0.24673704225551346</v>
      </c>
      <c r="AG30" s="133">
        <f>IF($O$20="X",$Q$9,'VA_k1=0.7_k2=0.3'!M29)</f>
        <v>5</v>
      </c>
      <c r="AH30" s="133">
        <f>IF($O$20="X",$R$9,IF($N$7="S1",'VA_k1=0.7_k2=0.3'!N29,IF($N$7="S2",'VA_k1=0.7_k2=0.3'!O29,IF($N$7="I",'VA_k1=0.7_k2=0.3'!P29,IF($N$7="R",'VA_k1=0.7_k2=0.3'!Q29,IF($N$7="D",'VA_k1=0.7_k2=0.3'!R29,IF($N$7="V",'VA_k1=0.7_k2=0.3'!S29,"")))))))</f>
        <v>0.24673704225551346</v>
      </c>
      <c r="AI30" s="133">
        <f>IF($O$21="X",$Q$9,'VA_k1=0.8_k2=0.2'!M29)</f>
        <v>5</v>
      </c>
      <c r="AJ30" s="133">
        <f>IF($O$21="X",$R$9,IF($N$7="S1",'VA_k1=0.8_k2=0.2'!N29,IF($N$7="S2",'VA_k1=0.8_k2=0.2'!O29,IF($N$7="I",'VA_k1=0.8_k2=0.2'!P29,IF($N$7="R",'VA_k1=0.8_k2=0.2'!Q29,IF($N$7="D",'VA_k1=0.8_k2=0.2'!R29,IF($N$7="V",'VA_k1=0.8_k2=0.2'!S29,"")))))))</f>
        <v>0.24673704225551346</v>
      </c>
      <c r="AK30" s="133">
        <f>IF($O$22="X",$Q$9,'VA_k1=0.9_k2=0.1'!M29)</f>
        <v>19.808013479520767</v>
      </c>
      <c r="AL30" s="133">
        <f>IF($O$22="X",$R$9,IF($N$7="S1",'VA_k1=0.9_k2=0.1'!N29,IF($N$7="S2",'VA_k1=0.9_k2=0.1'!O29,IF($N$7="I",'VA_k1=0.9_k2=0.1'!P29,IF($N$7="R",'VA_k1=0.9_k2=0.1'!Q29,IF($N$7="D",'VA_k1=0.9_k2=0.1'!R29,IF($N$7="V",'VA_k1=0.9_k2=0.1'!S29,"")))))))</f>
        <v>3.7476004130577202E-3</v>
      </c>
      <c r="AM30" s="133">
        <f>IF($O$23="X",$Q$9,'VA_k1=1.0_k2=0.0'!M29)</f>
        <v>5</v>
      </c>
      <c r="AN30" s="133">
        <f>IF($O$23="X",$R$9,IF($N$7="S1",'VA_k1=1.0_k2=0.0'!N29,IF($N$7="S2",'VA_k1=1.0_k2=0.0'!O29,IF($N$7="I",'VA_k1=1.0_k2=0.0'!P29,IF($N$7="R",'VA_k1=1.0_k2=0.0'!Q29,IF($N$7="D",'VA_k1=1.0_k2=0.0'!R29,IF($N$7="V",'VA_k1=1.0_k2=0.0'!S29,"")))))))</f>
        <v>0.24673704225551346</v>
      </c>
    </row>
    <row r="31" spans="14:40" x14ac:dyDescent="0.25">
      <c r="Q31" s="133">
        <f>IF($O$12="X",$Q$9,'RESULTS (2S)'!B45)</f>
        <v>22.694130577217798</v>
      </c>
      <c r="R31" s="133">
        <f>IF($O$12="X",$R$9,IF($N$7="S1",'RESULTS (2S)'!C45,IF($N$7="S2",'RESULTS (2S)'!D45,IF($N$7="I",'RESULTS (2S)'!E45,IF($N$7="R",'RESULTS (2S)'!F45,IF($N$7="D",'RESULTS (2S)'!G45,IF($N$7="V",'RESULTS (2S)'!H45,"")))))))</f>
        <v>0.12493727488676666</v>
      </c>
      <c r="S31" s="133">
        <f>IF($O$13="X",$Q$9,'VA_k1=0.0_k2=1.0'!M30)</f>
        <v>5</v>
      </c>
      <c r="T31" s="133">
        <f>IF($O$13="X",$R$9,IF($N$7="S1",'VA_k1=0.0_k2=1.0'!N30,IF($N$7="S2",'VA_k1=0.0_k2=1.0'!O30,IF($N$7="I",'VA_k1=0.0_k2=1.0'!P30,IF($N$7="R",'VA_k1=0.0_k2=1.0'!Q30,IF($N$7="D",'VA_k1=0.0_k2=1.0'!R30,IF($N$7="V",'VA_k1=0.0_k2=1.0'!S30,"")))))))</f>
        <v>0.24673704225551346</v>
      </c>
      <c r="U31" s="133">
        <f>IF($O$14="X",$Q$9,'VA_k1=0.1_k2=0.9'!M30)</f>
        <v>5</v>
      </c>
      <c r="V31" s="133">
        <f>IF($O$14="X",$R$9,IF($N$7="S1",'VA_k1=0.1_k2=0.9'!N30,IF($N$7="S2",'VA_k1=0.1_k2=0.9'!O30,IF($N$7="I",'VA_k1=0.1_k2=0.9'!P30,IF($N$7="R",'VA_k1=0.1_k2=0.9'!Q30,IF($N$7="D",'VA_k1=0.1_k2=0.9'!R30,IF($N$7="V",'VA_k1=0.1_k2=0.9'!S30,"")))))))</f>
        <v>0.24673704225551346</v>
      </c>
      <c r="W31" s="133">
        <f>IF($O$15="X",$Q$9,'VA_k1=0.2_k2=0.8'!M30)</f>
        <v>5</v>
      </c>
      <c r="X31" s="133">
        <f>IF($O$15="X",$R$9,IF($N$7="S1",'VA_k1=0.2_k2=0.8'!N30,IF($N$7="S2",'VA_k1=0.2_k2=0.8'!O30,IF($N$7="I",'VA_k1=0.2_k2=0.8'!P30,IF($N$7="R",'VA_k1=0.2_k2=0.8'!Q30,IF($N$7="D",'VA_k1=0.2_k2=0.8'!R30,IF($N$7="V",'VA_k1=0.2_k2=0.8'!S30,"")))))))</f>
        <v>0.24673704225551346</v>
      </c>
      <c r="Y31" s="133">
        <f>IF($O$16="X",$Q$9,'VA_k1=0.3_k2=0.7'!M30)</f>
        <v>5</v>
      </c>
      <c r="Z31" s="133">
        <f>IF($O$16="X",$R$9,IF($N$7="S1",'VA_k1=0.3_k2=0.7'!N30,IF($N$7="S2",'VA_k1=0.3_k2=0.7'!O30,IF($N$7="I",'VA_k1=0.3_k2=0.7'!P30,IF($N$7="R",'VA_k1=0.3_k2=0.7'!Q30,IF($N$7="D",'VA_k1=0.3_k2=0.7'!R30,IF($N$7="V",'VA_k1=0.3_k2=0.7'!S30,"")))))))</f>
        <v>0.24673704225551346</v>
      </c>
      <c r="AA31" s="133">
        <f>IF($O$17="X",$Q$9,'VA_k1=0.4_k2=0.6'!M30)</f>
        <v>5</v>
      </c>
      <c r="AB31" s="133">
        <f>IF($O$17="X",$R$9,IF($N$7="S1",'VA_k1=0.4_k2=0.6'!N30,IF($N$7="S2",'VA_k1=0.4_k2=0.6'!O30,IF($N$7="I",'VA_k1=0.4_k2=0.6'!P30,IF($N$7="R",'VA_k1=0.4_k2=0.6'!Q30,IF($N$7="D",'VA_k1=0.4_k2=0.6'!R30,IF($N$7="V",'VA_k1=0.4_k2=0.6'!S30,"")))))))</f>
        <v>0.24673704225551346</v>
      </c>
      <c r="AC31" s="133">
        <f>IF($O$18="X",$Q$9,'VA_k1=0.5_k2=0.5'!M30)</f>
        <v>5</v>
      </c>
      <c r="AD31" s="133">
        <f>IF($O$18="X",$R$9,IF($N$7="S1",'VA_k1=0.5_k2=0.5'!N30,IF($N$7="S2",'VA_k1=0.5_k2=0.5'!O30,IF($N$7="I",'VA_k1=0.5_k2=0.5'!P30,IF($N$7="R",'VA_k1=0.5_k2=0.5'!Q30,IF($N$7="D",'VA_k1=0.5_k2=0.5'!R30,IF($N$7="V",'VA_k1=0.5_k2=0.5'!S30,"")))))))</f>
        <v>0.24673704225551346</v>
      </c>
      <c r="AE31" s="133">
        <f>IF($O$19="X",$Q$9,'VA_k1=0.6_k2=0.4'!M30)</f>
        <v>5</v>
      </c>
      <c r="AF31" s="133">
        <f>IF($O$19="X",$R$9,IF($N$7="S1",'VA_k1=0.6_k2=0.4'!N30,IF($N$7="S2",'VA_k1=0.6_k2=0.4'!O30,IF($N$7="I",'VA_k1=0.6_k2=0.4'!P30,IF($N$7="R",'VA_k1=0.6_k2=0.4'!Q30,IF($N$7="D",'VA_k1=0.6_k2=0.4'!R30,IF($N$7="V",'VA_k1=0.6_k2=0.4'!S30,"")))))))</f>
        <v>0.24673704225551346</v>
      </c>
      <c r="AG31" s="133">
        <f>IF($O$20="X",$Q$9,'VA_k1=0.7_k2=0.3'!M30)</f>
        <v>5</v>
      </c>
      <c r="AH31" s="133">
        <f>IF($O$20="X",$R$9,IF($N$7="S1",'VA_k1=0.7_k2=0.3'!N30,IF($N$7="S2",'VA_k1=0.7_k2=0.3'!O30,IF($N$7="I",'VA_k1=0.7_k2=0.3'!P30,IF($N$7="R",'VA_k1=0.7_k2=0.3'!Q30,IF($N$7="D",'VA_k1=0.7_k2=0.3'!R30,IF($N$7="V",'VA_k1=0.7_k2=0.3'!S30,"")))))))</f>
        <v>0.24673704225551346</v>
      </c>
      <c r="AI31" s="133">
        <f>IF($O$21="X",$Q$9,'VA_k1=0.8_k2=0.2'!M30)</f>
        <v>5</v>
      </c>
      <c r="AJ31" s="133">
        <f>IF($O$21="X",$R$9,IF($N$7="S1",'VA_k1=0.8_k2=0.2'!N30,IF($N$7="S2",'VA_k1=0.8_k2=0.2'!O30,IF($N$7="I",'VA_k1=0.8_k2=0.2'!P30,IF($N$7="R",'VA_k1=0.8_k2=0.2'!Q30,IF($N$7="D",'VA_k1=0.8_k2=0.2'!R30,IF($N$7="V",'VA_k1=0.8_k2=0.2'!S30,"")))))))</f>
        <v>0.24673704225551346</v>
      </c>
      <c r="AK31" s="133">
        <f>IF($O$22="X",$Q$9,'VA_k1=0.9_k2=0.1'!M30)</f>
        <v>19.865227746649698</v>
      </c>
      <c r="AL31" s="133">
        <f>IF($O$22="X",$R$9,IF($N$7="S1",'VA_k1=0.9_k2=0.1'!N30,IF($N$7="S2",'VA_k1=0.9_k2=0.1'!O30,IF($N$7="I",'VA_k1=0.9_k2=0.1'!P30,IF($N$7="R",'VA_k1=0.9_k2=0.1'!Q30,IF($N$7="D",'VA_k1=0.9_k2=0.1'!R30,IF($N$7="V",'VA_k1=0.9_k2=0.1'!S30,"")))))))</f>
        <v>2.834738650295752E-3</v>
      </c>
      <c r="AM31" s="133">
        <f>IF($O$23="X",$Q$9,'VA_k1=1.0_k2=0.0'!M30)</f>
        <v>5</v>
      </c>
      <c r="AN31" s="133">
        <f>IF($O$23="X",$R$9,IF($N$7="S1",'VA_k1=1.0_k2=0.0'!N30,IF($N$7="S2",'VA_k1=1.0_k2=0.0'!O30,IF($N$7="I",'VA_k1=1.0_k2=0.0'!P30,IF($N$7="R",'VA_k1=1.0_k2=0.0'!Q30,IF($N$7="D",'VA_k1=1.0_k2=0.0'!R30,IF($N$7="V",'VA_k1=1.0_k2=0.0'!S30,"")))))))</f>
        <v>0.24673704225551346</v>
      </c>
    </row>
    <row r="32" spans="14:40" x14ac:dyDescent="0.25">
      <c r="Q32" s="133">
        <f>IF($O$12="X",$Q$9,'RESULTS (2S)'!B46)</f>
        <v>23.3507238649728</v>
      </c>
      <c r="R32" s="133">
        <f>IF($O$12="X",$R$9,IF($N$7="S1",'RESULTS (2S)'!C46,IF($N$7="S2",'RESULTS (2S)'!D46,IF($N$7="I",'RESULTS (2S)'!E46,IF($N$7="R",'RESULTS (2S)'!F46,IF($N$7="D",'RESULTS (2S)'!G46,IF($N$7="V",'RESULTS (2S)'!H46,"")))))))</f>
        <v>0.11671436436581162</v>
      </c>
      <c r="S32" s="133">
        <f>IF($O$13="X",$Q$9,'VA_k1=0.0_k2=1.0'!M31)</f>
        <v>5</v>
      </c>
      <c r="T32" s="133">
        <f>IF($O$13="X",$R$9,IF($N$7="S1",'VA_k1=0.0_k2=1.0'!N31,IF($N$7="S2",'VA_k1=0.0_k2=1.0'!O31,IF($N$7="I",'VA_k1=0.0_k2=1.0'!P31,IF($N$7="R",'VA_k1=0.0_k2=1.0'!Q31,IF($N$7="D",'VA_k1=0.0_k2=1.0'!R31,IF($N$7="V",'VA_k1=0.0_k2=1.0'!S31,"")))))))</f>
        <v>0.24673704225551346</v>
      </c>
      <c r="U32" s="133">
        <f>IF($O$14="X",$Q$9,'VA_k1=0.1_k2=0.9'!M31)</f>
        <v>5</v>
      </c>
      <c r="V32" s="133">
        <f>IF($O$14="X",$R$9,IF($N$7="S1",'VA_k1=0.1_k2=0.9'!N31,IF($N$7="S2",'VA_k1=0.1_k2=0.9'!O31,IF($N$7="I",'VA_k1=0.1_k2=0.9'!P31,IF($N$7="R",'VA_k1=0.1_k2=0.9'!Q31,IF($N$7="D",'VA_k1=0.1_k2=0.9'!R31,IF($N$7="V",'VA_k1=0.1_k2=0.9'!S31,"")))))))</f>
        <v>0.24673704225551346</v>
      </c>
      <c r="W32" s="133">
        <f>IF($O$15="X",$Q$9,'VA_k1=0.2_k2=0.8'!M31)</f>
        <v>5</v>
      </c>
      <c r="X32" s="133">
        <f>IF($O$15="X",$R$9,IF($N$7="S1",'VA_k1=0.2_k2=0.8'!N31,IF($N$7="S2",'VA_k1=0.2_k2=0.8'!O31,IF($N$7="I",'VA_k1=0.2_k2=0.8'!P31,IF($N$7="R",'VA_k1=0.2_k2=0.8'!Q31,IF($N$7="D",'VA_k1=0.2_k2=0.8'!R31,IF($N$7="V",'VA_k1=0.2_k2=0.8'!S31,"")))))))</f>
        <v>0.24673704225551346</v>
      </c>
      <c r="Y32" s="133">
        <f>IF($O$16="X",$Q$9,'VA_k1=0.3_k2=0.7'!M31)</f>
        <v>5</v>
      </c>
      <c r="Z32" s="133">
        <f>IF($O$16="X",$R$9,IF($N$7="S1",'VA_k1=0.3_k2=0.7'!N31,IF($N$7="S2",'VA_k1=0.3_k2=0.7'!O31,IF($N$7="I",'VA_k1=0.3_k2=0.7'!P31,IF($N$7="R",'VA_k1=0.3_k2=0.7'!Q31,IF($N$7="D",'VA_k1=0.3_k2=0.7'!R31,IF($N$7="V",'VA_k1=0.3_k2=0.7'!S31,"")))))))</f>
        <v>0.24673704225551346</v>
      </c>
      <c r="AA32" s="133">
        <f>IF($O$17="X",$Q$9,'VA_k1=0.4_k2=0.6'!M31)</f>
        <v>5</v>
      </c>
      <c r="AB32" s="133">
        <f>IF($O$17="X",$R$9,IF($N$7="S1",'VA_k1=0.4_k2=0.6'!N31,IF($N$7="S2",'VA_k1=0.4_k2=0.6'!O31,IF($N$7="I",'VA_k1=0.4_k2=0.6'!P31,IF($N$7="R",'VA_k1=0.4_k2=0.6'!Q31,IF($N$7="D",'VA_k1=0.4_k2=0.6'!R31,IF($N$7="V",'VA_k1=0.4_k2=0.6'!S31,"")))))))</f>
        <v>0.24673704225551346</v>
      </c>
      <c r="AC32" s="133">
        <f>IF($O$18="X",$Q$9,'VA_k1=0.5_k2=0.5'!M31)</f>
        <v>5</v>
      </c>
      <c r="AD32" s="133">
        <f>IF($O$18="X",$R$9,IF($N$7="S1",'VA_k1=0.5_k2=0.5'!N31,IF($N$7="S2",'VA_k1=0.5_k2=0.5'!O31,IF($N$7="I",'VA_k1=0.5_k2=0.5'!P31,IF($N$7="R",'VA_k1=0.5_k2=0.5'!Q31,IF($N$7="D",'VA_k1=0.5_k2=0.5'!R31,IF($N$7="V",'VA_k1=0.5_k2=0.5'!S31,"")))))))</f>
        <v>0.24673704225551346</v>
      </c>
      <c r="AE32" s="133">
        <f>IF($O$19="X",$Q$9,'VA_k1=0.6_k2=0.4'!M31)</f>
        <v>5</v>
      </c>
      <c r="AF32" s="133">
        <f>IF($O$19="X",$R$9,IF($N$7="S1",'VA_k1=0.6_k2=0.4'!N31,IF($N$7="S2",'VA_k1=0.6_k2=0.4'!O31,IF($N$7="I",'VA_k1=0.6_k2=0.4'!P31,IF($N$7="R",'VA_k1=0.6_k2=0.4'!Q31,IF($N$7="D",'VA_k1=0.6_k2=0.4'!R31,IF($N$7="V",'VA_k1=0.6_k2=0.4'!S31,"")))))))</f>
        <v>0.24673704225551346</v>
      </c>
      <c r="AG32" s="133">
        <f>IF($O$20="X",$Q$9,'VA_k1=0.7_k2=0.3'!M31)</f>
        <v>5</v>
      </c>
      <c r="AH32" s="133">
        <f>IF($O$20="X",$R$9,IF($N$7="S1",'VA_k1=0.7_k2=0.3'!N31,IF($N$7="S2",'VA_k1=0.7_k2=0.3'!O31,IF($N$7="I",'VA_k1=0.7_k2=0.3'!P31,IF($N$7="R",'VA_k1=0.7_k2=0.3'!Q31,IF($N$7="D",'VA_k1=0.7_k2=0.3'!R31,IF($N$7="V",'VA_k1=0.7_k2=0.3'!S31,"")))))))</f>
        <v>0.24673704225551346</v>
      </c>
      <c r="AI32" s="133">
        <f>IF($O$21="X",$Q$9,'VA_k1=0.8_k2=0.2'!M31)</f>
        <v>5</v>
      </c>
      <c r="AJ32" s="133">
        <f>IF($O$21="X",$R$9,IF($N$7="S1",'VA_k1=0.8_k2=0.2'!N31,IF($N$7="S2",'VA_k1=0.8_k2=0.2'!O31,IF($N$7="I",'VA_k1=0.8_k2=0.2'!P31,IF($N$7="R",'VA_k1=0.8_k2=0.2'!Q31,IF($N$7="D",'VA_k1=0.8_k2=0.2'!R31,IF($N$7="V",'VA_k1=0.8_k2=0.2'!S31,"")))))))</f>
        <v>0.24673704225551346</v>
      </c>
      <c r="AK32" s="133">
        <f>IF($O$22="X",$Q$9,'VA_k1=0.9_k2=0.1'!M31)</f>
        <v>19.966002650776336</v>
      </c>
      <c r="AL32" s="133">
        <f>IF($O$22="X",$R$9,IF($N$7="S1",'VA_k1=0.9_k2=0.1'!N31,IF($N$7="S2",'VA_k1=0.9_k2=0.1'!O31,IF($N$7="I",'VA_k1=0.9_k2=0.1'!P31,IF($N$7="R",'VA_k1=0.9_k2=0.1'!Q31,IF($N$7="D",'VA_k1=0.9_k2=0.1'!R31,IF($N$7="V",'VA_k1=0.9_k2=0.1'!S31,"")))))))</f>
        <v>1.2271552940325342E-3</v>
      </c>
      <c r="AM32" s="133">
        <f>IF($O$23="X",$Q$9,'VA_k1=1.0_k2=0.0'!M31)</f>
        <v>5</v>
      </c>
      <c r="AN32" s="133">
        <f>IF($O$23="X",$R$9,IF($N$7="S1",'VA_k1=1.0_k2=0.0'!N31,IF($N$7="S2",'VA_k1=1.0_k2=0.0'!O31,IF($N$7="I",'VA_k1=1.0_k2=0.0'!P31,IF($N$7="R",'VA_k1=1.0_k2=0.0'!Q31,IF($N$7="D",'VA_k1=1.0_k2=0.0'!R31,IF($N$7="V",'VA_k1=1.0_k2=0.0'!S31,"")))))))</f>
        <v>0.24673704225551346</v>
      </c>
    </row>
    <row r="33" spans="17:40" x14ac:dyDescent="0.25">
      <c r="Q33" s="133">
        <f>IF($O$12="X",$Q$9,'RESULTS (2S)'!B47)</f>
        <v>24.045519269296282</v>
      </c>
      <c r="R33" s="133">
        <f>IF($O$12="X",$R$9,IF($N$7="S1",'RESULTS (2S)'!C47,IF($N$7="S2",'RESULTS (2S)'!D47,IF($N$7="I",'RESULTS (2S)'!E47,IF($N$7="R",'RESULTS (2S)'!F47,IF($N$7="D",'RESULTS (2S)'!G47,IF($N$7="V",'RESULTS (2S)'!H47,"")))))))</f>
        <v>0.10874544368597716</v>
      </c>
      <c r="S33" s="133">
        <f>IF($O$13="X",$Q$9,'VA_k1=0.0_k2=1.0'!M32)</f>
        <v>5</v>
      </c>
      <c r="T33" s="133">
        <f>IF($O$13="X",$R$9,IF($N$7="S1",'VA_k1=0.0_k2=1.0'!N32,IF($N$7="S2",'VA_k1=0.0_k2=1.0'!O32,IF($N$7="I",'VA_k1=0.0_k2=1.0'!P32,IF($N$7="R",'VA_k1=0.0_k2=1.0'!Q32,IF($N$7="D",'VA_k1=0.0_k2=1.0'!R32,IF($N$7="V",'VA_k1=0.0_k2=1.0'!S32,"")))))))</f>
        <v>0.24673704225551346</v>
      </c>
      <c r="U33" s="133">
        <f>IF($O$14="X",$Q$9,'VA_k1=0.1_k2=0.9'!M32)</f>
        <v>5</v>
      </c>
      <c r="V33" s="133">
        <f>IF($O$14="X",$R$9,IF($N$7="S1",'VA_k1=0.1_k2=0.9'!N32,IF($N$7="S2",'VA_k1=0.1_k2=0.9'!O32,IF($N$7="I",'VA_k1=0.1_k2=0.9'!P32,IF($N$7="R",'VA_k1=0.1_k2=0.9'!Q32,IF($N$7="D",'VA_k1=0.1_k2=0.9'!R32,IF($N$7="V",'VA_k1=0.1_k2=0.9'!S32,"")))))))</f>
        <v>0.24673704225551346</v>
      </c>
      <c r="W33" s="133">
        <f>IF($O$15="X",$Q$9,'VA_k1=0.2_k2=0.8'!M32)</f>
        <v>5</v>
      </c>
      <c r="X33" s="133">
        <f>IF($O$15="X",$R$9,IF($N$7="S1",'VA_k1=0.2_k2=0.8'!N32,IF($N$7="S2",'VA_k1=0.2_k2=0.8'!O32,IF($N$7="I",'VA_k1=0.2_k2=0.8'!P32,IF($N$7="R",'VA_k1=0.2_k2=0.8'!Q32,IF($N$7="D",'VA_k1=0.2_k2=0.8'!R32,IF($N$7="V",'VA_k1=0.2_k2=0.8'!S32,"")))))))</f>
        <v>0.24673704225551346</v>
      </c>
      <c r="Y33" s="133">
        <f>IF($O$16="X",$Q$9,'VA_k1=0.3_k2=0.7'!M32)</f>
        <v>5</v>
      </c>
      <c r="Z33" s="133">
        <f>IF($O$16="X",$R$9,IF($N$7="S1",'VA_k1=0.3_k2=0.7'!N32,IF($N$7="S2",'VA_k1=0.3_k2=0.7'!O32,IF($N$7="I",'VA_k1=0.3_k2=0.7'!P32,IF($N$7="R",'VA_k1=0.3_k2=0.7'!Q32,IF($N$7="D",'VA_k1=0.3_k2=0.7'!R32,IF($N$7="V",'VA_k1=0.3_k2=0.7'!S32,"")))))))</f>
        <v>0.24673704225551346</v>
      </c>
      <c r="AA33" s="133">
        <f>IF($O$17="X",$Q$9,'VA_k1=0.4_k2=0.6'!M32)</f>
        <v>5</v>
      </c>
      <c r="AB33" s="133">
        <f>IF($O$17="X",$R$9,IF($N$7="S1",'VA_k1=0.4_k2=0.6'!N32,IF($N$7="S2",'VA_k1=0.4_k2=0.6'!O32,IF($N$7="I",'VA_k1=0.4_k2=0.6'!P32,IF($N$7="R",'VA_k1=0.4_k2=0.6'!Q32,IF($N$7="D",'VA_k1=0.4_k2=0.6'!R32,IF($N$7="V",'VA_k1=0.4_k2=0.6'!S32,"")))))))</f>
        <v>0.24673704225551346</v>
      </c>
      <c r="AC33" s="133">
        <f>IF($O$18="X",$Q$9,'VA_k1=0.5_k2=0.5'!M32)</f>
        <v>5</v>
      </c>
      <c r="AD33" s="133">
        <f>IF($O$18="X",$R$9,IF($N$7="S1",'VA_k1=0.5_k2=0.5'!N32,IF($N$7="S2",'VA_k1=0.5_k2=0.5'!O32,IF($N$7="I",'VA_k1=0.5_k2=0.5'!P32,IF($N$7="R",'VA_k1=0.5_k2=0.5'!Q32,IF($N$7="D",'VA_k1=0.5_k2=0.5'!R32,IF($N$7="V",'VA_k1=0.5_k2=0.5'!S32,"")))))))</f>
        <v>0.24673704225551346</v>
      </c>
      <c r="AE33" s="133">
        <f>IF($O$19="X",$Q$9,'VA_k1=0.6_k2=0.4'!M32)</f>
        <v>5</v>
      </c>
      <c r="AF33" s="133">
        <f>IF($O$19="X",$R$9,IF($N$7="S1",'VA_k1=0.6_k2=0.4'!N32,IF($N$7="S2",'VA_k1=0.6_k2=0.4'!O32,IF($N$7="I",'VA_k1=0.6_k2=0.4'!P32,IF($N$7="R",'VA_k1=0.6_k2=0.4'!Q32,IF($N$7="D",'VA_k1=0.6_k2=0.4'!R32,IF($N$7="V",'VA_k1=0.6_k2=0.4'!S32,"")))))))</f>
        <v>0.24673704225551346</v>
      </c>
      <c r="AG33" s="133">
        <f>IF($O$20="X",$Q$9,'VA_k1=0.7_k2=0.3'!M32)</f>
        <v>5</v>
      </c>
      <c r="AH33" s="133">
        <f>IF($O$20="X",$R$9,IF($N$7="S1",'VA_k1=0.7_k2=0.3'!N32,IF($N$7="S2",'VA_k1=0.7_k2=0.3'!O32,IF($N$7="I",'VA_k1=0.7_k2=0.3'!P32,IF($N$7="R",'VA_k1=0.7_k2=0.3'!Q32,IF($N$7="D",'VA_k1=0.7_k2=0.3'!R32,IF($N$7="V",'VA_k1=0.7_k2=0.3'!S32,"")))))))</f>
        <v>0.24673704225551346</v>
      </c>
      <c r="AI33" s="133">
        <f>IF($O$21="X",$Q$9,'VA_k1=0.8_k2=0.2'!M32)</f>
        <v>5</v>
      </c>
      <c r="AJ33" s="133">
        <f>IF($O$21="X",$R$9,IF($N$7="S1",'VA_k1=0.8_k2=0.2'!N32,IF($N$7="S2",'VA_k1=0.8_k2=0.2'!O32,IF($N$7="I",'VA_k1=0.8_k2=0.2'!P32,IF($N$7="R",'VA_k1=0.8_k2=0.2'!Q32,IF($N$7="D",'VA_k1=0.8_k2=0.2'!R32,IF($N$7="V",'VA_k1=0.8_k2=0.2'!S32,"")))))))</f>
        <v>0.24673704225551346</v>
      </c>
      <c r="AK33" s="133">
        <f>IF($O$22="X",$Q$9,'VA_k1=0.9_k2=0.1'!M32)</f>
        <v>19.976347683033861</v>
      </c>
      <c r="AL33" s="133">
        <f>IF($O$22="X",$R$9,IF($N$7="S1",'VA_k1=0.9_k2=0.1'!N32,IF($N$7="S2",'VA_k1=0.9_k2=0.1'!O32,IF($N$7="I",'VA_k1=0.9_k2=0.1'!P32,IF($N$7="R",'VA_k1=0.9_k2=0.1'!Q32,IF($N$7="D",'VA_k1=0.9_k2=0.1'!R32,IF($N$7="V",'VA_k1=0.9_k2=0.1'!S32,"")))))))</f>
        <v>1.0621497171661208E-3</v>
      </c>
      <c r="AM33" s="133">
        <f>IF($O$23="X",$Q$9,'VA_k1=1.0_k2=0.0'!M32)</f>
        <v>5</v>
      </c>
      <c r="AN33" s="133">
        <f>IF($O$23="X",$R$9,IF($N$7="S1",'VA_k1=1.0_k2=0.0'!N32,IF($N$7="S2",'VA_k1=1.0_k2=0.0'!O32,IF($N$7="I",'VA_k1=1.0_k2=0.0'!P32,IF($N$7="R",'VA_k1=1.0_k2=0.0'!Q32,IF($N$7="D",'VA_k1=1.0_k2=0.0'!R32,IF($N$7="V",'VA_k1=1.0_k2=0.0'!S32,"")))))))</f>
        <v>0.24673704225551346</v>
      </c>
    </row>
    <row r="34" spans="17:40" x14ac:dyDescent="0.25">
      <c r="Q34" s="133">
        <f>IF($O$12="X",$Q$9,'RESULTS (2S)'!B48)</f>
        <v>24.819653888311237</v>
      </c>
      <c r="R34" s="133">
        <f>IF($O$12="X",$R$9,IF($N$7="S1",'RESULTS (2S)'!C48,IF($N$7="S2",'RESULTS (2S)'!D48,IF($N$7="I",'RESULTS (2S)'!E48,IF($N$7="R",'RESULTS (2S)'!F48,IF($N$7="D",'RESULTS (2S)'!G48,IF($N$7="V",'RESULTS (2S)'!H48,"")))))))</f>
        <v>0.10080013639395019</v>
      </c>
      <c r="S34" s="133">
        <f>IF($O$13="X",$Q$9,'VA_k1=0.0_k2=1.0'!M33)</f>
        <v>5</v>
      </c>
      <c r="T34" s="133">
        <f>IF($O$13="X",$R$9,IF($N$7="S1",'VA_k1=0.0_k2=1.0'!N33,IF($N$7="S2",'VA_k1=0.0_k2=1.0'!O33,IF($N$7="I",'VA_k1=0.0_k2=1.0'!P33,IF($N$7="R",'VA_k1=0.0_k2=1.0'!Q33,IF($N$7="D",'VA_k1=0.0_k2=1.0'!R33,IF($N$7="V",'VA_k1=0.0_k2=1.0'!S33,"")))))))</f>
        <v>0.24673704225551346</v>
      </c>
      <c r="U34" s="133">
        <f>IF($O$14="X",$Q$9,'VA_k1=0.1_k2=0.9'!M33)</f>
        <v>5</v>
      </c>
      <c r="V34" s="133">
        <f>IF($O$14="X",$R$9,IF($N$7="S1",'VA_k1=0.1_k2=0.9'!N33,IF($N$7="S2",'VA_k1=0.1_k2=0.9'!O33,IF($N$7="I",'VA_k1=0.1_k2=0.9'!P33,IF($N$7="R",'VA_k1=0.1_k2=0.9'!Q33,IF($N$7="D",'VA_k1=0.1_k2=0.9'!R33,IF($N$7="V",'VA_k1=0.1_k2=0.9'!S33,"")))))))</f>
        <v>0.24673704225551346</v>
      </c>
      <c r="W34" s="133">
        <f>IF($O$15="X",$Q$9,'VA_k1=0.2_k2=0.8'!M33)</f>
        <v>5</v>
      </c>
      <c r="X34" s="133">
        <f>IF($O$15="X",$R$9,IF($N$7="S1",'VA_k1=0.2_k2=0.8'!N33,IF($N$7="S2",'VA_k1=0.2_k2=0.8'!O33,IF($N$7="I",'VA_k1=0.2_k2=0.8'!P33,IF($N$7="R",'VA_k1=0.2_k2=0.8'!Q33,IF($N$7="D",'VA_k1=0.2_k2=0.8'!R33,IF($N$7="V",'VA_k1=0.2_k2=0.8'!S33,"")))))))</f>
        <v>0.24673704225551346</v>
      </c>
      <c r="Y34" s="133">
        <f>IF($O$16="X",$Q$9,'VA_k1=0.3_k2=0.7'!M33)</f>
        <v>5</v>
      </c>
      <c r="Z34" s="133">
        <f>IF($O$16="X",$R$9,IF($N$7="S1",'VA_k1=0.3_k2=0.7'!N33,IF($N$7="S2",'VA_k1=0.3_k2=0.7'!O33,IF($N$7="I",'VA_k1=0.3_k2=0.7'!P33,IF($N$7="R",'VA_k1=0.3_k2=0.7'!Q33,IF($N$7="D",'VA_k1=0.3_k2=0.7'!R33,IF($N$7="V",'VA_k1=0.3_k2=0.7'!S33,"")))))))</f>
        <v>0.24673704225551346</v>
      </c>
      <c r="AA34" s="133">
        <f>IF($O$17="X",$Q$9,'VA_k1=0.4_k2=0.6'!M33)</f>
        <v>5</v>
      </c>
      <c r="AB34" s="133">
        <f>IF($O$17="X",$R$9,IF($N$7="S1",'VA_k1=0.4_k2=0.6'!N33,IF($N$7="S2",'VA_k1=0.4_k2=0.6'!O33,IF($N$7="I",'VA_k1=0.4_k2=0.6'!P33,IF($N$7="R",'VA_k1=0.4_k2=0.6'!Q33,IF($N$7="D",'VA_k1=0.4_k2=0.6'!R33,IF($N$7="V",'VA_k1=0.4_k2=0.6'!S33,"")))))))</f>
        <v>0.24673704225551346</v>
      </c>
      <c r="AC34" s="133">
        <f>IF($O$18="X",$Q$9,'VA_k1=0.5_k2=0.5'!M33)</f>
        <v>5</v>
      </c>
      <c r="AD34" s="133">
        <f>IF($O$18="X",$R$9,IF($N$7="S1",'VA_k1=0.5_k2=0.5'!N33,IF($N$7="S2",'VA_k1=0.5_k2=0.5'!O33,IF($N$7="I",'VA_k1=0.5_k2=0.5'!P33,IF($N$7="R",'VA_k1=0.5_k2=0.5'!Q33,IF($N$7="D",'VA_k1=0.5_k2=0.5'!R33,IF($N$7="V",'VA_k1=0.5_k2=0.5'!S33,"")))))))</f>
        <v>0.24673704225551346</v>
      </c>
      <c r="AE34" s="133">
        <f>IF($O$19="X",$Q$9,'VA_k1=0.6_k2=0.4'!M33)</f>
        <v>5</v>
      </c>
      <c r="AF34" s="133">
        <f>IF($O$19="X",$R$9,IF($N$7="S1",'VA_k1=0.6_k2=0.4'!N33,IF($N$7="S2",'VA_k1=0.6_k2=0.4'!O33,IF($N$7="I",'VA_k1=0.6_k2=0.4'!P33,IF($N$7="R",'VA_k1=0.6_k2=0.4'!Q33,IF($N$7="D",'VA_k1=0.6_k2=0.4'!R33,IF($N$7="V",'VA_k1=0.6_k2=0.4'!S33,"")))))))</f>
        <v>0.24673704225551346</v>
      </c>
      <c r="AG34" s="133">
        <f>IF($O$20="X",$Q$9,'VA_k1=0.7_k2=0.3'!M33)</f>
        <v>5</v>
      </c>
      <c r="AH34" s="133">
        <f>IF($O$20="X",$R$9,IF($N$7="S1",'VA_k1=0.7_k2=0.3'!N33,IF($N$7="S2",'VA_k1=0.7_k2=0.3'!O33,IF($N$7="I",'VA_k1=0.7_k2=0.3'!P33,IF($N$7="R",'VA_k1=0.7_k2=0.3'!Q33,IF($N$7="D",'VA_k1=0.7_k2=0.3'!R33,IF($N$7="V",'VA_k1=0.7_k2=0.3'!S33,"")))))))</f>
        <v>0.24673704225551346</v>
      </c>
      <c r="AI34" s="133">
        <f>IF($O$21="X",$Q$9,'VA_k1=0.8_k2=0.2'!M33)</f>
        <v>5</v>
      </c>
      <c r="AJ34" s="133">
        <f>IF($O$21="X",$R$9,IF($N$7="S1",'VA_k1=0.8_k2=0.2'!N33,IF($N$7="S2",'VA_k1=0.8_k2=0.2'!O33,IF($N$7="I",'VA_k1=0.8_k2=0.2'!P33,IF($N$7="R",'VA_k1=0.8_k2=0.2'!Q33,IF($N$7="D",'VA_k1=0.8_k2=0.2'!R33,IF($N$7="V",'VA_k1=0.8_k2=0.2'!S33,"")))))))</f>
        <v>0.24673704225551346</v>
      </c>
      <c r="AK34" s="133">
        <f>IF($O$22="X",$Q$9,'VA_k1=0.9_k2=0.1'!M33)</f>
        <v>19.997750430698847</v>
      </c>
      <c r="AL34" s="133">
        <f>IF($O$22="X",$R$9,IF($N$7="S1",'VA_k1=0.9_k2=0.1'!N33,IF($N$7="S2",'VA_k1=0.9_k2=0.1'!O33,IF($N$7="I",'VA_k1=0.9_k2=0.1'!P33,IF($N$7="R",'VA_k1=0.9_k2=0.1'!Q33,IF($N$7="D",'VA_k1=0.9_k2=0.1'!R33,IF($N$7="V",'VA_k1=0.9_k2=0.1'!S33,"")))))))</f>
        <v>7.2078302385833633E-4</v>
      </c>
      <c r="AM34" s="133">
        <f>IF($O$23="X",$Q$9,'VA_k1=1.0_k2=0.0'!M33)</f>
        <v>5</v>
      </c>
      <c r="AN34" s="133">
        <f>IF($O$23="X",$R$9,IF($N$7="S1",'VA_k1=1.0_k2=0.0'!N33,IF($N$7="S2",'VA_k1=1.0_k2=0.0'!O33,IF($N$7="I",'VA_k1=1.0_k2=0.0'!P33,IF($N$7="R",'VA_k1=1.0_k2=0.0'!Q33,IF($N$7="D",'VA_k1=1.0_k2=0.0'!R33,IF($N$7="V",'VA_k1=1.0_k2=0.0'!S33,"")))))))</f>
        <v>0.24673704225551346</v>
      </c>
    </row>
    <row r="35" spans="17:40" x14ac:dyDescent="0.25">
      <c r="Q35" s="133">
        <f>IF($O$12="X",$Q$9,'RESULTS (2S)'!B49)</f>
        <v>25.819653888311237</v>
      </c>
      <c r="R35" s="133">
        <f>IF($O$12="X",$R$9,IF($N$7="S1",'RESULTS (2S)'!C49,IF($N$7="S2",'RESULTS (2S)'!D49,IF($N$7="I",'RESULTS (2S)'!E49,IF($N$7="R",'RESULTS (2S)'!F49,IF($N$7="D",'RESULTS (2S)'!G49,IF($N$7="V",'RESULTS (2S)'!H49,"")))))))</f>
        <v>9.1979476667001028E-2</v>
      </c>
      <c r="S35" s="133">
        <f>IF($O$13="X",$Q$9,'VA_k1=0.0_k2=1.0'!M34)</f>
        <v>5</v>
      </c>
      <c r="T35" s="133">
        <f>IF($O$13="X",$R$9,IF($N$7="S1",'VA_k1=0.0_k2=1.0'!N34,IF($N$7="S2",'VA_k1=0.0_k2=1.0'!O34,IF($N$7="I",'VA_k1=0.0_k2=1.0'!P34,IF($N$7="R",'VA_k1=0.0_k2=1.0'!Q34,IF($N$7="D",'VA_k1=0.0_k2=1.0'!R34,IF($N$7="V",'VA_k1=0.0_k2=1.0'!S34,"")))))))</f>
        <v>0.24673704225551346</v>
      </c>
      <c r="U35" s="133">
        <f>IF($O$14="X",$Q$9,'VA_k1=0.1_k2=0.9'!M34)</f>
        <v>5</v>
      </c>
      <c r="V35" s="133">
        <f>IF($O$14="X",$R$9,IF($N$7="S1",'VA_k1=0.1_k2=0.9'!N34,IF($N$7="S2",'VA_k1=0.1_k2=0.9'!O34,IF($N$7="I",'VA_k1=0.1_k2=0.9'!P34,IF($N$7="R",'VA_k1=0.1_k2=0.9'!Q34,IF($N$7="D",'VA_k1=0.1_k2=0.9'!R34,IF($N$7="V",'VA_k1=0.1_k2=0.9'!S34,"")))))))</f>
        <v>0.24673704225551346</v>
      </c>
      <c r="W35" s="133">
        <f>IF($O$15="X",$Q$9,'VA_k1=0.2_k2=0.8'!M34)</f>
        <v>5</v>
      </c>
      <c r="X35" s="133">
        <f>IF($O$15="X",$R$9,IF($N$7="S1",'VA_k1=0.2_k2=0.8'!N34,IF($N$7="S2",'VA_k1=0.2_k2=0.8'!O34,IF($N$7="I",'VA_k1=0.2_k2=0.8'!P34,IF($N$7="R",'VA_k1=0.2_k2=0.8'!Q34,IF($N$7="D",'VA_k1=0.2_k2=0.8'!R34,IF($N$7="V",'VA_k1=0.2_k2=0.8'!S34,"")))))))</f>
        <v>0.24673704225551346</v>
      </c>
      <c r="Y35" s="133">
        <f>IF($O$16="X",$Q$9,'VA_k1=0.3_k2=0.7'!M34)</f>
        <v>5</v>
      </c>
      <c r="Z35" s="133">
        <f>IF($O$16="X",$R$9,IF($N$7="S1",'VA_k1=0.3_k2=0.7'!N34,IF($N$7="S2",'VA_k1=0.3_k2=0.7'!O34,IF($N$7="I",'VA_k1=0.3_k2=0.7'!P34,IF($N$7="R",'VA_k1=0.3_k2=0.7'!Q34,IF($N$7="D",'VA_k1=0.3_k2=0.7'!R34,IF($N$7="V",'VA_k1=0.3_k2=0.7'!S34,"")))))))</f>
        <v>0.24673704225551346</v>
      </c>
      <c r="AA35" s="133">
        <f>IF($O$17="X",$Q$9,'VA_k1=0.4_k2=0.6'!M34)</f>
        <v>5</v>
      </c>
      <c r="AB35" s="133">
        <f>IF($O$17="X",$R$9,IF($N$7="S1",'VA_k1=0.4_k2=0.6'!N34,IF($N$7="S2",'VA_k1=0.4_k2=0.6'!O34,IF($N$7="I",'VA_k1=0.4_k2=0.6'!P34,IF($N$7="R",'VA_k1=0.4_k2=0.6'!Q34,IF($N$7="D",'VA_k1=0.4_k2=0.6'!R34,IF($N$7="V",'VA_k1=0.4_k2=0.6'!S34,"")))))))</f>
        <v>0.24673704225551346</v>
      </c>
      <c r="AC35" s="133">
        <f>IF($O$18="X",$Q$9,'VA_k1=0.5_k2=0.5'!M34)</f>
        <v>5</v>
      </c>
      <c r="AD35" s="133">
        <f>IF($O$18="X",$R$9,IF($N$7="S1",'VA_k1=0.5_k2=0.5'!N34,IF($N$7="S2",'VA_k1=0.5_k2=0.5'!O34,IF($N$7="I",'VA_k1=0.5_k2=0.5'!P34,IF($N$7="R",'VA_k1=0.5_k2=0.5'!Q34,IF($N$7="D",'VA_k1=0.5_k2=0.5'!R34,IF($N$7="V",'VA_k1=0.5_k2=0.5'!S34,"")))))))</f>
        <v>0.24673704225551346</v>
      </c>
      <c r="AE35" s="133">
        <f>IF($O$19="X",$Q$9,'VA_k1=0.6_k2=0.4'!M34)</f>
        <v>5</v>
      </c>
      <c r="AF35" s="133">
        <f>IF($O$19="X",$R$9,IF($N$7="S1",'VA_k1=0.6_k2=0.4'!N34,IF($N$7="S2",'VA_k1=0.6_k2=0.4'!O34,IF($N$7="I",'VA_k1=0.6_k2=0.4'!P34,IF($N$7="R",'VA_k1=0.6_k2=0.4'!Q34,IF($N$7="D",'VA_k1=0.6_k2=0.4'!R34,IF($N$7="V",'VA_k1=0.6_k2=0.4'!S34,"")))))))</f>
        <v>0.24673704225551346</v>
      </c>
      <c r="AG35" s="133">
        <f>IF($O$20="X",$Q$9,'VA_k1=0.7_k2=0.3'!M34)</f>
        <v>5</v>
      </c>
      <c r="AH35" s="133">
        <f>IF($O$20="X",$R$9,IF($N$7="S1",'VA_k1=0.7_k2=0.3'!N34,IF($N$7="S2",'VA_k1=0.7_k2=0.3'!O34,IF($N$7="I",'VA_k1=0.7_k2=0.3'!P34,IF($N$7="R",'VA_k1=0.7_k2=0.3'!Q34,IF($N$7="D",'VA_k1=0.7_k2=0.3'!R34,IF($N$7="V",'VA_k1=0.7_k2=0.3'!S34,"")))))))</f>
        <v>0.24673704225551346</v>
      </c>
      <c r="AI35" s="133">
        <f>IF($O$21="X",$Q$9,'VA_k1=0.8_k2=0.2'!M34)</f>
        <v>5</v>
      </c>
      <c r="AJ35" s="133">
        <f>IF($O$21="X",$R$9,IF($N$7="S1",'VA_k1=0.8_k2=0.2'!N34,IF($N$7="S2",'VA_k1=0.8_k2=0.2'!O34,IF($N$7="I",'VA_k1=0.8_k2=0.2'!P34,IF($N$7="R",'VA_k1=0.8_k2=0.2'!Q34,IF($N$7="D",'VA_k1=0.8_k2=0.2'!R34,IF($N$7="V",'VA_k1=0.8_k2=0.2'!S34,"")))))))</f>
        <v>0.24673704225551346</v>
      </c>
      <c r="AK35" s="133">
        <f>IF($O$22="X",$Q$9,'VA_k1=0.9_k2=0.1'!M34)</f>
        <v>20.019153052279883</v>
      </c>
      <c r="AL35" s="133">
        <f>IF($O$22="X",$R$9,IF($N$7="S1",'VA_k1=0.9_k2=0.1'!N34,IF($N$7="S2",'VA_k1=0.9_k2=0.1'!O34,IF($N$7="I",'VA_k1=0.9_k2=0.1'!P34,IF($N$7="R",'VA_k1=0.9_k2=0.1'!Q34,IF($N$7="D",'VA_k1=0.9_k2=0.1'!R34,IF($N$7="V",'VA_k1=0.9_k2=0.1'!S34,"")))))))</f>
        <v>3.7943425355296589E-4</v>
      </c>
      <c r="AM35" s="133">
        <f>IF($O$23="X",$Q$9,'VA_k1=1.0_k2=0.0'!M34)</f>
        <v>5</v>
      </c>
      <c r="AN35" s="133">
        <f>IF($O$23="X",$R$9,IF($N$7="S1",'VA_k1=1.0_k2=0.0'!N34,IF($N$7="S2",'VA_k1=1.0_k2=0.0'!O34,IF($N$7="I",'VA_k1=1.0_k2=0.0'!P34,IF($N$7="R",'VA_k1=1.0_k2=0.0'!Q34,IF($N$7="D",'VA_k1=1.0_k2=0.0'!R34,IF($N$7="V",'VA_k1=1.0_k2=0.0'!S34,"")))))))</f>
        <v>0.24673704225551346</v>
      </c>
    </row>
    <row r="36" spans="17:40" x14ac:dyDescent="0.25">
      <c r="Q36" s="133">
        <f>IF($O$12="X",$Q$9,'RESULTS (2S)'!B50)</f>
        <v>26.729183541573143</v>
      </c>
      <c r="R36" s="133">
        <f>IF($O$12="X",$R$9,IF($N$7="S1",'RESULTS (2S)'!C50,IF($N$7="S2",'RESULTS (2S)'!D50,IF($N$7="I",'RESULTS (2S)'!E50,IF($N$7="R",'RESULTS (2S)'!F50,IF($N$7="D",'RESULTS (2S)'!G50,IF($N$7="V",'RESULTS (2S)'!H50,"")))))))</f>
        <v>8.5277256117043454E-2</v>
      </c>
      <c r="S36" s="133">
        <f>IF($O$13="X",$Q$9,'VA_k1=0.0_k2=1.0'!M35)</f>
        <v>5</v>
      </c>
      <c r="T36" s="133">
        <f>IF($O$13="X",$R$9,IF($N$7="S1",'VA_k1=0.0_k2=1.0'!N35,IF($N$7="S2",'VA_k1=0.0_k2=1.0'!O35,IF($N$7="I",'VA_k1=0.0_k2=1.0'!P35,IF($N$7="R",'VA_k1=0.0_k2=1.0'!Q35,IF($N$7="D",'VA_k1=0.0_k2=1.0'!R35,IF($N$7="V",'VA_k1=0.0_k2=1.0'!S35,"")))))))</f>
        <v>0.24673704225551346</v>
      </c>
      <c r="U36" s="133">
        <f>IF($O$14="X",$Q$9,'VA_k1=0.1_k2=0.9'!M35)</f>
        <v>5</v>
      </c>
      <c r="V36" s="133">
        <f>IF($O$14="X",$R$9,IF($N$7="S1",'VA_k1=0.1_k2=0.9'!N35,IF($N$7="S2",'VA_k1=0.1_k2=0.9'!O35,IF($N$7="I",'VA_k1=0.1_k2=0.9'!P35,IF($N$7="R",'VA_k1=0.1_k2=0.9'!Q35,IF($N$7="D",'VA_k1=0.1_k2=0.9'!R35,IF($N$7="V",'VA_k1=0.1_k2=0.9'!S35,"")))))))</f>
        <v>0.24673704225551346</v>
      </c>
      <c r="W36" s="133">
        <f>IF($O$15="X",$Q$9,'VA_k1=0.2_k2=0.8'!M35)</f>
        <v>5</v>
      </c>
      <c r="X36" s="133">
        <f>IF($O$15="X",$R$9,IF($N$7="S1",'VA_k1=0.2_k2=0.8'!N35,IF($N$7="S2",'VA_k1=0.2_k2=0.8'!O35,IF($N$7="I",'VA_k1=0.2_k2=0.8'!P35,IF($N$7="R",'VA_k1=0.2_k2=0.8'!Q35,IF($N$7="D",'VA_k1=0.2_k2=0.8'!R35,IF($N$7="V",'VA_k1=0.2_k2=0.8'!S35,"")))))))</f>
        <v>0.24673704225551346</v>
      </c>
      <c r="Y36" s="133">
        <f>IF($O$16="X",$Q$9,'VA_k1=0.3_k2=0.7'!M35)</f>
        <v>5</v>
      </c>
      <c r="Z36" s="133">
        <f>IF($O$16="X",$R$9,IF($N$7="S1",'VA_k1=0.3_k2=0.7'!N35,IF($N$7="S2",'VA_k1=0.3_k2=0.7'!O35,IF($N$7="I",'VA_k1=0.3_k2=0.7'!P35,IF($N$7="R",'VA_k1=0.3_k2=0.7'!Q35,IF($N$7="D",'VA_k1=0.3_k2=0.7'!R35,IF($N$7="V",'VA_k1=0.3_k2=0.7'!S35,"")))))))</f>
        <v>0.24673704225551346</v>
      </c>
      <c r="AA36" s="133">
        <f>IF($O$17="X",$Q$9,'VA_k1=0.4_k2=0.6'!M35)</f>
        <v>5</v>
      </c>
      <c r="AB36" s="133">
        <f>IF($O$17="X",$R$9,IF($N$7="S1",'VA_k1=0.4_k2=0.6'!N35,IF($N$7="S2",'VA_k1=0.4_k2=0.6'!O35,IF($N$7="I",'VA_k1=0.4_k2=0.6'!P35,IF($N$7="R",'VA_k1=0.4_k2=0.6'!Q35,IF($N$7="D",'VA_k1=0.4_k2=0.6'!R35,IF($N$7="V",'VA_k1=0.4_k2=0.6'!S35,"")))))))</f>
        <v>0.24673704225551346</v>
      </c>
      <c r="AC36" s="133">
        <f>IF($O$18="X",$Q$9,'VA_k1=0.5_k2=0.5'!M35)</f>
        <v>5</v>
      </c>
      <c r="AD36" s="133">
        <f>IF($O$18="X",$R$9,IF($N$7="S1",'VA_k1=0.5_k2=0.5'!N35,IF($N$7="S2",'VA_k1=0.5_k2=0.5'!O35,IF($N$7="I",'VA_k1=0.5_k2=0.5'!P35,IF($N$7="R",'VA_k1=0.5_k2=0.5'!Q35,IF($N$7="D",'VA_k1=0.5_k2=0.5'!R35,IF($N$7="V",'VA_k1=0.5_k2=0.5'!S35,"")))))))</f>
        <v>0.24673704225551346</v>
      </c>
      <c r="AE36" s="133">
        <f>IF($O$19="X",$Q$9,'VA_k1=0.6_k2=0.4'!M35)</f>
        <v>5</v>
      </c>
      <c r="AF36" s="133">
        <f>IF($O$19="X",$R$9,IF($N$7="S1",'VA_k1=0.6_k2=0.4'!N35,IF($N$7="S2",'VA_k1=0.6_k2=0.4'!O35,IF($N$7="I",'VA_k1=0.6_k2=0.4'!P35,IF($N$7="R",'VA_k1=0.6_k2=0.4'!Q35,IF($N$7="D",'VA_k1=0.6_k2=0.4'!R35,IF($N$7="V",'VA_k1=0.6_k2=0.4'!S35,"")))))))</f>
        <v>0.24673704225551346</v>
      </c>
      <c r="AG36" s="133">
        <f>IF($O$20="X",$Q$9,'VA_k1=0.7_k2=0.3'!M35)</f>
        <v>5</v>
      </c>
      <c r="AH36" s="133">
        <f>IF($O$20="X",$R$9,IF($N$7="S1",'VA_k1=0.7_k2=0.3'!N35,IF($N$7="S2",'VA_k1=0.7_k2=0.3'!O35,IF($N$7="I",'VA_k1=0.7_k2=0.3'!P35,IF($N$7="R",'VA_k1=0.7_k2=0.3'!Q35,IF($N$7="D",'VA_k1=0.7_k2=0.3'!R35,IF($N$7="V",'VA_k1=0.7_k2=0.3'!S35,"")))))))</f>
        <v>0.24673704225551346</v>
      </c>
      <c r="AI36" s="133">
        <f>IF($O$21="X",$Q$9,'VA_k1=0.8_k2=0.2'!M35)</f>
        <v>5</v>
      </c>
      <c r="AJ36" s="133">
        <f>IF($O$21="X",$R$9,IF($N$7="S1",'VA_k1=0.8_k2=0.2'!N35,IF($N$7="S2",'VA_k1=0.8_k2=0.2'!O35,IF($N$7="I",'VA_k1=0.8_k2=0.2'!P35,IF($N$7="R",'VA_k1=0.8_k2=0.2'!Q35,IF($N$7="D",'VA_k1=0.8_k2=0.2'!R35,IF($N$7="V",'VA_k1=0.8_k2=0.2'!S35,"")))))))</f>
        <v>0.24673704225551346</v>
      </c>
      <c r="AK36" s="133">
        <f>IF($O$22="X",$Q$9,'VA_k1=0.9_k2=0.1'!M35)</f>
        <v>20.040555088490446</v>
      </c>
      <c r="AL36" s="133">
        <f>IF($O$22="X",$R$9,IF($N$7="S1",'VA_k1=0.9_k2=0.1'!N35,IF($N$7="S2",'VA_k1=0.9_k2=0.1'!O35,IF($N$7="I",'VA_k1=0.9_k2=0.1'!P35,IF($N$7="R",'VA_k1=0.9_k2=0.1'!Q35,IF($N$7="D",'VA_k1=0.9_k2=0.1'!R35,IF($N$7="V",'VA_k1=0.9_k2=0.1'!S35,"")))))))</f>
        <v>3.8110545072132774E-5</v>
      </c>
      <c r="AM36" s="133">
        <f>IF($O$23="X",$Q$9,'VA_k1=1.0_k2=0.0'!M35)</f>
        <v>5</v>
      </c>
      <c r="AN36" s="133">
        <f>IF($O$23="X",$R$9,IF($N$7="S1",'VA_k1=1.0_k2=0.0'!N35,IF($N$7="S2",'VA_k1=1.0_k2=0.0'!O35,IF($N$7="I",'VA_k1=1.0_k2=0.0'!P35,IF($N$7="R",'VA_k1=1.0_k2=0.0'!Q35,IF($N$7="D",'VA_k1=1.0_k2=0.0'!R35,IF($N$7="V",'VA_k1=1.0_k2=0.0'!S35,"")))))))</f>
        <v>0.24673704225551346</v>
      </c>
    </row>
    <row r="37" spans="17:40" x14ac:dyDescent="0.25">
      <c r="Q37" s="133">
        <f>IF($O$12="X",$Q$9,'RESULTS (2S)'!B51)</f>
        <v>27.498231670201204</v>
      </c>
      <c r="R37" s="133">
        <f>IF($O$12="X",$R$9,IF($N$7="S1",'RESULTS (2S)'!C51,IF($N$7="S2",'RESULTS (2S)'!D51,IF($N$7="I",'RESULTS (2S)'!E51,IF($N$7="R",'RESULTS (2S)'!F51,IF($N$7="D",'RESULTS (2S)'!G51,IF($N$7="V",'RESULTS (2S)'!H51,"")))))))</f>
        <v>8.0490067508706409E-2</v>
      </c>
      <c r="S37" s="133">
        <f>IF($O$13="X",$Q$9,'VA_k1=0.0_k2=1.0'!M36)</f>
        <v>5</v>
      </c>
      <c r="T37" s="133">
        <f>IF($O$13="X",$R$9,IF($N$7="S1",'VA_k1=0.0_k2=1.0'!N36,IF($N$7="S2",'VA_k1=0.0_k2=1.0'!O36,IF($N$7="I",'VA_k1=0.0_k2=1.0'!P36,IF($N$7="R",'VA_k1=0.0_k2=1.0'!Q36,IF($N$7="D",'VA_k1=0.0_k2=1.0'!R36,IF($N$7="V",'VA_k1=0.0_k2=1.0'!S36,"")))))))</f>
        <v>0.24673704225551346</v>
      </c>
      <c r="U37" s="133">
        <f>IF($O$14="X",$Q$9,'VA_k1=0.1_k2=0.9'!M36)</f>
        <v>5</v>
      </c>
      <c r="V37" s="133">
        <f>IF($O$14="X",$R$9,IF($N$7="S1",'VA_k1=0.1_k2=0.9'!N36,IF($N$7="S2",'VA_k1=0.1_k2=0.9'!O36,IF($N$7="I",'VA_k1=0.1_k2=0.9'!P36,IF($N$7="R",'VA_k1=0.1_k2=0.9'!Q36,IF($N$7="D",'VA_k1=0.1_k2=0.9'!R36,IF($N$7="V",'VA_k1=0.1_k2=0.9'!S36,"")))))))</f>
        <v>0.24673704225551346</v>
      </c>
      <c r="W37" s="133">
        <f>IF($O$15="X",$Q$9,'VA_k1=0.2_k2=0.8'!M36)</f>
        <v>5</v>
      </c>
      <c r="X37" s="133">
        <f>IF($O$15="X",$R$9,IF($N$7="S1",'VA_k1=0.2_k2=0.8'!N36,IF($N$7="S2",'VA_k1=0.2_k2=0.8'!O36,IF($N$7="I",'VA_k1=0.2_k2=0.8'!P36,IF($N$7="R",'VA_k1=0.2_k2=0.8'!Q36,IF($N$7="D",'VA_k1=0.2_k2=0.8'!R36,IF($N$7="V",'VA_k1=0.2_k2=0.8'!S36,"")))))))</f>
        <v>0.24673704225551346</v>
      </c>
      <c r="Y37" s="133">
        <f>IF($O$16="X",$Q$9,'VA_k1=0.3_k2=0.7'!M36)</f>
        <v>5</v>
      </c>
      <c r="Z37" s="133">
        <f>IF($O$16="X",$R$9,IF($N$7="S1",'VA_k1=0.3_k2=0.7'!N36,IF($N$7="S2",'VA_k1=0.3_k2=0.7'!O36,IF($N$7="I",'VA_k1=0.3_k2=0.7'!P36,IF($N$7="R",'VA_k1=0.3_k2=0.7'!Q36,IF($N$7="D",'VA_k1=0.3_k2=0.7'!R36,IF($N$7="V",'VA_k1=0.3_k2=0.7'!S36,"")))))))</f>
        <v>0.24673704225551346</v>
      </c>
      <c r="AA37" s="133">
        <f>IF($O$17="X",$Q$9,'VA_k1=0.4_k2=0.6'!M36)</f>
        <v>5</v>
      </c>
      <c r="AB37" s="133">
        <f>IF($O$17="X",$R$9,IF($N$7="S1",'VA_k1=0.4_k2=0.6'!N36,IF($N$7="S2",'VA_k1=0.4_k2=0.6'!O36,IF($N$7="I",'VA_k1=0.4_k2=0.6'!P36,IF($N$7="R",'VA_k1=0.4_k2=0.6'!Q36,IF($N$7="D",'VA_k1=0.4_k2=0.6'!R36,IF($N$7="V",'VA_k1=0.4_k2=0.6'!S36,"")))))))</f>
        <v>0.24673704225551346</v>
      </c>
      <c r="AC37" s="133">
        <f>IF($O$18="X",$Q$9,'VA_k1=0.5_k2=0.5'!M36)</f>
        <v>5</v>
      </c>
      <c r="AD37" s="133">
        <f>IF($O$18="X",$R$9,IF($N$7="S1",'VA_k1=0.5_k2=0.5'!N36,IF($N$7="S2",'VA_k1=0.5_k2=0.5'!O36,IF($N$7="I",'VA_k1=0.5_k2=0.5'!P36,IF($N$7="R",'VA_k1=0.5_k2=0.5'!Q36,IF($N$7="D",'VA_k1=0.5_k2=0.5'!R36,IF($N$7="V",'VA_k1=0.5_k2=0.5'!S36,"")))))))</f>
        <v>0.24673704225551346</v>
      </c>
      <c r="AE37" s="133">
        <f>IF($O$19="X",$Q$9,'VA_k1=0.6_k2=0.4'!M36)</f>
        <v>5</v>
      </c>
      <c r="AF37" s="133">
        <f>IF($O$19="X",$R$9,IF($N$7="S1",'VA_k1=0.6_k2=0.4'!N36,IF($N$7="S2",'VA_k1=0.6_k2=0.4'!O36,IF($N$7="I",'VA_k1=0.6_k2=0.4'!P36,IF($N$7="R",'VA_k1=0.6_k2=0.4'!Q36,IF($N$7="D",'VA_k1=0.6_k2=0.4'!R36,IF($N$7="V",'VA_k1=0.6_k2=0.4'!S36,"")))))))</f>
        <v>0.24673704225551346</v>
      </c>
      <c r="AG37" s="133">
        <f>IF($O$20="X",$Q$9,'VA_k1=0.7_k2=0.3'!M36)</f>
        <v>5</v>
      </c>
      <c r="AH37" s="133">
        <f>IF($O$20="X",$R$9,IF($N$7="S1",'VA_k1=0.7_k2=0.3'!N36,IF($N$7="S2",'VA_k1=0.7_k2=0.3'!O36,IF($N$7="I",'VA_k1=0.7_k2=0.3'!P36,IF($N$7="R",'VA_k1=0.7_k2=0.3'!Q36,IF($N$7="D",'VA_k1=0.7_k2=0.3'!R36,IF($N$7="V",'VA_k1=0.7_k2=0.3'!S36,"")))))))</f>
        <v>0.24673704225551346</v>
      </c>
      <c r="AI37" s="133">
        <f>IF($O$21="X",$Q$9,'VA_k1=0.8_k2=0.2'!M36)</f>
        <v>5</v>
      </c>
      <c r="AJ37" s="133">
        <f>IF($O$21="X",$R$9,IF($N$7="S1",'VA_k1=0.8_k2=0.2'!N36,IF($N$7="S2",'VA_k1=0.8_k2=0.2'!O36,IF($N$7="I",'VA_k1=0.8_k2=0.2'!P36,IF($N$7="R",'VA_k1=0.8_k2=0.2'!Q36,IF($N$7="D",'VA_k1=0.8_k2=0.2'!R36,IF($N$7="V",'VA_k1=0.8_k2=0.2'!S36,"")))))))</f>
        <v>0.24673704225551346</v>
      </c>
      <c r="AK37" s="133">
        <f>IF($O$22="X",$Q$9,'VA_k1=0.9_k2=0.1'!M36)</f>
        <v>20.042914098914011</v>
      </c>
      <c r="AL37" s="133">
        <f>IF($O$22="X",$R$9,IF($N$7="S1",'VA_k1=0.9_k2=0.1'!N36,IF($N$7="S2",'VA_k1=0.9_k2=0.1'!O36,IF($N$7="I",'VA_k1=0.9_k2=0.1'!P36,IF($N$7="R",'VA_k1=0.9_k2=0.1'!Q36,IF($N$7="D",'VA_k1=0.9_k2=0.1'!R36,IF($N$7="V",'VA_k1=0.9_k2=0.1'!S36,"")))))))</f>
        <v>4.8955632028578584E-7</v>
      </c>
      <c r="AM37" s="133">
        <f>IF($O$23="X",$Q$9,'VA_k1=1.0_k2=0.0'!M36)</f>
        <v>5</v>
      </c>
      <c r="AN37" s="133">
        <f>IF($O$23="X",$R$9,IF($N$7="S1",'VA_k1=1.0_k2=0.0'!N36,IF($N$7="S2",'VA_k1=1.0_k2=0.0'!O36,IF($N$7="I",'VA_k1=1.0_k2=0.0'!P36,IF($N$7="R",'VA_k1=1.0_k2=0.0'!Q36,IF($N$7="D",'VA_k1=1.0_k2=0.0'!R36,IF($N$7="V",'VA_k1=1.0_k2=0.0'!S36,"")))))))</f>
        <v>0.24673704225551346</v>
      </c>
    </row>
    <row r="38" spans="17:40" x14ac:dyDescent="0.25">
      <c r="Q38" s="133">
        <f>IF($O$12="X",$Q$9,'RESULTS (2S)'!B52)</f>
        <v>28.282770556895994</v>
      </c>
      <c r="R38" s="133">
        <f>IF($O$12="X",$R$9,IF($N$7="S1",'RESULTS (2S)'!C52,IF($N$7="S2",'RESULTS (2S)'!D52,IF($N$7="I",'RESULTS (2S)'!E52,IF($N$7="R",'RESULTS (2S)'!F52,IF($N$7="D",'RESULTS (2S)'!G52,IF($N$7="V",'RESULTS (2S)'!H52,"")))))))</f>
        <v>7.6337356843000193E-2</v>
      </c>
      <c r="S38" s="133">
        <f>IF($O$13="X",$Q$9,'VA_k1=0.0_k2=1.0'!M37)</f>
        <v>5</v>
      </c>
      <c r="T38" s="133">
        <f>IF($O$13="X",$R$9,IF($N$7="S1",'VA_k1=0.0_k2=1.0'!N37,IF($N$7="S2",'VA_k1=0.0_k2=1.0'!O37,IF($N$7="I",'VA_k1=0.0_k2=1.0'!P37,IF($N$7="R",'VA_k1=0.0_k2=1.0'!Q37,IF($N$7="D",'VA_k1=0.0_k2=1.0'!R37,IF($N$7="V",'VA_k1=0.0_k2=1.0'!S37,"")))))))</f>
        <v>0.24673704225551346</v>
      </c>
      <c r="U38" s="133">
        <f>IF($O$14="X",$Q$9,'VA_k1=0.1_k2=0.9'!M37)</f>
        <v>5</v>
      </c>
      <c r="V38" s="133">
        <f>IF($O$14="X",$R$9,IF($N$7="S1",'VA_k1=0.1_k2=0.9'!N37,IF($N$7="S2",'VA_k1=0.1_k2=0.9'!O37,IF($N$7="I",'VA_k1=0.1_k2=0.9'!P37,IF($N$7="R",'VA_k1=0.1_k2=0.9'!Q37,IF($N$7="D",'VA_k1=0.1_k2=0.9'!R37,IF($N$7="V",'VA_k1=0.1_k2=0.9'!S37,"")))))))</f>
        <v>0.24673704225551346</v>
      </c>
      <c r="W38" s="133">
        <f>IF($O$15="X",$Q$9,'VA_k1=0.2_k2=0.8'!M37)</f>
        <v>5</v>
      </c>
      <c r="X38" s="133">
        <f>IF($O$15="X",$R$9,IF($N$7="S1",'VA_k1=0.2_k2=0.8'!N37,IF($N$7="S2",'VA_k1=0.2_k2=0.8'!O37,IF($N$7="I",'VA_k1=0.2_k2=0.8'!P37,IF($N$7="R",'VA_k1=0.2_k2=0.8'!Q37,IF($N$7="D",'VA_k1=0.2_k2=0.8'!R37,IF($N$7="V",'VA_k1=0.2_k2=0.8'!S37,"")))))))</f>
        <v>0.24673704225551346</v>
      </c>
      <c r="Y38" s="133">
        <f>IF($O$16="X",$Q$9,'VA_k1=0.3_k2=0.7'!M37)</f>
        <v>5</v>
      </c>
      <c r="Z38" s="133">
        <f>IF($O$16="X",$R$9,IF($N$7="S1",'VA_k1=0.3_k2=0.7'!N37,IF($N$7="S2",'VA_k1=0.3_k2=0.7'!O37,IF($N$7="I",'VA_k1=0.3_k2=0.7'!P37,IF($N$7="R",'VA_k1=0.3_k2=0.7'!Q37,IF($N$7="D",'VA_k1=0.3_k2=0.7'!R37,IF($N$7="V",'VA_k1=0.3_k2=0.7'!S37,"")))))))</f>
        <v>0.24673704225551346</v>
      </c>
      <c r="AA38" s="133">
        <f>IF($O$17="X",$Q$9,'VA_k1=0.4_k2=0.6'!M37)</f>
        <v>5</v>
      </c>
      <c r="AB38" s="133">
        <f>IF($O$17="X",$R$9,IF($N$7="S1",'VA_k1=0.4_k2=0.6'!N37,IF($N$7="S2",'VA_k1=0.4_k2=0.6'!O37,IF($N$7="I",'VA_k1=0.4_k2=0.6'!P37,IF($N$7="R",'VA_k1=0.4_k2=0.6'!Q37,IF($N$7="D",'VA_k1=0.4_k2=0.6'!R37,IF($N$7="V",'VA_k1=0.4_k2=0.6'!S37,"")))))))</f>
        <v>0.24673704225551346</v>
      </c>
      <c r="AC38" s="133">
        <f>IF($O$18="X",$Q$9,'VA_k1=0.5_k2=0.5'!M37)</f>
        <v>5</v>
      </c>
      <c r="AD38" s="133">
        <f>IF($O$18="X",$R$9,IF($N$7="S1",'VA_k1=0.5_k2=0.5'!N37,IF($N$7="S2",'VA_k1=0.5_k2=0.5'!O37,IF($N$7="I",'VA_k1=0.5_k2=0.5'!P37,IF($N$7="R",'VA_k1=0.5_k2=0.5'!Q37,IF($N$7="D",'VA_k1=0.5_k2=0.5'!R37,IF($N$7="V",'VA_k1=0.5_k2=0.5'!S37,"")))))))</f>
        <v>0.24673704225551346</v>
      </c>
      <c r="AE38" s="133">
        <f>IF($O$19="X",$Q$9,'VA_k1=0.6_k2=0.4'!M37)</f>
        <v>5</v>
      </c>
      <c r="AF38" s="133">
        <f>IF($O$19="X",$R$9,IF($N$7="S1",'VA_k1=0.6_k2=0.4'!N37,IF($N$7="S2",'VA_k1=0.6_k2=0.4'!O37,IF($N$7="I",'VA_k1=0.6_k2=0.4'!P37,IF($N$7="R",'VA_k1=0.6_k2=0.4'!Q37,IF($N$7="D",'VA_k1=0.6_k2=0.4'!R37,IF($N$7="V",'VA_k1=0.6_k2=0.4'!S37,"")))))))</f>
        <v>0.24673704225551346</v>
      </c>
      <c r="AG38" s="133">
        <f>IF($O$20="X",$Q$9,'VA_k1=0.7_k2=0.3'!M37)</f>
        <v>5</v>
      </c>
      <c r="AH38" s="133">
        <f>IF($O$20="X",$R$9,IF($N$7="S1",'VA_k1=0.7_k2=0.3'!N37,IF($N$7="S2",'VA_k1=0.7_k2=0.3'!O37,IF($N$7="I",'VA_k1=0.7_k2=0.3'!P37,IF($N$7="R",'VA_k1=0.7_k2=0.3'!Q37,IF($N$7="D",'VA_k1=0.7_k2=0.3'!R37,IF($N$7="V",'VA_k1=0.7_k2=0.3'!S37,"")))))))</f>
        <v>0.24673704225551346</v>
      </c>
      <c r="AI38" s="133">
        <f>IF($O$21="X",$Q$9,'VA_k1=0.8_k2=0.2'!M37)</f>
        <v>5</v>
      </c>
      <c r="AJ38" s="133">
        <f>IF($O$21="X",$R$9,IF($N$7="S1",'VA_k1=0.8_k2=0.2'!N37,IF($N$7="S2",'VA_k1=0.8_k2=0.2'!O37,IF($N$7="I",'VA_k1=0.8_k2=0.2'!P37,IF($N$7="R",'VA_k1=0.8_k2=0.2'!Q37,IF($N$7="D",'VA_k1=0.8_k2=0.2'!R37,IF($N$7="V",'VA_k1=0.8_k2=0.2'!S37,"")))))))</f>
        <v>0.24673704225551346</v>
      </c>
      <c r="AK38" s="133">
        <f>IF($O$22="X",$Q$9,'VA_k1=0.9_k2=0.1'!M37)</f>
        <v>20.043387670183655</v>
      </c>
      <c r="AL38" s="133">
        <f>IF($O$22="X",$R$9,IF($N$7="S1",'VA_k1=0.9_k2=0.1'!N37,IF($N$7="S2",'VA_k1=0.9_k2=0.1'!O37,IF($N$7="I",'VA_k1=0.9_k2=0.1'!P37,IF($N$7="R",'VA_k1=0.9_k2=0.1'!Q37,IF($N$7="D",'VA_k1=0.9_k2=0.1'!R37,IF($N$7="V",'VA_k1=0.9_k2=0.1'!S37,"")))))))</f>
        <v>0</v>
      </c>
      <c r="AM38" s="133">
        <f>IF($O$23="X",$Q$9,'VA_k1=1.0_k2=0.0'!M37)</f>
        <v>5</v>
      </c>
      <c r="AN38" s="133">
        <f>IF($O$23="X",$R$9,IF($N$7="S1",'VA_k1=1.0_k2=0.0'!N37,IF($N$7="S2",'VA_k1=1.0_k2=0.0'!O37,IF($N$7="I",'VA_k1=1.0_k2=0.0'!P37,IF($N$7="R",'VA_k1=1.0_k2=0.0'!Q37,IF($N$7="D",'VA_k1=1.0_k2=0.0'!R37,IF($N$7="V",'VA_k1=1.0_k2=0.0'!S37,"")))))))</f>
        <v>0.24673704225551346</v>
      </c>
    </row>
    <row r="39" spans="17:40" x14ac:dyDescent="0.25">
      <c r="Q39" s="133">
        <f>IF($O$12="X",$Q$9,'RESULTS (2S)'!B53)</f>
        <v>29.083107604417069</v>
      </c>
      <c r="R39" s="133">
        <f>IF($O$12="X",$R$9,IF($N$7="S1",'RESULTS (2S)'!C53,IF($N$7="S2",'RESULTS (2S)'!D53,IF($N$7="I",'RESULTS (2S)'!E53,IF($N$7="R",'RESULTS (2S)'!F53,IF($N$7="D",'RESULTS (2S)'!G53,IF($N$7="V",'RESULTS (2S)'!H53,"")))))))</f>
        <v>7.2762571774907303E-2</v>
      </c>
      <c r="S39" s="133">
        <f>IF($O$13="X",$Q$9,'VA_k1=0.0_k2=1.0'!M38)</f>
        <v>5</v>
      </c>
      <c r="T39" s="133">
        <f>IF($O$13="X",$R$9,IF($N$7="S1",'VA_k1=0.0_k2=1.0'!N38,IF($N$7="S2",'VA_k1=0.0_k2=1.0'!O38,IF($N$7="I",'VA_k1=0.0_k2=1.0'!P38,IF($N$7="R",'VA_k1=0.0_k2=1.0'!Q38,IF($N$7="D",'VA_k1=0.0_k2=1.0'!R38,IF($N$7="V",'VA_k1=0.0_k2=1.0'!S38,"")))))))</f>
        <v>0.24673704225551346</v>
      </c>
      <c r="U39" s="133">
        <f>IF($O$14="X",$Q$9,'VA_k1=0.1_k2=0.9'!M38)</f>
        <v>5</v>
      </c>
      <c r="V39" s="133">
        <f>IF($O$14="X",$R$9,IF($N$7="S1",'VA_k1=0.1_k2=0.9'!N38,IF($N$7="S2",'VA_k1=0.1_k2=0.9'!O38,IF($N$7="I",'VA_k1=0.1_k2=0.9'!P38,IF($N$7="R",'VA_k1=0.1_k2=0.9'!Q38,IF($N$7="D",'VA_k1=0.1_k2=0.9'!R38,IF($N$7="V",'VA_k1=0.1_k2=0.9'!S38,"")))))))</f>
        <v>0.24673704225551346</v>
      </c>
      <c r="W39" s="133">
        <f>IF($O$15="X",$Q$9,'VA_k1=0.2_k2=0.8'!M38)</f>
        <v>5</v>
      </c>
      <c r="X39" s="133">
        <f>IF($O$15="X",$R$9,IF($N$7="S1",'VA_k1=0.2_k2=0.8'!N38,IF($N$7="S2",'VA_k1=0.2_k2=0.8'!O38,IF($N$7="I",'VA_k1=0.2_k2=0.8'!P38,IF($N$7="R",'VA_k1=0.2_k2=0.8'!Q38,IF($N$7="D",'VA_k1=0.2_k2=0.8'!R38,IF($N$7="V",'VA_k1=0.2_k2=0.8'!S38,"")))))))</f>
        <v>0.24673704225551346</v>
      </c>
      <c r="Y39" s="133">
        <f>IF($O$16="X",$Q$9,'VA_k1=0.3_k2=0.7'!M38)</f>
        <v>5</v>
      </c>
      <c r="Z39" s="133">
        <f>IF($O$16="X",$R$9,IF($N$7="S1",'VA_k1=0.3_k2=0.7'!N38,IF($N$7="S2",'VA_k1=0.3_k2=0.7'!O38,IF($N$7="I",'VA_k1=0.3_k2=0.7'!P38,IF($N$7="R",'VA_k1=0.3_k2=0.7'!Q38,IF($N$7="D",'VA_k1=0.3_k2=0.7'!R38,IF($N$7="V",'VA_k1=0.3_k2=0.7'!S38,"")))))))</f>
        <v>0.24673704225551346</v>
      </c>
      <c r="AA39" s="133">
        <f>IF($O$17="X",$Q$9,'VA_k1=0.4_k2=0.6'!M38)</f>
        <v>5</v>
      </c>
      <c r="AB39" s="133">
        <f>IF($O$17="X",$R$9,IF($N$7="S1",'VA_k1=0.4_k2=0.6'!N38,IF($N$7="S2",'VA_k1=0.4_k2=0.6'!O38,IF($N$7="I",'VA_k1=0.4_k2=0.6'!P38,IF($N$7="R",'VA_k1=0.4_k2=0.6'!Q38,IF($N$7="D",'VA_k1=0.4_k2=0.6'!R38,IF($N$7="V",'VA_k1=0.4_k2=0.6'!S38,"")))))))</f>
        <v>0.24673704225551346</v>
      </c>
      <c r="AC39" s="133">
        <f>IF($O$18="X",$Q$9,'VA_k1=0.5_k2=0.5'!M38)</f>
        <v>5</v>
      </c>
      <c r="AD39" s="133">
        <f>IF($O$18="X",$R$9,IF($N$7="S1",'VA_k1=0.5_k2=0.5'!N38,IF($N$7="S2",'VA_k1=0.5_k2=0.5'!O38,IF($N$7="I",'VA_k1=0.5_k2=0.5'!P38,IF($N$7="R",'VA_k1=0.5_k2=0.5'!Q38,IF($N$7="D",'VA_k1=0.5_k2=0.5'!R38,IF($N$7="V",'VA_k1=0.5_k2=0.5'!S38,"")))))))</f>
        <v>0.24673704225551346</v>
      </c>
      <c r="AE39" s="133">
        <f>IF($O$19="X",$Q$9,'VA_k1=0.6_k2=0.4'!M38)</f>
        <v>5</v>
      </c>
      <c r="AF39" s="133">
        <f>IF($O$19="X",$R$9,IF($N$7="S1",'VA_k1=0.6_k2=0.4'!N38,IF($N$7="S2",'VA_k1=0.6_k2=0.4'!O38,IF($N$7="I",'VA_k1=0.6_k2=0.4'!P38,IF($N$7="R",'VA_k1=0.6_k2=0.4'!Q38,IF($N$7="D",'VA_k1=0.6_k2=0.4'!R38,IF($N$7="V",'VA_k1=0.6_k2=0.4'!S38,"")))))))</f>
        <v>0.24673704225551346</v>
      </c>
      <c r="AG39" s="133">
        <f>IF($O$20="X",$Q$9,'VA_k1=0.7_k2=0.3'!M38)</f>
        <v>5</v>
      </c>
      <c r="AH39" s="133">
        <f>IF($O$20="X",$R$9,IF($N$7="S1",'VA_k1=0.7_k2=0.3'!N38,IF($N$7="S2",'VA_k1=0.7_k2=0.3'!O38,IF($N$7="I",'VA_k1=0.7_k2=0.3'!P38,IF($N$7="R",'VA_k1=0.7_k2=0.3'!Q38,IF($N$7="D",'VA_k1=0.7_k2=0.3'!R38,IF($N$7="V",'VA_k1=0.7_k2=0.3'!S38,"")))))))</f>
        <v>0.24673704225551346</v>
      </c>
      <c r="AI39" s="133">
        <f>IF($O$21="X",$Q$9,'VA_k1=0.8_k2=0.2'!M38)</f>
        <v>5</v>
      </c>
      <c r="AJ39" s="133">
        <f>IF($O$21="X",$R$9,IF($N$7="S1",'VA_k1=0.8_k2=0.2'!N38,IF($N$7="S2",'VA_k1=0.8_k2=0.2'!O38,IF($N$7="I",'VA_k1=0.8_k2=0.2'!P38,IF($N$7="R",'VA_k1=0.8_k2=0.2'!Q38,IF($N$7="D",'VA_k1=0.8_k2=0.2'!R38,IF($N$7="V",'VA_k1=0.8_k2=0.2'!S38,"")))))))</f>
        <v>0.24673704225551346</v>
      </c>
      <c r="AK39" s="133">
        <f>IF($O$22="X",$Q$9,'VA_k1=0.9_k2=0.1'!M38)</f>
        <v>20.043793083290264</v>
      </c>
      <c r="AL39" s="133">
        <f>IF($O$22="X",$R$9,IF($N$7="S1",'VA_k1=0.9_k2=0.1'!N38,IF($N$7="S2",'VA_k1=0.9_k2=0.1'!O38,IF($N$7="I",'VA_k1=0.9_k2=0.1'!P38,IF($N$7="R",'VA_k1=0.9_k2=0.1'!Q38,IF($N$7="D",'VA_k1=0.9_k2=0.1'!R38,IF($N$7="V",'VA_k1=0.9_k2=0.1'!S38,"")))))))</f>
        <v>0</v>
      </c>
      <c r="AM39" s="133">
        <f>IF($O$23="X",$Q$9,'VA_k1=1.0_k2=0.0'!M38)</f>
        <v>5</v>
      </c>
      <c r="AN39" s="133">
        <f>IF($O$23="X",$R$9,IF($N$7="S1",'VA_k1=1.0_k2=0.0'!N38,IF($N$7="S2",'VA_k1=1.0_k2=0.0'!O38,IF($N$7="I",'VA_k1=1.0_k2=0.0'!P38,IF($N$7="R",'VA_k1=1.0_k2=0.0'!Q38,IF($N$7="D",'VA_k1=1.0_k2=0.0'!R38,IF($N$7="V",'VA_k1=1.0_k2=0.0'!S38,"")))))))</f>
        <v>0.24673704225551346</v>
      </c>
    </row>
    <row r="40" spans="17:40" x14ac:dyDescent="0.25">
      <c r="Q40" s="133">
        <f>IF($O$12="X",$Q$9,'RESULTS (2S)'!B54)</f>
        <v>29.929343648588731</v>
      </c>
      <c r="R40" s="133">
        <f>IF($O$12="X",$R$9,IF($N$7="S1",'RESULTS (2S)'!C54,IF($N$7="S2",'RESULTS (2S)'!D54,IF($N$7="I",'RESULTS (2S)'!E54,IF($N$7="R",'RESULTS (2S)'!F54,IF($N$7="D",'RESULTS (2S)'!G54,IF($N$7="V",'RESULTS (2S)'!H54,"")))))))</f>
        <v>6.9604151401109607E-2</v>
      </c>
      <c r="S40" s="133">
        <f>IF($O$13="X",$Q$9,'VA_k1=0.0_k2=1.0'!M39)</f>
        <v>5</v>
      </c>
      <c r="T40" s="133">
        <f>IF($O$13="X",$R$9,IF($N$7="S1",'VA_k1=0.0_k2=1.0'!N39,IF($N$7="S2",'VA_k1=0.0_k2=1.0'!O39,IF($N$7="I",'VA_k1=0.0_k2=1.0'!P39,IF($N$7="R",'VA_k1=0.0_k2=1.0'!Q39,IF($N$7="D",'VA_k1=0.0_k2=1.0'!R39,IF($N$7="V",'VA_k1=0.0_k2=1.0'!S39,"")))))))</f>
        <v>0.24673704225551346</v>
      </c>
      <c r="U40" s="133">
        <f>IF($O$14="X",$Q$9,'VA_k1=0.1_k2=0.9'!M39)</f>
        <v>5</v>
      </c>
      <c r="V40" s="133">
        <f>IF($O$14="X",$R$9,IF($N$7="S1",'VA_k1=0.1_k2=0.9'!N39,IF($N$7="S2",'VA_k1=0.1_k2=0.9'!O39,IF($N$7="I",'VA_k1=0.1_k2=0.9'!P39,IF($N$7="R",'VA_k1=0.1_k2=0.9'!Q39,IF($N$7="D",'VA_k1=0.1_k2=0.9'!R39,IF($N$7="V",'VA_k1=0.1_k2=0.9'!S39,"")))))))</f>
        <v>0.24673704225551346</v>
      </c>
      <c r="W40" s="133">
        <f>IF($O$15="X",$Q$9,'VA_k1=0.2_k2=0.8'!M39)</f>
        <v>5</v>
      </c>
      <c r="X40" s="133">
        <f>IF($O$15="X",$R$9,IF($N$7="S1",'VA_k1=0.2_k2=0.8'!N39,IF($N$7="S2",'VA_k1=0.2_k2=0.8'!O39,IF($N$7="I",'VA_k1=0.2_k2=0.8'!P39,IF($N$7="R",'VA_k1=0.2_k2=0.8'!Q39,IF($N$7="D",'VA_k1=0.2_k2=0.8'!R39,IF($N$7="V",'VA_k1=0.2_k2=0.8'!S39,"")))))))</f>
        <v>0.24673704225551346</v>
      </c>
      <c r="Y40" s="133">
        <f>IF($O$16="X",$Q$9,'VA_k1=0.3_k2=0.7'!M39)</f>
        <v>5</v>
      </c>
      <c r="Z40" s="133">
        <f>IF($O$16="X",$R$9,IF($N$7="S1",'VA_k1=0.3_k2=0.7'!N39,IF($N$7="S2",'VA_k1=0.3_k2=0.7'!O39,IF($N$7="I",'VA_k1=0.3_k2=0.7'!P39,IF($N$7="R",'VA_k1=0.3_k2=0.7'!Q39,IF($N$7="D",'VA_k1=0.3_k2=0.7'!R39,IF($N$7="V",'VA_k1=0.3_k2=0.7'!S39,"")))))))</f>
        <v>0.24673704225551346</v>
      </c>
      <c r="AA40" s="133">
        <f>IF($O$17="X",$Q$9,'VA_k1=0.4_k2=0.6'!M39)</f>
        <v>5</v>
      </c>
      <c r="AB40" s="133">
        <f>IF($O$17="X",$R$9,IF($N$7="S1",'VA_k1=0.4_k2=0.6'!N39,IF($N$7="S2",'VA_k1=0.4_k2=0.6'!O39,IF($N$7="I",'VA_k1=0.4_k2=0.6'!P39,IF($N$7="R",'VA_k1=0.4_k2=0.6'!Q39,IF($N$7="D",'VA_k1=0.4_k2=0.6'!R39,IF($N$7="V",'VA_k1=0.4_k2=0.6'!S39,"")))))))</f>
        <v>0.24673704225551346</v>
      </c>
      <c r="AC40" s="133">
        <f>IF($O$18="X",$Q$9,'VA_k1=0.5_k2=0.5'!M39)</f>
        <v>5</v>
      </c>
      <c r="AD40" s="133">
        <f>IF($O$18="X",$R$9,IF($N$7="S1",'VA_k1=0.5_k2=0.5'!N39,IF($N$7="S2",'VA_k1=0.5_k2=0.5'!O39,IF($N$7="I",'VA_k1=0.5_k2=0.5'!P39,IF($N$7="R",'VA_k1=0.5_k2=0.5'!Q39,IF($N$7="D",'VA_k1=0.5_k2=0.5'!R39,IF($N$7="V",'VA_k1=0.5_k2=0.5'!S39,"")))))))</f>
        <v>0.24673704225551346</v>
      </c>
      <c r="AE40" s="133">
        <f>IF($O$19="X",$Q$9,'VA_k1=0.6_k2=0.4'!M39)</f>
        <v>5</v>
      </c>
      <c r="AF40" s="133">
        <f>IF($O$19="X",$R$9,IF($N$7="S1",'VA_k1=0.6_k2=0.4'!N39,IF($N$7="S2",'VA_k1=0.6_k2=0.4'!O39,IF($N$7="I",'VA_k1=0.6_k2=0.4'!P39,IF($N$7="R",'VA_k1=0.6_k2=0.4'!Q39,IF($N$7="D",'VA_k1=0.6_k2=0.4'!R39,IF($N$7="V",'VA_k1=0.6_k2=0.4'!S39,"")))))))</f>
        <v>0.24673704225551346</v>
      </c>
      <c r="AG40" s="133">
        <f>IF($O$20="X",$Q$9,'VA_k1=0.7_k2=0.3'!M39)</f>
        <v>5</v>
      </c>
      <c r="AH40" s="133">
        <f>IF($O$20="X",$R$9,IF($N$7="S1",'VA_k1=0.7_k2=0.3'!N39,IF($N$7="S2",'VA_k1=0.7_k2=0.3'!O39,IF($N$7="I",'VA_k1=0.7_k2=0.3'!P39,IF($N$7="R",'VA_k1=0.7_k2=0.3'!Q39,IF($N$7="D",'VA_k1=0.7_k2=0.3'!R39,IF($N$7="V",'VA_k1=0.7_k2=0.3'!S39,"")))))))</f>
        <v>0.24673704225551346</v>
      </c>
      <c r="AI40" s="133">
        <f>IF($O$21="X",$Q$9,'VA_k1=0.8_k2=0.2'!M39)</f>
        <v>5</v>
      </c>
      <c r="AJ40" s="133">
        <f>IF($O$21="X",$R$9,IF($N$7="S1",'VA_k1=0.8_k2=0.2'!N39,IF($N$7="S2",'VA_k1=0.8_k2=0.2'!O39,IF($N$7="I",'VA_k1=0.8_k2=0.2'!P39,IF($N$7="R",'VA_k1=0.8_k2=0.2'!Q39,IF($N$7="D",'VA_k1=0.8_k2=0.2'!R39,IF($N$7="V",'VA_k1=0.8_k2=0.2'!S39,"")))))))</f>
        <v>0.24673704225551346</v>
      </c>
      <c r="AK40" s="133">
        <f>IF($O$22="X",$Q$9,'VA_k1=0.9_k2=0.1'!M39)</f>
        <v>21.043793083290264</v>
      </c>
      <c r="AL40" s="133">
        <f>IF($O$22="X",$R$9,IF($N$7="S1",'VA_k1=0.9_k2=0.1'!N39,IF($N$7="S2",'VA_k1=0.9_k2=0.1'!O39,IF($N$7="I",'VA_k1=0.9_k2=0.1'!P39,IF($N$7="R",'VA_k1=0.9_k2=0.1'!Q39,IF($N$7="D",'VA_k1=0.9_k2=0.1'!R39,IF($N$7="V",'VA_k1=0.9_k2=0.1'!S39,"")))))))</f>
        <v>0</v>
      </c>
      <c r="AM40" s="133">
        <f>IF($O$23="X",$Q$9,'VA_k1=1.0_k2=0.0'!M39)</f>
        <v>5</v>
      </c>
      <c r="AN40" s="133">
        <f>IF($O$23="X",$R$9,IF($N$7="S1",'VA_k1=1.0_k2=0.0'!N39,IF($N$7="S2",'VA_k1=1.0_k2=0.0'!O39,IF($N$7="I",'VA_k1=1.0_k2=0.0'!P39,IF($N$7="R",'VA_k1=1.0_k2=0.0'!Q39,IF($N$7="D",'VA_k1=1.0_k2=0.0'!R39,IF($N$7="V",'VA_k1=1.0_k2=0.0'!S39,"")))))))</f>
        <v>0.24673704225551346</v>
      </c>
    </row>
    <row r="41" spans="17:40" x14ac:dyDescent="0.25">
      <c r="Q41" s="133">
        <f>IF($O$12="X",$Q$9,'RESULTS (2S)'!B55)</f>
        <v>30.852258890587422</v>
      </c>
      <c r="R41" s="133">
        <f>IF($O$12="X",$R$9,IF($N$7="S1",'RESULTS (2S)'!C55,IF($N$7="S2",'RESULTS (2S)'!D55,IF($N$7="I",'RESULTS (2S)'!E55,IF($N$7="R",'RESULTS (2S)'!F55,IF($N$7="D",'RESULTS (2S)'!G55,IF($N$7="V",'RESULTS (2S)'!H55,"")))))))</f>
        <v>6.6770758231597199E-2</v>
      </c>
      <c r="S41" s="133">
        <f>IF($O$13="X",$Q$9,'VA_k1=0.0_k2=1.0'!M40)</f>
        <v>5</v>
      </c>
      <c r="T41" s="133">
        <f>IF($O$13="X",$R$9,IF($N$7="S1",'VA_k1=0.0_k2=1.0'!N40,IF($N$7="S2",'VA_k1=0.0_k2=1.0'!O40,IF($N$7="I",'VA_k1=0.0_k2=1.0'!P40,IF($N$7="R",'VA_k1=0.0_k2=1.0'!Q40,IF($N$7="D",'VA_k1=0.0_k2=1.0'!R40,IF($N$7="V",'VA_k1=0.0_k2=1.0'!S40,"")))))))</f>
        <v>0.24673704225551346</v>
      </c>
      <c r="U41" s="133">
        <f>IF($O$14="X",$Q$9,'VA_k1=0.1_k2=0.9'!M40)</f>
        <v>5</v>
      </c>
      <c r="V41" s="133">
        <f>IF($O$14="X",$R$9,IF($N$7="S1",'VA_k1=0.1_k2=0.9'!N40,IF($N$7="S2",'VA_k1=0.1_k2=0.9'!O40,IF($N$7="I",'VA_k1=0.1_k2=0.9'!P40,IF($N$7="R",'VA_k1=0.1_k2=0.9'!Q40,IF($N$7="D",'VA_k1=0.1_k2=0.9'!R40,IF($N$7="V",'VA_k1=0.1_k2=0.9'!S40,"")))))))</f>
        <v>0.24673704225551346</v>
      </c>
      <c r="W41" s="133">
        <f>IF($O$15="X",$Q$9,'VA_k1=0.2_k2=0.8'!M40)</f>
        <v>5</v>
      </c>
      <c r="X41" s="133">
        <f>IF($O$15="X",$R$9,IF($N$7="S1",'VA_k1=0.2_k2=0.8'!N40,IF($N$7="S2",'VA_k1=0.2_k2=0.8'!O40,IF($N$7="I",'VA_k1=0.2_k2=0.8'!P40,IF($N$7="R",'VA_k1=0.2_k2=0.8'!Q40,IF($N$7="D",'VA_k1=0.2_k2=0.8'!R40,IF($N$7="V",'VA_k1=0.2_k2=0.8'!S40,"")))))))</f>
        <v>0.24673704225551346</v>
      </c>
      <c r="Y41" s="133">
        <f>IF($O$16="X",$Q$9,'VA_k1=0.3_k2=0.7'!M40)</f>
        <v>5</v>
      </c>
      <c r="Z41" s="133">
        <f>IF($O$16="X",$R$9,IF($N$7="S1",'VA_k1=0.3_k2=0.7'!N40,IF($N$7="S2",'VA_k1=0.3_k2=0.7'!O40,IF($N$7="I",'VA_k1=0.3_k2=0.7'!P40,IF($N$7="R",'VA_k1=0.3_k2=0.7'!Q40,IF($N$7="D",'VA_k1=0.3_k2=0.7'!R40,IF($N$7="V",'VA_k1=0.3_k2=0.7'!S40,"")))))))</f>
        <v>0.24673704225551346</v>
      </c>
      <c r="AA41" s="133">
        <f>IF($O$17="X",$Q$9,'VA_k1=0.4_k2=0.6'!M40)</f>
        <v>5</v>
      </c>
      <c r="AB41" s="133">
        <f>IF($O$17="X",$R$9,IF($N$7="S1",'VA_k1=0.4_k2=0.6'!N40,IF($N$7="S2",'VA_k1=0.4_k2=0.6'!O40,IF($N$7="I",'VA_k1=0.4_k2=0.6'!P40,IF($N$7="R",'VA_k1=0.4_k2=0.6'!Q40,IF($N$7="D",'VA_k1=0.4_k2=0.6'!R40,IF($N$7="V",'VA_k1=0.4_k2=0.6'!S40,"")))))))</f>
        <v>0.24673704225551346</v>
      </c>
      <c r="AC41" s="133">
        <f>IF($O$18="X",$Q$9,'VA_k1=0.5_k2=0.5'!M40)</f>
        <v>5</v>
      </c>
      <c r="AD41" s="133">
        <f>IF($O$18="X",$R$9,IF($N$7="S1",'VA_k1=0.5_k2=0.5'!N40,IF($N$7="S2",'VA_k1=0.5_k2=0.5'!O40,IF($N$7="I",'VA_k1=0.5_k2=0.5'!P40,IF($N$7="R",'VA_k1=0.5_k2=0.5'!Q40,IF($N$7="D",'VA_k1=0.5_k2=0.5'!R40,IF($N$7="V",'VA_k1=0.5_k2=0.5'!S40,"")))))))</f>
        <v>0.24673704225551346</v>
      </c>
      <c r="AE41" s="133">
        <f>IF($O$19="X",$Q$9,'VA_k1=0.6_k2=0.4'!M40)</f>
        <v>5</v>
      </c>
      <c r="AF41" s="133">
        <f>IF($O$19="X",$R$9,IF($N$7="S1",'VA_k1=0.6_k2=0.4'!N40,IF($N$7="S2",'VA_k1=0.6_k2=0.4'!O40,IF($N$7="I",'VA_k1=0.6_k2=0.4'!P40,IF($N$7="R",'VA_k1=0.6_k2=0.4'!Q40,IF($N$7="D",'VA_k1=0.6_k2=0.4'!R40,IF($N$7="V",'VA_k1=0.6_k2=0.4'!S40,"")))))))</f>
        <v>0.24673704225551346</v>
      </c>
      <c r="AG41" s="133">
        <f>IF($O$20="X",$Q$9,'VA_k1=0.7_k2=0.3'!M40)</f>
        <v>5</v>
      </c>
      <c r="AH41" s="133">
        <f>IF($O$20="X",$R$9,IF($N$7="S1",'VA_k1=0.7_k2=0.3'!N40,IF($N$7="S2",'VA_k1=0.7_k2=0.3'!O40,IF($N$7="I",'VA_k1=0.7_k2=0.3'!P40,IF($N$7="R",'VA_k1=0.7_k2=0.3'!Q40,IF($N$7="D",'VA_k1=0.7_k2=0.3'!R40,IF($N$7="V",'VA_k1=0.7_k2=0.3'!S40,"")))))))</f>
        <v>0.24673704225551346</v>
      </c>
      <c r="AI41" s="133">
        <f>IF($O$21="X",$Q$9,'VA_k1=0.8_k2=0.2'!M40)</f>
        <v>5</v>
      </c>
      <c r="AJ41" s="133">
        <f>IF($O$21="X",$R$9,IF($N$7="S1",'VA_k1=0.8_k2=0.2'!N40,IF($N$7="S2",'VA_k1=0.8_k2=0.2'!O40,IF($N$7="I",'VA_k1=0.8_k2=0.2'!P40,IF($N$7="R",'VA_k1=0.8_k2=0.2'!Q40,IF($N$7="D",'VA_k1=0.8_k2=0.2'!R40,IF($N$7="V",'VA_k1=0.8_k2=0.2'!S40,"")))))))</f>
        <v>0.24673704225551346</v>
      </c>
      <c r="AK41" s="133">
        <f>IF($O$22="X",$Q$9,'VA_k1=0.9_k2=0.1'!M40)</f>
        <v>22.043793083290264</v>
      </c>
      <c r="AL41" s="133">
        <f>IF($O$22="X",$R$9,IF($N$7="S1",'VA_k1=0.9_k2=0.1'!N40,IF($N$7="S2",'VA_k1=0.9_k2=0.1'!O40,IF($N$7="I",'VA_k1=0.9_k2=0.1'!P40,IF($N$7="R",'VA_k1=0.9_k2=0.1'!Q40,IF($N$7="D",'VA_k1=0.9_k2=0.1'!R40,IF($N$7="V",'VA_k1=0.9_k2=0.1'!S40,"")))))))</f>
        <v>0</v>
      </c>
      <c r="AM41" s="133">
        <f>IF($O$23="X",$Q$9,'VA_k1=1.0_k2=0.0'!M40)</f>
        <v>5</v>
      </c>
      <c r="AN41" s="133">
        <f>IF($O$23="X",$R$9,IF($N$7="S1",'VA_k1=1.0_k2=0.0'!N40,IF($N$7="S2",'VA_k1=1.0_k2=0.0'!O40,IF($N$7="I",'VA_k1=1.0_k2=0.0'!P40,IF($N$7="R",'VA_k1=1.0_k2=0.0'!Q40,IF($N$7="D",'VA_k1=1.0_k2=0.0'!R40,IF($N$7="V",'VA_k1=1.0_k2=0.0'!S40,"")))))))</f>
        <v>0.24673704225551346</v>
      </c>
    </row>
    <row r="42" spans="17:40" x14ac:dyDescent="0.25">
      <c r="Q42" s="133">
        <f>IF($O$12="X",$Q$9,'RESULTS (2S)'!B56)</f>
        <v>31.852258890587422</v>
      </c>
      <c r="R42" s="133">
        <f>IF($O$12="X",$R$9,IF($N$7="S1",'RESULTS (2S)'!C56,IF($N$7="S2",'RESULTS (2S)'!D56,IF($N$7="I",'RESULTS (2S)'!E56,IF($N$7="R",'RESULTS (2S)'!F56,IF($N$7="D",'RESULTS (2S)'!G56,IF($N$7="V",'RESULTS (2S)'!H56,"")))))))</f>
        <v>6.4292422796894289E-2</v>
      </c>
      <c r="S42" s="133">
        <f>IF($O$13="X",$Q$9,'VA_k1=0.0_k2=1.0'!M41)</f>
        <v>5</v>
      </c>
      <c r="T42" s="133">
        <f>IF($O$13="X",$R$9,IF($N$7="S1",'VA_k1=0.0_k2=1.0'!N41,IF($N$7="S2",'VA_k1=0.0_k2=1.0'!O41,IF($N$7="I",'VA_k1=0.0_k2=1.0'!P41,IF($N$7="R",'VA_k1=0.0_k2=1.0'!Q41,IF($N$7="D",'VA_k1=0.0_k2=1.0'!R41,IF($N$7="V",'VA_k1=0.0_k2=1.0'!S41,"")))))))</f>
        <v>0.24673704225551346</v>
      </c>
      <c r="U42" s="133">
        <f>IF($O$14="X",$Q$9,'VA_k1=0.1_k2=0.9'!M41)</f>
        <v>5</v>
      </c>
      <c r="V42" s="133">
        <f>IF($O$14="X",$R$9,IF($N$7="S1",'VA_k1=0.1_k2=0.9'!N41,IF($N$7="S2",'VA_k1=0.1_k2=0.9'!O41,IF($N$7="I",'VA_k1=0.1_k2=0.9'!P41,IF($N$7="R",'VA_k1=0.1_k2=0.9'!Q41,IF($N$7="D",'VA_k1=0.1_k2=0.9'!R41,IF($N$7="V",'VA_k1=0.1_k2=0.9'!S41,"")))))))</f>
        <v>0.24673704225551346</v>
      </c>
      <c r="W42" s="133">
        <f>IF($O$15="X",$Q$9,'VA_k1=0.2_k2=0.8'!M41)</f>
        <v>5</v>
      </c>
      <c r="X42" s="133">
        <f>IF($O$15="X",$R$9,IF($N$7="S1",'VA_k1=0.2_k2=0.8'!N41,IF($N$7="S2",'VA_k1=0.2_k2=0.8'!O41,IF($N$7="I",'VA_k1=0.2_k2=0.8'!P41,IF($N$7="R",'VA_k1=0.2_k2=0.8'!Q41,IF($N$7="D",'VA_k1=0.2_k2=0.8'!R41,IF($N$7="V",'VA_k1=0.2_k2=0.8'!S41,"")))))))</f>
        <v>0.24673704225551346</v>
      </c>
      <c r="Y42" s="133">
        <f>IF($O$16="X",$Q$9,'VA_k1=0.3_k2=0.7'!M41)</f>
        <v>5</v>
      </c>
      <c r="Z42" s="133">
        <f>IF($O$16="X",$R$9,IF($N$7="S1",'VA_k1=0.3_k2=0.7'!N41,IF($N$7="S2",'VA_k1=0.3_k2=0.7'!O41,IF($N$7="I",'VA_k1=0.3_k2=0.7'!P41,IF($N$7="R",'VA_k1=0.3_k2=0.7'!Q41,IF($N$7="D",'VA_k1=0.3_k2=0.7'!R41,IF($N$7="V",'VA_k1=0.3_k2=0.7'!S41,"")))))))</f>
        <v>0.24673704225551346</v>
      </c>
      <c r="AA42" s="133">
        <f>IF($O$17="X",$Q$9,'VA_k1=0.4_k2=0.6'!M41)</f>
        <v>5</v>
      </c>
      <c r="AB42" s="133">
        <f>IF($O$17="X",$R$9,IF($N$7="S1",'VA_k1=0.4_k2=0.6'!N41,IF($N$7="S2",'VA_k1=0.4_k2=0.6'!O41,IF($N$7="I",'VA_k1=0.4_k2=0.6'!P41,IF($N$7="R",'VA_k1=0.4_k2=0.6'!Q41,IF($N$7="D",'VA_k1=0.4_k2=0.6'!R41,IF($N$7="V",'VA_k1=0.4_k2=0.6'!S41,"")))))))</f>
        <v>0.24673704225551346</v>
      </c>
      <c r="AC42" s="133">
        <f>IF($O$18="X",$Q$9,'VA_k1=0.5_k2=0.5'!M41)</f>
        <v>5</v>
      </c>
      <c r="AD42" s="133">
        <f>IF($O$18="X",$R$9,IF($N$7="S1",'VA_k1=0.5_k2=0.5'!N41,IF($N$7="S2",'VA_k1=0.5_k2=0.5'!O41,IF($N$7="I",'VA_k1=0.5_k2=0.5'!P41,IF($N$7="R",'VA_k1=0.5_k2=0.5'!Q41,IF($N$7="D",'VA_k1=0.5_k2=0.5'!R41,IF($N$7="V",'VA_k1=0.5_k2=0.5'!S41,"")))))))</f>
        <v>0.24673704225551346</v>
      </c>
      <c r="AE42" s="133">
        <f>IF($O$19="X",$Q$9,'VA_k1=0.6_k2=0.4'!M41)</f>
        <v>5</v>
      </c>
      <c r="AF42" s="133">
        <f>IF($O$19="X",$R$9,IF($N$7="S1",'VA_k1=0.6_k2=0.4'!N41,IF($N$7="S2",'VA_k1=0.6_k2=0.4'!O41,IF($N$7="I",'VA_k1=0.6_k2=0.4'!P41,IF($N$7="R",'VA_k1=0.6_k2=0.4'!Q41,IF($N$7="D",'VA_k1=0.6_k2=0.4'!R41,IF($N$7="V",'VA_k1=0.6_k2=0.4'!S41,"")))))))</f>
        <v>0.24673704225551346</v>
      </c>
      <c r="AG42" s="133">
        <f>IF($O$20="X",$Q$9,'VA_k1=0.7_k2=0.3'!M41)</f>
        <v>5</v>
      </c>
      <c r="AH42" s="133">
        <f>IF($O$20="X",$R$9,IF($N$7="S1",'VA_k1=0.7_k2=0.3'!N41,IF($N$7="S2",'VA_k1=0.7_k2=0.3'!O41,IF($N$7="I",'VA_k1=0.7_k2=0.3'!P41,IF($N$7="R",'VA_k1=0.7_k2=0.3'!Q41,IF($N$7="D",'VA_k1=0.7_k2=0.3'!R41,IF($N$7="V",'VA_k1=0.7_k2=0.3'!S41,"")))))))</f>
        <v>0.24673704225551346</v>
      </c>
      <c r="AI42" s="133">
        <f>IF($O$21="X",$Q$9,'VA_k1=0.8_k2=0.2'!M41)</f>
        <v>5</v>
      </c>
      <c r="AJ42" s="133">
        <f>IF($O$21="X",$R$9,IF($N$7="S1",'VA_k1=0.8_k2=0.2'!N41,IF($N$7="S2",'VA_k1=0.8_k2=0.2'!O41,IF($N$7="I",'VA_k1=0.8_k2=0.2'!P41,IF($N$7="R",'VA_k1=0.8_k2=0.2'!Q41,IF($N$7="D",'VA_k1=0.8_k2=0.2'!R41,IF($N$7="V",'VA_k1=0.8_k2=0.2'!S41,"")))))))</f>
        <v>0.24673704225551346</v>
      </c>
      <c r="AK42" s="133">
        <f>IF($O$22="X",$Q$9,'VA_k1=0.9_k2=0.1'!M41)</f>
        <v>23.043793083290264</v>
      </c>
      <c r="AL42" s="133">
        <f>IF($O$22="X",$R$9,IF($N$7="S1",'VA_k1=0.9_k2=0.1'!N41,IF($N$7="S2",'VA_k1=0.9_k2=0.1'!O41,IF($N$7="I",'VA_k1=0.9_k2=0.1'!P41,IF($N$7="R",'VA_k1=0.9_k2=0.1'!Q41,IF($N$7="D",'VA_k1=0.9_k2=0.1'!R41,IF($N$7="V",'VA_k1=0.9_k2=0.1'!S41,"")))))))</f>
        <v>0</v>
      </c>
      <c r="AM42" s="133">
        <f>IF($O$23="X",$Q$9,'VA_k1=1.0_k2=0.0'!M41)</f>
        <v>5</v>
      </c>
      <c r="AN42" s="133">
        <f>IF($O$23="X",$R$9,IF($N$7="S1",'VA_k1=1.0_k2=0.0'!N41,IF($N$7="S2",'VA_k1=1.0_k2=0.0'!O41,IF($N$7="I",'VA_k1=1.0_k2=0.0'!P41,IF($N$7="R",'VA_k1=1.0_k2=0.0'!Q41,IF($N$7="D",'VA_k1=1.0_k2=0.0'!R41,IF($N$7="V",'VA_k1=1.0_k2=0.0'!S41,"")))))))</f>
        <v>0.24673704225551346</v>
      </c>
    </row>
    <row r="43" spans="17:40" x14ac:dyDescent="0.25">
      <c r="Q43" s="133">
        <f>IF($O$12="X",$Q$9,'RESULTS (2S)'!B57)</f>
        <v>32.852258890587422</v>
      </c>
      <c r="R43" s="133">
        <f>IF($O$12="X",$R$9,IF($N$7="S1",'RESULTS (2S)'!C57,IF($N$7="S2",'RESULTS (2S)'!D57,IF($N$7="I",'RESULTS (2S)'!E57,IF($N$7="R",'RESULTS (2S)'!F57,IF($N$7="D",'RESULTS (2S)'!G57,IF($N$7="V",'RESULTS (2S)'!H57,"")))))))</f>
        <v>6.2311679225479574E-2</v>
      </c>
      <c r="S43" s="133">
        <f>IF($O$13="X",$Q$9,'VA_k1=0.0_k2=1.0'!M42)</f>
        <v>5</v>
      </c>
      <c r="T43" s="133">
        <f>IF($O$13="X",$R$9,IF($N$7="S1",'VA_k1=0.0_k2=1.0'!N42,IF($N$7="S2",'VA_k1=0.0_k2=1.0'!O42,IF($N$7="I",'VA_k1=0.0_k2=1.0'!P42,IF($N$7="R",'VA_k1=0.0_k2=1.0'!Q42,IF($N$7="D",'VA_k1=0.0_k2=1.0'!R42,IF($N$7="V",'VA_k1=0.0_k2=1.0'!S42,"")))))))</f>
        <v>0.24673704225551346</v>
      </c>
      <c r="U43" s="133">
        <f>IF($O$14="X",$Q$9,'VA_k1=0.1_k2=0.9'!M42)</f>
        <v>5</v>
      </c>
      <c r="V43" s="133">
        <f>IF($O$14="X",$R$9,IF($N$7="S1",'VA_k1=0.1_k2=0.9'!N42,IF($N$7="S2",'VA_k1=0.1_k2=0.9'!O42,IF($N$7="I",'VA_k1=0.1_k2=0.9'!P42,IF($N$7="R",'VA_k1=0.1_k2=0.9'!Q42,IF($N$7="D",'VA_k1=0.1_k2=0.9'!R42,IF($N$7="V",'VA_k1=0.1_k2=0.9'!S42,"")))))))</f>
        <v>0.24673704225551346</v>
      </c>
      <c r="W43" s="133">
        <f>IF($O$15="X",$Q$9,'VA_k1=0.2_k2=0.8'!M42)</f>
        <v>5</v>
      </c>
      <c r="X43" s="133">
        <f>IF($O$15="X",$R$9,IF($N$7="S1",'VA_k1=0.2_k2=0.8'!N42,IF($N$7="S2",'VA_k1=0.2_k2=0.8'!O42,IF($N$7="I",'VA_k1=0.2_k2=0.8'!P42,IF($N$7="R",'VA_k1=0.2_k2=0.8'!Q42,IF($N$7="D",'VA_k1=0.2_k2=0.8'!R42,IF($N$7="V",'VA_k1=0.2_k2=0.8'!S42,"")))))))</f>
        <v>0.24673704225551346</v>
      </c>
      <c r="Y43" s="133">
        <f>IF($O$16="X",$Q$9,'VA_k1=0.3_k2=0.7'!M42)</f>
        <v>5</v>
      </c>
      <c r="Z43" s="133">
        <f>IF($O$16="X",$R$9,IF($N$7="S1",'VA_k1=0.3_k2=0.7'!N42,IF($N$7="S2",'VA_k1=0.3_k2=0.7'!O42,IF($N$7="I",'VA_k1=0.3_k2=0.7'!P42,IF($N$7="R",'VA_k1=0.3_k2=0.7'!Q42,IF($N$7="D",'VA_k1=0.3_k2=0.7'!R42,IF($N$7="V",'VA_k1=0.3_k2=0.7'!S42,"")))))))</f>
        <v>0.24673704225551346</v>
      </c>
      <c r="AA43" s="133">
        <f>IF($O$17="X",$Q$9,'VA_k1=0.4_k2=0.6'!M42)</f>
        <v>5</v>
      </c>
      <c r="AB43" s="133">
        <f>IF($O$17="X",$R$9,IF($N$7="S1",'VA_k1=0.4_k2=0.6'!N42,IF($N$7="S2",'VA_k1=0.4_k2=0.6'!O42,IF($N$7="I",'VA_k1=0.4_k2=0.6'!P42,IF($N$7="R",'VA_k1=0.4_k2=0.6'!Q42,IF($N$7="D",'VA_k1=0.4_k2=0.6'!R42,IF($N$7="V",'VA_k1=0.4_k2=0.6'!S42,"")))))))</f>
        <v>0.24673704225551346</v>
      </c>
      <c r="AC43" s="133">
        <f>IF($O$18="X",$Q$9,'VA_k1=0.5_k2=0.5'!M42)</f>
        <v>5</v>
      </c>
      <c r="AD43" s="133">
        <f>IF($O$18="X",$R$9,IF($N$7="S1",'VA_k1=0.5_k2=0.5'!N42,IF($N$7="S2",'VA_k1=0.5_k2=0.5'!O42,IF($N$7="I",'VA_k1=0.5_k2=0.5'!P42,IF($N$7="R",'VA_k1=0.5_k2=0.5'!Q42,IF($N$7="D",'VA_k1=0.5_k2=0.5'!R42,IF($N$7="V",'VA_k1=0.5_k2=0.5'!S42,"")))))))</f>
        <v>0.24673704225551346</v>
      </c>
      <c r="AE43" s="133">
        <f>IF($O$19="X",$Q$9,'VA_k1=0.6_k2=0.4'!M42)</f>
        <v>5</v>
      </c>
      <c r="AF43" s="133">
        <f>IF($O$19="X",$R$9,IF($N$7="S1",'VA_k1=0.6_k2=0.4'!N42,IF($N$7="S2",'VA_k1=0.6_k2=0.4'!O42,IF($N$7="I",'VA_k1=0.6_k2=0.4'!P42,IF($N$7="R",'VA_k1=0.6_k2=0.4'!Q42,IF($N$7="D",'VA_k1=0.6_k2=0.4'!R42,IF($N$7="V",'VA_k1=0.6_k2=0.4'!S42,"")))))))</f>
        <v>0.24673704225551346</v>
      </c>
      <c r="AG43" s="133">
        <f>IF($O$20="X",$Q$9,'VA_k1=0.7_k2=0.3'!M42)</f>
        <v>5</v>
      </c>
      <c r="AH43" s="133">
        <f>IF($O$20="X",$R$9,IF($N$7="S1",'VA_k1=0.7_k2=0.3'!N42,IF($N$7="S2",'VA_k1=0.7_k2=0.3'!O42,IF($N$7="I",'VA_k1=0.7_k2=0.3'!P42,IF($N$7="R",'VA_k1=0.7_k2=0.3'!Q42,IF($N$7="D",'VA_k1=0.7_k2=0.3'!R42,IF($N$7="V",'VA_k1=0.7_k2=0.3'!S42,"")))))))</f>
        <v>0.24673704225551346</v>
      </c>
      <c r="AI43" s="133">
        <f>IF($O$21="X",$Q$9,'VA_k1=0.8_k2=0.2'!M42)</f>
        <v>5</v>
      </c>
      <c r="AJ43" s="133">
        <f>IF($O$21="X",$R$9,IF($N$7="S1",'VA_k1=0.8_k2=0.2'!N42,IF($N$7="S2",'VA_k1=0.8_k2=0.2'!O42,IF($N$7="I",'VA_k1=0.8_k2=0.2'!P42,IF($N$7="R",'VA_k1=0.8_k2=0.2'!Q42,IF($N$7="D",'VA_k1=0.8_k2=0.2'!R42,IF($N$7="V",'VA_k1=0.8_k2=0.2'!S42,"")))))))</f>
        <v>0.24673704225551346</v>
      </c>
      <c r="AK43" s="133">
        <f>IF($O$22="X",$Q$9,'VA_k1=0.9_k2=0.1'!M42)</f>
        <v>24.043793083290264</v>
      </c>
      <c r="AL43" s="133">
        <f>IF($O$22="X",$R$9,IF($N$7="S1",'VA_k1=0.9_k2=0.1'!N42,IF($N$7="S2",'VA_k1=0.9_k2=0.1'!O42,IF($N$7="I",'VA_k1=0.9_k2=0.1'!P42,IF($N$7="R",'VA_k1=0.9_k2=0.1'!Q42,IF($N$7="D",'VA_k1=0.9_k2=0.1'!R42,IF($N$7="V",'VA_k1=0.9_k2=0.1'!S42,"")))))))</f>
        <v>0</v>
      </c>
      <c r="AM43" s="133">
        <f>IF($O$23="X",$Q$9,'VA_k1=1.0_k2=0.0'!M42)</f>
        <v>5</v>
      </c>
      <c r="AN43" s="133">
        <f>IF($O$23="X",$R$9,IF($N$7="S1",'VA_k1=1.0_k2=0.0'!N42,IF($N$7="S2",'VA_k1=1.0_k2=0.0'!O42,IF($N$7="I",'VA_k1=1.0_k2=0.0'!P42,IF($N$7="R",'VA_k1=1.0_k2=0.0'!Q42,IF($N$7="D",'VA_k1=1.0_k2=0.0'!R42,IF($N$7="V",'VA_k1=1.0_k2=0.0'!S42,"")))))))</f>
        <v>0.24673704225551346</v>
      </c>
    </row>
    <row r="44" spans="17:40" x14ac:dyDescent="0.25">
      <c r="Q44" s="133">
        <f>IF($O$12="X",$Q$9,'RESULTS (2S)'!B58)</f>
        <v>33.852258890587422</v>
      </c>
      <c r="R44" s="133">
        <f>IF($O$12="X",$R$9,IF($N$7="S1",'RESULTS (2S)'!C58,IF($N$7="S2",'RESULTS (2S)'!D58,IF($N$7="I",'RESULTS (2S)'!E58,IF($N$7="R",'RESULTS (2S)'!F58,IF($N$7="D",'RESULTS (2S)'!G58,IF($N$7="V",'RESULTS (2S)'!H58,"")))))))</f>
        <v>6.0729473486769547E-2</v>
      </c>
      <c r="S44" s="133">
        <f>IF($O$13="X",$Q$9,'VA_k1=0.0_k2=1.0'!M43)</f>
        <v>5</v>
      </c>
      <c r="T44" s="133">
        <f>IF($O$13="X",$R$9,IF($N$7="S1",'VA_k1=0.0_k2=1.0'!N43,IF($N$7="S2",'VA_k1=0.0_k2=1.0'!O43,IF($N$7="I",'VA_k1=0.0_k2=1.0'!P43,IF($N$7="R",'VA_k1=0.0_k2=1.0'!Q43,IF($N$7="D",'VA_k1=0.0_k2=1.0'!R43,IF($N$7="V",'VA_k1=0.0_k2=1.0'!S43,"")))))))</f>
        <v>0.24673704225551346</v>
      </c>
      <c r="U44" s="133">
        <f>IF($O$14="X",$Q$9,'VA_k1=0.1_k2=0.9'!M43)</f>
        <v>5</v>
      </c>
      <c r="V44" s="133">
        <f>IF($O$14="X",$R$9,IF($N$7="S1",'VA_k1=0.1_k2=0.9'!N43,IF($N$7="S2",'VA_k1=0.1_k2=0.9'!O43,IF($N$7="I",'VA_k1=0.1_k2=0.9'!P43,IF($N$7="R",'VA_k1=0.1_k2=0.9'!Q43,IF($N$7="D",'VA_k1=0.1_k2=0.9'!R43,IF($N$7="V",'VA_k1=0.1_k2=0.9'!S43,"")))))))</f>
        <v>0.24673704225551346</v>
      </c>
      <c r="W44" s="133">
        <f>IF($O$15="X",$Q$9,'VA_k1=0.2_k2=0.8'!M43)</f>
        <v>5</v>
      </c>
      <c r="X44" s="133">
        <f>IF($O$15="X",$R$9,IF($N$7="S1",'VA_k1=0.2_k2=0.8'!N43,IF($N$7="S2",'VA_k1=0.2_k2=0.8'!O43,IF($N$7="I",'VA_k1=0.2_k2=0.8'!P43,IF($N$7="R",'VA_k1=0.2_k2=0.8'!Q43,IF($N$7="D",'VA_k1=0.2_k2=0.8'!R43,IF($N$7="V",'VA_k1=0.2_k2=0.8'!S43,"")))))))</f>
        <v>0.24673704225551346</v>
      </c>
      <c r="Y44" s="133">
        <f>IF($O$16="X",$Q$9,'VA_k1=0.3_k2=0.7'!M43)</f>
        <v>5</v>
      </c>
      <c r="Z44" s="133">
        <f>IF($O$16="X",$R$9,IF($N$7="S1",'VA_k1=0.3_k2=0.7'!N43,IF($N$7="S2",'VA_k1=0.3_k2=0.7'!O43,IF($N$7="I",'VA_k1=0.3_k2=0.7'!P43,IF($N$7="R",'VA_k1=0.3_k2=0.7'!Q43,IF($N$7="D",'VA_k1=0.3_k2=0.7'!R43,IF($N$7="V",'VA_k1=0.3_k2=0.7'!S43,"")))))))</f>
        <v>0.24673704225551346</v>
      </c>
      <c r="AA44" s="133">
        <f>IF($O$17="X",$Q$9,'VA_k1=0.4_k2=0.6'!M43)</f>
        <v>5</v>
      </c>
      <c r="AB44" s="133">
        <f>IF($O$17="X",$R$9,IF($N$7="S1",'VA_k1=0.4_k2=0.6'!N43,IF($N$7="S2",'VA_k1=0.4_k2=0.6'!O43,IF($N$7="I",'VA_k1=0.4_k2=0.6'!P43,IF($N$7="R",'VA_k1=0.4_k2=0.6'!Q43,IF($N$7="D",'VA_k1=0.4_k2=0.6'!R43,IF($N$7="V",'VA_k1=0.4_k2=0.6'!S43,"")))))))</f>
        <v>0.24673704225551346</v>
      </c>
      <c r="AC44" s="133">
        <f>IF($O$18="X",$Q$9,'VA_k1=0.5_k2=0.5'!M43)</f>
        <v>5</v>
      </c>
      <c r="AD44" s="133">
        <f>IF($O$18="X",$R$9,IF($N$7="S1",'VA_k1=0.5_k2=0.5'!N43,IF($N$7="S2",'VA_k1=0.5_k2=0.5'!O43,IF($N$7="I",'VA_k1=0.5_k2=0.5'!P43,IF($N$7="R",'VA_k1=0.5_k2=0.5'!Q43,IF($N$7="D",'VA_k1=0.5_k2=0.5'!R43,IF($N$7="V",'VA_k1=0.5_k2=0.5'!S43,"")))))))</f>
        <v>0.24673704225551346</v>
      </c>
      <c r="AE44" s="133">
        <f>IF($O$19="X",$Q$9,'VA_k1=0.6_k2=0.4'!M43)</f>
        <v>5</v>
      </c>
      <c r="AF44" s="133">
        <f>IF($O$19="X",$R$9,IF($N$7="S1",'VA_k1=0.6_k2=0.4'!N43,IF($N$7="S2",'VA_k1=0.6_k2=0.4'!O43,IF($N$7="I",'VA_k1=0.6_k2=0.4'!P43,IF($N$7="R",'VA_k1=0.6_k2=0.4'!Q43,IF($N$7="D",'VA_k1=0.6_k2=0.4'!R43,IF($N$7="V",'VA_k1=0.6_k2=0.4'!S43,"")))))))</f>
        <v>0.24673704225551346</v>
      </c>
      <c r="AG44" s="133">
        <f>IF($O$20="X",$Q$9,'VA_k1=0.7_k2=0.3'!M43)</f>
        <v>5</v>
      </c>
      <c r="AH44" s="133">
        <f>IF($O$20="X",$R$9,IF($N$7="S1",'VA_k1=0.7_k2=0.3'!N43,IF($N$7="S2",'VA_k1=0.7_k2=0.3'!O43,IF($N$7="I",'VA_k1=0.7_k2=0.3'!P43,IF($N$7="R",'VA_k1=0.7_k2=0.3'!Q43,IF($N$7="D",'VA_k1=0.7_k2=0.3'!R43,IF($N$7="V",'VA_k1=0.7_k2=0.3'!S43,"")))))))</f>
        <v>0.24673704225551346</v>
      </c>
      <c r="AI44" s="133">
        <f>IF($O$21="X",$Q$9,'VA_k1=0.8_k2=0.2'!M43)</f>
        <v>5</v>
      </c>
      <c r="AJ44" s="133">
        <f>IF($O$21="X",$R$9,IF($N$7="S1",'VA_k1=0.8_k2=0.2'!N43,IF($N$7="S2",'VA_k1=0.8_k2=0.2'!O43,IF($N$7="I",'VA_k1=0.8_k2=0.2'!P43,IF($N$7="R",'VA_k1=0.8_k2=0.2'!Q43,IF($N$7="D",'VA_k1=0.8_k2=0.2'!R43,IF($N$7="V",'VA_k1=0.8_k2=0.2'!S43,"")))))))</f>
        <v>0.24673704225551346</v>
      </c>
      <c r="AK44" s="133">
        <f>IF($O$22="X",$Q$9,'VA_k1=0.9_k2=0.1'!M43)</f>
        <v>25.043793083290264</v>
      </c>
      <c r="AL44" s="133">
        <f>IF($O$22="X",$R$9,IF($N$7="S1",'VA_k1=0.9_k2=0.1'!N43,IF($N$7="S2",'VA_k1=0.9_k2=0.1'!O43,IF($N$7="I",'VA_k1=0.9_k2=0.1'!P43,IF($N$7="R",'VA_k1=0.9_k2=0.1'!Q43,IF($N$7="D",'VA_k1=0.9_k2=0.1'!R43,IF($N$7="V",'VA_k1=0.9_k2=0.1'!S43,"")))))))</f>
        <v>0</v>
      </c>
      <c r="AM44" s="133">
        <f>IF($O$23="X",$Q$9,'VA_k1=1.0_k2=0.0'!M43)</f>
        <v>5</v>
      </c>
      <c r="AN44" s="133">
        <f>IF($O$23="X",$R$9,IF($N$7="S1",'VA_k1=1.0_k2=0.0'!N43,IF($N$7="S2",'VA_k1=1.0_k2=0.0'!O43,IF($N$7="I",'VA_k1=1.0_k2=0.0'!P43,IF($N$7="R",'VA_k1=1.0_k2=0.0'!Q43,IF($N$7="D",'VA_k1=1.0_k2=0.0'!R43,IF($N$7="V",'VA_k1=1.0_k2=0.0'!S43,"")))))))</f>
        <v>0.24673704225551346</v>
      </c>
    </row>
    <row r="45" spans="17:40" x14ac:dyDescent="0.25">
      <c r="Q45" s="133">
        <f>IF($O$12="X",$Q$9,'RESULTS (2S)'!B59)</f>
        <v>34.852258890587422</v>
      </c>
      <c r="R45" s="133">
        <f>IF($O$12="X",$R$9,IF($N$7="S1",'RESULTS (2S)'!C59,IF($N$7="S2",'RESULTS (2S)'!D59,IF($N$7="I",'RESULTS (2S)'!E59,IF($N$7="R",'RESULTS (2S)'!F59,IF($N$7="D",'RESULTS (2S)'!G59,IF($N$7="V",'RESULTS (2S)'!H59,"")))))))</f>
        <v>5.9465826261883091E-2</v>
      </c>
      <c r="S45" s="133">
        <f>IF($O$13="X",$Q$9,'VA_k1=0.0_k2=1.0'!M44)</f>
        <v>5</v>
      </c>
      <c r="T45" s="133">
        <f>IF($O$13="X",$R$9,IF($N$7="S1",'VA_k1=0.0_k2=1.0'!N44,IF($N$7="S2",'VA_k1=0.0_k2=1.0'!O44,IF($N$7="I",'VA_k1=0.0_k2=1.0'!P44,IF($N$7="R",'VA_k1=0.0_k2=1.0'!Q44,IF($N$7="D",'VA_k1=0.0_k2=1.0'!R44,IF($N$7="V",'VA_k1=0.0_k2=1.0'!S44,"")))))))</f>
        <v>0.24673704225551346</v>
      </c>
      <c r="U45" s="133">
        <f>IF($O$14="X",$Q$9,'VA_k1=0.1_k2=0.9'!M44)</f>
        <v>5</v>
      </c>
      <c r="V45" s="133">
        <f>IF($O$14="X",$R$9,IF($N$7="S1",'VA_k1=0.1_k2=0.9'!N44,IF($N$7="S2",'VA_k1=0.1_k2=0.9'!O44,IF($N$7="I",'VA_k1=0.1_k2=0.9'!P44,IF($N$7="R",'VA_k1=0.1_k2=0.9'!Q44,IF($N$7="D",'VA_k1=0.1_k2=0.9'!R44,IF($N$7="V",'VA_k1=0.1_k2=0.9'!S44,"")))))))</f>
        <v>0.24673704225551346</v>
      </c>
      <c r="W45" s="133">
        <f>IF($O$15="X",$Q$9,'VA_k1=0.2_k2=0.8'!M44)</f>
        <v>5</v>
      </c>
      <c r="X45" s="133">
        <f>IF($O$15="X",$R$9,IF($N$7="S1",'VA_k1=0.2_k2=0.8'!N44,IF($N$7="S2",'VA_k1=0.2_k2=0.8'!O44,IF($N$7="I",'VA_k1=0.2_k2=0.8'!P44,IF($N$7="R",'VA_k1=0.2_k2=0.8'!Q44,IF($N$7="D",'VA_k1=0.2_k2=0.8'!R44,IF($N$7="V",'VA_k1=0.2_k2=0.8'!S44,"")))))))</f>
        <v>0.24673704225551346</v>
      </c>
      <c r="Y45" s="133">
        <f>IF($O$16="X",$Q$9,'VA_k1=0.3_k2=0.7'!M44)</f>
        <v>5</v>
      </c>
      <c r="Z45" s="133">
        <f>IF($O$16="X",$R$9,IF($N$7="S1",'VA_k1=0.3_k2=0.7'!N44,IF($N$7="S2",'VA_k1=0.3_k2=0.7'!O44,IF($N$7="I",'VA_k1=0.3_k2=0.7'!P44,IF($N$7="R",'VA_k1=0.3_k2=0.7'!Q44,IF($N$7="D",'VA_k1=0.3_k2=0.7'!R44,IF($N$7="V",'VA_k1=0.3_k2=0.7'!S44,"")))))))</f>
        <v>0.24673704225551346</v>
      </c>
      <c r="AA45" s="133">
        <f>IF($O$17="X",$Q$9,'VA_k1=0.4_k2=0.6'!M44)</f>
        <v>5</v>
      </c>
      <c r="AB45" s="133">
        <f>IF($O$17="X",$R$9,IF($N$7="S1",'VA_k1=0.4_k2=0.6'!N44,IF($N$7="S2",'VA_k1=0.4_k2=0.6'!O44,IF($N$7="I",'VA_k1=0.4_k2=0.6'!P44,IF($N$7="R",'VA_k1=0.4_k2=0.6'!Q44,IF($N$7="D",'VA_k1=0.4_k2=0.6'!R44,IF($N$7="V",'VA_k1=0.4_k2=0.6'!S44,"")))))))</f>
        <v>0.24673704225551346</v>
      </c>
      <c r="AC45" s="133">
        <f>IF($O$18="X",$Q$9,'VA_k1=0.5_k2=0.5'!M44)</f>
        <v>5</v>
      </c>
      <c r="AD45" s="133">
        <f>IF($O$18="X",$R$9,IF($N$7="S1",'VA_k1=0.5_k2=0.5'!N44,IF($N$7="S2",'VA_k1=0.5_k2=0.5'!O44,IF($N$7="I",'VA_k1=0.5_k2=0.5'!P44,IF($N$7="R",'VA_k1=0.5_k2=0.5'!Q44,IF($N$7="D",'VA_k1=0.5_k2=0.5'!R44,IF($N$7="V",'VA_k1=0.5_k2=0.5'!S44,"")))))))</f>
        <v>0.24673704225551346</v>
      </c>
      <c r="AE45" s="133">
        <f>IF($O$19="X",$Q$9,'VA_k1=0.6_k2=0.4'!M44)</f>
        <v>5</v>
      </c>
      <c r="AF45" s="133">
        <f>IF($O$19="X",$R$9,IF($N$7="S1",'VA_k1=0.6_k2=0.4'!N44,IF($N$7="S2",'VA_k1=0.6_k2=0.4'!O44,IF($N$7="I",'VA_k1=0.6_k2=0.4'!P44,IF($N$7="R",'VA_k1=0.6_k2=0.4'!Q44,IF($N$7="D",'VA_k1=0.6_k2=0.4'!R44,IF($N$7="V",'VA_k1=0.6_k2=0.4'!S44,"")))))))</f>
        <v>0.24673704225551346</v>
      </c>
      <c r="AG45" s="133">
        <f>IF($O$20="X",$Q$9,'VA_k1=0.7_k2=0.3'!M44)</f>
        <v>5</v>
      </c>
      <c r="AH45" s="133">
        <f>IF($O$20="X",$R$9,IF($N$7="S1",'VA_k1=0.7_k2=0.3'!N44,IF($N$7="S2",'VA_k1=0.7_k2=0.3'!O44,IF($N$7="I",'VA_k1=0.7_k2=0.3'!P44,IF($N$7="R",'VA_k1=0.7_k2=0.3'!Q44,IF($N$7="D",'VA_k1=0.7_k2=0.3'!R44,IF($N$7="V",'VA_k1=0.7_k2=0.3'!S44,"")))))))</f>
        <v>0.24673704225551346</v>
      </c>
      <c r="AI45" s="133">
        <f>IF($O$21="X",$Q$9,'VA_k1=0.8_k2=0.2'!M44)</f>
        <v>5</v>
      </c>
      <c r="AJ45" s="133">
        <f>IF($O$21="X",$R$9,IF($N$7="S1",'VA_k1=0.8_k2=0.2'!N44,IF($N$7="S2",'VA_k1=0.8_k2=0.2'!O44,IF($N$7="I",'VA_k1=0.8_k2=0.2'!P44,IF($N$7="R",'VA_k1=0.8_k2=0.2'!Q44,IF($N$7="D",'VA_k1=0.8_k2=0.2'!R44,IF($N$7="V",'VA_k1=0.8_k2=0.2'!S44,"")))))))</f>
        <v>0.24673704225551346</v>
      </c>
      <c r="AK45" s="133">
        <f>IF($O$22="X",$Q$9,'VA_k1=0.9_k2=0.1'!M44)</f>
        <v>26.043793083290264</v>
      </c>
      <c r="AL45" s="133">
        <f>IF($O$22="X",$R$9,IF($N$7="S1",'VA_k1=0.9_k2=0.1'!N44,IF($N$7="S2",'VA_k1=0.9_k2=0.1'!O44,IF($N$7="I",'VA_k1=0.9_k2=0.1'!P44,IF($N$7="R",'VA_k1=0.9_k2=0.1'!Q44,IF($N$7="D",'VA_k1=0.9_k2=0.1'!R44,IF($N$7="V",'VA_k1=0.9_k2=0.1'!S44,"")))))))</f>
        <v>0</v>
      </c>
      <c r="AM45" s="133">
        <f>IF($O$23="X",$Q$9,'VA_k1=1.0_k2=0.0'!M44)</f>
        <v>5</v>
      </c>
      <c r="AN45" s="133">
        <f>IF($O$23="X",$R$9,IF($N$7="S1",'VA_k1=1.0_k2=0.0'!N44,IF($N$7="S2",'VA_k1=1.0_k2=0.0'!O44,IF($N$7="I",'VA_k1=1.0_k2=0.0'!P44,IF($N$7="R",'VA_k1=1.0_k2=0.0'!Q44,IF($N$7="D",'VA_k1=1.0_k2=0.0'!R44,IF($N$7="V",'VA_k1=1.0_k2=0.0'!S44,"")))))))</f>
        <v>0.24673704225551346</v>
      </c>
    </row>
    <row r="46" spans="17:40" x14ac:dyDescent="0.25">
      <c r="Q46" s="133">
        <f>IF($O$12="X",$Q$9,'RESULTS (2S)'!B60)</f>
        <v>35.852258890587422</v>
      </c>
      <c r="R46" s="133">
        <f>IF($O$12="X",$R$9,IF($N$7="S1",'RESULTS (2S)'!C60,IF($N$7="S2",'RESULTS (2S)'!D60,IF($N$7="I",'RESULTS (2S)'!E60,IF($N$7="R",'RESULTS (2S)'!F60,IF($N$7="D",'RESULTS (2S)'!G60,IF($N$7="V",'RESULTS (2S)'!H60,"")))))))</f>
        <v>5.8456552773948886E-2</v>
      </c>
      <c r="S46" s="133">
        <f>IF($O$13="X",$Q$9,'VA_k1=0.0_k2=1.0'!M45)</f>
        <v>5</v>
      </c>
      <c r="T46" s="133">
        <f>IF($O$13="X",$R$9,IF($N$7="S1",'VA_k1=0.0_k2=1.0'!N45,IF($N$7="S2",'VA_k1=0.0_k2=1.0'!O45,IF($N$7="I",'VA_k1=0.0_k2=1.0'!P45,IF($N$7="R",'VA_k1=0.0_k2=1.0'!Q45,IF($N$7="D",'VA_k1=0.0_k2=1.0'!R45,IF($N$7="V",'VA_k1=0.0_k2=1.0'!S45,"")))))))</f>
        <v>0.24673704225551346</v>
      </c>
      <c r="U46" s="133">
        <f>IF($O$14="X",$Q$9,'VA_k1=0.1_k2=0.9'!M45)</f>
        <v>5</v>
      </c>
      <c r="V46" s="133">
        <f>IF($O$14="X",$R$9,IF($N$7="S1",'VA_k1=0.1_k2=0.9'!N45,IF($N$7="S2",'VA_k1=0.1_k2=0.9'!O45,IF($N$7="I",'VA_k1=0.1_k2=0.9'!P45,IF($N$7="R",'VA_k1=0.1_k2=0.9'!Q45,IF($N$7="D",'VA_k1=0.1_k2=0.9'!R45,IF($N$7="V",'VA_k1=0.1_k2=0.9'!S45,"")))))))</f>
        <v>0.24673704225551346</v>
      </c>
      <c r="W46" s="133">
        <f>IF($O$15="X",$Q$9,'VA_k1=0.2_k2=0.8'!M45)</f>
        <v>5</v>
      </c>
      <c r="X46" s="133">
        <f>IF($O$15="X",$R$9,IF($N$7="S1",'VA_k1=0.2_k2=0.8'!N45,IF($N$7="S2",'VA_k1=0.2_k2=0.8'!O45,IF($N$7="I",'VA_k1=0.2_k2=0.8'!P45,IF($N$7="R",'VA_k1=0.2_k2=0.8'!Q45,IF($N$7="D",'VA_k1=0.2_k2=0.8'!R45,IF($N$7="V",'VA_k1=0.2_k2=0.8'!S45,"")))))))</f>
        <v>0.24673704225551346</v>
      </c>
      <c r="Y46" s="133">
        <f>IF($O$16="X",$Q$9,'VA_k1=0.3_k2=0.7'!M45)</f>
        <v>5</v>
      </c>
      <c r="Z46" s="133">
        <f>IF($O$16="X",$R$9,IF($N$7="S1",'VA_k1=0.3_k2=0.7'!N45,IF($N$7="S2",'VA_k1=0.3_k2=0.7'!O45,IF($N$7="I",'VA_k1=0.3_k2=0.7'!P45,IF($N$7="R",'VA_k1=0.3_k2=0.7'!Q45,IF($N$7="D",'VA_k1=0.3_k2=0.7'!R45,IF($N$7="V",'VA_k1=0.3_k2=0.7'!S45,"")))))))</f>
        <v>0.24673704225551346</v>
      </c>
      <c r="AA46" s="133">
        <f>IF($O$17="X",$Q$9,'VA_k1=0.4_k2=0.6'!M45)</f>
        <v>5</v>
      </c>
      <c r="AB46" s="133">
        <f>IF($O$17="X",$R$9,IF($N$7="S1",'VA_k1=0.4_k2=0.6'!N45,IF($N$7="S2",'VA_k1=0.4_k2=0.6'!O45,IF($N$7="I",'VA_k1=0.4_k2=0.6'!P45,IF($N$7="R",'VA_k1=0.4_k2=0.6'!Q45,IF($N$7="D",'VA_k1=0.4_k2=0.6'!R45,IF($N$7="V",'VA_k1=0.4_k2=0.6'!S45,"")))))))</f>
        <v>0.24673704225551346</v>
      </c>
      <c r="AC46" s="133">
        <f>IF($O$18="X",$Q$9,'VA_k1=0.5_k2=0.5'!M45)</f>
        <v>5</v>
      </c>
      <c r="AD46" s="133">
        <f>IF($O$18="X",$R$9,IF($N$7="S1",'VA_k1=0.5_k2=0.5'!N45,IF($N$7="S2",'VA_k1=0.5_k2=0.5'!O45,IF($N$7="I",'VA_k1=0.5_k2=0.5'!P45,IF($N$7="R",'VA_k1=0.5_k2=0.5'!Q45,IF($N$7="D",'VA_k1=0.5_k2=0.5'!R45,IF($N$7="V",'VA_k1=0.5_k2=0.5'!S45,"")))))))</f>
        <v>0.24673704225551346</v>
      </c>
      <c r="AE46" s="133">
        <f>IF($O$19="X",$Q$9,'VA_k1=0.6_k2=0.4'!M45)</f>
        <v>5</v>
      </c>
      <c r="AF46" s="133">
        <f>IF($O$19="X",$R$9,IF($N$7="S1",'VA_k1=0.6_k2=0.4'!N45,IF($N$7="S2",'VA_k1=0.6_k2=0.4'!O45,IF($N$7="I",'VA_k1=0.6_k2=0.4'!P45,IF($N$7="R",'VA_k1=0.6_k2=0.4'!Q45,IF($N$7="D",'VA_k1=0.6_k2=0.4'!R45,IF($N$7="V",'VA_k1=0.6_k2=0.4'!S45,"")))))))</f>
        <v>0.24673704225551346</v>
      </c>
      <c r="AG46" s="133">
        <f>IF($O$20="X",$Q$9,'VA_k1=0.7_k2=0.3'!M45)</f>
        <v>5</v>
      </c>
      <c r="AH46" s="133">
        <f>IF($O$20="X",$R$9,IF($N$7="S1",'VA_k1=0.7_k2=0.3'!N45,IF($N$7="S2",'VA_k1=0.7_k2=0.3'!O45,IF($N$7="I",'VA_k1=0.7_k2=0.3'!P45,IF($N$7="R",'VA_k1=0.7_k2=0.3'!Q45,IF($N$7="D",'VA_k1=0.7_k2=0.3'!R45,IF($N$7="V",'VA_k1=0.7_k2=0.3'!S45,"")))))))</f>
        <v>0.24673704225551346</v>
      </c>
      <c r="AI46" s="133">
        <f>IF($O$21="X",$Q$9,'VA_k1=0.8_k2=0.2'!M45)</f>
        <v>5</v>
      </c>
      <c r="AJ46" s="133">
        <f>IF($O$21="X",$R$9,IF($N$7="S1",'VA_k1=0.8_k2=0.2'!N45,IF($N$7="S2",'VA_k1=0.8_k2=0.2'!O45,IF($N$7="I",'VA_k1=0.8_k2=0.2'!P45,IF($N$7="R",'VA_k1=0.8_k2=0.2'!Q45,IF($N$7="D",'VA_k1=0.8_k2=0.2'!R45,IF($N$7="V",'VA_k1=0.8_k2=0.2'!S45,"")))))))</f>
        <v>0.24673704225551346</v>
      </c>
      <c r="AK46" s="133">
        <f>IF($O$22="X",$Q$9,'VA_k1=0.9_k2=0.1'!M45)</f>
        <v>27.043793083290264</v>
      </c>
      <c r="AL46" s="133">
        <f>IF($O$22="X",$R$9,IF($N$7="S1",'VA_k1=0.9_k2=0.1'!N45,IF($N$7="S2",'VA_k1=0.9_k2=0.1'!O45,IF($N$7="I",'VA_k1=0.9_k2=0.1'!P45,IF($N$7="R",'VA_k1=0.9_k2=0.1'!Q45,IF($N$7="D",'VA_k1=0.9_k2=0.1'!R45,IF($N$7="V",'VA_k1=0.9_k2=0.1'!S45,"")))))))</f>
        <v>0</v>
      </c>
      <c r="AM46" s="133">
        <f>IF($O$23="X",$Q$9,'VA_k1=1.0_k2=0.0'!M45)</f>
        <v>5</v>
      </c>
      <c r="AN46" s="133">
        <f>IF($O$23="X",$R$9,IF($N$7="S1",'VA_k1=1.0_k2=0.0'!N45,IF($N$7="S2",'VA_k1=1.0_k2=0.0'!O45,IF($N$7="I",'VA_k1=1.0_k2=0.0'!P45,IF($N$7="R",'VA_k1=1.0_k2=0.0'!Q45,IF($N$7="D",'VA_k1=1.0_k2=0.0'!R45,IF($N$7="V",'VA_k1=1.0_k2=0.0'!S45,"")))))))</f>
        <v>0.24673704225551346</v>
      </c>
    </row>
    <row r="47" spans="17:40" x14ac:dyDescent="0.25">
      <c r="Q47" s="133">
        <f>IF($O$12="X",$Q$9,'RESULTS (2S)'!B61)</f>
        <v>36.845922040351113</v>
      </c>
      <c r="R47" s="133">
        <f>IF($O$12="X",$R$9,IF($N$7="S1",'RESULTS (2S)'!C61,IF($N$7="S2",'RESULTS (2S)'!D61,IF($N$7="I",'RESULTS (2S)'!E61,IF($N$7="R",'RESULTS (2S)'!F61,IF($N$7="D",'RESULTS (2S)'!G61,IF($N$7="V",'RESULTS (2S)'!H61,"")))))))</f>
        <v>5.765488151828288E-2</v>
      </c>
      <c r="S47" s="133">
        <f>IF($O$13="X",$Q$9,'VA_k1=0.0_k2=1.0'!M46)</f>
        <v>5</v>
      </c>
      <c r="T47" s="133">
        <f>IF($O$13="X",$R$9,IF($N$7="S1",'VA_k1=0.0_k2=1.0'!N46,IF($N$7="S2",'VA_k1=0.0_k2=1.0'!O46,IF($N$7="I",'VA_k1=0.0_k2=1.0'!P46,IF($N$7="R",'VA_k1=0.0_k2=1.0'!Q46,IF($N$7="D",'VA_k1=0.0_k2=1.0'!R46,IF($N$7="V",'VA_k1=0.0_k2=1.0'!S46,"")))))))</f>
        <v>0.24673704225551346</v>
      </c>
      <c r="U47" s="133">
        <f>IF($O$14="X",$Q$9,'VA_k1=0.1_k2=0.9'!M46)</f>
        <v>5</v>
      </c>
      <c r="V47" s="133">
        <f>IF($O$14="X",$R$9,IF($N$7="S1",'VA_k1=0.1_k2=0.9'!N46,IF($N$7="S2",'VA_k1=0.1_k2=0.9'!O46,IF($N$7="I",'VA_k1=0.1_k2=0.9'!P46,IF($N$7="R",'VA_k1=0.1_k2=0.9'!Q46,IF($N$7="D",'VA_k1=0.1_k2=0.9'!R46,IF($N$7="V",'VA_k1=0.1_k2=0.9'!S46,"")))))))</f>
        <v>0.24673704225551346</v>
      </c>
      <c r="W47" s="133">
        <f>IF($O$15="X",$Q$9,'VA_k1=0.2_k2=0.8'!M46)</f>
        <v>5</v>
      </c>
      <c r="X47" s="133">
        <f>IF($O$15="X",$R$9,IF($N$7="S1",'VA_k1=0.2_k2=0.8'!N46,IF($N$7="S2",'VA_k1=0.2_k2=0.8'!O46,IF($N$7="I",'VA_k1=0.2_k2=0.8'!P46,IF($N$7="R",'VA_k1=0.2_k2=0.8'!Q46,IF($N$7="D",'VA_k1=0.2_k2=0.8'!R46,IF($N$7="V",'VA_k1=0.2_k2=0.8'!S46,"")))))))</f>
        <v>0.24673704225551346</v>
      </c>
      <c r="Y47" s="133">
        <f>IF($O$16="X",$Q$9,'VA_k1=0.3_k2=0.7'!M46)</f>
        <v>5</v>
      </c>
      <c r="Z47" s="133">
        <f>IF($O$16="X",$R$9,IF($N$7="S1",'VA_k1=0.3_k2=0.7'!N46,IF($N$7="S2",'VA_k1=0.3_k2=0.7'!O46,IF($N$7="I",'VA_k1=0.3_k2=0.7'!P46,IF($N$7="R",'VA_k1=0.3_k2=0.7'!Q46,IF($N$7="D",'VA_k1=0.3_k2=0.7'!R46,IF($N$7="V",'VA_k1=0.3_k2=0.7'!S46,"")))))))</f>
        <v>0.24673704225551346</v>
      </c>
      <c r="AA47" s="133">
        <f>IF($O$17="X",$Q$9,'VA_k1=0.4_k2=0.6'!M46)</f>
        <v>5</v>
      </c>
      <c r="AB47" s="133">
        <f>IF($O$17="X",$R$9,IF($N$7="S1",'VA_k1=0.4_k2=0.6'!N46,IF($N$7="S2",'VA_k1=0.4_k2=0.6'!O46,IF($N$7="I",'VA_k1=0.4_k2=0.6'!P46,IF($N$7="R",'VA_k1=0.4_k2=0.6'!Q46,IF($N$7="D",'VA_k1=0.4_k2=0.6'!R46,IF($N$7="V",'VA_k1=0.4_k2=0.6'!S46,"")))))))</f>
        <v>0.24673704225551346</v>
      </c>
      <c r="AC47" s="133">
        <f>IF($O$18="X",$Q$9,'VA_k1=0.5_k2=0.5'!M46)</f>
        <v>5</v>
      </c>
      <c r="AD47" s="133">
        <f>IF($O$18="X",$R$9,IF($N$7="S1",'VA_k1=0.5_k2=0.5'!N46,IF($N$7="S2",'VA_k1=0.5_k2=0.5'!O46,IF($N$7="I",'VA_k1=0.5_k2=0.5'!P46,IF($N$7="R",'VA_k1=0.5_k2=0.5'!Q46,IF($N$7="D",'VA_k1=0.5_k2=0.5'!R46,IF($N$7="V",'VA_k1=0.5_k2=0.5'!S46,"")))))))</f>
        <v>0.24673704225551346</v>
      </c>
      <c r="AE47" s="133">
        <f>IF($O$19="X",$Q$9,'VA_k1=0.6_k2=0.4'!M46)</f>
        <v>5</v>
      </c>
      <c r="AF47" s="133">
        <f>IF($O$19="X",$R$9,IF($N$7="S1",'VA_k1=0.6_k2=0.4'!N46,IF($N$7="S2",'VA_k1=0.6_k2=0.4'!O46,IF($N$7="I",'VA_k1=0.6_k2=0.4'!P46,IF($N$7="R",'VA_k1=0.6_k2=0.4'!Q46,IF($N$7="D",'VA_k1=0.6_k2=0.4'!R46,IF($N$7="V",'VA_k1=0.6_k2=0.4'!S46,"")))))))</f>
        <v>0.24673704225551346</v>
      </c>
      <c r="AG47" s="133">
        <f>IF($O$20="X",$Q$9,'VA_k1=0.7_k2=0.3'!M46)</f>
        <v>5</v>
      </c>
      <c r="AH47" s="133">
        <f>IF($O$20="X",$R$9,IF($N$7="S1",'VA_k1=0.7_k2=0.3'!N46,IF($N$7="S2",'VA_k1=0.7_k2=0.3'!O46,IF($N$7="I",'VA_k1=0.7_k2=0.3'!P46,IF($N$7="R",'VA_k1=0.7_k2=0.3'!Q46,IF($N$7="D",'VA_k1=0.7_k2=0.3'!R46,IF($N$7="V",'VA_k1=0.7_k2=0.3'!S46,"")))))))</f>
        <v>0.24673704225551346</v>
      </c>
      <c r="AI47" s="133">
        <f>IF($O$21="X",$Q$9,'VA_k1=0.8_k2=0.2'!M46)</f>
        <v>5</v>
      </c>
      <c r="AJ47" s="133">
        <f>IF($O$21="X",$R$9,IF($N$7="S1",'VA_k1=0.8_k2=0.2'!N46,IF($N$7="S2",'VA_k1=0.8_k2=0.2'!O46,IF($N$7="I",'VA_k1=0.8_k2=0.2'!P46,IF($N$7="R",'VA_k1=0.8_k2=0.2'!Q46,IF($N$7="D",'VA_k1=0.8_k2=0.2'!R46,IF($N$7="V",'VA_k1=0.8_k2=0.2'!S46,"")))))))</f>
        <v>0.24673704225551346</v>
      </c>
      <c r="AK47" s="133">
        <f>IF($O$22="X",$Q$9,'VA_k1=0.9_k2=0.1'!M46)</f>
        <v>28.043793083290264</v>
      </c>
      <c r="AL47" s="133">
        <f>IF($O$22="X",$R$9,IF($N$7="S1",'VA_k1=0.9_k2=0.1'!N46,IF($N$7="S2",'VA_k1=0.9_k2=0.1'!O46,IF($N$7="I",'VA_k1=0.9_k2=0.1'!P46,IF($N$7="R",'VA_k1=0.9_k2=0.1'!Q46,IF($N$7="D",'VA_k1=0.9_k2=0.1'!R46,IF($N$7="V",'VA_k1=0.9_k2=0.1'!S46,"")))))))</f>
        <v>0</v>
      </c>
      <c r="AM47" s="133">
        <f>IF($O$23="X",$Q$9,'VA_k1=1.0_k2=0.0'!M46)</f>
        <v>5</v>
      </c>
      <c r="AN47" s="133">
        <f>IF($O$23="X",$R$9,IF($N$7="S1",'VA_k1=1.0_k2=0.0'!N46,IF($N$7="S2",'VA_k1=1.0_k2=0.0'!O46,IF($N$7="I",'VA_k1=1.0_k2=0.0'!P46,IF($N$7="R",'VA_k1=1.0_k2=0.0'!Q46,IF($N$7="D",'VA_k1=1.0_k2=0.0'!R46,IF($N$7="V",'VA_k1=1.0_k2=0.0'!S46,"")))))))</f>
        <v>0.24673704225551346</v>
      </c>
    </row>
    <row r="48" spans="17:40" x14ac:dyDescent="0.25">
      <c r="Q48" s="133">
        <f>IF($O$12="X",$Q$9,'RESULTS (2S)'!B62)</f>
        <v>37.845922040351113</v>
      </c>
      <c r="R48" s="133">
        <f>IF($O$12="X",$R$9,IF($N$7="S1",'RESULTS (2S)'!C62,IF($N$7="S2",'RESULTS (2S)'!D62,IF($N$7="I",'RESULTS (2S)'!E62,IF($N$7="R",'RESULTS (2S)'!F62,IF($N$7="D",'RESULTS (2S)'!G62,IF($N$7="V",'RESULTS (2S)'!H62,"")))))))</f>
        <v>5.7009797242816171E-2</v>
      </c>
      <c r="S48" s="133">
        <f>IF($O$13="X",$Q$9,'VA_k1=0.0_k2=1.0'!M47)</f>
        <v>5</v>
      </c>
      <c r="T48" s="133">
        <f>IF($O$13="X",$R$9,IF($N$7="S1",'VA_k1=0.0_k2=1.0'!N47,IF($N$7="S2",'VA_k1=0.0_k2=1.0'!O47,IF($N$7="I",'VA_k1=0.0_k2=1.0'!P47,IF($N$7="R",'VA_k1=0.0_k2=1.0'!Q47,IF($N$7="D",'VA_k1=0.0_k2=1.0'!R47,IF($N$7="V",'VA_k1=0.0_k2=1.0'!S47,"")))))))</f>
        <v>0.24673704225551346</v>
      </c>
      <c r="U48" s="133">
        <f>IF($O$14="X",$Q$9,'VA_k1=0.1_k2=0.9'!M47)</f>
        <v>5</v>
      </c>
      <c r="V48" s="133">
        <f>IF($O$14="X",$R$9,IF($N$7="S1",'VA_k1=0.1_k2=0.9'!N47,IF($N$7="S2",'VA_k1=0.1_k2=0.9'!O47,IF($N$7="I",'VA_k1=0.1_k2=0.9'!P47,IF($N$7="R",'VA_k1=0.1_k2=0.9'!Q47,IF($N$7="D",'VA_k1=0.1_k2=0.9'!R47,IF($N$7="V",'VA_k1=0.1_k2=0.9'!S47,"")))))))</f>
        <v>0.24673704225551346</v>
      </c>
      <c r="W48" s="133">
        <f>IF($O$15="X",$Q$9,'VA_k1=0.2_k2=0.8'!M47)</f>
        <v>5</v>
      </c>
      <c r="X48" s="133">
        <f>IF($O$15="X",$R$9,IF($N$7="S1",'VA_k1=0.2_k2=0.8'!N47,IF($N$7="S2",'VA_k1=0.2_k2=0.8'!O47,IF($N$7="I",'VA_k1=0.2_k2=0.8'!P47,IF($N$7="R",'VA_k1=0.2_k2=0.8'!Q47,IF($N$7="D",'VA_k1=0.2_k2=0.8'!R47,IF($N$7="V",'VA_k1=0.2_k2=0.8'!S47,"")))))))</f>
        <v>0.24673704225551346</v>
      </c>
      <c r="Y48" s="133">
        <f>IF($O$16="X",$Q$9,'VA_k1=0.3_k2=0.7'!M47)</f>
        <v>5</v>
      </c>
      <c r="Z48" s="133">
        <f>IF($O$16="X",$R$9,IF($N$7="S1",'VA_k1=0.3_k2=0.7'!N47,IF($N$7="S2",'VA_k1=0.3_k2=0.7'!O47,IF($N$7="I",'VA_k1=0.3_k2=0.7'!P47,IF($N$7="R",'VA_k1=0.3_k2=0.7'!Q47,IF($N$7="D",'VA_k1=0.3_k2=0.7'!R47,IF($N$7="V",'VA_k1=0.3_k2=0.7'!S47,"")))))))</f>
        <v>0.24673704225551346</v>
      </c>
      <c r="AA48" s="133">
        <f>IF($O$17="X",$Q$9,'VA_k1=0.4_k2=0.6'!M47)</f>
        <v>5</v>
      </c>
      <c r="AB48" s="133">
        <f>IF($O$17="X",$R$9,IF($N$7="S1",'VA_k1=0.4_k2=0.6'!N47,IF($N$7="S2",'VA_k1=0.4_k2=0.6'!O47,IF($N$7="I",'VA_k1=0.4_k2=0.6'!P47,IF($N$7="R",'VA_k1=0.4_k2=0.6'!Q47,IF($N$7="D",'VA_k1=0.4_k2=0.6'!R47,IF($N$7="V",'VA_k1=0.4_k2=0.6'!S47,"")))))))</f>
        <v>0.24673704225551346</v>
      </c>
      <c r="AC48" s="133">
        <f>IF($O$18="X",$Q$9,'VA_k1=0.5_k2=0.5'!M47)</f>
        <v>5</v>
      </c>
      <c r="AD48" s="133">
        <f>IF($O$18="X",$R$9,IF($N$7="S1",'VA_k1=0.5_k2=0.5'!N47,IF($N$7="S2",'VA_k1=0.5_k2=0.5'!O47,IF($N$7="I",'VA_k1=0.5_k2=0.5'!P47,IF($N$7="R",'VA_k1=0.5_k2=0.5'!Q47,IF($N$7="D",'VA_k1=0.5_k2=0.5'!R47,IF($N$7="V",'VA_k1=0.5_k2=0.5'!S47,"")))))))</f>
        <v>0.24673704225551346</v>
      </c>
      <c r="AE48" s="133">
        <f>IF($O$19="X",$Q$9,'VA_k1=0.6_k2=0.4'!M47)</f>
        <v>5</v>
      </c>
      <c r="AF48" s="133">
        <f>IF($O$19="X",$R$9,IF($N$7="S1",'VA_k1=0.6_k2=0.4'!N47,IF($N$7="S2",'VA_k1=0.6_k2=0.4'!O47,IF($N$7="I",'VA_k1=0.6_k2=0.4'!P47,IF($N$7="R",'VA_k1=0.6_k2=0.4'!Q47,IF($N$7="D",'VA_k1=0.6_k2=0.4'!R47,IF($N$7="V",'VA_k1=0.6_k2=0.4'!S47,"")))))))</f>
        <v>0.24673704225551346</v>
      </c>
      <c r="AG48" s="133">
        <f>IF($O$20="X",$Q$9,'VA_k1=0.7_k2=0.3'!M47)</f>
        <v>5</v>
      </c>
      <c r="AH48" s="133">
        <f>IF($O$20="X",$R$9,IF($N$7="S1",'VA_k1=0.7_k2=0.3'!N47,IF($N$7="S2",'VA_k1=0.7_k2=0.3'!O47,IF($N$7="I",'VA_k1=0.7_k2=0.3'!P47,IF($N$7="R",'VA_k1=0.7_k2=0.3'!Q47,IF($N$7="D",'VA_k1=0.7_k2=0.3'!R47,IF($N$7="V",'VA_k1=0.7_k2=0.3'!S47,"")))))))</f>
        <v>0.24673704225551346</v>
      </c>
      <c r="AI48" s="133">
        <f>IF($O$21="X",$Q$9,'VA_k1=0.8_k2=0.2'!M47)</f>
        <v>5</v>
      </c>
      <c r="AJ48" s="133">
        <f>IF($O$21="X",$R$9,IF($N$7="S1",'VA_k1=0.8_k2=0.2'!N47,IF($N$7="S2",'VA_k1=0.8_k2=0.2'!O47,IF($N$7="I",'VA_k1=0.8_k2=0.2'!P47,IF($N$7="R",'VA_k1=0.8_k2=0.2'!Q47,IF($N$7="D",'VA_k1=0.8_k2=0.2'!R47,IF($N$7="V",'VA_k1=0.8_k2=0.2'!S47,"")))))))</f>
        <v>0.24673704225551346</v>
      </c>
      <c r="AK48" s="133">
        <f>IF($O$22="X",$Q$9,'VA_k1=0.9_k2=0.1'!M47)</f>
        <v>29.043793083290264</v>
      </c>
      <c r="AL48" s="133">
        <f>IF($O$22="X",$R$9,IF($N$7="S1",'VA_k1=0.9_k2=0.1'!N47,IF($N$7="S2",'VA_k1=0.9_k2=0.1'!O47,IF($N$7="I",'VA_k1=0.9_k2=0.1'!P47,IF($N$7="R",'VA_k1=0.9_k2=0.1'!Q47,IF($N$7="D",'VA_k1=0.9_k2=0.1'!R47,IF($N$7="V",'VA_k1=0.9_k2=0.1'!S47,"")))))))</f>
        <v>0</v>
      </c>
      <c r="AM48" s="133">
        <f>IF($O$23="X",$Q$9,'VA_k1=1.0_k2=0.0'!M47)</f>
        <v>5</v>
      </c>
      <c r="AN48" s="133">
        <f>IF($O$23="X",$R$9,IF($N$7="S1",'VA_k1=1.0_k2=0.0'!N47,IF($N$7="S2",'VA_k1=1.0_k2=0.0'!O47,IF($N$7="I",'VA_k1=1.0_k2=0.0'!P47,IF($N$7="R",'VA_k1=1.0_k2=0.0'!Q47,IF($N$7="D",'VA_k1=1.0_k2=0.0'!R47,IF($N$7="V",'VA_k1=1.0_k2=0.0'!S47,"")))))))</f>
        <v>0.24673704225551346</v>
      </c>
    </row>
    <row r="49" spans="17:40" x14ac:dyDescent="0.25">
      <c r="Q49" s="133">
        <f>IF($O$12="X",$Q$9,'RESULTS (2S)'!B63)</f>
        <v>38.845922040351113</v>
      </c>
      <c r="R49" s="133">
        <f>IF($O$12="X",$R$9,IF($N$7="S1",'RESULTS (2S)'!C63,IF($N$7="S2",'RESULTS (2S)'!D63,IF($N$7="I",'RESULTS (2S)'!E63,IF($N$7="R",'RESULTS (2S)'!F63,IF($N$7="D",'RESULTS (2S)'!G63,IF($N$7="V",'RESULTS (2S)'!H63,"")))))))</f>
        <v>5.6494273564683381E-2</v>
      </c>
      <c r="S49" s="133">
        <f>IF($O$13="X",$Q$9,'VA_k1=0.0_k2=1.0'!M48)</f>
        <v>5</v>
      </c>
      <c r="T49" s="133">
        <f>IF($O$13="X",$R$9,IF($N$7="S1",'VA_k1=0.0_k2=1.0'!N48,IF($N$7="S2",'VA_k1=0.0_k2=1.0'!O48,IF($N$7="I",'VA_k1=0.0_k2=1.0'!P48,IF($N$7="R",'VA_k1=0.0_k2=1.0'!Q48,IF($N$7="D",'VA_k1=0.0_k2=1.0'!R48,IF($N$7="V",'VA_k1=0.0_k2=1.0'!S48,"")))))))</f>
        <v>0.24673704225551346</v>
      </c>
      <c r="U49" s="133">
        <f>IF($O$14="X",$Q$9,'VA_k1=0.1_k2=0.9'!M48)</f>
        <v>5</v>
      </c>
      <c r="V49" s="133">
        <f>IF($O$14="X",$R$9,IF($N$7="S1",'VA_k1=0.1_k2=0.9'!N48,IF($N$7="S2",'VA_k1=0.1_k2=0.9'!O48,IF($N$7="I",'VA_k1=0.1_k2=0.9'!P48,IF($N$7="R",'VA_k1=0.1_k2=0.9'!Q48,IF($N$7="D",'VA_k1=0.1_k2=0.9'!R48,IF($N$7="V",'VA_k1=0.1_k2=0.9'!S48,"")))))))</f>
        <v>0.24673704225551346</v>
      </c>
      <c r="W49" s="133">
        <f>IF($O$15="X",$Q$9,'VA_k1=0.2_k2=0.8'!M48)</f>
        <v>5</v>
      </c>
      <c r="X49" s="133">
        <f>IF($O$15="X",$R$9,IF($N$7="S1",'VA_k1=0.2_k2=0.8'!N48,IF($N$7="S2",'VA_k1=0.2_k2=0.8'!O48,IF($N$7="I",'VA_k1=0.2_k2=0.8'!P48,IF($N$7="R",'VA_k1=0.2_k2=0.8'!Q48,IF($N$7="D",'VA_k1=0.2_k2=0.8'!R48,IF($N$7="V",'VA_k1=0.2_k2=0.8'!S48,"")))))))</f>
        <v>0.24673704225551346</v>
      </c>
      <c r="Y49" s="133">
        <f>IF($O$16="X",$Q$9,'VA_k1=0.3_k2=0.7'!M48)</f>
        <v>5</v>
      </c>
      <c r="Z49" s="133">
        <f>IF($O$16="X",$R$9,IF($N$7="S1",'VA_k1=0.3_k2=0.7'!N48,IF($N$7="S2",'VA_k1=0.3_k2=0.7'!O48,IF($N$7="I",'VA_k1=0.3_k2=0.7'!P48,IF($N$7="R",'VA_k1=0.3_k2=0.7'!Q48,IF($N$7="D",'VA_k1=0.3_k2=0.7'!R48,IF($N$7="V",'VA_k1=0.3_k2=0.7'!S48,"")))))))</f>
        <v>0.24673704225551346</v>
      </c>
      <c r="AA49" s="133">
        <f>IF($O$17="X",$Q$9,'VA_k1=0.4_k2=0.6'!M48)</f>
        <v>5</v>
      </c>
      <c r="AB49" s="133">
        <f>IF($O$17="X",$R$9,IF($N$7="S1",'VA_k1=0.4_k2=0.6'!N48,IF($N$7="S2",'VA_k1=0.4_k2=0.6'!O48,IF($N$7="I",'VA_k1=0.4_k2=0.6'!P48,IF($N$7="R",'VA_k1=0.4_k2=0.6'!Q48,IF($N$7="D",'VA_k1=0.4_k2=0.6'!R48,IF($N$7="V",'VA_k1=0.4_k2=0.6'!S48,"")))))))</f>
        <v>0.24673704225551346</v>
      </c>
      <c r="AC49" s="133">
        <f>IF($O$18="X",$Q$9,'VA_k1=0.5_k2=0.5'!M48)</f>
        <v>5</v>
      </c>
      <c r="AD49" s="133">
        <f>IF($O$18="X",$R$9,IF($N$7="S1",'VA_k1=0.5_k2=0.5'!N48,IF($N$7="S2",'VA_k1=0.5_k2=0.5'!O48,IF($N$7="I",'VA_k1=0.5_k2=0.5'!P48,IF($N$7="R",'VA_k1=0.5_k2=0.5'!Q48,IF($N$7="D",'VA_k1=0.5_k2=0.5'!R48,IF($N$7="V",'VA_k1=0.5_k2=0.5'!S48,"")))))))</f>
        <v>0.24673704225551346</v>
      </c>
      <c r="AE49" s="133">
        <f>IF($O$19="X",$Q$9,'VA_k1=0.6_k2=0.4'!M48)</f>
        <v>5</v>
      </c>
      <c r="AF49" s="133">
        <f>IF($O$19="X",$R$9,IF($N$7="S1",'VA_k1=0.6_k2=0.4'!N48,IF($N$7="S2",'VA_k1=0.6_k2=0.4'!O48,IF($N$7="I",'VA_k1=0.6_k2=0.4'!P48,IF($N$7="R",'VA_k1=0.6_k2=0.4'!Q48,IF($N$7="D",'VA_k1=0.6_k2=0.4'!R48,IF($N$7="V",'VA_k1=0.6_k2=0.4'!S48,"")))))))</f>
        <v>0.24673704225551346</v>
      </c>
      <c r="AG49" s="133">
        <f>IF($O$20="X",$Q$9,'VA_k1=0.7_k2=0.3'!M48)</f>
        <v>5</v>
      </c>
      <c r="AH49" s="133">
        <f>IF($O$20="X",$R$9,IF($N$7="S1",'VA_k1=0.7_k2=0.3'!N48,IF($N$7="S2",'VA_k1=0.7_k2=0.3'!O48,IF($N$7="I",'VA_k1=0.7_k2=0.3'!P48,IF($N$7="R",'VA_k1=0.7_k2=0.3'!Q48,IF($N$7="D",'VA_k1=0.7_k2=0.3'!R48,IF($N$7="V",'VA_k1=0.7_k2=0.3'!S48,"")))))))</f>
        <v>0.24673704225551346</v>
      </c>
      <c r="AI49" s="133">
        <f>IF($O$21="X",$Q$9,'VA_k1=0.8_k2=0.2'!M48)</f>
        <v>5</v>
      </c>
      <c r="AJ49" s="133">
        <f>IF($O$21="X",$R$9,IF($N$7="S1",'VA_k1=0.8_k2=0.2'!N48,IF($N$7="S2",'VA_k1=0.8_k2=0.2'!O48,IF($N$7="I",'VA_k1=0.8_k2=0.2'!P48,IF($N$7="R",'VA_k1=0.8_k2=0.2'!Q48,IF($N$7="D",'VA_k1=0.8_k2=0.2'!R48,IF($N$7="V",'VA_k1=0.8_k2=0.2'!S48,"")))))))</f>
        <v>0.24673704225551346</v>
      </c>
      <c r="AK49" s="133">
        <f>IF($O$22="X",$Q$9,'VA_k1=0.9_k2=0.1'!M48)</f>
        <v>30.043793083290264</v>
      </c>
      <c r="AL49" s="133">
        <f>IF($O$22="X",$R$9,IF($N$7="S1",'VA_k1=0.9_k2=0.1'!N48,IF($N$7="S2",'VA_k1=0.9_k2=0.1'!O48,IF($N$7="I",'VA_k1=0.9_k2=0.1'!P48,IF($N$7="R",'VA_k1=0.9_k2=0.1'!Q48,IF($N$7="D",'VA_k1=0.9_k2=0.1'!R48,IF($N$7="V",'VA_k1=0.9_k2=0.1'!S48,"")))))))</f>
        <v>0</v>
      </c>
      <c r="AM49" s="133">
        <f>IF($O$23="X",$Q$9,'VA_k1=1.0_k2=0.0'!M48)</f>
        <v>5</v>
      </c>
      <c r="AN49" s="133">
        <f>IF($O$23="X",$R$9,IF($N$7="S1",'VA_k1=1.0_k2=0.0'!N48,IF($N$7="S2",'VA_k1=1.0_k2=0.0'!O48,IF($N$7="I",'VA_k1=1.0_k2=0.0'!P48,IF($N$7="R",'VA_k1=1.0_k2=0.0'!Q48,IF($N$7="D",'VA_k1=1.0_k2=0.0'!R48,IF($N$7="V",'VA_k1=1.0_k2=0.0'!S48,"")))))))</f>
        <v>0.24673704225551346</v>
      </c>
    </row>
    <row r="50" spans="17:40" x14ac:dyDescent="0.25">
      <c r="Q50" s="133">
        <f>IF($O$12="X",$Q$9,'RESULTS (2S)'!B64)</f>
        <v>39.845922040351113</v>
      </c>
      <c r="R50" s="133">
        <f>IF($O$12="X",$R$9,IF($N$7="S1",'RESULTS (2S)'!C64,IF($N$7="S2",'RESULTS (2S)'!D64,IF($N$7="I",'RESULTS (2S)'!E64,IF($N$7="R",'RESULTS (2S)'!F64,IF($N$7="D",'RESULTS (2S)'!G64,IF($N$7="V",'RESULTS (2S)'!H64,"")))))))</f>
        <v>5.6082204318683861E-2</v>
      </c>
      <c r="S50" s="133">
        <f>IF($O$13="X",$Q$9,'VA_k1=0.0_k2=1.0'!M49)</f>
        <v>5</v>
      </c>
      <c r="T50" s="133">
        <f>IF($O$13="X",$R$9,IF($N$7="S1",'VA_k1=0.0_k2=1.0'!N49,IF($N$7="S2",'VA_k1=0.0_k2=1.0'!O49,IF($N$7="I",'VA_k1=0.0_k2=1.0'!P49,IF($N$7="R",'VA_k1=0.0_k2=1.0'!Q49,IF($N$7="D",'VA_k1=0.0_k2=1.0'!R49,IF($N$7="V",'VA_k1=0.0_k2=1.0'!S49,"")))))))</f>
        <v>0.24673704225551346</v>
      </c>
      <c r="U50" s="133">
        <f>IF($O$14="X",$Q$9,'VA_k1=0.1_k2=0.9'!M49)</f>
        <v>5</v>
      </c>
      <c r="V50" s="133">
        <f>IF($O$14="X",$R$9,IF($N$7="S1",'VA_k1=0.1_k2=0.9'!N49,IF($N$7="S2",'VA_k1=0.1_k2=0.9'!O49,IF($N$7="I",'VA_k1=0.1_k2=0.9'!P49,IF($N$7="R",'VA_k1=0.1_k2=0.9'!Q49,IF($N$7="D",'VA_k1=0.1_k2=0.9'!R49,IF($N$7="V",'VA_k1=0.1_k2=0.9'!S49,"")))))))</f>
        <v>0.24673704225551346</v>
      </c>
      <c r="W50" s="133">
        <f>IF($O$15="X",$Q$9,'VA_k1=0.2_k2=0.8'!M49)</f>
        <v>5</v>
      </c>
      <c r="X50" s="133">
        <f>IF($O$15="X",$R$9,IF($N$7="S1",'VA_k1=0.2_k2=0.8'!N49,IF($N$7="S2",'VA_k1=0.2_k2=0.8'!O49,IF($N$7="I",'VA_k1=0.2_k2=0.8'!P49,IF($N$7="R",'VA_k1=0.2_k2=0.8'!Q49,IF($N$7="D",'VA_k1=0.2_k2=0.8'!R49,IF($N$7="V",'VA_k1=0.2_k2=0.8'!S49,"")))))))</f>
        <v>0.24673704225551346</v>
      </c>
      <c r="Y50" s="133">
        <f>IF($O$16="X",$Q$9,'VA_k1=0.3_k2=0.7'!M49)</f>
        <v>5</v>
      </c>
      <c r="Z50" s="133">
        <f>IF($O$16="X",$R$9,IF($N$7="S1",'VA_k1=0.3_k2=0.7'!N49,IF($N$7="S2",'VA_k1=0.3_k2=0.7'!O49,IF($N$7="I",'VA_k1=0.3_k2=0.7'!P49,IF($N$7="R",'VA_k1=0.3_k2=0.7'!Q49,IF($N$7="D",'VA_k1=0.3_k2=0.7'!R49,IF($N$7="V",'VA_k1=0.3_k2=0.7'!S49,"")))))))</f>
        <v>0.24673704225551346</v>
      </c>
      <c r="AA50" s="133">
        <f>IF($O$17="X",$Q$9,'VA_k1=0.4_k2=0.6'!M49)</f>
        <v>5</v>
      </c>
      <c r="AB50" s="133">
        <f>IF($O$17="X",$R$9,IF($N$7="S1",'VA_k1=0.4_k2=0.6'!N49,IF($N$7="S2",'VA_k1=0.4_k2=0.6'!O49,IF($N$7="I",'VA_k1=0.4_k2=0.6'!P49,IF($N$7="R",'VA_k1=0.4_k2=0.6'!Q49,IF($N$7="D",'VA_k1=0.4_k2=0.6'!R49,IF($N$7="V",'VA_k1=0.4_k2=0.6'!S49,"")))))))</f>
        <v>0.24673704225551346</v>
      </c>
      <c r="AC50" s="133">
        <f>IF($O$18="X",$Q$9,'VA_k1=0.5_k2=0.5'!M49)</f>
        <v>5</v>
      </c>
      <c r="AD50" s="133">
        <f>IF($O$18="X",$R$9,IF($N$7="S1",'VA_k1=0.5_k2=0.5'!N49,IF($N$7="S2",'VA_k1=0.5_k2=0.5'!O49,IF($N$7="I",'VA_k1=0.5_k2=0.5'!P49,IF($N$7="R",'VA_k1=0.5_k2=0.5'!Q49,IF($N$7="D",'VA_k1=0.5_k2=0.5'!R49,IF($N$7="V",'VA_k1=0.5_k2=0.5'!S49,"")))))))</f>
        <v>0.24673704225551346</v>
      </c>
      <c r="AE50" s="133">
        <f>IF($O$19="X",$Q$9,'VA_k1=0.6_k2=0.4'!M49)</f>
        <v>5</v>
      </c>
      <c r="AF50" s="133">
        <f>IF($O$19="X",$R$9,IF($N$7="S1",'VA_k1=0.6_k2=0.4'!N49,IF($N$7="S2",'VA_k1=0.6_k2=0.4'!O49,IF($N$7="I",'VA_k1=0.6_k2=0.4'!P49,IF($N$7="R",'VA_k1=0.6_k2=0.4'!Q49,IF($N$7="D",'VA_k1=0.6_k2=0.4'!R49,IF($N$7="V",'VA_k1=0.6_k2=0.4'!S49,"")))))))</f>
        <v>0.24673704225551346</v>
      </c>
      <c r="AG50" s="133">
        <f>IF($O$20="X",$Q$9,'VA_k1=0.7_k2=0.3'!M49)</f>
        <v>5</v>
      </c>
      <c r="AH50" s="133">
        <f>IF($O$20="X",$R$9,IF($N$7="S1",'VA_k1=0.7_k2=0.3'!N49,IF($N$7="S2",'VA_k1=0.7_k2=0.3'!O49,IF($N$7="I",'VA_k1=0.7_k2=0.3'!P49,IF($N$7="R",'VA_k1=0.7_k2=0.3'!Q49,IF($N$7="D",'VA_k1=0.7_k2=0.3'!R49,IF($N$7="V",'VA_k1=0.7_k2=0.3'!S49,"")))))))</f>
        <v>0.24673704225551346</v>
      </c>
      <c r="AI50" s="133">
        <f>IF($O$21="X",$Q$9,'VA_k1=0.8_k2=0.2'!M49)</f>
        <v>5</v>
      </c>
      <c r="AJ50" s="133">
        <f>IF($O$21="X",$R$9,IF($N$7="S1",'VA_k1=0.8_k2=0.2'!N49,IF($N$7="S2",'VA_k1=0.8_k2=0.2'!O49,IF($N$7="I",'VA_k1=0.8_k2=0.2'!P49,IF($N$7="R",'VA_k1=0.8_k2=0.2'!Q49,IF($N$7="D",'VA_k1=0.8_k2=0.2'!R49,IF($N$7="V",'VA_k1=0.8_k2=0.2'!S49,"")))))))</f>
        <v>0.24673704225551346</v>
      </c>
      <c r="AK50" s="133">
        <f>IF($O$22="X",$Q$9,'VA_k1=0.9_k2=0.1'!M49)</f>
        <v>31.043793083290264</v>
      </c>
      <c r="AL50" s="133">
        <f>IF($O$22="X",$R$9,IF($N$7="S1",'VA_k1=0.9_k2=0.1'!N49,IF($N$7="S2",'VA_k1=0.9_k2=0.1'!O49,IF($N$7="I",'VA_k1=0.9_k2=0.1'!P49,IF($N$7="R",'VA_k1=0.9_k2=0.1'!Q49,IF($N$7="D",'VA_k1=0.9_k2=0.1'!R49,IF($N$7="V",'VA_k1=0.9_k2=0.1'!S49,"")))))))</f>
        <v>0</v>
      </c>
      <c r="AM50" s="133">
        <f>IF($O$23="X",$Q$9,'VA_k1=1.0_k2=0.0'!M49)</f>
        <v>5</v>
      </c>
      <c r="AN50" s="133">
        <f>IF($O$23="X",$R$9,IF($N$7="S1",'VA_k1=1.0_k2=0.0'!N49,IF($N$7="S2",'VA_k1=1.0_k2=0.0'!O49,IF($N$7="I",'VA_k1=1.0_k2=0.0'!P49,IF($N$7="R",'VA_k1=1.0_k2=0.0'!Q49,IF($N$7="D",'VA_k1=1.0_k2=0.0'!R49,IF($N$7="V",'VA_k1=1.0_k2=0.0'!S49,"")))))))</f>
        <v>0.24673704225551346</v>
      </c>
    </row>
    <row r="51" spans="17:40" x14ac:dyDescent="0.25">
      <c r="Q51" s="133">
        <f>IF($O$12="X",$Q$9,'RESULTS (2S)'!B65)</f>
        <v>40.845922040351113</v>
      </c>
      <c r="R51" s="133">
        <f>IF($O$12="X",$R$9,IF($N$7="S1",'RESULTS (2S)'!C65,IF($N$7="S2",'RESULTS (2S)'!D65,IF($N$7="I",'RESULTS (2S)'!E65,IF($N$7="R",'RESULTS (2S)'!F65,IF($N$7="D",'RESULTS (2S)'!G65,IF($N$7="V",'RESULTS (2S)'!H65,"")))))))</f>
        <v>5.5752766892632186E-2</v>
      </c>
      <c r="S51" s="133">
        <f>IF($O$13="X",$Q$9,'VA_k1=0.0_k2=1.0'!M50)</f>
        <v>5</v>
      </c>
      <c r="T51" s="133">
        <f>IF($O$13="X",$R$9,IF($N$7="S1",'VA_k1=0.0_k2=1.0'!N50,IF($N$7="S2",'VA_k1=0.0_k2=1.0'!O50,IF($N$7="I",'VA_k1=0.0_k2=1.0'!P50,IF($N$7="R",'VA_k1=0.0_k2=1.0'!Q50,IF($N$7="D",'VA_k1=0.0_k2=1.0'!R50,IF($N$7="V",'VA_k1=0.0_k2=1.0'!S50,"")))))))</f>
        <v>0.24673704225551346</v>
      </c>
      <c r="U51" s="133">
        <f>IF($O$14="X",$Q$9,'VA_k1=0.1_k2=0.9'!M50)</f>
        <v>5</v>
      </c>
      <c r="V51" s="133">
        <f>IF($O$14="X",$R$9,IF($N$7="S1",'VA_k1=0.1_k2=0.9'!N50,IF($N$7="S2",'VA_k1=0.1_k2=0.9'!O50,IF($N$7="I",'VA_k1=0.1_k2=0.9'!P50,IF($N$7="R",'VA_k1=0.1_k2=0.9'!Q50,IF($N$7="D",'VA_k1=0.1_k2=0.9'!R50,IF($N$7="V",'VA_k1=0.1_k2=0.9'!S50,"")))))))</f>
        <v>0.24673704225551346</v>
      </c>
      <c r="W51" s="133">
        <f>IF($O$15="X",$Q$9,'VA_k1=0.2_k2=0.8'!M50)</f>
        <v>5</v>
      </c>
      <c r="X51" s="133">
        <f>IF($O$15="X",$R$9,IF($N$7="S1",'VA_k1=0.2_k2=0.8'!N50,IF($N$7="S2",'VA_k1=0.2_k2=0.8'!O50,IF($N$7="I",'VA_k1=0.2_k2=0.8'!P50,IF($N$7="R",'VA_k1=0.2_k2=0.8'!Q50,IF($N$7="D",'VA_k1=0.2_k2=0.8'!R50,IF($N$7="V",'VA_k1=0.2_k2=0.8'!S50,"")))))))</f>
        <v>0.24673704225551346</v>
      </c>
      <c r="Y51" s="133">
        <f>IF($O$16="X",$Q$9,'VA_k1=0.3_k2=0.7'!M50)</f>
        <v>5</v>
      </c>
      <c r="Z51" s="133">
        <f>IF($O$16="X",$R$9,IF($N$7="S1",'VA_k1=0.3_k2=0.7'!N50,IF($N$7="S2",'VA_k1=0.3_k2=0.7'!O50,IF($N$7="I",'VA_k1=0.3_k2=0.7'!P50,IF($N$7="R",'VA_k1=0.3_k2=0.7'!Q50,IF($N$7="D",'VA_k1=0.3_k2=0.7'!R50,IF($N$7="V",'VA_k1=0.3_k2=0.7'!S50,"")))))))</f>
        <v>0.24673704225551346</v>
      </c>
      <c r="AA51" s="133">
        <f>IF($O$17="X",$Q$9,'VA_k1=0.4_k2=0.6'!M50)</f>
        <v>5</v>
      </c>
      <c r="AB51" s="133">
        <f>IF($O$17="X",$R$9,IF($N$7="S1",'VA_k1=0.4_k2=0.6'!N50,IF($N$7="S2",'VA_k1=0.4_k2=0.6'!O50,IF($N$7="I",'VA_k1=0.4_k2=0.6'!P50,IF($N$7="R",'VA_k1=0.4_k2=0.6'!Q50,IF($N$7="D",'VA_k1=0.4_k2=0.6'!R50,IF($N$7="V",'VA_k1=0.4_k2=0.6'!S50,"")))))))</f>
        <v>0.24673704225551346</v>
      </c>
      <c r="AC51" s="133">
        <f>IF($O$18="X",$Q$9,'VA_k1=0.5_k2=0.5'!M50)</f>
        <v>5</v>
      </c>
      <c r="AD51" s="133">
        <f>IF($O$18="X",$R$9,IF($N$7="S1",'VA_k1=0.5_k2=0.5'!N50,IF($N$7="S2",'VA_k1=0.5_k2=0.5'!O50,IF($N$7="I",'VA_k1=0.5_k2=0.5'!P50,IF($N$7="R",'VA_k1=0.5_k2=0.5'!Q50,IF($N$7="D",'VA_k1=0.5_k2=0.5'!R50,IF($N$7="V",'VA_k1=0.5_k2=0.5'!S50,"")))))))</f>
        <v>0.24673704225551346</v>
      </c>
      <c r="AE51" s="133">
        <f>IF($O$19="X",$Q$9,'VA_k1=0.6_k2=0.4'!M50)</f>
        <v>5</v>
      </c>
      <c r="AF51" s="133">
        <f>IF($O$19="X",$R$9,IF($N$7="S1",'VA_k1=0.6_k2=0.4'!N50,IF($N$7="S2",'VA_k1=0.6_k2=0.4'!O50,IF($N$7="I",'VA_k1=0.6_k2=0.4'!P50,IF($N$7="R",'VA_k1=0.6_k2=0.4'!Q50,IF($N$7="D",'VA_k1=0.6_k2=0.4'!R50,IF($N$7="V",'VA_k1=0.6_k2=0.4'!S50,"")))))))</f>
        <v>0.24673704225551346</v>
      </c>
      <c r="AG51" s="133">
        <f>IF($O$20="X",$Q$9,'VA_k1=0.7_k2=0.3'!M50)</f>
        <v>5</v>
      </c>
      <c r="AH51" s="133">
        <f>IF($O$20="X",$R$9,IF($N$7="S1",'VA_k1=0.7_k2=0.3'!N50,IF($N$7="S2",'VA_k1=0.7_k2=0.3'!O50,IF($N$7="I",'VA_k1=0.7_k2=0.3'!P50,IF($N$7="R",'VA_k1=0.7_k2=0.3'!Q50,IF($N$7="D",'VA_k1=0.7_k2=0.3'!R50,IF($N$7="V",'VA_k1=0.7_k2=0.3'!S50,"")))))))</f>
        <v>0.24673704225551346</v>
      </c>
      <c r="AI51" s="133">
        <f>IF($O$21="X",$Q$9,'VA_k1=0.8_k2=0.2'!M50)</f>
        <v>5</v>
      </c>
      <c r="AJ51" s="133">
        <f>IF($O$21="X",$R$9,IF($N$7="S1",'VA_k1=0.8_k2=0.2'!N50,IF($N$7="S2",'VA_k1=0.8_k2=0.2'!O50,IF($N$7="I",'VA_k1=0.8_k2=0.2'!P50,IF($N$7="R",'VA_k1=0.8_k2=0.2'!Q50,IF($N$7="D",'VA_k1=0.8_k2=0.2'!R50,IF($N$7="V",'VA_k1=0.8_k2=0.2'!S50,"")))))))</f>
        <v>0.24673704225551346</v>
      </c>
      <c r="AK51" s="133">
        <f>IF($O$22="X",$Q$9,'VA_k1=0.9_k2=0.1'!M50)</f>
        <v>32.043793083290268</v>
      </c>
      <c r="AL51" s="133">
        <f>IF($O$22="X",$R$9,IF($N$7="S1",'VA_k1=0.9_k2=0.1'!N50,IF($N$7="S2",'VA_k1=0.9_k2=0.1'!O50,IF($N$7="I",'VA_k1=0.9_k2=0.1'!P50,IF($N$7="R",'VA_k1=0.9_k2=0.1'!Q50,IF($N$7="D",'VA_k1=0.9_k2=0.1'!R50,IF($N$7="V",'VA_k1=0.9_k2=0.1'!S50,"")))))))</f>
        <v>0</v>
      </c>
      <c r="AM51" s="133">
        <f>IF($O$23="X",$Q$9,'VA_k1=1.0_k2=0.0'!M50)</f>
        <v>5</v>
      </c>
      <c r="AN51" s="133">
        <f>IF($O$23="X",$R$9,IF($N$7="S1",'VA_k1=1.0_k2=0.0'!N50,IF($N$7="S2",'VA_k1=1.0_k2=0.0'!O50,IF($N$7="I",'VA_k1=1.0_k2=0.0'!P50,IF($N$7="R",'VA_k1=1.0_k2=0.0'!Q50,IF($N$7="D",'VA_k1=1.0_k2=0.0'!R50,IF($N$7="V",'VA_k1=1.0_k2=0.0'!S50,"")))))))</f>
        <v>0.24673704225551346</v>
      </c>
    </row>
    <row r="52" spans="17:40" x14ac:dyDescent="0.25">
      <c r="Q52" s="133">
        <f>IF($O$12="X",$Q$9,'RESULTS (2S)'!B66)</f>
        <v>41.845922040351113</v>
      </c>
      <c r="R52" s="133">
        <f>IF($O$12="X",$R$9,IF($N$7="S1",'RESULTS (2S)'!C66,IF($N$7="S2",'RESULTS (2S)'!D66,IF($N$7="I",'RESULTS (2S)'!E66,IF($N$7="R",'RESULTS (2S)'!F66,IF($N$7="D",'RESULTS (2S)'!G66,IF($N$7="V",'RESULTS (2S)'!H66,"")))))))</f>
        <v>5.5489348057792605E-2</v>
      </c>
      <c r="S52" s="133">
        <f>IF($O$13="X",$Q$9,'VA_k1=0.0_k2=1.0'!M51)</f>
        <v>5</v>
      </c>
      <c r="T52" s="133">
        <f>IF($O$13="X",$R$9,IF($N$7="S1",'VA_k1=0.0_k2=1.0'!N51,IF($N$7="S2",'VA_k1=0.0_k2=1.0'!O51,IF($N$7="I",'VA_k1=0.0_k2=1.0'!P51,IF($N$7="R",'VA_k1=0.0_k2=1.0'!Q51,IF($N$7="D",'VA_k1=0.0_k2=1.0'!R51,IF($N$7="V",'VA_k1=0.0_k2=1.0'!S51,"")))))))</f>
        <v>0.24673704225551346</v>
      </c>
      <c r="U52" s="133">
        <f>IF($O$14="X",$Q$9,'VA_k1=0.1_k2=0.9'!M51)</f>
        <v>5</v>
      </c>
      <c r="V52" s="133">
        <f>IF($O$14="X",$R$9,IF($N$7="S1",'VA_k1=0.1_k2=0.9'!N51,IF($N$7="S2",'VA_k1=0.1_k2=0.9'!O51,IF($N$7="I",'VA_k1=0.1_k2=0.9'!P51,IF($N$7="R",'VA_k1=0.1_k2=0.9'!Q51,IF($N$7="D",'VA_k1=0.1_k2=0.9'!R51,IF($N$7="V",'VA_k1=0.1_k2=0.9'!S51,"")))))))</f>
        <v>0.24673704225551346</v>
      </c>
      <c r="W52" s="133">
        <f>IF($O$15="X",$Q$9,'VA_k1=0.2_k2=0.8'!M51)</f>
        <v>5</v>
      </c>
      <c r="X52" s="133">
        <f>IF($O$15="X",$R$9,IF($N$7="S1",'VA_k1=0.2_k2=0.8'!N51,IF($N$7="S2",'VA_k1=0.2_k2=0.8'!O51,IF($N$7="I",'VA_k1=0.2_k2=0.8'!P51,IF($N$7="R",'VA_k1=0.2_k2=0.8'!Q51,IF($N$7="D",'VA_k1=0.2_k2=0.8'!R51,IF($N$7="V",'VA_k1=0.2_k2=0.8'!S51,"")))))))</f>
        <v>0.24673704225551346</v>
      </c>
      <c r="Y52" s="133">
        <f>IF($O$16="X",$Q$9,'VA_k1=0.3_k2=0.7'!M51)</f>
        <v>5</v>
      </c>
      <c r="Z52" s="133">
        <f>IF($O$16="X",$R$9,IF($N$7="S1",'VA_k1=0.3_k2=0.7'!N51,IF($N$7="S2",'VA_k1=0.3_k2=0.7'!O51,IF($N$7="I",'VA_k1=0.3_k2=0.7'!P51,IF($N$7="R",'VA_k1=0.3_k2=0.7'!Q51,IF($N$7="D",'VA_k1=0.3_k2=0.7'!R51,IF($N$7="V",'VA_k1=0.3_k2=0.7'!S51,"")))))))</f>
        <v>0.24673704225551346</v>
      </c>
      <c r="AA52" s="133">
        <f>IF($O$17="X",$Q$9,'VA_k1=0.4_k2=0.6'!M51)</f>
        <v>5</v>
      </c>
      <c r="AB52" s="133">
        <f>IF($O$17="X",$R$9,IF($N$7="S1",'VA_k1=0.4_k2=0.6'!N51,IF($N$7="S2",'VA_k1=0.4_k2=0.6'!O51,IF($N$7="I",'VA_k1=0.4_k2=0.6'!P51,IF($N$7="R",'VA_k1=0.4_k2=0.6'!Q51,IF($N$7="D",'VA_k1=0.4_k2=0.6'!R51,IF($N$7="V",'VA_k1=0.4_k2=0.6'!S51,"")))))))</f>
        <v>0.24673704225551346</v>
      </c>
      <c r="AC52" s="133">
        <f>IF($O$18="X",$Q$9,'VA_k1=0.5_k2=0.5'!M51)</f>
        <v>5</v>
      </c>
      <c r="AD52" s="133">
        <f>IF($O$18="X",$R$9,IF($N$7="S1",'VA_k1=0.5_k2=0.5'!N51,IF($N$7="S2",'VA_k1=0.5_k2=0.5'!O51,IF($N$7="I",'VA_k1=0.5_k2=0.5'!P51,IF($N$7="R",'VA_k1=0.5_k2=0.5'!Q51,IF($N$7="D",'VA_k1=0.5_k2=0.5'!R51,IF($N$7="V",'VA_k1=0.5_k2=0.5'!S51,"")))))))</f>
        <v>0.24673704225551346</v>
      </c>
      <c r="AE52" s="133">
        <f>IF($O$19="X",$Q$9,'VA_k1=0.6_k2=0.4'!M51)</f>
        <v>5</v>
      </c>
      <c r="AF52" s="133">
        <f>IF($O$19="X",$R$9,IF($N$7="S1",'VA_k1=0.6_k2=0.4'!N51,IF($N$7="S2",'VA_k1=0.6_k2=0.4'!O51,IF($N$7="I",'VA_k1=0.6_k2=0.4'!P51,IF($N$7="R",'VA_k1=0.6_k2=0.4'!Q51,IF($N$7="D",'VA_k1=0.6_k2=0.4'!R51,IF($N$7="V",'VA_k1=0.6_k2=0.4'!S51,"")))))))</f>
        <v>0.24673704225551346</v>
      </c>
      <c r="AG52" s="133">
        <f>IF($O$20="X",$Q$9,'VA_k1=0.7_k2=0.3'!M51)</f>
        <v>5</v>
      </c>
      <c r="AH52" s="133">
        <f>IF($O$20="X",$R$9,IF($N$7="S1",'VA_k1=0.7_k2=0.3'!N51,IF($N$7="S2",'VA_k1=0.7_k2=0.3'!O51,IF($N$7="I",'VA_k1=0.7_k2=0.3'!P51,IF($N$7="R",'VA_k1=0.7_k2=0.3'!Q51,IF($N$7="D",'VA_k1=0.7_k2=0.3'!R51,IF($N$7="V",'VA_k1=0.7_k2=0.3'!S51,"")))))))</f>
        <v>0.24673704225551346</v>
      </c>
      <c r="AI52" s="133">
        <f>IF($O$21="X",$Q$9,'VA_k1=0.8_k2=0.2'!M51)</f>
        <v>5</v>
      </c>
      <c r="AJ52" s="133">
        <f>IF($O$21="X",$R$9,IF($N$7="S1",'VA_k1=0.8_k2=0.2'!N51,IF($N$7="S2",'VA_k1=0.8_k2=0.2'!O51,IF($N$7="I",'VA_k1=0.8_k2=0.2'!P51,IF($N$7="R",'VA_k1=0.8_k2=0.2'!Q51,IF($N$7="D",'VA_k1=0.8_k2=0.2'!R51,IF($N$7="V",'VA_k1=0.8_k2=0.2'!S51,"")))))))</f>
        <v>0.24673704225551346</v>
      </c>
      <c r="AK52" s="133">
        <f>IF($O$22="X",$Q$9,'VA_k1=0.9_k2=0.1'!M51)</f>
        <v>33.043793083290268</v>
      </c>
      <c r="AL52" s="133">
        <f>IF($O$22="X",$R$9,IF($N$7="S1",'VA_k1=0.9_k2=0.1'!N51,IF($N$7="S2",'VA_k1=0.9_k2=0.1'!O51,IF($N$7="I",'VA_k1=0.9_k2=0.1'!P51,IF($N$7="R",'VA_k1=0.9_k2=0.1'!Q51,IF($N$7="D",'VA_k1=0.9_k2=0.1'!R51,IF($N$7="V",'VA_k1=0.9_k2=0.1'!S51,"")))))))</f>
        <v>0</v>
      </c>
      <c r="AM52" s="133">
        <f>IF($O$23="X",$Q$9,'VA_k1=1.0_k2=0.0'!M51)</f>
        <v>5</v>
      </c>
      <c r="AN52" s="133">
        <f>IF($O$23="X",$R$9,IF($N$7="S1",'VA_k1=1.0_k2=0.0'!N51,IF($N$7="S2",'VA_k1=1.0_k2=0.0'!O51,IF($N$7="I",'VA_k1=1.0_k2=0.0'!P51,IF($N$7="R",'VA_k1=1.0_k2=0.0'!Q51,IF($N$7="D",'VA_k1=1.0_k2=0.0'!R51,IF($N$7="V",'VA_k1=1.0_k2=0.0'!S51,"")))))))</f>
        <v>0.24673704225551346</v>
      </c>
    </row>
    <row r="53" spans="17:40" x14ac:dyDescent="0.25">
      <c r="Q53" s="133">
        <f>IF($O$12="X",$Q$9,'RESULTS (2S)'!B67)</f>
        <v>42.845922040351113</v>
      </c>
      <c r="R53" s="133">
        <f>IF($O$12="X",$R$9,IF($N$7="S1",'RESULTS (2S)'!C67,IF($N$7="S2",'RESULTS (2S)'!D67,IF($N$7="I",'RESULTS (2S)'!E67,IF($N$7="R",'RESULTS (2S)'!F67,IF($N$7="D",'RESULTS (2S)'!G67,IF($N$7="V",'RESULTS (2S)'!H67,"")))))))</f>
        <v>5.5278688253462931E-2</v>
      </c>
      <c r="S53" s="133">
        <f>IF($O$13="X",$Q$9,'VA_k1=0.0_k2=1.0'!M52)</f>
        <v>5</v>
      </c>
      <c r="T53" s="133">
        <f>IF($O$13="X",$R$9,IF($N$7="S1",'VA_k1=0.0_k2=1.0'!N52,IF($N$7="S2",'VA_k1=0.0_k2=1.0'!O52,IF($N$7="I",'VA_k1=0.0_k2=1.0'!P52,IF($N$7="R",'VA_k1=0.0_k2=1.0'!Q52,IF($N$7="D",'VA_k1=0.0_k2=1.0'!R52,IF($N$7="V",'VA_k1=0.0_k2=1.0'!S52,"")))))))</f>
        <v>0.24673704225551346</v>
      </c>
      <c r="U53" s="133">
        <f>IF($O$14="X",$Q$9,'VA_k1=0.1_k2=0.9'!M52)</f>
        <v>5</v>
      </c>
      <c r="V53" s="133">
        <f>IF($O$14="X",$R$9,IF($N$7="S1",'VA_k1=0.1_k2=0.9'!N52,IF($N$7="S2",'VA_k1=0.1_k2=0.9'!O52,IF($N$7="I",'VA_k1=0.1_k2=0.9'!P52,IF($N$7="R",'VA_k1=0.1_k2=0.9'!Q52,IF($N$7="D",'VA_k1=0.1_k2=0.9'!R52,IF($N$7="V",'VA_k1=0.1_k2=0.9'!S52,"")))))))</f>
        <v>0.24673704225551346</v>
      </c>
      <c r="W53" s="133">
        <f>IF($O$15="X",$Q$9,'VA_k1=0.2_k2=0.8'!M52)</f>
        <v>5</v>
      </c>
      <c r="X53" s="133">
        <f>IF($O$15="X",$R$9,IF($N$7="S1",'VA_k1=0.2_k2=0.8'!N52,IF($N$7="S2",'VA_k1=0.2_k2=0.8'!O52,IF($N$7="I",'VA_k1=0.2_k2=0.8'!P52,IF($N$7="R",'VA_k1=0.2_k2=0.8'!Q52,IF($N$7="D",'VA_k1=0.2_k2=0.8'!R52,IF($N$7="V",'VA_k1=0.2_k2=0.8'!S52,"")))))))</f>
        <v>0.24673704225551346</v>
      </c>
      <c r="Y53" s="133">
        <f>IF($O$16="X",$Q$9,'VA_k1=0.3_k2=0.7'!M52)</f>
        <v>5</v>
      </c>
      <c r="Z53" s="133">
        <f>IF($O$16="X",$R$9,IF($N$7="S1",'VA_k1=0.3_k2=0.7'!N52,IF($N$7="S2",'VA_k1=0.3_k2=0.7'!O52,IF($N$7="I",'VA_k1=0.3_k2=0.7'!P52,IF($N$7="R",'VA_k1=0.3_k2=0.7'!Q52,IF($N$7="D",'VA_k1=0.3_k2=0.7'!R52,IF($N$7="V",'VA_k1=0.3_k2=0.7'!S52,"")))))))</f>
        <v>0.24673704225551346</v>
      </c>
      <c r="AA53" s="133">
        <f>IF($O$17="X",$Q$9,'VA_k1=0.4_k2=0.6'!M52)</f>
        <v>5</v>
      </c>
      <c r="AB53" s="133">
        <f>IF($O$17="X",$R$9,IF($N$7="S1",'VA_k1=0.4_k2=0.6'!N52,IF($N$7="S2",'VA_k1=0.4_k2=0.6'!O52,IF($N$7="I",'VA_k1=0.4_k2=0.6'!P52,IF($N$7="R",'VA_k1=0.4_k2=0.6'!Q52,IF($N$7="D",'VA_k1=0.4_k2=0.6'!R52,IF($N$7="V",'VA_k1=0.4_k2=0.6'!S52,"")))))))</f>
        <v>0.24673704225551346</v>
      </c>
      <c r="AC53" s="133">
        <f>IF($O$18="X",$Q$9,'VA_k1=0.5_k2=0.5'!M52)</f>
        <v>5</v>
      </c>
      <c r="AD53" s="133">
        <f>IF($O$18="X",$R$9,IF($N$7="S1",'VA_k1=0.5_k2=0.5'!N52,IF($N$7="S2",'VA_k1=0.5_k2=0.5'!O52,IF($N$7="I",'VA_k1=0.5_k2=0.5'!P52,IF($N$7="R",'VA_k1=0.5_k2=0.5'!Q52,IF($N$7="D",'VA_k1=0.5_k2=0.5'!R52,IF($N$7="V",'VA_k1=0.5_k2=0.5'!S52,"")))))))</f>
        <v>0.24673704225551346</v>
      </c>
      <c r="AE53" s="133">
        <f>IF($O$19="X",$Q$9,'VA_k1=0.6_k2=0.4'!M52)</f>
        <v>5</v>
      </c>
      <c r="AF53" s="133">
        <f>IF($O$19="X",$R$9,IF($N$7="S1",'VA_k1=0.6_k2=0.4'!N52,IF($N$7="S2",'VA_k1=0.6_k2=0.4'!O52,IF($N$7="I",'VA_k1=0.6_k2=0.4'!P52,IF($N$7="R",'VA_k1=0.6_k2=0.4'!Q52,IF($N$7="D",'VA_k1=0.6_k2=0.4'!R52,IF($N$7="V",'VA_k1=0.6_k2=0.4'!S52,"")))))))</f>
        <v>0.24673704225551346</v>
      </c>
      <c r="AG53" s="133">
        <f>IF($O$20="X",$Q$9,'VA_k1=0.7_k2=0.3'!M52)</f>
        <v>5</v>
      </c>
      <c r="AH53" s="133">
        <f>IF($O$20="X",$R$9,IF($N$7="S1",'VA_k1=0.7_k2=0.3'!N52,IF($N$7="S2",'VA_k1=0.7_k2=0.3'!O52,IF($N$7="I",'VA_k1=0.7_k2=0.3'!P52,IF($N$7="R",'VA_k1=0.7_k2=0.3'!Q52,IF($N$7="D",'VA_k1=0.7_k2=0.3'!R52,IF($N$7="V",'VA_k1=0.7_k2=0.3'!S52,"")))))))</f>
        <v>0.24673704225551346</v>
      </c>
      <c r="AI53" s="133">
        <f>IF($O$21="X",$Q$9,'VA_k1=0.8_k2=0.2'!M52)</f>
        <v>5</v>
      </c>
      <c r="AJ53" s="133">
        <f>IF($O$21="X",$R$9,IF($N$7="S1",'VA_k1=0.8_k2=0.2'!N52,IF($N$7="S2",'VA_k1=0.8_k2=0.2'!O52,IF($N$7="I",'VA_k1=0.8_k2=0.2'!P52,IF($N$7="R",'VA_k1=0.8_k2=0.2'!Q52,IF($N$7="D",'VA_k1=0.8_k2=0.2'!R52,IF($N$7="V",'VA_k1=0.8_k2=0.2'!S52,"")))))))</f>
        <v>0.24673704225551346</v>
      </c>
      <c r="AK53" s="133">
        <f>IF($O$22="X",$Q$9,'VA_k1=0.9_k2=0.1'!M52)</f>
        <v>34.043793083290268</v>
      </c>
      <c r="AL53" s="133">
        <f>IF($O$22="X",$R$9,IF($N$7="S1",'VA_k1=0.9_k2=0.1'!N52,IF($N$7="S2",'VA_k1=0.9_k2=0.1'!O52,IF($N$7="I",'VA_k1=0.9_k2=0.1'!P52,IF($N$7="R",'VA_k1=0.9_k2=0.1'!Q52,IF($N$7="D",'VA_k1=0.9_k2=0.1'!R52,IF($N$7="V",'VA_k1=0.9_k2=0.1'!S52,"")))))))</f>
        <v>0</v>
      </c>
      <c r="AM53" s="133">
        <f>IF($O$23="X",$Q$9,'VA_k1=1.0_k2=0.0'!M52)</f>
        <v>5</v>
      </c>
      <c r="AN53" s="133">
        <f>IF($O$23="X",$R$9,IF($N$7="S1",'VA_k1=1.0_k2=0.0'!N52,IF($N$7="S2",'VA_k1=1.0_k2=0.0'!O52,IF($N$7="I",'VA_k1=1.0_k2=0.0'!P52,IF($N$7="R",'VA_k1=1.0_k2=0.0'!Q52,IF($N$7="D",'VA_k1=1.0_k2=0.0'!R52,IF($N$7="V",'VA_k1=1.0_k2=0.0'!S52,"")))))))</f>
        <v>0.24673704225551346</v>
      </c>
    </row>
    <row r="54" spans="17:40" x14ac:dyDescent="0.25">
      <c r="Q54" s="133">
        <f>IF($O$12="X",$Q$9,'RESULTS (2S)'!B68)</f>
        <v>43.845922040351113</v>
      </c>
      <c r="R54" s="133">
        <f>IF($O$12="X",$R$9,IF($N$7="S1",'RESULTS (2S)'!C68,IF($N$7="S2",'RESULTS (2S)'!D68,IF($N$7="I",'RESULTS (2S)'!E68,IF($N$7="R",'RESULTS (2S)'!F68,IF($N$7="D",'RESULTS (2S)'!G68,IF($N$7="V",'RESULTS (2S)'!H68,"")))))))</f>
        <v>5.5110200666419404E-2</v>
      </c>
      <c r="S54" s="133">
        <f>IF($O$13="X",$Q$9,'VA_k1=0.0_k2=1.0'!M53)</f>
        <v>5</v>
      </c>
      <c r="T54" s="133">
        <f>IF($O$13="X",$R$9,IF($N$7="S1",'VA_k1=0.0_k2=1.0'!N53,IF($N$7="S2",'VA_k1=0.0_k2=1.0'!O53,IF($N$7="I",'VA_k1=0.0_k2=1.0'!P53,IF($N$7="R",'VA_k1=0.0_k2=1.0'!Q53,IF($N$7="D",'VA_k1=0.0_k2=1.0'!R53,IF($N$7="V",'VA_k1=0.0_k2=1.0'!S53,"")))))))</f>
        <v>0.24673704225551346</v>
      </c>
      <c r="U54" s="133">
        <f>IF($O$14="X",$Q$9,'VA_k1=0.1_k2=0.9'!M53)</f>
        <v>5</v>
      </c>
      <c r="V54" s="133">
        <f>IF($O$14="X",$R$9,IF($N$7="S1",'VA_k1=0.1_k2=0.9'!N53,IF($N$7="S2",'VA_k1=0.1_k2=0.9'!O53,IF($N$7="I",'VA_k1=0.1_k2=0.9'!P53,IF($N$7="R",'VA_k1=0.1_k2=0.9'!Q53,IF($N$7="D",'VA_k1=0.1_k2=0.9'!R53,IF($N$7="V",'VA_k1=0.1_k2=0.9'!S53,"")))))))</f>
        <v>0.24673704225551346</v>
      </c>
      <c r="W54" s="133">
        <f>IF($O$15="X",$Q$9,'VA_k1=0.2_k2=0.8'!M53)</f>
        <v>5</v>
      </c>
      <c r="X54" s="133">
        <f>IF($O$15="X",$R$9,IF($N$7="S1",'VA_k1=0.2_k2=0.8'!N53,IF($N$7="S2",'VA_k1=0.2_k2=0.8'!O53,IF($N$7="I",'VA_k1=0.2_k2=0.8'!P53,IF($N$7="R",'VA_k1=0.2_k2=0.8'!Q53,IF($N$7="D",'VA_k1=0.2_k2=0.8'!R53,IF($N$7="V",'VA_k1=0.2_k2=0.8'!S53,"")))))))</f>
        <v>0.24673704225551346</v>
      </c>
      <c r="Y54" s="133">
        <f>IF($O$16="X",$Q$9,'VA_k1=0.3_k2=0.7'!M53)</f>
        <v>5</v>
      </c>
      <c r="Z54" s="133">
        <f>IF($O$16="X",$R$9,IF($N$7="S1",'VA_k1=0.3_k2=0.7'!N53,IF($N$7="S2",'VA_k1=0.3_k2=0.7'!O53,IF($N$7="I",'VA_k1=0.3_k2=0.7'!P53,IF($N$7="R",'VA_k1=0.3_k2=0.7'!Q53,IF($N$7="D",'VA_k1=0.3_k2=0.7'!R53,IF($N$7="V",'VA_k1=0.3_k2=0.7'!S53,"")))))))</f>
        <v>0.24673704225551346</v>
      </c>
      <c r="AA54" s="133">
        <f>IF($O$17="X",$Q$9,'VA_k1=0.4_k2=0.6'!M53)</f>
        <v>5</v>
      </c>
      <c r="AB54" s="133">
        <f>IF($O$17="X",$R$9,IF($N$7="S1",'VA_k1=0.4_k2=0.6'!N53,IF($N$7="S2",'VA_k1=0.4_k2=0.6'!O53,IF($N$7="I",'VA_k1=0.4_k2=0.6'!P53,IF($N$7="R",'VA_k1=0.4_k2=0.6'!Q53,IF($N$7="D",'VA_k1=0.4_k2=0.6'!R53,IF($N$7="V",'VA_k1=0.4_k2=0.6'!S53,"")))))))</f>
        <v>0.24673704225551346</v>
      </c>
      <c r="AC54" s="133">
        <f>IF($O$18="X",$Q$9,'VA_k1=0.5_k2=0.5'!M53)</f>
        <v>5</v>
      </c>
      <c r="AD54" s="133">
        <f>IF($O$18="X",$R$9,IF($N$7="S1",'VA_k1=0.5_k2=0.5'!N53,IF($N$7="S2",'VA_k1=0.5_k2=0.5'!O53,IF($N$7="I",'VA_k1=0.5_k2=0.5'!P53,IF($N$7="R",'VA_k1=0.5_k2=0.5'!Q53,IF($N$7="D",'VA_k1=0.5_k2=0.5'!R53,IF($N$7="V",'VA_k1=0.5_k2=0.5'!S53,"")))))))</f>
        <v>0.24673704225551346</v>
      </c>
      <c r="AE54" s="133">
        <f>IF($O$19="X",$Q$9,'VA_k1=0.6_k2=0.4'!M53)</f>
        <v>5</v>
      </c>
      <c r="AF54" s="133">
        <f>IF($O$19="X",$R$9,IF($N$7="S1",'VA_k1=0.6_k2=0.4'!N53,IF($N$7="S2",'VA_k1=0.6_k2=0.4'!O53,IF($N$7="I",'VA_k1=0.6_k2=0.4'!P53,IF($N$7="R",'VA_k1=0.6_k2=0.4'!Q53,IF($N$7="D",'VA_k1=0.6_k2=0.4'!R53,IF($N$7="V",'VA_k1=0.6_k2=0.4'!S53,"")))))))</f>
        <v>0.24673704225551346</v>
      </c>
      <c r="AG54" s="133">
        <f>IF($O$20="X",$Q$9,'VA_k1=0.7_k2=0.3'!M53)</f>
        <v>5</v>
      </c>
      <c r="AH54" s="133">
        <f>IF($O$20="X",$R$9,IF($N$7="S1",'VA_k1=0.7_k2=0.3'!N53,IF($N$7="S2",'VA_k1=0.7_k2=0.3'!O53,IF($N$7="I",'VA_k1=0.7_k2=0.3'!P53,IF($N$7="R",'VA_k1=0.7_k2=0.3'!Q53,IF($N$7="D",'VA_k1=0.7_k2=0.3'!R53,IF($N$7="V",'VA_k1=0.7_k2=0.3'!S53,"")))))))</f>
        <v>0.24673704225551346</v>
      </c>
      <c r="AI54" s="133">
        <f>IF($O$21="X",$Q$9,'VA_k1=0.8_k2=0.2'!M53)</f>
        <v>5</v>
      </c>
      <c r="AJ54" s="133">
        <f>IF($O$21="X",$R$9,IF($N$7="S1",'VA_k1=0.8_k2=0.2'!N53,IF($N$7="S2",'VA_k1=0.8_k2=0.2'!O53,IF($N$7="I",'VA_k1=0.8_k2=0.2'!P53,IF($N$7="R",'VA_k1=0.8_k2=0.2'!Q53,IF($N$7="D",'VA_k1=0.8_k2=0.2'!R53,IF($N$7="V",'VA_k1=0.8_k2=0.2'!S53,"")))))))</f>
        <v>0.24673704225551346</v>
      </c>
      <c r="AK54" s="133">
        <f>IF($O$22="X",$Q$9,'VA_k1=0.9_k2=0.1'!M53)</f>
        <v>35.043793083290268</v>
      </c>
      <c r="AL54" s="133">
        <f>IF($O$22="X",$R$9,IF($N$7="S1",'VA_k1=0.9_k2=0.1'!N53,IF($N$7="S2",'VA_k1=0.9_k2=0.1'!O53,IF($N$7="I",'VA_k1=0.9_k2=0.1'!P53,IF($N$7="R",'VA_k1=0.9_k2=0.1'!Q53,IF($N$7="D",'VA_k1=0.9_k2=0.1'!R53,IF($N$7="V",'VA_k1=0.9_k2=0.1'!S53,"")))))))</f>
        <v>0</v>
      </c>
      <c r="AM54" s="133">
        <f>IF($O$23="X",$Q$9,'VA_k1=1.0_k2=0.0'!M53)</f>
        <v>5</v>
      </c>
      <c r="AN54" s="133">
        <f>IF($O$23="X",$R$9,IF($N$7="S1",'VA_k1=1.0_k2=0.0'!N53,IF($N$7="S2",'VA_k1=1.0_k2=0.0'!O53,IF($N$7="I",'VA_k1=1.0_k2=0.0'!P53,IF($N$7="R",'VA_k1=1.0_k2=0.0'!Q53,IF($N$7="D",'VA_k1=1.0_k2=0.0'!R53,IF($N$7="V",'VA_k1=1.0_k2=0.0'!S53,"")))))))</f>
        <v>0.24673704225551346</v>
      </c>
    </row>
    <row r="55" spans="17:40" x14ac:dyDescent="0.25">
      <c r="Q55" s="133">
        <f>IF($O$12="X",$Q$9,'RESULTS (2S)'!B69)</f>
        <v>44.845922040351113</v>
      </c>
      <c r="R55" s="133">
        <f>IF($O$12="X",$R$9,IF($N$7="S1",'RESULTS (2S)'!C69,IF($N$7="S2",'RESULTS (2S)'!D69,IF($N$7="I",'RESULTS (2S)'!E69,IF($N$7="R",'RESULTS (2S)'!F69,IF($N$7="D",'RESULTS (2S)'!G69,IF($N$7="V",'RESULTS (2S)'!H69,"")))))))</f>
        <v>5.4975429515698726E-2</v>
      </c>
      <c r="S55" s="133">
        <f>IF($O$13="X",$Q$9,'VA_k1=0.0_k2=1.0'!M54)</f>
        <v>5</v>
      </c>
      <c r="T55" s="133">
        <f>IF($O$13="X",$R$9,IF($N$7="S1",'VA_k1=0.0_k2=1.0'!N54,IF($N$7="S2",'VA_k1=0.0_k2=1.0'!O54,IF($N$7="I",'VA_k1=0.0_k2=1.0'!P54,IF($N$7="R",'VA_k1=0.0_k2=1.0'!Q54,IF($N$7="D",'VA_k1=0.0_k2=1.0'!R54,IF($N$7="V",'VA_k1=0.0_k2=1.0'!S54,"")))))))</f>
        <v>0.24673704225551346</v>
      </c>
      <c r="U55" s="133">
        <f>IF($O$14="X",$Q$9,'VA_k1=0.1_k2=0.9'!M54)</f>
        <v>5</v>
      </c>
      <c r="V55" s="133">
        <f>IF($O$14="X",$R$9,IF($N$7="S1",'VA_k1=0.1_k2=0.9'!N54,IF($N$7="S2",'VA_k1=0.1_k2=0.9'!O54,IF($N$7="I",'VA_k1=0.1_k2=0.9'!P54,IF($N$7="R",'VA_k1=0.1_k2=0.9'!Q54,IF($N$7="D",'VA_k1=0.1_k2=0.9'!R54,IF($N$7="V",'VA_k1=0.1_k2=0.9'!S54,"")))))))</f>
        <v>0.24673704225551346</v>
      </c>
      <c r="W55" s="133">
        <f>IF($O$15="X",$Q$9,'VA_k1=0.2_k2=0.8'!M54)</f>
        <v>5</v>
      </c>
      <c r="X55" s="133">
        <f>IF($O$15="X",$R$9,IF($N$7="S1",'VA_k1=0.2_k2=0.8'!N54,IF($N$7="S2",'VA_k1=0.2_k2=0.8'!O54,IF($N$7="I",'VA_k1=0.2_k2=0.8'!P54,IF($N$7="R",'VA_k1=0.2_k2=0.8'!Q54,IF($N$7="D",'VA_k1=0.2_k2=0.8'!R54,IF($N$7="V",'VA_k1=0.2_k2=0.8'!S54,"")))))))</f>
        <v>0.24673704225551346</v>
      </c>
      <c r="Y55" s="133">
        <f>IF($O$16="X",$Q$9,'VA_k1=0.3_k2=0.7'!M54)</f>
        <v>5</v>
      </c>
      <c r="Z55" s="133">
        <f>IF($O$16="X",$R$9,IF($N$7="S1",'VA_k1=0.3_k2=0.7'!N54,IF($N$7="S2",'VA_k1=0.3_k2=0.7'!O54,IF($N$7="I",'VA_k1=0.3_k2=0.7'!P54,IF($N$7="R",'VA_k1=0.3_k2=0.7'!Q54,IF($N$7="D",'VA_k1=0.3_k2=0.7'!R54,IF($N$7="V",'VA_k1=0.3_k2=0.7'!S54,"")))))))</f>
        <v>0.24673704225551346</v>
      </c>
      <c r="AA55" s="133">
        <f>IF($O$17="X",$Q$9,'VA_k1=0.4_k2=0.6'!M54)</f>
        <v>5</v>
      </c>
      <c r="AB55" s="133">
        <f>IF($O$17="X",$R$9,IF($N$7="S1",'VA_k1=0.4_k2=0.6'!N54,IF($N$7="S2",'VA_k1=0.4_k2=0.6'!O54,IF($N$7="I",'VA_k1=0.4_k2=0.6'!P54,IF($N$7="R",'VA_k1=0.4_k2=0.6'!Q54,IF($N$7="D",'VA_k1=0.4_k2=0.6'!R54,IF($N$7="V",'VA_k1=0.4_k2=0.6'!S54,"")))))))</f>
        <v>0.24673704225551346</v>
      </c>
      <c r="AC55" s="133">
        <f>IF($O$18="X",$Q$9,'VA_k1=0.5_k2=0.5'!M54)</f>
        <v>5</v>
      </c>
      <c r="AD55" s="133">
        <f>IF($O$18="X",$R$9,IF($N$7="S1",'VA_k1=0.5_k2=0.5'!N54,IF($N$7="S2",'VA_k1=0.5_k2=0.5'!O54,IF($N$7="I",'VA_k1=0.5_k2=0.5'!P54,IF($N$7="R",'VA_k1=0.5_k2=0.5'!Q54,IF($N$7="D",'VA_k1=0.5_k2=0.5'!R54,IF($N$7="V",'VA_k1=0.5_k2=0.5'!S54,"")))))))</f>
        <v>0.24673704225551346</v>
      </c>
      <c r="AE55" s="133">
        <f>IF($O$19="X",$Q$9,'VA_k1=0.6_k2=0.4'!M54)</f>
        <v>5</v>
      </c>
      <c r="AF55" s="133">
        <f>IF($O$19="X",$R$9,IF($N$7="S1",'VA_k1=0.6_k2=0.4'!N54,IF($N$7="S2",'VA_k1=0.6_k2=0.4'!O54,IF($N$7="I",'VA_k1=0.6_k2=0.4'!P54,IF($N$7="R",'VA_k1=0.6_k2=0.4'!Q54,IF($N$7="D",'VA_k1=0.6_k2=0.4'!R54,IF($N$7="V",'VA_k1=0.6_k2=0.4'!S54,"")))))))</f>
        <v>0.24673704225551346</v>
      </c>
      <c r="AG55" s="133">
        <f>IF($O$20="X",$Q$9,'VA_k1=0.7_k2=0.3'!M54)</f>
        <v>5</v>
      </c>
      <c r="AH55" s="133">
        <f>IF($O$20="X",$R$9,IF($N$7="S1",'VA_k1=0.7_k2=0.3'!N54,IF($N$7="S2",'VA_k1=0.7_k2=0.3'!O54,IF($N$7="I",'VA_k1=0.7_k2=0.3'!P54,IF($N$7="R",'VA_k1=0.7_k2=0.3'!Q54,IF($N$7="D",'VA_k1=0.7_k2=0.3'!R54,IF($N$7="V",'VA_k1=0.7_k2=0.3'!S54,"")))))))</f>
        <v>0.24673704225551346</v>
      </c>
      <c r="AI55" s="133">
        <f>IF($O$21="X",$Q$9,'VA_k1=0.8_k2=0.2'!M54)</f>
        <v>5</v>
      </c>
      <c r="AJ55" s="133">
        <f>IF($O$21="X",$R$9,IF($N$7="S1",'VA_k1=0.8_k2=0.2'!N54,IF($N$7="S2",'VA_k1=0.8_k2=0.2'!O54,IF($N$7="I",'VA_k1=0.8_k2=0.2'!P54,IF($N$7="R",'VA_k1=0.8_k2=0.2'!Q54,IF($N$7="D",'VA_k1=0.8_k2=0.2'!R54,IF($N$7="V",'VA_k1=0.8_k2=0.2'!S54,"")))))))</f>
        <v>0.24673704225551346</v>
      </c>
      <c r="AK55" s="133">
        <f>IF($O$22="X",$Q$9,'VA_k1=0.9_k2=0.1'!M54)</f>
        <v>36.043793083290268</v>
      </c>
      <c r="AL55" s="133">
        <f>IF($O$22="X",$R$9,IF($N$7="S1",'VA_k1=0.9_k2=0.1'!N54,IF($N$7="S2",'VA_k1=0.9_k2=0.1'!O54,IF($N$7="I",'VA_k1=0.9_k2=0.1'!P54,IF($N$7="R",'VA_k1=0.9_k2=0.1'!Q54,IF($N$7="D",'VA_k1=0.9_k2=0.1'!R54,IF($N$7="V",'VA_k1=0.9_k2=0.1'!S54,"")))))))</f>
        <v>0</v>
      </c>
      <c r="AM55" s="133">
        <f>IF($O$23="X",$Q$9,'VA_k1=1.0_k2=0.0'!M54)</f>
        <v>5</v>
      </c>
      <c r="AN55" s="133">
        <f>IF($O$23="X",$R$9,IF($N$7="S1",'VA_k1=1.0_k2=0.0'!N54,IF($N$7="S2",'VA_k1=1.0_k2=0.0'!O54,IF($N$7="I",'VA_k1=1.0_k2=0.0'!P54,IF($N$7="R",'VA_k1=1.0_k2=0.0'!Q54,IF($N$7="D",'VA_k1=1.0_k2=0.0'!R54,IF($N$7="V",'VA_k1=1.0_k2=0.0'!S54,"")))))))</f>
        <v>0.24673704225551346</v>
      </c>
    </row>
    <row r="56" spans="17:40" x14ac:dyDescent="0.25">
      <c r="Q56" s="133">
        <f>IF($O$12="X",$Q$9,'RESULTS (2S)'!B70)</f>
        <v>45.845922040351113</v>
      </c>
      <c r="R56" s="133">
        <f>IF($O$12="X",$R$9,IF($N$7="S1",'RESULTS (2S)'!C70,IF($N$7="S2",'RESULTS (2S)'!D70,IF($N$7="I",'RESULTS (2S)'!E70,IF($N$7="R",'RESULTS (2S)'!F70,IF($N$7="D",'RESULTS (2S)'!G70,IF($N$7="V",'RESULTS (2S)'!H70,"")))))))</f>
        <v>5.4867618960367265E-2</v>
      </c>
      <c r="S56" s="133">
        <f>IF($O$13="X",$Q$9,'VA_k1=0.0_k2=1.0'!M55)</f>
        <v>5</v>
      </c>
      <c r="T56" s="133">
        <f>IF($O$13="X",$R$9,IF($N$7="S1",'VA_k1=0.0_k2=1.0'!N55,IF($N$7="S2",'VA_k1=0.0_k2=1.0'!O55,IF($N$7="I",'VA_k1=0.0_k2=1.0'!P55,IF($N$7="R",'VA_k1=0.0_k2=1.0'!Q55,IF($N$7="D",'VA_k1=0.0_k2=1.0'!R55,IF($N$7="V",'VA_k1=0.0_k2=1.0'!S55,"")))))))</f>
        <v>0.24673704225551346</v>
      </c>
      <c r="U56" s="133">
        <f>IF($O$14="X",$Q$9,'VA_k1=0.1_k2=0.9'!M55)</f>
        <v>5</v>
      </c>
      <c r="V56" s="133">
        <f>IF($O$14="X",$R$9,IF($N$7="S1",'VA_k1=0.1_k2=0.9'!N55,IF($N$7="S2",'VA_k1=0.1_k2=0.9'!O55,IF($N$7="I",'VA_k1=0.1_k2=0.9'!P55,IF($N$7="R",'VA_k1=0.1_k2=0.9'!Q55,IF($N$7="D",'VA_k1=0.1_k2=0.9'!R55,IF($N$7="V",'VA_k1=0.1_k2=0.9'!S55,"")))))))</f>
        <v>0.24673704225551346</v>
      </c>
      <c r="W56" s="133">
        <f>IF($O$15="X",$Q$9,'VA_k1=0.2_k2=0.8'!M55)</f>
        <v>5</v>
      </c>
      <c r="X56" s="133">
        <f>IF($O$15="X",$R$9,IF($N$7="S1",'VA_k1=0.2_k2=0.8'!N55,IF($N$7="S2",'VA_k1=0.2_k2=0.8'!O55,IF($N$7="I",'VA_k1=0.2_k2=0.8'!P55,IF($N$7="R",'VA_k1=0.2_k2=0.8'!Q55,IF($N$7="D",'VA_k1=0.2_k2=0.8'!R55,IF($N$7="V",'VA_k1=0.2_k2=0.8'!S55,"")))))))</f>
        <v>0.24673704225551346</v>
      </c>
      <c r="Y56" s="133">
        <f>IF($O$16="X",$Q$9,'VA_k1=0.3_k2=0.7'!M55)</f>
        <v>5</v>
      </c>
      <c r="Z56" s="133">
        <f>IF($O$16="X",$R$9,IF($N$7="S1",'VA_k1=0.3_k2=0.7'!N55,IF($N$7="S2",'VA_k1=0.3_k2=0.7'!O55,IF($N$7="I",'VA_k1=0.3_k2=0.7'!P55,IF($N$7="R",'VA_k1=0.3_k2=0.7'!Q55,IF($N$7="D",'VA_k1=0.3_k2=0.7'!R55,IF($N$7="V",'VA_k1=0.3_k2=0.7'!S55,"")))))))</f>
        <v>0.24673704225551346</v>
      </c>
      <c r="AA56" s="133">
        <f>IF($O$17="X",$Q$9,'VA_k1=0.4_k2=0.6'!M55)</f>
        <v>5</v>
      </c>
      <c r="AB56" s="133">
        <f>IF($O$17="X",$R$9,IF($N$7="S1",'VA_k1=0.4_k2=0.6'!N55,IF($N$7="S2",'VA_k1=0.4_k2=0.6'!O55,IF($N$7="I",'VA_k1=0.4_k2=0.6'!P55,IF($N$7="R",'VA_k1=0.4_k2=0.6'!Q55,IF($N$7="D",'VA_k1=0.4_k2=0.6'!R55,IF($N$7="V",'VA_k1=0.4_k2=0.6'!S55,"")))))))</f>
        <v>0.24673704225551346</v>
      </c>
      <c r="AC56" s="133">
        <f>IF($O$18="X",$Q$9,'VA_k1=0.5_k2=0.5'!M55)</f>
        <v>5</v>
      </c>
      <c r="AD56" s="133">
        <f>IF($O$18="X",$R$9,IF($N$7="S1",'VA_k1=0.5_k2=0.5'!N55,IF($N$7="S2",'VA_k1=0.5_k2=0.5'!O55,IF($N$7="I",'VA_k1=0.5_k2=0.5'!P55,IF($N$7="R",'VA_k1=0.5_k2=0.5'!Q55,IF($N$7="D",'VA_k1=0.5_k2=0.5'!R55,IF($N$7="V",'VA_k1=0.5_k2=0.5'!S55,"")))))))</f>
        <v>0.24673704225551346</v>
      </c>
      <c r="AE56" s="133">
        <f>IF($O$19="X",$Q$9,'VA_k1=0.6_k2=0.4'!M55)</f>
        <v>5</v>
      </c>
      <c r="AF56" s="133">
        <f>IF($O$19="X",$R$9,IF($N$7="S1",'VA_k1=0.6_k2=0.4'!N55,IF($N$7="S2",'VA_k1=0.6_k2=0.4'!O55,IF($N$7="I",'VA_k1=0.6_k2=0.4'!P55,IF($N$7="R",'VA_k1=0.6_k2=0.4'!Q55,IF($N$7="D",'VA_k1=0.6_k2=0.4'!R55,IF($N$7="V",'VA_k1=0.6_k2=0.4'!S55,"")))))))</f>
        <v>0.24673704225551346</v>
      </c>
      <c r="AG56" s="133">
        <f>IF($O$20="X",$Q$9,'VA_k1=0.7_k2=0.3'!M55)</f>
        <v>5</v>
      </c>
      <c r="AH56" s="133">
        <f>IF($O$20="X",$R$9,IF($N$7="S1",'VA_k1=0.7_k2=0.3'!N55,IF($N$7="S2",'VA_k1=0.7_k2=0.3'!O55,IF($N$7="I",'VA_k1=0.7_k2=0.3'!P55,IF($N$7="R",'VA_k1=0.7_k2=0.3'!Q55,IF($N$7="D",'VA_k1=0.7_k2=0.3'!R55,IF($N$7="V",'VA_k1=0.7_k2=0.3'!S55,"")))))))</f>
        <v>0.24673704225551346</v>
      </c>
      <c r="AI56" s="133">
        <f>IF($O$21="X",$Q$9,'VA_k1=0.8_k2=0.2'!M55)</f>
        <v>5</v>
      </c>
      <c r="AJ56" s="133">
        <f>IF($O$21="X",$R$9,IF($N$7="S1",'VA_k1=0.8_k2=0.2'!N55,IF($N$7="S2",'VA_k1=0.8_k2=0.2'!O55,IF($N$7="I",'VA_k1=0.8_k2=0.2'!P55,IF($N$7="R",'VA_k1=0.8_k2=0.2'!Q55,IF($N$7="D",'VA_k1=0.8_k2=0.2'!R55,IF($N$7="V",'VA_k1=0.8_k2=0.2'!S55,"")))))))</f>
        <v>0.24673704225551346</v>
      </c>
      <c r="AK56" s="133">
        <f>IF($O$22="X",$Q$9,'VA_k1=0.9_k2=0.1'!M55)</f>
        <v>37.043793083290268</v>
      </c>
      <c r="AL56" s="133">
        <f>IF($O$22="X",$R$9,IF($N$7="S1",'VA_k1=0.9_k2=0.1'!N55,IF($N$7="S2",'VA_k1=0.9_k2=0.1'!O55,IF($N$7="I",'VA_k1=0.9_k2=0.1'!P55,IF($N$7="R",'VA_k1=0.9_k2=0.1'!Q55,IF($N$7="D",'VA_k1=0.9_k2=0.1'!R55,IF($N$7="V",'VA_k1=0.9_k2=0.1'!S55,"")))))))</f>
        <v>0</v>
      </c>
      <c r="AM56" s="133">
        <f>IF($O$23="X",$Q$9,'VA_k1=1.0_k2=0.0'!M55)</f>
        <v>5</v>
      </c>
      <c r="AN56" s="133">
        <f>IF($O$23="X",$R$9,IF($N$7="S1",'VA_k1=1.0_k2=0.0'!N55,IF($N$7="S2",'VA_k1=1.0_k2=0.0'!O55,IF($N$7="I",'VA_k1=1.0_k2=0.0'!P55,IF($N$7="R",'VA_k1=1.0_k2=0.0'!Q55,IF($N$7="D",'VA_k1=1.0_k2=0.0'!R55,IF($N$7="V",'VA_k1=1.0_k2=0.0'!S55,"")))))))</f>
        <v>0.24673704225551346</v>
      </c>
    </row>
    <row r="57" spans="17:40" x14ac:dyDescent="0.25">
      <c r="Q57" s="133">
        <f>IF($O$12="X",$Q$9,'RESULTS (2S)'!B71)</f>
        <v>46.845922040351113</v>
      </c>
      <c r="R57" s="133">
        <f>IF($O$12="X",$R$9,IF($N$7="S1",'RESULTS (2S)'!C71,IF($N$7="S2",'RESULTS (2S)'!D71,IF($N$7="I",'RESULTS (2S)'!E71,IF($N$7="R",'RESULTS (2S)'!F71,IF($N$7="D",'RESULTS (2S)'!G71,IF($N$7="V",'RESULTS (2S)'!H71,"")))))))</f>
        <v>5.4781369857328177E-2</v>
      </c>
      <c r="S57" s="133">
        <f>IF($O$13="X",$Q$9,'VA_k1=0.0_k2=1.0'!M56)</f>
        <v>5</v>
      </c>
      <c r="T57" s="133">
        <f>IF($O$13="X",$R$9,IF($N$7="S1",'VA_k1=0.0_k2=1.0'!N56,IF($N$7="S2",'VA_k1=0.0_k2=1.0'!O56,IF($N$7="I",'VA_k1=0.0_k2=1.0'!P56,IF($N$7="R",'VA_k1=0.0_k2=1.0'!Q56,IF($N$7="D",'VA_k1=0.0_k2=1.0'!R56,IF($N$7="V",'VA_k1=0.0_k2=1.0'!S56,"")))))))</f>
        <v>0.24673704225551346</v>
      </c>
      <c r="U57" s="133">
        <f>IF($O$14="X",$Q$9,'VA_k1=0.1_k2=0.9'!M56)</f>
        <v>5</v>
      </c>
      <c r="V57" s="133">
        <f>IF($O$14="X",$R$9,IF($N$7="S1",'VA_k1=0.1_k2=0.9'!N56,IF($N$7="S2",'VA_k1=0.1_k2=0.9'!O56,IF($N$7="I",'VA_k1=0.1_k2=0.9'!P56,IF($N$7="R",'VA_k1=0.1_k2=0.9'!Q56,IF($N$7="D",'VA_k1=0.1_k2=0.9'!R56,IF($N$7="V",'VA_k1=0.1_k2=0.9'!S56,"")))))))</f>
        <v>0.24673704225551346</v>
      </c>
      <c r="W57" s="133">
        <f>IF($O$15="X",$Q$9,'VA_k1=0.2_k2=0.8'!M56)</f>
        <v>5</v>
      </c>
      <c r="X57" s="133">
        <f>IF($O$15="X",$R$9,IF($N$7="S1",'VA_k1=0.2_k2=0.8'!N56,IF($N$7="S2",'VA_k1=0.2_k2=0.8'!O56,IF($N$7="I",'VA_k1=0.2_k2=0.8'!P56,IF($N$7="R",'VA_k1=0.2_k2=0.8'!Q56,IF($N$7="D",'VA_k1=0.2_k2=0.8'!R56,IF($N$7="V",'VA_k1=0.2_k2=0.8'!S56,"")))))))</f>
        <v>0.24673704225551346</v>
      </c>
      <c r="Y57" s="133">
        <f>IF($O$16="X",$Q$9,'VA_k1=0.3_k2=0.7'!M56)</f>
        <v>5</v>
      </c>
      <c r="Z57" s="133">
        <f>IF($O$16="X",$R$9,IF($N$7="S1",'VA_k1=0.3_k2=0.7'!N56,IF($N$7="S2",'VA_k1=0.3_k2=0.7'!O56,IF($N$7="I",'VA_k1=0.3_k2=0.7'!P56,IF($N$7="R",'VA_k1=0.3_k2=0.7'!Q56,IF($N$7="D",'VA_k1=0.3_k2=0.7'!R56,IF($N$7="V",'VA_k1=0.3_k2=0.7'!S56,"")))))))</f>
        <v>0.24673704225551346</v>
      </c>
      <c r="AA57" s="133">
        <f>IF($O$17="X",$Q$9,'VA_k1=0.4_k2=0.6'!M56)</f>
        <v>5</v>
      </c>
      <c r="AB57" s="133">
        <f>IF($O$17="X",$R$9,IF($N$7="S1",'VA_k1=0.4_k2=0.6'!N56,IF($N$7="S2",'VA_k1=0.4_k2=0.6'!O56,IF($N$7="I",'VA_k1=0.4_k2=0.6'!P56,IF($N$7="R",'VA_k1=0.4_k2=0.6'!Q56,IF($N$7="D",'VA_k1=0.4_k2=0.6'!R56,IF($N$7="V",'VA_k1=0.4_k2=0.6'!S56,"")))))))</f>
        <v>0.24673704225551346</v>
      </c>
      <c r="AC57" s="133">
        <f>IF($O$18="X",$Q$9,'VA_k1=0.5_k2=0.5'!M56)</f>
        <v>5</v>
      </c>
      <c r="AD57" s="133">
        <f>IF($O$18="X",$R$9,IF($N$7="S1",'VA_k1=0.5_k2=0.5'!N56,IF($N$7="S2",'VA_k1=0.5_k2=0.5'!O56,IF($N$7="I",'VA_k1=0.5_k2=0.5'!P56,IF($N$7="R",'VA_k1=0.5_k2=0.5'!Q56,IF($N$7="D",'VA_k1=0.5_k2=0.5'!R56,IF($N$7="V",'VA_k1=0.5_k2=0.5'!S56,"")))))))</f>
        <v>0.24673704225551346</v>
      </c>
      <c r="AE57" s="133">
        <f>IF($O$19="X",$Q$9,'VA_k1=0.6_k2=0.4'!M56)</f>
        <v>5</v>
      </c>
      <c r="AF57" s="133">
        <f>IF($O$19="X",$R$9,IF($N$7="S1",'VA_k1=0.6_k2=0.4'!N56,IF($N$7="S2",'VA_k1=0.6_k2=0.4'!O56,IF($N$7="I",'VA_k1=0.6_k2=0.4'!P56,IF($N$7="R",'VA_k1=0.6_k2=0.4'!Q56,IF($N$7="D",'VA_k1=0.6_k2=0.4'!R56,IF($N$7="V",'VA_k1=0.6_k2=0.4'!S56,"")))))))</f>
        <v>0.24673704225551346</v>
      </c>
      <c r="AG57" s="133">
        <f>IF($O$20="X",$Q$9,'VA_k1=0.7_k2=0.3'!M56)</f>
        <v>5</v>
      </c>
      <c r="AH57" s="133">
        <f>IF($O$20="X",$R$9,IF($N$7="S1",'VA_k1=0.7_k2=0.3'!N56,IF($N$7="S2",'VA_k1=0.7_k2=0.3'!O56,IF($N$7="I",'VA_k1=0.7_k2=0.3'!P56,IF($N$7="R",'VA_k1=0.7_k2=0.3'!Q56,IF($N$7="D",'VA_k1=0.7_k2=0.3'!R56,IF($N$7="V",'VA_k1=0.7_k2=0.3'!S56,"")))))))</f>
        <v>0.24673704225551346</v>
      </c>
      <c r="AI57" s="133">
        <f>IF($O$21="X",$Q$9,'VA_k1=0.8_k2=0.2'!M56)</f>
        <v>5</v>
      </c>
      <c r="AJ57" s="133">
        <f>IF($O$21="X",$R$9,IF($N$7="S1",'VA_k1=0.8_k2=0.2'!N56,IF($N$7="S2",'VA_k1=0.8_k2=0.2'!O56,IF($N$7="I",'VA_k1=0.8_k2=0.2'!P56,IF($N$7="R",'VA_k1=0.8_k2=0.2'!Q56,IF($N$7="D",'VA_k1=0.8_k2=0.2'!R56,IF($N$7="V",'VA_k1=0.8_k2=0.2'!S56,"")))))))</f>
        <v>0.24673704225551346</v>
      </c>
      <c r="AK57" s="133">
        <f>IF($O$22="X",$Q$9,'VA_k1=0.9_k2=0.1'!M56)</f>
        <v>38.043793083290268</v>
      </c>
      <c r="AL57" s="133">
        <f>IF($O$22="X",$R$9,IF($N$7="S1",'VA_k1=0.9_k2=0.1'!N56,IF($N$7="S2",'VA_k1=0.9_k2=0.1'!O56,IF($N$7="I",'VA_k1=0.9_k2=0.1'!P56,IF($N$7="R",'VA_k1=0.9_k2=0.1'!Q56,IF($N$7="D",'VA_k1=0.9_k2=0.1'!R56,IF($N$7="V",'VA_k1=0.9_k2=0.1'!S56,"")))))))</f>
        <v>0</v>
      </c>
      <c r="AM57" s="133">
        <f>IF($O$23="X",$Q$9,'VA_k1=1.0_k2=0.0'!M56)</f>
        <v>5</v>
      </c>
      <c r="AN57" s="133">
        <f>IF($O$23="X",$R$9,IF($N$7="S1",'VA_k1=1.0_k2=0.0'!N56,IF($N$7="S2",'VA_k1=1.0_k2=0.0'!O56,IF($N$7="I",'VA_k1=1.0_k2=0.0'!P56,IF($N$7="R",'VA_k1=1.0_k2=0.0'!Q56,IF($N$7="D",'VA_k1=1.0_k2=0.0'!R56,IF($N$7="V",'VA_k1=1.0_k2=0.0'!S56,"")))))))</f>
        <v>0.24673704225551346</v>
      </c>
    </row>
    <row r="58" spans="17:40" x14ac:dyDescent="0.25">
      <c r="Q58" s="133">
        <f>IF($O$12="X",$Q$9,'RESULTS (2S)'!B72)</f>
        <v>47.845922040351113</v>
      </c>
      <c r="R58" s="133">
        <f>IF($O$12="X",$R$9,IF($N$7="S1",'RESULTS (2S)'!C72,IF($N$7="S2",'RESULTS (2S)'!D72,IF($N$7="I",'RESULTS (2S)'!E72,IF($N$7="R",'RESULTS (2S)'!F72,IF($N$7="D",'RESULTS (2S)'!G72,IF($N$7="V",'RESULTS (2S)'!H72,"")))))))</f>
        <v>5.4712366295402978E-2</v>
      </c>
      <c r="S58" s="133">
        <f>IF($O$13="X",$Q$9,'VA_k1=0.0_k2=1.0'!M57)</f>
        <v>5</v>
      </c>
      <c r="T58" s="133">
        <f>IF($O$13="X",$R$9,IF($N$7="S1",'VA_k1=0.0_k2=1.0'!N57,IF($N$7="S2",'VA_k1=0.0_k2=1.0'!O57,IF($N$7="I",'VA_k1=0.0_k2=1.0'!P57,IF($N$7="R",'VA_k1=0.0_k2=1.0'!Q57,IF($N$7="D",'VA_k1=0.0_k2=1.0'!R57,IF($N$7="V",'VA_k1=0.0_k2=1.0'!S57,"")))))))</f>
        <v>0.24673704225551346</v>
      </c>
      <c r="U58" s="133">
        <f>IF($O$14="X",$Q$9,'VA_k1=0.1_k2=0.9'!M57)</f>
        <v>5</v>
      </c>
      <c r="V58" s="133">
        <f>IF($O$14="X",$R$9,IF($N$7="S1",'VA_k1=0.1_k2=0.9'!N57,IF($N$7="S2",'VA_k1=0.1_k2=0.9'!O57,IF($N$7="I",'VA_k1=0.1_k2=0.9'!P57,IF($N$7="R",'VA_k1=0.1_k2=0.9'!Q57,IF($N$7="D",'VA_k1=0.1_k2=0.9'!R57,IF($N$7="V",'VA_k1=0.1_k2=0.9'!S57,"")))))))</f>
        <v>0.24673704225551346</v>
      </c>
      <c r="W58" s="133">
        <f>IF($O$15="X",$Q$9,'VA_k1=0.2_k2=0.8'!M57)</f>
        <v>5</v>
      </c>
      <c r="X58" s="133">
        <f>IF($O$15="X",$R$9,IF($N$7="S1",'VA_k1=0.2_k2=0.8'!N57,IF($N$7="S2",'VA_k1=0.2_k2=0.8'!O57,IF($N$7="I",'VA_k1=0.2_k2=0.8'!P57,IF($N$7="R",'VA_k1=0.2_k2=0.8'!Q57,IF($N$7="D",'VA_k1=0.2_k2=0.8'!R57,IF($N$7="V",'VA_k1=0.2_k2=0.8'!S57,"")))))))</f>
        <v>0.24673704225551346</v>
      </c>
      <c r="Y58" s="133">
        <f>IF($O$16="X",$Q$9,'VA_k1=0.3_k2=0.7'!M57)</f>
        <v>5</v>
      </c>
      <c r="Z58" s="133">
        <f>IF($O$16="X",$R$9,IF($N$7="S1",'VA_k1=0.3_k2=0.7'!N57,IF($N$7="S2",'VA_k1=0.3_k2=0.7'!O57,IF($N$7="I",'VA_k1=0.3_k2=0.7'!P57,IF($N$7="R",'VA_k1=0.3_k2=0.7'!Q57,IF($N$7="D",'VA_k1=0.3_k2=0.7'!R57,IF($N$7="V",'VA_k1=0.3_k2=0.7'!S57,"")))))))</f>
        <v>0.24673704225551346</v>
      </c>
      <c r="AA58" s="133">
        <f>IF($O$17="X",$Q$9,'VA_k1=0.4_k2=0.6'!M57)</f>
        <v>5</v>
      </c>
      <c r="AB58" s="133">
        <f>IF($O$17="X",$R$9,IF($N$7="S1",'VA_k1=0.4_k2=0.6'!N57,IF($N$7="S2",'VA_k1=0.4_k2=0.6'!O57,IF($N$7="I",'VA_k1=0.4_k2=0.6'!P57,IF($N$7="R",'VA_k1=0.4_k2=0.6'!Q57,IF($N$7="D",'VA_k1=0.4_k2=0.6'!R57,IF($N$7="V",'VA_k1=0.4_k2=0.6'!S57,"")))))))</f>
        <v>0.24673704225551346</v>
      </c>
      <c r="AC58" s="133">
        <f>IF($O$18="X",$Q$9,'VA_k1=0.5_k2=0.5'!M57)</f>
        <v>5</v>
      </c>
      <c r="AD58" s="133">
        <f>IF($O$18="X",$R$9,IF($N$7="S1",'VA_k1=0.5_k2=0.5'!N57,IF($N$7="S2",'VA_k1=0.5_k2=0.5'!O57,IF($N$7="I",'VA_k1=0.5_k2=0.5'!P57,IF($N$7="R",'VA_k1=0.5_k2=0.5'!Q57,IF($N$7="D",'VA_k1=0.5_k2=0.5'!R57,IF($N$7="V",'VA_k1=0.5_k2=0.5'!S57,"")))))))</f>
        <v>0.24673704225551346</v>
      </c>
      <c r="AE58" s="133">
        <f>IF($O$19="X",$Q$9,'VA_k1=0.6_k2=0.4'!M57)</f>
        <v>5</v>
      </c>
      <c r="AF58" s="133">
        <f>IF($O$19="X",$R$9,IF($N$7="S1",'VA_k1=0.6_k2=0.4'!N57,IF($N$7="S2",'VA_k1=0.6_k2=0.4'!O57,IF($N$7="I",'VA_k1=0.6_k2=0.4'!P57,IF($N$7="R",'VA_k1=0.6_k2=0.4'!Q57,IF($N$7="D",'VA_k1=0.6_k2=0.4'!R57,IF($N$7="V",'VA_k1=0.6_k2=0.4'!S57,"")))))))</f>
        <v>0.24673704225551346</v>
      </c>
      <c r="AG58" s="133">
        <f>IF($O$20="X",$Q$9,'VA_k1=0.7_k2=0.3'!M57)</f>
        <v>5</v>
      </c>
      <c r="AH58" s="133">
        <f>IF($O$20="X",$R$9,IF($N$7="S1",'VA_k1=0.7_k2=0.3'!N57,IF($N$7="S2",'VA_k1=0.7_k2=0.3'!O57,IF($N$7="I",'VA_k1=0.7_k2=0.3'!P57,IF($N$7="R",'VA_k1=0.7_k2=0.3'!Q57,IF($N$7="D",'VA_k1=0.7_k2=0.3'!R57,IF($N$7="V",'VA_k1=0.7_k2=0.3'!S57,"")))))))</f>
        <v>0.24673704225551346</v>
      </c>
      <c r="AI58" s="133">
        <f>IF($O$21="X",$Q$9,'VA_k1=0.8_k2=0.2'!M57)</f>
        <v>5</v>
      </c>
      <c r="AJ58" s="133">
        <f>IF($O$21="X",$R$9,IF($N$7="S1",'VA_k1=0.8_k2=0.2'!N57,IF($N$7="S2",'VA_k1=0.8_k2=0.2'!O57,IF($N$7="I",'VA_k1=0.8_k2=0.2'!P57,IF($N$7="R",'VA_k1=0.8_k2=0.2'!Q57,IF($N$7="D",'VA_k1=0.8_k2=0.2'!R57,IF($N$7="V",'VA_k1=0.8_k2=0.2'!S57,"")))))))</f>
        <v>0.24673704225551346</v>
      </c>
      <c r="AK58" s="133">
        <f>IF($O$22="X",$Q$9,'VA_k1=0.9_k2=0.1'!M57)</f>
        <v>39.043793083290268</v>
      </c>
      <c r="AL58" s="133">
        <f>IF($O$22="X",$R$9,IF($N$7="S1",'VA_k1=0.9_k2=0.1'!N57,IF($N$7="S2",'VA_k1=0.9_k2=0.1'!O57,IF($N$7="I",'VA_k1=0.9_k2=0.1'!P57,IF($N$7="R",'VA_k1=0.9_k2=0.1'!Q57,IF($N$7="D",'VA_k1=0.9_k2=0.1'!R57,IF($N$7="V",'VA_k1=0.9_k2=0.1'!S57,"")))))))</f>
        <v>0</v>
      </c>
      <c r="AM58" s="133">
        <f>IF($O$23="X",$Q$9,'VA_k1=1.0_k2=0.0'!M57)</f>
        <v>5</v>
      </c>
      <c r="AN58" s="133">
        <f>IF($O$23="X",$R$9,IF($N$7="S1",'VA_k1=1.0_k2=0.0'!N57,IF($N$7="S2",'VA_k1=1.0_k2=0.0'!O57,IF($N$7="I",'VA_k1=1.0_k2=0.0'!P57,IF($N$7="R",'VA_k1=1.0_k2=0.0'!Q57,IF($N$7="D",'VA_k1=1.0_k2=0.0'!R57,IF($N$7="V",'VA_k1=1.0_k2=0.0'!S57,"")))))))</f>
        <v>0.24673704225551346</v>
      </c>
    </row>
    <row r="59" spans="17:40" x14ac:dyDescent="0.25">
      <c r="Q59" s="133">
        <f>IF($O$12="X",$Q$9,'RESULTS (2S)'!B73)</f>
        <v>48.845922040351113</v>
      </c>
      <c r="R59" s="133">
        <f>IF($O$12="X",$R$9,IF($N$7="S1",'RESULTS (2S)'!C73,IF($N$7="S2",'RESULTS (2S)'!D73,IF($N$7="I",'RESULTS (2S)'!E73,IF($N$7="R",'RESULTS (2S)'!F73,IF($N$7="D",'RESULTS (2S)'!G73,IF($N$7="V",'RESULTS (2S)'!H73,"")))))))</f>
        <v>5.4657157583179287E-2</v>
      </c>
      <c r="S59" s="133">
        <f>IF($O$13="X",$Q$9,'VA_k1=0.0_k2=1.0'!M58)</f>
        <v>5</v>
      </c>
      <c r="T59" s="133">
        <f>IF($O$13="X",$R$9,IF($N$7="S1",'VA_k1=0.0_k2=1.0'!N58,IF($N$7="S2",'VA_k1=0.0_k2=1.0'!O58,IF($N$7="I",'VA_k1=0.0_k2=1.0'!P58,IF($N$7="R",'VA_k1=0.0_k2=1.0'!Q58,IF($N$7="D",'VA_k1=0.0_k2=1.0'!R58,IF($N$7="V",'VA_k1=0.0_k2=1.0'!S58,"")))))))</f>
        <v>0.24673704225551346</v>
      </c>
      <c r="U59" s="133">
        <f>IF($O$14="X",$Q$9,'VA_k1=0.1_k2=0.9'!M58)</f>
        <v>5</v>
      </c>
      <c r="V59" s="133">
        <f>IF($O$14="X",$R$9,IF($N$7="S1",'VA_k1=0.1_k2=0.9'!N58,IF($N$7="S2",'VA_k1=0.1_k2=0.9'!O58,IF($N$7="I",'VA_k1=0.1_k2=0.9'!P58,IF($N$7="R",'VA_k1=0.1_k2=0.9'!Q58,IF($N$7="D",'VA_k1=0.1_k2=0.9'!R58,IF($N$7="V",'VA_k1=0.1_k2=0.9'!S58,"")))))))</f>
        <v>0.24673704225551346</v>
      </c>
      <c r="W59" s="133">
        <f>IF($O$15="X",$Q$9,'VA_k1=0.2_k2=0.8'!M58)</f>
        <v>5</v>
      </c>
      <c r="X59" s="133">
        <f>IF($O$15="X",$R$9,IF($N$7="S1",'VA_k1=0.2_k2=0.8'!N58,IF($N$7="S2",'VA_k1=0.2_k2=0.8'!O58,IF($N$7="I",'VA_k1=0.2_k2=0.8'!P58,IF($N$7="R",'VA_k1=0.2_k2=0.8'!Q58,IF($N$7="D",'VA_k1=0.2_k2=0.8'!R58,IF($N$7="V",'VA_k1=0.2_k2=0.8'!S58,"")))))))</f>
        <v>0.24673704225551346</v>
      </c>
      <c r="Y59" s="133">
        <f>IF($O$16="X",$Q$9,'VA_k1=0.3_k2=0.7'!M58)</f>
        <v>5</v>
      </c>
      <c r="Z59" s="133">
        <f>IF($O$16="X",$R$9,IF($N$7="S1",'VA_k1=0.3_k2=0.7'!N58,IF($N$7="S2",'VA_k1=0.3_k2=0.7'!O58,IF($N$7="I",'VA_k1=0.3_k2=0.7'!P58,IF($N$7="R",'VA_k1=0.3_k2=0.7'!Q58,IF($N$7="D",'VA_k1=0.3_k2=0.7'!R58,IF($N$7="V",'VA_k1=0.3_k2=0.7'!S58,"")))))))</f>
        <v>0.24673704225551346</v>
      </c>
      <c r="AA59" s="133">
        <f>IF($O$17="X",$Q$9,'VA_k1=0.4_k2=0.6'!M58)</f>
        <v>5</v>
      </c>
      <c r="AB59" s="133">
        <f>IF($O$17="X",$R$9,IF($N$7="S1",'VA_k1=0.4_k2=0.6'!N58,IF($N$7="S2",'VA_k1=0.4_k2=0.6'!O58,IF($N$7="I",'VA_k1=0.4_k2=0.6'!P58,IF($N$7="R",'VA_k1=0.4_k2=0.6'!Q58,IF($N$7="D",'VA_k1=0.4_k2=0.6'!R58,IF($N$7="V",'VA_k1=0.4_k2=0.6'!S58,"")))))))</f>
        <v>0.24673704225551346</v>
      </c>
      <c r="AC59" s="133">
        <f>IF($O$18="X",$Q$9,'VA_k1=0.5_k2=0.5'!M58)</f>
        <v>5</v>
      </c>
      <c r="AD59" s="133">
        <f>IF($O$18="X",$R$9,IF($N$7="S1",'VA_k1=0.5_k2=0.5'!N58,IF($N$7="S2",'VA_k1=0.5_k2=0.5'!O58,IF($N$7="I",'VA_k1=0.5_k2=0.5'!P58,IF($N$7="R",'VA_k1=0.5_k2=0.5'!Q58,IF($N$7="D",'VA_k1=0.5_k2=0.5'!R58,IF($N$7="V",'VA_k1=0.5_k2=0.5'!S58,"")))))))</f>
        <v>0.24673704225551346</v>
      </c>
      <c r="AE59" s="133">
        <f>IF($O$19="X",$Q$9,'VA_k1=0.6_k2=0.4'!M58)</f>
        <v>5</v>
      </c>
      <c r="AF59" s="133">
        <f>IF($O$19="X",$R$9,IF($N$7="S1",'VA_k1=0.6_k2=0.4'!N58,IF($N$7="S2",'VA_k1=0.6_k2=0.4'!O58,IF($N$7="I",'VA_k1=0.6_k2=0.4'!P58,IF($N$7="R",'VA_k1=0.6_k2=0.4'!Q58,IF($N$7="D",'VA_k1=0.6_k2=0.4'!R58,IF($N$7="V",'VA_k1=0.6_k2=0.4'!S58,"")))))))</f>
        <v>0.24673704225551346</v>
      </c>
      <c r="AG59" s="133">
        <f>IF($O$20="X",$Q$9,'VA_k1=0.7_k2=0.3'!M58)</f>
        <v>5</v>
      </c>
      <c r="AH59" s="133">
        <f>IF($O$20="X",$R$9,IF($N$7="S1",'VA_k1=0.7_k2=0.3'!N58,IF($N$7="S2",'VA_k1=0.7_k2=0.3'!O58,IF($N$7="I",'VA_k1=0.7_k2=0.3'!P58,IF($N$7="R",'VA_k1=0.7_k2=0.3'!Q58,IF($N$7="D",'VA_k1=0.7_k2=0.3'!R58,IF($N$7="V",'VA_k1=0.7_k2=0.3'!S58,"")))))))</f>
        <v>0.24673704225551346</v>
      </c>
      <c r="AI59" s="133">
        <f>IF($O$21="X",$Q$9,'VA_k1=0.8_k2=0.2'!M58)</f>
        <v>5</v>
      </c>
      <c r="AJ59" s="133">
        <f>IF($O$21="X",$R$9,IF($N$7="S1",'VA_k1=0.8_k2=0.2'!N58,IF($N$7="S2",'VA_k1=0.8_k2=0.2'!O58,IF($N$7="I",'VA_k1=0.8_k2=0.2'!P58,IF($N$7="R",'VA_k1=0.8_k2=0.2'!Q58,IF($N$7="D",'VA_k1=0.8_k2=0.2'!R58,IF($N$7="V",'VA_k1=0.8_k2=0.2'!S58,"")))))))</f>
        <v>0.24673704225551346</v>
      </c>
      <c r="AK59" s="133">
        <f>IF($O$22="X",$Q$9,'VA_k1=0.9_k2=0.1'!M58)</f>
        <v>40.043793083290268</v>
      </c>
      <c r="AL59" s="133">
        <f>IF($O$22="X",$R$9,IF($N$7="S1",'VA_k1=0.9_k2=0.1'!N58,IF($N$7="S2",'VA_k1=0.9_k2=0.1'!O58,IF($N$7="I",'VA_k1=0.9_k2=0.1'!P58,IF($N$7="R",'VA_k1=0.9_k2=0.1'!Q58,IF($N$7="D",'VA_k1=0.9_k2=0.1'!R58,IF($N$7="V",'VA_k1=0.9_k2=0.1'!S58,"")))))))</f>
        <v>0</v>
      </c>
      <c r="AM59" s="133">
        <f>IF($O$23="X",$Q$9,'VA_k1=1.0_k2=0.0'!M58)</f>
        <v>5</v>
      </c>
      <c r="AN59" s="133">
        <f>IF($O$23="X",$R$9,IF($N$7="S1",'VA_k1=1.0_k2=0.0'!N58,IF($N$7="S2",'VA_k1=1.0_k2=0.0'!O58,IF($N$7="I",'VA_k1=1.0_k2=0.0'!P58,IF($N$7="R",'VA_k1=1.0_k2=0.0'!Q58,IF($N$7="D",'VA_k1=1.0_k2=0.0'!R58,IF($N$7="V",'VA_k1=1.0_k2=0.0'!S58,"")))))))</f>
        <v>0.24673704225551346</v>
      </c>
    </row>
    <row r="60" spans="17:40" x14ac:dyDescent="0.25">
      <c r="Q60" s="133">
        <f>IF($O$12="X",$Q$9,'RESULTS (2S)'!B74)</f>
        <v>49.845922040351113</v>
      </c>
      <c r="R60" s="133">
        <f>IF($O$12="X",$R$9,IF($N$7="S1",'RESULTS (2S)'!C74,IF($N$7="S2",'RESULTS (2S)'!D74,IF($N$7="I",'RESULTS (2S)'!E74,IF($N$7="R",'RESULTS (2S)'!F74,IF($N$7="D",'RESULTS (2S)'!G74,IF($N$7="V",'RESULTS (2S)'!H74,"")))))))</f>
        <v>5.4612984342539951E-2</v>
      </c>
      <c r="S60" s="133">
        <f>IF($O$13="X",$Q$9,'VA_k1=0.0_k2=1.0'!M59)</f>
        <v>5</v>
      </c>
      <c r="T60" s="133">
        <f>IF($O$13="X",$R$9,IF($N$7="S1",'VA_k1=0.0_k2=1.0'!N59,IF($N$7="S2",'VA_k1=0.0_k2=1.0'!O59,IF($N$7="I",'VA_k1=0.0_k2=1.0'!P59,IF($N$7="R",'VA_k1=0.0_k2=1.0'!Q59,IF($N$7="D",'VA_k1=0.0_k2=1.0'!R59,IF($N$7="V",'VA_k1=0.0_k2=1.0'!S59,"")))))))</f>
        <v>0.24673704225551346</v>
      </c>
      <c r="U60" s="133">
        <f>IF($O$14="X",$Q$9,'VA_k1=0.1_k2=0.9'!M59)</f>
        <v>5</v>
      </c>
      <c r="V60" s="133">
        <f>IF($O$14="X",$R$9,IF($N$7="S1",'VA_k1=0.1_k2=0.9'!N59,IF($N$7="S2",'VA_k1=0.1_k2=0.9'!O59,IF($N$7="I",'VA_k1=0.1_k2=0.9'!P59,IF($N$7="R",'VA_k1=0.1_k2=0.9'!Q59,IF($N$7="D",'VA_k1=0.1_k2=0.9'!R59,IF($N$7="V",'VA_k1=0.1_k2=0.9'!S59,"")))))))</f>
        <v>0.24673704225551346</v>
      </c>
      <c r="W60" s="133">
        <f>IF($O$15="X",$Q$9,'VA_k1=0.2_k2=0.8'!M59)</f>
        <v>5</v>
      </c>
      <c r="X60" s="133">
        <f>IF($O$15="X",$R$9,IF($N$7="S1",'VA_k1=0.2_k2=0.8'!N59,IF($N$7="S2",'VA_k1=0.2_k2=0.8'!O59,IF($N$7="I",'VA_k1=0.2_k2=0.8'!P59,IF($N$7="R",'VA_k1=0.2_k2=0.8'!Q59,IF($N$7="D",'VA_k1=0.2_k2=0.8'!R59,IF($N$7="V",'VA_k1=0.2_k2=0.8'!S59,"")))))))</f>
        <v>0.24673704225551346</v>
      </c>
      <c r="Y60" s="133">
        <f>IF($O$16="X",$Q$9,'VA_k1=0.3_k2=0.7'!M59)</f>
        <v>5</v>
      </c>
      <c r="Z60" s="133">
        <f>IF($O$16="X",$R$9,IF($N$7="S1",'VA_k1=0.3_k2=0.7'!N59,IF($N$7="S2",'VA_k1=0.3_k2=0.7'!O59,IF($N$7="I",'VA_k1=0.3_k2=0.7'!P59,IF($N$7="R",'VA_k1=0.3_k2=0.7'!Q59,IF($N$7="D",'VA_k1=0.3_k2=0.7'!R59,IF($N$7="V",'VA_k1=0.3_k2=0.7'!S59,"")))))))</f>
        <v>0.24673704225551346</v>
      </c>
      <c r="AA60" s="133">
        <f>IF($O$17="X",$Q$9,'VA_k1=0.4_k2=0.6'!M59)</f>
        <v>5</v>
      </c>
      <c r="AB60" s="133">
        <f>IF($O$17="X",$R$9,IF($N$7="S1",'VA_k1=0.4_k2=0.6'!N59,IF($N$7="S2",'VA_k1=0.4_k2=0.6'!O59,IF($N$7="I",'VA_k1=0.4_k2=0.6'!P59,IF($N$7="R",'VA_k1=0.4_k2=0.6'!Q59,IF($N$7="D",'VA_k1=0.4_k2=0.6'!R59,IF($N$7="V",'VA_k1=0.4_k2=0.6'!S59,"")))))))</f>
        <v>0.24673704225551346</v>
      </c>
      <c r="AC60" s="133">
        <f>IF($O$18="X",$Q$9,'VA_k1=0.5_k2=0.5'!M59)</f>
        <v>5</v>
      </c>
      <c r="AD60" s="133">
        <f>IF($O$18="X",$R$9,IF($N$7="S1",'VA_k1=0.5_k2=0.5'!N59,IF($N$7="S2",'VA_k1=0.5_k2=0.5'!O59,IF($N$7="I",'VA_k1=0.5_k2=0.5'!P59,IF($N$7="R",'VA_k1=0.5_k2=0.5'!Q59,IF($N$7="D",'VA_k1=0.5_k2=0.5'!R59,IF($N$7="V",'VA_k1=0.5_k2=0.5'!S59,"")))))))</f>
        <v>0.24673704225551346</v>
      </c>
      <c r="AE60" s="133">
        <f>IF($O$19="X",$Q$9,'VA_k1=0.6_k2=0.4'!M59)</f>
        <v>5</v>
      </c>
      <c r="AF60" s="133">
        <f>IF($O$19="X",$R$9,IF($N$7="S1",'VA_k1=0.6_k2=0.4'!N59,IF($N$7="S2",'VA_k1=0.6_k2=0.4'!O59,IF($N$7="I",'VA_k1=0.6_k2=0.4'!P59,IF($N$7="R",'VA_k1=0.6_k2=0.4'!Q59,IF($N$7="D",'VA_k1=0.6_k2=0.4'!R59,IF($N$7="V",'VA_k1=0.6_k2=0.4'!S59,"")))))))</f>
        <v>0.24673704225551346</v>
      </c>
      <c r="AG60" s="133">
        <f>IF($O$20="X",$Q$9,'VA_k1=0.7_k2=0.3'!M59)</f>
        <v>5</v>
      </c>
      <c r="AH60" s="133">
        <f>IF($O$20="X",$R$9,IF($N$7="S1",'VA_k1=0.7_k2=0.3'!N59,IF($N$7="S2",'VA_k1=0.7_k2=0.3'!O59,IF($N$7="I",'VA_k1=0.7_k2=0.3'!P59,IF($N$7="R",'VA_k1=0.7_k2=0.3'!Q59,IF($N$7="D",'VA_k1=0.7_k2=0.3'!R59,IF($N$7="V",'VA_k1=0.7_k2=0.3'!S59,"")))))))</f>
        <v>0.24673704225551346</v>
      </c>
      <c r="AI60" s="133">
        <f>IF($O$21="X",$Q$9,'VA_k1=0.8_k2=0.2'!M59)</f>
        <v>5</v>
      </c>
      <c r="AJ60" s="133">
        <f>IF($O$21="X",$R$9,IF($N$7="S1",'VA_k1=0.8_k2=0.2'!N59,IF($N$7="S2",'VA_k1=0.8_k2=0.2'!O59,IF($N$7="I",'VA_k1=0.8_k2=0.2'!P59,IF($N$7="R",'VA_k1=0.8_k2=0.2'!Q59,IF($N$7="D",'VA_k1=0.8_k2=0.2'!R59,IF($N$7="V",'VA_k1=0.8_k2=0.2'!S59,"")))))))</f>
        <v>0.24673704225551346</v>
      </c>
      <c r="AK60" s="133">
        <f>IF($O$22="X",$Q$9,'VA_k1=0.9_k2=0.1'!M59)</f>
        <v>41.043793083290268</v>
      </c>
      <c r="AL60" s="133">
        <f>IF($O$22="X",$R$9,IF($N$7="S1",'VA_k1=0.9_k2=0.1'!N59,IF($N$7="S2",'VA_k1=0.9_k2=0.1'!O59,IF($N$7="I",'VA_k1=0.9_k2=0.1'!P59,IF($N$7="R",'VA_k1=0.9_k2=0.1'!Q59,IF($N$7="D",'VA_k1=0.9_k2=0.1'!R59,IF($N$7="V",'VA_k1=0.9_k2=0.1'!S59,"")))))))</f>
        <v>0</v>
      </c>
      <c r="AM60" s="133">
        <f>IF($O$23="X",$Q$9,'VA_k1=1.0_k2=0.0'!M59)</f>
        <v>5</v>
      </c>
      <c r="AN60" s="133">
        <f>IF($O$23="X",$R$9,IF($N$7="S1",'VA_k1=1.0_k2=0.0'!N59,IF($N$7="S2",'VA_k1=1.0_k2=0.0'!O59,IF($N$7="I",'VA_k1=1.0_k2=0.0'!P59,IF($N$7="R",'VA_k1=1.0_k2=0.0'!Q59,IF($N$7="D",'VA_k1=1.0_k2=0.0'!R59,IF($N$7="V",'VA_k1=1.0_k2=0.0'!S59,"")))))))</f>
        <v>0.24673704225551346</v>
      </c>
    </row>
    <row r="61" spans="17:40" x14ac:dyDescent="0.25">
      <c r="Q61" s="133">
        <f>IF($O$12="X",$Q$9,'RESULTS (2S)'!B75)</f>
        <v>50.845922040351113</v>
      </c>
      <c r="R61" s="133">
        <f>IF($O$12="X",$R$9,IF($N$7="S1",'RESULTS (2S)'!C75,IF($N$7="S2",'RESULTS (2S)'!D75,IF($N$7="I",'RESULTS (2S)'!E75,IF($N$7="R",'RESULTS (2S)'!F75,IF($N$7="D",'RESULTS (2S)'!G75,IF($N$7="V",'RESULTS (2S)'!H75,"")))))))</f>
        <v>5.4577639711246469E-2</v>
      </c>
      <c r="S61" s="133">
        <f>IF($O$13="X",$Q$9,'VA_k1=0.0_k2=1.0'!M60)</f>
        <v>5</v>
      </c>
      <c r="T61" s="133">
        <f>IF($O$13="X",$R$9,IF($N$7="S1",'VA_k1=0.0_k2=1.0'!N60,IF($N$7="S2",'VA_k1=0.0_k2=1.0'!O60,IF($N$7="I",'VA_k1=0.0_k2=1.0'!P60,IF($N$7="R",'VA_k1=0.0_k2=1.0'!Q60,IF($N$7="D",'VA_k1=0.0_k2=1.0'!R60,IF($N$7="V",'VA_k1=0.0_k2=1.0'!S60,"")))))))</f>
        <v>0.24673704225551346</v>
      </c>
      <c r="U61" s="133">
        <f>IF($O$14="X",$Q$9,'VA_k1=0.1_k2=0.9'!M60)</f>
        <v>5</v>
      </c>
      <c r="V61" s="133">
        <f>IF($O$14="X",$R$9,IF($N$7="S1",'VA_k1=0.1_k2=0.9'!N60,IF($N$7="S2",'VA_k1=0.1_k2=0.9'!O60,IF($N$7="I",'VA_k1=0.1_k2=0.9'!P60,IF($N$7="R",'VA_k1=0.1_k2=0.9'!Q60,IF($N$7="D",'VA_k1=0.1_k2=0.9'!R60,IF($N$7="V",'VA_k1=0.1_k2=0.9'!S60,"")))))))</f>
        <v>0.24673704225551346</v>
      </c>
      <c r="W61" s="133">
        <f>IF($O$15="X",$Q$9,'VA_k1=0.2_k2=0.8'!M60)</f>
        <v>5</v>
      </c>
      <c r="X61" s="133">
        <f>IF($O$15="X",$R$9,IF($N$7="S1",'VA_k1=0.2_k2=0.8'!N60,IF($N$7="S2",'VA_k1=0.2_k2=0.8'!O60,IF($N$7="I",'VA_k1=0.2_k2=0.8'!P60,IF($N$7="R",'VA_k1=0.2_k2=0.8'!Q60,IF($N$7="D",'VA_k1=0.2_k2=0.8'!R60,IF($N$7="V",'VA_k1=0.2_k2=0.8'!S60,"")))))))</f>
        <v>0.24673704225551346</v>
      </c>
      <c r="Y61" s="133">
        <f>IF($O$16="X",$Q$9,'VA_k1=0.3_k2=0.7'!M60)</f>
        <v>5</v>
      </c>
      <c r="Z61" s="133">
        <f>IF($O$16="X",$R$9,IF($N$7="S1",'VA_k1=0.3_k2=0.7'!N60,IF($N$7="S2",'VA_k1=0.3_k2=0.7'!O60,IF($N$7="I",'VA_k1=0.3_k2=0.7'!P60,IF($N$7="R",'VA_k1=0.3_k2=0.7'!Q60,IF($N$7="D",'VA_k1=0.3_k2=0.7'!R60,IF($N$7="V",'VA_k1=0.3_k2=0.7'!S60,"")))))))</f>
        <v>0.24673704225551346</v>
      </c>
      <c r="AA61" s="133">
        <f>IF($O$17="X",$Q$9,'VA_k1=0.4_k2=0.6'!M60)</f>
        <v>5</v>
      </c>
      <c r="AB61" s="133">
        <f>IF($O$17="X",$R$9,IF($N$7="S1",'VA_k1=0.4_k2=0.6'!N60,IF($N$7="S2",'VA_k1=0.4_k2=0.6'!O60,IF($N$7="I",'VA_k1=0.4_k2=0.6'!P60,IF($N$7="R",'VA_k1=0.4_k2=0.6'!Q60,IF($N$7="D",'VA_k1=0.4_k2=0.6'!R60,IF($N$7="V",'VA_k1=0.4_k2=0.6'!S60,"")))))))</f>
        <v>0.24673704225551346</v>
      </c>
      <c r="AC61" s="133">
        <f>IF($O$18="X",$Q$9,'VA_k1=0.5_k2=0.5'!M60)</f>
        <v>5</v>
      </c>
      <c r="AD61" s="133">
        <f>IF($O$18="X",$R$9,IF($N$7="S1",'VA_k1=0.5_k2=0.5'!N60,IF($N$7="S2",'VA_k1=0.5_k2=0.5'!O60,IF($N$7="I",'VA_k1=0.5_k2=0.5'!P60,IF($N$7="R",'VA_k1=0.5_k2=0.5'!Q60,IF($N$7="D",'VA_k1=0.5_k2=0.5'!R60,IF($N$7="V",'VA_k1=0.5_k2=0.5'!S60,"")))))))</f>
        <v>0.24673704225551346</v>
      </c>
      <c r="AE61" s="133">
        <f>IF($O$19="X",$Q$9,'VA_k1=0.6_k2=0.4'!M60)</f>
        <v>5</v>
      </c>
      <c r="AF61" s="133">
        <f>IF($O$19="X",$R$9,IF($N$7="S1",'VA_k1=0.6_k2=0.4'!N60,IF($N$7="S2",'VA_k1=0.6_k2=0.4'!O60,IF($N$7="I",'VA_k1=0.6_k2=0.4'!P60,IF($N$7="R",'VA_k1=0.6_k2=0.4'!Q60,IF($N$7="D",'VA_k1=0.6_k2=0.4'!R60,IF($N$7="V",'VA_k1=0.6_k2=0.4'!S60,"")))))))</f>
        <v>0.24673704225551346</v>
      </c>
      <c r="AG61" s="133">
        <f>IF($O$20="X",$Q$9,'VA_k1=0.7_k2=0.3'!M60)</f>
        <v>5</v>
      </c>
      <c r="AH61" s="133">
        <f>IF($O$20="X",$R$9,IF($N$7="S1",'VA_k1=0.7_k2=0.3'!N60,IF($N$7="S2",'VA_k1=0.7_k2=0.3'!O60,IF($N$7="I",'VA_k1=0.7_k2=0.3'!P60,IF($N$7="R",'VA_k1=0.7_k2=0.3'!Q60,IF($N$7="D",'VA_k1=0.7_k2=0.3'!R60,IF($N$7="V",'VA_k1=0.7_k2=0.3'!S60,"")))))))</f>
        <v>0.24673704225551346</v>
      </c>
      <c r="AI61" s="133">
        <f>IF($O$21="X",$Q$9,'VA_k1=0.8_k2=0.2'!M60)</f>
        <v>5</v>
      </c>
      <c r="AJ61" s="133">
        <f>IF($O$21="X",$R$9,IF($N$7="S1",'VA_k1=0.8_k2=0.2'!N60,IF($N$7="S2",'VA_k1=0.8_k2=0.2'!O60,IF($N$7="I",'VA_k1=0.8_k2=0.2'!P60,IF($N$7="R",'VA_k1=0.8_k2=0.2'!Q60,IF($N$7="D",'VA_k1=0.8_k2=0.2'!R60,IF($N$7="V",'VA_k1=0.8_k2=0.2'!S60,"")))))))</f>
        <v>0.24673704225551346</v>
      </c>
      <c r="AK61" s="133">
        <f>IF($O$22="X",$Q$9,'VA_k1=0.9_k2=0.1'!M60)</f>
        <v>42.043793083290268</v>
      </c>
      <c r="AL61" s="133">
        <f>IF($O$22="X",$R$9,IF($N$7="S1",'VA_k1=0.9_k2=0.1'!N60,IF($N$7="S2",'VA_k1=0.9_k2=0.1'!O60,IF($N$7="I",'VA_k1=0.9_k2=0.1'!P60,IF($N$7="R",'VA_k1=0.9_k2=0.1'!Q60,IF($N$7="D",'VA_k1=0.9_k2=0.1'!R60,IF($N$7="V",'VA_k1=0.9_k2=0.1'!S60,"")))))))</f>
        <v>0</v>
      </c>
      <c r="AM61" s="133">
        <f>IF($O$23="X",$Q$9,'VA_k1=1.0_k2=0.0'!M60)</f>
        <v>5</v>
      </c>
      <c r="AN61" s="133">
        <f>IF($O$23="X",$R$9,IF($N$7="S1",'VA_k1=1.0_k2=0.0'!N60,IF($N$7="S2",'VA_k1=1.0_k2=0.0'!O60,IF($N$7="I",'VA_k1=1.0_k2=0.0'!P60,IF($N$7="R",'VA_k1=1.0_k2=0.0'!Q60,IF($N$7="D",'VA_k1=1.0_k2=0.0'!R60,IF($N$7="V",'VA_k1=1.0_k2=0.0'!S60,"")))))))</f>
        <v>0.24673704225551346</v>
      </c>
    </row>
    <row r="62" spans="17:40" x14ac:dyDescent="0.25">
      <c r="Q62" s="133">
        <f>IF($O$12="X",$Q$9,'RESULTS (2S)'!B76)</f>
        <v>51.845922040351113</v>
      </c>
      <c r="R62" s="133">
        <f>IF($O$12="X",$R$9,IF($N$7="S1",'RESULTS (2S)'!C76,IF($N$7="S2",'RESULTS (2S)'!D76,IF($N$7="I",'RESULTS (2S)'!E76,IF($N$7="R",'RESULTS (2S)'!F76,IF($N$7="D",'RESULTS (2S)'!G76,IF($N$7="V",'RESULTS (2S)'!H76,"")))))))</f>
        <v>5.45493585154459E-2</v>
      </c>
      <c r="S62" s="133">
        <f>IF($O$13="X",$Q$9,'VA_k1=0.0_k2=1.0'!M61)</f>
        <v>5</v>
      </c>
      <c r="T62" s="133">
        <f>IF($O$13="X",$R$9,IF($N$7="S1",'VA_k1=0.0_k2=1.0'!N61,IF($N$7="S2",'VA_k1=0.0_k2=1.0'!O61,IF($N$7="I",'VA_k1=0.0_k2=1.0'!P61,IF($N$7="R",'VA_k1=0.0_k2=1.0'!Q61,IF($N$7="D",'VA_k1=0.0_k2=1.0'!R61,IF($N$7="V",'VA_k1=0.0_k2=1.0'!S61,"")))))))</f>
        <v>0.24673704225551346</v>
      </c>
      <c r="U62" s="133">
        <f>IF($O$14="X",$Q$9,'VA_k1=0.1_k2=0.9'!M61)</f>
        <v>5</v>
      </c>
      <c r="V62" s="133">
        <f>IF($O$14="X",$R$9,IF($N$7="S1",'VA_k1=0.1_k2=0.9'!N61,IF($N$7="S2",'VA_k1=0.1_k2=0.9'!O61,IF($N$7="I",'VA_k1=0.1_k2=0.9'!P61,IF($N$7="R",'VA_k1=0.1_k2=0.9'!Q61,IF($N$7="D",'VA_k1=0.1_k2=0.9'!R61,IF($N$7="V",'VA_k1=0.1_k2=0.9'!S61,"")))))))</f>
        <v>0.24673704225551346</v>
      </c>
      <c r="W62" s="133">
        <f>IF($O$15="X",$Q$9,'VA_k1=0.2_k2=0.8'!M61)</f>
        <v>5</v>
      </c>
      <c r="X62" s="133">
        <f>IF($O$15="X",$R$9,IF($N$7="S1",'VA_k1=0.2_k2=0.8'!N61,IF($N$7="S2",'VA_k1=0.2_k2=0.8'!O61,IF($N$7="I",'VA_k1=0.2_k2=0.8'!P61,IF($N$7="R",'VA_k1=0.2_k2=0.8'!Q61,IF($N$7="D",'VA_k1=0.2_k2=0.8'!R61,IF($N$7="V",'VA_k1=0.2_k2=0.8'!S61,"")))))))</f>
        <v>0.24673704225551346</v>
      </c>
      <c r="Y62" s="133">
        <f>IF($O$16="X",$Q$9,'VA_k1=0.3_k2=0.7'!M61)</f>
        <v>5</v>
      </c>
      <c r="Z62" s="133">
        <f>IF($O$16="X",$R$9,IF($N$7="S1",'VA_k1=0.3_k2=0.7'!N61,IF($N$7="S2",'VA_k1=0.3_k2=0.7'!O61,IF($N$7="I",'VA_k1=0.3_k2=0.7'!P61,IF($N$7="R",'VA_k1=0.3_k2=0.7'!Q61,IF($N$7="D",'VA_k1=0.3_k2=0.7'!R61,IF($N$7="V",'VA_k1=0.3_k2=0.7'!S61,"")))))))</f>
        <v>0.24673704225551346</v>
      </c>
      <c r="AA62" s="133">
        <f>IF($O$17="X",$Q$9,'VA_k1=0.4_k2=0.6'!M61)</f>
        <v>5</v>
      </c>
      <c r="AB62" s="133">
        <f>IF($O$17="X",$R$9,IF($N$7="S1",'VA_k1=0.4_k2=0.6'!N61,IF($N$7="S2",'VA_k1=0.4_k2=0.6'!O61,IF($N$7="I",'VA_k1=0.4_k2=0.6'!P61,IF($N$7="R",'VA_k1=0.4_k2=0.6'!Q61,IF($N$7="D",'VA_k1=0.4_k2=0.6'!R61,IF($N$7="V",'VA_k1=0.4_k2=0.6'!S61,"")))))))</f>
        <v>0.24673704225551346</v>
      </c>
      <c r="AC62" s="133">
        <f>IF($O$18="X",$Q$9,'VA_k1=0.5_k2=0.5'!M61)</f>
        <v>5</v>
      </c>
      <c r="AD62" s="133">
        <f>IF($O$18="X",$R$9,IF($N$7="S1",'VA_k1=0.5_k2=0.5'!N61,IF($N$7="S2",'VA_k1=0.5_k2=0.5'!O61,IF($N$7="I",'VA_k1=0.5_k2=0.5'!P61,IF($N$7="R",'VA_k1=0.5_k2=0.5'!Q61,IF($N$7="D",'VA_k1=0.5_k2=0.5'!R61,IF($N$7="V",'VA_k1=0.5_k2=0.5'!S61,"")))))))</f>
        <v>0.24673704225551346</v>
      </c>
      <c r="AE62" s="133">
        <f>IF($O$19="X",$Q$9,'VA_k1=0.6_k2=0.4'!M61)</f>
        <v>5</v>
      </c>
      <c r="AF62" s="133">
        <f>IF($O$19="X",$R$9,IF($N$7="S1",'VA_k1=0.6_k2=0.4'!N61,IF($N$7="S2",'VA_k1=0.6_k2=0.4'!O61,IF($N$7="I",'VA_k1=0.6_k2=0.4'!P61,IF($N$7="R",'VA_k1=0.6_k2=0.4'!Q61,IF($N$7="D",'VA_k1=0.6_k2=0.4'!R61,IF($N$7="V",'VA_k1=0.6_k2=0.4'!S61,"")))))))</f>
        <v>0.24673704225551346</v>
      </c>
      <c r="AG62" s="133">
        <f>IF($O$20="X",$Q$9,'VA_k1=0.7_k2=0.3'!M61)</f>
        <v>5</v>
      </c>
      <c r="AH62" s="133">
        <f>IF($O$20="X",$R$9,IF($N$7="S1",'VA_k1=0.7_k2=0.3'!N61,IF($N$7="S2",'VA_k1=0.7_k2=0.3'!O61,IF($N$7="I",'VA_k1=0.7_k2=0.3'!P61,IF($N$7="R",'VA_k1=0.7_k2=0.3'!Q61,IF($N$7="D",'VA_k1=0.7_k2=0.3'!R61,IF($N$7="V",'VA_k1=0.7_k2=0.3'!S61,"")))))))</f>
        <v>0.24673704225551346</v>
      </c>
      <c r="AI62" s="133">
        <f>IF($O$21="X",$Q$9,'VA_k1=0.8_k2=0.2'!M61)</f>
        <v>5</v>
      </c>
      <c r="AJ62" s="133">
        <f>IF($O$21="X",$R$9,IF($N$7="S1",'VA_k1=0.8_k2=0.2'!N61,IF($N$7="S2",'VA_k1=0.8_k2=0.2'!O61,IF($N$7="I",'VA_k1=0.8_k2=0.2'!P61,IF($N$7="R",'VA_k1=0.8_k2=0.2'!Q61,IF($N$7="D",'VA_k1=0.8_k2=0.2'!R61,IF($N$7="V",'VA_k1=0.8_k2=0.2'!S61,"")))))))</f>
        <v>0.24673704225551346</v>
      </c>
      <c r="AK62" s="133">
        <f>IF($O$22="X",$Q$9,'VA_k1=0.9_k2=0.1'!M61)</f>
        <v>43.043793083290268</v>
      </c>
      <c r="AL62" s="133">
        <f>IF($O$22="X",$R$9,IF($N$7="S1",'VA_k1=0.9_k2=0.1'!N61,IF($N$7="S2",'VA_k1=0.9_k2=0.1'!O61,IF($N$7="I",'VA_k1=0.9_k2=0.1'!P61,IF($N$7="R",'VA_k1=0.9_k2=0.1'!Q61,IF($N$7="D",'VA_k1=0.9_k2=0.1'!R61,IF($N$7="V",'VA_k1=0.9_k2=0.1'!S61,"")))))))</f>
        <v>0</v>
      </c>
      <c r="AM62" s="133">
        <f>IF($O$23="X",$Q$9,'VA_k1=1.0_k2=0.0'!M61)</f>
        <v>5</v>
      </c>
      <c r="AN62" s="133">
        <f>IF($O$23="X",$R$9,IF($N$7="S1",'VA_k1=1.0_k2=0.0'!N61,IF($N$7="S2",'VA_k1=1.0_k2=0.0'!O61,IF($N$7="I",'VA_k1=1.0_k2=0.0'!P61,IF($N$7="R",'VA_k1=1.0_k2=0.0'!Q61,IF($N$7="D",'VA_k1=1.0_k2=0.0'!R61,IF($N$7="V",'VA_k1=1.0_k2=0.0'!S61,"")))))))</f>
        <v>0.24673704225551346</v>
      </c>
    </row>
    <row r="63" spans="17:40" x14ac:dyDescent="0.25">
      <c r="Q63" s="133">
        <f>IF($O$12="X",$Q$9,'RESULTS (2S)'!B77)</f>
        <v>52.845922040351113</v>
      </c>
      <c r="R63" s="133">
        <f>IF($O$12="X",$R$9,IF($N$7="S1",'RESULTS (2S)'!C77,IF($N$7="S2",'RESULTS (2S)'!D77,IF($N$7="I",'RESULTS (2S)'!E77,IF($N$7="R",'RESULTS (2S)'!F77,IF($N$7="D",'RESULTS (2S)'!G77,IF($N$7="V",'RESULTS (2S)'!H77,"")))))))</f>
        <v>5.4526728740901739E-2</v>
      </c>
      <c r="S63" s="133">
        <f>IF($O$13="X",$Q$9,'VA_k1=0.0_k2=1.0'!M62)</f>
        <v>5</v>
      </c>
      <c r="T63" s="133">
        <f>IF($O$13="X",$R$9,IF($N$7="S1",'VA_k1=0.0_k2=1.0'!N62,IF($N$7="S2",'VA_k1=0.0_k2=1.0'!O62,IF($N$7="I",'VA_k1=0.0_k2=1.0'!P62,IF($N$7="R",'VA_k1=0.0_k2=1.0'!Q62,IF($N$7="D",'VA_k1=0.0_k2=1.0'!R62,IF($N$7="V",'VA_k1=0.0_k2=1.0'!S62,"")))))))</f>
        <v>0.24673704225551346</v>
      </c>
      <c r="U63" s="133">
        <f>IF($O$14="X",$Q$9,'VA_k1=0.1_k2=0.9'!M62)</f>
        <v>5</v>
      </c>
      <c r="V63" s="133">
        <f>IF($O$14="X",$R$9,IF($N$7="S1",'VA_k1=0.1_k2=0.9'!N62,IF($N$7="S2",'VA_k1=0.1_k2=0.9'!O62,IF($N$7="I",'VA_k1=0.1_k2=0.9'!P62,IF($N$7="R",'VA_k1=0.1_k2=0.9'!Q62,IF($N$7="D",'VA_k1=0.1_k2=0.9'!R62,IF($N$7="V",'VA_k1=0.1_k2=0.9'!S62,"")))))))</f>
        <v>0.24673704225551346</v>
      </c>
      <c r="W63" s="133">
        <f>IF($O$15="X",$Q$9,'VA_k1=0.2_k2=0.8'!M62)</f>
        <v>5</v>
      </c>
      <c r="X63" s="133">
        <f>IF($O$15="X",$R$9,IF($N$7="S1",'VA_k1=0.2_k2=0.8'!N62,IF($N$7="S2",'VA_k1=0.2_k2=0.8'!O62,IF($N$7="I",'VA_k1=0.2_k2=0.8'!P62,IF($N$7="R",'VA_k1=0.2_k2=0.8'!Q62,IF($N$7="D",'VA_k1=0.2_k2=0.8'!R62,IF($N$7="V",'VA_k1=0.2_k2=0.8'!S62,"")))))))</f>
        <v>0.24673704225551346</v>
      </c>
      <c r="Y63" s="133">
        <f>IF($O$16="X",$Q$9,'VA_k1=0.3_k2=0.7'!M62)</f>
        <v>5</v>
      </c>
      <c r="Z63" s="133">
        <f>IF($O$16="X",$R$9,IF($N$7="S1",'VA_k1=0.3_k2=0.7'!N62,IF($N$7="S2",'VA_k1=0.3_k2=0.7'!O62,IF($N$7="I",'VA_k1=0.3_k2=0.7'!P62,IF($N$7="R",'VA_k1=0.3_k2=0.7'!Q62,IF($N$7="D",'VA_k1=0.3_k2=0.7'!R62,IF($N$7="V",'VA_k1=0.3_k2=0.7'!S62,"")))))))</f>
        <v>0.24673704225551346</v>
      </c>
      <c r="AA63" s="133">
        <f>IF($O$17="X",$Q$9,'VA_k1=0.4_k2=0.6'!M62)</f>
        <v>5</v>
      </c>
      <c r="AB63" s="133">
        <f>IF($O$17="X",$R$9,IF($N$7="S1",'VA_k1=0.4_k2=0.6'!N62,IF($N$7="S2",'VA_k1=0.4_k2=0.6'!O62,IF($N$7="I",'VA_k1=0.4_k2=0.6'!P62,IF($N$7="R",'VA_k1=0.4_k2=0.6'!Q62,IF($N$7="D",'VA_k1=0.4_k2=0.6'!R62,IF($N$7="V",'VA_k1=0.4_k2=0.6'!S62,"")))))))</f>
        <v>0.24673704225551346</v>
      </c>
      <c r="AC63" s="133">
        <f>IF($O$18="X",$Q$9,'VA_k1=0.5_k2=0.5'!M62)</f>
        <v>5</v>
      </c>
      <c r="AD63" s="133">
        <f>IF($O$18="X",$R$9,IF($N$7="S1",'VA_k1=0.5_k2=0.5'!N62,IF($N$7="S2",'VA_k1=0.5_k2=0.5'!O62,IF($N$7="I",'VA_k1=0.5_k2=0.5'!P62,IF($N$7="R",'VA_k1=0.5_k2=0.5'!Q62,IF($N$7="D",'VA_k1=0.5_k2=0.5'!R62,IF($N$7="V",'VA_k1=0.5_k2=0.5'!S62,"")))))))</f>
        <v>0.24673704225551346</v>
      </c>
      <c r="AE63" s="133">
        <f>IF($O$19="X",$Q$9,'VA_k1=0.6_k2=0.4'!M62)</f>
        <v>5</v>
      </c>
      <c r="AF63" s="133">
        <f>IF($O$19="X",$R$9,IF($N$7="S1",'VA_k1=0.6_k2=0.4'!N62,IF($N$7="S2",'VA_k1=0.6_k2=0.4'!O62,IF($N$7="I",'VA_k1=0.6_k2=0.4'!P62,IF($N$7="R",'VA_k1=0.6_k2=0.4'!Q62,IF($N$7="D",'VA_k1=0.6_k2=0.4'!R62,IF($N$7="V",'VA_k1=0.6_k2=0.4'!S62,"")))))))</f>
        <v>0.24673704225551346</v>
      </c>
      <c r="AG63" s="133">
        <f>IF($O$20="X",$Q$9,'VA_k1=0.7_k2=0.3'!M62)</f>
        <v>5</v>
      </c>
      <c r="AH63" s="133">
        <f>IF($O$20="X",$R$9,IF($N$7="S1",'VA_k1=0.7_k2=0.3'!N62,IF($N$7="S2",'VA_k1=0.7_k2=0.3'!O62,IF($N$7="I",'VA_k1=0.7_k2=0.3'!P62,IF($N$7="R",'VA_k1=0.7_k2=0.3'!Q62,IF($N$7="D",'VA_k1=0.7_k2=0.3'!R62,IF($N$7="V",'VA_k1=0.7_k2=0.3'!S62,"")))))))</f>
        <v>0.24673704225551346</v>
      </c>
      <c r="AI63" s="133">
        <f>IF($O$21="X",$Q$9,'VA_k1=0.8_k2=0.2'!M62)</f>
        <v>5</v>
      </c>
      <c r="AJ63" s="133">
        <f>IF($O$21="X",$R$9,IF($N$7="S1",'VA_k1=0.8_k2=0.2'!N62,IF($N$7="S2",'VA_k1=0.8_k2=0.2'!O62,IF($N$7="I",'VA_k1=0.8_k2=0.2'!P62,IF($N$7="R",'VA_k1=0.8_k2=0.2'!Q62,IF($N$7="D",'VA_k1=0.8_k2=0.2'!R62,IF($N$7="V",'VA_k1=0.8_k2=0.2'!S62,"")))))))</f>
        <v>0.24673704225551346</v>
      </c>
      <c r="AK63" s="133">
        <f>IF($O$22="X",$Q$9,'VA_k1=0.9_k2=0.1'!M62)</f>
        <v>44.043793083290268</v>
      </c>
      <c r="AL63" s="133">
        <f>IF($O$22="X",$R$9,IF($N$7="S1",'VA_k1=0.9_k2=0.1'!N62,IF($N$7="S2",'VA_k1=0.9_k2=0.1'!O62,IF($N$7="I",'VA_k1=0.9_k2=0.1'!P62,IF($N$7="R",'VA_k1=0.9_k2=0.1'!Q62,IF($N$7="D",'VA_k1=0.9_k2=0.1'!R62,IF($N$7="V",'VA_k1=0.9_k2=0.1'!S62,"")))))))</f>
        <v>0</v>
      </c>
      <c r="AM63" s="133">
        <f>IF($O$23="X",$Q$9,'VA_k1=1.0_k2=0.0'!M62)</f>
        <v>5</v>
      </c>
      <c r="AN63" s="133">
        <f>IF($O$23="X",$R$9,IF($N$7="S1",'VA_k1=1.0_k2=0.0'!N62,IF($N$7="S2",'VA_k1=1.0_k2=0.0'!O62,IF($N$7="I",'VA_k1=1.0_k2=0.0'!P62,IF($N$7="R",'VA_k1=1.0_k2=0.0'!Q62,IF($N$7="D",'VA_k1=1.0_k2=0.0'!R62,IF($N$7="V",'VA_k1=1.0_k2=0.0'!S62,"")))))))</f>
        <v>0.24673704225551346</v>
      </c>
    </row>
    <row r="64" spans="17:40" x14ac:dyDescent="0.25">
      <c r="Q64" s="133">
        <f>IF($O$12="X",$Q$9,'RESULTS (2S)'!B78)</f>
        <v>53.845922040351113</v>
      </c>
      <c r="R64" s="133">
        <f>IF($O$12="X",$R$9,IF($N$7="S1",'RESULTS (2S)'!C78,IF($N$7="S2",'RESULTS (2S)'!D78,IF($N$7="I",'RESULTS (2S)'!E78,IF($N$7="R",'RESULTS (2S)'!F78,IF($N$7="D",'RESULTS (2S)'!G78,IF($N$7="V",'RESULTS (2S)'!H78,"")))))))</f>
        <v>5.4508620793048912E-2</v>
      </c>
      <c r="S64" s="133">
        <f>IF($O$13="X",$Q$9,'VA_k1=0.0_k2=1.0'!M63)</f>
        <v>5</v>
      </c>
      <c r="T64" s="133">
        <f>IF($O$13="X",$R$9,IF($N$7="S1",'VA_k1=0.0_k2=1.0'!N63,IF($N$7="S2",'VA_k1=0.0_k2=1.0'!O63,IF($N$7="I",'VA_k1=0.0_k2=1.0'!P63,IF($N$7="R",'VA_k1=0.0_k2=1.0'!Q63,IF($N$7="D",'VA_k1=0.0_k2=1.0'!R63,IF($N$7="V",'VA_k1=0.0_k2=1.0'!S63,"")))))))</f>
        <v>0.24673704225551346</v>
      </c>
      <c r="U64" s="133">
        <f>IF($O$14="X",$Q$9,'VA_k1=0.1_k2=0.9'!M63)</f>
        <v>5</v>
      </c>
      <c r="V64" s="133">
        <f>IF($O$14="X",$R$9,IF($N$7="S1",'VA_k1=0.1_k2=0.9'!N63,IF($N$7="S2",'VA_k1=0.1_k2=0.9'!O63,IF($N$7="I",'VA_k1=0.1_k2=0.9'!P63,IF($N$7="R",'VA_k1=0.1_k2=0.9'!Q63,IF($N$7="D",'VA_k1=0.1_k2=0.9'!R63,IF($N$7="V",'VA_k1=0.1_k2=0.9'!S63,"")))))))</f>
        <v>0.24673704225551346</v>
      </c>
      <c r="W64" s="133">
        <f>IF($O$15="X",$Q$9,'VA_k1=0.2_k2=0.8'!M63)</f>
        <v>5</v>
      </c>
      <c r="X64" s="133">
        <f>IF($O$15="X",$R$9,IF($N$7="S1",'VA_k1=0.2_k2=0.8'!N63,IF($N$7="S2",'VA_k1=0.2_k2=0.8'!O63,IF($N$7="I",'VA_k1=0.2_k2=0.8'!P63,IF($N$7="R",'VA_k1=0.2_k2=0.8'!Q63,IF($N$7="D",'VA_k1=0.2_k2=0.8'!R63,IF($N$7="V",'VA_k1=0.2_k2=0.8'!S63,"")))))))</f>
        <v>0.24673704225551346</v>
      </c>
      <c r="Y64" s="133">
        <f>IF($O$16="X",$Q$9,'VA_k1=0.3_k2=0.7'!M63)</f>
        <v>5</v>
      </c>
      <c r="Z64" s="133">
        <f>IF($O$16="X",$R$9,IF($N$7="S1",'VA_k1=0.3_k2=0.7'!N63,IF($N$7="S2",'VA_k1=0.3_k2=0.7'!O63,IF($N$7="I",'VA_k1=0.3_k2=0.7'!P63,IF($N$7="R",'VA_k1=0.3_k2=0.7'!Q63,IF($N$7="D",'VA_k1=0.3_k2=0.7'!R63,IF($N$7="V",'VA_k1=0.3_k2=0.7'!S63,"")))))))</f>
        <v>0.24673704225551346</v>
      </c>
      <c r="AA64" s="133">
        <f>IF($O$17="X",$Q$9,'VA_k1=0.4_k2=0.6'!M63)</f>
        <v>5</v>
      </c>
      <c r="AB64" s="133">
        <f>IF($O$17="X",$R$9,IF($N$7="S1",'VA_k1=0.4_k2=0.6'!N63,IF($N$7="S2",'VA_k1=0.4_k2=0.6'!O63,IF($N$7="I",'VA_k1=0.4_k2=0.6'!P63,IF($N$7="R",'VA_k1=0.4_k2=0.6'!Q63,IF($N$7="D",'VA_k1=0.4_k2=0.6'!R63,IF($N$7="V",'VA_k1=0.4_k2=0.6'!S63,"")))))))</f>
        <v>0.24673704225551346</v>
      </c>
      <c r="AC64" s="133">
        <f>IF($O$18="X",$Q$9,'VA_k1=0.5_k2=0.5'!M63)</f>
        <v>5</v>
      </c>
      <c r="AD64" s="133">
        <f>IF($O$18="X",$R$9,IF($N$7="S1",'VA_k1=0.5_k2=0.5'!N63,IF($N$7="S2",'VA_k1=0.5_k2=0.5'!O63,IF($N$7="I",'VA_k1=0.5_k2=0.5'!P63,IF($N$7="R",'VA_k1=0.5_k2=0.5'!Q63,IF($N$7="D",'VA_k1=0.5_k2=0.5'!R63,IF($N$7="V",'VA_k1=0.5_k2=0.5'!S63,"")))))))</f>
        <v>0.24673704225551346</v>
      </c>
      <c r="AE64" s="133">
        <f>IF($O$19="X",$Q$9,'VA_k1=0.6_k2=0.4'!M63)</f>
        <v>5</v>
      </c>
      <c r="AF64" s="133">
        <f>IF($O$19="X",$R$9,IF($N$7="S1",'VA_k1=0.6_k2=0.4'!N63,IF($N$7="S2",'VA_k1=0.6_k2=0.4'!O63,IF($N$7="I",'VA_k1=0.6_k2=0.4'!P63,IF($N$7="R",'VA_k1=0.6_k2=0.4'!Q63,IF($N$7="D",'VA_k1=0.6_k2=0.4'!R63,IF($N$7="V",'VA_k1=0.6_k2=0.4'!S63,"")))))))</f>
        <v>0.24673704225551346</v>
      </c>
      <c r="AG64" s="133">
        <f>IF($O$20="X",$Q$9,'VA_k1=0.7_k2=0.3'!M63)</f>
        <v>5</v>
      </c>
      <c r="AH64" s="133">
        <f>IF($O$20="X",$R$9,IF($N$7="S1",'VA_k1=0.7_k2=0.3'!N63,IF($N$7="S2",'VA_k1=0.7_k2=0.3'!O63,IF($N$7="I",'VA_k1=0.7_k2=0.3'!P63,IF($N$7="R",'VA_k1=0.7_k2=0.3'!Q63,IF($N$7="D",'VA_k1=0.7_k2=0.3'!R63,IF($N$7="V",'VA_k1=0.7_k2=0.3'!S63,"")))))))</f>
        <v>0.24673704225551346</v>
      </c>
      <c r="AI64" s="133">
        <f>IF($O$21="X",$Q$9,'VA_k1=0.8_k2=0.2'!M63)</f>
        <v>5</v>
      </c>
      <c r="AJ64" s="133">
        <f>IF($O$21="X",$R$9,IF($N$7="S1",'VA_k1=0.8_k2=0.2'!N63,IF($N$7="S2",'VA_k1=0.8_k2=0.2'!O63,IF($N$7="I",'VA_k1=0.8_k2=0.2'!P63,IF($N$7="R",'VA_k1=0.8_k2=0.2'!Q63,IF($N$7="D",'VA_k1=0.8_k2=0.2'!R63,IF($N$7="V",'VA_k1=0.8_k2=0.2'!S63,"")))))))</f>
        <v>0.24673704225551346</v>
      </c>
      <c r="AK64" s="133">
        <f>IF($O$22="X",$Q$9,'VA_k1=0.9_k2=0.1'!M63)</f>
        <v>45.043793083290268</v>
      </c>
      <c r="AL64" s="133">
        <f>IF($O$22="X",$R$9,IF($N$7="S1",'VA_k1=0.9_k2=0.1'!N63,IF($N$7="S2",'VA_k1=0.9_k2=0.1'!O63,IF($N$7="I",'VA_k1=0.9_k2=0.1'!P63,IF($N$7="R",'VA_k1=0.9_k2=0.1'!Q63,IF($N$7="D",'VA_k1=0.9_k2=0.1'!R63,IF($N$7="V",'VA_k1=0.9_k2=0.1'!S63,"")))))))</f>
        <v>0</v>
      </c>
      <c r="AM64" s="133">
        <f>IF($O$23="X",$Q$9,'VA_k1=1.0_k2=0.0'!M63)</f>
        <v>5</v>
      </c>
      <c r="AN64" s="133">
        <f>IF($O$23="X",$R$9,IF($N$7="S1",'VA_k1=1.0_k2=0.0'!N63,IF($N$7="S2",'VA_k1=1.0_k2=0.0'!O63,IF($N$7="I",'VA_k1=1.0_k2=0.0'!P63,IF($N$7="R",'VA_k1=1.0_k2=0.0'!Q63,IF($N$7="D",'VA_k1=1.0_k2=0.0'!R63,IF($N$7="V",'VA_k1=1.0_k2=0.0'!S63,"")))))))</f>
        <v>0.24673704225551346</v>
      </c>
    </row>
    <row r="65" spans="17:40" x14ac:dyDescent="0.25">
      <c r="Q65" s="133">
        <f>IF($O$12="X",$Q$9,'RESULTS (2S)'!B79)</f>
        <v>54.845922040351113</v>
      </c>
      <c r="R65" s="133">
        <f>IF($O$12="X",$R$9,IF($N$7="S1",'RESULTS (2S)'!C79,IF($N$7="S2",'RESULTS (2S)'!D79,IF($N$7="I",'RESULTS (2S)'!E79,IF($N$7="R",'RESULTS (2S)'!F79,IF($N$7="D",'RESULTS (2S)'!G79,IF($N$7="V",'RESULTS (2S)'!H79,"")))))))</f>
        <v>5.4494130955916861E-2</v>
      </c>
      <c r="S65" s="133">
        <f>IF($O$13="X",$Q$9,'VA_k1=0.0_k2=1.0'!M64)</f>
        <v>5</v>
      </c>
      <c r="T65" s="133">
        <f>IF($O$13="X",$R$9,IF($N$7="S1",'VA_k1=0.0_k2=1.0'!N64,IF($N$7="S2",'VA_k1=0.0_k2=1.0'!O64,IF($N$7="I",'VA_k1=0.0_k2=1.0'!P64,IF($N$7="R",'VA_k1=0.0_k2=1.0'!Q64,IF($N$7="D",'VA_k1=0.0_k2=1.0'!R64,IF($N$7="V",'VA_k1=0.0_k2=1.0'!S64,"")))))))</f>
        <v>0.24673704225551346</v>
      </c>
      <c r="U65" s="133">
        <f>IF($O$14="X",$Q$9,'VA_k1=0.1_k2=0.9'!M64)</f>
        <v>5</v>
      </c>
      <c r="V65" s="133">
        <f>IF($O$14="X",$R$9,IF($N$7="S1",'VA_k1=0.1_k2=0.9'!N64,IF($N$7="S2",'VA_k1=0.1_k2=0.9'!O64,IF($N$7="I",'VA_k1=0.1_k2=0.9'!P64,IF($N$7="R",'VA_k1=0.1_k2=0.9'!Q64,IF($N$7="D",'VA_k1=0.1_k2=0.9'!R64,IF($N$7="V",'VA_k1=0.1_k2=0.9'!S64,"")))))))</f>
        <v>0.24673704225551346</v>
      </c>
      <c r="W65" s="133">
        <f>IF($O$15="X",$Q$9,'VA_k1=0.2_k2=0.8'!M64)</f>
        <v>5</v>
      </c>
      <c r="X65" s="133">
        <f>IF($O$15="X",$R$9,IF($N$7="S1",'VA_k1=0.2_k2=0.8'!N64,IF($N$7="S2",'VA_k1=0.2_k2=0.8'!O64,IF($N$7="I",'VA_k1=0.2_k2=0.8'!P64,IF($N$7="R",'VA_k1=0.2_k2=0.8'!Q64,IF($N$7="D",'VA_k1=0.2_k2=0.8'!R64,IF($N$7="V",'VA_k1=0.2_k2=0.8'!S64,"")))))))</f>
        <v>0.24673704225551346</v>
      </c>
      <c r="Y65" s="133">
        <f>IF($O$16="X",$Q$9,'VA_k1=0.3_k2=0.7'!M64)</f>
        <v>5</v>
      </c>
      <c r="Z65" s="133">
        <f>IF($O$16="X",$R$9,IF($N$7="S1",'VA_k1=0.3_k2=0.7'!N64,IF($N$7="S2",'VA_k1=0.3_k2=0.7'!O64,IF($N$7="I",'VA_k1=0.3_k2=0.7'!P64,IF($N$7="R",'VA_k1=0.3_k2=0.7'!Q64,IF($N$7="D",'VA_k1=0.3_k2=0.7'!R64,IF($N$7="V",'VA_k1=0.3_k2=0.7'!S64,"")))))))</f>
        <v>0.24673704225551346</v>
      </c>
      <c r="AA65" s="133">
        <f>IF($O$17="X",$Q$9,'VA_k1=0.4_k2=0.6'!M64)</f>
        <v>5</v>
      </c>
      <c r="AB65" s="133">
        <f>IF($O$17="X",$R$9,IF($N$7="S1",'VA_k1=0.4_k2=0.6'!N64,IF($N$7="S2",'VA_k1=0.4_k2=0.6'!O64,IF($N$7="I",'VA_k1=0.4_k2=0.6'!P64,IF($N$7="R",'VA_k1=0.4_k2=0.6'!Q64,IF($N$7="D",'VA_k1=0.4_k2=0.6'!R64,IF($N$7="V",'VA_k1=0.4_k2=0.6'!S64,"")))))))</f>
        <v>0.24673704225551346</v>
      </c>
      <c r="AC65" s="133">
        <f>IF($O$18="X",$Q$9,'VA_k1=0.5_k2=0.5'!M64)</f>
        <v>5</v>
      </c>
      <c r="AD65" s="133">
        <f>IF($O$18="X",$R$9,IF($N$7="S1",'VA_k1=0.5_k2=0.5'!N64,IF($N$7="S2",'VA_k1=0.5_k2=0.5'!O64,IF($N$7="I",'VA_k1=0.5_k2=0.5'!P64,IF($N$7="R",'VA_k1=0.5_k2=0.5'!Q64,IF($N$7="D",'VA_k1=0.5_k2=0.5'!R64,IF($N$7="V",'VA_k1=0.5_k2=0.5'!S64,"")))))))</f>
        <v>0.24673704225551346</v>
      </c>
      <c r="AE65" s="133">
        <f>IF($O$19="X",$Q$9,'VA_k1=0.6_k2=0.4'!M64)</f>
        <v>5</v>
      </c>
      <c r="AF65" s="133">
        <f>IF($O$19="X",$R$9,IF($N$7="S1",'VA_k1=0.6_k2=0.4'!N64,IF($N$7="S2",'VA_k1=0.6_k2=0.4'!O64,IF($N$7="I",'VA_k1=0.6_k2=0.4'!P64,IF($N$7="R",'VA_k1=0.6_k2=0.4'!Q64,IF($N$7="D",'VA_k1=0.6_k2=0.4'!R64,IF($N$7="V",'VA_k1=0.6_k2=0.4'!S64,"")))))))</f>
        <v>0.24673704225551346</v>
      </c>
      <c r="AG65" s="133">
        <f>IF($O$20="X",$Q$9,'VA_k1=0.7_k2=0.3'!M64)</f>
        <v>5</v>
      </c>
      <c r="AH65" s="133">
        <f>IF($O$20="X",$R$9,IF($N$7="S1",'VA_k1=0.7_k2=0.3'!N64,IF($N$7="S2",'VA_k1=0.7_k2=0.3'!O64,IF($N$7="I",'VA_k1=0.7_k2=0.3'!P64,IF($N$7="R",'VA_k1=0.7_k2=0.3'!Q64,IF($N$7="D",'VA_k1=0.7_k2=0.3'!R64,IF($N$7="V",'VA_k1=0.7_k2=0.3'!S64,"")))))))</f>
        <v>0.24673704225551346</v>
      </c>
      <c r="AI65" s="133">
        <f>IF($O$21="X",$Q$9,'VA_k1=0.8_k2=0.2'!M64)</f>
        <v>5</v>
      </c>
      <c r="AJ65" s="133">
        <f>IF($O$21="X",$R$9,IF($N$7="S1",'VA_k1=0.8_k2=0.2'!N64,IF($N$7="S2",'VA_k1=0.8_k2=0.2'!O64,IF($N$7="I",'VA_k1=0.8_k2=0.2'!P64,IF($N$7="R",'VA_k1=0.8_k2=0.2'!Q64,IF($N$7="D",'VA_k1=0.8_k2=0.2'!R64,IF($N$7="V",'VA_k1=0.8_k2=0.2'!S64,"")))))))</f>
        <v>0.24673704225551346</v>
      </c>
      <c r="AK65" s="133">
        <f>IF($O$22="X",$Q$9,'VA_k1=0.9_k2=0.1'!M64)</f>
        <v>46.043793083290268</v>
      </c>
      <c r="AL65" s="133">
        <f>IF($O$22="X",$R$9,IF($N$7="S1",'VA_k1=0.9_k2=0.1'!N64,IF($N$7="S2",'VA_k1=0.9_k2=0.1'!O64,IF($N$7="I",'VA_k1=0.9_k2=0.1'!P64,IF($N$7="R",'VA_k1=0.9_k2=0.1'!Q64,IF($N$7="D",'VA_k1=0.9_k2=0.1'!R64,IF($N$7="V",'VA_k1=0.9_k2=0.1'!S64,"")))))))</f>
        <v>0</v>
      </c>
      <c r="AM65" s="133">
        <f>IF($O$23="X",$Q$9,'VA_k1=1.0_k2=0.0'!M64)</f>
        <v>5</v>
      </c>
      <c r="AN65" s="133">
        <f>IF($O$23="X",$R$9,IF($N$7="S1",'VA_k1=1.0_k2=0.0'!N64,IF($N$7="S2",'VA_k1=1.0_k2=0.0'!O64,IF($N$7="I",'VA_k1=1.0_k2=0.0'!P64,IF($N$7="R",'VA_k1=1.0_k2=0.0'!Q64,IF($N$7="D",'VA_k1=1.0_k2=0.0'!R64,IF($N$7="V",'VA_k1=1.0_k2=0.0'!S64,"")))))))</f>
        <v>0.24673704225551346</v>
      </c>
    </row>
    <row r="66" spans="17:40" x14ac:dyDescent="0.25">
      <c r="Q66" s="133">
        <f>IF($O$12="X",$Q$9,'RESULTS (2S)'!B80)</f>
        <v>55.845922040351113</v>
      </c>
      <c r="R66" s="133">
        <f>IF($O$12="X",$R$9,IF($N$7="S1",'RESULTS (2S)'!C80,IF($N$7="S2",'RESULTS (2S)'!D80,IF($N$7="I",'RESULTS (2S)'!E80,IF($N$7="R",'RESULTS (2S)'!F80,IF($N$7="D",'RESULTS (2S)'!G80,IF($N$7="V",'RESULTS (2S)'!H80,"")))))))</f>
        <v>5.4482536189728051E-2</v>
      </c>
      <c r="S66" s="133">
        <f>IF($O$13="X",$Q$9,'VA_k1=0.0_k2=1.0'!M65)</f>
        <v>5</v>
      </c>
      <c r="T66" s="133">
        <f>IF($O$13="X",$R$9,IF($N$7="S1",'VA_k1=0.0_k2=1.0'!N65,IF($N$7="S2",'VA_k1=0.0_k2=1.0'!O65,IF($N$7="I",'VA_k1=0.0_k2=1.0'!P65,IF($N$7="R",'VA_k1=0.0_k2=1.0'!Q65,IF($N$7="D",'VA_k1=0.0_k2=1.0'!R65,IF($N$7="V",'VA_k1=0.0_k2=1.0'!S65,"")))))))</f>
        <v>0.24673704225551346</v>
      </c>
      <c r="U66" s="133">
        <f>IF($O$14="X",$Q$9,'VA_k1=0.1_k2=0.9'!M65)</f>
        <v>5</v>
      </c>
      <c r="V66" s="133">
        <f>IF($O$14="X",$R$9,IF($N$7="S1",'VA_k1=0.1_k2=0.9'!N65,IF($N$7="S2",'VA_k1=0.1_k2=0.9'!O65,IF($N$7="I",'VA_k1=0.1_k2=0.9'!P65,IF($N$7="R",'VA_k1=0.1_k2=0.9'!Q65,IF($N$7="D",'VA_k1=0.1_k2=0.9'!R65,IF($N$7="V",'VA_k1=0.1_k2=0.9'!S65,"")))))))</f>
        <v>0.24673704225551346</v>
      </c>
      <c r="W66" s="133">
        <f>IF($O$15="X",$Q$9,'VA_k1=0.2_k2=0.8'!M65)</f>
        <v>5</v>
      </c>
      <c r="X66" s="133">
        <f>IF($O$15="X",$R$9,IF($N$7="S1",'VA_k1=0.2_k2=0.8'!N65,IF($N$7="S2",'VA_k1=0.2_k2=0.8'!O65,IF($N$7="I",'VA_k1=0.2_k2=0.8'!P65,IF($N$7="R",'VA_k1=0.2_k2=0.8'!Q65,IF($N$7="D",'VA_k1=0.2_k2=0.8'!R65,IF($N$7="V",'VA_k1=0.2_k2=0.8'!S65,"")))))))</f>
        <v>0.24673704225551346</v>
      </c>
      <c r="Y66" s="133">
        <f>IF($O$16="X",$Q$9,'VA_k1=0.3_k2=0.7'!M65)</f>
        <v>5</v>
      </c>
      <c r="Z66" s="133">
        <f>IF($O$16="X",$R$9,IF($N$7="S1",'VA_k1=0.3_k2=0.7'!N65,IF($N$7="S2",'VA_k1=0.3_k2=0.7'!O65,IF($N$7="I",'VA_k1=0.3_k2=0.7'!P65,IF($N$7="R",'VA_k1=0.3_k2=0.7'!Q65,IF($N$7="D",'VA_k1=0.3_k2=0.7'!R65,IF($N$7="V",'VA_k1=0.3_k2=0.7'!S65,"")))))))</f>
        <v>0.24673704225551346</v>
      </c>
      <c r="AA66" s="133">
        <f>IF($O$17="X",$Q$9,'VA_k1=0.4_k2=0.6'!M65)</f>
        <v>5</v>
      </c>
      <c r="AB66" s="133">
        <f>IF($O$17="X",$R$9,IF($N$7="S1",'VA_k1=0.4_k2=0.6'!N65,IF($N$7="S2",'VA_k1=0.4_k2=0.6'!O65,IF($N$7="I",'VA_k1=0.4_k2=0.6'!P65,IF($N$7="R",'VA_k1=0.4_k2=0.6'!Q65,IF($N$7="D",'VA_k1=0.4_k2=0.6'!R65,IF($N$7="V",'VA_k1=0.4_k2=0.6'!S65,"")))))))</f>
        <v>0.24673704225551346</v>
      </c>
      <c r="AC66" s="133">
        <f>IF($O$18="X",$Q$9,'VA_k1=0.5_k2=0.5'!M65)</f>
        <v>5</v>
      </c>
      <c r="AD66" s="133">
        <f>IF($O$18="X",$R$9,IF($N$7="S1",'VA_k1=0.5_k2=0.5'!N65,IF($N$7="S2",'VA_k1=0.5_k2=0.5'!O65,IF($N$7="I",'VA_k1=0.5_k2=0.5'!P65,IF($N$7="R",'VA_k1=0.5_k2=0.5'!Q65,IF($N$7="D",'VA_k1=0.5_k2=0.5'!R65,IF($N$7="V",'VA_k1=0.5_k2=0.5'!S65,"")))))))</f>
        <v>0.24673704225551346</v>
      </c>
      <c r="AE66" s="133">
        <f>IF($O$19="X",$Q$9,'VA_k1=0.6_k2=0.4'!M65)</f>
        <v>5</v>
      </c>
      <c r="AF66" s="133">
        <f>IF($O$19="X",$R$9,IF($N$7="S1",'VA_k1=0.6_k2=0.4'!N65,IF($N$7="S2",'VA_k1=0.6_k2=0.4'!O65,IF($N$7="I",'VA_k1=0.6_k2=0.4'!P65,IF($N$7="R",'VA_k1=0.6_k2=0.4'!Q65,IF($N$7="D",'VA_k1=0.6_k2=0.4'!R65,IF($N$7="V",'VA_k1=0.6_k2=0.4'!S65,"")))))))</f>
        <v>0.24673704225551346</v>
      </c>
      <c r="AG66" s="133">
        <f>IF($O$20="X",$Q$9,'VA_k1=0.7_k2=0.3'!M65)</f>
        <v>5</v>
      </c>
      <c r="AH66" s="133">
        <f>IF($O$20="X",$R$9,IF($N$7="S1",'VA_k1=0.7_k2=0.3'!N65,IF($N$7="S2",'VA_k1=0.7_k2=0.3'!O65,IF($N$7="I",'VA_k1=0.7_k2=0.3'!P65,IF($N$7="R",'VA_k1=0.7_k2=0.3'!Q65,IF($N$7="D",'VA_k1=0.7_k2=0.3'!R65,IF($N$7="V",'VA_k1=0.7_k2=0.3'!S65,"")))))))</f>
        <v>0.24673704225551346</v>
      </c>
      <c r="AI66" s="133">
        <f>IF($O$21="X",$Q$9,'VA_k1=0.8_k2=0.2'!M65)</f>
        <v>5</v>
      </c>
      <c r="AJ66" s="133">
        <f>IF($O$21="X",$R$9,IF($N$7="S1",'VA_k1=0.8_k2=0.2'!N65,IF($N$7="S2",'VA_k1=0.8_k2=0.2'!O65,IF($N$7="I",'VA_k1=0.8_k2=0.2'!P65,IF($N$7="R",'VA_k1=0.8_k2=0.2'!Q65,IF($N$7="D",'VA_k1=0.8_k2=0.2'!R65,IF($N$7="V",'VA_k1=0.8_k2=0.2'!S65,"")))))))</f>
        <v>0.24673704225551346</v>
      </c>
      <c r="AK66" s="133">
        <f>IF($O$22="X",$Q$9,'VA_k1=0.9_k2=0.1'!M65)</f>
        <v>47.043793083290268</v>
      </c>
      <c r="AL66" s="133">
        <f>IF($O$22="X",$R$9,IF($N$7="S1",'VA_k1=0.9_k2=0.1'!N65,IF($N$7="S2",'VA_k1=0.9_k2=0.1'!O65,IF($N$7="I",'VA_k1=0.9_k2=0.1'!P65,IF($N$7="R",'VA_k1=0.9_k2=0.1'!Q65,IF($N$7="D",'VA_k1=0.9_k2=0.1'!R65,IF($N$7="V",'VA_k1=0.9_k2=0.1'!S65,"")))))))</f>
        <v>0</v>
      </c>
      <c r="AM66" s="133">
        <f>IF($O$23="X",$Q$9,'VA_k1=1.0_k2=0.0'!M65)</f>
        <v>5</v>
      </c>
      <c r="AN66" s="133">
        <f>IF($O$23="X",$R$9,IF($N$7="S1",'VA_k1=1.0_k2=0.0'!N65,IF($N$7="S2",'VA_k1=1.0_k2=0.0'!O65,IF($N$7="I",'VA_k1=1.0_k2=0.0'!P65,IF($N$7="R",'VA_k1=1.0_k2=0.0'!Q65,IF($N$7="D",'VA_k1=1.0_k2=0.0'!R65,IF($N$7="V",'VA_k1=1.0_k2=0.0'!S65,"")))))))</f>
        <v>0.24673704225551346</v>
      </c>
    </row>
    <row r="67" spans="17:40" x14ac:dyDescent="0.25">
      <c r="Q67" s="133">
        <f>IF($O$12="X",$Q$9,'RESULTS (2S)'!B81)</f>
        <v>56.845922040351113</v>
      </c>
      <c r="R67" s="133">
        <f>IF($O$12="X",$R$9,IF($N$7="S1",'RESULTS (2S)'!C81,IF($N$7="S2",'RESULTS (2S)'!D81,IF($N$7="I",'RESULTS (2S)'!E81,IF($N$7="R",'RESULTS (2S)'!F81,IF($N$7="D",'RESULTS (2S)'!G81,IF($N$7="V",'RESULTS (2S)'!H81,"")))))))</f>
        <v>5.4473257986647365E-2</v>
      </c>
      <c r="S67" s="133">
        <f>IF($O$13="X",$Q$9,'VA_k1=0.0_k2=1.0'!M66)</f>
        <v>5</v>
      </c>
      <c r="T67" s="133">
        <f>IF($O$13="X",$R$9,IF($N$7="S1",'VA_k1=0.0_k2=1.0'!N66,IF($N$7="S2",'VA_k1=0.0_k2=1.0'!O66,IF($N$7="I",'VA_k1=0.0_k2=1.0'!P66,IF($N$7="R",'VA_k1=0.0_k2=1.0'!Q66,IF($N$7="D",'VA_k1=0.0_k2=1.0'!R66,IF($N$7="V",'VA_k1=0.0_k2=1.0'!S66,"")))))))</f>
        <v>0.24673704225551346</v>
      </c>
      <c r="U67" s="133">
        <f>IF($O$14="X",$Q$9,'VA_k1=0.1_k2=0.9'!M66)</f>
        <v>5</v>
      </c>
      <c r="V67" s="133">
        <f>IF($O$14="X",$R$9,IF($N$7="S1",'VA_k1=0.1_k2=0.9'!N66,IF($N$7="S2",'VA_k1=0.1_k2=0.9'!O66,IF($N$7="I",'VA_k1=0.1_k2=0.9'!P66,IF($N$7="R",'VA_k1=0.1_k2=0.9'!Q66,IF($N$7="D",'VA_k1=0.1_k2=0.9'!R66,IF($N$7="V",'VA_k1=0.1_k2=0.9'!S66,"")))))))</f>
        <v>0.24673704225551346</v>
      </c>
      <c r="W67" s="133">
        <f>IF($O$15="X",$Q$9,'VA_k1=0.2_k2=0.8'!M66)</f>
        <v>5</v>
      </c>
      <c r="X67" s="133">
        <f>IF($O$15="X",$R$9,IF($N$7="S1",'VA_k1=0.2_k2=0.8'!N66,IF($N$7="S2",'VA_k1=0.2_k2=0.8'!O66,IF($N$7="I",'VA_k1=0.2_k2=0.8'!P66,IF($N$7="R",'VA_k1=0.2_k2=0.8'!Q66,IF($N$7="D",'VA_k1=0.2_k2=0.8'!R66,IF($N$7="V",'VA_k1=0.2_k2=0.8'!S66,"")))))))</f>
        <v>0.24673704225551346</v>
      </c>
      <c r="Y67" s="133">
        <f>IF($O$16="X",$Q$9,'VA_k1=0.3_k2=0.7'!M66)</f>
        <v>5</v>
      </c>
      <c r="Z67" s="133">
        <f>IF($O$16="X",$R$9,IF($N$7="S1",'VA_k1=0.3_k2=0.7'!N66,IF($N$7="S2",'VA_k1=0.3_k2=0.7'!O66,IF($N$7="I",'VA_k1=0.3_k2=0.7'!P66,IF($N$7="R",'VA_k1=0.3_k2=0.7'!Q66,IF($N$7="D",'VA_k1=0.3_k2=0.7'!R66,IF($N$7="V",'VA_k1=0.3_k2=0.7'!S66,"")))))))</f>
        <v>0.24673704225551346</v>
      </c>
      <c r="AA67" s="133">
        <f>IF($O$17="X",$Q$9,'VA_k1=0.4_k2=0.6'!M66)</f>
        <v>5</v>
      </c>
      <c r="AB67" s="133">
        <f>IF($O$17="X",$R$9,IF($N$7="S1",'VA_k1=0.4_k2=0.6'!N66,IF($N$7="S2",'VA_k1=0.4_k2=0.6'!O66,IF($N$7="I",'VA_k1=0.4_k2=0.6'!P66,IF($N$7="R",'VA_k1=0.4_k2=0.6'!Q66,IF($N$7="D",'VA_k1=0.4_k2=0.6'!R66,IF($N$7="V",'VA_k1=0.4_k2=0.6'!S66,"")))))))</f>
        <v>0.24673704225551346</v>
      </c>
      <c r="AC67" s="133">
        <f>IF($O$18="X",$Q$9,'VA_k1=0.5_k2=0.5'!M66)</f>
        <v>5</v>
      </c>
      <c r="AD67" s="133">
        <f>IF($O$18="X",$R$9,IF($N$7="S1",'VA_k1=0.5_k2=0.5'!N66,IF($N$7="S2",'VA_k1=0.5_k2=0.5'!O66,IF($N$7="I",'VA_k1=0.5_k2=0.5'!P66,IF($N$7="R",'VA_k1=0.5_k2=0.5'!Q66,IF($N$7="D",'VA_k1=0.5_k2=0.5'!R66,IF($N$7="V",'VA_k1=0.5_k2=0.5'!S66,"")))))))</f>
        <v>0.24673704225551346</v>
      </c>
      <c r="AE67" s="133">
        <f>IF($O$19="X",$Q$9,'VA_k1=0.6_k2=0.4'!M66)</f>
        <v>5</v>
      </c>
      <c r="AF67" s="133">
        <f>IF($O$19="X",$R$9,IF($N$7="S1",'VA_k1=0.6_k2=0.4'!N66,IF($N$7="S2",'VA_k1=0.6_k2=0.4'!O66,IF($N$7="I",'VA_k1=0.6_k2=0.4'!P66,IF($N$7="R",'VA_k1=0.6_k2=0.4'!Q66,IF($N$7="D",'VA_k1=0.6_k2=0.4'!R66,IF($N$7="V",'VA_k1=0.6_k2=0.4'!S66,"")))))))</f>
        <v>0.24673704225551346</v>
      </c>
      <c r="AG67" s="133">
        <f>IF($O$20="X",$Q$9,'VA_k1=0.7_k2=0.3'!M66)</f>
        <v>5</v>
      </c>
      <c r="AH67" s="133">
        <f>IF($O$20="X",$R$9,IF($N$7="S1",'VA_k1=0.7_k2=0.3'!N66,IF($N$7="S2",'VA_k1=0.7_k2=0.3'!O66,IF($N$7="I",'VA_k1=0.7_k2=0.3'!P66,IF($N$7="R",'VA_k1=0.7_k2=0.3'!Q66,IF($N$7="D",'VA_k1=0.7_k2=0.3'!R66,IF($N$7="V",'VA_k1=0.7_k2=0.3'!S66,"")))))))</f>
        <v>0.24673704225551346</v>
      </c>
      <c r="AI67" s="133">
        <f>IF($O$21="X",$Q$9,'VA_k1=0.8_k2=0.2'!M66)</f>
        <v>5</v>
      </c>
      <c r="AJ67" s="133">
        <f>IF($O$21="X",$R$9,IF($N$7="S1",'VA_k1=0.8_k2=0.2'!N66,IF($N$7="S2",'VA_k1=0.8_k2=0.2'!O66,IF($N$7="I",'VA_k1=0.8_k2=0.2'!P66,IF($N$7="R",'VA_k1=0.8_k2=0.2'!Q66,IF($N$7="D",'VA_k1=0.8_k2=0.2'!R66,IF($N$7="V",'VA_k1=0.8_k2=0.2'!S66,"")))))))</f>
        <v>0.24673704225551346</v>
      </c>
      <c r="AK67" s="133">
        <f>IF($O$22="X",$Q$9,'VA_k1=0.9_k2=0.1'!M66)</f>
        <v>48.043793083290268</v>
      </c>
      <c r="AL67" s="133">
        <f>IF($O$22="X",$R$9,IF($N$7="S1",'VA_k1=0.9_k2=0.1'!N66,IF($N$7="S2",'VA_k1=0.9_k2=0.1'!O66,IF($N$7="I",'VA_k1=0.9_k2=0.1'!P66,IF($N$7="R",'VA_k1=0.9_k2=0.1'!Q66,IF($N$7="D",'VA_k1=0.9_k2=0.1'!R66,IF($N$7="V",'VA_k1=0.9_k2=0.1'!S66,"")))))))</f>
        <v>0</v>
      </c>
      <c r="AM67" s="133">
        <f>IF($O$23="X",$Q$9,'VA_k1=1.0_k2=0.0'!M66)</f>
        <v>5</v>
      </c>
      <c r="AN67" s="133">
        <f>IF($O$23="X",$R$9,IF($N$7="S1",'VA_k1=1.0_k2=0.0'!N66,IF($N$7="S2",'VA_k1=1.0_k2=0.0'!O66,IF($N$7="I",'VA_k1=1.0_k2=0.0'!P66,IF($N$7="R",'VA_k1=1.0_k2=0.0'!Q66,IF($N$7="D",'VA_k1=1.0_k2=0.0'!R66,IF($N$7="V",'VA_k1=1.0_k2=0.0'!S66,"")))))))</f>
        <v>0.24673704225551346</v>
      </c>
    </row>
    <row r="68" spans="17:40" x14ac:dyDescent="0.25">
      <c r="Q68" s="133">
        <f>IF($O$12="X",$Q$9,'RESULTS (2S)'!B82)</f>
        <v>57.845922040351113</v>
      </c>
      <c r="R68" s="133">
        <f>IF($O$12="X",$R$9,IF($N$7="S1",'RESULTS (2S)'!C82,IF($N$7="S2",'RESULTS (2S)'!D82,IF($N$7="I",'RESULTS (2S)'!E82,IF($N$7="R",'RESULTS (2S)'!F82,IF($N$7="D",'RESULTS (2S)'!G82,IF($N$7="V",'RESULTS (2S)'!H82,"")))))))</f>
        <v>5.4465833465158431E-2</v>
      </c>
      <c r="S68" s="133">
        <f>IF($O$13="X",$Q$9,'VA_k1=0.0_k2=1.0'!M67)</f>
        <v>5</v>
      </c>
      <c r="T68" s="133">
        <f>IF($O$13="X",$R$9,IF($N$7="S1",'VA_k1=0.0_k2=1.0'!N67,IF($N$7="S2",'VA_k1=0.0_k2=1.0'!O67,IF($N$7="I",'VA_k1=0.0_k2=1.0'!P67,IF($N$7="R",'VA_k1=0.0_k2=1.0'!Q67,IF($N$7="D",'VA_k1=0.0_k2=1.0'!R67,IF($N$7="V",'VA_k1=0.0_k2=1.0'!S67,"")))))))</f>
        <v>0.24673704225551346</v>
      </c>
      <c r="U68" s="133">
        <f>IF($O$14="X",$Q$9,'VA_k1=0.1_k2=0.9'!M67)</f>
        <v>5</v>
      </c>
      <c r="V68" s="133">
        <f>IF($O$14="X",$R$9,IF($N$7="S1",'VA_k1=0.1_k2=0.9'!N67,IF($N$7="S2",'VA_k1=0.1_k2=0.9'!O67,IF($N$7="I",'VA_k1=0.1_k2=0.9'!P67,IF($N$7="R",'VA_k1=0.1_k2=0.9'!Q67,IF($N$7="D",'VA_k1=0.1_k2=0.9'!R67,IF($N$7="V",'VA_k1=0.1_k2=0.9'!S67,"")))))))</f>
        <v>0.24673704225551346</v>
      </c>
      <c r="W68" s="133">
        <f>IF($O$15="X",$Q$9,'VA_k1=0.2_k2=0.8'!M67)</f>
        <v>5</v>
      </c>
      <c r="X68" s="133">
        <f>IF($O$15="X",$R$9,IF($N$7="S1",'VA_k1=0.2_k2=0.8'!N67,IF($N$7="S2",'VA_k1=0.2_k2=0.8'!O67,IF($N$7="I",'VA_k1=0.2_k2=0.8'!P67,IF($N$7="R",'VA_k1=0.2_k2=0.8'!Q67,IF($N$7="D",'VA_k1=0.2_k2=0.8'!R67,IF($N$7="V",'VA_k1=0.2_k2=0.8'!S67,"")))))))</f>
        <v>0.24673704225551346</v>
      </c>
      <c r="Y68" s="133">
        <f>IF($O$16="X",$Q$9,'VA_k1=0.3_k2=0.7'!M67)</f>
        <v>5</v>
      </c>
      <c r="Z68" s="133">
        <f>IF($O$16="X",$R$9,IF($N$7="S1",'VA_k1=0.3_k2=0.7'!N67,IF($N$7="S2",'VA_k1=0.3_k2=0.7'!O67,IF($N$7="I",'VA_k1=0.3_k2=0.7'!P67,IF($N$7="R",'VA_k1=0.3_k2=0.7'!Q67,IF($N$7="D",'VA_k1=0.3_k2=0.7'!R67,IF($N$7="V",'VA_k1=0.3_k2=0.7'!S67,"")))))))</f>
        <v>0.24673704225551346</v>
      </c>
      <c r="AA68" s="133">
        <f>IF($O$17="X",$Q$9,'VA_k1=0.4_k2=0.6'!M67)</f>
        <v>5</v>
      </c>
      <c r="AB68" s="133">
        <f>IF($O$17="X",$R$9,IF($N$7="S1",'VA_k1=0.4_k2=0.6'!N67,IF($N$7="S2",'VA_k1=0.4_k2=0.6'!O67,IF($N$7="I",'VA_k1=0.4_k2=0.6'!P67,IF($N$7="R",'VA_k1=0.4_k2=0.6'!Q67,IF($N$7="D",'VA_k1=0.4_k2=0.6'!R67,IF($N$7="V",'VA_k1=0.4_k2=0.6'!S67,"")))))))</f>
        <v>0.24673704225551346</v>
      </c>
      <c r="AC68" s="133">
        <f>IF($O$18="X",$Q$9,'VA_k1=0.5_k2=0.5'!M67)</f>
        <v>5</v>
      </c>
      <c r="AD68" s="133">
        <f>IF($O$18="X",$R$9,IF($N$7="S1",'VA_k1=0.5_k2=0.5'!N67,IF($N$7="S2",'VA_k1=0.5_k2=0.5'!O67,IF($N$7="I",'VA_k1=0.5_k2=0.5'!P67,IF($N$7="R",'VA_k1=0.5_k2=0.5'!Q67,IF($N$7="D",'VA_k1=0.5_k2=0.5'!R67,IF($N$7="V",'VA_k1=0.5_k2=0.5'!S67,"")))))))</f>
        <v>0.24673704225551346</v>
      </c>
      <c r="AE68" s="133">
        <f>IF($O$19="X",$Q$9,'VA_k1=0.6_k2=0.4'!M67)</f>
        <v>5</v>
      </c>
      <c r="AF68" s="133">
        <f>IF($O$19="X",$R$9,IF($N$7="S1",'VA_k1=0.6_k2=0.4'!N67,IF($N$7="S2",'VA_k1=0.6_k2=0.4'!O67,IF($N$7="I",'VA_k1=0.6_k2=0.4'!P67,IF($N$7="R",'VA_k1=0.6_k2=0.4'!Q67,IF($N$7="D",'VA_k1=0.6_k2=0.4'!R67,IF($N$7="V",'VA_k1=0.6_k2=0.4'!S67,"")))))))</f>
        <v>0.24673704225551346</v>
      </c>
      <c r="AG68" s="133">
        <f>IF($O$20="X",$Q$9,'VA_k1=0.7_k2=0.3'!M67)</f>
        <v>5</v>
      </c>
      <c r="AH68" s="133">
        <f>IF($O$20="X",$R$9,IF($N$7="S1",'VA_k1=0.7_k2=0.3'!N67,IF($N$7="S2",'VA_k1=0.7_k2=0.3'!O67,IF($N$7="I",'VA_k1=0.7_k2=0.3'!P67,IF($N$7="R",'VA_k1=0.7_k2=0.3'!Q67,IF($N$7="D",'VA_k1=0.7_k2=0.3'!R67,IF($N$7="V",'VA_k1=0.7_k2=0.3'!S67,"")))))))</f>
        <v>0.24673704225551346</v>
      </c>
      <c r="AI68" s="133">
        <f>IF($O$21="X",$Q$9,'VA_k1=0.8_k2=0.2'!M67)</f>
        <v>5</v>
      </c>
      <c r="AJ68" s="133">
        <f>IF($O$21="X",$R$9,IF($N$7="S1",'VA_k1=0.8_k2=0.2'!N67,IF($N$7="S2",'VA_k1=0.8_k2=0.2'!O67,IF($N$7="I",'VA_k1=0.8_k2=0.2'!P67,IF($N$7="R",'VA_k1=0.8_k2=0.2'!Q67,IF($N$7="D",'VA_k1=0.8_k2=0.2'!R67,IF($N$7="V",'VA_k1=0.8_k2=0.2'!S67,"")))))))</f>
        <v>0.24673704225551346</v>
      </c>
      <c r="AK68" s="133">
        <f>IF($O$22="X",$Q$9,'VA_k1=0.9_k2=0.1'!M67)</f>
        <v>49.043793083290268</v>
      </c>
      <c r="AL68" s="133">
        <f>IF($O$22="X",$R$9,IF($N$7="S1",'VA_k1=0.9_k2=0.1'!N67,IF($N$7="S2",'VA_k1=0.9_k2=0.1'!O67,IF($N$7="I",'VA_k1=0.9_k2=0.1'!P67,IF($N$7="R",'VA_k1=0.9_k2=0.1'!Q67,IF($N$7="D",'VA_k1=0.9_k2=0.1'!R67,IF($N$7="V",'VA_k1=0.9_k2=0.1'!S67,"")))))))</f>
        <v>0</v>
      </c>
      <c r="AM68" s="133">
        <f>IF($O$23="X",$Q$9,'VA_k1=1.0_k2=0.0'!M67)</f>
        <v>5</v>
      </c>
      <c r="AN68" s="133">
        <f>IF($O$23="X",$R$9,IF($N$7="S1",'VA_k1=1.0_k2=0.0'!N67,IF($N$7="S2",'VA_k1=1.0_k2=0.0'!O67,IF($N$7="I",'VA_k1=1.0_k2=0.0'!P67,IF($N$7="R",'VA_k1=1.0_k2=0.0'!Q67,IF($N$7="D",'VA_k1=1.0_k2=0.0'!R67,IF($N$7="V",'VA_k1=1.0_k2=0.0'!S67,"")))))))</f>
        <v>0.24673704225551346</v>
      </c>
    </row>
    <row r="69" spans="17:40" x14ac:dyDescent="0.25">
      <c r="Q69" s="133">
        <f>IF($O$12="X",$Q$9,'RESULTS (2S)'!B83)</f>
        <v>58.845922040351113</v>
      </c>
      <c r="R69" s="133">
        <f>IF($O$12="X",$R$9,IF($N$7="S1",'RESULTS (2S)'!C83,IF($N$7="S2",'RESULTS (2S)'!D83,IF($N$7="I",'RESULTS (2S)'!E83,IF($N$7="R",'RESULTS (2S)'!F83,IF($N$7="D",'RESULTS (2S)'!G83,IF($N$7="V",'RESULTS (2S)'!H83,"")))))))</f>
        <v>5.4459892250557869E-2</v>
      </c>
      <c r="S69" s="133">
        <f>IF($O$13="X",$Q$9,'VA_k1=0.0_k2=1.0'!M68)</f>
        <v>5</v>
      </c>
      <c r="T69" s="133">
        <f>IF($O$13="X",$R$9,IF($N$7="S1",'VA_k1=0.0_k2=1.0'!N68,IF($N$7="S2",'VA_k1=0.0_k2=1.0'!O68,IF($N$7="I",'VA_k1=0.0_k2=1.0'!P68,IF($N$7="R",'VA_k1=0.0_k2=1.0'!Q68,IF($N$7="D",'VA_k1=0.0_k2=1.0'!R68,IF($N$7="V",'VA_k1=0.0_k2=1.0'!S68,"")))))))</f>
        <v>0.24673704225551346</v>
      </c>
      <c r="U69" s="133">
        <f>IF($O$14="X",$Q$9,'VA_k1=0.1_k2=0.9'!M68)</f>
        <v>5</v>
      </c>
      <c r="V69" s="133">
        <f>IF($O$14="X",$R$9,IF($N$7="S1",'VA_k1=0.1_k2=0.9'!N68,IF($N$7="S2",'VA_k1=0.1_k2=0.9'!O68,IF($N$7="I",'VA_k1=0.1_k2=0.9'!P68,IF($N$7="R",'VA_k1=0.1_k2=0.9'!Q68,IF($N$7="D",'VA_k1=0.1_k2=0.9'!R68,IF($N$7="V",'VA_k1=0.1_k2=0.9'!S68,"")))))))</f>
        <v>0.24673704225551346</v>
      </c>
      <c r="W69" s="133">
        <f>IF($O$15="X",$Q$9,'VA_k1=0.2_k2=0.8'!M68)</f>
        <v>5</v>
      </c>
      <c r="X69" s="133">
        <f>IF($O$15="X",$R$9,IF($N$7="S1",'VA_k1=0.2_k2=0.8'!N68,IF($N$7="S2",'VA_k1=0.2_k2=0.8'!O68,IF($N$7="I",'VA_k1=0.2_k2=0.8'!P68,IF($N$7="R",'VA_k1=0.2_k2=0.8'!Q68,IF($N$7="D",'VA_k1=0.2_k2=0.8'!R68,IF($N$7="V",'VA_k1=0.2_k2=0.8'!S68,"")))))))</f>
        <v>0.24673704225551346</v>
      </c>
      <c r="Y69" s="133">
        <f>IF($O$16="X",$Q$9,'VA_k1=0.3_k2=0.7'!M68)</f>
        <v>5</v>
      </c>
      <c r="Z69" s="133">
        <f>IF($O$16="X",$R$9,IF($N$7="S1",'VA_k1=0.3_k2=0.7'!N68,IF($N$7="S2",'VA_k1=0.3_k2=0.7'!O68,IF($N$7="I",'VA_k1=0.3_k2=0.7'!P68,IF($N$7="R",'VA_k1=0.3_k2=0.7'!Q68,IF($N$7="D",'VA_k1=0.3_k2=0.7'!R68,IF($N$7="V",'VA_k1=0.3_k2=0.7'!S68,"")))))))</f>
        <v>0.24673704225551346</v>
      </c>
      <c r="AA69" s="133">
        <f>IF($O$17="X",$Q$9,'VA_k1=0.4_k2=0.6'!M68)</f>
        <v>5</v>
      </c>
      <c r="AB69" s="133">
        <f>IF($O$17="X",$R$9,IF($N$7="S1",'VA_k1=0.4_k2=0.6'!N68,IF($N$7="S2",'VA_k1=0.4_k2=0.6'!O68,IF($N$7="I",'VA_k1=0.4_k2=0.6'!P68,IF($N$7="R",'VA_k1=0.4_k2=0.6'!Q68,IF($N$7="D",'VA_k1=0.4_k2=0.6'!R68,IF($N$7="V",'VA_k1=0.4_k2=0.6'!S68,"")))))))</f>
        <v>0.24673704225551346</v>
      </c>
      <c r="AC69" s="133">
        <f>IF($O$18="X",$Q$9,'VA_k1=0.5_k2=0.5'!M68)</f>
        <v>5</v>
      </c>
      <c r="AD69" s="133">
        <f>IF($O$18="X",$R$9,IF($N$7="S1",'VA_k1=0.5_k2=0.5'!N68,IF($N$7="S2",'VA_k1=0.5_k2=0.5'!O68,IF($N$7="I",'VA_k1=0.5_k2=0.5'!P68,IF($N$7="R",'VA_k1=0.5_k2=0.5'!Q68,IF($N$7="D",'VA_k1=0.5_k2=0.5'!R68,IF($N$7="V",'VA_k1=0.5_k2=0.5'!S68,"")))))))</f>
        <v>0.24673704225551346</v>
      </c>
      <c r="AE69" s="133">
        <f>IF($O$19="X",$Q$9,'VA_k1=0.6_k2=0.4'!M68)</f>
        <v>5</v>
      </c>
      <c r="AF69" s="133">
        <f>IF($O$19="X",$R$9,IF($N$7="S1",'VA_k1=0.6_k2=0.4'!N68,IF($N$7="S2",'VA_k1=0.6_k2=0.4'!O68,IF($N$7="I",'VA_k1=0.6_k2=0.4'!P68,IF($N$7="R",'VA_k1=0.6_k2=0.4'!Q68,IF($N$7="D",'VA_k1=0.6_k2=0.4'!R68,IF($N$7="V",'VA_k1=0.6_k2=0.4'!S68,"")))))))</f>
        <v>0.24673704225551346</v>
      </c>
      <c r="AG69" s="133">
        <f>IF($O$20="X",$Q$9,'VA_k1=0.7_k2=0.3'!M68)</f>
        <v>5</v>
      </c>
      <c r="AH69" s="133">
        <f>IF($O$20="X",$R$9,IF($N$7="S1",'VA_k1=0.7_k2=0.3'!N68,IF($N$7="S2",'VA_k1=0.7_k2=0.3'!O68,IF($N$7="I",'VA_k1=0.7_k2=0.3'!P68,IF($N$7="R",'VA_k1=0.7_k2=0.3'!Q68,IF($N$7="D",'VA_k1=0.7_k2=0.3'!R68,IF($N$7="V",'VA_k1=0.7_k2=0.3'!S68,"")))))))</f>
        <v>0.24673704225551346</v>
      </c>
      <c r="AI69" s="133">
        <f>IF($O$21="X",$Q$9,'VA_k1=0.8_k2=0.2'!M68)</f>
        <v>5</v>
      </c>
      <c r="AJ69" s="133">
        <f>IF($O$21="X",$R$9,IF($N$7="S1",'VA_k1=0.8_k2=0.2'!N68,IF($N$7="S2",'VA_k1=0.8_k2=0.2'!O68,IF($N$7="I",'VA_k1=0.8_k2=0.2'!P68,IF($N$7="R",'VA_k1=0.8_k2=0.2'!Q68,IF($N$7="D",'VA_k1=0.8_k2=0.2'!R68,IF($N$7="V",'VA_k1=0.8_k2=0.2'!S68,"")))))))</f>
        <v>0.24673704225551346</v>
      </c>
      <c r="AK69" s="133">
        <f>IF($O$22="X",$Q$9,'VA_k1=0.9_k2=0.1'!M68)</f>
        <v>50.043793083290268</v>
      </c>
      <c r="AL69" s="133">
        <f>IF($O$22="X",$R$9,IF($N$7="S1",'VA_k1=0.9_k2=0.1'!N68,IF($N$7="S2",'VA_k1=0.9_k2=0.1'!O68,IF($N$7="I",'VA_k1=0.9_k2=0.1'!P68,IF($N$7="R",'VA_k1=0.9_k2=0.1'!Q68,IF($N$7="D",'VA_k1=0.9_k2=0.1'!R68,IF($N$7="V",'VA_k1=0.9_k2=0.1'!S68,"")))))))</f>
        <v>0</v>
      </c>
      <c r="AM69" s="133">
        <f>IF($O$23="X",$Q$9,'VA_k1=1.0_k2=0.0'!M68)</f>
        <v>5</v>
      </c>
      <c r="AN69" s="133">
        <f>IF($O$23="X",$R$9,IF($N$7="S1",'VA_k1=1.0_k2=0.0'!N68,IF($N$7="S2",'VA_k1=1.0_k2=0.0'!O68,IF($N$7="I",'VA_k1=1.0_k2=0.0'!P68,IF($N$7="R",'VA_k1=1.0_k2=0.0'!Q68,IF($N$7="D",'VA_k1=1.0_k2=0.0'!R68,IF($N$7="V",'VA_k1=1.0_k2=0.0'!S68,"")))))))</f>
        <v>0.24673704225551346</v>
      </c>
    </row>
    <row r="70" spans="17:40" x14ac:dyDescent="0.25">
      <c r="Q70" s="133">
        <f>IF($O$12="X",$Q$9,'RESULTS (2S)'!B84)</f>
        <v>59.845922040351113</v>
      </c>
      <c r="R70" s="133">
        <f>IF($O$12="X",$R$9,IF($N$7="S1",'RESULTS (2S)'!C84,IF($N$7="S2",'RESULTS (2S)'!D84,IF($N$7="I",'RESULTS (2S)'!E84,IF($N$7="R",'RESULTS (2S)'!F84,IF($N$7="D",'RESULTS (2S)'!G84,IF($N$7="V",'RESULTS (2S)'!H84,"")))))))</f>
        <v>5.4455137981515203E-2</v>
      </c>
      <c r="S70" s="133">
        <f>IF($O$13="X",$Q$9,'VA_k1=0.0_k2=1.0'!M69)</f>
        <v>5</v>
      </c>
      <c r="T70" s="133">
        <f>IF($O$13="X",$R$9,IF($N$7="S1",'VA_k1=0.0_k2=1.0'!N69,IF($N$7="S2",'VA_k1=0.0_k2=1.0'!O69,IF($N$7="I",'VA_k1=0.0_k2=1.0'!P69,IF($N$7="R",'VA_k1=0.0_k2=1.0'!Q69,IF($N$7="D",'VA_k1=0.0_k2=1.0'!R69,IF($N$7="V",'VA_k1=0.0_k2=1.0'!S69,"")))))))</f>
        <v>0.24673704225551346</v>
      </c>
      <c r="U70" s="133">
        <f>IF($O$14="X",$Q$9,'VA_k1=0.1_k2=0.9'!M69)</f>
        <v>5</v>
      </c>
      <c r="V70" s="133">
        <f>IF($O$14="X",$R$9,IF($N$7="S1",'VA_k1=0.1_k2=0.9'!N69,IF($N$7="S2",'VA_k1=0.1_k2=0.9'!O69,IF($N$7="I",'VA_k1=0.1_k2=0.9'!P69,IF($N$7="R",'VA_k1=0.1_k2=0.9'!Q69,IF($N$7="D",'VA_k1=0.1_k2=0.9'!R69,IF($N$7="V",'VA_k1=0.1_k2=0.9'!S69,"")))))))</f>
        <v>0.24673704225551346</v>
      </c>
      <c r="W70" s="133">
        <f>IF($O$15="X",$Q$9,'VA_k1=0.2_k2=0.8'!M69)</f>
        <v>5</v>
      </c>
      <c r="X70" s="133">
        <f>IF($O$15="X",$R$9,IF($N$7="S1",'VA_k1=0.2_k2=0.8'!N69,IF($N$7="S2",'VA_k1=0.2_k2=0.8'!O69,IF($N$7="I",'VA_k1=0.2_k2=0.8'!P69,IF($N$7="R",'VA_k1=0.2_k2=0.8'!Q69,IF($N$7="D",'VA_k1=0.2_k2=0.8'!R69,IF($N$7="V",'VA_k1=0.2_k2=0.8'!S69,"")))))))</f>
        <v>0.24673704225551346</v>
      </c>
      <c r="Y70" s="133">
        <f>IF($O$16="X",$Q$9,'VA_k1=0.3_k2=0.7'!M69)</f>
        <v>5</v>
      </c>
      <c r="Z70" s="133">
        <f>IF($O$16="X",$R$9,IF($N$7="S1",'VA_k1=0.3_k2=0.7'!N69,IF($N$7="S2",'VA_k1=0.3_k2=0.7'!O69,IF($N$7="I",'VA_k1=0.3_k2=0.7'!P69,IF($N$7="R",'VA_k1=0.3_k2=0.7'!Q69,IF($N$7="D",'VA_k1=0.3_k2=0.7'!R69,IF($N$7="V",'VA_k1=0.3_k2=0.7'!S69,"")))))))</f>
        <v>0.24673704225551346</v>
      </c>
      <c r="AA70" s="133">
        <f>IF($O$17="X",$Q$9,'VA_k1=0.4_k2=0.6'!M69)</f>
        <v>5</v>
      </c>
      <c r="AB70" s="133">
        <f>IF($O$17="X",$R$9,IF($N$7="S1",'VA_k1=0.4_k2=0.6'!N69,IF($N$7="S2",'VA_k1=0.4_k2=0.6'!O69,IF($N$7="I",'VA_k1=0.4_k2=0.6'!P69,IF($N$7="R",'VA_k1=0.4_k2=0.6'!Q69,IF($N$7="D",'VA_k1=0.4_k2=0.6'!R69,IF($N$7="V",'VA_k1=0.4_k2=0.6'!S69,"")))))))</f>
        <v>0.24673704225551346</v>
      </c>
      <c r="AC70" s="133">
        <f>IF($O$18="X",$Q$9,'VA_k1=0.5_k2=0.5'!M69)</f>
        <v>5</v>
      </c>
      <c r="AD70" s="133">
        <f>IF($O$18="X",$R$9,IF($N$7="S1",'VA_k1=0.5_k2=0.5'!N69,IF($N$7="S2",'VA_k1=0.5_k2=0.5'!O69,IF($N$7="I",'VA_k1=0.5_k2=0.5'!P69,IF($N$7="R",'VA_k1=0.5_k2=0.5'!Q69,IF($N$7="D",'VA_k1=0.5_k2=0.5'!R69,IF($N$7="V",'VA_k1=0.5_k2=0.5'!S69,"")))))))</f>
        <v>0.24673704225551346</v>
      </c>
      <c r="AE70" s="133">
        <f>IF($O$19="X",$Q$9,'VA_k1=0.6_k2=0.4'!M69)</f>
        <v>5</v>
      </c>
      <c r="AF70" s="133">
        <f>IF($O$19="X",$R$9,IF($N$7="S1",'VA_k1=0.6_k2=0.4'!N69,IF($N$7="S2",'VA_k1=0.6_k2=0.4'!O69,IF($N$7="I",'VA_k1=0.6_k2=0.4'!P69,IF($N$7="R",'VA_k1=0.6_k2=0.4'!Q69,IF($N$7="D",'VA_k1=0.6_k2=0.4'!R69,IF($N$7="V",'VA_k1=0.6_k2=0.4'!S69,"")))))))</f>
        <v>0.24673704225551346</v>
      </c>
      <c r="AG70" s="133">
        <f>IF($O$20="X",$Q$9,'VA_k1=0.7_k2=0.3'!M69)</f>
        <v>5</v>
      </c>
      <c r="AH70" s="133">
        <f>IF($O$20="X",$R$9,IF($N$7="S1",'VA_k1=0.7_k2=0.3'!N69,IF($N$7="S2",'VA_k1=0.7_k2=0.3'!O69,IF($N$7="I",'VA_k1=0.7_k2=0.3'!P69,IF($N$7="R",'VA_k1=0.7_k2=0.3'!Q69,IF($N$7="D",'VA_k1=0.7_k2=0.3'!R69,IF($N$7="V",'VA_k1=0.7_k2=0.3'!S69,"")))))))</f>
        <v>0.24673704225551346</v>
      </c>
      <c r="AI70" s="133">
        <f>IF($O$21="X",$Q$9,'VA_k1=0.8_k2=0.2'!M69)</f>
        <v>5</v>
      </c>
      <c r="AJ70" s="133">
        <f>IF($O$21="X",$R$9,IF($N$7="S1",'VA_k1=0.8_k2=0.2'!N69,IF($N$7="S2",'VA_k1=0.8_k2=0.2'!O69,IF($N$7="I",'VA_k1=0.8_k2=0.2'!P69,IF($N$7="R",'VA_k1=0.8_k2=0.2'!Q69,IF($N$7="D",'VA_k1=0.8_k2=0.2'!R69,IF($N$7="V",'VA_k1=0.8_k2=0.2'!S69,"")))))))</f>
        <v>0.24673704225551346</v>
      </c>
      <c r="AK70" s="133">
        <f>IF($O$22="X",$Q$9,'VA_k1=0.9_k2=0.1'!M69)</f>
        <v>51.043793083290268</v>
      </c>
      <c r="AL70" s="133">
        <f>IF($O$22="X",$R$9,IF($N$7="S1",'VA_k1=0.9_k2=0.1'!N69,IF($N$7="S2",'VA_k1=0.9_k2=0.1'!O69,IF($N$7="I",'VA_k1=0.9_k2=0.1'!P69,IF($N$7="R",'VA_k1=0.9_k2=0.1'!Q69,IF($N$7="D",'VA_k1=0.9_k2=0.1'!R69,IF($N$7="V",'VA_k1=0.9_k2=0.1'!S69,"")))))))</f>
        <v>0</v>
      </c>
      <c r="AM70" s="133">
        <f>IF($O$23="X",$Q$9,'VA_k1=1.0_k2=0.0'!M69)</f>
        <v>5</v>
      </c>
      <c r="AN70" s="133">
        <f>IF($O$23="X",$R$9,IF($N$7="S1",'VA_k1=1.0_k2=0.0'!N69,IF($N$7="S2",'VA_k1=1.0_k2=0.0'!O69,IF($N$7="I",'VA_k1=1.0_k2=0.0'!P69,IF($N$7="R",'VA_k1=1.0_k2=0.0'!Q69,IF($N$7="D",'VA_k1=1.0_k2=0.0'!R69,IF($N$7="V",'VA_k1=1.0_k2=0.0'!S69,"")))))))</f>
        <v>0.24673704225551346</v>
      </c>
    </row>
    <row r="71" spans="17:40" x14ac:dyDescent="0.25">
      <c r="Q71" s="133">
        <f>IF($O$12="X",$Q$9,'RESULTS (2S)'!B85)</f>
        <v>60.845922040351113</v>
      </c>
      <c r="R71" s="133">
        <f>IF($O$12="X",$R$9,IF($N$7="S1",'RESULTS (2S)'!C85,IF($N$7="S2",'RESULTS (2S)'!D85,IF($N$7="I",'RESULTS (2S)'!E85,IF($N$7="R",'RESULTS (2S)'!F85,IF($N$7="D",'RESULTS (2S)'!G85,IF($N$7="V",'RESULTS (2S)'!H85,"")))))))</f>
        <v>5.445133351587083E-2</v>
      </c>
      <c r="S71" s="133">
        <f>IF($O$13="X",$Q$9,'VA_k1=0.0_k2=1.0'!M70)</f>
        <v>5</v>
      </c>
      <c r="T71" s="133">
        <f>IF($O$13="X",$R$9,IF($N$7="S1",'VA_k1=0.0_k2=1.0'!N70,IF($N$7="S2",'VA_k1=0.0_k2=1.0'!O70,IF($N$7="I",'VA_k1=0.0_k2=1.0'!P70,IF($N$7="R",'VA_k1=0.0_k2=1.0'!Q70,IF($N$7="D",'VA_k1=0.0_k2=1.0'!R70,IF($N$7="V",'VA_k1=0.0_k2=1.0'!S70,"")))))))</f>
        <v>0.24673704225551346</v>
      </c>
      <c r="U71" s="133">
        <f>IF($O$14="X",$Q$9,'VA_k1=0.1_k2=0.9'!M70)</f>
        <v>5</v>
      </c>
      <c r="V71" s="133">
        <f>IF($O$14="X",$R$9,IF($N$7="S1",'VA_k1=0.1_k2=0.9'!N70,IF($N$7="S2",'VA_k1=0.1_k2=0.9'!O70,IF($N$7="I",'VA_k1=0.1_k2=0.9'!P70,IF($N$7="R",'VA_k1=0.1_k2=0.9'!Q70,IF($N$7="D",'VA_k1=0.1_k2=0.9'!R70,IF($N$7="V",'VA_k1=0.1_k2=0.9'!S70,"")))))))</f>
        <v>0.24673704225551346</v>
      </c>
      <c r="W71" s="133">
        <f>IF($O$15="X",$Q$9,'VA_k1=0.2_k2=0.8'!M70)</f>
        <v>5</v>
      </c>
      <c r="X71" s="133">
        <f>IF($O$15="X",$R$9,IF($N$7="S1",'VA_k1=0.2_k2=0.8'!N70,IF($N$7="S2",'VA_k1=0.2_k2=0.8'!O70,IF($N$7="I",'VA_k1=0.2_k2=0.8'!P70,IF($N$7="R",'VA_k1=0.2_k2=0.8'!Q70,IF($N$7="D",'VA_k1=0.2_k2=0.8'!R70,IF($N$7="V",'VA_k1=0.2_k2=0.8'!S70,"")))))))</f>
        <v>0.24673704225551346</v>
      </c>
      <c r="Y71" s="133">
        <f>IF($O$16="X",$Q$9,'VA_k1=0.3_k2=0.7'!M70)</f>
        <v>5</v>
      </c>
      <c r="Z71" s="133">
        <f>IF($O$16="X",$R$9,IF($N$7="S1",'VA_k1=0.3_k2=0.7'!N70,IF($N$7="S2",'VA_k1=0.3_k2=0.7'!O70,IF($N$7="I",'VA_k1=0.3_k2=0.7'!P70,IF($N$7="R",'VA_k1=0.3_k2=0.7'!Q70,IF($N$7="D",'VA_k1=0.3_k2=0.7'!R70,IF($N$7="V",'VA_k1=0.3_k2=0.7'!S70,"")))))))</f>
        <v>0.24673704225551346</v>
      </c>
      <c r="AA71" s="133">
        <f>IF($O$17="X",$Q$9,'VA_k1=0.4_k2=0.6'!M70)</f>
        <v>5</v>
      </c>
      <c r="AB71" s="133">
        <f>IF($O$17="X",$R$9,IF($N$7="S1",'VA_k1=0.4_k2=0.6'!N70,IF($N$7="S2",'VA_k1=0.4_k2=0.6'!O70,IF($N$7="I",'VA_k1=0.4_k2=0.6'!P70,IF($N$7="R",'VA_k1=0.4_k2=0.6'!Q70,IF($N$7="D",'VA_k1=0.4_k2=0.6'!R70,IF($N$7="V",'VA_k1=0.4_k2=0.6'!S70,"")))))))</f>
        <v>0.24673704225551346</v>
      </c>
      <c r="AC71" s="133">
        <f>IF($O$18="X",$Q$9,'VA_k1=0.5_k2=0.5'!M70)</f>
        <v>5</v>
      </c>
      <c r="AD71" s="133">
        <f>IF($O$18="X",$R$9,IF($N$7="S1",'VA_k1=0.5_k2=0.5'!N70,IF($N$7="S2",'VA_k1=0.5_k2=0.5'!O70,IF($N$7="I",'VA_k1=0.5_k2=0.5'!P70,IF($N$7="R",'VA_k1=0.5_k2=0.5'!Q70,IF($N$7="D",'VA_k1=0.5_k2=0.5'!R70,IF($N$7="V",'VA_k1=0.5_k2=0.5'!S70,"")))))))</f>
        <v>0.24673704225551346</v>
      </c>
      <c r="AE71" s="133">
        <f>IF($O$19="X",$Q$9,'VA_k1=0.6_k2=0.4'!M70)</f>
        <v>5</v>
      </c>
      <c r="AF71" s="133">
        <f>IF($O$19="X",$R$9,IF($N$7="S1",'VA_k1=0.6_k2=0.4'!N70,IF($N$7="S2",'VA_k1=0.6_k2=0.4'!O70,IF($N$7="I",'VA_k1=0.6_k2=0.4'!P70,IF($N$7="R",'VA_k1=0.6_k2=0.4'!Q70,IF($N$7="D",'VA_k1=0.6_k2=0.4'!R70,IF($N$7="V",'VA_k1=0.6_k2=0.4'!S70,"")))))))</f>
        <v>0.24673704225551346</v>
      </c>
      <c r="AG71" s="133">
        <f>IF($O$20="X",$Q$9,'VA_k1=0.7_k2=0.3'!M70)</f>
        <v>5</v>
      </c>
      <c r="AH71" s="133">
        <f>IF($O$20="X",$R$9,IF($N$7="S1",'VA_k1=0.7_k2=0.3'!N70,IF($N$7="S2",'VA_k1=0.7_k2=0.3'!O70,IF($N$7="I",'VA_k1=0.7_k2=0.3'!P70,IF($N$7="R",'VA_k1=0.7_k2=0.3'!Q70,IF($N$7="D",'VA_k1=0.7_k2=0.3'!R70,IF($N$7="V",'VA_k1=0.7_k2=0.3'!S70,"")))))))</f>
        <v>0.24673704225551346</v>
      </c>
      <c r="AI71" s="133">
        <f>IF($O$21="X",$Q$9,'VA_k1=0.8_k2=0.2'!M70)</f>
        <v>5</v>
      </c>
      <c r="AJ71" s="133">
        <f>IF($O$21="X",$R$9,IF($N$7="S1",'VA_k1=0.8_k2=0.2'!N70,IF($N$7="S2",'VA_k1=0.8_k2=0.2'!O70,IF($N$7="I",'VA_k1=0.8_k2=0.2'!P70,IF($N$7="R",'VA_k1=0.8_k2=0.2'!Q70,IF($N$7="D",'VA_k1=0.8_k2=0.2'!R70,IF($N$7="V",'VA_k1=0.8_k2=0.2'!S70,"")))))))</f>
        <v>0.24673704225551346</v>
      </c>
      <c r="AK71" s="133">
        <f>IF($O$22="X",$Q$9,'VA_k1=0.9_k2=0.1'!M70)</f>
        <v>52.043793083290268</v>
      </c>
      <c r="AL71" s="133">
        <f>IF($O$22="X",$R$9,IF($N$7="S1",'VA_k1=0.9_k2=0.1'!N70,IF($N$7="S2",'VA_k1=0.9_k2=0.1'!O70,IF($N$7="I",'VA_k1=0.9_k2=0.1'!P70,IF($N$7="R",'VA_k1=0.9_k2=0.1'!Q70,IF($N$7="D",'VA_k1=0.9_k2=0.1'!R70,IF($N$7="V",'VA_k1=0.9_k2=0.1'!S70,"")))))))</f>
        <v>0</v>
      </c>
      <c r="AM71" s="133">
        <f>IF($O$23="X",$Q$9,'VA_k1=1.0_k2=0.0'!M70)</f>
        <v>5</v>
      </c>
      <c r="AN71" s="133">
        <f>IF($O$23="X",$R$9,IF($N$7="S1",'VA_k1=1.0_k2=0.0'!N70,IF($N$7="S2",'VA_k1=1.0_k2=0.0'!O70,IF($N$7="I",'VA_k1=1.0_k2=0.0'!P70,IF($N$7="R",'VA_k1=1.0_k2=0.0'!Q70,IF($N$7="D",'VA_k1=1.0_k2=0.0'!R70,IF($N$7="V",'VA_k1=1.0_k2=0.0'!S70,"")))))))</f>
        <v>0.24673704225551346</v>
      </c>
    </row>
    <row r="72" spans="17:40" x14ac:dyDescent="0.25">
      <c r="Q72" s="133">
        <f>IF($O$12="X",$Q$9,'RESULTS (2S)'!B86)</f>
        <v>61.845922040351113</v>
      </c>
      <c r="R72" s="133">
        <f>IF($O$12="X",$R$9,IF($N$7="S1",'RESULTS (2S)'!C86,IF($N$7="S2",'RESULTS (2S)'!D86,IF($N$7="I",'RESULTS (2S)'!E86,IF($N$7="R",'RESULTS (2S)'!F86,IF($N$7="D",'RESULTS (2S)'!G86,IF($N$7="V",'RESULTS (2S)'!H86,"")))))))</f>
        <v>5.4448289094952654E-2</v>
      </c>
      <c r="S72" s="133">
        <f>IF($O$13="X",$Q$9,'VA_k1=0.0_k2=1.0'!M71)</f>
        <v>5</v>
      </c>
      <c r="T72" s="133">
        <f>IF($O$13="X",$R$9,IF($N$7="S1",'VA_k1=0.0_k2=1.0'!N71,IF($N$7="S2",'VA_k1=0.0_k2=1.0'!O71,IF($N$7="I",'VA_k1=0.0_k2=1.0'!P71,IF($N$7="R",'VA_k1=0.0_k2=1.0'!Q71,IF($N$7="D",'VA_k1=0.0_k2=1.0'!R71,IF($N$7="V",'VA_k1=0.0_k2=1.0'!S71,"")))))))</f>
        <v>0.24673704225551346</v>
      </c>
      <c r="U72" s="133">
        <f>IF($O$14="X",$Q$9,'VA_k1=0.1_k2=0.9'!M71)</f>
        <v>5</v>
      </c>
      <c r="V72" s="133">
        <f>IF($O$14="X",$R$9,IF($N$7="S1",'VA_k1=0.1_k2=0.9'!N71,IF($N$7="S2",'VA_k1=0.1_k2=0.9'!O71,IF($N$7="I",'VA_k1=0.1_k2=0.9'!P71,IF($N$7="R",'VA_k1=0.1_k2=0.9'!Q71,IF($N$7="D",'VA_k1=0.1_k2=0.9'!R71,IF($N$7="V",'VA_k1=0.1_k2=0.9'!S71,"")))))))</f>
        <v>0.24673704225551346</v>
      </c>
      <c r="W72" s="133">
        <f>IF($O$15="X",$Q$9,'VA_k1=0.2_k2=0.8'!M71)</f>
        <v>5</v>
      </c>
      <c r="X72" s="133">
        <f>IF($O$15="X",$R$9,IF($N$7="S1",'VA_k1=0.2_k2=0.8'!N71,IF($N$7="S2",'VA_k1=0.2_k2=0.8'!O71,IF($N$7="I",'VA_k1=0.2_k2=0.8'!P71,IF($N$7="R",'VA_k1=0.2_k2=0.8'!Q71,IF($N$7="D",'VA_k1=0.2_k2=0.8'!R71,IF($N$7="V",'VA_k1=0.2_k2=0.8'!S71,"")))))))</f>
        <v>0.24673704225551346</v>
      </c>
      <c r="Y72" s="133">
        <f>IF($O$16="X",$Q$9,'VA_k1=0.3_k2=0.7'!M71)</f>
        <v>5</v>
      </c>
      <c r="Z72" s="133">
        <f>IF($O$16="X",$R$9,IF($N$7="S1",'VA_k1=0.3_k2=0.7'!N71,IF($N$7="S2",'VA_k1=0.3_k2=0.7'!O71,IF($N$7="I",'VA_k1=0.3_k2=0.7'!P71,IF($N$7="R",'VA_k1=0.3_k2=0.7'!Q71,IF($N$7="D",'VA_k1=0.3_k2=0.7'!R71,IF($N$7="V",'VA_k1=0.3_k2=0.7'!S71,"")))))))</f>
        <v>0.24673704225551346</v>
      </c>
      <c r="AA72" s="133">
        <f>IF($O$17="X",$Q$9,'VA_k1=0.4_k2=0.6'!M71)</f>
        <v>5</v>
      </c>
      <c r="AB72" s="133">
        <f>IF($O$17="X",$R$9,IF($N$7="S1",'VA_k1=0.4_k2=0.6'!N71,IF($N$7="S2",'VA_k1=0.4_k2=0.6'!O71,IF($N$7="I",'VA_k1=0.4_k2=0.6'!P71,IF($N$7="R",'VA_k1=0.4_k2=0.6'!Q71,IF($N$7="D",'VA_k1=0.4_k2=0.6'!R71,IF($N$7="V",'VA_k1=0.4_k2=0.6'!S71,"")))))))</f>
        <v>0.24673704225551346</v>
      </c>
      <c r="AC72" s="133">
        <f>IF($O$18="X",$Q$9,'VA_k1=0.5_k2=0.5'!M71)</f>
        <v>5</v>
      </c>
      <c r="AD72" s="133">
        <f>IF($O$18="X",$R$9,IF($N$7="S1",'VA_k1=0.5_k2=0.5'!N71,IF($N$7="S2",'VA_k1=0.5_k2=0.5'!O71,IF($N$7="I",'VA_k1=0.5_k2=0.5'!P71,IF($N$7="R",'VA_k1=0.5_k2=0.5'!Q71,IF($N$7="D",'VA_k1=0.5_k2=0.5'!R71,IF($N$7="V",'VA_k1=0.5_k2=0.5'!S71,"")))))))</f>
        <v>0.24673704225551346</v>
      </c>
      <c r="AE72" s="133">
        <f>IF($O$19="X",$Q$9,'VA_k1=0.6_k2=0.4'!M71)</f>
        <v>5</v>
      </c>
      <c r="AF72" s="133">
        <f>IF($O$19="X",$R$9,IF($N$7="S1",'VA_k1=0.6_k2=0.4'!N71,IF($N$7="S2",'VA_k1=0.6_k2=0.4'!O71,IF($N$7="I",'VA_k1=0.6_k2=0.4'!P71,IF($N$7="R",'VA_k1=0.6_k2=0.4'!Q71,IF($N$7="D",'VA_k1=0.6_k2=0.4'!R71,IF($N$7="V",'VA_k1=0.6_k2=0.4'!S71,"")))))))</f>
        <v>0.24673704225551346</v>
      </c>
      <c r="AG72" s="133">
        <f>IF($O$20="X",$Q$9,'VA_k1=0.7_k2=0.3'!M71)</f>
        <v>5</v>
      </c>
      <c r="AH72" s="133">
        <f>IF($O$20="X",$R$9,IF($N$7="S1",'VA_k1=0.7_k2=0.3'!N71,IF($N$7="S2",'VA_k1=0.7_k2=0.3'!O71,IF($N$7="I",'VA_k1=0.7_k2=0.3'!P71,IF($N$7="R",'VA_k1=0.7_k2=0.3'!Q71,IF($N$7="D",'VA_k1=0.7_k2=0.3'!R71,IF($N$7="V",'VA_k1=0.7_k2=0.3'!S71,"")))))))</f>
        <v>0.24673704225551346</v>
      </c>
      <c r="AI72" s="133">
        <f>IF($O$21="X",$Q$9,'VA_k1=0.8_k2=0.2'!M71)</f>
        <v>5</v>
      </c>
      <c r="AJ72" s="133">
        <f>IF($O$21="X",$R$9,IF($N$7="S1",'VA_k1=0.8_k2=0.2'!N71,IF($N$7="S2",'VA_k1=0.8_k2=0.2'!O71,IF($N$7="I",'VA_k1=0.8_k2=0.2'!P71,IF($N$7="R",'VA_k1=0.8_k2=0.2'!Q71,IF($N$7="D",'VA_k1=0.8_k2=0.2'!R71,IF($N$7="V",'VA_k1=0.8_k2=0.2'!S71,"")))))))</f>
        <v>0.24673704225551346</v>
      </c>
      <c r="AK72" s="133">
        <f>IF($O$22="X",$Q$9,'VA_k1=0.9_k2=0.1'!M71)</f>
        <v>53.043793083290268</v>
      </c>
      <c r="AL72" s="133">
        <f>IF($O$22="X",$R$9,IF($N$7="S1",'VA_k1=0.9_k2=0.1'!N71,IF($N$7="S2",'VA_k1=0.9_k2=0.1'!O71,IF($N$7="I",'VA_k1=0.9_k2=0.1'!P71,IF($N$7="R",'VA_k1=0.9_k2=0.1'!Q71,IF($N$7="D",'VA_k1=0.9_k2=0.1'!R71,IF($N$7="V",'VA_k1=0.9_k2=0.1'!S71,"")))))))</f>
        <v>0</v>
      </c>
      <c r="AM72" s="133">
        <f>IF($O$23="X",$Q$9,'VA_k1=1.0_k2=0.0'!M71)</f>
        <v>5</v>
      </c>
      <c r="AN72" s="133">
        <f>IF($O$23="X",$R$9,IF($N$7="S1",'VA_k1=1.0_k2=0.0'!N71,IF($N$7="S2",'VA_k1=1.0_k2=0.0'!O71,IF($N$7="I",'VA_k1=1.0_k2=0.0'!P71,IF($N$7="R",'VA_k1=1.0_k2=0.0'!Q71,IF($N$7="D",'VA_k1=1.0_k2=0.0'!R71,IF($N$7="V",'VA_k1=1.0_k2=0.0'!S71,"")))))))</f>
        <v>0.24673704225551346</v>
      </c>
    </row>
    <row r="73" spans="17:40" x14ac:dyDescent="0.25">
      <c r="Q73" s="133">
        <f>IF($O$12="X",$Q$9,'RESULTS (2S)'!B87)</f>
        <v>62.845922040351113</v>
      </c>
      <c r="R73" s="133">
        <f>IF($O$12="X",$R$9,IF($N$7="S1",'RESULTS (2S)'!C87,IF($N$7="S2",'RESULTS (2S)'!D87,IF($N$7="I",'RESULTS (2S)'!E87,IF($N$7="R",'RESULTS (2S)'!F87,IF($N$7="D",'RESULTS (2S)'!G87,IF($N$7="V",'RESULTS (2S)'!H87,"")))))))</f>
        <v>5.4445852874281615E-2</v>
      </c>
      <c r="S73" s="133">
        <f>IF($O$13="X",$Q$9,'VA_k1=0.0_k2=1.0'!M72)</f>
        <v>5</v>
      </c>
      <c r="T73" s="133">
        <f>IF($O$13="X",$R$9,IF($N$7="S1",'VA_k1=0.0_k2=1.0'!N72,IF($N$7="S2",'VA_k1=0.0_k2=1.0'!O72,IF($N$7="I",'VA_k1=0.0_k2=1.0'!P72,IF($N$7="R",'VA_k1=0.0_k2=1.0'!Q72,IF($N$7="D",'VA_k1=0.0_k2=1.0'!R72,IF($N$7="V",'VA_k1=0.0_k2=1.0'!S72,"")))))))</f>
        <v>0.24673704225551346</v>
      </c>
      <c r="U73" s="133">
        <f>IF($O$14="X",$Q$9,'VA_k1=0.1_k2=0.9'!M72)</f>
        <v>5</v>
      </c>
      <c r="V73" s="133">
        <f>IF($O$14="X",$R$9,IF($N$7="S1",'VA_k1=0.1_k2=0.9'!N72,IF($N$7="S2",'VA_k1=0.1_k2=0.9'!O72,IF($N$7="I",'VA_k1=0.1_k2=0.9'!P72,IF($N$7="R",'VA_k1=0.1_k2=0.9'!Q72,IF($N$7="D",'VA_k1=0.1_k2=0.9'!R72,IF($N$7="V",'VA_k1=0.1_k2=0.9'!S72,"")))))))</f>
        <v>0.24673704225551346</v>
      </c>
      <c r="W73" s="133">
        <f>IF($O$15="X",$Q$9,'VA_k1=0.2_k2=0.8'!M72)</f>
        <v>5</v>
      </c>
      <c r="X73" s="133">
        <f>IF($O$15="X",$R$9,IF($N$7="S1",'VA_k1=0.2_k2=0.8'!N72,IF($N$7="S2",'VA_k1=0.2_k2=0.8'!O72,IF($N$7="I",'VA_k1=0.2_k2=0.8'!P72,IF($N$7="R",'VA_k1=0.2_k2=0.8'!Q72,IF($N$7="D",'VA_k1=0.2_k2=0.8'!R72,IF($N$7="V",'VA_k1=0.2_k2=0.8'!S72,"")))))))</f>
        <v>0.24673704225551346</v>
      </c>
      <c r="Y73" s="133">
        <f>IF($O$16="X",$Q$9,'VA_k1=0.3_k2=0.7'!M72)</f>
        <v>5</v>
      </c>
      <c r="Z73" s="133">
        <f>IF($O$16="X",$R$9,IF($N$7="S1",'VA_k1=0.3_k2=0.7'!N72,IF($N$7="S2",'VA_k1=0.3_k2=0.7'!O72,IF($N$7="I",'VA_k1=0.3_k2=0.7'!P72,IF($N$7="R",'VA_k1=0.3_k2=0.7'!Q72,IF($N$7="D",'VA_k1=0.3_k2=0.7'!R72,IF($N$7="V",'VA_k1=0.3_k2=0.7'!S72,"")))))))</f>
        <v>0.24673704225551346</v>
      </c>
      <c r="AA73" s="133">
        <f>IF($O$17="X",$Q$9,'VA_k1=0.4_k2=0.6'!M72)</f>
        <v>5</v>
      </c>
      <c r="AB73" s="133">
        <f>IF($O$17="X",$R$9,IF($N$7="S1",'VA_k1=0.4_k2=0.6'!N72,IF($N$7="S2",'VA_k1=0.4_k2=0.6'!O72,IF($N$7="I",'VA_k1=0.4_k2=0.6'!P72,IF($N$7="R",'VA_k1=0.4_k2=0.6'!Q72,IF($N$7="D",'VA_k1=0.4_k2=0.6'!R72,IF($N$7="V",'VA_k1=0.4_k2=0.6'!S72,"")))))))</f>
        <v>0.24673704225551346</v>
      </c>
      <c r="AC73" s="133">
        <f>IF($O$18="X",$Q$9,'VA_k1=0.5_k2=0.5'!M72)</f>
        <v>5</v>
      </c>
      <c r="AD73" s="133">
        <f>IF($O$18="X",$R$9,IF($N$7="S1",'VA_k1=0.5_k2=0.5'!N72,IF($N$7="S2",'VA_k1=0.5_k2=0.5'!O72,IF($N$7="I",'VA_k1=0.5_k2=0.5'!P72,IF($N$7="R",'VA_k1=0.5_k2=0.5'!Q72,IF($N$7="D",'VA_k1=0.5_k2=0.5'!R72,IF($N$7="V",'VA_k1=0.5_k2=0.5'!S72,"")))))))</f>
        <v>0.24673704225551346</v>
      </c>
      <c r="AE73" s="133">
        <f>IF($O$19="X",$Q$9,'VA_k1=0.6_k2=0.4'!M72)</f>
        <v>5</v>
      </c>
      <c r="AF73" s="133">
        <f>IF($O$19="X",$R$9,IF($N$7="S1",'VA_k1=0.6_k2=0.4'!N72,IF($N$7="S2",'VA_k1=0.6_k2=0.4'!O72,IF($N$7="I",'VA_k1=0.6_k2=0.4'!P72,IF($N$7="R",'VA_k1=0.6_k2=0.4'!Q72,IF($N$7="D",'VA_k1=0.6_k2=0.4'!R72,IF($N$7="V",'VA_k1=0.6_k2=0.4'!S72,"")))))))</f>
        <v>0.24673704225551346</v>
      </c>
      <c r="AG73" s="133">
        <f>IF($O$20="X",$Q$9,'VA_k1=0.7_k2=0.3'!M72)</f>
        <v>5</v>
      </c>
      <c r="AH73" s="133">
        <f>IF($O$20="X",$R$9,IF($N$7="S1",'VA_k1=0.7_k2=0.3'!N72,IF($N$7="S2",'VA_k1=0.7_k2=0.3'!O72,IF($N$7="I",'VA_k1=0.7_k2=0.3'!P72,IF($N$7="R",'VA_k1=0.7_k2=0.3'!Q72,IF($N$7="D",'VA_k1=0.7_k2=0.3'!R72,IF($N$7="V",'VA_k1=0.7_k2=0.3'!S72,"")))))))</f>
        <v>0.24673704225551346</v>
      </c>
      <c r="AI73" s="133">
        <f>IF($O$21="X",$Q$9,'VA_k1=0.8_k2=0.2'!M72)</f>
        <v>5</v>
      </c>
      <c r="AJ73" s="133">
        <f>IF($O$21="X",$R$9,IF($N$7="S1",'VA_k1=0.8_k2=0.2'!N72,IF($N$7="S2",'VA_k1=0.8_k2=0.2'!O72,IF($N$7="I",'VA_k1=0.8_k2=0.2'!P72,IF($N$7="R",'VA_k1=0.8_k2=0.2'!Q72,IF($N$7="D",'VA_k1=0.8_k2=0.2'!R72,IF($N$7="V",'VA_k1=0.8_k2=0.2'!S72,"")))))))</f>
        <v>0.24673704225551346</v>
      </c>
      <c r="AK73" s="133">
        <f>IF($O$22="X",$Q$9,'VA_k1=0.9_k2=0.1'!M72)</f>
        <v>54.043793083290268</v>
      </c>
      <c r="AL73" s="133">
        <f>IF($O$22="X",$R$9,IF($N$7="S1",'VA_k1=0.9_k2=0.1'!N72,IF($N$7="S2",'VA_k1=0.9_k2=0.1'!O72,IF($N$7="I",'VA_k1=0.9_k2=0.1'!P72,IF($N$7="R",'VA_k1=0.9_k2=0.1'!Q72,IF($N$7="D",'VA_k1=0.9_k2=0.1'!R72,IF($N$7="V",'VA_k1=0.9_k2=0.1'!S72,"")))))))</f>
        <v>0</v>
      </c>
      <c r="AM73" s="133">
        <f>IF($O$23="X",$Q$9,'VA_k1=1.0_k2=0.0'!M72)</f>
        <v>5</v>
      </c>
      <c r="AN73" s="133">
        <f>IF($O$23="X",$R$9,IF($N$7="S1",'VA_k1=1.0_k2=0.0'!N72,IF($N$7="S2",'VA_k1=1.0_k2=0.0'!O72,IF($N$7="I",'VA_k1=1.0_k2=0.0'!P72,IF($N$7="R",'VA_k1=1.0_k2=0.0'!Q72,IF($N$7="D",'VA_k1=1.0_k2=0.0'!R72,IF($N$7="V",'VA_k1=1.0_k2=0.0'!S72,"")))))))</f>
        <v>0.24673704225551346</v>
      </c>
    </row>
    <row r="74" spans="17:40" x14ac:dyDescent="0.25">
      <c r="Q74" s="133">
        <f>IF($O$12="X",$Q$9,'RESULTS (2S)'!B88)</f>
        <v>63.845922040351113</v>
      </c>
      <c r="R74" s="133">
        <f>IF($O$12="X",$R$9,IF($N$7="S1",'RESULTS (2S)'!C88,IF($N$7="S2",'RESULTS (2S)'!D88,IF($N$7="I",'RESULTS (2S)'!E88,IF($N$7="R",'RESULTS (2S)'!F88,IF($N$7="D",'RESULTS (2S)'!G88,IF($N$7="V",'RESULTS (2S)'!H88,"")))))))</f>
        <v>5.4443903347222378E-2</v>
      </c>
      <c r="S74" s="133">
        <f>IF($O$13="X",$Q$9,'VA_k1=0.0_k2=1.0'!M73)</f>
        <v>5</v>
      </c>
      <c r="T74" s="133">
        <f>IF($O$13="X",$R$9,IF($N$7="S1",'VA_k1=0.0_k2=1.0'!N73,IF($N$7="S2",'VA_k1=0.0_k2=1.0'!O73,IF($N$7="I",'VA_k1=0.0_k2=1.0'!P73,IF($N$7="R",'VA_k1=0.0_k2=1.0'!Q73,IF($N$7="D",'VA_k1=0.0_k2=1.0'!R73,IF($N$7="V",'VA_k1=0.0_k2=1.0'!S73,"")))))))</f>
        <v>0.24673704225551346</v>
      </c>
      <c r="U74" s="133">
        <f>IF($O$14="X",$Q$9,'VA_k1=0.1_k2=0.9'!M73)</f>
        <v>5</v>
      </c>
      <c r="V74" s="133">
        <f>IF($O$14="X",$R$9,IF($N$7="S1",'VA_k1=0.1_k2=0.9'!N73,IF($N$7="S2",'VA_k1=0.1_k2=0.9'!O73,IF($N$7="I",'VA_k1=0.1_k2=0.9'!P73,IF($N$7="R",'VA_k1=0.1_k2=0.9'!Q73,IF($N$7="D",'VA_k1=0.1_k2=0.9'!R73,IF($N$7="V",'VA_k1=0.1_k2=0.9'!S73,"")))))))</f>
        <v>0.24673704225551346</v>
      </c>
      <c r="W74" s="133">
        <f>IF($O$15="X",$Q$9,'VA_k1=0.2_k2=0.8'!M73)</f>
        <v>5</v>
      </c>
      <c r="X74" s="133">
        <f>IF($O$15="X",$R$9,IF($N$7="S1",'VA_k1=0.2_k2=0.8'!N73,IF($N$7="S2",'VA_k1=0.2_k2=0.8'!O73,IF($N$7="I",'VA_k1=0.2_k2=0.8'!P73,IF($N$7="R",'VA_k1=0.2_k2=0.8'!Q73,IF($N$7="D",'VA_k1=0.2_k2=0.8'!R73,IF($N$7="V",'VA_k1=0.2_k2=0.8'!S73,"")))))))</f>
        <v>0.24673704225551346</v>
      </c>
      <c r="Y74" s="133">
        <f>IF($O$16="X",$Q$9,'VA_k1=0.3_k2=0.7'!M73)</f>
        <v>5</v>
      </c>
      <c r="Z74" s="133">
        <f>IF($O$16="X",$R$9,IF($N$7="S1",'VA_k1=0.3_k2=0.7'!N73,IF($N$7="S2",'VA_k1=0.3_k2=0.7'!O73,IF($N$7="I",'VA_k1=0.3_k2=0.7'!P73,IF($N$7="R",'VA_k1=0.3_k2=0.7'!Q73,IF($N$7="D",'VA_k1=0.3_k2=0.7'!R73,IF($N$7="V",'VA_k1=0.3_k2=0.7'!S73,"")))))))</f>
        <v>0.24673704225551346</v>
      </c>
      <c r="AA74" s="133">
        <f>IF($O$17="X",$Q$9,'VA_k1=0.4_k2=0.6'!M73)</f>
        <v>5</v>
      </c>
      <c r="AB74" s="133">
        <f>IF($O$17="X",$R$9,IF($N$7="S1",'VA_k1=0.4_k2=0.6'!N73,IF($N$7="S2",'VA_k1=0.4_k2=0.6'!O73,IF($N$7="I",'VA_k1=0.4_k2=0.6'!P73,IF($N$7="R",'VA_k1=0.4_k2=0.6'!Q73,IF($N$7="D",'VA_k1=0.4_k2=0.6'!R73,IF($N$7="V",'VA_k1=0.4_k2=0.6'!S73,"")))))))</f>
        <v>0.24673704225551346</v>
      </c>
      <c r="AC74" s="133">
        <f>IF($O$18="X",$Q$9,'VA_k1=0.5_k2=0.5'!M73)</f>
        <v>5</v>
      </c>
      <c r="AD74" s="133">
        <f>IF($O$18="X",$R$9,IF($N$7="S1",'VA_k1=0.5_k2=0.5'!N73,IF($N$7="S2",'VA_k1=0.5_k2=0.5'!O73,IF($N$7="I",'VA_k1=0.5_k2=0.5'!P73,IF($N$7="R",'VA_k1=0.5_k2=0.5'!Q73,IF($N$7="D",'VA_k1=0.5_k2=0.5'!R73,IF($N$7="V",'VA_k1=0.5_k2=0.5'!S73,"")))))))</f>
        <v>0.24673704225551346</v>
      </c>
      <c r="AE74" s="133">
        <f>IF($O$19="X",$Q$9,'VA_k1=0.6_k2=0.4'!M73)</f>
        <v>5</v>
      </c>
      <c r="AF74" s="133">
        <f>IF($O$19="X",$R$9,IF($N$7="S1",'VA_k1=0.6_k2=0.4'!N73,IF($N$7="S2",'VA_k1=0.6_k2=0.4'!O73,IF($N$7="I",'VA_k1=0.6_k2=0.4'!P73,IF($N$7="R",'VA_k1=0.6_k2=0.4'!Q73,IF($N$7="D",'VA_k1=0.6_k2=0.4'!R73,IF($N$7="V",'VA_k1=0.6_k2=0.4'!S73,"")))))))</f>
        <v>0.24673704225551346</v>
      </c>
      <c r="AG74" s="133">
        <f>IF($O$20="X",$Q$9,'VA_k1=0.7_k2=0.3'!M73)</f>
        <v>5</v>
      </c>
      <c r="AH74" s="133">
        <f>IF($O$20="X",$R$9,IF($N$7="S1",'VA_k1=0.7_k2=0.3'!N73,IF($N$7="S2",'VA_k1=0.7_k2=0.3'!O73,IF($N$7="I",'VA_k1=0.7_k2=0.3'!P73,IF($N$7="R",'VA_k1=0.7_k2=0.3'!Q73,IF($N$7="D",'VA_k1=0.7_k2=0.3'!R73,IF($N$7="V",'VA_k1=0.7_k2=0.3'!S73,"")))))))</f>
        <v>0.24673704225551346</v>
      </c>
      <c r="AI74" s="133">
        <f>IF($O$21="X",$Q$9,'VA_k1=0.8_k2=0.2'!M73)</f>
        <v>5</v>
      </c>
      <c r="AJ74" s="133">
        <f>IF($O$21="X",$R$9,IF($N$7="S1",'VA_k1=0.8_k2=0.2'!N73,IF($N$7="S2",'VA_k1=0.8_k2=0.2'!O73,IF($N$7="I",'VA_k1=0.8_k2=0.2'!P73,IF($N$7="R",'VA_k1=0.8_k2=0.2'!Q73,IF($N$7="D",'VA_k1=0.8_k2=0.2'!R73,IF($N$7="V",'VA_k1=0.8_k2=0.2'!S73,"")))))))</f>
        <v>0.24673704225551346</v>
      </c>
      <c r="AK74" s="133">
        <f>IF($O$22="X",$Q$9,'VA_k1=0.9_k2=0.1'!M73)</f>
        <v>55.043793083290268</v>
      </c>
      <c r="AL74" s="133">
        <f>IF($O$22="X",$R$9,IF($N$7="S1",'VA_k1=0.9_k2=0.1'!N73,IF($N$7="S2",'VA_k1=0.9_k2=0.1'!O73,IF($N$7="I",'VA_k1=0.9_k2=0.1'!P73,IF($N$7="R",'VA_k1=0.9_k2=0.1'!Q73,IF($N$7="D",'VA_k1=0.9_k2=0.1'!R73,IF($N$7="V",'VA_k1=0.9_k2=0.1'!S73,"")))))))</f>
        <v>0</v>
      </c>
      <c r="AM74" s="133">
        <f>IF($O$23="X",$Q$9,'VA_k1=1.0_k2=0.0'!M73)</f>
        <v>5</v>
      </c>
      <c r="AN74" s="133">
        <f>IF($O$23="X",$R$9,IF($N$7="S1",'VA_k1=1.0_k2=0.0'!N73,IF($N$7="S2",'VA_k1=1.0_k2=0.0'!O73,IF($N$7="I",'VA_k1=1.0_k2=0.0'!P73,IF($N$7="R",'VA_k1=1.0_k2=0.0'!Q73,IF($N$7="D",'VA_k1=1.0_k2=0.0'!R73,IF($N$7="V",'VA_k1=1.0_k2=0.0'!S73,"")))))))</f>
        <v>0.24673704225551346</v>
      </c>
    </row>
    <row r="75" spans="17:40" x14ac:dyDescent="0.25">
      <c r="Q75" s="133">
        <f>IF($O$12="X",$Q$9,'RESULTS (2S)'!B89)</f>
        <v>64.845922040351113</v>
      </c>
      <c r="R75" s="133">
        <f>IF($O$12="X",$R$9,IF($N$7="S1",'RESULTS (2S)'!C89,IF($N$7="S2",'RESULTS (2S)'!D89,IF($N$7="I",'RESULTS (2S)'!E89,IF($N$7="R",'RESULTS (2S)'!F89,IF($N$7="D",'RESULTS (2S)'!G89,IF($N$7="V",'RESULTS (2S)'!H89,"")))))))</f>
        <v>5.4442343282970138E-2</v>
      </c>
      <c r="S75" s="133">
        <f>IF($O$13="X",$Q$9,'VA_k1=0.0_k2=1.0'!M74)</f>
        <v>5</v>
      </c>
      <c r="T75" s="133">
        <f>IF($O$13="X",$R$9,IF($N$7="S1",'VA_k1=0.0_k2=1.0'!N74,IF($N$7="S2",'VA_k1=0.0_k2=1.0'!O74,IF($N$7="I",'VA_k1=0.0_k2=1.0'!P74,IF($N$7="R",'VA_k1=0.0_k2=1.0'!Q74,IF($N$7="D",'VA_k1=0.0_k2=1.0'!R74,IF($N$7="V",'VA_k1=0.0_k2=1.0'!S74,"")))))))</f>
        <v>0.24673704225551346</v>
      </c>
      <c r="U75" s="133">
        <f>IF($O$14="X",$Q$9,'VA_k1=0.1_k2=0.9'!M74)</f>
        <v>5</v>
      </c>
      <c r="V75" s="133">
        <f>IF($O$14="X",$R$9,IF($N$7="S1",'VA_k1=0.1_k2=0.9'!N74,IF($N$7="S2",'VA_k1=0.1_k2=0.9'!O74,IF($N$7="I",'VA_k1=0.1_k2=0.9'!P74,IF($N$7="R",'VA_k1=0.1_k2=0.9'!Q74,IF($N$7="D",'VA_k1=0.1_k2=0.9'!R74,IF($N$7="V",'VA_k1=0.1_k2=0.9'!S74,"")))))))</f>
        <v>0.24673704225551346</v>
      </c>
      <c r="W75" s="133">
        <f>IF($O$15="X",$Q$9,'VA_k1=0.2_k2=0.8'!M74)</f>
        <v>5</v>
      </c>
      <c r="X75" s="133">
        <f>IF($O$15="X",$R$9,IF($N$7="S1",'VA_k1=0.2_k2=0.8'!N74,IF($N$7="S2",'VA_k1=0.2_k2=0.8'!O74,IF($N$7="I",'VA_k1=0.2_k2=0.8'!P74,IF($N$7="R",'VA_k1=0.2_k2=0.8'!Q74,IF($N$7="D",'VA_k1=0.2_k2=0.8'!R74,IF($N$7="V",'VA_k1=0.2_k2=0.8'!S74,"")))))))</f>
        <v>0.24673704225551346</v>
      </c>
      <c r="Y75" s="133">
        <f>IF($O$16="X",$Q$9,'VA_k1=0.3_k2=0.7'!M74)</f>
        <v>5</v>
      </c>
      <c r="Z75" s="133">
        <f>IF($O$16="X",$R$9,IF($N$7="S1",'VA_k1=0.3_k2=0.7'!N74,IF($N$7="S2",'VA_k1=0.3_k2=0.7'!O74,IF($N$7="I",'VA_k1=0.3_k2=0.7'!P74,IF($N$7="R",'VA_k1=0.3_k2=0.7'!Q74,IF($N$7="D",'VA_k1=0.3_k2=0.7'!R74,IF($N$7="V",'VA_k1=0.3_k2=0.7'!S74,"")))))))</f>
        <v>0.24673704225551346</v>
      </c>
      <c r="AA75" s="133">
        <f>IF($O$17="X",$Q$9,'VA_k1=0.4_k2=0.6'!M74)</f>
        <v>5</v>
      </c>
      <c r="AB75" s="133">
        <f>IF($O$17="X",$R$9,IF($N$7="S1",'VA_k1=0.4_k2=0.6'!N74,IF($N$7="S2",'VA_k1=0.4_k2=0.6'!O74,IF($N$7="I",'VA_k1=0.4_k2=0.6'!P74,IF($N$7="R",'VA_k1=0.4_k2=0.6'!Q74,IF($N$7="D",'VA_k1=0.4_k2=0.6'!R74,IF($N$7="V",'VA_k1=0.4_k2=0.6'!S74,"")))))))</f>
        <v>0.24673704225551346</v>
      </c>
      <c r="AC75" s="133">
        <f>IF($O$18="X",$Q$9,'VA_k1=0.5_k2=0.5'!M74)</f>
        <v>5</v>
      </c>
      <c r="AD75" s="133">
        <f>IF($O$18="X",$R$9,IF($N$7="S1",'VA_k1=0.5_k2=0.5'!N74,IF($N$7="S2",'VA_k1=0.5_k2=0.5'!O74,IF($N$7="I",'VA_k1=0.5_k2=0.5'!P74,IF($N$7="R",'VA_k1=0.5_k2=0.5'!Q74,IF($N$7="D",'VA_k1=0.5_k2=0.5'!R74,IF($N$7="V",'VA_k1=0.5_k2=0.5'!S74,"")))))))</f>
        <v>0.24673704225551346</v>
      </c>
      <c r="AE75" s="133">
        <f>IF($O$19="X",$Q$9,'VA_k1=0.6_k2=0.4'!M74)</f>
        <v>5</v>
      </c>
      <c r="AF75" s="133">
        <f>IF($O$19="X",$R$9,IF($N$7="S1",'VA_k1=0.6_k2=0.4'!N74,IF($N$7="S2",'VA_k1=0.6_k2=0.4'!O74,IF($N$7="I",'VA_k1=0.6_k2=0.4'!P74,IF($N$7="R",'VA_k1=0.6_k2=0.4'!Q74,IF($N$7="D",'VA_k1=0.6_k2=0.4'!R74,IF($N$7="V",'VA_k1=0.6_k2=0.4'!S74,"")))))))</f>
        <v>0.24673704225551346</v>
      </c>
      <c r="AG75" s="133">
        <f>IF($O$20="X",$Q$9,'VA_k1=0.7_k2=0.3'!M74)</f>
        <v>5</v>
      </c>
      <c r="AH75" s="133">
        <f>IF($O$20="X",$R$9,IF($N$7="S1",'VA_k1=0.7_k2=0.3'!N74,IF($N$7="S2",'VA_k1=0.7_k2=0.3'!O74,IF($N$7="I",'VA_k1=0.7_k2=0.3'!P74,IF($N$7="R",'VA_k1=0.7_k2=0.3'!Q74,IF($N$7="D",'VA_k1=0.7_k2=0.3'!R74,IF($N$7="V",'VA_k1=0.7_k2=0.3'!S74,"")))))))</f>
        <v>0.24673704225551346</v>
      </c>
      <c r="AI75" s="133">
        <f>IF($O$21="X",$Q$9,'VA_k1=0.8_k2=0.2'!M74)</f>
        <v>5</v>
      </c>
      <c r="AJ75" s="133">
        <f>IF($O$21="X",$R$9,IF($N$7="S1",'VA_k1=0.8_k2=0.2'!N74,IF($N$7="S2",'VA_k1=0.8_k2=0.2'!O74,IF($N$7="I",'VA_k1=0.8_k2=0.2'!P74,IF($N$7="R",'VA_k1=0.8_k2=0.2'!Q74,IF($N$7="D",'VA_k1=0.8_k2=0.2'!R74,IF($N$7="V",'VA_k1=0.8_k2=0.2'!S74,"")))))))</f>
        <v>0.24673704225551346</v>
      </c>
      <c r="AK75" s="133">
        <f>IF($O$22="X",$Q$9,'VA_k1=0.9_k2=0.1'!M74)</f>
        <v>56.043793083290268</v>
      </c>
      <c r="AL75" s="133">
        <f>IF($O$22="X",$R$9,IF($N$7="S1",'VA_k1=0.9_k2=0.1'!N74,IF($N$7="S2",'VA_k1=0.9_k2=0.1'!O74,IF($N$7="I",'VA_k1=0.9_k2=0.1'!P74,IF($N$7="R",'VA_k1=0.9_k2=0.1'!Q74,IF($N$7="D",'VA_k1=0.9_k2=0.1'!R74,IF($N$7="V",'VA_k1=0.9_k2=0.1'!S74,"")))))))</f>
        <v>0</v>
      </c>
      <c r="AM75" s="133">
        <f>IF($O$23="X",$Q$9,'VA_k1=1.0_k2=0.0'!M74)</f>
        <v>5</v>
      </c>
      <c r="AN75" s="133">
        <f>IF($O$23="X",$R$9,IF($N$7="S1",'VA_k1=1.0_k2=0.0'!N74,IF($N$7="S2",'VA_k1=1.0_k2=0.0'!O74,IF($N$7="I",'VA_k1=1.0_k2=0.0'!P74,IF($N$7="R",'VA_k1=1.0_k2=0.0'!Q74,IF($N$7="D",'VA_k1=1.0_k2=0.0'!R74,IF($N$7="V",'VA_k1=1.0_k2=0.0'!S74,"")))))))</f>
        <v>0.24673704225551346</v>
      </c>
    </row>
    <row r="76" spans="17:40" x14ac:dyDescent="0.25">
      <c r="Q76" s="133">
        <f>IF($O$12="X",$Q$9,'RESULTS (2S)'!B90)</f>
        <v>65.845922040351113</v>
      </c>
      <c r="R76" s="133">
        <f>IF($O$12="X",$R$9,IF($N$7="S1",'RESULTS (2S)'!C90,IF($N$7="S2",'RESULTS (2S)'!D90,IF($N$7="I",'RESULTS (2S)'!E90,IF($N$7="R",'RESULTS (2S)'!F90,IF($N$7="D",'RESULTS (2S)'!G90,IF($N$7="V",'RESULTS (2S)'!H90,"")))))))</f>
        <v>5.4441094876062773E-2</v>
      </c>
      <c r="S76" s="133">
        <f>IF($O$13="X",$Q$9,'VA_k1=0.0_k2=1.0'!M75)</f>
        <v>5</v>
      </c>
      <c r="T76" s="133">
        <f>IF($O$13="X",$R$9,IF($N$7="S1",'VA_k1=0.0_k2=1.0'!N75,IF($N$7="S2",'VA_k1=0.0_k2=1.0'!O75,IF($N$7="I",'VA_k1=0.0_k2=1.0'!P75,IF($N$7="R",'VA_k1=0.0_k2=1.0'!Q75,IF($N$7="D",'VA_k1=0.0_k2=1.0'!R75,IF($N$7="V",'VA_k1=0.0_k2=1.0'!S75,"")))))))</f>
        <v>0.24673704225551346</v>
      </c>
      <c r="U76" s="133">
        <f>IF($O$14="X",$Q$9,'VA_k1=0.1_k2=0.9'!M75)</f>
        <v>5</v>
      </c>
      <c r="V76" s="133">
        <f>IF($O$14="X",$R$9,IF($N$7="S1",'VA_k1=0.1_k2=0.9'!N75,IF($N$7="S2",'VA_k1=0.1_k2=0.9'!O75,IF($N$7="I",'VA_k1=0.1_k2=0.9'!P75,IF($N$7="R",'VA_k1=0.1_k2=0.9'!Q75,IF($N$7="D",'VA_k1=0.1_k2=0.9'!R75,IF($N$7="V",'VA_k1=0.1_k2=0.9'!S75,"")))))))</f>
        <v>0.24673704225551346</v>
      </c>
      <c r="W76" s="133">
        <f>IF($O$15="X",$Q$9,'VA_k1=0.2_k2=0.8'!M75)</f>
        <v>5</v>
      </c>
      <c r="X76" s="133">
        <f>IF($O$15="X",$R$9,IF($N$7="S1",'VA_k1=0.2_k2=0.8'!N75,IF($N$7="S2",'VA_k1=0.2_k2=0.8'!O75,IF($N$7="I",'VA_k1=0.2_k2=0.8'!P75,IF($N$7="R",'VA_k1=0.2_k2=0.8'!Q75,IF($N$7="D",'VA_k1=0.2_k2=0.8'!R75,IF($N$7="V",'VA_k1=0.2_k2=0.8'!S75,"")))))))</f>
        <v>0.24673704225551346</v>
      </c>
      <c r="Y76" s="133">
        <f>IF($O$16="X",$Q$9,'VA_k1=0.3_k2=0.7'!M75)</f>
        <v>5</v>
      </c>
      <c r="Z76" s="133">
        <f>IF($O$16="X",$R$9,IF($N$7="S1",'VA_k1=0.3_k2=0.7'!N75,IF($N$7="S2",'VA_k1=0.3_k2=0.7'!O75,IF($N$7="I",'VA_k1=0.3_k2=0.7'!P75,IF($N$7="R",'VA_k1=0.3_k2=0.7'!Q75,IF($N$7="D",'VA_k1=0.3_k2=0.7'!R75,IF($N$7="V",'VA_k1=0.3_k2=0.7'!S75,"")))))))</f>
        <v>0.24673704225551346</v>
      </c>
      <c r="AA76" s="133">
        <f>IF($O$17="X",$Q$9,'VA_k1=0.4_k2=0.6'!M75)</f>
        <v>5</v>
      </c>
      <c r="AB76" s="133">
        <f>IF($O$17="X",$R$9,IF($N$7="S1",'VA_k1=0.4_k2=0.6'!N75,IF($N$7="S2",'VA_k1=0.4_k2=0.6'!O75,IF($N$7="I",'VA_k1=0.4_k2=0.6'!P75,IF($N$7="R",'VA_k1=0.4_k2=0.6'!Q75,IF($N$7="D",'VA_k1=0.4_k2=0.6'!R75,IF($N$7="V",'VA_k1=0.4_k2=0.6'!S75,"")))))))</f>
        <v>0.24673704225551346</v>
      </c>
      <c r="AC76" s="133">
        <f>IF($O$18="X",$Q$9,'VA_k1=0.5_k2=0.5'!M75)</f>
        <v>5</v>
      </c>
      <c r="AD76" s="133">
        <f>IF($O$18="X",$R$9,IF($N$7="S1",'VA_k1=0.5_k2=0.5'!N75,IF($N$7="S2",'VA_k1=0.5_k2=0.5'!O75,IF($N$7="I",'VA_k1=0.5_k2=0.5'!P75,IF($N$7="R",'VA_k1=0.5_k2=0.5'!Q75,IF($N$7="D",'VA_k1=0.5_k2=0.5'!R75,IF($N$7="V",'VA_k1=0.5_k2=0.5'!S75,"")))))))</f>
        <v>0.24673704225551346</v>
      </c>
      <c r="AE76" s="133">
        <f>IF($O$19="X",$Q$9,'VA_k1=0.6_k2=0.4'!M75)</f>
        <v>5</v>
      </c>
      <c r="AF76" s="133">
        <f>IF($O$19="X",$R$9,IF($N$7="S1",'VA_k1=0.6_k2=0.4'!N75,IF($N$7="S2",'VA_k1=0.6_k2=0.4'!O75,IF($N$7="I",'VA_k1=0.6_k2=0.4'!P75,IF($N$7="R",'VA_k1=0.6_k2=0.4'!Q75,IF($N$7="D",'VA_k1=0.6_k2=0.4'!R75,IF($N$7="V",'VA_k1=0.6_k2=0.4'!S75,"")))))))</f>
        <v>0.24673704225551346</v>
      </c>
      <c r="AG76" s="133">
        <f>IF($O$20="X",$Q$9,'VA_k1=0.7_k2=0.3'!M75)</f>
        <v>5</v>
      </c>
      <c r="AH76" s="133">
        <f>IF($O$20="X",$R$9,IF($N$7="S1",'VA_k1=0.7_k2=0.3'!N75,IF($N$7="S2",'VA_k1=0.7_k2=0.3'!O75,IF($N$7="I",'VA_k1=0.7_k2=0.3'!P75,IF($N$7="R",'VA_k1=0.7_k2=0.3'!Q75,IF($N$7="D",'VA_k1=0.7_k2=0.3'!R75,IF($N$7="V",'VA_k1=0.7_k2=0.3'!S75,"")))))))</f>
        <v>0.24673704225551346</v>
      </c>
      <c r="AI76" s="133">
        <f>IF($O$21="X",$Q$9,'VA_k1=0.8_k2=0.2'!M75)</f>
        <v>5</v>
      </c>
      <c r="AJ76" s="133">
        <f>IF($O$21="X",$R$9,IF($N$7="S1",'VA_k1=0.8_k2=0.2'!N75,IF($N$7="S2",'VA_k1=0.8_k2=0.2'!O75,IF($N$7="I",'VA_k1=0.8_k2=0.2'!P75,IF($N$7="R",'VA_k1=0.8_k2=0.2'!Q75,IF($N$7="D",'VA_k1=0.8_k2=0.2'!R75,IF($N$7="V",'VA_k1=0.8_k2=0.2'!S75,"")))))))</f>
        <v>0.24673704225551346</v>
      </c>
      <c r="AK76" s="133">
        <f>IF($O$22="X",$Q$9,'VA_k1=0.9_k2=0.1'!M75)</f>
        <v>57.043793083290268</v>
      </c>
      <c r="AL76" s="133">
        <f>IF($O$22="X",$R$9,IF($N$7="S1",'VA_k1=0.9_k2=0.1'!N75,IF($N$7="S2",'VA_k1=0.9_k2=0.1'!O75,IF($N$7="I",'VA_k1=0.9_k2=0.1'!P75,IF($N$7="R",'VA_k1=0.9_k2=0.1'!Q75,IF($N$7="D",'VA_k1=0.9_k2=0.1'!R75,IF($N$7="V",'VA_k1=0.9_k2=0.1'!S75,"")))))))</f>
        <v>0</v>
      </c>
      <c r="AM76" s="133">
        <f>IF($O$23="X",$Q$9,'VA_k1=1.0_k2=0.0'!M75)</f>
        <v>5</v>
      </c>
      <c r="AN76" s="133">
        <f>IF($O$23="X",$R$9,IF($N$7="S1",'VA_k1=1.0_k2=0.0'!N75,IF($N$7="S2",'VA_k1=1.0_k2=0.0'!O75,IF($N$7="I",'VA_k1=1.0_k2=0.0'!P75,IF($N$7="R",'VA_k1=1.0_k2=0.0'!Q75,IF($N$7="D",'VA_k1=1.0_k2=0.0'!R75,IF($N$7="V",'VA_k1=1.0_k2=0.0'!S75,"")))))))</f>
        <v>0.24673704225551346</v>
      </c>
    </row>
    <row r="77" spans="17:40" x14ac:dyDescent="0.25">
      <c r="Q77" s="133">
        <f>IF($O$12="X",$Q$9,'RESULTS (2S)'!B91)</f>
        <v>66.845922040351113</v>
      </c>
      <c r="R77" s="133">
        <f>IF($O$12="X",$R$9,IF($N$7="S1",'RESULTS (2S)'!C91,IF($N$7="S2",'RESULTS (2S)'!D91,IF($N$7="I",'RESULTS (2S)'!E91,IF($N$7="R",'RESULTS (2S)'!F91,IF($N$7="D",'RESULTS (2S)'!G91,IF($N$7="V",'RESULTS (2S)'!H91,"")))))))</f>
        <v>5.4440095865205138E-2</v>
      </c>
      <c r="S77" s="133">
        <f>IF($O$13="X",$Q$9,'VA_k1=0.0_k2=1.0'!M76)</f>
        <v>5</v>
      </c>
      <c r="T77" s="133">
        <f>IF($O$13="X",$R$9,IF($N$7="S1",'VA_k1=0.0_k2=1.0'!N76,IF($N$7="S2",'VA_k1=0.0_k2=1.0'!O76,IF($N$7="I",'VA_k1=0.0_k2=1.0'!P76,IF($N$7="R",'VA_k1=0.0_k2=1.0'!Q76,IF($N$7="D",'VA_k1=0.0_k2=1.0'!R76,IF($N$7="V",'VA_k1=0.0_k2=1.0'!S76,"")))))))</f>
        <v>0.24673704225551346</v>
      </c>
      <c r="U77" s="133">
        <f>IF($O$14="X",$Q$9,'VA_k1=0.1_k2=0.9'!M76)</f>
        <v>5</v>
      </c>
      <c r="V77" s="133">
        <f>IF($O$14="X",$R$9,IF($N$7="S1",'VA_k1=0.1_k2=0.9'!N76,IF($N$7="S2",'VA_k1=0.1_k2=0.9'!O76,IF($N$7="I",'VA_k1=0.1_k2=0.9'!P76,IF($N$7="R",'VA_k1=0.1_k2=0.9'!Q76,IF($N$7="D",'VA_k1=0.1_k2=0.9'!R76,IF($N$7="V",'VA_k1=0.1_k2=0.9'!S76,"")))))))</f>
        <v>0.24673704225551346</v>
      </c>
      <c r="W77" s="133">
        <f>IF($O$15="X",$Q$9,'VA_k1=0.2_k2=0.8'!M76)</f>
        <v>5</v>
      </c>
      <c r="X77" s="133">
        <f>IF($O$15="X",$R$9,IF($N$7="S1",'VA_k1=0.2_k2=0.8'!N76,IF($N$7="S2",'VA_k1=0.2_k2=0.8'!O76,IF($N$7="I",'VA_k1=0.2_k2=0.8'!P76,IF($N$7="R",'VA_k1=0.2_k2=0.8'!Q76,IF($N$7="D",'VA_k1=0.2_k2=0.8'!R76,IF($N$7="V",'VA_k1=0.2_k2=0.8'!S76,"")))))))</f>
        <v>0.24673704225551346</v>
      </c>
      <c r="Y77" s="133">
        <f>IF($O$16="X",$Q$9,'VA_k1=0.3_k2=0.7'!M76)</f>
        <v>5</v>
      </c>
      <c r="Z77" s="133">
        <f>IF($O$16="X",$R$9,IF($N$7="S1",'VA_k1=0.3_k2=0.7'!N76,IF($N$7="S2",'VA_k1=0.3_k2=0.7'!O76,IF($N$7="I",'VA_k1=0.3_k2=0.7'!P76,IF($N$7="R",'VA_k1=0.3_k2=0.7'!Q76,IF($N$7="D",'VA_k1=0.3_k2=0.7'!R76,IF($N$7="V",'VA_k1=0.3_k2=0.7'!S76,"")))))))</f>
        <v>0.24673704225551346</v>
      </c>
      <c r="AA77" s="133">
        <f>IF($O$17="X",$Q$9,'VA_k1=0.4_k2=0.6'!M76)</f>
        <v>5</v>
      </c>
      <c r="AB77" s="133">
        <f>IF($O$17="X",$R$9,IF($N$7="S1",'VA_k1=0.4_k2=0.6'!N76,IF($N$7="S2",'VA_k1=0.4_k2=0.6'!O76,IF($N$7="I",'VA_k1=0.4_k2=0.6'!P76,IF($N$7="R",'VA_k1=0.4_k2=0.6'!Q76,IF($N$7="D",'VA_k1=0.4_k2=0.6'!R76,IF($N$7="V",'VA_k1=0.4_k2=0.6'!S76,"")))))))</f>
        <v>0.24673704225551346</v>
      </c>
      <c r="AC77" s="133">
        <f>IF($O$18="X",$Q$9,'VA_k1=0.5_k2=0.5'!M76)</f>
        <v>5</v>
      </c>
      <c r="AD77" s="133">
        <f>IF($O$18="X",$R$9,IF($N$7="S1",'VA_k1=0.5_k2=0.5'!N76,IF($N$7="S2",'VA_k1=0.5_k2=0.5'!O76,IF($N$7="I",'VA_k1=0.5_k2=0.5'!P76,IF($N$7="R",'VA_k1=0.5_k2=0.5'!Q76,IF($N$7="D",'VA_k1=0.5_k2=0.5'!R76,IF($N$7="V",'VA_k1=0.5_k2=0.5'!S76,"")))))))</f>
        <v>0.24673704225551346</v>
      </c>
      <c r="AE77" s="133">
        <f>IF($O$19="X",$Q$9,'VA_k1=0.6_k2=0.4'!M76)</f>
        <v>5</v>
      </c>
      <c r="AF77" s="133">
        <f>IF($O$19="X",$R$9,IF($N$7="S1",'VA_k1=0.6_k2=0.4'!N76,IF($N$7="S2",'VA_k1=0.6_k2=0.4'!O76,IF($N$7="I",'VA_k1=0.6_k2=0.4'!P76,IF($N$7="R",'VA_k1=0.6_k2=0.4'!Q76,IF($N$7="D",'VA_k1=0.6_k2=0.4'!R76,IF($N$7="V",'VA_k1=0.6_k2=0.4'!S76,"")))))))</f>
        <v>0.24673704225551346</v>
      </c>
      <c r="AG77" s="133">
        <f>IF($O$20="X",$Q$9,'VA_k1=0.7_k2=0.3'!M76)</f>
        <v>5</v>
      </c>
      <c r="AH77" s="133">
        <f>IF($O$20="X",$R$9,IF($N$7="S1",'VA_k1=0.7_k2=0.3'!N76,IF($N$7="S2",'VA_k1=0.7_k2=0.3'!O76,IF($N$7="I",'VA_k1=0.7_k2=0.3'!P76,IF($N$7="R",'VA_k1=0.7_k2=0.3'!Q76,IF($N$7="D",'VA_k1=0.7_k2=0.3'!R76,IF($N$7="V",'VA_k1=0.7_k2=0.3'!S76,"")))))))</f>
        <v>0.24673704225551346</v>
      </c>
      <c r="AI77" s="133">
        <f>IF($O$21="X",$Q$9,'VA_k1=0.8_k2=0.2'!M76)</f>
        <v>5</v>
      </c>
      <c r="AJ77" s="133">
        <f>IF($O$21="X",$R$9,IF($N$7="S1",'VA_k1=0.8_k2=0.2'!N76,IF($N$7="S2",'VA_k1=0.8_k2=0.2'!O76,IF($N$7="I",'VA_k1=0.8_k2=0.2'!P76,IF($N$7="R",'VA_k1=0.8_k2=0.2'!Q76,IF($N$7="D",'VA_k1=0.8_k2=0.2'!R76,IF($N$7="V",'VA_k1=0.8_k2=0.2'!S76,"")))))))</f>
        <v>0.24673704225551346</v>
      </c>
      <c r="AK77" s="133">
        <f>IF($O$22="X",$Q$9,'VA_k1=0.9_k2=0.1'!M76)</f>
        <v>58.043793083290268</v>
      </c>
      <c r="AL77" s="133">
        <f>IF($O$22="X",$R$9,IF($N$7="S1",'VA_k1=0.9_k2=0.1'!N76,IF($N$7="S2",'VA_k1=0.9_k2=0.1'!O76,IF($N$7="I",'VA_k1=0.9_k2=0.1'!P76,IF($N$7="R",'VA_k1=0.9_k2=0.1'!Q76,IF($N$7="D",'VA_k1=0.9_k2=0.1'!R76,IF($N$7="V",'VA_k1=0.9_k2=0.1'!S76,"")))))))</f>
        <v>0</v>
      </c>
      <c r="AM77" s="133">
        <f>IF($O$23="X",$Q$9,'VA_k1=1.0_k2=0.0'!M76)</f>
        <v>5</v>
      </c>
      <c r="AN77" s="133">
        <f>IF($O$23="X",$R$9,IF($N$7="S1",'VA_k1=1.0_k2=0.0'!N76,IF($N$7="S2",'VA_k1=1.0_k2=0.0'!O76,IF($N$7="I",'VA_k1=1.0_k2=0.0'!P76,IF($N$7="R",'VA_k1=1.0_k2=0.0'!Q76,IF($N$7="D",'VA_k1=1.0_k2=0.0'!R76,IF($N$7="V",'VA_k1=1.0_k2=0.0'!S76,"")))))))</f>
        <v>0.24673704225551346</v>
      </c>
    </row>
    <row r="78" spans="17:40" x14ac:dyDescent="0.25">
      <c r="Q78" s="133">
        <f>IF($O$12="X",$Q$9,'RESULTS (2S)'!B92)</f>
        <v>67.845922040351113</v>
      </c>
      <c r="R78" s="133">
        <f>IF($O$12="X",$R$9,IF($N$7="S1",'RESULTS (2S)'!C92,IF($N$7="S2",'RESULTS (2S)'!D92,IF($N$7="I",'RESULTS (2S)'!E92,IF($N$7="R",'RESULTS (2S)'!F92,IF($N$7="D",'RESULTS (2S)'!G92,IF($N$7="V",'RESULTS (2S)'!H92,"")))))))</f>
        <v>5.4439296427646389E-2</v>
      </c>
      <c r="S78" s="133">
        <f>IF($O$13="X",$Q$9,'VA_k1=0.0_k2=1.0'!M77)</f>
        <v>5</v>
      </c>
      <c r="T78" s="133">
        <f>IF($O$13="X",$R$9,IF($N$7="S1",'VA_k1=0.0_k2=1.0'!N77,IF($N$7="S2",'VA_k1=0.0_k2=1.0'!O77,IF($N$7="I",'VA_k1=0.0_k2=1.0'!P77,IF($N$7="R",'VA_k1=0.0_k2=1.0'!Q77,IF($N$7="D",'VA_k1=0.0_k2=1.0'!R77,IF($N$7="V",'VA_k1=0.0_k2=1.0'!S77,"")))))))</f>
        <v>0.24673704225551346</v>
      </c>
      <c r="U78" s="133">
        <f>IF($O$14="X",$Q$9,'VA_k1=0.1_k2=0.9'!M77)</f>
        <v>5</v>
      </c>
      <c r="V78" s="133">
        <f>IF($O$14="X",$R$9,IF($N$7="S1",'VA_k1=0.1_k2=0.9'!N77,IF($N$7="S2",'VA_k1=0.1_k2=0.9'!O77,IF($N$7="I",'VA_k1=0.1_k2=0.9'!P77,IF($N$7="R",'VA_k1=0.1_k2=0.9'!Q77,IF($N$7="D",'VA_k1=0.1_k2=0.9'!R77,IF($N$7="V",'VA_k1=0.1_k2=0.9'!S77,"")))))))</f>
        <v>0.24673704225551346</v>
      </c>
      <c r="W78" s="133">
        <f>IF($O$15="X",$Q$9,'VA_k1=0.2_k2=0.8'!M77)</f>
        <v>5</v>
      </c>
      <c r="X78" s="133">
        <f>IF($O$15="X",$R$9,IF($N$7="S1",'VA_k1=0.2_k2=0.8'!N77,IF($N$7="S2",'VA_k1=0.2_k2=0.8'!O77,IF($N$7="I",'VA_k1=0.2_k2=0.8'!P77,IF($N$7="R",'VA_k1=0.2_k2=0.8'!Q77,IF($N$7="D",'VA_k1=0.2_k2=0.8'!R77,IF($N$7="V",'VA_k1=0.2_k2=0.8'!S77,"")))))))</f>
        <v>0.24673704225551346</v>
      </c>
      <c r="Y78" s="133">
        <f>IF($O$16="X",$Q$9,'VA_k1=0.3_k2=0.7'!M77)</f>
        <v>5</v>
      </c>
      <c r="Z78" s="133">
        <f>IF($O$16="X",$R$9,IF($N$7="S1",'VA_k1=0.3_k2=0.7'!N77,IF($N$7="S2",'VA_k1=0.3_k2=0.7'!O77,IF($N$7="I",'VA_k1=0.3_k2=0.7'!P77,IF($N$7="R",'VA_k1=0.3_k2=0.7'!Q77,IF($N$7="D",'VA_k1=0.3_k2=0.7'!R77,IF($N$7="V",'VA_k1=0.3_k2=0.7'!S77,"")))))))</f>
        <v>0.24673704225551346</v>
      </c>
      <c r="AA78" s="133">
        <f>IF($O$17="X",$Q$9,'VA_k1=0.4_k2=0.6'!M77)</f>
        <v>5</v>
      </c>
      <c r="AB78" s="133">
        <f>IF($O$17="X",$R$9,IF($N$7="S1",'VA_k1=0.4_k2=0.6'!N77,IF($N$7="S2",'VA_k1=0.4_k2=0.6'!O77,IF($N$7="I",'VA_k1=0.4_k2=0.6'!P77,IF($N$7="R",'VA_k1=0.4_k2=0.6'!Q77,IF($N$7="D",'VA_k1=0.4_k2=0.6'!R77,IF($N$7="V",'VA_k1=0.4_k2=0.6'!S77,"")))))))</f>
        <v>0.24673704225551346</v>
      </c>
      <c r="AC78" s="133">
        <f>IF($O$18="X",$Q$9,'VA_k1=0.5_k2=0.5'!M77)</f>
        <v>5</v>
      </c>
      <c r="AD78" s="133">
        <f>IF($O$18="X",$R$9,IF($N$7="S1",'VA_k1=0.5_k2=0.5'!N77,IF($N$7="S2",'VA_k1=0.5_k2=0.5'!O77,IF($N$7="I",'VA_k1=0.5_k2=0.5'!P77,IF($N$7="R",'VA_k1=0.5_k2=0.5'!Q77,IF($N$7="D",'VA_k1=0.5_k2=0.5'!R77,IF($N$7="V",'VA_k1=0.5_k2=0.5'!S77,"")))))))</f>
        <v>0.24673704225551346</v>
      </c>
      <c r="AE78" s="133">
        <f>IF($O$19="X",$Q$9,'VA_k1=0.6_k2=0.4'!M77)</f>
        <v>5</v>
      </c>
      <c r="AF78" s="133">
        <f>IF($O$19="X",$R$9,IF($N$7="S1",'VA_k1=0.6_k2=0.4'!N77,IF($N$7="S2",'VA_k1=0.6_k2=0.4'!O77,IF($N$7="I",'VA_k1=0.6_k2=0.4'!P77,IF($N$7="R",'VA_k1=0.6_k2=0.4'!Q77,IF($N$7="D",'VA_k1=0.6_k2=0.4'!R77,IF($N$7="V",'VA_k1=0.6_k2=0.4'!S77,"")))))))</f>
        <v>0.24673704225551346</v>
      </c>
      <c r="AG78" s="133">
        <f>IF($O$20="X",$Q$9,'VA_k1=0.7_k2=0.3'!M77)</f>
        <v>5</v>
      </c>
      <c r="AH78" s="133">
        <f>IF($O$20="X",$R$9,IF($N$7="S1",'VA_k1=0.7_k2=0.3'!N77,IF($N$7="S2",'VA_k1=0.7_k2=0.3'!O77,IF($N$7="I",'VA_k1=0.7_k2=0.3'!P77,IF($N$7="R",'VA_k1=0.7_k2=0.3'!Q77,IF($N$7="D",'VA_k1=0.7_k2=0.3'!R77,IF($N$7="V",'VA_k1=0.7_k2=0.3'!S77,"")))))))</f>
        <v>0.24673704225551346</v>
      </c>
      <c r="AI78" s="133">
        <f>IF($O$21="X",$Q$9,'VA_k1=0.8_k2=0.2'!M77)</f>
        <v>5</v>
      </c>
      <c r="AJ78" s="133">
        <f>IF($O$21="X",$R$9,IF($N$7="S1",'VA_k1=0.8_k2=0.2'!N77,IF($N$7="S2",'VA_k1=0.8_k2=0.2'!O77,IF($N$7="I",'VA_k1=0.8_k2=0.2'!P77,IF($N$7="R",'VA_k1=0.8_k2=0.2'!Q77,IF($N$7="D",'VA_k1=0.8_k2=0.2'!R77,IF($N$7="V",'VA_k1=0.8_k2=0.2'!S77,"")))))))</f>
        <v>0.24673704225551346</v>
      </c>
      <c r="AK78" s="133">
        <f>IF($O$22="X",$Q$9,'VA_k1=0.9_k2=0.1'!M77)</f>
        <v>59.043793083290268</v>
      </c>
      <c r="AL78" s="133">
        <f>IF($O$22="X",$R$9,IF($N$7="S1",'VA_k1=0.9_k2=0.1'!N77,IF($N$7="S2",'VA_k1=0.9_k2=0.1'!O77,IF($N$7="I",'VA_k1=0.9_k2=0.1'!P77,IF($N$7="R",'VA_k1=0.9_k2=0.1'!Q77,IF($N$7="D",'VA_k1=0.9_k2=0.1'!R77,IF($N$7="V",'VA_k1=0.9_k2=0.1'!S77,"")))))))</f>
        <v>0</v>
      </c>
      <c r="AM78" s="133">
        <f>IF($O$23="X",$Q$9,'VA_k1=1.0_k2=0.0'!M77)</f>
        <v>5</v>
      </c>
      <c r="AN78" s="133">
        <f>IF($O$23="X",$R$9,IF($N$7="S1",'VA_k1=1.0_k2=0.0'!N77,IF($N$7="S2",'VA_k1=1.0_k2=0.0'!O77,IF($N$7="I",'VA_k1=1.0_k2=0.0'!P77,IF($N$7="R",'VA_k1=1.0_k2=0.0'!Q77,IF($N$7="D",'VA_k1=1.0_k2=0.0'!R77,IF($N$7="V",'VA_k1=1.0_k2=0.0'!S77,"")))))))</f>
        <v>0.24673704225551346</v>
      </c>
    </row>
    <row r="79" spans="17:40" x14ac:dyDescent="0.25">
      <c r="Q79" s="133">
        <f>IF($O$12="X",$Q$9,'RESULTS (2S)'!B93)</f>
        <v>68.845922040351113</v>
      </c>
      <c r="R79" s="133">
        <f>IF($O$12="X",$R$9,IF($N$7="S1",'RESULTS (2S)'!C93,IF($N$7="S2",'RESULTS (2S)'!D93,IF($N$7="I",'RESULTS (2S)'!E93,IF($N$7="R",'RESULTS (2S)'!F93,IF($N$7="D",'RESULTS (2S)'!G93,IF($N$7="V",'RESULTS (2S)'!H93,"")))))))</f>
        <v>5.4438656694101674E-2</v>
      </c>
      <c r="S79" s="133">
        <f>IF($O$13="X",$Q$9,'VA_k1=0.0_k2=1.0'!M78)</f>
        <v>5</v>
      </c>
      <c r="T79" s="133">
        <f>IF($O$13="X",$R$9,IF($N$7="S1",'VA_k1=0.0_k2=1.0'!N78,IF($N$7="S2",'VA_k1=0.0_k2=1.0'!O78,IF($N$7="I",'VA_k1=0.0_k2=1.0'!P78,IF($N$7="R",'VA_k1=0.0_k2=1.0'!Q78,IF($N$7="D",'VA_k1=0.0_k2=1.0'!R78,IF($N$7="V",'VA_k1=0.0_k2=1.0'!S78,"")))))))</f>
        <v>0.24673704225551346</v>
      </c>
      <c r="U79" s="133">
        <f>IF($O$14="X",$Q$9,'VA_k1=0.1_k2=0.9'!M78)</f>
        <v>5</v>
      </c>
      <c r="V79" s="133">
        <f>IF($O$14="X",$R$9,IF($N$7="S1",'VA_k1=0.1_k2=0.9'!N78,IF($N$7="S2",'VA_k1=0.1_k2=0.9'!O78,IF($N$7="I",'VA_k1=0.1_k2=0.9'!P78,IF($N$7="R",'VA_k1=0.1_k2=0.9'!Q78,IF($N$7="D",'VA_k1=0.1_k2=0.9'!R78,IF($N$7="V",'VA_k1=0.1_k2=0.9'!S78,"")))))))</f>
        <v>0.24673704225551346</v>
      </c>
      <c r="W79" s="133">
        <f>IF($O$15="X",$Q$9,'VA_k1=0.2_k2=0.8'!M78)</f>
        <v>5</v>
      </c>
      <c r="X79" s="133">
        <f>IF($O$15="X",$R$9,IF($N$7="S1",'VA_k1=0.2_k2=0.8'!N78,IF($N$7="S2",'VA_k1=0.2_k2=0.8'!O78,IF($N$7="I",'VA_k1=0.2_k2=0.8'!P78,IF($N$7="R",'VA_k1=0.2_k2=0.8'!Q78,IF($N$7="D",'VA_k1=0.2_k2=0.8'!R78,IF($N$7="V",'VA_k1=0.2_k2=0.8'!S78,"")))))))</f>
        <v>0.24673704225551346</v>
      </c>
      <c r="Y79" s="133">
        <f>IF($O$16="X",$Q$9,'VA_k1=0.3_k2=0.7'!M78)</f>
        <v>5</v>
      </c>
      <c r="Z79" s="133">
        <f>IF($O$16="X",$R$9,IF($N$7="S1",'VA_k1=0.3_k2=0.7'!N78,IF($N$7="S2",'VA_k1=0.3_k2=0.7'!O78,IF($N$7="I",'VA_k1=0.3_k2=0.7'!P78,IF($N$7="R",'VA_k1=0.3_k2=0.7'!Q78,IF($N$7="D",'VA_k1=0.3_k2=0.7'!R78,IF($N$7="V",'VA_k1=0.3_k2=0.7'!S78,"")))))))</f>
        <v>0.24673704225551346</v>
      </c>
      <c r="AA79" s="133">
        <f>IF($O$17="X",$Q$9,'VA_k1=0.4_k2=0.6'!M78)</f>
        <v>5</v>
      </c>
      <c r="AB79" s="133">
        <f>IF($O$17="X",$R$9,IF($N$7="S1",'VA_k1=0.4_k2=0.6'!N78,IF($N$7="S2",'VA_k1=0.4_k2=0.6'!O78,IF($N$7="I",'VA_k1=0.4_k2=0.6'!P78,IF($N$7="R",'VA_k1=0.4_k2=0.6'!Q78,IF($N$7="D",'VA_k1=0.4_k2=0.6'!R78,IF($N$7="V",'VA_k1=0.4_k2=0.6'!S78,"")))))))</f>
        <v>0.24673704225551346</v>
      </c>
      <c r="AC79" s="133">
        <f>IF($O$18="X",$Q$9,'VA_k1=0.5_k2=0.5'!M78)</f>
        <v>5</v>
      </c>
      <c r="AD79" s="133">
        <f>IF($O$18="X",$R$9,IF($N$7="S1",'VA_k1=0.5_k2=0.5'!N78,IF($N$7="S2",'VA_k1=0.5_k2=0.5'!O78,IF($N$7="I",'VA_k1=0.5_k2=0.5'!P78,IF($N$7="R",'VA_k1=0.5_k2=0.5'!Q78,IF($N$7="D",'VA_k1=0.5_k2=0.5'!R78,IF($N$7="V",'VA_k1=0.5_k2=0.5'!S78,"")))))))</f>
        <v>0.24673704225551346</v>
      </c>
      <c r="AE79" s="133">
        <f>IF($O$19="X",$Q$9,'VA_k1=0.6_k2=0.4'!M78)</f>
        <v>5</v>
      </c>
      <c r="AF79" s="133">
        <f>IF($O$19="X",$R$9,IF($N$7="S1",'VA_k1=0.6_k2=0.4'!N78,IF($N$7="S2",'VA_k1=0.6_k2=0.4'!O78,IF($N$7="I",'VA_k1=0.6_k2=0.4'!P78,IF($N$7="R",'VA_k1=0.6_k2=0.4'!Q78,IF($N$7="D",'VA_k1=0.6_k2=0.4'!R78,IF($N$7="V",'VA_k1=0.6_k2=0.4'!S78,"")))))))</f>
        <v>0.24673704225551346</v>
      </c>
      <c r="AG79" s="133">
        <f>IF($O$20="X",$Q$9,'VA_k1=0.7_k2=0.3'!M78)</f>
        <v>5</v>
      </c>
      <c r="AH79" s="133">
        <f>IF($O$20="X",$R$9,IF($N$7="S1",'VA_k1=0.7_k2=0.3'!N78,IF($N$7="S2",'VA_k1=0.7_k2=0.3'!O78,IF($N$7="I",'VA_k1=0.7_k2=0.3'!P78,IF($N$7="R",'VA_k1=0.7_k2=0.3'!Q78,IF($N$7="D",'VA_k1=0.7_k2=0.3'!R78,IF($N$7="V",'VA_k1=0.7_k2=0.3'!S78,"")))))))</f>
        <v>0.24673704225551346</v>
      </c>
      <c r="AI79" s="133">
        <f>IF($O$21="X",$Q$9,'VA_k1=0.8_k2=0.2'!M78)</f>
        <v>5</v>
      </c>
      <c r="AJ79" s="133">
        <f>IF($O$21="X",$R$9,IF($N$7="S1",'VA_k1=0.8_k2=0.2'!N78,IF($N$7="S2",'VA_k1=0.8_k2=0.2'!O78,IF($N$7="I",'VA_k1=0.8_k2=0.2'!P78,IF($N$7="R",'VA_k1=0.8_k2=0.2'!Q78,IF($N$7="D",'VA_k1=0.8_k2=0.2'!R78,IF($N$7="V",'VA_k1=0.8_k2=0.2'!S78,"")))))))</f>
        <v>0.24673704225551346</v>
      </c>
      <c r="AK79" s="133">
        <f>IF($O$22="X",$Q$9,'VA_k1=0.9_k2=0.1'!M78)</f>
        <v>60.043793083290268</v>
      </c>
      <c r="AL79" s="133">
        <f>IF($O$22="X",$R$9,IF($N$7="S1",'VA_k1=0.9_k2=0.1'!N78,IF($N$7="S2",'VA_k1=0.9_k2=0.1'!O78,IF($N$7="I",'VA_k1=0.9_k2=0.1'!P78,IF($N$7="R",'VA_k1=0.9_k2=0.1'!Q78,IF($N$7="D",'VA_k1=0.9_k2=0.1'!R78,IF($N$7="V",'VA_k1=0.9_k2=0.1'!S78,"")))))))</f>
        <v>0</v>
      </c>
      <c r="AM79" s="133">
        <f>IF($O$23="X",$Q$9,'VA_k1=1.0_k2=0.0'!M78)</f>
        <v>5</v>
      </c>
      <c r="AN79" s="133">
        <f>IF($O$23="X",$R$9,IF($N$7="S1",'VA_k1=1.0_k2=0.0'!N78,IF($N$7="S2",'VA_k1=1.0_k2=0.0'!O78,IF($N$7="I",'VA_k1=1.0_k2=0.0'!P78,IF($N$7="R",'VA_k1=1.0_k2=0.0'!Q78,IF($N$7="D",'VA_k1=1.0_k2=0.0'!R78,IF($N$7="V",'VA_k1=1.0_k2=0.0'!S78,"")))))))</f>
        <v>0.24673704225551346</v>
      </c>
    </row>
    <row r="80" spans="17:40" x14ac:dyDescent="0.25">
      <c r="Q80" s="133">
        <f>IF($O$12="X",$Q$9,'RESULTS (2S)'!B94)</f>
        <v>69.845922040351113</v>
      </c>
      <c r="R80" s="133">
        <f>IF($O$12="X",$R$9,IF($N$7="S1",'RESULTS (2S)'!C94,IF($N$7="S2",'RESULTS (2S)'!D94,IF($N$7="I",'RESULTS (2S)'!E94,IF($N$7="R",'RESULTS (2S)'!F94,IF($N$7="D",'RESULTS (2S)'!G94,IF($N$7="V",'RESULTS (2S)'!H94,"")))))))</f>
        <v>5.4438144760203276E-2</v>
      </c>
      <c r="S80" s="133">
        <f>IF($O$13="X",$Q$9,'VA_k1=0.0_k2=1.0'!M79)</f>
        <v>5</v>
      </c>
      <c r="T80" s="133">
        <f>IF($O$13="X",$R$9,IF($N$7="S1",'VA_k1=0.0_k2=1.0'!N79,IF($N$7="S2",'VA_k1=0.0_k2=1.0'!O79,IF($N$7="I",'VA_k1=0.0_k2=1.0'!P79,IF($N$7="R",'VA_k1=0.0_k2=1.0'!Q79,IF($N$7="D",'VA_k1=0.0_k2=1.0'!R79,IF($N$7="V",'VA_k1=0.0_k2=1.0'!S79,"")))))))</f>
        <v>0.24673704225551346</v>
      </c>
      <c r="U80" s="133">
        <f>IF($O$14="X",$Q$9,'VA_k1=0.1_k2=0.9'!M79)</f>
        <v>5</v>
      </c>
      <c r="V80" s="133">
        <f>IF($O$14="X",$R$9,IF($N$7="S1",'VA_k1=0.1_k2=0.9'!N79,IF($N$7="S2",'VA_k1=0.1_k2=0.9'!O79,IF($N$7="I",'VA_k1=0.1_k2=0.9'!P79,IF($N$7="R",'VA_k1=0.1_k2=0.9'!Q79,IF($N$7="D",'VA_k1=0.1_k2=0.9'!R79,IF($N$7="V",'VA_k1=0.1_k2=0.9'!S79,"")))))))</f>
        <v>0.24673704225551346</v>
      </c>
      <c r="W80" s="133">
        <f>IF($O$15="X",$Q$9,'VA_k1=0.2_k2=0.8'!M79)</f>
        <v>5</v>
      </c>
      <c r="X80" s="133">
        <f>IF($O$15="X",$R$9,IF($N$7="S1",'VA_k1=0.2_k2=0.8'!N79,IF($N$7="S2",'VA_k1=0.2_k2=0.8'!O79,IF($N$7="I",'VA_k1=0.2_k2=0.8'!P79,IF($N$7="R",'VA_k1=0.2_k2=0.8'!Q79,IF($N$7="D",'VA_k1=0.2_k2=0.8'!R79,IF($N$7="V",'VA_k1=0.2_k2=0.8'!S79,"")))))))</f>
        <v>0.24673704225551346</v>
      </c>
      <c r="Y80" s="133">
        <f>IF($O$16="X",$Q$9,'VA_k1=0.3_k2=0.7'!M79)</f>
        <v>5</v>
      </c>
      <c r="Z80" s="133">
        <f>IF($O$16="X",$R$9,IF($N$7="S1",'VA_k1=0.3_k2=0.7'!N79,IF($N$7="S2",'VA_k1=0.3_k2=0.7'!O79,IF($N$7="I",'VA_k1=0.3_k2=0.7'!P79,IF($N$7="R",'VA_k1=0.3_k2=0.7'!Q79,IF($N$7="D",'VA_k1=0.3_k2=0.7'!R79,IF($N$7="V",'VA_k1=0.3_k2=0.7'!S79,"")))))))</f>
        <v>0.24673704225551346</v>
      </c>
      <c r="AA80" s="133">
        <f>IF($O$17="X",$Q$9,'VA_k1=0.4_k2=0.6'!M79)</f>
        <v>5</v>
      </c>
      <c r="AB80" s="133">
        <f>IF($O$17="X",$R$9,IF($N$7="S1",'VA_k1=0.4_k2=0.6'!N79,IF($N$7="S2",'VA_k1=0.4_k2=0.6'!O79,IF($N$7="I",'VA_k1=0.4_k2=0.6'!P79,IF($N$7="R",'VA_k1=0.4_k2=0.6'!Q79,IF($N$7="D",'VA_k1=0.4_k2=0.6'!R79,IF($N$7="V",'VA_k1=0.4_k2=0.6'!S79,"")))))))</f>
        <v>0.24673704225551346</v>
      </c>
      <c r="AC80" s="133">
        <f>IF($O$18="X",$Q$9,'VA_k1=0.5_k2=0.5'!M79)</f>
        <v>5</v>
      </c>
      <c r="AD80" s="133">
        <f>IF($O$18="X",$R$9,IF($N$7="S1",'VA_k1=0.5_k2=0.5'!N79,IF($N$7="S2",'VA_k1=0.5_k2=0.5'!O79,IF($N$7="I",'VA_k1=0.5_k2=0.5'!P79,IF($N$7="R",'VA_k1=0.5_k2=0.5'!Q79,IF($N$7="D",'VA_k1=0.5_k2=0.5'!R79,IF($N$7="V",'VA_k1=0.5_k2=0.5'!S79,"")))))))</f>
        <v>0.24673704225551346</v>
      </c>
      <c r="AE80" s="133">
        <f>IF($O$19="X",$Q$9,'VA_k1=0.6_k2=0.4'!M79)</f>
        <v>5</v>
      </c>
      <c r="AF80" s="133">
        <f>IF($O$19="X",$R$9,IF($N$7="S1",'VA_k1=0.6_k2=0.4'!N79,IF($N$7="S2",'VA_k1=0.6_k2=0.4'!O79,IF($N$7="I",'VA_k1=0.6_k2=0.4'!P79,IF($N$7="R",'VA_k1=0.6_k2=0.4'!Q79,IF($N$7="D",'VA_k1=0.6_k2=0.4'!R79,IF($N$7="V",'VA_k1=0.6_k2=0.4'!S79,"")))))))</f>
        <v>0.24673704225551346</v>
      </c>
      <c r="AG80" s="133">
        <f>IF($O$20="X",$Q$9,'VA_k1=0.7_k2=0.3'!M79)</f>
        <v>5</v>
      </c>
      <c r="AH80" s="133">
        <f>IF($O$20="X",$R$9,IF($N$7="S1",'VA_k1=0.7_k2=0.3'!N79,IF($N$7="S2",'VA_k1=0.7_k2=0.3'!O79,IF($N$7="I",'VA_k1=0.7_k2=0.3'!P79,IF($N$7="R",'VA_k1=0.7_k2=0.3'!Q79,IF($N$7="D",'VA_k1=0.7_k2=0.3'!R79,IF($N$7="V",'VA_k1=0.7_k2=0.3'!S79,"")))))))</f>
        <v>0.24673704225551346</v>
      </c>
      <c r="AI80" s="133">
        <f>IF($O$21="X",$Q$9,'VA_k1=0.8_k2=0.2'!M79)</f>
        <v>5</v>
      </c>
      <c r="AJ80" s="133">
        <f>IF($O$21="X",$R$9,IF($N$7="S1",'VA_k1=0.8_k2=0.2'!N79,IF($N$7="S2",'VA_k1=0.8_k2=0.2'!O79,IF($N$7="I",'VA_k1=0.8_k2=0.2'!P79,IF($N$7="R",'VA_k1=0.8_k2=0.2'!Q79,IF($N$7="D",'VA_k1=0.8_k2=0.2'!R79,IF($N$7="V",'VA_k1=0.8_k2=0.2'!S79,"")))))))</f>
        <v>0.24673704225551346</v>
      </c>
      <c r="AK80" s="133">
        <f>IF($O$22="X",$Q$9,'VA_k1=0.9_k2=0.1'!M79)</f>
        <v>60.142108553720746</v>
      </c>
      <c r="AL80" s="133">
        <f>IF($O$22="X",$R$9,IF($N$7="S1",'VA_k1=0.9_k2=0.1'!N79,IF($N$7="S2",'VA_k1=0.9_k2=0.1'!O79,IF($N$7="I",'VA_k1=0.9_k2=0.1'!P79,IF($N$7="R",'VA_k1=0.9_k2=0.1'!Q79,IF($N$7="D",'VA_k1=0.9_k2=0.1'!R79,IF($N$7="V",'VA_k1=0.9_k2=0.1'!S79,"")))))))</f>
        <v>0</v>
      </c>
      <c r="AM80" s="133">
        <f>IF($O$23="X",$Q$9,'VA_k1=1.0_k2=0.0'!M79)</f>
        <v>5</v>
      </c>
      <c r="AN80" s="133">
        <f>IF($O$23="X",$R$9,IF($N$7="S1",'VA_k1=1.0_k2=0.0'!N79,IF($N$7="S2",'VA_k1=1.0_k2=0.0'!O79,IF($N$7="I",'VA_k1=1.0_k2=0.0'!P79,IF($N$7="R",'VA_k1=1.0_k2=0.0'!Q79,IF($N$7="D",'VA_k1=1.0_k2=0.0'!R79,IF($N$7="V",'VA_k1=1.0_k2=0.0'!S79,"")))))))</f>
        <v>0.24673704225551346</v>
      </c>
    </row>
    <row r="81" spans="17:40" x14ac:dyDescent="0.25">
      <c r="Q81" s="133">
        <f>IF($O$12="X",$Q$9,'RESULTS (2S)'!B95)</f>
        <v>70</v>
      </c>
      <c r="R81" s="133">
        <f>IF($O$12="X",$R$9,IF($N$7="S1",'RESULTS (2S)'!C95,IF($N$7="S2",'RESULTS (2S)'!D95,IF($N$7="I",'RESULTS (2S)'!E95,IF($N$7="R",'RESULTS (2S)'!F95,IF($N$7="D",'RESULTS (2S)'!G95,IF($N$7="V",'RESULTS (2S)'!H95,"")))))))</f>
        <v>5.4438075615157039E-2</v>
      </c>
      <c r="S81" s="133">
        <f>IF($O$13="X",$Q$9,'VA_k1=0.0_k2=1.0'!M80)</f>
        <v>5</v>
      </c>
      <c r="T81" s="133">
        <f>IF($O$13="X",$R$9,IF($N$7="S1",'VA_k1=0.0_k2=1.0'!N80,IF($N$7="S2",'VA_k1=0.0_k2=1.0'!O80,IF($N$7="I",'VA_k1=0.0_k2=1.0'!P80,IF($N$7="R",'VA_k1=0.0_k2=1.0'!Q80,IF($N$7="D",'VA_k1=0.0_k2=1.0'!R80,IF($N$7="V",'VA_k1=0.0_k2=1.0'!S80,"")))))))</f>
        <v>0.24673704225551346</v>
      </c>
      <c r="U81" s="133">
        <f>IF($O$14="X",$Q$9,'VA_k1=0.1_k2=0.9'!M80)</f>
        <v>5</v>
      </c>
      <c r="V81" s="133">
        <f>IF($O$14="X",$R$9,IF($N$7="S1",'VA_k1=0.1_k2=0.9'!N80,IF($N$7="S2",'VA_k1=0.1_k2=0.9'!O80,IF($N$7="I",'VA_k1=0.1_k2=0.9'!P80,IF($N$7="R",'VA_k1=0.1_k2=0.9'!Q80,IF($N$7="D",'VA_k1=0.1_k2=0.9'!R80,IF($N$7="V",'VA_k1=0.1_k2=0.9'!S80,"")))))))</f>
        <v>0.24673704225551346</v>
      </c>
      <c r="W81" s="133">
        <f>IF($O$15="X",$Q$9,'VA_k1=0.2_k2=0.8'!M80)</f>
        <v>5</v>
      </c>
      <c r="X81" s="133">
        <f>IF($O$15="X",$R$9,IF($N$7="S1",'VA_k1=0.2_k2=0.8'!N80,IF($N$7="S2",'VA_k1=0.2_k2=0.8'!O80,IF($N$7="I",'VA_k1=0.2_k2=0.8'!P80,IF($N$7="R",'VA_k1=0.2_k2=0.8'!Q80,IF($N$7="D",'VA_k1=0.2_k2=0.8'!R80,IF($N$7="V",'VA_k1=0.2_k2=0.8'!S80,"")))))))</f>
        <v>0.24673704225551346</v>
      </c>
      <c r="Y81" s="133">
        <f>IF($O$16="X",$Q$9,'VA_k1=0.3_k2=0.7'!M80)</f>
        <v>5</v>
      </c>
      <c r="Z81" s="133">
        <f>IF($O$16="X",$R$9,IF($N$7="S1",'VA_k1=0.3_k2=0.7'!N80,IF($N$7="S2",'VA_k1=0.3_k2=0.7'!O80,IF($N$7="I",'VA_k1=0.3_k2=0.7'!P80,IF($N$7="R",'VA_k1=0.3_k2=0.7'!Q80,IF($N$7="D",'VA_k1=0.3_k2=0.7'!R80,IF($N$7="V",'VA_k1=0.3_k2=0.7'!S80,"")))))))</f>
        <v>0.24673704225551346</v>
      </c>
      <c r="AA81" s="133">
        <f>IF($O$17="X",$Q$9,'VA_k1=0.4_k2=0.6'!M80)</f>
        <v>5</v>
      </c>
      <c r="AB81" s="133">
        <f>IF($O$17="X",$R$9,IF($N$7="S1",'VA_k1=0.4_k2=0.6'!N80,IF($N$7="S2",'VA_k1=0.4_k2=0.6'!O80,IF($N$7="I",'VA_k1=0.4_k2=0.6'!P80,IF($N$7="R",'VA_k1=0.4_k2=0.6'!Q80,IF($N$7="D",'VA_k1=0.4_k2=0.6'!R80,IF($N$7="V",'VA_k1=0.4_k2=0.6'!S80,"")))))))</f>
        <v>0.24673704225551346</v>
      </c>
      <c r="AC81" s="133">
        <f>IF($O$18="X",$Q$9,'VA_k1=0.5_k2=0.5'!M80)</f>
        <v>5</v>
      </c>
      <c r="AD81" s="133">
        <f>IF($O$18="X",$R$9,IF($N$7="S1",'VA_k1=0.5_k2=0.5'!N80,IF($N$7="S2",'VA_k1=0.5_k2=0.5'!O80,IF($N$7="I",'VA_k1=0.5_k2=0.5'!P80,IF($N$7="R",'VA_k1=0.5_k2=0.5'!Q80,IF($N$7="D",'VA_k1=0.5_k2=0.5'!R80,IF($N$7="V",'VA_k1=0.5_k2=0.5'!S80,"")))))))</f>
        <v>0.24673704225551346</v>
      </c>
      <c r="AE81" s="133">
        <f>IF($O$19="X",$Q$9,'VA_k1=0.6_k2=0.4'!M80)</f>
        <v>5</v>
      </c>
      <c r="AF81" s="133">
        <f>IF($O$19="X",$R$9,IF($N$7="S1",'VA_k1=0.6_k2=0.4'!N80,IF($N$7="S2",'VA_k1=0.6_k2=0.4'!O80,IF($N$7="I",'VA_k1=0.6_k2=0.4'!P80,IF($N$7="R",'VA_k1=0.6_k2=0.4'!Q80,IF($N$7="D",'VA_k1=0.6_k2=0.4'!R80,IF($N$7="V",'VA_k1=0.6_k2=0.4'!S80,"")))))))</f>
        <v>0.24673704225551346</v>
      </c>
      <c r="AG81" s="133">
        <f>IF($O$20="X",$Q$9,'VA_k1=0.7_k2=0.3'!M80)</f>
        <v>5</v>
      </c>
      <c r="AH81" s="133">
        <f>IF($O$20="X",$R$9,IF($N$7="S1",'VA_k1=0.7_k2=0.3'!N80,IF($N$7="S2",'VA_k1=0.7_k2=0.3'!O80,IF($N$7="I",'VA_k1=0.7_k2=0.3'!P80,IF($N$7="R",'VA_k1=0.7_k2=0.3'!Q80,IF($N$7="D",'VA_k1=0.7_k2=0.3'!R80,IF($N$7="V",'VA_k1=0.7_k2=0.3'!S80,"")))))))</f>
        <v>0.24673704225551346</v>
      </c>
      <c r="AI81" s="133">
        <f>IF($O$21="X",$Q$9,'VA_k1=0.8_k2=0.2'!M80)</f>
        <v>5</v>
      </c>
      <c r="AJ81" s="133">
        <f>IF($O$21="X",$R$9,IF($N$7="S1",'VA_k1=0.8_k2=0.2'!N80,IF($N$7="S2",'VA_k1=0.8_k2=0.2'!O80,IF($N$7="I",'VA_k1=0.8_k2=0.2'!P80,IF($N$7="R",'VA_k1=0.8_k2=0.2'!Q80,IF($N$7="D",'VA_k1=0.8_k2=0.2'!R80,IF($N$7="V",'VA_k1=0.8_k2=0.2'!S80,"")))))))</f>
        <v>0.24673704225551346</v>
      </c>
      <c r="AK81" s="133">
        <f>IF($O$22="X",$Q$9,'VA_k1=0.9_k2=0.1'!M80)</f>
        <v>60.145151587777285</v>
      </c>
      <c r="AL81" s="133">
        <f>IF($O$22="X",$R$9,IF($N$7="S1",'VA_k1=0.9_k2=0.1'!N80,IF($N$7="S2",'VA_k1=0.9_k2=0.1'!O80,IF($N$7="I",'VA_k1=0.9_k2=0.1'!P80,IF($N$7="R",'VA_k1=0.9_k2=0.1'!Q80,IF($N$7="D",'VA_k1=0.9_k2=0.1'!R80,IF($N$7="V",'VA_k1=0.9_k2=0.1'!S80,"")))))))</f>
        <v>0</v>
      </c>
      <c r="AM81" s="133">
        <f>IF($O$23="X",$Q$9,'VA_k1=1.0_k2=0.0'!M80)</f>
        <v>5</v>
      </c>
      <c r="AN81" s="133">
        <f>IF($O$23="X",$R$9,IF($N$7="S1",'VA_k1=1.0_k2=0.0'!N80,IF($N$7="S2",'VA_k1=1.0_k2=0.0'!O80,IF($N$7="I",'VA_k1=1.0_k2=0.0'!P80,IF($N$7="R",'VA_k1=1.0_k2=0.0'!Q80,IF($N$7="D",'VA_k1=1.0_k2=0.0'!R80,IF($N$7="V",'VA_k1=1.0_k2=0.0'!S80,"")))))))</f>
        <v>0.24673704225551346</v>
      </c>
    </row>
    <row r="82" spans="17:40" x14ac:dyDescent="0.25">
      <c r="Q82" s="133" t="e">
        <f>IF($O$12="X",$Q$9,'RESULTS (2S)'!B96)</f>
        <v>#N/A</v>
      </c>
      <c r="R82" s="133" t="e">
        <f>IF($O$12="X",$R$9,IF($N$7="S1",'RESULTS (2S)'!C96,IF($N$7="S2",'RESULTS (2S)'!D96,IF($N$7="I",'RESULTS (2S)'!E96,IF($N$7="R",'RESULTS (2S)'!F96,IF($N$7="D",'RESULTS (2S)'!G96,IF($N$7="V",'RESULTS (2S)'!H96,"")))))))</f>
        <v>#N/A</v>
      </c>
      <c r="S82" s="133">
        <f>IF($O$13="X",$Q$9,'VA_k1=0.0_k2=1.0'!M81)</f>
        <v>5</v>
      </c>
      <c r="T82" s="133">
        <f>IF($O$13="X",$R$9,IF($N$7="S1",'VA_k1=0.0_k2=1.0'!N81,IF($N$7="S2",'VA_k1=0.0_k2=1.0'!O81,IF($N$7="I",'VA_k1=0.0_k2=1.0'!P81,IF($N$7="R",'VA_k1=0.0_k2=1.0'!Q81,IF($N$7="D",'VA_k1=0.0_k2=1.0'!R81,IF($N$7="V",'VA_k1=0.0_k2=1.0'!S81,"")))))))</f>
        <v>0.24673704225551346</v>
      </c>
      <c r="U82" s="133">
        <f>IF($O$14="X",$Q$9,'VA_k1=0.1_k2=0.9'!M81)</f>
        <v>5</v>
      </c>
      <c r="V82" s="133">
        <f>IF($O$14="X",$R$9,IF($N$7="S1",'VA_k1=0.1_k2=0.9'!N81,IF($N$7="S2",'VA_k1=0.1_k2=0.9'!O81,IF($N$7="I",'VA_k1=0.1_k2=0.9'!P81,IF($N$7="R",'VA_k1=0.1_k2=0.9'!Q81,IF($N$7="D",'VA_k1=0.1_k2=0.9'!R81,IF($N$7="V",'VA_k1=0.1_k2=0.9'!S81,"")))))))</f>
        <v>0.24673704225551346</v>
      </c>
      <c r="W82" s="133">
        <f>IF($O$15="X",$Q$9,'VA_k1=0.2_k2=0.8'!M81)</f>
        <v>5</v>
      </c>
      <c r="X82" s="133">
        <f>IF($O$15="X",$R$9,IF($N$7="S1",'VA_k1=0.2_k2=0.8'!N81,IF($N$7="S2",'VA_k1=0.2_k2=0.8'!O81,IF($N$7="I",'VA_k1=0.2_k2=0.8'!P81,IF($N$7="R",'VA_k1=0.2_k2=0.8'!Q81,IF($N$7="D",'VA_k1=0.2_k2=0.8'!R81,IF($N$7="V",'VA_k1=0.2_k2=0.8'!S81,"")))))))</f>
        <v>0.24673704225551346</v>
      </c>
      <c r="Y82" s="133">
        <f>IF($O$16="X",$Q$9,'VA_k1=0.3_k2=0.7'!M81)</f>
        <v>5</v>
      </c>
      <c r="Z82" s="133">
        <f>IF($O$16="X",$R$9,IF($N$7="S1",'VA_k1=0.3_k2=0.7'!N81,IF($N$7="S2",'VA_k1=0.3_k2=0.7'!O81,IF($N$7="I",'VA_k1=0.3_k2=0.7'!P81,IF($N$7="R",'VA_k1=0.3_k2=0.7'!Q81,IF($N$7="D",'VA_k1=0.3_k2=0.7'!R81,IF($N$7="V",'VA_k1=0.3_k2=0.7'!S81,"")))))))</f>
        <v>0.24673704225551346</v>
      </c>
      <c r="AA82" s="133">
        <f>IF($O$17="X",$Q$9,'VA_k1=0.4_k2=0.6'!M81)</f>
        <v>5</v>
      </c>
      <c r="AB82" s="133">
        <f>IF($O$17="X",$R$9,IF($N$7="S1",'VA_k1=0.4_k2=0.6'!N81,IF($N$7="S2",'VA_k1=0.4_k2=0.6'!O81,IF($N$7="I",'VA_k1=0.4_k2=0.6'!P81,IF($N$7="R",'VA_k1=0.4_k2=0.6'!Q81,IF($N$7="D",'VA_k1=0.4_k2=0.6'!R81,IF($N$7="V",'VA_k1=0.4_k2=0.6'!S81,"")))))))</f>
        <v>0.24673704225551346</v>
      </c>
      <c r="AC82" s="133">
        <f>IF($O$18="X",$Q$9,'VA_k1=0.5_k2=0.5'!M81)</f>
        <v>5</v>
      </c>
      <c r="AD82" s="133">
        <f>IF($O$18="X",$R$9,IF($N$7="S1",'VA_k1=0.5_k2=0.5'!N81,IF($N$7="S2",'VA_k1=0.5_k2=0.5'!O81,IF($N$7="I",'VA_k1=0.5_k2=0.5'!P81,IF($N$7="R",'VA_k1=0.5_k2=0.5'!Q81,IF($N$7="D",'VA_k1=0.5_k2=0.5'!R81,IF($N$7="V",'VA_k1=0.5_k2=0.5'!S81,"")))))))</f>
        <v>0.24673704225551346</v>
      </c>
      <c r="AE82" s="133">
        <f>IF($O$19="X",$Q$9,'VA_k1=0.6_k2=0.4'!M81)</f>
        <v>5</v>
      </c>
      <c r="AF82" s="133">
        <f>IF($O$19="X",$R$9,IF($N$7="S1",'VA_k1=0.6_k2=0.4'!N81,IF($N$7="S2",'VA_k1=0.6_k2=0.4'!O81,IF($N$7="I",'VA_k1=0.6_k2=0.4'!P81,IF($N$7="R",'VA_k1=0.6_k2=0.4'!Q81,IF($N$7="D",'VA_k1=0.6_k2=0.4'!R81,IF($N$7="V",'VA_k1=0.6_k2=0.4'!S81,"")))))))</f>
        <v>0.24673704225551346</v>
      </c>
      <c r="AG82" s="133">
        <f>IF($O$20="X",$Q$9,'VA_k1=0.7_k2=0.3'!M81)</f>
        <v>5</v>
      </c>
      <c r="AH82" s="133">
        <f>IF($O$20="X",$R$9,IF($N$7="S1",'VA_k1=0.7_k2=0.3'!N81,IF($N$7="S2",'VA_k1=0.7_k2=0.3'!O81,IF($N$7="I",'VA_k1=0.7_k2=0.3'!P81,IF($N$7="R",'VA_k1=0.7_k2=0.3'!Q81,IF($N$7="D",'VA_k1=0.7_k2=0.3'!R81,IF($N$7="V",'VA_k1=0.7_k2=0.3'!S81,"")))))))</f>
        <v>0.24673704225551346</v>
      </c>
      <c r="AI82" s="133">
        <f>IF($O$21="X",$Q$9,'VA_k1=0.8_k2=0.2'!M81)</f>
        <v>5</v>
      </c>
      <c r="AJ82" s="133">
        <f>IF($O$21="X",$R$9,IF($N$7="S1",'VA_k1=0.8_k2=0.2'!N81,IF($N$7="S2",'VA_k1=0.8_k2=0.2'!O81,IF($N$7="I",'VA_k1=0.8_k2=0.2'!P81,IF($N$7="R",'VA_k1=0.8_k2=0.2'!Q81,IF($N$7="D",'VA_k1=0.8_k2=0.2'!R81,IF($N$7="V",'VA_k1=0.8_k2=0.2'!S81,"")))))))</f>
        <v>0.24673704225551346</v>
      </c>
      <c r="AK82" s="133">
        <f>IF($O$22="X",$Q$9,'VA_k1=0.9_k2=0.1'!M81)</f>
        <v>60.148194621833824</v>
      </c>
      <c r="AL82" s="133">
        <f>IF($O$22="X",$R$9,IF($N$7="S1",'VA_k1=0.9_k2=0.1'!N81,IF($N$7="S2",'VA_k1=0.9_k2=0.1'!O81,IF($N$7="I",'VA_k1=0.9_k2=0.1'!P81,IF($N$7="R",'VA_k1=0.9_k2=0.1'!Q81,IF($N$7="D",'VA_k1=0.9_k2=0.1'!R81,IF($N$7="V",'VA_k1=0.9_k2=0.1'!S81,"")))))))</f>
        <v>0</v>
      </c>
      <c r="AM82" s="133">
        <f>IF($O$23="X",$Q$9,'VA_k1=1.0_k2=0.0'!M81)</f>
        <v>5</v>
      </c>
      <c r="AN82" s="133">
        <f>IF($O$23="X",$R$9,IF($N$7="S1",'VA_k1=1.0_k2=0.0'!N81,IF($N$7="S2",'VA_k1=1.0_k2=0.0'!O81,IF($N$7="I",'VA_k1=1.0_k2=0.0'!P81,IF($N$7="R",'VA_k1=1.0_k2=0.0'!Q81,IF($N$7="D",'VA_k1=1.0_k2=0.0'!R81,IF($N$7="V",'VA_k1=1.0_k2=0.0'!S81,"")))))))</f>
        <v>0.24673704225551346</v>
      </c>
    </row>
    <row r="83" spans="17:40" x14ac:dyDescent="0.25">
      <c r="Q83" s="133" t="e">
        <f>IF($O$12="X",$Q$9,'RESULTS (2S)'!B97)</f>
        <v>#N/A</v>
      </c>
      <c r="R83" s="133" t="e">
        <f>IF($O$12="X",$R$9,IF($N$7="S1",'RESULTS (2S)'!C97,IF($N$7="S2",'RESULTS (2S)'!D97,IF($N$7="I",'RESULTS (2S)'!E97,IF($N$7="R",'RESULTS (2S)'!F97,IF($N$7="D",'RESULTS (2S)'!G97,IF($N$7="V",'RESULTS (2S)'!H97,"")))))))</f>
        <v>#N/A</v>
      </c>
      <c r="S83" s="133">
        <f>IF($O$13="X",$Q$9,'VA_k1=0.0_k2=1.0'!M82)</f>
        <v>5</v>
      </c>
      <c r="T83" s="133">
        <f>IF($O$13="X",$R$9,IF($N$7="S1",'VA_k1=0.0_k2=1.0'!N82,IF($N$7="S2",'VA_k1=0.0_k2=1.0'!O82,IF($N$7="I",'VA_k1=0.0_k2=1.0'!P82,IF($N$7="R",'VA_k1=0.0_k2=1.0'!Q82,IF($N$7="D",'VA_k1=0.0_k2=1.0'!R82,IF($N$7="V",'VA_k1=0.0_k2=1.0'!S82,"")))))))</f>
        <v>0.24673704225551346</v>
      </c>
      <c r="U83" s="133">
        <f>IF($O$14="X",$Q$9,'VA_k1=0.1_k2=0.9'!M82)</f>
        <v>5</v>
      </c>
      <c r="V83" s="133">
        <f>IF($O$14="X",$R$9,IF($N$7="S1",'VA_k1=0.1_k2=0.9'!N82,IF($N$7="S2",'VA_k1=0.1_k2=0.9'!O82,IF($N$7="I",'VA_k1=0.1_k2=0.9'!P82,IF($N$7="R",'VA_k1=0.1_k2=0.9'!Q82,IF($N$7="D",'VA_k1=0.1_k2=0.9'!R82,IF($N$7="V",'VA_k1=0.1_k2=0.9'!S82,"")))))))</f>
        <v>0.24673704225551346</v>
      </c>
      <c r="W83" s="133">
        <f>IF($O$15="X",$Q$9,'VA_k1=0.2_k2=0.8'!M82)</f>
        <v>5</v>
      </c>
      <c r="X83" s="133">
        <f>IF($O$15="X",$R$9,IF($N$7="S1",'VA_k1=0.2_k2=0.8'!N82,IF($N$7="S2",'VA_k1=0.2_k2=0.8'!O82,IF($N$7="I",'VA_k1=0.2_k2=0.8'!P82,IF($N$7="R",'VA_k1=0.2_k2=0.8'!Q82,IF($N$7="D",'VA_k1=0.2_k2=0.8'!R82,IF($N$7="V",'VA_k1=0.2_k2=0.8'!S82,"")))))))</f>
        <v>0.24673704225551346</v>
      </c>
      <c r="Y83" s="133">
        <f>IF($O$16="X",$Q$9,'VA_k1=0.3_k2=0.7'!M82)</f>
        <v>5</v>
      </c>
      <c r="Z83" s="133">
        <f>IF($O$16="X",$R$9,IF($N$7="S1",'VA_k1=0.3_k2=0.7'!N82,IF($N$7="S2",'VA_k1=0.3_k2=0.7'!O82,IF($N$7="I",'VA_k1=0.3_k2=0.7'!P82,IF($N$7="R",'VA_k1=0.3_k2=0.7'!Q82,IF($N$7="D",'VA_k1=0.3_k2=0.7'!R82,IF($N$7="V",'VA_k1=0.3_k2=0.7'!S82,"")))))))</f>
        <v>0.24673704225551346</v>
      </c>
      <c r="AA83" s="133">
        <f>IF($O$17="X",$Q$9,'VA_k1=0.4_k2=0.6'!M82)</f>
        <v>5</v>
      </c>
      <c r="AB83" s="133">
        <f>IF($O$17="X",$R$9,IF($N$7="S1",'VA_k1=0.4_k2=0.6'!N82,IF($N$7="S2",'VA_k1=0.4_k2=0.6'!O82,IF($N$7="I",'VA_k1=0.4_k2=0.6'!P82,IF($N$7="R",'VA_k1=0.4_k2=0.6'!Q82,IF($N$7="D",'VA_k1=0.4_k2=0.6'!R82,IF($N$7="V",'VA_k1=0.4_k2=0.6'!S82,"")))))))</f>
        <v>0.24673704225551346</v>
      </c>
      <c r="AC83" s="133">
        <f>IF($O$18="X",$Q$9,'VA_k1=0.5_k2=0.5'!M82)</f>
        <v>5</v>
      </c>
      <c r="AD83" s="133">
        <f>IF($O$18="X",$R$9,IF($N$7="S1",'VA_k1=0.5_k2=0.5'!N82,IF($N$7="S2",'VA_k1=0.5_k2=0.5'!O82,IF($N$7="I",'VA_k1=0.5_k2=0.5'!P82,IF($N$7="R",'VA_k1=0.5_k2=0.5'!Q82,IF($N$7="D",'VA_k1=0.5_k2=0.5'!R82,IF($N$7="V",'VA_k1=0.5_k2=0.5'!S82,"")))))))</f>
        <v>0.24673704225551346</v>
      </c>
      <c r="AE83" s="133">
        <f>IF($O$19="X",$Q$9,'VA_k1=0.6_k2=0.4'!M82)</f>
        <v>5</v>
      </c>
      <c r="AF83" s="133">
        <f>IF($O$19="X",$R$9,IF($N$7="S1",'VA_k1=0.6_k2=0.4'!N82,IF($N$7="S2",'VA_k1=0.6_k2=0.4'!O82,IF($N$7="I",'VA_k1=0.6_k2=0.4'!P82,IF($N$7="R",'VA_k1=0.6_k2=0.4'!Q82,IF($N$7="D",'VA_k1=0.6_k2=0.4'!R82,IF($N$7="V",'VA_k1=0.6_k2=0.4'!S82,"")))))))</f>
        <v>0.24673704225551346</v>
      </c>
      <c r="AG83" s="133">
        <f>IF($O$20="X",$Q$9,'VA_k1=0.7_k2=0.3'!M82)</f>
        <v>5</v>
      </c>
      <c r="AH83" s="133">
        <f>IF($O$20="X",$R$9,IF($N$7="S1",'VA_k1=0.7_k2=0.3'!N82,IF($N$7="S2",'VA_k1=0.7_k2=0.3'!O82,IF($N$7="I",'VA_k1=0.7_k2=0.3'!P82,IF($N$7="R",'VA_k1=0.7_k2=0.3'!Q82,IF($N$7="D",'VA_k1=0.7_k2=0.3'!R82,IF($N$7="V",'VA_k1=0.7_k2=0.3'!S82,"")))))))</f>
        <v>0.24673704225551346</v>
      </c>
      <c r="AI83" s="133">
        <f>IF($O$21="X",$Q$9,'VA_k1=0.8_k2=0.2'!M82)</f>
        <v>5</v>
      </c>
      <c r="AJ83" s="133">
        <f>IF($O$21="X",$R$9,IF($N$7="S1",'VA_k1=0.8_k2=0.2'!N82,IF($N$7="S2",'VA_k1=0.8_k2=0.2'!O82,IF($N$7="I",'VA_k1=0.8_k2=0.2'!P82,IF($N$7="R",'VA_k1=0.8_k2=0.2'!Q82,IF($N$7="D",'VA_k1=0.8_k2=0.2'!R82,IF($N$7="V",'VA_k1=0.8_k2=0.2'!S82,"")))))))</f>
        <v>0.24673704225551346</v>
      </c>
      <c r="AK83" s="133">
        <f>IF($O$22="X",$Q$9,'VA_k1=0.9_k2=0.1'!M82)</f>
        <v>60.153505519032812</v>
      </c>
      <c r="AL83" s="133">
        <f>IF($O$22="X",$R$9,IF($N$7="S1",'VA_k1=0.9_k2=0.1'!N82,IF($N$7="S2",'VA_k1=0.9_k2=0.1'!O82,IF($N$7="I",'VA_k1=0.9_k2=0.1'!P82,IF($N$7="R",'VA_k1=0.9_k2=0.1'!Q82,IF($N$7="D",'VA_k1=0.9_k2=0.1'!R82,IF($N$7="V",'VA_k1=0.9_k2=0.1'!S82,"")))))))</f>
        <v>0</v>
      </c>
      <c r="AM83" s="133">
        <f>IF($O$23="X",$Q$9,'VA_k1=1.0_k2=0.0'!M82)</f>
        <v>5</v>
      </c>
      <c r="AN83" s="133">
        <f>IF($O$23="X",$R$9,IF($N$7="S1",'VA_k1=1.0_k2=0.0'!N82,IF($N$7="S2",'VA_k1=1.0_k2=0.0'!O82,IF($N$7="I",'VA_k1=1.0_k2=0.0'!P82,IF($N$7="R",'VA_k1=1.0_k2=0.0'!Q82,IF($N$7="D",'VA_k1=1.0_k2=0.0'!R82,IF($N$7="V",'VA_k1=1.0_k2=0.0'!S82,"")))))))</f>
        <v>0.24673704225551346</v>
      </c>
    </row>
    <row r="84" spans="17:40" x14ac:dyDescent="0.25">
      <c r="Q84" s="133" t="e">
        <f>IF($O$12="X",$Q$9,'RESULTS (2S)'!B98)</f>
        <v>#N/A</v>
      </c>
      <c r="R84" s="133" t="e">
        <f>IF($O$12="X",$R$9,IF($N$7="S1",'RESULTS (2S)'!C98,IF($N$7="S2",'RESULTS (2S)'!D98,IF($N$7="I",'RESULTS (2S)'!E98,IF($N$7="R",'RESULTS (2S)'!F98,IF($N$7="D",'RESULTS (2S)'!G98,IF($N$7="V",'RESULTS (2S)'!H98,"")))))))</f>
        <v>#N/A</v>
      </c>
      <c r="S84" s="133">
        <f>IF($O$13="X",$Q$9,'VA_k1=0.0_k2=1.0'!M83)</f>
        <v>5</v>
      </c>
      <c r="T84" s="133">
        <f>IF($O$13="X",$R$9,IF($N$7="S1",'VA_k1=0.0_k2=1.0'!N83,IF($N$7="S2",'VA_k1=0.0_k2=1.0'!O83,IF($N$7="I",'VA_k1=0.0_k2=1.0'!P83,IF($N$7="R",'VA_k1=0.0_k2=1.0'!Q83,IF($N$7="D",'VA_k1=0.0_k2=1.0'!R83,IF($N$7="V",'VA_k1=0.0_k2=1.0'!S83,"")))))))</f>
        <v>0.24673704225551346</v>
      </c>
      <c r="U84" s="133">
        <f>IF($O$14="X",$Q$9,'VA_k1=0.1_k2=0.9'!M83)</f>
        <v>5</v>
      </c>
      <c r="V84" s="133">
        <f>IF($O$14="X",$R$9,IF($N$7="S1",'VA_k1=0.1_k2=0.9'!N83,IF($N$7="S2",'VA_k1=0.1_k2=0.9'!O83,IF($N$7="I",'VA_k1=0.1_k2=0.9'!P83,IF($N$7="R",'VA_k1=0.1_k2=0.9'!Q83,IF($N$7="D",'VA_k1=0.1_k2=0.9'!R83,IF($N$7="V",'VA_k1=0.1_k2=0.9'!S83,"")))))))</f>
        <v>0.24673704225551346</v>
      </c>
      <c r="W84" s="133">
        <f>IF($O$15="X",$Q$9,'VA_k1=0.2_k2=0.8'!M83)</f>
        <v>5</v>
      </c>
      <c r="X84" s="133">
        <f>IF($O$15="X",$R$9,IF($N$7="S1",'VA_k1=0.2_k2=0.8'!N83,IF($N$7="S2",'VA_k1=0.2_k2=0.8'!O83,IF($N$7="I",'VA_k1=0.2_k2=0.8'!P83,IF($N$7="R",'VA_k1=0.2_k2=0.8'!Q83,IF($N$7="D",'VA_k1=0.2_k2=0.8'!R83,IF($N$7="V",'VA_k1=0.2_k2=0.8'!S83,"")))))))</f>
        <v>0.24673704225551346</v>
      </c>
      <c r="Y84" s="133">
        <f>IF($O$16="X",$Q$9,'VA_k1=0.3_k2=0.7'!M83)</f>
        <v>5</v>
      </c>
      <c r="Z84" s="133">
        <f>IF($O$16="X",$R$9,IF($N$7="S1",'VA_k1=0.3_k2=0.7'!N83,IF($N$7="S2",'VA_k1=0.3_k2=0.7'!O83,IF($N$7="I",'VA_k1=0.3_k2=0.7'!P83,IF($N$7="R",'VA_k1=0.3_k2=0.7'!Q83,IF($N$7="D",'VA_k1=0.3_k2=0.7'!R83,IF($N$7="V",'VA_k1=0.3_k2=0.7'!S83,"")))))))</f>
        <v>0.24673704225551346</v>
      </c>
      <c r="AA84" s="133">
        <f>IF($O$17="X",$Q$9,'VA_k1=0.4_k2=0.6'!M83)</f>
        <v>5</v>
      </c>
      <c r="AB84" s="133">
        <f>IF($O$17="X",$R$9,IF($N$7="S1",'VA_k1=0.4_k2=0.6'!N83,IF($N$7="S2",'VA_k1=0.4_k2=0.6'!O83,IF($N$7="I",'VA_k1=0.4_k2=0.6'!P83,IF($N$7="R",'VA_k1=0.4_k2=0.6'!Q83,IF($N$7="D",'VA_k1=0.4_k2=0.6'!R83,IF($N$7="V",'VA_k1=0.4_k2=0.6'!S83,"")))))))</f>
        <v>0.24673704225551346</v>
      </c>
      <c r="AC84" s="133">
        <f>IF($O$18="X",$Q$9,'VA_k1=0.5_k2=0.5'!M83)</f>
        <v>5</v>
      </c>
      <c r="AD84" s="133">
        <f>IF($O$18="X",$R$9,IF($N$7="S1",'VA_k1=0.5_k2=0.5'!N83,IF($N$7="S2",'VA_k1=0.5_k2=0.5'!O83,IF($N$7="I",'VA_k1=0.5_k2=0.5'!P83,IF($N$7="R",'VA_k1=0.5_k2=0.5'!Q83,IF($N$7="D",'VA_k1=0.5_k2=0.5'!R83,IF($N$7="V",'VA_k1=0.5_k2=0.5'!S83,"")))))))</f>
        <v>0.24673704225551346</v>
      </c>
      <c r="AE84" s="133">
        <f>IF($O$19="X",$Q$9,'VA_k1=0.6_k2=0.4'!M83)</f>
        <v>5</v>
      </c>
      <c r="AF84" s="133">
        <f>IF($O$19="X",$R$9,IF($N$7="S1",'VA_k1=0.6_k2=0.4'!N83,IF($N$7="S2",'VA_k1=0.6_k2=0.4'!O83,IF($N$7="I",'VA_k1=0.6_k2=0.4'!P83,IF($N$7="R",'VA_k1=0.6_k2=0.4'!Q83,IF($N$7="D",'VA_k1=0.6_k2=0.4'!R83,IF($N$7="V",'VA_k1=0.6_k2=0.4'!S83,"")))))))</f>
        <v>0.24673704225551346</v>
      </c>
      <c r="AG84" s="133">
        <f>IF($O$20="X",$Q$9,'VA_k1=0.7_k2=0.3'!M83)</f>
        <v>5</v>
      </c>
      <c r="AH84" s="133">
        <f>IF($O$20="X",$R$9,IF($N$7="S1",'VA_k1=0.7_k2=0.3'!N83,IF($N$7="S2",'VA_k1=0.7_k2=0.3'!O83,IF($N$7="I",'VA_k1=0.7_k2=0.3'!P83,IF($N$7="R",'VA_k1=0.7_k2=0.3'!Q83,IF($N$7="D",'VA_k1=0.7_k2=0.3'!R83,IF($N$7="V",'VA_k1=0.7_k2=0.3'!S83,"")))))))</f>
        <v>0.24673704225551346</v>
      </c>
      <c r="AI84" s="133">
        <f>IF($O$21="X",$Q$9,'VA_k1=0.8_k2=0.2'!M83)</f>
        <v>5</v>
      </c>
      <c r="AJ84" s="133">
        <f>IF($O$21="X",$R$9,IF($N$7="S1",'VA_k1=0.8_k2=0.2'!N83,IF($N$7="S2",'VA_k1=0.8_k2=0.2'!O83,IF($N$7="I",'VA_k1=0.8_k2=0.2'!P83,IF($N$7="R",'VA_k1=0.8_k2=0.2'!Q83,IF($N$7="D",'VA_k1=0.8_k2=0.2'!R83,IF($N$7="V",'VA_k1=0.8_k2=0.2'!S83,"")))))))</f>
        <v>0.24673704225551346</v>
      </c>
      <c r="AK84" s="133">
        <f>IF($O$22="X",$Q$9,'VA_k1=0.9_k2=0.1'!M83)</f>
        <v>60.154762609522294</v>
      </c>
      <c r="AL84" s="133">
        <f>IF($O$22="X",$R$9,IF($N$7="S1",'VA_k1=0.9_k2=0.1'!N83,IF($N$7="S2",'VA_k1=0.9_k2=0.1'!O83,IF($N$7="I",'VA_k1=0.9_k2=0.1'!P83,IF($N$7="R",'VA_k1=0.9_k2=0.1'!Q83,IF($N$7="D",'VA_k1=0.9_k2=0.1'!R83,IF($N$7="V",'VA_k1=0.9_k2=0.1'!S83,"")))))))</f>
        <v>0</v>
      </c>
      <c r="AM84" s="133">
        <f>IF($O$23="X",$Q$9,'VA_k1=1.0_k2=0.0'!M83)</f>
        <v>5</v>
      </c>
      <c r="AN84" s="133">
        <f>IF($O$23="X",$R$9,IF($N$7="S1",'VA_k1=1.0_k2=0.0'!N83,IF($N$7="S2",'VA_k1=1.0_k2=0.0'!O83,IF($N$7="I",'VA_k1=1.0_k2=0.0'!P83,IF($N$7="R",'VA_k1=1.0_k2=0.0'!Q83,IF($N$7="D",'VA_k1=1.0_k2=0.0'!R83,IF($N$7="V",'VA_k1=1.0_k2=0.0'!S83,"")))))))</f>
        <v>0.24673704225551346</v>
      </c>
    </row>
    <row r="85" spans="17:40" x14ac:dyDescent="0.25">
      <c r="Q85" s="133" t="e">
        <f>IF($O$12="X",$Q$9,'RESULTS (2S)'!B99)</f>
        <v>#N/A</v>
      </c>
      <c r="R85" s="133" t="e">
        <f>IF($O$12="X",$R$9,IF($N$7="S1",'RESULTS (2S)'!C99,IF($N$7="S2",'RESULTS (2S)'!D99,IF($N$7="I",'RESULTS (2S)'!E99,IF($N$7="R",'RESULTS (2S)'!F99,IF($N$7="D",'RESULTS (2S)'!G99,IF($N$7="V",'RESULTS (2S)'!H99,"")))))))</f>
        <v>#N/A</v>
      </c>
      <c r="S85" s="133">
        <f>IF($O$13="X",$Q$9,'VA_k1=0.0_k2=1.0'!M84)</f>
        <v>5</v>
      </c>
      <c r="T85" s="133">
        <f>IF($O$13="X",$R$9,IF($N$7="S1",'VA_k1=0.0_k2=1.0'!N84,IF($N$7="S2",'VA_k1=0.0_k2=1.0'!O84,IF($N$7="I",'VA_k1=0.0_k2=1.0'!P84,IF($N$7="R",'VA_k1=0.0_k2=1.0'!Q84,IF($N$7="D",'VA_k1=0.0_k2=1.0'!R84,IF($N$7="V",'VA_k1=0.0_k2=1.0'!S84,"")))))))</f>
        <v>0.24673704225551346</v>
      </c>
      <c r="U85" s="133">
        <f>IF($O$14="X",$Q$9,'VA_k1=0.1_k2=0.9'!M84)</f>
        <v>5</v>
      </c>
      <c r="V85" s="133">
        <f>IF($O$14="X",$R$9,IF($N$7="S1",'VA_k1=0.1_k2=0.9'!N84,IF($N$7="S2",'VA_k1=0.1_k2=0.9'!O84,IF($N$7="I",'VA_k1=0.1_k2=0.9'!P84,IF($N$7="R",'VA_k1=0.1_k2=0.9'!Q84,IF($N$7="D",'VA_k1=0.1_k2=0.9'!R84,IF($N$7="V",'VA_k1=0.1_k2=0.9'!S84,"")))))))</f>
        <v>0.24673704225551346</v>
      </c>
      <c r="W85" s="133">
        <f>IF($O$15="X",$Q$9,'VA_k1=0.2_k2=0.8'!M84)</f>
        <v>5</v>
      </c>
      <c r="X85" s="133">
        <f>IF($O$15="X",$R$9,IF($N$7="S1",'VA_k1=0.2_k2=0.8'!N84,IF($N$7="S2",'VA_k1=0.2_k2=0.8'!O84,IF($N$7="I",'VA_k1=0.2_k2=0.8'!P84,IF($N$7="R",'VA_k1=0.2_k2=0.8'!Q84,IF($N$7="D",'VA_k1=0.2_k2=0.8'!R84,IF($N$7="V",'VA_k1=0.2_k2=0.8'!S84,"")))))))</f>
        <v>0.24673704225551346</v>
      </c>
      <c r="Y85" s="133">
        <f>IF($O$16="X",$Q$9,'VA_k1=0.3_k2=0.7'!M84)</f>
        <v>5</v>
      </c>
      <c r="Z85" s="133">
        <f>IF($O$16="X",$R$9,IF($N$7="S1",'VA_k1=0.3_k2=0.7'!N84,IF($N$7="S2",'VA_k1=0.3_k2=0.7'!O84,IF($N$7="I",'VA_k1=0.3_k2=0.7'!P84,IF($N$7="R",'VA_k1=0.3_k2=0.7'!Q84,IF($N$7="D",'VA_k1=0.3_k2=0.7'!R84,IF($N$7="V",'VA_k1=0.3_k2=0.7'!S84,"")))))))</f>
        <v>0.24673704225551346</v>
      </c>
      <c r="AA85" s="133">
        <f>IF($O$17="X",$Q$9,'VA_k1=0.4_k2=0.6'!M84)</f>
        <v>5</v>
      </c>
      <c r="AB85" s="133">
        <f>IF($O$17="X",$R$9,IF($N$7="S1",'VA_k1=0.4_k2=0.6'!N84,IF($N$7="S2",'VA_k1=0.4_k2=0.6'!O84,IF($N$7="I",'VA_k1=0.4_k2=0.6'!P84,IF($N$7="R",'VA_k1=0.4_k2=0.6'!Q84,IF($N$7="D",'VA_k1=0.4_k2=0.6'!R84,IF($N$7="V",'VA_k1=0.4_k2=0.6'!S84,"")))))))</f>
        <v>0.24673704225551346</v>
      </c>
      <c r="AC85" s="133">
        <f>IF($O$18="X",$Q$9,'VA_k1=0.5_k2=0.5'!M84)</f>
        <v>5</v>
      </c>
      <c r="AD85" s="133">
        <f>IF($O$18="X",$R$9,IF($N$7="S1",'VA_k1=0.5_k2=0.5'!N84,IF($N$7="S2",'VA_k1=0.5_k2=0.5'!O84,IF($N$7="I",'VA_k1=0.5_k2=0.5'!P84,IF($N$7="R",'VA_k1=0.5_k2=0.5'!Q84,IF($N$7="D",'VA_k1=0.5_k2=0.5'!R84,IF($N$7="V",'VA_k1=0.5_k2=0.5'!S84,"")))))))</f>
        <v>0.24673704225551346</v>
      </c>
      <c r="AE85" s="133">
        <f>IF($O$19="X",$Q$9,'VA_k1=0.6_k2=0.4'!M84)</f>
        <v>5</v>
      </c>
      <c r="AF85" s="133">
        <f>IF($O$19="X",$R$9,IF($N$7="S1",'VA_k1=0.6_k2=0.4'!N84,IF($N$7="S2",'VA_k1=0.6_k2=0.4'!O84,IF($N$7="I",'VA_k1=0.6_k2=0.4'!P84,IF($N$7="R",'VA_k1=0.6_k2=0.4'!Q84,IF($N$7="D",'VA_k1=0.6_k2=0.4'!R84,IF($N$7="V",'VA_k1=0.6_k2=0.4'!S84,"")))))))</f>
        <v>0.24673704225551346</v>
      </c>
      <c r="AG85" s="133">
        <f>IF($O$20="X",$Q$9,'VA_k1=0.7_k2=0.3'!M84)</f>
        <v>5</v>
      </c>
      <c r="AH85" s="133">
        <f>IF($O$20="X",$R$9,IF($N$7="S1",'VA_k1=0.7_k2=0.3'!N84,IF($N$7="S2",'VA_k1=0.7_k2=0.3'!O84,IF($N$7="I",'VA_k1=0.7_k2=0.3'!P84,IF($N$7="R",'VA_k1=0.7_k2=0.3'!Q84,IF($N$7="D",'VA_k1=0.7_k2=0.3'!R84,IF($N$7="V",'VA_k1=0.7_k2=0.3'!S84,"")))))))</f>
        <v>0.24673704225551346</v>
      </c>
      <c r="AI85" s="133">
        <f>IF($O$21="X",$Q$9,'VA_k1=0.8_k2=0.2'!M84)</f>
        <v>5</v>
      </c>
      <c r="AJ85" s="133">
        <f>IF($O$21="X",$R$9,IF($N$7="S1",'VA_k1=0.8_k2=0.2'!N84,IF($N$7="S2",'VA_k1=0.8_k2=0.2'!O84,IF($N$7="I",'VA_k1=0.8_k2=0.2'!P84,IF($N$7="R",'VA_k1=0.8_k2=0.2'!Q84,IF($N$7="D",'VA_k1=0.8_k2=0.2'!R84,IF($N$7="V",'VA_k1=0.8_k2=0.2'!S84,"")))))))</f>
        <v>0.24673704225551346</v>
      </c>
      <c r="AK85" s="133">
        <f>IF($O$22="X",$Q$9,'VA_k1=0.9_k2=0.1'!M84)</f>
        <v>60.156956564054404</v>
      </c>
      <c r="AL85" s="133">
        <f>IF($O$22="X",$R$9,IF($N$7="S1",'VA_k1=0.9_k2=0.1'!N84,IF($N$7="S2",'VA_k1=0.9_k2=0.1'!O84,IF($N$7="I",'VA_k1=0.9_k2=0.1'!P84,IF($N$7="R",'VA_k1=0.9_k2=0.1'!Q84,IF($N$7="D",'VA_k1=0.9_k2=0.1'!R84,IF($N$7="V",'VA_k1=0.9_k2=0.1'!S84,"")))))))</f>
        <v>0</v>
      </c>
      <c r="AM85" s="133">
        <f>IF($O$23="X",$Q$9,'VA_k1=1.0_k2=0.0'!M84)</f>
        <v>5</v>
      </c>
      <c r="AN85" s="133">
        <f>IF($O$23="X",$R$9,IF($N$7="S1",'VA_k1=1.0_k2=0.0'!N84,IF($N$7="S2",'VA_k1=1.0_k2=0.0'!O84,IF($N$7="I",'VA_k1=1.0_k2=0.0'!P84,IF($N$7="R",'VA_k1=1.0_k2=0.0'!Q84,IF($N$7="D",'VA_k1=1.0_k2=0.0'!R84,IF($N$7="V",'VA_k1=1.0_k2=0.0'!S84,"")))))))</f>
        <v>0.24673704225551346</v>
      </c>
    </row>
    <row r="86" spans="17:40" x14ac:dyDescent="0.25">
      <c r="Q86" s="133" t="e">
        <f>IF($O$12="X",$Q$9,'RESULTS (2S)'!B100)</f>
        <v>#N/A</v>
      </c>
      <c r="R86" s="133" t="e">
        <f>IF($O$12="X",$R$9,IF($N$7="S1",'RESULTS (2S)'!C100,IF($N$7="S2",'RESULTS (2S)'!D100,IF($N$7="I",'RESULTS (2S)'!E100,IF($N$7="R",'RESULTS (2S)'!F100,IF($N$7="D",'RESULTS (2S)'!G100,IF($N$7="V",'RESULTS (2S)'!H100,"")))))))</f>
        <v>#N/A</v>
      </c>
      <c r="S86" s="133">
        <f>IF($O$13="X",$Q$9,'VA_k1=0.0_k2=1.0'!M85)</f>
        <v>5</v>
      </c>
      <c r="T86" s="133">
        <f>IF($O$13="X",$R$9,IF($N$7="S1",'VA_k1=0.0_k2=1.0'!N85,IF($N$7="S2",'VA_k1=0.0_k2=1.0'!O85,IF($N$7="I",'VA_k1=0.0_k2=1.0'!P85,IF($N$7="R",'VA_k1=0.0_k2=1.0'!Q85,IF($N$7="D",'VA_k1=0.0_k2=1.0'!R85,IF($N$7="V",'VA_k1=0.0_k2=1.0'!S85,"")))))))</f>
        <v>0.24673704225551346</v>
      </c>
      <c r="U86" s="133">
        <f>IF($O$14="X",$Q$9,'VA_k1=0.1_k2=0.9'!M85)</f>
        <v>5</v>
      </c>
      <c r="V86" s="133">
        <f>IF($O$14="X",$R$9,IF($N$7="S1",'VA_k1=0.1_k2=0.9'!N85,IF($N$7="S2",'VA_k1=0.1_k2=0.9'!O85,IF($N$7="I",'VA_k1=0.1_k2=0.9'!P85,IF($N$7="R",'VA_k1=0.1_k2=0.9'!Q85,IF($N$7="D",'VA_k1=0.1_k2=0.9'!R85,IF($N$7="V",'VA_k1=0.1_k2=0.9'!S85,"")))))))</f>
        <v>0.24673704225551346</v>
      </c>
      <c r="W86" s="133">
        <f>IF($O$15="X",$Q$9,'VA_k1=0.2_k2=0.8'!M85)</f>
        <v>5</v>
      </c>
      <c r="X86" s="133">
        <f>IF($O$15="X",$R$9,IF($N$7="S1",'VA_k1=0.2_k2=0.8'!N85,IF($N$7="S2",'VA_k1=0.2_k2=0.8'!O85,IF($N$7="I",'VA_k1=0.2_k2=0.8'!P85,IF($N$7="R",'VA_k1=0.2_k2=0.8'!Q85,IF($N$7="D",'VA_k1=0.2_k2=0.8'!R85,IF($N$7="V",'VA_k1=0.2_k2=0.8'!S85,"")))))))</f>
        <v>0.24673704225551346</v>
      </c>
      <c r="Y86" s="133">
        <f>IF($O$16="X",$Q$9,'VA_k1=0.3_k2=0.7'!M85)</f>
        <v>5</v>
      </c>
      <c r="Z86" s="133">
        <f>IF($O$16="X",$R$9,IF($N$7="S1",'VA_k1=0.3_k2=0.7'!N85,IF($N$7="S2",'VA_k1=0.3_k2=0.7'!O85,IF($N$7="I",'VA_k1=0.3_k2=0.7'!P85,IF($N$7="R",'VA_k1=0.3_k2=0.7'!Q85,IF($N$7="D",'VA_k1=0.3_k2=0.7'!R85,IF($N$7="V",'VA_k1=0.3_k2=0.7'!S85,"")))))))</f>
        <v>0.24673704225551346</v>
      </c>
      <c r="AA86" s="133">
        <f>IF($O$17="X",$Q$9,'VA_k1=0.4_k2=0.6'!M85)</f>
        <v>5</v>
      </c>
      <c r="AB86" s="133">
        <f>IF($O$17="X",$R$9,IF($N$7="S1",'VA_k1=0.4_k2=0.6'!N85,IF($N$7="S2",'VA_k1=0.4_k2=0.6'!O85,IF($N$7="I",'VA_k1=0.4_k2=0.6'!P85,IF($N$7="R",'VA_k1=0.4_k2=0.6'!Q85,IF($N$7="D",'VA_k1=0.4_k2=0.6'!R85,IF($N$7="V",'VA_k1=0.4_k2=0.6'!S85,"")))))))</f>
        <v>0.24673704225551346</v>
      </c>
      <c r="AC86" s="133">
        <f>IF($O$18="X",$Q$9,'VA_k1=0.5_k2=0.5'!M85)</f>
        <v>5</v>
      </c>
      <c r="AD86" s="133">
        <f>IF($O$18="X",$R$9,IF($N$7="S1",'VA_k1=0.5_k2=0.5'!N85,IF($N$7="S2",'VA_k1=0.5_k2=0.5'!O85,IF($N$7="I",'VA_k1=0.5_k2=0.5'!P85,IF($N$7="R",'VA_k1=0.5_k2=0.5'!Q85,IF($N$7="D",'VA_k1=0.5_k2=0.5'!R85,IF($N$7="V",'VA_k1=0.5_k2=0.5'!S85,"")))))))</f>
        <v>0.24673704225551346</v>
      </c>
      <c r="AE86" s="133">
        <f>IF($O$19="X",$Q$9,'VA_k1=0.6_k2=0.4'!M85)</f>
        <v>5</v>
      </c>
      <c r="AF86" s="133">
        <f>IF($O$19="X",$R$9,IF($N$7="S1",'VA_k1=0.6_k2=0.4'!N85,IF($N$7="S2",'VA_k1=0.6_k2=0.4'!O85,IF($N$7="I",'VA_k1=0.6_k2=0.4'!P85,IF($N$7="R",'VA_k1=0.6_k2=0.4'!Q85,IF($N$7="D",'VA_k1=0.6_k2=0.4'!R85,IF($N$7="V",'VA_k1=0.6_k2=0.4'!S85,"")))))))</f>
        <v>0.24673704225551346</v>
      </c>
      <c r="AG86" s="133">
        <f>IF($O$20="X",$Q$9,'VA_k1=0.7_k2=0.3'!M85)</f>
        <v>5</v>
      </c>
      <c r="AH86" s="133">
        <f>IF($O$20="X",$R$9,IF($N$7="S1",'VA_k1=0.7_k2=0.3'!N85,IF($N$7="S2",'VA_k1=0.7_k2=0.3'!O85,IF($N$7="I",'VA_k1=0.7_k2=0.3'!P85,IF($N$7="R",'VA_k1=0.7_k2=0.3'!Q85,IF($N$7="D",'VA_k1=0.7_k2=0.3'!R85,IF($N$7="V",'VA_k1=0.7_k2=0.3'!S85,"")))))))</f>
        <v>0.24673704225551346</v>
      </c>
      <c r="AI86" s="133">
        <f>IF($O$21="X",$Q$9,'VA_k1=0.8_k2=0.2'!M85)</f>
        <v>5</v>
      </c>
      <c r="AJ86" s="133">
        <f>IF($O$21="X",$R$9,IF($N$7="S1",'VA_k1=0.8_k2=0.2'!N85,IF($N$7="S2",'VA_k1=0.8_k2=0.2'!O85,IF($N$7="I",'VA_k1=0.8_k2=0.2'!P85,IF($N$7="R",'VA_k1=0.8_k2=0.2'!Q85,IF($N$7="D",'VA_k1=0.8_k2=0.2'!R85,IF($N$7="V",'VA_k1=0.8_k2=0.2'!S85,"")))))))</f>
        <v>0.24673704225551346</v>
      </c>
      <c r="AK86" s="133">
        <f>IF($O$22="X",$Q$9,'VA_k1=0.9_k2=0.1'!M85)</f>
        <v>60.157597385634318</v>
      </c>
      <c r="AL86" s="133">
        <f>IF($O$22="X",$R$9,IF($N$7="S1",'VA_k1=0.9_k2=0.1'!N85,IF($N$7="S2",'VA_k1=0.9_k2=0.1'!O85,IF($N$7="I",'VA_k1=0.9_k2=0.1'!P85,IF($N$7="R",'VA_k1=0.9_k2=0.1'!Q85,IF($N$7="D",'VA_k1=0.9_k2=0.1'!R85,IF($N$7="V",'VA_k1=0.9_k2=0.1'!S85,"")))))))</f>
        <v>0</v>
      </c>
      <c r="AM86" s="133">
        <f>IF($O$23="X",$Q$9,'VA_k1=1.0_k2=0.0'!M85)</f>
        <v>5</v>
      </c>
      <c r="AN86" s="133">
        <f>IF($O$23="X",$R$9,IF($N$7="S1",'VA_k1=1.0_k2=0.0'!N85,IF($N$7="S2",'VA_k1=1.0_k2=0.0'!O85,IF($N$7="I",'VA_k1=1.0_k2=0.0'!P85,IF($N$7="R",'VA_k1=1.0_k2=0.0'!Q85,IF($N$7="D",'VA_k1=1.0_k2=0.0'!R85,IF($N$7="V",'VA_k1=1.0_k2=0.0'!S85,"")))))))</f>
        <v>0.24673704225551346</v>
      </c>
    </row>
    <row r="87" spans="17:40" x14ac:dyDescent="0.25">
      <c r="Q87" s="133" t="e">
        <f>IF($O$12="X",$Q$9,'RESULTS (2S)'!B101)</f>
        <v>#N/A</v>
      </c>
      <c r="R87" s="133" t="e">
        <f>IF($O$12="X",$R$9,IF($N$7="S1",'RESULTS (2S)'!C101,IF($N$7="S2",'RESULTS (2S)'!D101,IF($N$7="I",'RESULTS (2S)'!E101,IF($N$7="R",'RESULTS (2S)'!F101,IF($N$7="D",'RESULTS (2S)'!G101,IF($N$7="V",'RESULTS (2S)'!H101,"")))))))</f>
        <v>#N/A</v>
      </c>
      <c r="S87" s="133">
        <f>IF($O$13="X",$Q$9,'VA_k1=0.0_k2=1.0'!M86)</f>
        <v>5</v>
      </c>
      <c r="T87" s="133">
        <f>IF($O$13="X",$R$9,IF($N$7="S1",'VA_k1=0.0_k2=1.0'!N86,IF($N$7="S2",'VA_k1=0.0_k2=1.0'!O86,IF($N$7="I",'VA_k1=0.0_k2=1.0'!P86,IF($N$7="R",'VA_k1=0.0_k2=1.0'!Q86,IF($N$7="D",'VA_k1=0.0_k2=1.0'!R86,IF($N$7="V",'VA_k1=0.0_k2=1.0'!S86,"")))))))</f>
        <v>0.24673704225551346</v>
      </c>
      <c r="U87" s="133">
        <f>IF($O$14="X",$Q$9,'VA_k1=0.1_k2=0.9'!M86)</f>
        <v>5</v>
      </c>
      <c r="V87" s="133">
        <f>IF($O$14="X",$R$9,IF($N$7="S1",'VA_k1=0.1_k2=0.9'!N86,IF($N$7="S2",'VA_k1=0.1_k2=0.9'!O86,IF($N$7="I",'VA_k1=0.1_k2=0.9'!P86,IF($N$7="R",'VA_k1=0.1_k2=0.9'!Q86,IF($N$7="D",'VA_k1=0.1_k2=0.9'!R86,IF($N$7="V",'VA_k1=0.1_k2=0.9'!S86,"")))))))</f>
        <v>0.24673704225551346</v>
      </c>
      <c r="W87" s="133">
        <f>IF($O$15="X",$Q$9,'VA_k1=0.2_k2=0.8'!M86)</f>
        <v>5</v>
      </c>
      <c r="X87" s="133">
        <f>IF($O$15="X",$R$9,IF($N$7="S1",'VA_k1=0.2_k2=0.8'!N86,IF($N$7="S2",'VA_k1=0.2_k2=0.8'!O86,IF($N$7="I",'VA_k1=0.2_k2=0.8'!P86,IF($N$7="R",'VA_k1=0.2_k2=0.8'!Q86,IF($N$7="D",'VA_k1=0.2_k2=0.8'!R86,IF($N$7="V",'VA_k1=0.2_k2=0.8'!S86,"")))))))</f>
        <v>0.24673704225551346</v>
      </c>
      <c r="Y87" s="133">
        <f>IF($O$16="X",$Q$9,'VA_k1=0.3_k2=0.7'!M86)</f>
        <v>5</v>
      </c>
      <c r="Z87" s="133">
        <f>IF($O$16="X",$R$9,IF($N$7="S1",'VA_k1=0.3_k2=0.7'!N86,IF($N$7="S2",'VA_k1=0.3_k2=0.7'!O86,IF($N$7="I",'VA_k1=0.3_k2=0.7'!P86,IF($N$7="R",'VA_k1=0.3_k2=0.7'!Q86,IF($N$7="D",'VA_k1=0.3_k2=0.7'!R86,IF($N$7="V",'VA_k1=0.3_k2=0.7'!S86,"")))))))</f>
        <v>0.24673704225551346</v>
      </c>
      <c r="AA87" s="133">
        <f>IF($O$17="X",$Q$9,'VA_k1=0.4_k2=0.6'!M86)</f>
        <v>5</v>
      </c>
      <c r="AB87" s="133">
        <f>IF($O$17="X",$R$9,IF($N$7="S1",'VA_k1=0.4_k2=0.6'!N86,IF($N$7="S2",'VA_k1=0.4_k2=0.6'!O86,IF($N$7="I",'VA_k1=0.4_k2=0.6'!P86,IF($N$7="R",'VA_k1=0.4_k2=0.6'!Q86,IF($N$7="D",'VA_k1=0.4_k2=0.6'!R86,IF($N$7="V",'VA_k1=0.4_k2=0.6'!S86,"")))))))</f>
        <v>0.24673704225551346</v>
      </c>
      <c r="AC87" s="133">
        <f>IF($O$18="X",$Q$9,'VA_k1=0.5_k2=0.5'!M86)</f>
        <v>5</v>
      </c>
      <c r="AD87" s="133">
        <f>IF($O$18="X",$R$9,IF($N$7="S1",'VA_k1=0.5_k2=0.5'!N86,IF($N$7="S2",'VA_k1=0.5_k2=0.5'!O86,IF($N$7="I",'VA_k1=0.5_k2=0.5'!P86,IF($N$7="R",'VA_k1=0.5_k2=0.5'!Q86,IF($N$7="D",'VA_k1=0.5_k2=0.5'!R86,IF($N$7="V",'VA_k1=0.5_k2=0.5'!S86,"")))))))</f>
        <v>0.24673704225551346</v>
      </c>
      <c r="AE87" s="133">
        <f>IF($O$19="X",$Q$9,'VA_k1=0.6_k2=0.4'!M86)</f>
        <v>5</v>
      </c>
      <c r="AF87" s="133">
        <f>IF($O$19="X",$R$9,IF($N$7="S1",'VA_k1=0.6_k2=0.4'!N86,IF($N$7="S2",'VA_k1=0.6_k2=0.4'!O86,IF($N$7="I",'VA_k1=0.6_k2=0.4'!P86,IF($N$7="R",'VA_k1=0.6_k2=0.4'!Q86,IF($N$7="D",'VA_k1=0.6_k2=0.4'!R86,IF($N$7="V",'VA_k1=0.6_k2=0.4'!S86,"")))))))</f>
        <v>0.24673704225551346</v>
      </c>
      <c r="AG87" s="133">
        <f>IF($O$20="X",$Q$9,'VA_k1=0.7_k2=0.3'!M86)</f>
        <v>5</v>
      </c>
      <c r="AH87" s="133">
        <f>IF($O$20="X",$R$9,IF($N$7="S1",'VA_k1=0.7_k2=0.3'!N86,IF($N$7="S2",'VA_k1=0.7_k2=0.3'!O86,IF($N$7="I",'VA_k1=0.7_k2=0.3'!P86,IF($N$7="R",'VA_k1=0.7_k2=0.3'!Q86,IF($N$7="D",'VA_k1=0.7_k2=0.3'!R86,IF($N$7="V",'VA_k1=0.7_k2=0.3'!S86,"")))))))</f>
        <v>0.24673704225551346</v>
      </c>
      <c r="AI87" s="133">
        <f>IF($O$21="X",$Q$9,'VA_k1=0.8_k2=0.2'!M86)</f>
        <v>5</v>
      </c>
      <c r="AJ87" s="133">
        <f>IF($O$21="X",$R$9,IF($N$7="S1",'VA_k1=0.8_k2=0.2'!N86,IF($N$7="S2",'VA_k1=0.8_k2=0.2'!O86,IF($N$7="I",'VA_k1=0.8_k2=0.2'!P86,IF($N$7="R",'VA_k1=0.8_k2=0.2'!Q86,IF($N$7="D",'VA_k1=0.8_k2=0.2'!R86,IF($N$7="V",'VA_k1=0.8_k2=0.2'!S86,"")))))))</f>
        <v>0.24673704225551346</v>
      </c>
      <c r="AK87" s="133">
        <f>IF($O$22="X",$Q$9,'VA_k1=0.9_k2=0.1'!M86)</f>
        <v>60.157684522014648</v>
      </c>
      <c r="AL87" s="133">
        <f>IF($O$22="X",$R$9,IF($N$7="S1",'VA_k1=0.9_k2=0.1'!N86,IF($N$7="S2",'VA_k1=0.9_k2=0.1'!O86,IF($N$7="I",'VA_k1=0.9_k2=0.1'!P86,IF($N$7="R",'VA_k1=0.9_k2=0.1'!Q86,IF($N$7="D",'VA_k1=0.9_k2=0.1'!R86,IF($N$7="V",'VA_k1=0.9_k2=0.1'!S86,"")))))))</f>
        <v>0</v>
      </c>
      <c r="AM87" s="133">
        <f>IF($O$23="X",$Q$9,'VA_k1=1.0_k2=0.0'!M86)</f>
        <v>5</v>
      </c>
      <c r="AN87" s="133">
        <f>IF($O$23="X",$R$9,IF($N$7="S1",'VA_k1=1.0_k2=0.0'!N86,IF($N$7="S2",'VA_k1=1.0_k2=0.0'!O86,IF($N$7="I",'VA_k1=1.0_k2=0.0'!P86,IF($N$7="R",'VA_k1=1.0_k2=0.0'!Q86,IF($N$7="D",'VA_k1=1.0_k2=0.0'!R86,IF($N$7="V",'VA_k1=1.0_k2=0.0'!S86,"")))))))</f>
        <v>0.24673704225551346</v>
      </c>
    </row>
    <row r="88" spans="17:40" x14ac:dyDescent="0.25">
      <c r="Q88" s="133" t="e">
        <f>IF($O$12="X",$Q$9,'RESULTS (2S)'!B102)</f>
        <v>#N/A</v>
      </c>
      <c r="R88" s="133" t="e">
        <f>IF($O$12="X",$R$9,IF($N$7="S1",'RESULTS (2S)'!C102,IF($N$7="S2",'RESULTS (2S)'!D102,IF($N$7="I",'RESULTS (2S)'!E102,IF($N$7="R",'RESULTS (2S)'!F102,IF($N$7="D",'RESULTS (2S)'!G102,IF($N$7="V",'RESULTS (2S)'!H102,"")))))))</f>
        <v>#N/A</v>
      </c>
      <c r="S88" s="133">
        <f>IF($O$13="X",$Q$9,'VA_k1=0.0_k2=1.0'!M87)</f>
        <v>5</v>
      </c>
      <c r="T88" s="133">
        <f>IF($O$13="X",$R$9,IF($N$7="S1",'VA_k1=0.0_k2=1.0'!N87,IF($N$7="S2",'VA_k1=0.0_k2=1.0'!O87,IF($N$7="I",'VA_k1=0.0_k2=1.0'!P87,IF($N$7="R",'VA_k1=0.0_k2=1.0'!Q87,IF($N$7="D",'VA_k1=0.0_k2=1.0'!R87,IF($N$7="V",'VA_k1=0.0_k2=1.0'!S87,"")))))))</f>
        <v>0.24673704225551346</v>
      </c>
      <c r="U88" s="133">
        <f>IF($O$14="X",$Q$9,'VA_k1=0.1_k2=0.9'!M87)</f>
        <v>5</v>
      </c>
      <c r="V88" s="133">
        <f>IF($O$14="X",$R$9,IF($N$7="S1",'VA_k1=0.1_k2=0.9'!N87,IF($N$7="S2",'VA_k1=0.1_k2=0.9'!O87,IF($N$7="I",'VA_k1=0.1_k2=0.9'!P87,IF($N$7="R",'VA_k1=0.1_k2=0.9'!Q87,IF($N$7="D",'VA_k1=0.1_k2=0.9'!R87,IF($N$7="V",'VA_k1=0.1_k2=0.9'!S87,"")))))))</f>
        <v>0.24673704225551346</v>
      </c>
      <c r="W88" s="133">
        <f>IF($O$15="X",$Q$9,'VA_k1=0.2_k2=0.8'!M87)</f>
        <v>5</v>
      </c>
      <c r="X88" s="133">
        <f>IF($O$15="X",$R$9,IF($N$7="S1",'VA_k1=0.2_k2=0.8'!N87,IF($N$7="S2",'VA_k1=0.2_k2=0.8'!O87,IF($N$7="I",'VA_k1=0.2_k2=0.8'!P87,IF($N$7="R",'VA_k1=0.2_k2=0.8'!Q87,IF($N$7="D",'VA_k1=0.2_k2=0.8'!R87,IF($N$7="V",'VA_k1=0.2_k2=0.8'!S87,"")))))))</f>
        <v>0.24673704225551346</v>
      </c>
      <c r="Y88" s="133">
        <f>IF($O$16="X",$Q$9,'VA_k1=0.3_k2=0.7'!M87)</f>
        <v>5</v>
      </c>
      <c r="Z88" s="133">
        <f>IF($O$16="X",$R$9,IF($N$7="S1",'VA_k1=0.3_k2=0.7'!N87,IF($N$7="S2",'VA_k1=0.3_k2=0.7'!O87,IF($N$7="I",'VA_k1=0.3_k2=0.7'!P87,IF($N$7="R",'VA_k1=0.3_k2=0.7'!Q87,IF($N$7="D",'VA_k1=0.3_k2=0.7'!R87,IF($N$7="V",'VA_k1=0.3_k2=0.7'!S87,"")))))))</f>
        <v>0.24673704225551346</v>
      </c>
      <c r="AA88" s="133">
        <f>IF($O$17="X",$Q$9,'VA_k1=0.4_k2=0.6'!M87)</f>
        <v>5</v>
      </c>
      <c r="AB88" s="133">
        <f>IF($O$17="X",$R$9,IF($N$7="S1",'VA_k1=0.4_k2=0.6'!N87,IF($N$7="S2",'VA_k1=0.4_k2=0.6'!O87,IF($N$7="I",'VA_k1=0.4_k2=0.6'!P87,IF($N$7="R",'VA_k1=0.4_k2=0.6'!Q87,IF($N$7="D",'VA_k1=0.4_k2=0.6'!R87,IF($N$7="V",'VA_k1=0.4_k2=0.6'!S87,"")))))))</f>
        <v>0.24673704225551346</v>
      </c>
      <c r="AC88" s="133">
        <f>IF($O$18="X",$Q$9,'VA_k1=0.5_k2=0.5'!M87)</f>
        <v>5</v>
      </c>
      <c r="AD88" s="133">
        <f>IF($O$18="X",$R$9,IF($N$7="S1",'VA_k1=0.5_k2=0.5'!N87,IF($N$7="S2",'VA_k1=0.5_k2=0.5'!O87,IF($N$7="I",'VA_k1=0.5_k2=0.5'!P87,IF($N$7="R",'VA_k1=0.5_k2=0.5'!Q87,IF($N$7="D",'VA_k1=0.5_k2=0.5'!R87,IF($N$7="V",'VA_k1=0.5_k2=0.5'!S87,"")))))))</f>
        <v>0.24673704225551346</v>
      </c>
      <c r="AE88" s="133">
        <f>IF($O$19="X",$Q$9,'VA_k1=0.6_k2=0.4'!M87)</f>
        <v>5</v>
      </c>
      <c r="AF88" s="133">
        <f>IF($O$19="X",$R$9,IF($N$7="S1",'VA_k1=0.6_k2=0.4'!N87,IF($N$7="S2",'VA_k1=0.6_k2=0.4'!O87,IF($N$7="I",'VA_k1=0.6_k2=0.4'!P87,IF($N$7="R",'VA_k1=0.6_k2=0.4'!Q87,IF($N$7="D",'VA_k1=0.6_k2=0.4'!R87,IF($N$7="V",'VA_k1=0.6_k2=0.4'!S87,"")))))))</f>
        <v>0.24673704225551346</v>
      </c>
      <c r="AG88" s="133">
        <f>IF($O$20="X",$Q$9,'VA_k1=0.7_k2=0.3'!M87)</f>
        <v>5</v>
      </c>
      <c r="AH88" s="133">
        <f>IF($O$20="X",$R$9,IF($N$7="S1",'VA_k1=0.7_k2=0.3'!N87,IF($N$7="S2",'VA_k1=0.7_k2=0.3'!O87,IF($N$7="I",'VA_k1=0.7_k2=0.3'!P87,IF($N$7="R",'VA_k1=0.7_k2=0.3'!Q87,IF($N$7="D",'VA_k1=0.7_k2=0.3'!R87,IF($N$7="V",'VA_k1=0.7_k2=0.3'!S87,"")))))))</f>
        <v>0.24673704225551346</v>
      </c>
      <c r="AI88" s="133">
        <f>IF($O$21="X",$Q$9,'VA_k1=0.8_k2=0.2'!M87)</f>
        <v>5</v>
      </c>
      <c r="AJ88" s="133">
        <f>IF($O$21="X",$R$9,IF($N$7="S1",'VA_k1=0.8_k2=0.2'!N87,IF($N$7="S2",'VA_k1=0.8_k2=0.2'!O87,IF($N$7="I",'VA_k1=0.8_k2=0.2'!P87,IF($N$7="R",'VA_k1=0.8_k2=0.2'!Q87,IF($N$7="D",'VA_k1=0.8_k2=0.2'!R87,IF($N$7="V",'VA_k1=0.8_k2=0.2'!S87,"")))))))</f>
        <v>0.24673704225551346</v>
      </c>
      <c r="AK88" s="133">
        <f>IF($O$22="X",$Q$9,'VA_k1=0.9_k2=0.1'!M87)</f>
        <v>60.157776229848515</v>
      </c>
      <c r="AL88" s="133">
        <f>IF($O$22="X",$R$9,IF($N$7="S1",'VA_k1=0.9_k2=0.1'!N87,IF($N$7="S2",'VA_k1=0.9_k2=0.1'!O87,IF($N$7="I",'VA_k1=0.9_k2=0.1'!P87,IF($N$7="R",'VA_k1=0.9_k2=0.1'!Q87,IF($N$7="D",'VA_k1=0.9_k2=0.1'!R87,IF($N$7="V",'VA_k1=0.9_k2=0.1'!S87,"")))))))</f>
        <v>0</v>
      </c>
      <c r="AM88" s="133">
        <f>IF($O$23="X",$Q$9,'VA_k1=1.0_k2=0.0'!M87)</f>
        <v>5</v>
      </c>
      <c r="AN88" s="133">
        <f>IF($O$23="X",$R$9,IF($N$7="S1",'VA_k1=1.0_k2=0.0'!N87,IF($N$7="S2",'VA_k1=1.0_k2=0.0'!O87,IF($N$7="I",'VA_k1=1.0_k2=0.0'!P87,IF($N$7="R",'VA_k1=1.0_k2=0.0'!Q87,IF($N$7="D",'VA_k1=1.0_k2=0.0'!R87,IF($N$7="V",'VA_k1=1.0_k2=0.0'!S87,"")))))))</f>
        <v>0.24673704225551346</v>
      </c>
    </row>
    <row r="89" spans="17:40" x14ac:dyDescent="0.25">
      <c r="Q89" s="133" t="e">
        <f>IF($O$12="X",$Q$9,'RESULTS (2S)'!B103)</f>
        <v>#N/A</v>
      </c>
      <c r="R89" s="133" t="e">
        <f>IF($O$12="X",$R$9,IF($N$7="S1",'RESULTS (2S)'!C103,IF($N$7="S2",'RESULTS (2S)'!D103,IF($N$7="I",'RESULTS (2S)'!E103,IF($N$7="R",'RESULTS (2S)'!F103,IF($N$7="D",'RESULTS (2S)'!G103,IF($N$7="V",'RESULTS (2S)'!H103,"")))))))</f>
        <v>#N/A</v>
      </c>
      <c r="S89" s="133">
        <f>IF($O$13="X",$Q$9,'VA_k1=0.0_k2=1.0'!M88)</f>
        <v>5</v>
      </c>
      <c r="T89" s="133">
        <f>IF($O$13="X",$R$9,IF($N$7="S1",'VA_k1=0.0_k2=1.0'!N88,IF($N$7="S2",'VA_k1=0.0_k2=1.0'!O88,IF($N$7="I",'VA_k1=0.0_k2=1.0'!P88,IF($N$7="R",'VA_k1=0.0_k2=1.0'!Q88,IF($N$7="D",'VA_k1=0.0_k2=1.0'!R88,IF($N$7="V",'VA_k1=0.0_k2=1.0'!S88,"")))))))</f>
        <v>0.24673704225551346</v>
      </c>
      <c r="U89" s="133">
        <f>IF($O$14="X",$Q$9,'VA_k1=0.1_k2=0.9'!M88)</f>
        <v>5</v>
      </c>
      <c r="V89" s="133">
        <f>IF($O$14="X",$R$9,IF($N$7="S1",'VA_k1=0.1_k2=0.9'!N88,IF($N$7="S2",'VA_k1=0.1_k2=0.9'!O88,IF($N$7="I",'VA_k1=0.1_k2=0.9'!P88,IF($N$7="R",'VA_k1=0.1_k2=0.9'!Q88,IF($N$7="D",'VA_k1=0.1_k2=0.9'!R88,IF($N$7="V",'VA_k1=0.1_k2=0.9'!S88,"")))))))</f>
        <v>0.24673704225551346</v>
      </c>
      <c r="W89" s="133">
        <f>IF($O$15="X",$Q$9,'VA_k1=0.2_k2=0.8'!M88)</f>
        <v>5</v>
      </c>
      <c r="X89" s="133">
        <f>IF($O$15="X",$R$9,IF($N$7="S1",'VA_k1=0.2_k2=0.8'!N88,IF($N$7="S2",'VA_k1=0.2_k2=0.8'!O88,IF($N$7="I",'VA_k1=0.2_k2=0.8'!P88,IF($N$7="R",'VA_k1=0.2_k2=0.8'!Q88,IF($N$7="D",'VA_k1=0.2_k2=0.8'!R88,IF($N$7="V",'VA_k1=0.2_k2=0.8'!S88,"")))))))</f>
        <v>0.24673704225551346</v>
      </c>
      <c r="Y89" s="133">
        <f>IF($O$16="X",$Q$9,'VA_k1=0.3_k2=0.7'!M88)</f>
        <v>5</v>
      </c>
      <c r="Z89" s="133">
        <f>IF($O$16="X",$R$9,IF($N$7="S1",'VA_k1=0.3_k2=0.7'!N88,IF($N$7="S2",'VA_k1=0.3_k2=0.7'!O88,IF($N$7="I",'VA_k1=0.3_k2=0.7'!P88,IF($N$7="R",'VA_k1=0.3_k2=0.7'!Q88,IF($N$7="D",'VA_k1=0.3_k2=0.7'!R88,IF($N$7="V",'VA_k1=0.3_k2=0.7'!S88,"")))))))</f>
        <v>0.24673704225551346</v>
      </c>
      <c r="AA89" s="133">
        <f>IF($O$17="X",$Q$9,'VA_k1=0.4_k2=0.6'!M88)</f>
        <v>5</v>
      </c>
      <c r="AB89" s="133">
        <f>IF($O$17="X",$R$9,IF($N$7="S1",'VA_k1=0.4_k2=0.6'!N88,IF($N$7="S2",'VA_k1=0.4_k2=0.6'!O88,IF($N$7="I",'VA_k1=0.4_k2=0.6'!P88,IF($N$7="R",'VA_k1=0.4_k2=0.6'!Q88,IF($N$7="D",'VA_k1=0.4_k2=0.6'!R88,IF($N$7="V",'VA_k1=0.4_k2=0.6'!S88,"")))))))</f>
        <v>0.24673704225551346</v>
      </c>
      <c r="AC89" s="133">
        <f>IF($O$18="X",$Q$9,'VA_k1=0.5_k2=0.5'!M88)</f>
        <v>5</v>
      </c>
      <c r="AD89" s="133">
        <f>IF($O$18="X",$R$9,IF($N$7="S1",'VA_k1=0.5_k2=0.5'!N88,IF($N$7="S2",'VA_k1=0.5_k2=0.5'!O88,IF($N$7="I",'VA_k1=0.5_k2=0.5'!P88,IF($N$7="R",'VA_k1=0.5_k2=0.5'!Q88,IF($N$7="D",'VA_k1=0.5_k2=0.5'!R88,IF($N$7="V",'VA_k1=0.5_k2=0.5'!S88,"")))))))</f>
        <v>0.24673704225551346</v>
      </c>
      <c r="AE89" s="133">
        <f>IF($O$19="X",$Q$9,'VA_k1=0.6_k2=0.4'!M88)</f>
        <v>5</v>
      </c>
      <c r="AF89" s="133">
        <f>IF($O$19="X",$R$9,IF($N$7="S1",'VA_k1=0.6_k2=0.4'!N88,IF($N$7="S2",'VA_k1=0.6_k2=0.4'!O88,IF($N$7="I",'VA_k1=0.6_k2=0.4'!P88,IF($N$7="R",'VA_k1=0.6_k2=0.4'!Q88,IF($N$7="D",'VA_k1=0.6_k2=0.4'!R88,IF($N$7="V",'VA_k1=0.6_k2=0.4'!S88,"")))))))</f>
        <v>0.24673704225551346</v>
      </c>
      <c r="AG89" s="133">
        <f>IF($O$20="X",$Q$9,'VA_k1=0.7_k2=0.3'!M88)</f>
        <v>5</v>
      </c>
      <c r="AH89" s="133">
        <f>IF($O$20="X",$R$9,IF($N$7="S1",'VA_k1=0.7_k2=0.3'!N88,IF($N$7="S2",'VA_k1=0.7_k2=0.3'!O88,IF($N$7="I",'VA_k1=0.7_k2=0.3'!P88,IF($N$7="R",'VA_k1=0.7_k2=0.3'!Q88,IF($N$7="D",'VA_k1=0.7_k2=0.3'!R88,IF($N$7="V",'VA_k1=0.7_k2=0.3'!S88,"")))))))</f>
        <v>0.24673704225551346</v>
      </c>
      <c r="AI89" s="133">
        <f>IF($O$21="X",$Q$9,'VA_k1=0.8_k2=0.2'!M88)</f>
        <v>5</v>
      </c>
      <c r="AJ89" s="133">
        <f>IF($O$21="X",$R$9,IF($N$7="S1",'VA_k1=0.8_k2=0.2'!N88,IF($N$7="S2",'VA_k1=0.8_k2=0.2'!O88,IF($N$7="I",'VA_k1=0.8_k2=0.2'!P88,IF($N$7="R",'VA_k1=0.8_k2=0.2'!Q88,IF($N$7="D",'VA_k1=0.8_k2=0.2'!R88,IF($N$7="V",'VA_k1=0.8_k2=0.2'!S88,"")))))))</f>
        <v>0.24673704225551346</v>
      </c>
      <c r="AK89" s="133">
        <f>IF($O$22="X",$Q$9,'VA_k1=0.9_k2=0.1'!M88)</f>
        <v>60.157868365283036</v>
      </c>
      <c r="AL89" s="133">
        <f>IF($O$22="X",$R$9,IF($N$7="S1",'VA_k1=0.9_k2=0.1'!N88,IF($N$7="S2",'VA_k1=0.9_k2=0.1'!O88,IF($N$7="I",'VA_k1=0.9_k2=0.1'!P88,IF($N$7="R",'VA_k1=0.9_k2=0.1'!Q88,IF($N$7="D",'VA_k1=0.9_k2=0.1'!R88,IF($N$7="V",'VA_k1=0.9_k2=0.1'!S88,"")))))))</f>
        <v>0</v>
      </c>
      <c r="AM89" s="133">
        <f>IF($O$23="X",$Q$9,'VA_k1=1.0_k2=0.0'!M88)</f>
        <v>5</v>
      </c>
      <c r="AN89" s="133">
        <f>IF($O$23="X",$R$9,IF($N$7="S1",'VA_k1=1.0_k2=0.0'!N88,IF($N$7="S2",'VA_k1=1.0_k2=0.0'!O88,IF($N$7="I",'VA_k1=1.0_k2=0.0'!P88,IF($N$7="R",'VA_k1=1.0_k2=0.0'!Q88,IF($N$7="D",'VA_k1=1.0_k2=0.0'!R88,IF($N$7="V",'VA_k1=1.0_k2=0.0'!S88,"")))))))</f>
        <v>0.24673704225551346</v>
      </c>
    </row>
    <row r="90" spans="17:40" x14ac:dyDescent="0.25">
      <c r="Q90" s="133" t="e">
        <f>IF($O$12="X",$Q$9,'RESULTS (2S)'!B104)</f>
        <v>#N/A</v>
      </c>
      <c r="R90" s="133" t="e">
        <f>IF($O$12="X",$R$9,IF($N$7="S1",'RESULTS (2S)'!C104,IF($N$7="S2",'RESULTS (2S)'!D104,IF($N$7="I",'RESULTS (2S)'!E104,IF($N$7="R",'RESULTS (2S)'!F104,IF($N$7="D",'RESULTS (2S)'!G104,IF($N$7="V",'RESULTS (2S)'!H104,"")))))))</f>
        <v>#N/A</v>
      </c>
      <c r="S90" s="133">
        <f>IF($O$13="X",$Q$9,'VA_k1=0.0_k2=1.0'!M89)</f>
        <v>5</v>
      </c>
      <c r="T90" s="133">
        <f>IF($O$13="X",$R$9,IF($N$7="S1",'VA_k1=0.0_k2=1.0'!N89,IF($N$7="S2",'VA_k1=0.0_k2=1.0'!O89,IF($N$7="I",'VA_k1=0.0_k2=1.0'!P89,IF($N$7="R",'VA_k1=0.0_k2=1.0'!Q89,IF($N$7="D",'VA_k1=0.0_k2=1.0'!R89,IF($N$7="V",'VA_k1=0.0_k2=1.0'!S89,"")))))))</f>
        <v>0.24673704225551346</v>
      </c>
      <c r="U90" s="133">
        <f>IF($O$14="X",$Q$9,'VA_k1=0.1_k2=0.9'!M89)</f>
        <v>5</v>
      </c>
      <c r="V90" s="133">
        <f>IF($O$14="X",$R$9,IF($N$7="S1",'VA_k1=0.1_k2=0.9'!N89,IF($N$7="S2",'VA_k1=0.1_k2=0.9'!O89,IF($N$7="I",'VA_k1=0.1_k2=0.9'!P89,IF($N$7="R",'VA_k1=0.1_k2=0.9'!Q89,IF($N$7="D",'VA_k1=0.1_k2=0.9'!R89,IF($N$7="V",'VA_k1=0.1_k2=0.9'!S89,"")))))))</f>
        <v>0.24673704225551346</v>
      </c>
      <c r="W90" s="133">
        <f>IF($O$15="X",$Q$9,'VA_k1=0.2_k2=0.8'!M89)</f>
        <v>5</v>
      </c>
      <c r="X90" s="133">
        <f>IF($O$15="X",$R$9,IF($N$7="S1",'VA_k1=0.2_k2=0.8'!N89,IF($N$7="S2",'VA_k1=0.2_k2=0.8'!O89,IF($N$7="I",'VA_k1=0.2_k2=0.8'!P89,IF($N$7="R",'VA_k1=0.2_k2=0.8'!Q89,IF($N$7="D",'VA_k1=0.2_k2=0.8'!R89,IF($N$7="V",'VA_k1=0.2_k2=0.8'!S89,"")))))))</f>
        <v>0.24673704225551346</v>
      </c>
      <c r="Y90" s="133">
        <f>IF($O$16="X",$Q$9,'VA_k1=0.3_k2=0.7'!M89)</f>
        <v>5</v>
      </c>
      <c r="Z90" s="133">
        <f>IF($O$16="X",$R$9,IF($N$7="S1",'VA_k1=0.3_k2=0.7'!N89,IF($N$7="S2",'VA_k1=0.3_k2=0.7'!O89,IF($N$7="I",'VA_k1=0.3_k2=0.7'!P89,IF($N$7="R",'VA_k1=0.3_k2=0.7'!Q89,IF($N$7="D",'VA_k1=0.3_k2=0.7'!R89,IF($N$7="V",'VA_k1=0.3_k2=0.7'!S89,"")))))))</f>
        <v>0.24673704225551346</v>
      </c>
      <c r="AA90" s="133">
        <f>IF($O$17="X",$Q$9,'VA_k1=0.4_k2=0.6'!M89)</f>
        <v>5</v>
      </c>
      <c r="AB90" s="133">
        <f>IF($O$17="X",$R$9,IF($N$7="S1",'VA_k1=0.4_k2=0.6'!N89,IF($N$7="S2",'VA_k1=0.4_k2=0.6'!O89,IF($N$7="I",'VA_k1=0.4_k2=0.6'!P89,IF($N$7="R",'VA_k1=0.4_k2=0.6'!Q89,IF($N$7="D",'VA_k1=0.4_k2=0.6'!R89,IF($N$7="V",'VA_k1=0.4_k2=0.6'!S89,"")))))))</f>
        <v>0.24673704225551346</v>
      </c>
      <c r="AC90" s="133">
        <f>IF($O$18="X",$Q$9,'VA_k1=0.5_k2=0.5'!M89)</f>
        <v>5</v>
      </c>
      <c r="AD90" s="133">
        <f>IF($O$18="X",$R$9,IF($N$7="S1",'VA_k1=0.5_k2=0.5'!N89,IF($N$7="S2",'VA_k1=0.5_k2=0.5'!O89,IF($N$7="I",'VA_k1=0.5_k2=0.5'!P89,IF($N$7="R",'VA_k1=0.5_k2=0.5'!Q89,IF($N$7="D",'VA_k1=0.5_k2=0.5'!R89,IF($N$7="V",'VA_k1=0.5_k2=0.5'!S89,"")))))))</f>
        <v>0.24673704225551346</v>
      </c>
      <c r="AE90" s="133">
        <f>IF($O$19="X",$Q$9,'VA_k1=0.6_k2=0.4'!M89)</f>
        <v>5</v>
      </c>
      <c r="AF90" s="133">
        <f>IF($O$19="X",$R$9,IF($N$7="S1",'VA_k1=0.6_k2=0.4'!N89,IF($N$7="S2",'VA_k1=0.6_k2=0.4'!O89,IF($N$7="I",'VA_k1=0.6_k2=0.4'!P89,IF($N$7="R",'VA_k1=0.6_k2=0.4'!Q89,IF($N$7="D",'VA_k1=0.6_k2=0.4'!R89,IF($N$7="V",'VA_k1=0.6_k2=0.4'!S89,"")))))))</f>
        <v>0.24673704225551346</v>
      </c>
      <c r="AG90" s="133">
        <f>IF($O$20="X",$Q$9,'VA_k1=0.7_k2=0.3'!M89)</f>
        <v>5</v>
      </c>
      <c r="AH90" s="133">
        <f>IF($O$20="X",$R$9,IF($N$7="S1",'VA_k1=0.7_k2=0.3'!N89,IF($N$7="S2",'VA_k1=0.7_k2=0.3'!O89,IF($N$7="I",'VA_k1=0.7_k2=0.3'!P89,IF($N$7="R",'VA_k1=0.7_k2=0.3'!Q89,IF($N$7="D",'VA_k1=0.7_k2=0.3'!R89,IF($N$7="V",'VA_k1=0.7_k2=0.3'!S89,"")))))))</f>
        <v>0.24673704225551346</v>
      </c>
      <c r="AI90" s="133">
        <f>IF($O$21="X",$Q$9,'VA_k1=0.8_k2=0.2'!M89)</f>
        <v>5</v>
      </c>
      <c r="AJ90" s="133">
        <f>IF($O$21="X",$R$9,IF($N$7="S1",'VA_k1=0.8_k2=0.2'!N89,IF($N$7="S2",'VA_k1=0.8_k2=0.2'!O89,IF($N$7="I",'VA_k1=0.8_k2=0.2'!P89,IF($N$7="R",'VA_k1=0.8_k2=0.2'!Q89,IF($N$7="D",'VA_k1=0.8_k2=0.2'!R89,IF($N$7="V",'VA_k1=0.8_k2=0.2'!S89,"")))))))</f>
        <v>0.24673704225551346</v>
      </c>
      <c r="AK90" s="133">
        <f>IF($O$22="X",$Q$9,'VA_k1=0.9_k2=0.1'!M89)</f>
        <v>61.157868365283036</v>
      </c>
      <c r="AL90" s="133">
        <f>IF($O$22="X",$R$9,IF($N$7="S1",'VA_k1=0.9_k2=0.1'!N89,IF($N$7="S2",'VA_k1=0.9_k2=0.1'!O89,IF($N$7="I",'VA_k1=0.9_k2=0.1'!P89,IF($N$7="R",'VA_k1=0.9_k2=0.1'!Q89,IF($N$7="D",'VA_k1=0.9_k2=0.1'!R89,IF($N$7="V",'VA_k1=0.9_k2=0.1'!S89,"")))))))</f>
        <v>0</v>
      </c>
      <c r="AM90" s="133">
        <f>IF($O$23="X",$Q$9,'VA_k1=1.0_k2=0.0'!M89)</f>
        <v>5</v>
      </c>
      <c r="AN90" s="133">
        <f>IF($O$23="X",$R$9,IF($N$7="S1",'VA_k1=1.0_k2=0.0'!N89,IF($N$7="S2",'VA_k1=1.0_k2=0.0'!O89,IF($N$7="I",'VA_k1=1.0_k2=0.0'!P89,IF($N$7="R",'VA_k1=1.0_k2=0.0'!Q89,IF($N$7="D",'VA_k1=1.0_k2=0.0'!R89,IF($N$7="V",'VA_k1=1.0_k2=0.0'!S89,"")))))))</f>
        <v>0.24673704225551346</v>
      </c>
    </row>
    <row r="91" spans="17:40" x14ac:dyDescent="0.25">
      <c r="Q91" s="133" t="e">
        <f>IF($O$12="X",$Q$9,'RESULTS (2S)'!B105)</f>
        <v>#N/A</v>
      </c>
      <c r="R91" s="133" t="e">
        <f>IF($O$12="X",$R$9,IF($N$7="S1",'RESULTS (2S)'!C105,IF($N$7="S2",'RESULTS (2S)'!D105,IF($N$7="I",'RESULTS (2S)'!E105,IF($N$7="R",'RESULTS (2S)'!F105,IF($N$7="D",'RESULTS (2S)'!G105,IF($N$7="V",'RESULTS (2S)'!H105,"")))))))</f>
        <v>#N/A</v>
      </c>
      <c r="S91" s="133">
        <f>IF($O$13="X",$Q$9,'VA_k1=0.0_k2=1.0'!M90)</f>
        <v>5</v>
      </c>
      <c r="T91" s="133">
        <f>IF($O$13="X",$R$9,IF($N$7="S1",'VA_k1=0.0_k2=1.0'!N90,IF($N$7="S2",'VA_k1=0.0_k2=1.0'!O90,IF($N$7="I",'VA_k1=0.0_k2=1.0'!P90,IF($N$7="R",'VA_k1=0.0_k2=1.0'!Q90,IF($N$7="D",'VA_k1=0.0_k2=1.0'!R90,IF($N$7="V",'VA_k1=0.0_k2=1.0'!S90,"")))))))</f>
        <v>0.24673704225551346</v>
      </c>
      <c r="U91" s="133">
        <f>IF($O$14="X",$Q$9,'VA_k1=0.1_k2=0.9'!M90)</f>
        <v>5</v>
      </c>
      <c r="V91" s="133">
        <f>IF($O$14="X",$R$9,IF($N$7="S1",'VA_k1=0.1_k2=0.9'!N90,IF($N$7="S2",'VA_k1=0.1_k2=0.9'!O90,IF($N$7="I",'VA_k1=0.1_k2=0.9'!P90,IF($N$7="R",'VA_k1=0.1_k2=0.9'!Q90,IF($N$7="D",'VA_k1=0.1_k2=0.9'!R90,IF($N$7="V",'VA_k1=0.1_k2=0.9'!S90,"")))))))</f>
        <v>0.24673704225551346</v>
      </c>
      <c r="W91" s="133">
        <f>IF($O$15="X",$Q$9,'VA_k1=0.2_k2=0.8'!M90)</f>
        <v>5</v>
      </c>
      <c r="X91" s="133">
        <f>IF($O$15="X",$R$9,IF($N$7="S1",'VA_k1=0.2_k2=0.8'!N90,IF($N$7="S2",'VA_k1=0.2_k2=0.8'!O90,IF($N$7="I",'VA_k1=0.2_k2=0.8'!P90,IF($N$7="R",'VA_k1=0.2_k2=0.8'!Q90,IF($N$7="D",'VA_k1=0.2_k2=0.8'!R90,IF($N$7="V",'VA_k1=0.2_k2=0.8'!S90,"")))))))</f>
        <v>0.24673704225551346</v>
      </c>
      <c r="Y91" s="133">
        <f>IF($O$16="X",$Q$9,'VA_k1=0.3_k2=0.7'!M90)</f>
        <v>5</v>
      </c>
      <c r="Z91" s="133">
        <f>IF($O$16="X",$R$9,IF($N$7="S1",'VA_k1=0.3_k2=0.7'!N90,IF($N$7="S2",'VA_k1=0.3_k2=0.7'!O90,IF($N$7="I",'VA_k1=0.3_k2=0.7'!P90,IF($N$7="R",'VA_k1=0.3_k2=0.7'!Q90,IF($N$7="D",'VA_k1=0.3_k2=0.7'!R90,IF($N$7="V",'VA_k1=0.3_k2=0.7'!S90,"")))))))</f>
        <v>0.24673704225551346</v>
      </c>
      <c r="AA91" s="133">
        <f>IF($O$17="X",$Q$9,'VA_k1=0.4_k2=0.6'!M90)</f>
        <v>5</v>
      </c>
      <c r="AB91" s="133">
        <f>IF($O$17="X",$R$9,IF($N$7="S1",'VA_k1=0.4_k2=0.6'!N90,IF($N$7="S2",'VA_k1=0.4_k2=0.6'!O90,IF($N$7="I",'VA_k1=0.4_k2=0.6'!P90,IF($N$7="R",'VA_k1=0.4_k2=0.6'!Q90,IF($N$7="D",'VA_k1=0.4_k2=0.6'!R90,IF($N$7="V",'VA_k1=0.4_k2=0.6'!S90,"")))))))</f>
        <v>0.24673704225551346</v>
      </c>
      <c r="AC91" s="133">
        <f>IF($O$18="X",$Q$9,'VA_k1=0.5_k2=0.5'!M90)</f>
        <v>5</v>
      </c>
      <c r="AD91" s="133">
        <f>IF($O$18="X",$R$9,IF($N$7="S1",'VA_k1=0.5_k2=0.5'!N90,IF($N$7="S2",'VA_k1=0.5_k2=0.5'!O90,IF($N$7="I",'VA_k1=0.5_k2=0.5'!P90,IF($N$7="R",'VA_k1=0.5_k2=0.5'!Q90,IF($N$7="D",'VA_k1=0.5_k2=0.5'!R90,IF($N$7="V",'VA_k1=0.5_k2=0.5'!S90,"")))))))</f>
        <v>0.24673704225551346</v>
      </c>
      <c r="AE91" s="133">
        <f>IF($O$19="X",$Q$9,'VA_k1=0.6_k2=0.4'!M90)</f>
        <v>5</v>
      </c>
      <c r="AF91" s="133">
        <f>IF($O$19="X",$R$9,IF($N$7="S1",'VA_k1=0.6_k2=0.4'!N90,IF($N$7="S2",'VA_k1=0.6_k2=0.4'!O90,IF($N$7="I",'VA_k1=0.6_k2=0.4'!P90,IF($N$7="R",'VA_k1=0.6_k2=0.4'!Q90,IF($N$7="D",'VA_k1=0.6_k2=0.4'!R90,IF($N$7="V",'VA_k1=0.6_k2=0.4'!S90,"")))))))</f>
        <v>0.24673704225551346</v>
      </c>
      <c r="AG91" s="133">
        <f>IF($O$20="X",$Q$9,'VA_k1=0.7_k2=0.3'!M90)</f>
        <v>5</v>
      </c>
      <c r="AH91" s="133">
        <f>IF($O$20="X",$R$9,IF($N$7="S1",'VA_k1=0.7_k2=0.3'!N90,IF($N$7="S2",'VA_k1=0.7_k2=0.3'!O90,IF($N$7="I",'VA_k1=0.7_k2=0.3'!P90,IF($N$7="R",'VA_k1=0.7_k2=0.3'!Q90,IF($N$7="D",'VA_k1=0.7_k2=0.3'!R90,IF($N$7="V",'VA_k1=0.7_k2=0.3'!S90,"")))))))</f>
        <v>0.24673704225551346</v>
      </c>
      <c r="AI91" s="133">
        <f>IF($O$21="X",$Q$9,'VA_k1=0.8_k2=0.2'!M90)</f>
        <v>5</v>
      </c>
      <c r="AJ91" s="133">
        <f>IF($O$21="X",$R$9,IF($N$7="S1",'VA_k1=0.8_k2=0.2'!N90,IF($N$7="S2",'VA_k1=0.8_k2=0.2'!O90,IF($N$7="I",'VA_k1=0.8_k2=0.2'!P90,IF($N$7="R",'VA_k1=0.8_k2=0.2'!Q90,IF($N$7="D",'VA_k1=0.8_k2=0.2'!R90,IF($N$7="V",'VA_k1=0.8_k2=0.2'!S90,"")))))))</f>
        <v>0.24673704225551346</v>
      </c>
      <c r="AK91" s="133">
        <f>IF($O$22="X",$Q$9,'VA_k1=0.9_k2=0.1'!M90)</f>
        <v>62.157868365283036</v>
      </c>
      <c r="AL91" s="133">
        <f>IF($O$22="X",$R$9,IF($N$7="S1",'VA_k1=0.9_k2=0.1'!N90,IF($N$7="S2",'VA_k1=0.9_k2=0.1'!O90,IF($N$7="I",'VA_k1=0.9_k2=0.1'!P90,IF($N$7="R",'VA_k1=0.9_k2=0.1'!Q90,IF($N$7="D",'VA_k1=0.9_k2=0.1'!R90,IF($N$7="V",'VA_k1=0.9_k2=0.1'!S90,"")))))))</f>
        <v>0</v>
      </c>
      <c r="AM91" s="133">
        <f>IF($O$23="X",$Q$9,'VA_k1=1.0_k2=0.0'!M90)</f>
        <v>5</v>
      </c>
      <c r="AN91" s="133">
        <f>IF($O$23="X",$R$9,IF($N$7="S1",'VA_k1=1.0_k2=0.0'!N90,IF($N$7="S2",'VA_k1=1.0_k2=0.0'!O90,IF($N$7="I",'VA_k1=1.0_k2=0.0'!P90,IF($N$7="R",'VA_k1=1.0_k2=0.0'!Q90,IF($N$7="D",'VA_k1=1.0_k2=0.0'!R90,IF($N$7="V",'VA_k1=1.0_k2=0.0'!S90,"")))))))</f>
        <v>0.24673704225551346</v>
      </c>
    </row>
    <row r="92" spans="17:40" x14ac:dyDescent="0.25">
      <c r="Q92" s="133" t="e">
        <f>IF($O$12="X",$Q$9,'RESULTS (2S)'!B106)</f>
        <v>#N/A</v>
      </c>
      <c r="R92" s="133" t="e">
        <f>IF($O$12="X",$R$9,IF($N$7="S1",'RESULTS (2S)'!C106,IF($N$7="S2",'RESULTS (2S)'!D106,IF($N$7="I",'RESULTS (2S)'!E106,IF($N$7="R",'RESULTS (2S)'!F106,IF($N$7="D",'RESULTS (2S)'!G106,IF($N$7="V",'RESULTS (2S)'!H106,"")))))))</f>
        <v>#N/A</v>
      </c>
      <c r="S92" s="133">
        <f>IF($O$13="X",$Q$9,'VA_k1=0.0_k2=1.0'!M91)</f>
        <v>5</v>
      </c>
      <c r="T92" s="133">
        <f>IF($O$13="X",$R$9,IF($N$7="S1",'VA_k1=0.0_k2=1.0'!N91,IF($N$7="S2",'VA_k1=0.0_k2=1.0'!O91,IF($N$7="I",'VA_k1=0.0_k2=1.0'!P91,IF($N$7="R",'VA_k1=0.0_k2=1.0'!Q91,IF($N$7="D",'VA_k1=0.0_k2=1.0'!R91,IF($N$7="V",'VA_k1=0.0_k2=1.0'!S91,"")))))))</f>
        <v>0.24673704225551346</v>
      </c>
      <c r="U92" s="133">
        <f>IF($O$14="X",$Q$9,'VA_k1=0.1_k2=0.9'!M91)</f>
        <v>5</v>
      </c>
      <c r="V92" s="133">
        <f>IF($O$14="X",$R$9,IF($N$7="S1",'VA_k1=0.1_k2=0.9'!N91,IF($N$7="S2",'VA_k1=0.1_k2=0.9'!O91,IF($N$7="I",'VA_k1=0.1_k2=0.9'!P91,IF($N$7="R",'VA_k1=0.1_k2=0.9'!Q91,IF($N$7="D",'VA_k1=0.1_k2=0.9'!R91,IF($N$7="V",'VA_k1=0.1_k2=0.9'!S91,"")))))))</f>
        <v>0.24673704225551346</v>
      </c>
      <c r="W92" s="133">
        <f>IF($O$15="X",$Q$9,'VA_k1=0.2_k2=0.8'!M91)</f>
        <v>5</v>
      </c>
      <c r="X92" s="133">
        <f>IF($O$15="X",$R$9,IF($N$7="S1",'VA_k1=0.2_k2=0.8'!N91,IF($N$7="S2",'VA_k1=0.2_k2=0.8'!O91,IF($N$7="I",'VA_k1=0.2_k2=0.8'!P91,IF($N$7="R",'VA_k1=0.2_k2=0.8'!Q91,IF($N$7="D",'VA_k1=0.2_k2=0.8'!R91,IF($N$7="V",'VA_k1=0.2_k2=0.8'!S91,"")))))))</f>
        <v>0.24673704225551346</v>
      </c>
      <c r="Y92" s="133">
        <f>IF($O$16="X",$Q$9,'VA_k1=0.3_k2=0.7'!M91)</f>
        <v>5</v>
      </c>
      <c r="Z92" s="133">
        <f>IF($O$16="X",$R$9,IF($N$7="S1",'VA_k1=0.3_k2=0.7'!N91,IF($N$7="S2",'VA_k1=0.3_k2=0.7'!O91,IF($N$7="I",'VA_k1=0.3_k2=0.7'!P91,IF($N$7="R",'VA_k1=0.3_k2=0.7'!Q91,IF($N$7="D",'VA_k1=0.3_k2=0.7'!R91,IF($N$7="V",'VA_k1=0.3_k2=0.7'!S91,"")))))))</f>
        <v>0.24673704225551346</v>
      </c>
      <c r="AA92" s="133">
        <f>IF($O$17="X",$Q$9,'VA_k1=0.4_k2=0.6'!M91)</f>
        <v>5</v>
      </c>
      <c r="AB92" s="133">
        <f>IF($O$17="X",$R$9,IF($N$7="S1",'VA_k1=0.4_k2=0.6'!N91,IF($N$7="S2",'VA_k1=0.4_k2=0.6'!O91,IF($N$7="I",'VA_k1=0.4_k2=0.6'!P91,IF($N$7="R",'VA_k1=0.4_k2=0.6'!Q91,IF($N$7="D",'VA_k1=0.4_k2=0.6'!R91,IF($N$7="V",'VA_k1=0.4_k2=0.6'!S91,"")))))))</f>
        <v>0.24673704225551346</v>
      </c>
      <c r="AC92" s="133">
        <f>IF($O$18="X",$Q$9,'VA_k1=0.5_k2=0.5'!M91)</f>
        <v>5</v>
      </c>
      <c r="AD92" s="133">
        <f>IF($O$18="X",$R$9,IF($N$7="S1",'VA_k1=0.5_k2=0.5'!N91,IF($N$7="S2",'VA_k1=0.5_k2=0.5'!O91,IF($N$7="I",'VA_k1=0.5_k2=0.5'!P91,IF($N$7="R",'VA_k1=0.5_k2=0.5'!Q91,IF($N$7="D",'VA_k1=0.5_k2=0.5'!R91,IF($N$7="V",'VA_k1=0.5_k2=0.5'!S91,"")))))))</f>
        <v>0.24673704225551346</v>
      </c>
      <c r="AE92" s="133">
        <f>IF($O$19="X",$Q$9,'VA_k1=0.6_k2=0.4'!M91)</f>
        <v>5</v>
      </c>
      <c r="AF92" s="133">
        <f>IF($O$19="X",$R$9,IF($N$7="S1",'VA_k1=0.6_k2=0.4'!N91,IF($N$7="S2",'VA_k1=0.6_k2=0.4'!O91,IF($N$7="I",'VA_k1=0.6_k2=0.4'!P91,IF($N$7="R",'VA_k1=0.6_k2=0.4'!Q91,IF($N$7="D",'VA_k1=0.6_k2=0.4'!R91,IF($N$7="V",'VA_k1=0.6_k2=0.4'!S91,"")))))))</f>
        <v>0.24673704225551346</v>
      </c>
      <c r="AG92" s="133">
        <f>IF($O$20="X",$Q$9,'VA_k1=0.7_k2=0.3'!M91)</f>
        <v>5</v>
      </c>
      <c r="AH92" s="133">
        <f>IF($O$20="X",$R$9,IF($N$7="S1",'VA_k1=0.7_k2=0.3'!N91,IF($N$7="S2",'VA_k1=0.7_k2=0.3'!O91,IF($N$7="I",'VA_k1=0.7_k2=0.3'!P91,IF($N$7="R",'VA_k1=0.7_k2=0.3'!Q91,IF($N$7="D",'VA_k1=0.7_k2=0.3'!R91,IF($N$7="V",'VA_k1=0.7_k2=0.3'!S91,"")))))))</f>
        <v>0.24673704225551346</v>
      </c>
      <c r="AI92" s="133">
        <f>IF($O$21="X",$Q$9,'VA_k1=0.8_k2=0.2'!M91)</f>
        <v>5</v>
      </c>
      <c r="AJ92" s="133">
        <f>IF($O$21="X",$R$9,IF($N$7="S1",'VA_k1=0.8_k2=0.2'!N91,IF($N$7="S2",'VA_k1=0.8_k2=0.2'!O91,IF($N$7="I",'VA_k1=0.8_k2=0.2'!P91,IF($N$7="R",'VA_k1=0.8_k2=0.2'!Q91,IF($N$7="D",'VA_k1=0.8_k2=0.2'!R91,IF($N$7="V",'VA_k1=0.8_k2=0.2'!S91,"")))))))</f>
        <v>0.24673704225551346</v>
      </c>
      <c r="AK92" s="133">
        <f>IF($O$22="X",$Q$9,'VA_k1=0.9_k2=0.1'!M91)</f>
        <v>63.157868365283036</v>
      </c>
      <c r="AL92" s="133">
        <f>IF($O$22="X",$R$9,IF($N$7="S1",'VA_k1=0.9_k2=0.1'!N91,IF($N$7="S2",'VA_k1=0.9_k2=0.1'!O91,IF($N$7="I",'VA_k1=0.9_k2=0.1'!P91,IF($N$7="R",'VA_k1=0.9_k2=0.1'!Q91,IF($N$7="D",'VA_k1=0.9_k2=0.1'!R91,IF($N$7="V",'VA_k1=0.9_k2=0.1'!S91,"")))))))</f>
        <v>0</v>
      </c>
      <c r="AM92" s="133">
        <f>IF($O$23="X",$Q$9,'VA_k1=1.0_k2=0.0'!M91)</f>
        <v>5</v>
      </c>
      <c r="AN92" s="133">
        <f>IF($O$23="X",$R$9,IF($N$7="S1",'VA_k1=1.0_k2=0.0'!N91,IF($N$7="S2",'VA_k1=1.0_k2=0.0'!O91,IF($N$7="I",'VA_k1=1.0_k2=0.0'!P91,IF($N$7="R",'VA_k1=1.0_k2=0.0'!Q91,IF($N$7="D",'VA_k1=1.0_k2=0.0'!R91,IF($N$7="V",'VA_k1=1.0_k2=0.0'!S91,"")))))))</f>
        <v>0.24673704225551346</v>
      </c>
    </row>
    <row r="93" spans="17:40" x14ac:dyDescent="0.25">
      <c r="Q93" s="133" t="e">
        <f>IF($O$12="X",$Q$9,'RESULTS (2S)'!B107)</f>
        <v>#N/A</v>
      </c>
      <c r="R93" s="133" t="e">
        <f>IF($O$12="X",$R$9,IF($N$7="S1",'RESULTS (2S)'!C107,IF($N$7="S2",'RESULTS (2S)'!D107,IF($N$7="I",'RESULTS (2S)'!E107,IF($N$7="R",'RESULTS (2S)'!F107,IF($N$7="D",'RESULTS (2S)'!G107,IF($N$7="V",'RESULTS (2S)'!H107,"")))))))</f>
        <v>#N/A</v>
      </c>
      <c r="S93" s="133">
        <f>IF($O$13="X",$Q$9,'VA_k1=0.0_k2=1.0'!M92)</f>
        <v>5</v>
      </c>
      <c r="T93" s="133">
        <f>IF($O$13="X",$R$9,IF($N$7="S1",'VA_k1=0.0_k2=1.0'!N92,IF($N$7="S2",'VA_k1=0.0_k2=1.0'!O92,IF($N$7="I",'VA_k1=0.0_k2=1.0'!P92,IF($N$7="R",'VA_k1=0.0_k2=1.0'!Q92,IF($N$7="D",'VA_k1=0.0_k2=1.0'!R92,IF($N$7="V",'VA_k1=0.0_k2=1.0'!S92,"")))))))</f>
        <v>0.24673704225551346</v>
      </c>
      <c r="U93" s="133">
        <f>IF($O$14="X",$Q$9,'VA_k1=0.1_k2=0.9'!M92)</f>
        <v>5</v>
      </c>
      <c r="V93" s="133">
        <f>IF($O$14="X",$R$9,IF($N$7="S1",'VA_k1=0.1_k2=0.9'!N92,IF($N$7="S2",'VA_k1=0.1_k2=0.9'!O92,IF($N$7="I",'VA_k1=0.1_k2=0.9'!P92,IF($N$7="R",'VA_k1=0.1_k2=0.9'!Q92,IF($N$7="D",'VA_k1=0.1_k2=0.9'!R92,IF($N$7="V",'VA_k1=0.1_k2=0.9'!S92,"")))))))</f>
        <v>0.24673704225551346</v>
      </c>
      <c r="W93" s="133">
        <f>IF($O$15="X",$Q$9,'VA_k1=0.2_k2=0.8'!M92)</f>
        <v>5</v>
      </c>
      <c r="X93" s="133">
        <f>IF($O$15="X",$R$9,IF($N$7="S1",'VA_k1=0.2_k2=0.8'!N92,IF($N$7="S2",'VA_k1=0.2_k2=0.8'!O92,IF($N$7="I",'VA_k1=0.2_k2=0.8'!P92,IF($N$7="R",'VA_k1=0.2_k2=0.8'!Q92,IF($N$7="D",'VA_k1=0.2_k2=0.8'!R92,IF($N$7="V",'VA_k1=0.2_k2=0.8'!S92,"")))))))</f>
        <v>0.24673704225551346</v>
      </c>
      <c r="Y93" s="133">
        <f>IF($O$16="X",$Q$9,'VA_k1=0.3_k2=0.7'!M92)</f>
        <v>5</v>
      </c>
      <c r="Z93" s="133">
        <f>IF($O$16="X",$R$9,IF($N$7="S1",'VA_k1=0.3_k2=0.7'!N92,IF($N$7="S2",'VA_k1=0.3_k2=0.7'!O92,IF($N$7="I",'VA_k1=0.3_k2=0.7'!P92,IF($N$7="R",'VA_k1=0.3_k2=0.7'!Q92,IF($N$7="D",'VA_k1=0.3_k2=0.7'!R92,IF($N$7="V",'VA_k1=0.3_k2=0.7'!S92,"")))))))</f>
        <v>0.24673704225551346</v>
      </c>
      <c r="AA93" s="133">
        <f>IF($O$17="X",$Q$9,'VA_k1=0.4_k2=0.6'!M92)</f>
        <v>5</v>
      </c>
      <c r="AB93" s="133">
        <f>IF($O$17="X",$R$9,IF($N$7="S1",'VA_k1=0.4_k2=0.6'!N92,IF($N$7="S2",'VA_k1=0.4_k2=0.6'!O92,IF($N$7="I",'VA_k1=0.4_k2=0.6'!P92,IF($N$7="R",'VA_k1=0.4_k2=0.6'!Q92,IF($N$7="D",'VA_k1=0.4_k2=0.6'!R92,IF($N$7="V",'VA_k1=0.4_k2=0.6'!S92,"")))))))</f>
        <v>0.24673704225551346</v>
      </c>
      <c r="AC93" s="133">
        <f>IF($O$18="X",$Q$9,'VA_k1=0.5_k2=0.5'!M92)</f>
        <v>5</v>
      </c>
      <c r="AD93" s="133">
        <f>IF($O$18="X",$R$9,IF($N$7="S1",'VA_k1=0.5_k2=0.5'!N92,IF($N$7="S2",'VA_k1=0.5_k2=0.5'!O92,IF($N$7="I",'VA_k1=0.5_k2=0.5'!P92,IF($N$7="R",'VA_k1=0.5_k2=0.5'!Q92,IF($N$7="D",'VA_k1=0.5_k2=0.5'!R92,IF($N$7="V",'VA_k1=0.5_k2=0.5'!S92,"")))))))</f>
        <v>0.24673704225551346</v>
      </c>
      <c r="AE93" s="133">
        <f>IF($O$19="X",$Q$9,'VA_k1=0.6_k2=0.4'!M92)</f>
        <v>5</v>
      </c>
      <c r="AF93" s="133">
        <f>IF($O$19="X",$R$9,IF($N$7="S1",'VA_k1=0.6_k2=0.4'!N92,IF($N$7="S2",'VA_k1=0.6_k2=0.4'!O92,IF($N$7="I",'VA_k1=0.6_k2=0.4'!P92,IF($N$7="R",'VA_k1=0.6_k2=0.4'!Q92,IF($N$7="D",'VA_k1=0.6_k2=0.4'!R92,IF($N$7="V",'VA_k1=0.6_k2=0.4'!S92,"")))))))</f>
        <v>0.24673704225551346</v>
      </c>
      <c r="AG93" s="133">
        <f>IF($O$20="X",$Q$9,'VA_k1=0.7_k2=0.3'!M92)</f>
        <v>5</v>
      </c>
      <c r="AH93" s="133">
        <f>IF($O$20="X",$R$9,IF($N$7="S1",'VA_k1=0.7_k2=0.3'!N92,IF($N$7="S2",'VA_k1=0.7_k2=0.3'!O92,IF($N$7="I",'VA_k1=0.7_k2=0.3'!P92,IF($N$7="R",'VA_k1=0.7_k2=0.3'!Q92,IF($N$7="D",'VA_k1=0.7_k2=0.3'!R92,IF($N$7="V",'VA_k1=0.7_k2=0.3'!S92,"")))))))</f>
        <v>0.24673704225551346</v>
      </c>
      <c r="AI93" s="133">
        <f>IF($O$21="X",$Q$9,'VA_k1=0.8_k2=0.2'!M92)</f>
        <v>5</v>
      </c>
      <c r="AJ93" s="133">
        <f>IF($O$21="X",$R$9,IF($N$7="S1",'VA_k1=0.8_k2=0.2'!N92,IF($N$7="S2",'VA_k1=0.8_k2=0.2'!O92,IF($N$7="I",'VA_k1=0.8_k2=0.2'!P92,IF($N$7="R",'VA_k1=0.8_k2=0.2'!Q92,IF($N$7="D",'VA_k1=0.8_k2=0.2'!R92,IF($N$7="V",'VA_k1=0.8_k2=0.2'!S92,"")))))))</f>
        <v>0.24673704225551346</v>
      </c>
      <c r="AK93" s="133">
        <f>IF($O$22="X",$Q$9,'VA_k1=0.9_k2=0.1'!M92)</f>
        <v>64.157868365283036</v>
      </c>
      <c r="AL93" s="133">
        <f>IF($O$22="X",$R$9,IF($N$7="S1",'VA_k1=0.9_k2=0.1'!N92,IF($N$7="S2",'VA_k1=0.9_k2=0.1'!O92,IF($N$7="I",'VA_k1=0.9_k2=0.1'!P92,IF($N$7="R",'VA_k1=0.9_k2=0.1'!Q92,IF($N$7="D",'VA_k1=0.9_k2=0.1'!R92,IF($N$7="V",'VA_k1=0.9_k2=0.1'!S92,"")))))))</f>
        <v>0</v>
      </c>
      <c r="AM93" s="133">
        <f>IF($O$23="X",$Q$9,'VA_k1=1.0_k2=0.0'!M92)</f>
        <v>5</v>
      </c>
      <c r="AN93" s="133">
        <f>IF($O$23="X",$R$9,IF($N$7="S1",'VA_k1=1.0_k2=0.0'!N92,IF($N$7="S2",'VA_k1=1.0_k2=0.0'!O92,IF($N$7="I",'VA_k1=1.0_k2=0.0'!P92,IF($N$7="R",'VA_k1=1.0_k2=0.0'!Q92,IF($N$7="D",'VA_k1=1.0_k2=0.0'!R92,IF($N$7="V",'VA_k1=1.0_k2=0.0'!S92,"")))))))</f>
        <v>0.24673704225551346</v>
      </c>
    </row>
    <row r="94" spans="17:40" x14ac:dyDescent="0.25">
      <c r="Q94" s="133" t="e">
        <f>IF($O$12="X",$Q$9,'RESULTS (2S)'!B108)</f>
        <v>#N/A</v>
      </c>
      <c r="R94" s="133" t="e">
        <f>IF($O$12="X",$R$9,IF($N$7="S1",'RESULTS (2S)'!C108,IF($N$7="S2",'RESULTS (2S)'!D108,IF($N$7="I",'RESULTS (2S)'!E108,IF($N$7="R",'RESULTS (2S)'!F108,IF($N$7="D",'RESULTS (2S)'!G108,IF($N$7="V",'RESULTS (2S)'!H108,"")))))))</f>
        <v>#N/A</v>
      </c>
      <c r="S94" s="133">
        <f>IF($O$13="X",$Q$9,'VA_k1=0.0_k2=1.0'!M93)</f>
        <v>5</v>
      </c>
      <c r="T94" s="133">
        <f>IF($O$13="X",$R$9,IF($N$7="S1",'VA_k1=0.0_k2=1.0'!N93,IF($N$7="S2",'VA_k1=0.0_k2=1.0'!O93,IF($N$7="I",'VA_k1=0.0_k2=1.0'!P93,IF($N$7="R",'VA_k1=0.0_k2=1.0'!Q93,IF($N$7="D",'VA_k1=0.0_k2=1.0'!R93,IF($N$7="V",'VA_k1=0.0_k2=1.0'!S93,"")))))))</f>
        <v>0.24673704225551346</v>
      </c>
      <c r="U94" s="133">
        <f>IF($O$14="X",$Q$9,'VA_k1=0.1_k2=0.9'!M93)</f>
        <v>5</v>
      </c>
      <c r="V94" s="133">
        <f>IF($O$14="X",$R$9,IF($N$7="S1",'VA_k1=0.1_k2=0.9'!N93,IF($N$7="S2",'VA_k1=0.1_k2=0.9'!O93,IF($N$7="I",'VA_k1=0.1_k2=0.9'!P93,IF($N$7="R",'VA_k1=0.1_k2=0.9'!Q93,IF($N$7="D",'VA_k1=0.1_k2=0.9'!R93,IF($N$7="V",'VA_k1=0.1_k2=0.9'!S93,"")))))))</f>
        <v>0.24673704225551346</v>
      </c>
      <c r="W94" s="133">
        <f>IF($O$15="X",$Q$9,'VA_k1=0.2_k2=0.8'!M93)</f>
        <v>5</v>
      </c>
      <c r="X94" s="133">
        <f>IF($O$15="X",$R$9,IF($N$7="S1",'VA_k1=0.2_k2=0.8'!N93,IF($N$7="S2",'VA_k1=0.2_k2=0.8'!O93,IF($N$7="I",'VA_k1=0.2_k2=0.8'!P93,IF($N$7="R",'VA_k1=0.2_k2=0.8'!Q93,IF($N$7="D",'VA_k1=0.2_k2=0.8'!R93,IF($N$7="V",'VA_k1=0.2_k2=0.8'!S93,"")))))))</f>
        <v>0.24673704225551346</v>
      </c>
      <c r="Y94" s="133">
        <f>IF($O$16="X",$Q$9,'VA_k1=0.3_k2=0.7'!M93)</f>
        <v>5</v>
      </c>
      <c r="Z94" s="133">
        <f>IF($O$16="X",$R$9,IF($N$7="S1",'VA_k1=0.3_k2=0.7'!N93,IF($N$7="S2",'VA_k1=0.3_k2=0.7'!O93,IF($N$7="I",'VA_k1=0.3_k2=0.7'!P93,IF($N$7="R",'VA_k1=0.3_k2=0.7'!Q93,IF($N$7="D",'VA_k1=0.3_k2=0.7'!R93,IF($N$7="V",'VA_k1=0.3_k2=0.7'!S93,"")))))))</f>
        <v>0.24673704225551346</v>
      </c>
      <c r="AA94" s="133">
        <f>IF($O$17="X",$Q$9,'VA_k1=0.4_k2=0.6'!M93)</f>
        <v>5</v>
      </c>
      <c r="AB94" s="133">
        <f>IF($O$17="X",$R$9,IF($N$7="S1",'VA_k1=0.4_k2=0.6'!N93,IF($N$7="S2",'VA_k1=0.4_k2=0.6'!O93,IF($N$7="I",'VA_k1=0.4_k2=0.6'!P93,IF($N$7="R",'VA_k1=0.4_k2=0.6'!Q93,IF($N$7="D",'VA_k1=0.4_k2=0.6'!R93,IF($N$7="V",'VA_k1=0.4_k2=0.6'!S93,"")))))))</f>
        <v>0.24673704225551346</v>
      </c>
      <c r="AC94" s="133">
        <f>IF($O$18="X",$Q$9,'VA_k1=0.5_k2=0.5'!M93)</f>
        <v>5</v>
      </c>
      <c r="AD94" s="133">
        <f>IF($O$18="X",$R$9,IF($N$7="S1",'VA_k1=0.5_k2=0.5'!N93,IF($N$7="S2",'VA_k1=0.5_k2=0.5'!O93,IF($N$7="I",'VA_k1=0.5_k2=0.5'!P93,IF($N$7="R",'VA_k1=0.5_k2=0.5'!Q93,IF($N$7="D",'VA_k1=0.5_k2=0.5'!R93,IF($N$7="V",'VA_k1=0.5_k2=0.5'!S93,"")))))))</f>
        <v>0.24673704225551346</v>
      </c>
      <c r="AE94" s="133">
        <f>IF($O$19="X",$Q$9,'VA_k1=0.6_k2=0.4'!M93)</f>
        <v>5</v>
      </c>
      <c r="AF94" s="133">
        <f>IF($O$19="X",$R$9,IF($N$7="S1",'VA_k1=0.6_k2=0.4'!N93,IF($N$7="S2",'VA_k1=0.6_k2=0.4'!O93,IF($N$7="I",'VA_k1=0.6_k2=0.4'!P93,IF($N$7="R",'VA_k1=0.6_k2=0.4'!Q93,IF($N$7="D",'VA_k1=0.6_k2=0.4'!R93,IF($N$7="V",'VA_k1=0.6_k2=0.4'!S93,"")))))))</f>
        <v>0.24673704225551346</v>
      </c>
      <c r="AG94" s="133">
        <f>IF($O$20="X",$Q$9,'VA_k1=0.7_k2=0.3'!M93)</f>
        <v>5</v>
      </c>
      <c r="AH94" s="133">
        <f>IF($O$20="X",$R$9,IF($N$7="S1",'VA_k1=0.7_k2=0.3'!N93,IF($N$7="S2",'VA_k1=0.7_k2=0.3'!O93,IF($N$7="I",'VA_k1=0.7_k2=0.3'!P93,IF($N$7="R",'VA_k1=0.7_k2=0.3'!Q93,IF($N$7="D",'VA_k1=0.7_k2=0.3'!R93,IF($N$7="V",'VA_k1=0.7_k2=0.3'!S93,"")))))))</f>
        <v>0.24673704225551346</v>
      </c>
      <c r="AI94" s="133">
        <f>IF($O$21="X",$Q$9,'VA_k1=0.8_k2=0.2'!M93)</f>
        <v>5</v>
      </c>
      <c r="AJ94" s="133">
        <f>IF($O$21="X",$R$9,IF($N$7="S1",'VA_k1=0.8_k2=0.2'!N93,IF($N$7="S2",'VA_k1=0.8_k2=0.2'!O93,IF($N$7="I",'VA_k1=0.8_k2=0.2'!P93,IF($N$7="R",'VA_k1=0.8_k2=0.2'!Q93,IF($N$7="D",'VA_k1=0.8_k2=0.2'!R93,IF($N$7="V",'VA_k1=0.8_k2=0.2'!S93,"")))))))</f>
        <v>0.24673704225551346</v>
      </c>
      <c r="AK94" s="133">
        <f>IF($O$22="X",$Q$9,'VA_k1=0.9_k2=0.1'!M93)</f>
        <v>65.157868365283036</v>
      </c>
      <c r="AL94" s="133">
        <f>IF($O$22="X",$R$9,IF($N$7="S1",'VA_k1=0.9_k2=0.1'!N93,IF($N$7="S2",'VA_k1=0.9_k2=0.1'!O93,IF($N$7="I",'VA_k1=0.9_k2=0.1'!P93,IF($N$7="R",'VA_k1=0.9_k2=0.1'!Q93,IF($N$7="D",'VA_k1=0.9_k2=0.1'!R93,IF($N$7="V",'VA_k1=0.9_k2=0.1'!S93,"")))))))</f>
        <v>0</v>
      </c>
      <c r="AM94" s="133">
        <f>IF($O$23="X",$Q$9,'VA_k1=1.0_k2=0.0'!M93)</f>
        <v>5</v>
      </c>
      <c r="AN94" s="133">
        <f>IF($O$23="X",$R$9,IF($N$7="S1",'VA_k1=1.0_k2=0.0'!N93,IF($N$7="S2",'VA_k1=1.0_k2=0.0'!O93,IF($N$7="I",'VA_k1=1.0_k2=0.0'!P93,IF($N$7="R",'VA_k1=1.0_k2=0.0'!Q93,IF($N$7="D",'VA_k1=1.0_k2=0.0'!R93,IF($N$7="V",'VA_k1=1.0_k2=0.0'!S93,"")))))))</f>
        <v>0.24673704225551346</v>
      </c>
    </row>
    <row r="95" spans="17:40" x14ac:dyDescent="0.25">
      <c r="Q95" s="133" t="e">
        <f>IF($O$12="X",$Q$9,'RESULTS (2S)'!B109)</f>
        <v>#N/A</v>
      </c>
      <c r="R95" s="133" t="e">
        <f>IF($O$12="X",$R$9,IF($N$7="S1",'RESULTS (2S)'!C109,IF($N$7="S2",'RESULTS (2S)'!D109,IF($N$7="I",'RESULTS (2S)'!E109,IF($N$7="R",'RESULTS (2S)'!F109,IF($N$7="D",'RESULTS (2S)'!G109,IF($N$7="V",'RESULTS (2S)'!H109,"")))))))</f>
        <v>#N/A</v>
      </c>
      <c r="S95" s="133">
        <f>IF($O$13="X",$Q$9,'VA_k1=0.0_k2=1.0'!M94)</f>
        <v>5</v>
      </c>
      <c r="T95" s="133">
        <f>IF($O$13="X",$R$9,IF($N$7="S1",'VA_k1=0.0_k2=1.0'!N94,IF($N$7="S2",'VA_k1=0.0_k2=1.0'!O94,IF($N$7="I",'VA_k1=0.0_k2=1.0'!P94,IF($N$7="R",'VA_k1=0.0_k2=1.0'!Q94,IF($N$7="D",'VA_k1=0.0_k2=1.0'!R94,IF($N$7="V",'VA_k1=0.0_k2=1.0'!S94,"")))))))</f>
        <v>0.24673704225551346</v>
      </c>
      <c r="U95" s="133">
        <f>IF($O$14="X",$Q$9,'VA_k1=0.1_k2=0.9'!M94)</f>
        <v>5</v>
      </c>
      <c r="V95" s="133">
        <f>IF($O$14="X",$R$9,IF($N$7="S1",'VA_k1=0.1_k2=0.9'!N94,IF($N$7="S2",'VA_k1=0.1_k2=0.9'!O94,IF($N$7="I",'VA_k1=0.1_k2=0.9'!P94,IF($N$7="R",'VA_k1=0.1_k2=0.9'!Q94,IF($N$7="D",'VA_k1=0.1_k2=0.9'!R94,IF($N$7="V",'VA_k1=0.1_k2=0.9'!S94,"")))))))</f>
        <v>0.24673704225551346</v>
      </c>
      <c r="W95" s="133">
        <f>IF($O$15="X",$Q$9,'VA_k1=0.2_k2=0.8'!M94)</f>
        <v>5</v>
      </c>
      <c r="X95" s="133">
        <f>IF($O$15="X",$R$9,IF($N$7="S1",'VA_k1=0.2_k2=0.8'!N94,IF($N$7="S2",'VA_k1=0.2_k2=0.8'!O94,IF($N$7="I",'VA_k1=0.2_k2=0.8'!P94,IF($N$7="R",'VA_k1=0.2_k2=0.8'!Q94,IF($N$7="D",'VA_k1=0.2_k2=0.8'!R94,IF($N$7="V",'VA_k1=0.2_k2=0.8'!S94,"")))))))</f>
        <v>0.24673704225551346</v>
      </c>
      <c r="Y95" s="133">
        <f>IF($O$16="X",$Q$9,'VA_k1=0.3_k2=0.7'!M94)</f>
        <v>5</v>
      </c>
      <c r="Z95" s="133">
        <f>IF($O$16="X",$R$9,IF($N$7="S1",'VA_k1=0.3_k2=0.7'!N94,IF($N$7="S2",'VA_k1=0.3_k2=0.7'!O94,IF($N$7="I",'VA_k1=0.3_k2=0.7'!P94,IF($N$7="R",'VA_k1=0.3_k2=0.7'!Q94,IF($N$7="D",'VA_k1=0.3_k2=0.7'!R94,IF($N$7="V",'VA_k1=0.3_k2=0.7'!S94,"")))))))</f>
        <v>0.24673704225551346</v>
      </c>
      <c r="AA95" s="133">
        <f>IF($O$17="X",$Q$9,'VA_k1=0.4_k2=0.6'!M94)</f>
        <v>5</v>
      </c>
      <c r="AB95" s="133">
        <f>IF($O$17="X",$R$9,IF($N$7="S1",'VA_k1=0.4_k2=0.6'!N94,IF($N$7="S2",'VA_k1=0.4_k2=0.6'!O94,IF($N$7="I",'VA_k1=0.4_k2=0.6'!P94,IF($N$7="R",'VA_k1=0.4_k2=0.6'!Q94,IF($N$7="D",'VA_k1=0.4_k2=0.6'!R94,IF($N$7="V",'VA_k1=0.4_k2=0.6'!S94,"")))))))</f>
        <v>0.24673704225551346</v>
      </c>
      <c r="AC95" s="133">
        <f>IF($O$18="X",$Q$9,'VA_k1=0.5_k2=0.5'!M94)</f>
        <v>5</v>
      </c>
      <c r="AD95" s="133">
        <f>IF($O$18="X",$R$9,IF($N$7="S1",'VA_k1=0.5_k2=0.5'!N94,IF($N$7="S2",'VA_k1=0.5_k2=0.5'!O94,IF($N$7="I",'VA_k1=0.5_k2=0.5'!P94,IF($N$7="R",'VA_k1=0.5_k2=0.5'!Q94,IF($N$7="D",'VA_k1=0.5_k2=0.5'!R94,IF($N$7="V",'VA_k1=0.5_k2=0.5'!S94,"")))))))</f>
        <v>0.24673704225551346</v>
      </c>
      <c r="AE95" s="133">
        <f>IF($O$19="X",$Q$9,'VA_k1=0.6_k2=0.4'!M94)</f>
        <v>5</v>
      </c>
      <c r="AF95" s="133">
        <f>IF($O$19="X",$R$9,IF($N$7="S1",'VA_k1=0.6_k2=0.4'!N94,IF($N$7="S2",'VA_k1=0.6_k2=0.4'!O94,IF($N$7="I",'VA_k1=0.6_k2=0.4'!P94,IF($N$7="R",'VA_k1=0.6_k2=0.4'!Q94,IF($N$7="D",'VA_k1=0.6_k2=0.4'!R94,IF($N$7="V",'VA_k1=0.6_k2=0.4'!S94,"")))))))</f>
        <v>0.24673704225551346</v>
      </c>
      <c r="AG95" s="133">
        <f>IF($O$20="X",$Q$9,'VA_k1=0.7_k2=0.3'!M94)</f>
        <v>5</v>
      </c>
      <c r="AH95" s="133">
        <f>IF($O$20="X",$R$9,IF($N$7="S1",'VA_k1=0.7_k2=0.3'!N94,IF($N$7="S2",'VA_k1=0.7_k2=0.3'!O94,IF($N$7="I",'VA_k1=0.7_k2=0.3'!P94,IF($N$7="R",'VA_k1=0.7_k2=0.3'!Q94,IF($N$7="D",'VA_k1=0.7_k2=0.3'!R94,IF($N$7="V",'VA_k1=0.7_k2=0.3'!S94,"")))))))</f>
        <v>0.24673704225551346</v>
      </c>
      <c r="AI95" s="133">
        <f>IF($O$21="X",$Q$9,'VA_k1=0.8_k2=0.2'!M94)</f>
        <v>5</v>
      </c>
      <c r="AJ95" s="133">
        <f>IF($O$21="X",$R$9,IF($N$7="S1",'VA_k1=0.8_k2=0.2'!N94,IF($N$7="S2",'VA_k1=0.8_k2=0.2'!O94,IF($N$7="I",'VA_k1=0.8_k2=0.2'!P94,IF($N$7="R",'VA_k1=0.8_k2=0.2'!Q94,IF($N$7="D",'VA_k1=0.8_k2=0.2'!R94,IF($N$7="V",'VA_k1=0.8_k2=0.2'!S94,"")))))))</f>
        <v>0.24673704225551346</v>
      </c>
      <c r="AK95" s="133">
        <f>IF($O$22="X",$Q$9,'VA_k1=0.9_k2=0.1'!M94)</f>
        <v>66.157868365283036</v>
      </c>
      <c r="AL95" s="133">
        <f>IF($O$22="X",$R$9,IF($N$7="S1",'VA_k1=0.9_k2=0.1'!N94,IF($N$7="S2",'VA_k1=0.9_k2=0.1'!O94,IF($N$7="I",'VA_k1=0.9_k2=0.1'!P94,IF($N$7="R",'VA_k1=0.9_k2=0.1'!Q94,IF($N$7="D",'VA_k1=0.9_k2=0.1'!R94,IF($N$7="V",'VA_k1=0.9_k2=0.1'!S94,"")))))))</f>
        <v>0</v>
      </c>
      <c r="AM95" s="133">
        <f>IF($O$23="X",$Q$9,'VA_k1=1.0_k2=0.0'!M94)</f>
        <v>5</v>
      </c>
      <c r="AN95" s="133">
        <f>IF($O$23="X",$R$9,IF($N$7="S1",'VA_k1=1.0_k2=0.0'!N94,IF($N$7="S2",'VA_k1=1.0_k2=0.0'!O94,IF($N$7="I",'VA_k1=1.0_k2=0.0'!P94,IF($N$7="R",'VA_k1=1.0_k2=0.0'!Q94,IF($N$7="D",'VA_k1=1.0_k2=0.0'!R94,IF($N$7="V",'VA_k1=1.0_k2=0.0'!S94,"")))))))</f>
        <v>0.24673704225551346</v>
      </c>
    </row>
    <row r="96" spans="17:40" x14ac:dyDescent="0.25">
      <c r="Q96" s="133" t="e">
        <f>IF($O$12="X",$Q$9,'RESULTS (2S)'!B110)</f>
        <v>#N/A</v>
      </c>
      <c r="R96" s="133" t="e">
        <f>IF($O$12="X",$R$9,IF($N$7="S1",'RESULTS (2S)'!C110,IF($N$7="S2",'RESULTS (2S)'!D110,IF($N$7="I",'RESULTS (2S)'!E110,IF($N$7="R",'RESULTS (2S)'!F110,IF($N$7="D",'RESULTS (2S)'!G110,IF($N$7="V",'RESULTS (2S)'!H110,"")))))))</f>
        <v>#N/A</v>
      </c>
      <c r="S96" s="133">
        <f>IF($O$13="X",$Q$9,'VA_k1=0.0_k2=1.0'!M95)</f>
        <v>5</v>
      </c>
      <c r="T96" s="133">
        <f>IF($O$13="X",$R$9,IF($N$7="S1",'VA_k1=0.0_k2=1.0'!N95,IF($N$7="S2",'VA_k1=0.0_k2=1.0'!O95,IF($N$7="I",'VA_k1=0.0_k2=1.0'!P95,IF($N$7="R",'VA_k1=0.0_k2=1.0'!Q95,IF($N$7="D",'VA_k1=0.0_k2=1.0'!R95,IF($N$7="V",'VA_k1=0.0_k2=1.0'!S95,"")))))))</f>
        <v>0.24673704225551346</v>
      </c>
      <c r="U96" s="133">
        <f>IF($O$14="X",$Q$9,'VA_k1=0.1_k2=0.9'!M95)</f>
        <v>5</v>
      </c>
      <c r="V96" s="133">
        <f>IF($O$14="X",$R$9,IF($N$7="S1",'VA_k1=0.1_k2=0.9'!N95,IF($N$7="S2",'VA_k1=0.1_k2=0.9'!O95,IF($N$7="I",'VA_k1=0.1_k2=0.9'!P95,IF($N$7="R",'VA_k1=0.1_k2=0.9'!Q95,IF($N$7="D",'VA_k1=0.1_k2=0.9'!R95,IF($N$7="V",'VA_k1=0.1_k2=0.9'!S95,"")))))))</f>
        <v>0.24673704225551346</v>
      </c>
      <c r="W96" s="133">
        <f>IF($O$15="X",$Q$9,'VA_k1=0.2_k2=0.8'!M95)</f>
        <v>5</v>
      </c>
      <c r="X96" s="133">
        <f>IF($O$15="X",$R$9,IF($N$7="S1",'VA_k1=0.2_k2=0.8'!N95,IF($N$7="S2",'VA_k1=0.2_k2=0.8'!O95,IF($N$7="I",'VA_k1=0.2_k2=0.8'!P95,IF($N$7="R",'VA_k1=0.2_k2=0.8'!Q95,IF($N$7="D",'VA_k1=0.2_k2=0.8'!R95,IF($N$7="V",'VA_k1=0.2_k2=0.8'!S95,"")))))))</f>
        <v>0.24673704225551346</v>
      </c>
      <c r="Y96" s="133">
        <f>IF($O$16="X",$Q$9,'VA_k1=0.3_k2=0.7'!M95)</f>
        <v>5</v>
      </c>
      <c r="Z96" s="133">
        <f>IF($O$16="X",$R$9,IF($N$7="S1",'VA_k1=0.3_k2=0.7'!N95,IF($N$7="S2",'VA_k1=0.3_k2=0.7'!O95,IF($N$7="I",'VA_k1=0.3_k2=0.7'!P95,IF($N$7="R",'VA_k1=0.3_k2=0.7'!Q95,IF($N$7="D",'VA_k1=0.3_k2=0.7'!R95,IF($N$7="V",'VA_k1=0.3_k2=0.7'!S95,"")))))))</f>
        <v>0.24673704225551346</v>
      </c>
      <c r="AA96" s="133">
        <f>IF($O$17="X",$Q$9,'VA_k1=0.4_k2=0.6'!M95)</f>
        <v>5</v>
      </c>
      <c r="AB96" s="133">
        <f>IF($O$17="X",$R$9,IF($N$7="S1",'VA_k1=0.4_k2=0.6'!N95,IF($N$7="S2",'VA_k1=0.4_k2=0.6'!O95,IF($N$7="I",'VA_k1=0.4_k2=0.6'!P95,IF($N$7="R",'VA_k1=0.4_k2=0.6'!Q95,IF($N$7="D",'VA_k1=0.4_k2=0.6'!R95,IF($N$7="V",'VA_k1=0.4_k2=0.6'!S95,"")))))))</f>
        <v>0.24673704225551346</v>
      </c>
      <c r="AC96" s="133">
        <f>IF($O$18="X",$Q$9,'VA_k1=0.5_k2=0.5'!M95)</f>
        <v>5</v>
      </c>
      <c r="AD96" s="133">
        <f>IF($O$18="X",$R$9,IF($N$7="S1",'VA_k1=0.5_k2=0.5'!N95,IF($N$7="S2",'VA_k1=0.5_k2=0.5'!O95,IF($N$7="I",'VA_k1=0.5_k2=0.5'!P95,IF($N$7="R",'VA_k1=0.5_k2=0.5'!Q95,IF($N$7="D",'VA_k1=0.5_k2=0.5'!R95,IF($N$7="V",'VA_k1=0.5_k2=0.5'!S95,"")))))))</f>
        <v>0.24673704225551346</v>
      </c>
      <c r="AE96" s="133">
        <f>IF($O$19="X",$Q$9,'VA_k1=0.6_k2=0.4'!M95)</f>
        <v>5</v>
      </c>
      <c r="AF96" s="133">
        <f>IF($O$19="X",$R$9,IF($N$7="S1",'VA_k1=0.6_k2=0.4'!N95,IF($N$7="S2",'VA_k1=0.6_k2=0.4'!O95,IF($N$7="I",'VA_k1=0.6_k2=0.4'!P95,IF($N$7="R",'VA_k1=0.6_k2=0.4'!Q95,IF($N$7="D",'VA_k1=0.6_k2=0.4'!R95,IF($N$7="V",'VA_k1=0.6_k2=0.4'!S95,"")))))))</f>
        <v>0.24673704225551346</v>
      </c>
      <c r="AG96" s="133">
        <f>IF($O$20="X",$Q$9,'VA_k1=0.7_k2=0.3'!M95)</f>
        <v>5</v>
      </c>
      <c r="AH96" s="133">
        <f>IF($O$20="X",$R$9,IF($N$7="S1",'VA_k1=0.7_k2=0.3'!N95,IF($N$7="S2",'VA_k1=0.7_k2=0.3'!O95,IF($N$7="I",'VA_k1=0.7_k2=0.3'!P95,IF($N$7="R",'VA_k1=0.7_k2=0.3'!Q95,IF($N$7="D",'VA_k1=0.7_k2=0.3'!R95,IF($N$7="V",'VA_k1=0.7_k2=0.3'!S95,"")))))))</f>
        <v>0.24673704225551346</v>
      </c>
      <c r="AI96" s="133">
        <f>IF($O$21="X",$Q$9,'VA_k1=0.8_k2=0.2'!M95)</f>
        <v>5</v>
      </c>
      <c r="AJ96" s="133">
        <f>IF($O$21="X",$R$9,IF($N$7="S1",'VA_k1=0.8_k2=0.2'!N95,IF($N$7="S2",'VA_k1=0.8_k2=0.2'!O95,IF($N$7="I",'VA_k1=0.8_k2=0.2'!P95,IF($N$7="R",'VA_k1=0.8_k2=0.2'!Q95,IF($N$7="D",'VA_k1=0.8_k2=0.2'!R95,IF($N$7="V",'VA_k1=0.8_k2=0.2'!S95,"")))))))</f>
        <v>0.24673704225551346</v>
      </c>
      <c r="AK96" s="133">
        <f>IF($O$22="X",$Q$9,'VA_k1=0.9_k2=0.1'!M95)</f>
        <v>67.157868365283036</v>
      </c>
      <c r="AL96" s="133">
        <f>IF($O$22="X",$R$9,IF($N$7="S1",'VA_k1=0.9_k2=0.1'!N95,IF($N$7="S2",'VA_k1=0.9_k2=0.1'!O95,IF($N$7="I",'VA_k1=0.9_k2=0.1'!P95,IF($N$7="R",'VA_k1=0.9_k2=0.1'!Q95,IF($N$7="D",'VA_k1=0.9_k2=0.1'!R95,IF($N$7="V",'VA_k1=0.9_k2=0.1'!S95,"")))))))</f>
        <v>0</v>
      </c>
      <c r="AM96" s="133">
        <f>IF($O$23="X",$Q$9,'VA_k1=1.0_k2=0.0'!M95)</f>
        <v>5</v>
      </c>
      <c r="AN96" s="133">
        <f>IF($O$23="X",$R$9,IF($N$7="S1",'VA_k1=1.0_k2=0.0'!N95,IF($N$7="S2",'VA_k1=1.0_k2=0.0'!O95,IF($N$7="I",'VA_k1=1.0_k2=0.0'!P95,IF($N$7="R",'VA_k1=1.0_k2=0.0'!Q95,IF($N$7="D",'VA_k1=1.0_k2=0.0'!R95,IF($N$7="V",'VA_k1=1.0_k2=0.0'!S95,"")))))))</f>
        <v>0.24673704225551346</v>
      </c>
    </row>
    <row r="97" spans="17:40" x14ac:dyDescent="0.25">
      <c r="Q97" s="133" t="e">
        <f>IF($O$12="X",$Q$9,'RESULTS (2S)'!B111)</f>
        <v>#N/A</v>
      </c>
      <c r="R97" s="133" t="e">
        <f>IF($O$12="X",$R$9,IF($N$7="S1",'RESULTS (2S)'!C111,IF($N$7="S2",'RESULTS (2S)'!D111,IF($N$7="I",'RESULTS (2S)'!E111,IF($N$7="R",'RESULTS (2S)'!F111,IF($N$7="D",'RESULTS (2S)'!G111,IF($N$7="V",'RESULTS (2S)'!H111,"")))))))</f>
        <v>#N/A</v>
      </c>
      <c r="S97" s="133">
        <f>IF($O$13="X",$Q$9,'VA_k1=0.0_k2=1.0'!M96)</f>
        <v>5</v>
      </c>
      <c r="T97" s="133">
        <f>IF($O$13="X",$R$9,IF($N$7="S1",'VA_k1=0.0_k2=1.0'!N96,IF($N$7="S2",'VA_k1=0.0_k2=1.0'!O96,IF($N$7="I",'VA_k1=0.0_k2=1.0'!P96,IF($N$7="R",'VA_k1=0.0_k2=1.0'!Q96,IF($N$7="D",'VA_k1=0.0_k2=1.0'!R96,IF($N$7="V",'VA_k1=0.0_k2=1.0'!S96,"")))))))</f>
        <v>0.24673704225551346</v>
      </c>
      <c r="U97" s="133">
        <f>IF($O$14="X",$Q$9,'VA_k1=0.1_k2=0.9'!M96)</f>
        <v>5</v>
      </c>
      <c r="V97" s="133">
        <f>IF($O$14="X",$R$9,IF($N$7="S1",'VA_k1=0.1_k2=0.9'!N96,IF($N$7="S2",'VA_k1=0.1_k2=0.9'!O96,IF($N$7="I",'VA_k1=0.1_k2=0.9'!P96,IF($N$7="R",'VA_k1=0.1_k2=0.9'!Q96,IF($N$7="D",'VA_k1=0.1_k2=0.9'!R96,IF($N$7="V",'VA_k1=0.1_k2=0.9'!S96,"")))))))</f>
        <v>0.24673704225551346</v>
      </c>
      <c r="W97" s="133">
        <f>IF($O$15="X",$Q$9,'VA_k1=0.2_k2=0.8'!M96)</f>
        <v>5</v>
      </c>
      <c r="X97" s="133">
        <f>IF($O$15="X",$R$9,IF($N$7="S1",'VA_k1=0.2_k2=0.8'!N96,IF($N$7="S2",'VA_k1=0.2_k2=0.8'!O96,IF($N$7="I",'VA_k1=0.2_k2=0.8'!P96,IF($N$7="R",'VA_k1=0.2_k2=0.8'!Q96,IF($N$7="D",'VA_k1=0.2_k2=0.8'!R96,IF($N$7="V",'VA_k1=0.2_k2=0.8'!S96,"")))))))</f>
        <v>0.24673704225551346</v>
      </c>
      <c r="Y97" s="133">
        <f>IF($O$16="X",$Q$9,'VA_k1=0.3_k2=0.7'!M96)</f>
        <v>5</v>
      </c>
      <c r="Z97" s="133">
        <f>IF($O$16="X",$R$9,IF($N$7="S1",'VA_k1=0.3_k2=0.7'!N96,IF($N$7="S2",'VA_k1=0.3_k2=0.7'!O96,IF($N$7="I",'VA_k1=0.3_k2=0.7'!P96,IF($N$7="R",'VA_k1=0.3_k2=0.7'!Q96,IF($N$7="D",'VA_k1=0.3_k2=0.7'!R96,IF($N$7="V",'VA_k1=0.3_k2=0.7'!S96,"")))))))</f>
        <v>0.24673704225551346</v>
      </c>
      <c r="AA97" s="133">
        <f>IF($O$17="X",$Q$9,'VA_k1=0.4_k2=0.6'!M96)</f>
        <v>5</v>
      </c>
      <c r="AB97" s="133">
        <f>IF($O$17="X",$R$9,IF($N$7="S1",'VA_k1=0.4_k2=0.6'!N96,IF($N$7="S2",'VA_k1=0.4_k2=0.6'!O96,IF($N$7="I",'VA_k1=0.4_k2=0.6'!P96,IF($N$7="R",'VA_k1=0.4_k2=0.6'!Q96,IF($N$7="D",'VA_k1=0.4_k2=0.6'!R96,IF($N$7="V",'VA_k1=0.4_k2=0.6'!S96,"")))))))</f>
        <v>0.24673704225551346</v>
      </c>
      <c r="AC97" s="133">
        <f>IF($O$18="X",$Q$9,'VA_k1=0.5_k2=0.5'!M96)</f>
        <v>5</v>
      </c>
      <c r="AD97" s="133">
        <f>IF($O$18="X",$R$9,IF($N$7="S1",'VA_k1=0.5_k2=0.5'!N96,IF($N$7="S2",'VA_k1=0.5_k2=0.5'!O96,IF($N$7="I",'VA_k1=0.5_k2=0.5'!P96,IF($N$7="R",'VA_k1=0.5_k2=0.5'!Q96,IF($N$7="D",'VA_k1=0.5_k2=0.5'!R96,IF($N$7="V",'VA_k1=0.5_k2=0.5'!S96,"")))))))</f>
        <v>0.24673704225551346</v>
      </c>
      <c r="AE97" s="133">
        <f>IF($O$19="X",$Q$9,'VA_k1=0.6_k2=0.4'!M96)</f>
        <v>5</v>
      </c>
      <c r="AF97" s="133">
        <f>IF($O$19="X",$R$9,IF($N$7="S1",'VA_k1=0.6_k2=0.4'!N96,IF($N$7="S2",'VA_k1=0.6_k2=0.4'!O96,IF($N$7="I",'VA_k1=0.6_k2=0.4'!P96,IF($N$7="R",'VA_k1=0.6_k2=0.4'!Q96,IF($N$7="D",'VA_k1=0.6_k2=0.4'!R96,IF($N$7="V",'VA_k1=0.6_k2=0.4'!S96,"")))))))</f>
        <v>0.24673704225551346</v>
      </c>
      <c r="AG97" s="133">
        <f>IF($O$20="X",$Q$9,'VA_k1=0.7_k2=0.3'!M96)</f>
        <v>5</v>
      </c>
      <c r="AH97" s="133">
        <f>IF($O$20="X",$R$9,IF($N$7="S1",'VA_k1=0.7_k2=0.3'!N96,IF($N$7="S2",'VA_k1=0.7_k2=0.3'!O96,IF($N$7="I",'VA_k1=0.7_k2=0.3'!P96,IF($N$7="R",'VA_k1=0.7_k2=0.3'!Q96,IF($N$7="D",'VA_k1=0.7_k2=0.3'!R96,IF($N$7="V",'VA_k1=0.7_k2=0.3'!S96,"")))))))</f>
        <v>0.24673704225551346</v>
      </c>
      <c r="AI97" s="133">
        <f>IF($O$21="X",$Q$9,'VA_k1=0.8_k2=0.2'!M96)</f>
        <v>5</v>
      </c>
      <c r="AJ97" s="133">
        <f>IF($O$21="X",$R$9,IF($N$7="S1",'VA_k1=0.8_k2=0.2'!N96,IF($N$7="S2",'VA_k1=0.8_k2=0.2'!O96,IF($N$7="I",'VA_k1=0.8_k2=0.2'!P96,IF($N$7="R",'VA_k1=0.8_k2=0.2'!Q96,IF($N$7="D",'VA_k1=0.8_k2=0.2'!R96,IF($N$7="V",'VA_k1=0.8_k2=0.2'!S96,"")))))))</f>
        <v>0.24673704225551346</v>
      </c>
      <c r="AK97" s="133">
        <f>IF($O$22="X",$Q$9,'VA_k1=0.9_k2=0.1'!M96)</f>
        <v>68.157868365283036</v>
      </c>
      <c r="AL97" s="133">
        <f>IF($O$22="X",$R$9,IF($N$7="S1",'VA_k1=0.9_k2=0.1'!N96,IF($N$7="S2",'VA_k1=0.9_k2=0.1'!O96,IF($N$7="I",'VA_k1=0.9_k2=0.1'!P96,IF($N$7="R",'VA_k1=0.9_k2=0.1'!Q96,IF($N$7="D",'VA_k1=0.9_k2=0.1'!R96,IF($N$7="V",'VA_k1=0.9_k2=0.1'!S96,"")))))))</f>
        <v>0</v>
      </c>
      <c r="AM97" s="133">
        <f>IF($O$23="X",$Q$9,'VA_k1=1.0_k2=0.0'!M96)</f>
        <v>5</v>
      </c>
      <c r="AN97" s="133">
        <f>IF($O$23="X",$R$9,IF($N$7="S1",'VA_k1=1.0_k2=0.0'!N96,IF($N$7="S2",'VA_k1=1.0_k2=0.0'!O96,IF($N$7="I",'VA_k1=1.0_k2=0.0'!P96,IF($N$7="R",'VA_k1=1.0_k2=0.0'!Q96,IF($N$7="D",'VA_k1=1.0_k2=0.0'!R96,IF($N$7="V",'VA_k1=1.0_k2=0.0'!S96,"")))))))</f>
        <v>0.24673704225551346</v>
      </c>
    </row>
    <row r="98" spans="17:40" x14ac:dyDescent="0.25">
      <c r="Q98" s="133" t="e">
        <f>IF($O$12="X",$Q$9,'RESULTS (2S)'!B112)</f>
        <v>#N/A</v>
      </c>
      <c r="R98" s="133" t="e">
        <f>IF($O$12="X",$R$9,IF($N$7="S1",'RESULTS (2S)'!C112,IF($N$7="S2",'RESULTS (2S)'!D112,IF($N$7="I",'RESULTS (2S)'!E112,IF($N$7="R",'RESULTS (2S)'!F112,IF($N$7="D",'RESULTS (2S)'!G112,IF($N$7="V",'RESULTS (2S)'!H112,"")))))))</f>
        <v>#N/A</v>
      </c>
      <c r="S98" s="133">
        <f>IF($O$13="X",$Q$9,'VA_k1=0.0_k2=1.0'!M97)</f>
        <v>5</v>
      </c>
      <c r="T98" s="133">
        <f>IF($O$13="X",$R$9,IF($N$7="S1",'VA_k1=0.0_k2=1.0'!N97,IF($N$7="S2",'VA_k1=0.0_k2=1.0'!O97,IF($N$7="I",'VA_k1=0.0_k2=1.0'!P97,IF($N$7="R",'VA_k1=0.0_k2=1.0'!Q97,IF($N$7="D",'VA_k1=0.0_k2=1.0'!R97,IF($N$7="V",'VA_k1=0.0_k2=1.0'!S97,"")))))))</f>
        <v>0.24673704225551346</v>
      </c>
      <c r="U98" s="133">
        <f>IF($O$14="X",$Q$9,'VA_k1=0.1_k2=0.9'!M97)</f>
        <v>5</v>
      </c>
      <c r="V98" s="133">
        <f>IF($O$14="X",$R$9,IF($N$7="S1",'VA_k1=0.1_k2=0.9'!N97,IF($N$7="S2",'VA_k1=0.1_k2=0.9'!O97,IF($N$7="I",'VA_k1=0.1_k2=0.9'!P97,IF($N$7="R",'VA_k1=0.1_k2=0.9'!Q97,IF($N$7="D",'VA_k1=0.1_k2=0.9'!R97,IF($N$7="V",'VA_k1=0.1_k2=0.9'!S97,"")))))))</f>
        <v>0.24673704225551346</v>
      </c>
      <c r="W98" s="133">
        <f>IF($O$15="X",$Q$9,'VA_k1=0.2_k2=0.8'!M97)</f>
        <v>5</v>
      </c>
      <c r="X98" s="133">
        <f>IF($O$15="X",$R$9,IF($N$7="S1",'VA_k1=0.2_k2=0.8'!N97,IF($N$7="S2",'VA_k1=0.2_k2=0.8'!O97,IF($N$7="I",'VA_k1=0.2_k2=0.8'!P97,IF($N$7="R",'VA_k1=0.2_k2=0.8'!Q97,IF($N$7="D",'VA_k1=0.2_k2=0.8'!R97,IF($N$7="V",'VA_k1=0.2_k2=0.8'!S97,"")))))))</f>
        <v>0.24673704225551346</v>
      </c>
      <c r="Y98" s="133">
        <f>IF($O$16="X",$Q$9,'VA_k1=0.3_k2=0.7'!M97)</f>
        <v>5</v>
      </c>
      <c r="Z98" s="133">
        <f>IF($O$16="X",$R$9,IF($N$7="S1",'VA_k1=0.3_k2=0.7'!N97,IF($N$7="S2",'VA_k1=0.3_k2=0.7'!O97,IF($N$7="I",'VA_k1=0.3_k2=0.7'!P97,IF($N$7="R",'VA_k1=0.3_k2=0.7'!Q97,IF($N$7="D",'VA_k1=0.3_k2=0.7'!R97,IF($N$7="V",'VA_k1=0.3_k2=0.7'!S97,"")))))))</f>
        <v>0.24673704225551346</v>
      </c>
      <c r="AA98" s="133">
        <f>IF($O$17="X",$Q$9,'VA_k1=0.4_k2=0.6'!M97)</f>
        <v>5</v>
      </c>
      <c r="AB98" s="133">
        <f>IF($O$17="X",$R$9,IF($N$7="S1",'VA_k1=0.4_k2=0.6'!N97,IF($N$7="S2",'VA_k1=0.4_k2=0.6'!O97,IF($N$7="I",'VA_k1=0.4_k2=0.6'!P97,IF($N$7="R",'VA_k1=0.4_k2=0.6'!Q97,IF($N$7="D",'VA_k1=0.4_k2=0.6'!R97,IF($N$7="V",'VA_k1=0.4_k2=0.6'!S97,"")))))))</f>
        <v>0.24673704225551346</v>
      </c>
      <c r="AC98" s="133">
        <f>IF($O$18="X",$Q$9,'VA_k1=0.5_k2=0.5'!M97)</f>
        <v>5</v>
      </c>
      <c r="AD98" s="133">
        <f>IF($O$18="X",$R$9,IF($N$7="S1",'VA_k1=0.5_k2=0.5'!N97,IF($N$7="S2",'VA_k1=0.5_k2=0.5'!O97,IF($N$7="I",'VA_k1=0.5_k2=0.5'!P97,IF($N$7="R",'VA_k1=0.5_k2=0.5'!Q97,IF($N$7="D",'VA_k1=0.5_k2=0.5'!R97,IF($N$7="V",'VA_k1=0.5_k2=0.5'!S97,"")))))))</f>
        <v>0.24673704225551346</v>
      </c>
      <c r="AE98" s="133">
        <f>IF($O$19="X",$Q$9,'VA_k1=0.6_k2=0.4'!M97)</f>
        <v>5</v>
      </c>
      <c r="AF98" s="133">
        <f>IF($O$19="X",$R$9,IF($N$7="S1",'VA_k1=0.6_k2=0.4'!N97,IF($N$7="S2",'VA_k1=0.6_k2=0.4'!O97,IF($N$7="I",'VA_k1=0.6_k2=0.4'!P97,IF($N$7="R",'VA_k1=0.6_k2=0.4'!Q97,IF($N$7="D",'VA_k1=0.6_k2=0.4'!R97,IF($N$7="V",'VA_k1=0.6_k2=0.4'!S97,"")))))))</f>
        <v>0.24673704225551346</v>
      </c>
      <c r="AG98" s="133">
        <f>IF($O$20="X",$Q$9,'VA_k1=0.7_k2=0.3'!M97)</f>
        <v>5</v>
      </c>
      <c r="AH98" s="133">
        <f>IF($O$20="X",$R$9,IF($N$7="S1",'VA_k1=0.7_k2=0.3'!N97,IF($N$7="S2",'VA_k1=0.7_k2=0.3'!O97,IF($N$7="I",'VA_k1=0.7_k2=0.3'!P97,IF($N$7="R",'VA_k1=0.7_k2=0.3'!Q97,IF($N$7="D",'VA_k1=0.7_k2=0.3'!R97,IF($N$7="V",'VA_k1=0.7_k2=0.3'!S97,"")))))))</f>
        <v>0.24673704225551346</v>
      </c>
      <c r="AI98" s="133">
        <f>IF($O$21="X",$Q$9,'VA_k1=0.8_k2=0.2'!M97)</f>
        <v>5</v>
      </c>
      <c r="AJ98" s="133">
        <f>IF($O$21="X",$R$9,IF($N$7="S1",'VA_k1=0.8_k2=0.2'!N97,IF($N$7="S2",'VA_k1=0.8_k2=0.2'!O97,IF($N$7="I",'VA_k1=0.8_k2=0.2'!P97,IF($N$7="R",'VA_k1=0.8_k2=0.2'!Q97,IF($N$7="D",'VA_k1=0.8_k2=0.2'!R97,IF($N$7="V",'VA_k1=0.8_k2=0.2'!S97,"")))))))</f>
        <v>0.24673704225551346</v>
      </c>
      <c r="AK98" s="133">
        <f>IF($O$22="X",$Q$9,'VA_k1=0.9_k2=0.1'!M97)</f>
        <v>69.157868365283036</v>
      </c>
      <c r="AL98" s="133">
        <f>IF($O$22="X",$R$9,IF($N$7="S1",'VA_k1=0.9_k2=0.1'!N97,IF($N$7="S2",'VA_k1=0.9_k2=0.1'!O97,IF($N$7="I",'VA_k1=0.9_k2=0.1'!P97,IF($N$7="R",'VA_k1=0.9_k2=0.1'!Q97,IF($N$7="D",'VA_k1=0.9_k2=0.1'!R97,IF($N$7="V",'VA_k1=0.9_k2=0.1'!S97,"")))))))</f>
        <v>0</v>
      </c>
      <c r="AM98" s="133">
        <f>IF($O$23="X",$Q$9,'VA_k1=1.0_k2=0.0'!M97)</f>
        <v>5</v>
      </c>
      <c r="AN98" s="133">
        <f>IF($O$23="X",$R$9,IF($N$7="S1",'VA_k1=1.0_k2=0.0'!N97,IF($N$7="S2",'VA_k1=1.0_k2=0.0'!O97,IF($N$7="I",'VA_k1=1.0_k2=0.0'!P97,IF($N$7="R",'VA_k1=1.0_k2=0.0'!Q97,IF($N$7="D",'VA_k1=1.0_k2=0.0'!R97,IF($N$7="V",'VA_k1=1.0_k2=0.0'!S97,"")))))))</f>
        <v>0.24673704225551346</v>
      </c>
    </row>
    <row r="99" spans="17:40" x14ac:dyDescent="0.25">
      <c r="Q99" s="133" t="e">
        <f>IF($O$12="X",$Q$9,'RESULTS (2S)'!B113)</f>
        <v>#N/A</v>
      </c>
      <c r="R99" s="133" t="e">
        <f>IF($O$12="X",$R$9,IF($N$7="S1",'RESULTS (2S)'!C113,IF($N$7="S2",'RESULTS (2S)'!D113,IF($N$7="I",'RESULTS (2S)'!E113,IF($N$7="R",'RESULTS (2S)'!F113,IF($N$7="D",'RESULTS (2S)'!G113,IF($N$7="V",'RESULTS (2S)'!H113,"")))))))</f>
        <v>#N/A</v>
      </c>
      <c r="S99" s="133">
        <f>IF($O$13="X",$Q$9,'VA_k1=0.0_k2=1.0'!M98)</f>
        <v>5</v>
      </c>
      <c r="T99" s="133">
        <f>IF($O$13="X",$R$9,IF($N$7="S1",'VA_k1=0.0_k2=1.0'!N98,IF($N$7="S2",'VA_k1=0.0_k2=1.0'!O98,IF($N$7="I",'VA_k1=0.0_k2=1.0'!P98,IF($N$7="R",'VA_k1=0.0_k2=1.0'!Q98,IF($N$7="D",'VA_k1=0.0_k2=1.0'!R98,IF($N$7="V",'VA_k1=0.0_k2=1.0'!S98,"")))))))</f>
        <v>0.24673704225551346</v>
      </c>
      <c r="U99" s="133">
        <f>IF($O$14="X",$Q$9,'VA_k1=0.1_k2=0.9'!M98)</f>
        <v>5</v>
      </c>
      <c r="V99" s="133">
        <f>IF($O$14="X",$R$9,IF($N$7="S1",'VA_k1=0.1_k2=0.9'!N98,IF($N$7="S2",'VA_k1=0.1_k2=0.9'!O98,IF($N$7="I",'VA_k1=0.1_k2=0.9'!P98,IF($N$7="R",'VA_k1=0.1_k2=0.9'!Q98,IF($N$7="D",'VA_k1=0.1_k2=0.9'!R98,IF($N$7="V",'VA_k1=0.1_k2=0.9'!S98,"")))))))</f>
        <v>0.24673704225551346</v>
      </c>
      <c r="W99" s="133">
        <f>IF($O$15="X",$Q$9,'VA_k1=0.2_k2=0.8'!M98)</f>
        <v>5</v>
      </c>
      <c r="X99" s="133">
        <f>IF($O$15="X",$R$9,IF($N$7="S1",'VA_k1=0.2_k2=0.8'!N98,IF($N$7="S2",'VA_k1=0.2_k2=0.8'!O98,IF($N$7="I",'VA_k1=0.2_k2=0.8'!P98,IF($N$7="R",'VA_k1=0.2_k2=0.8'!Q98,IF($N$7="D",'VA_k1=0.2_k2=0.8'!R98,IF($N$7="V",'VA_k1=0.2_k2=0.8'!S98,"")))))))</f>
        <v>0.24673704225551346</v>
      </c>
      <c r="Y99" s="133">
        <f>IF($O$16="X",$Q$9,'VA_k1=0.3_k2=0.7'!M98)</f>
        <v>5</v>
      </c>
      <c r="Z99" s="133">
        <f>IF($O$16="X",$R$9,IF($N$7="S1",'VA_k1=0.3_k2=0.7'!N98,IF($N$7="S2",'VA_k1=0.3_k2=0.7'!O98,IF($N$7="I",'VA_k1=0.3_k2=0.7'!P98,IF($N$7="R",'VA_k1=0.3_k2=0.7'!Q98,IF($N$7="D",'VA_k1=0.3_k2=0.7'!R98,IF($N$7="V",'VA_k1=0.3_k2=0.7'!S98,"")))))))</f>
        <v>0.24673704225551346</v>
      </c>
      <c r="AA99" s="133">
        <f>IF($O$17="X",$Q$9,'VA_k1=0.4_k2=0.6'!M98)</f>
        <v>5</v>
      </c>
      <c r="AB99" s="133">
        <f>IF($O$17="X",$R$9,IF($N$7="S1",'VA_k1=0.4_k2=0.6'!N98,IF($N$7="S2",'VA_k1=0.4_k2=0.6'!O98,IF($N$7="I",'VA_k1=0.4_k2=0.6'!P98,IF($N$7="R",'VA_k1=0.4_k2=0.6'!Q98,IF($N$7="D",'VA_k1=0.4_k2=0.6'!R98,IF($N$7="V",'VA_k1=0.4_k2=0.6'!S98,"")))))))</f>
        <v>0.24673704225551346</v>
      </c>
      <c r="AC99" s="133">
        <f>IF($O$18="X",$Q$9,'VA_k1=0.5_k2=0.5'!M98)</f>
        <v>5</v>
      </c>
      <c r="AD99" s="133">
        <f>IF($O$18="X",$R$9,IF($N$7="S1",'VA_k1=0.5_k2=0.5'!N98,IF($N$7="S2",'VA_k1=0.5_k2=0.5'!O98,IF($N$7="I",'VA_k1=0.5_k2=0.5'!P98,IF($N$7="R",'VA_k1=0.5_k2=0.5'!Q98,IF($N$7="D",'VA_k1=0.5_k2=0.5'!R98,IF($N$7="V",'VA_k1=0.5_k2=0.5'!S98,"")))))))</f>
        <v>0.24673704225551346</v>
      </c>
      <c r="AE99" s="133">
        <f>IF($O$19="X",$Q$9,'VA_k1=0.6_k2=0.4'!M98)</f>
        <v>5</v>
      </c>
      <c r="AF99" s="133">
        <f>IF($O$19="X",$R$9,IF($N$7="S1",'VA_k1=0.6_k2=0.4'!N98,IF($N$7="S2",'VA_k1=0.6_k2=0.4'!O98,IF($N$7="I",'VA_k1=0.6_k2=0.4'!P98,IF($N$7="R",'VA_k1=0.6_k2=0.4'!Q98,IF($N$7="D",'VA_k1=0.6_k2=0.4'!R98,IF($N$7="V",'VA_k1=0.6_k2=0.4'!S98,"")))))))</f>
        <v>0.24673704225551346</v>
      </c>
      <c r="AG99" s="133">
        <f>IF($O$20="X",$Q$9,'VA_k1=0.7_k2=0.3'!M98)</f>
        <v>5</v>
      </c>
      <c r="AH99" s="133">
        <f>IF($O$20="X",$R$9,IF($N$7="S1",'VA_k1=0.7_k2=0.3'!N98,IF($N$7="S2",'VA_k1=0.7_k2=0.3'!O98,IF($N$7="I",'VA_k1=0.7_k2=0.3'!P98,IF($N$7="R",'VA_k1=0.7_k2=0.3'!Q98,IF($N$7="D",'VA_k1=0.7_k2=0.3'!R98,IF($N$7="V",'VA_k1=0.7_k2=0.3'!S98,"")))))))</f>
        <v>0.24673704225551346</v>
      </c>
      <c r="AI99" s="133">
        <f>IF($O$21="X",$Q$9,'VA_k1=0.8_k2=0.2'!M98)</f>
        <v>5</v>
      </c>
      <c r="AJ99" s="133">
        <f>IF($O$21="X",$R$9,IF($N$7="S1",'VA_k1=0.8_k2=0.2'!N98,IF($N$7="S2",'VA_k1=0.8_k2=0.2'!O98,IF($N$7="I",'VA_k1=0.8_k2=0.2'!P98,IF($N$7="R",'VA_k1=0.8_k2=0.2'!Q98,IF($N$7="D",'VA_k1=0.8_k2=0.2'!R98,IF($N$7="V",'VA_k1=0.8_k2=0.2'!S98,"")))))))</f>
        <v>0.24673704225551346</v>
      </c>
      <c r="AK99" s="133">
        <f>IF($O$22="X",$Q$9,'VA_k1=0.9_k2=0.1'!M98)</f>
        <v>70</v>
      </c>
      <c r="AL99" s="133">
        <f>IF($O$22="X",$R$9,IF($N$7="S1",'VA_k1=0.9_k2=0.1'!N98,IF($N$7="S2",'VA_k1=0.9_k2=0.1'!O98,IF($N$7="I",'VA_k1=0.9_k2=0.1'!P98,IF($N$7="R",'VA_k1=0.9_k2=0.1'!Q98,IF($N$7="D",'VA_k1=0.9_k2=0.1'!R98,IF($N$7="V",'VA_k1=0.9_k2=0.1'!S98,"")))))))</f>
        <v>0</v>
      </c>
      <c r="AM99" s="133">
        <f>IF($O$23="X",$Q$9,'VA_k1=1.0_k2=0.0'!M98)</f>
        <v>5</v>
      </c>
      <c r="AN99" s="133">
        <f>IF($O$23="X",$R$9,IF($N$7="S1",'VA_k1=1.0_k2=0.0'!N98,IF($N$7="S2",'VA_k1=1.0_k2=0.0'!O98,IF($N$7="I",'VA_k1=1.0_k2=0.0'!P98,IF($N$7="R",'VA_k1=1.0_k2=0.0'!Q98,IF($N$7="D",'VA_k1=1.0_k2=0.0'!R98,IF($N$7="V",'VA_k1=1.0_k2=0.0'!S98,"")))))))</f>
        <v>0.24673704225551346</v>
      </c>
    </row>
    <row r="100" spans="17:40" x14ac:dyDescent="0.25">
      <c r="Q100" s="133" t="e">
        <f>IF($O$12="X",$Q$9,'RESULTS (2S)'!B114)</f>
        <v>#N/A</v>
      </c>
      <c r="R100" s="133" t="e">
        <f>IF($O$12="X",$R$9,IF($N$7="S1",'RESULTS (2S)'!C114,IF($N$7="S2",'RESULTS (2S)'!D114,IF($N$7="I",'RESULTS (2S)'!E114,IF($N$7="R",'RESULTS (2S)'!F114,IF($N$7="D",'RESULTS (2S)'!G114,IF($N$7="V",'RESULTS (2S)'!H114,"")))))))</f>
        <v>#N/A</v>
      </c>
      <c r="S100" s="133">
        <f>IF($O$13="X",$Q$9,'VA_k1=0.0_k2=1.0'!M99)</f>
        <v>5</v>
      </c>
      <c r="T100" s="133">
        <f>IF($O$13="X",$R$9,IF($N$7="S1",'VA_k1=0.0_k2=1.0'!N99,IF($N$7="S2",'VA_k1=0.0_k2=1.0'!O99,IF($N$7="I",'VA_k1=0.0_k2=1.0'!P99,IF($N$7="R",'VA_k1=0.0_k2=1.0'!Q99,IF($N$7="D",'VA_k1=0.0_k2=1.0'!R99,IF($N$7="V",'VA_k1=0.0_k2=1.0'!S99,"")))))))</f>
        <v>0.24673704225551346</v>
      </c>
      <c r="U100" s="133">
        <f>IF($O$14="X",$Q$9,'VA_k1=0.1_k2=0.9'!M99)</f>
        <v>5</v>
      </c>
      <c r="V100" s="133">
        <f>IF($O$14="X",$R$9,IF($N$7="S1",'VA_k1=0.1_k2=0.9'!N99,IF($N$7="S2",'VA_k1=0.1_k2=0.9'!O99,IF($N$7="I",'VA_k1=0.1_k2=0.9'!P99,IF($N$7="R",'VA_k1=0.1_k2=0.9'!Q99,IF($N$7="D",'VA_k1=0.1_k2=0.9'!R99,IF($N$7="V",'VA_k1=0.1_k2=0.9'!S99,"")))))))</f>
        <v>0.24673704225551346</v>
      </c>
      <c r="W100" s="133">
        <f>IF($O$15="X",$Q$9,'VA_k1=0.2_k2=0.8'!M99)</f>
        <v>5</v>
      </c>
      <c r="X100" s="133">
        <f>IF($O$15="X",$R$9,IF($N$7="S1",'VA_k1=0.2_k2=0.8'!N99,IF($N$7="S2",'VA_k1=0.2_k2=0.8'!O99,IF($N$7="I",'VA_k1=0.2_k2=0.8'!P99,IF($N$7="R",'VA_k1=0.2_k2=0.8'!Q99,IF($N$7="D",'VA_k1=0.2_k2=0.8'!R99,IF($N$7="V",'VA_k1=0.2_k2=0.8'!S99,"")))))))</f>
        <v>0.24673704225551346</v>
      </c>
      <c r="Y100" s="133">
        <f>IF($O$16="X",$Q$9,'VA_k1=0.3_k2=0.7'!M99)</f>
        <v>5</v>
      </c>
      <c r="Z100" s="133">
        <f>IF($O$16="X",$R$9,IF($N$7="S1",'VA_k1=0.3_k2=0.7'!N99,IF($N$7="S2",'VA_k1=0.3_k2=0.7'!O99,IF($N$7="I",'VA_k1=0.3_k2=0.7'!P99,IF($N$7="R",'VA_k1=0.3_k2=0.7'!Q99,IF($N$7="D",'VA_k1=0.3_k2=0.7'!R99,IF($N$7="V",'VA_k1=0.3_k2=0.7'!S99,"")))))))</f>
        <v>0.24673704225551346</v>
      </c>
      <c r="AA100" s="133">
        <f>IF($O$17="X",$Q$9,'VA_k1=0.4_k2=0.6'!M99)</f>
        <v>5</v>
      </c>
      <c r="AB100" s="133">
        <f>IF($O$17="X",$R$9,IF($N$7="S1",'VA_k1=0.4_k2=0.6'!N99,IF($N$7="S2",'VA_k1=0.4_k2=0.6'!O99,IF($N$7="I",'VA_k1=0.4_k2=0.6'!P99,IF($N$7="R",'VA_k1=0.4_k2=0.6'!Q99,IF($N$7="D",'VA_k1=0.4_k2=0.6'!R99,IF($N$7="V",'VA_k1=0.4_k2=0.6'!S99,"")))))))</f>
        <v>0.24673704225551346</v>
      </c>
      <c r="AC100" s="133">
        <f>IF($O$18="X",$Q$9,'VA_k1=0.5_k2=0.5'!M99)</f>
        <v>5</v>
      </c>
      <c r="AD100" s="133">
        <f>IF($O$18="X",$R$9,IF($N$7="S1",'VA_k1=0.5_k2=0.5'!N99,IF($N$7="S2",'VA_k1=0.5_k2=0.5'!O99,IF($N$7="I",'VA_k1=0.5_k2=0.5'!P99,IF($N$7="R",'VA_k1=0.5_k2=0.5'!Q99,IF($N$7="D",'VA_k1=0.5_k2=0.5'!R99,IF($N$7="V",'VA_k1=0.5_k2=0.5'!S99,"")))))))</f>
        <v>0.24673704225551346</v>
      </c>
      <c r="AE100" s="133">
        <f>IF($O$19="X",$Q$9,'VA_k1=0.6_k2=0.4'!M99)</f>
        <v>5</v>
      </c>
      <c r="AF100" s="133">
        <f>IF($O$19="X",$R$9,IF($N$7="S1",'VA_k1=0.6_k2=0.4'!N99,IF($N$7="S2",'VA_k1=0.6_k2=0.4'!O99,IF($N$7="I",'VA_k1=0.6_k2=0.4'!P99,IF($N$7="R",'VA_k1=0.6_k2=0.4'!Q99,IF($N$7="D",'VA_k1=0.6_k2=0.4'!R99,IF($N$7="V",'VA_k1=0.6_k2=0.4'!S99,"")))))))</f>
        <v>0.24673704225551346</v>
      </c>
      <c r="AG100" s="133">
        <f>IF($O$20="X",$Q$9,'VA_k1=0.7_k2=0.3'!M99)</f>
        <v>5</v>
      </c>
      <c r="AH100" s="133">
        <f>IF($O$20="X",$R$9,IF($N$7="S1",'VA_k1=0.7_k2=0.3'!N99,IF($N$7="S2",'VA_k1=0.7_k2=0.3'!O99,IF($N$7="I",'VA_k1=0.7_k2=0.3'!P99,IF($N$7="R",'VA_k1=0.7_k2=0.3'!Q99,IF($N$7="D",'VA_k1=0.7_k2=0.3'!R99,IF($N$7="V",'VA_k1=0.7_k2=0.3'!S99,"")))))))</f>
        <v>0.24673704225551346</v>
      </c>
      <c r="AI100" s="133">
        <f>IF($O$21="X",$Q$9,'VA_k1=0.8_k2=0.2'!M99)</f>
        <v>5</v>
      </c>
      <c r="AJ100" s="133">
        <f>IF($O$21="X",$R$9,IF($N$7="S1",'VA_k1=0.8_k2=0.2'!N99,IF($N$7="S2",'VA_k1=0.8_k2=0.2'!O99,IF($N$7="I",'VA_k1=0.8_k2=0.2'!P99,IF($N$7="R",'VA_k1=0.8_k2=0.2'!Q99,IF($N$7="D",'VA_k1=0.8_k2=0.2'!R99,IF($N$7="V",'VA_k1=0.8_k2=0.2'!S99,"")))))))</f>
        <v>0.24673704225551346</v>
      </c>
      <c r="AK100" s="133" t="e">
        <f>IF($O$22="X",$Q$9,'VA_k1=0.9_k2=0.1'!M99)</f>
        <v>#N/A</v>
      </c>
      <c r="AL100" s="133" t="e">
        <f>IF($O$22="X",$R$9,IF($N$7="S1",'VA_k1=0.9_k2=0.1'!N99,IF($N$7="S2",'VA_k1=0.9_k2=0.1'!O99,IF($N$7="I",'VA_k1=0.9_k2=0.1'!P99,IF($N$7="R",'VA_k1=0.9_k2=0.1'!Q99,IF($N$7="D",'VA_k1=0.9_k2=0.1'!R99,IF($N$7="V",'VA_k1=0.9_k2=0.1'!S99,"")))))))</f>
        <v>#N/A</v>
      </c>
      <c r="AM100" s="133">
        <f>IF($O$23="X",$Q$9,'VA_k1=1.0_k2=0.0'!M99)</f>
        <v>5</v>
      </c>
      <c r="AN100" s="133">
        <f>IF($O$23="X",$R$9,IF($N$7="S1",'VA_k1=1.0_k2=0.0'!N99,IF($N$7="S2",'VA_k1=1.0_k2=0.0'!O99,IF($N$7="I",'VA_k1=1.0_k2=0.0'!P99,IF($N$7="R",'VA_k1=1.0_k2=0.0'!Q99,IF($N$7="D",'VA_k1=1.0_k2=0.0'!R99,IF($N$7="V",'VA_k1=1.0_k2=0.0'!S99,"")))))))</f>
        <v>0.24673704225551346</v>
      </c>
    </row>
    <row r="101" spans="17:40" x14ac:dyDescent="0.25">
      <c r="Q101" s="133" t="e">
        <f>IF($O$12="X",$Q$9,'RESULTS (2S)'!B115)</f>
        <v>#N/A</v>
      </c>
      <c r="R101" s="133" t="e">
        <f>IF($O$12="X",$R$9,IF($N$7="S1",'RESULTS (2S)'!C115,IF($N$7="S2",'RESULTS (2S)'!D115,IF($N$7="I",'RESULTS (2S)'!E115,IF($N$7="R",'RESULTS (2S)'!F115,IF($N$7="D",'RESULTS (2S)'!G115,IF($N$7="V",'RESULTS (2S)'!H115,"")))))))</f>
        <v>#N/A</v>
      </c>
      <c r="S101" s="133">
        <f>IF($O$13="X",$Q$9,'VA_k1=0.0_k2=1.0'!M100)</f>
        <v>5</v>
      </c>
      <c r="T101" s="133">
        <f>IF($O$13="X",$R$9,IF($N$7="S1",'VA_k1=0.0_k2=1.0'!N100,IF($N$7="S2",'VA_k1=0.0_k2=1.0'!O100,IF($N$7="I",'VA_k1=0.0_k2=1.0'!P100,IF($N$7="R",'VA_k1=0.0_k2=1.0'!Q100,IF($N$7="D",'VA_k1=0.0_k2=1.0'!R100,IF($N$7="V",'VA_k1=0.0_k2=1.0'!S100,"")))))))</f>
        <v>0.24673704225551346</v>
      </c>
      <c r="U101" s="133">
        <f>IF($O$14="X",$Q$9,'VA_k1=0.1_k2=0.9'!M100)</f>
        <v>5</v>
      </c>
      <c r="V101" s="133">
        <f>IF($O$14="X",$R$9,IF($N$7="S1",'VA_k1=0.1_k2=0.9'!N100,IF($N$7="S2",'VA_k1=0.1_k2=0.9'!O100,IF($N$7="I",'VA_k1=0.1_k2=0.9'!P100,IF($N$7="R",'VA_k1=0.1_k2=0.9'!Q100,IF($N$7="D",'VA_k1=0.1_k2=0.9'!R100,IF($N$7="V",'VA_k1=0.1_k2=0.9'!S100,"")))))))</f>
        <v>0.24673704225551346</v>
      </c>
      <c r="W101" s="133">
        <f>IF($O$15="X",$Q$9,'VA_k1=0.2_k2=0.8'!M100)</f>
        <v>5</v>
      </c>
      <c r="X101" s="133">
        <f>IF($O$15="X",$R$9,IF($N$7="S1",'VA_k1=0.2_k2=0.8'!N100,IF($N$7="S2",'VA_k1=0.2_k2=0.8'!O100,IF($N$7="I",'VA_k1=0.2_k2=0.8'!P100,IF($N$7="R",'VA_k1=0.2_k2=0.8'!Q100,IF($N$7="D",'VA_k1=0.2_k2=0.8'!R100,IF($N$7="V",'VA_k1=0.2_k2=0.8'!S100,"")))))))</f>
        <v>0.24673704225551346</v>
      </c>
      <c r="Y101" s="133">
        <f>IF($O$16="X",$Q$9,'VA_k1=0.3_k2=0.7'!M100)</f>
        <v>5</v>
      </c>
      <c r="Z101" s="133">
        <f>IF($O$16="X",$R$9,IF($N$7="S1",'VA_k1=0.3_k2=0.7'!N100,IF($N$7="S2",'VA_k1=0.3_k2=0.7'!O100,IF($N$7="I",'VA_k1=0.3_k2=0.7'!P100,IF($N$7="R",'VA_k1=0.3_k2=0.7'!Q100,IF($N$7="D",'VA_k1=0.3_k2=0.7'!R100,IF($N$7="V",'VA_k1=0.3_k2=0.7'!S100,"")))))))</f>
        <v>0.24673704225551346</v>
      </c>
      <c r="AA101" s="133">
        <f>IF($O$17="X",$Q$9,'VA_k1=0.4_k2=0.6'!M100)</f>
        <v>5</v>
      </c>
      <c r="AB101" s="133">
        <f>IF($O$17="X",$R$9,IF($N$7="S1",'VA_k1=0.4_k2=0.6'!N100,IF($N$7="S2",'VA_k1=0.4_k2=0.6'!O100,IF($N$7="I",'VA_k1=0.4_k2=0.6'!P100,IF($N$7="R",'VA_k1=0.4_k2=0.6'!Q100,IF($N$7="D",'VA_k1=0.4_k2=0.6'!R100,IF($N$7="V",'VA_k1=0.4_k2=0.6'!S100,"")))))))</f>
        <v>0.24673704225551346</v>
      </c>
      <c r="AC101" s="133">
        <f>IF($O$18="X",$Q$9,'VA_k1=0.5_k2=0.5'!M100)</f>
        <v>5</v>
      </c>
      <c r="AD101" s="133">
        <f>IF($O$18="X",$R$9,IF($N$7="S1",'VA_k1=0.5_k2=0.5'!N100,IF($N$7="S2",'VA_k1=0.5_k2=0.5'!O100,IF($N$7="I",'VA_k1=0.5_k2=0.5'!P100,IF($N$7="R",'VA_k1=0.5_k2=0.5'!Q100,IF($N$7="D",'VA_k1=0.5_k2=0.5'!R100,IF($N$7="V",'VA_k1=0.5_k2=0.5'!S100,"")))))))</f>
        <v>0.24673704225551346</v>
      </c>
      <c r="AE101" s="133">
        <f>IF($O$19="X",$Q$9,'VA_k1=0.6_k2=0.4'!M100)</f>
        <v>5</v>
      </c>
      <c r="AF101" s="133">
        <f>IF($O$19="X",$R$9,IF($N$7="S1",'VA_k1=0.6_k2=0.4'!N100,IF($N$7="S2",'VA_k1=0.6_k2=0.4'!O100,IF($N$7="I",'VA_k1=0.6_k2=0.4'!P100,IF($N$7="R",'VA_k1=0.6_k2=0.4'!Q100,IF($N$7="D",'VA_k1=0.6_k2=0.4'!R100,IF($N$7="V",'VA_k1=0.6_k2=0.4'!S100,"")))))))</f>
        <v>0.24673704225551346</v>
      </c>
      <c r="AG101" s="133">
        <f>IF($O$20="X",$Q$9,'VA_k1=0.7_k2=0.3'!M100)</f>
        <v>5</v>
      </c>
      <c r="AH101" s="133">
        <f>IF($O$20="X",$R$9,IF($N$7="S1",'VA_k1=0.7_k2=0.3'!N100,IF($N$7="S2",'VA_k1=0.7_k2=0.3'!O100,IF($N$7="I",'VA_k1=0.7_k2=0.3'!P100,IF($N$7="R",'VA_k1=0.7_k2=0.3'!Q100,IF($N$7="D",'VA_k1=0.7_k2=0.3'!R100,IF($N$7="V",'VA_k1=0.7_k2=0.3'!S100,"")))))))</f>
        <v>0.24673704225551346</v>
      </c>
      <c r="AI101" s="133">
        <f>IF($O$21="X",$Q$9,'VA_k1=0.8_k2=0.2'!M100)</f>
        <v>5</v>
      </c>
      <c r="AJ101" s="133">
        <f>IF($O$21="X",$R$9,IF($N$7="S1",'VA_k1=0.8_k2=0.2'!N100,IF($N$7="S2",'VA_k1=0.8_k2=0.2'!O100,IF($N$7="I",'VA_k1=0.8_k2=0.2'!P100,IF($N$7="R",'VA_k1=0.8_k2=0.2'!Q100,IF($N$7="D",'VA_k1=0.8_k2=0.2'!R100,IF($N$7="V",'VA_k1=0.8_k2=0.2'!S100,"")))))))</f>
        <v>0.24673704225551346</v>
      </c>
      <c r="AK101" s="133" t="e">
        <f>IF($O$22="X",$Q$9,'VA_k1=0.9_k2=0.1'!M100)</f>
        <v>#N/A</v>
      </c>
      <c r="AL101" s="133" t="e">
        <f>IF($O$22="X",$R$9,IF($N$7="S1",'VA_k1=0.9_k2=0.1'!N100,IF($N$7="S2",'VA_k1=0.9_k2=0.1'!O100,IF($N$7="I",'VA_k1=0.9_k2=0.1'!P100,IF($N$7="R",'VA_k1=0.9_k2=0.1'!Q100,IF($N$7="D",'VA_k1=0.9_k2=0.1'!R100,IF($N$7="V",'VA_k1=0.9_k2=0.1'!S100,"")))))))</f>
        <v>#N/A</v>
      </c>
      <c r="AM101" s="133">
        <f>IF($O$23="X",$Q$9,'VA_k1=1.0_k2=0.0'!M100)</f>
        <v>5</v>
      </c>
      <c r="AN101" s="133">
        <f>IF($O$23="X",$R$9,IF($N$7="S1",'VA_k1=1.0_k2=0.0'!N100,IF($N$7="S2",'VA_k1=1.0_k2=0.0'!O100,IF($N$7="I",'VA_k1=1.0_k2=0.0'!P100,IF($N$7="R",'VA_k1=1.0_k2=0.0'!Q100,IF($N$7="D",'VA_k1=1.0_k2=0.0'!R100,IF($N$7="V",'VA_k1=1.0_k2=0.0'!S100,"")))))))</f>
        <v>0.24673704225551346</v>
      </c>
    </row>
    <row r="102" spans="17:40" x14ac:dyDescent="0.25">
      <c r="Q102" s="133" t="e">
        <f>IF($O$12="X",$Q$9,'RESULTS (2S)'!B116)</f>
        <v>#N/A</v>
      </c>
      <c r="R102" s="133" t="e">
        <f>IF($O$12="X",$R$9,IF($N$7="S1",'RESULTS (2S)'!C116,IF($N$7="S2",'RESULTS (2S)'!D116,IF($N$7="I",'RESULTS (2S)'!E116,IF($N$7="R",'RESULTS (2S)'!F116,IF($N$7="D",'RESULTS (2S)'!G116,IF($N$7="V",'RESULTS (2S)'!H116,"")))))))</f>
        <v>#N/A</v>
      </c>
      <c r="S102" s="133">
        <f>IF($O$13="X",$Q$9,'VA_k1=0.0_k2=1.0'!M101)</f>
        <v>5</v>
      </c>
      <c r="T102" s="133">
        <f>IF($O$13="X",$R$9,IF($N$7="S1",'VA_k1=0.0_k2=1.0'!N101,IF($N$7="S2",'VA_k1=0.0_k2=1.0'!O101,IF($N$7="I",'VA_k1=0.0_k2=1.0'!P101,IF($N$7="R",'VA_k1=0.0_k2=1.0'!Q101,IF($N$7="D",'VA_k1=0.0_k2=1.0'!R101,IF($N$7="V",'VA_k1=0.0_k2=1.0'!S101,"")))))))</f>
        <v>0.24673704225551346</v>
      </c>
      <c r="U102" s="133">
        <f>IF($O$14="X",$Q$9,'VA_k1=0.1_k2=0.9'!M101)</f>
        <v>5</v>
      </c>
      <c r="V102" s="133">
        <f>IF($O$14="X",$R$9,IF($N$7="S1",'VA_k1=0.1_k2=0.9'!N101,IF($N$7="S2",'VA_k1=0.1_k2=0.9'!O101,IF($N$7="I",'VA_k1=0.1_k2=0.9'!P101,IF($N$7="R",'VA_k1=0.1_k2=0.9'!Q101,IF($N$7="D",'VA_k1=0.1_k2=0.9'!R101,IF($N$7="V",'VA_k1=0.1_k2=0.9'!S101,"")))))))</f>
        <v>0.24673704225551346</v>
      </c>
      <c r="W102" s="133">
        <f>IF($O$15="X",$Q$9,'VA_k1=0.2_k2=0.8'!M101)</f>
        <v>5</v>
      </c>
      <c r="X102" s="133">
        <f>IF($O$15="X",$R$9,IF($N$7="S1",'VA_k1=0.2_k2=0.8'!N101,IF($N$7="S2",'VA_k1=0.2_k2=0.8'!O101,IF($N$7="I",'VA_k1=0.2_k2=0.8'!P101,IF($N$7="R",'VA_k1=0.2_k2=0.8'!Q101,IF($N$7="D",'VA_k1=0.2_k2=0.8'!R101,IF($N$7="V",'VA_k1=0.2_k2=0.8'!S101,"")))))))</f>
        <v>0.24673704225551346</v>
      </c>
      <c r="Y102" s="133">
        <f>IF($O$16="X",$Q$9,'VA_k1=0.3_k2=0.7'!M101)</f>
        <v>5</v>
      </c>
      <c r="Z102" s="133">
        <f>IF($O$16="X",$R$9,IF($N$7="S1",'VA_k1=0.3_k2=0.7'!N101,IF($N$7="S2",'VA_k1=0.3_k2=0.7'!O101,IF($N$7="I",'VA_k1=0.3_k2=0.7'!P101,IF($N$7="R",'VA_k1=0.3_k2=0.7'!Q101,IF($N$7="D",'VA_k1=0.3_k2=0.7'!R101,IF($N$7="V",'VA_k1=0.3_k2=0.7'!S101,"")))))))</f>
        <v>0.24673704225551346</v>
      </c>
      <c r="AA102" s="133">
        <f>IF($O$17="X",$Q$9,'VA_k1=0.4_k2=0.6'!M101)</f>
        <v>5</v>
      </c>
      <c r="AB102" s="133">
        <f>IF($O$17="X",$R$9,IF($N$7="S1",'VA_k1=0.4_k2=0.6'!N101,IF($N$7="S2",'VA_k1=0.4_k2=0.6'!O101,IF($N$7="I",'VA_k1=0.4_k2=0.6'!P101,IF($N$7="R",'VA_k1=0.4_k2=0.6'!Q101,IF($N$7="D",'VA_k1=0.4_k2=0.6'!R101,IF($N$7="V",'VA_k1=0.4_k2=0.6'!S101,"")))))))</f>
        <v>0.24673704225551346</v>
      </c>
      <c r="AC102" s="133">
        <f>IF($O$18="X",$Q$9,'VA_k1=0.5_k2=0.5'!M101)</f>
        <v>5</v>
      </c>
      <c r="AD102" s="133">
        <f>IF($O$18="X",$R$9,IF($N$7="S1",'VA_k1=0.5_k2=0.5'!N101,IF($N$7="S2",'VA_k1=0.5_k2=0.5'!O101,IF($N$7="I",'VA_k1=0.5_k2=0.5'!P101,IF($N$7="R",'VA_k1=0.5_k2=0.5'!Q101,IF($N$7="D",'VA_k1=0.5_k2=0.5'!R101,IF($N$7="V",'VA_k1=0.5_k2=0.5'!S101,"")))))))</f>
        <v>0.24673704225551346</v>
      </c>
      <c r="AE102" s="133">
        <f>IF($O$19="X",$Q$9,'VA_k1=0.6_k2=0.4'!M101)</f>
        <v>5</v>
      </c>
      <c r="AF102" s="133">
        <f>IF($O$19="X",$R$9,IF($N$7="S1",'VA_k1=0.6_k2=0.4'!N101,IF($N$7="S2",'VA_k1=0.6_k2=0.4'!O101,IF($N$7="I",'VA_k1=0.6_k2=0.4'!P101,IF($N$7="R",'VA_k1=0.6_k2=0.4'!Q101,IF($N$7="D",'VA_k1=0.6_k2=0.4'!R101,IF($N$7="V",'VA_k1=0.6_k2=0.4'!S101,"")))))))</f>
        <v>0.24673704225551346</v>
      </c>
      <c r="AG102" s="133">
        <f>IF($O$20="X",$Q$9,'VA_k1=0.7_k2=0.3'!M101)</f>
        <v>5</v>
      </c>
      <c r="AH102" s="133">
        <f>IF($O$20="X",$R$9,IF($N$7="S1",'VA_k1=0.7_k2=0.3'!N101,IF($N$7="S2",'VA_k1=0.7_k2=0.3'!O101,IF($N$7="I",'VA_k1=0.7_k2=0.3'!P101,IF($N$7="R",'VA_k1=0.7_k2=0.3'!Q101,IF($N$7="D",'VA_k1=0.7_k2=0.3'!R101,IF($N$7="V",'VA_k1=0.7_k2=0.3'!S101,"")))))))</f>
        <v>0.24673704225551346</v>
      </c>
      <c r="AI102" s="133">
        <f>IF($O$21="X",$Q$9,'VA_k1=0.8_k2=0.2'!M101)</f>
        <v>5</v>
      </c>
      <c r="AJ102" s="133">
        <f>IF($O$21="X",$R$9,IF($N$7="S1",'VA_k1=0.8_k2=0.2'!N101,IF($N$7="S2",'VA_k1=0.8_k2=0.2'!O101,IF($N$7="I",'VA_k1=0.8_k2=0.2'!P101,IF($N$7="R",'VA_k1=0.8_k2=0.2'!Q101,IF($N$7="D",'VA_k1=0.8_k2=0.2'!R101,IF($N$7="V",'VA_k1=0.8_k2=0.2'!S101,"")))))))</f>
        <v>0.24673704225551346</v>
      </c>
      <c r="AK102" s="133" t="e">
        <f>IF($O$22="X",$Q$9,'VA_k1=0.9_k2=0.1'!M101)</f>
        <v>#N/A</v>
      </c>
      <c r="AL102" s="133" t="e">
        <f>IF($O$22="X",$R$9,IF($N$7="S1",'VA_k1=0.9_k2=0.1'!N101,IF($N$7="S2",'VA_k1=0.9_k2=0.1'!O101,IF($N$7="I",'VA_k1=0.9_k2=0.1'!P101,IF($N$7="R",'VA_k1=0.9_k2=0.1'!Q101,IF($N$7="D",'VA_k1=0.9_k2=0.1'!R101,IF($N$7="V",'VA_k1=0.9_k2=0.1'!S101,"")))))))</f>
        <v>#N/A</v>
      </c>
      <c r="AM102" s="133">
        <f>IF($O$23="X",$Q$9,'VA_k1=1.0_k2=0.0'!M101)</f>
        <v>5</v>
      </c>
      <c r="AN102" s="133">
        <f>IF($O$23="X",$R$9,IF($N$7="S1",'VA_k1=1.0_k2=0.0'!N101,IF($N$7="S2",'VA_k1=1.0_k2=0.0'!O101,IF($N$7="I",'VA_k1=1.0_k2=0.0'!P101,IF($N$7="R",'VA_k1=1.0_k2=0.0'!Q101,IF($N$7="D",'VA_k1=1.0_k2=0.0'!R101,IF($N$7="V",'VA_k1=1.0_k2=0.0'!S101,"")))))))</f>
        <v>0.24673704225551346</v>
      </c>
    </row>
    <row r="103" spans="17:40" x14ac:dyDescent="0.25">
      <c r="Q103" s="133" t="e">
        <f>IF($O$12="X",$Q$9,'RESULTS (2S)'!B117)</f>
        <v>#N/A</v>
      </c>
      <c r="R103" s="133" t="e">
        <f>IF($O$12="X",$R$9,IF($N$7="S1",'RESULTS (2S)'!C117,IF($N$7="S2",'RESULTS (2S)'!D117,IF($N$7="I",'RESULTS (2S)'!E117,IF($N$7="R",'RESULTS (2S)'!F117,IF($N$7="D",'RESULTS (2S)'!G117,IF($N$7="V",'RESULTS (2S)'!H117,"")))))))</f>
        <v>#N/A</v>
      </c>
      <c r="S103" s="133">
        <f>IF($O$13="X",$Q$9,'VA_k1=0.0_k2=1.0'!M102)</f>
        <v>5</v>
      </c>
      <c r="T103" s="133">
        <f>IF($O$13="X",$R$9,IF($N$7="S1",'VA_k1=0.0_k2=1.0'!N102,IF($N$7="S2",'VA_k1=0.0_k2=1.0'!O102,IF($N$7="I",'VA_k1=0.0_k2=1.0'!P102,IF($N$7="R",'VA_k1=0.0_k2=1.0'!Q102,IF($N$7="D",'VA_k1=0.0_k2=1.0'!R102,IF($N$7="V",'VA_k1=0.0_k2=1.0'!S102,"")))))))</f>
        <v>0.24673704225551346</v>
      </c>
      <c r="U103" s="133">
        <f>IF($O$14="X",$Q$9,'VA_k1=0.1_k2=0.9'!M102)</f>
        <v>5</v>
      </c>
      <c r="V103" s="133">
        <f>IF($O$14="X",$R$9,IF($N$7="S1",'VA_k1=0.1_k2=0.9'!N102,IF($N$7="S2",'VA_k1=0.1_k2=0.9'!O102,IF($N$7="I",'VA_k1=0.1_k2=0.9'!P102,IF($N$7="R",'VA_k1=0.1_k2=0.9'!Q102,IF($N$7="D",'VA_k1=0.1_k2=0.9'!R102,IF($N$7="V",'VA_k1=0.1_k2=0.9'!S102,"")))))))</f>
        <v>0.24673704225551346</v>
      </c>
      <c r="W103" s="133">
        <f>IF($O$15="X",$Q$9,'VA_k1=0.2_k2=0.8'!M102)</f>
        <v>5</v>
      </c>
      <c r="X103" s="133">
        <f>IF($O$15="X",$R$9,IF($N$7="S1",'VA_k1=0.2_k2=0.8'!N102,IF($N$7="S2",'VA_k1=0.2_k2=0.8'!O102,IF($N$7="I",'VA_k1=0.2_k2=0.8'!P102,IF($N$7="R",'VA_k1=0.2_k2=0.8'!Q102,IF($N$7="D",'VA_k1=0.2_k2=0.8'!R102,IF($N$7="V",'VA_k1=0.2_k2=0.8'!S102,"")))))))</f>
        <v>0.24673704225551346</v>
      </c>
      <c r="Y103" s="133">
        <f>IF($O$16="X",$Q$9,'VA_k1=0.3_k2=0.7'!M102)</f>
        <v>5</v>
      </c>
      <c r="Z103" s="133">
        <f>IF($O$16="X",$R$9,IF($N$7="S1",'VA_k1=0.3_k2=0.7'!N102,IF($N$7="S2",'VA_k1=0.3_k2=0.7'!O102,IF($N$7="I",'VA_k1=0.3_k2=0.7'!P102,IF($N$7="R",'VA_k1=0.3_k2=0.7'!Q102,IF($N$7="D",'VA_k1=0.3_k2=0.7'!R102,IF($N$7="V",'VA_k1=0.3_k2=0.7'!S102,"")))))))</f>
        <v>0.24673704225551346</v>
      </c>
      <c r="AA103" s="133">
        <f>IF($O$17="X",$Q$9,'VA_k1=0.4_k2=0.6'!M102)</f>
        <v>5</v>
      </c>
      <c r="AB103" s="133">
        <f>IF($O$17="X",$R$9,IF($N$7="S1",'VA_k1=0.4_k2=0.6'!N102,IF($N$7="S2",'VA_k1=0.4_k2=0.6'!O102,IF($N$7="I",'VA_k1=0.4_k2=0.6'!P102,IF($N$7="R",'VA_k1=0.4_k2=0.6'!Q102,IF($N$7="D",'VA_k1=0.4_k2=0.6'!R102,IF($N$7="V",'VA_k1=0.4_k2=0.6'!S102,"")))))))</f>
        <v>0.24673704225551346</v>
      </c>
      <c r="AC103" s="133">
        <f>IF($O$18="X",$Q$9,'VA_k1=0.5_k2=0.5'!M102)</f>
        <v>5</v>
      </c>
      <c r="AD103" s="133">
        <f>IF($O$18="X",$R$9,IF($N$7="S1",'VA_k1=0.5_k2=0.5'!N102,IF($N$7="S2",'VA_k1=0.5_k2=0.5'!O102,IF($N$7="I",'VA_k1=0.5_k2=0.5'!P102,IF($N$7="R",'VA_k1=0.5_k2=0.5'!Q102,IF($N$7="D",'VA_k1=0.5_k2=0.5'!R102,IF($N$7="V",'VA_k1=0.5_k2=0.5'!S102,"")))))))</f>
        <v>0.24673704225551346</v>
      </c>
      <c r="AE103" s="133">
        <f>IF($O$19="X",$Q$9,'VA_k1=0.6_k2=0.4'!M102)</f>
        <v>5</v>
      </c>
      <c r="AF103" s="133">
        <f>IF($O$19="X",$R$9,IF($N$7="S1",'VA_k1=0.6_k2=0.4'!N102,IF($N$7="S2",'VA_k1=0.6_k2=0.4'!O102,IF($N$7="I",'VA_k1=0.6_k2=0.4'!P102,IF($N$7="R",'VA_k1=0.6_k2=0.4'!Q102,IF($N$7="D",'VA_k1=0.6_k2=0.4'!R102,IF($N$7="V",'VA_k1=0.6_k2=0.4'!S102,"")))))))</f>
        <v>0.24673704225551346</v>
      </c>
      <c r="AG103" s="133">
        <f>IF($O$20="X",$Q$9,'VA_k1=0.7_k2=0.3'!M102)</f>
        <v>5</v>
      </c>
      <c r="AH103" s="133">
        <f>IF($O$20="X",$R$9,IF($N$7="S1",'VA_k1=0.7_k2=0.3'!N102,IF($N$7="S2",'VA_k1=0.7_k2=0.3'!O102,IF($N$7="I",'VA_k1=0.7_k2=0.3'!P102,IF($N$7="R",'VA_k1=0.7_k2=0.3'!Q102,IF($N$7="D",'VA_k1=0.7_k2=0.3'!R102,IF($N$7="V",'VA_k1=0.7_k2=0.3'!S102,"")))))))</f>
        <v>0.24673704225551346</v>
      </c>
      <c r="AI103" s="133">
        <f>IF($O$21="X",$Q$9,'VA_k1=0.8_k2=0.2'!M102)</f>
        <v>5</v>
      </c>
      <c r="AJ103" s="133">
        <f>IF($O$21="X",$R$9,IF($N$7="S1",'VA_k1=0.8_k2=0.2'!N102,IF($N$7="S2",'VA_k1=0.8_k2=0.2'!O102,IF($N$7="I",'VA_k1=0.8_k2=0.2'!P102,IF($N$7="R",'VA_k1=0.8_k2=0.2'!Q102,IF($N$7="D",'VA_k1=0.8_k2=0.2'!R102,IF($N$7="V",'VA_k1=0.8_k2=0.2'!S102,"")))))))</f>
        <v>0.24673704225551346</v>
      </c>
      <c r="AK103" s="133" t="e">
        <f>IF($O$22="X",$Q$9,'VA_k1=0.9_k2=0.1'!M102)</f>
        <v>#N/A</v>
      </c>
      <c r="AL103" s="133" t="e">
        <f>IF($O$22="X",$R$9,IF($N$7="S1",'VA_k1=0.9_k2=0.1'!N102,IF($N$7="S2",'VA_k1=0.9_k2=0.1'!O102,IF($N$7="I",'VA_k1=0.9_k2=0.1'!P102,IF($N$7="R",'VA_k1=0.9_k2=0.1'!Q102,IF($N$7="D",'VA_k1=0.9_k2=0.1'!R102,IF($N$7="V",'VA_k1=0.9_k2=0.1'!S102,"")))))))</f>
        <v>#N/A</v>
      </c>
      <c r="AM103" s="133">
        <f>IF($O$23="X",$Q$9,'VA_k1=1.0_k2=0.0'!M102)</f>
        <v>5</v>
      </c>
      <c r="AN103" s="133">
        <f>IF($O$23="X",$R$9,IF($N$7="S1",'VA_k1=1.0_k2=0.0'!N102,IF($N$7="S2",'VA_k1=1.0_k2=0.0'!O102,IF($N$7="I",'VA_k1=1.0_k2=0.0'!P102,IF($N$7="R",'VA_k1=1.0_k2=0.0'!Q102,IF($N$7="D",'VA_k1=1.0_k2=0.0'!R102,IF($N$7="V",'VA_k1=1.0_k2=0.0'!S102,"")))))))</f>
        <v>0.24673704225551346</v>
      </c>
    </row>
    <row r="104" spans="17:40" x14ac:dyDescent="0.25">
      <c r="Q104" s="133" t="e">
        <f>IF($O$12="X",$Q$9,'RESULTS (2S)'!B118)</f>
        <v>#N/A</v>
      </c>
      <c r="R104" s="133" t="e">
        <f>IF($O$12="X",$R$9,IF($N$7="S1",'RESULTS (2S)'!C118,IF($N$7="S2",'RESULTS (2S)'!D118,IF($N$7="I",'RESULTS (2S)'!E118,IF($N$7="R",'RESULTS (2S)'!F118,IF($N$7="D",'RESULTS (2S)'!G118,IF($N$7="V",'RESULTS (2S)'!H118,"")))))))</f>
        <v>#N/A</v>
      </c>
      <c r="S104" s="133">
        <f>IF($O$13="X",$Q$9,'VA_k1=0.0_k2=1.0'!M103)</f>
        <v>5</v>
      </c>
      <c r="T104" s="133">
        <f>IF($O$13="X",$R$9,IF($N$7="S1",'VA_k1=0.0_k2=1.0'!N103,IF($N$7="S2",'VA_k1=0.0_k2=1.0'!O103,IF($N$7="I",'VA_k1=0.0_k2=1.0'!P103,IF($N$7="R",'VA_k1=0.0_k2=1.0'!Q103,IF($N$7="D",'VA_k1=0.0_k2=1.0'!R103,IF($N$7="V",'VA_k1=0.0_k2=1.0'!S103,"")))))))</f>
        <v>0.24673704225551346</v>
      </c>
      <c r="U104" s="133">
        <f>IF($O$14="X",$Q$9,'VA_k1=0.1_k2=0.9'!M103)</f>
        <v>5</v>
      </c>
      <c r="V104" s="133">
        <f>IF($O$14="X",$R$9,IF($N$7="S1",'VA_k1=0.1_k2=0.9'!N103,IF($N$7="S2",'VA_k1=0.1_k2=0.9'!O103,IF($N$7="I",'VA_k1=0.1_k2=0.9'!P103,IF($N$7="R",'VA_k1=0.1_k2=0.9'!Q103,IF($N$7="D",'VA_k1=0.1_k2=0.9'!R103,IF($N$7="V",'VA_k1=0.1_k2=0.9'!S103,"")))))))</f>
        <v>0.24673704225551346</v>
      </c>
      <c r="W104" s="133">
        <f>IF($O$15="X",$Q$9,'VA_k1=0.2_k2=0.8'!M103)</f>
        <v>5</v>
      </c>
      <c r="X104" s="133">
        <f>IF($O$15="X",$R$9,IF($N$7="S1",'VA_k1=0.2_k2=0.8'!N103,IF($N$7="S2",'VA_k1=0.2_k2=0.8'!O103,IF($N$7="I",'VA_k1=0.2_k2=0.8'!P103,IF($N$7="R",'VA_k1=0.2_k2=0.8'!Q103,IF($N$7="D",'VA_k1=0.2_k2=0.8'!R103,IF($N$7="V",'VA_k1=0.2_k2=0.8'!S103,"")))))))</f>
        <v>0.24673704225551346</v>
      </c>
      <c r="Y104" s="133">
        <f>IF($O$16="X",$Q$9,'VA_k1=0.3_k2=0.7'!M103)</f>
        <v>5</v>
      </c>
      <c r="Z104" s="133">
        <f>IF($O$16="X",$R$9,IF($N$7="S1",'VA_k1=0.3_k2=0.7'!N103,IF($N$7="S2",'VA_k1=0.3_k2=0.7'!O103,IF($N$7="I",'VA_k1=0.3_k2=0.7'!P103,IF($N$7="R",'VA_k1=0.3_k2=0.7'!Q103,IF($N$7="D",'VA_k1=0.3_k2=0.7'!R103,IF($N$7="V",'VA_k1=0.3_k2=0.7'!S103,"")))))))</f>
        <v>0.24673704225551346</v>
      </c>
      <c r="AA104" s="133">
        <f>IF($O$17="X",$Q$9,'VA_k1=0.4_k2=0.6'!M103)</f>
        <v>5</v>
      </c>
      <c r="AB104" s="133">
        <f>IF($O$17="X",$R$9,IF($N$7="S1",'VA_k1=0.4_k2=0.6'!N103,IF($N$7="S2",'VA_k1=0.4_k2=0.6'!O103,IF($N$7="I",'VA_k1=0.4_k2=0.6'!P103,IF($N$7="R",'VA_k1=0.4_k2=0.6'!Q103,IF($N$7="D",'VA_k1=0.4_k2=0.6'!R103,IF($N$7="V",'VA_k1=0.4_k2=0.6'!S103,"")))))))</f>
        <v>0.24673704225551346</v>
      </c>
      <c r="AC104" s="133">
        <f>IF($O$18="X",$Q$9,'VA_k1=0.5_k2=0.5'!M103)</f>
        <v>5</v>
      </c>
      <c r="AD104" s="133">
        <f>IF($O$18="X",$R$9,IF($N$7="S1",'VA_k1=0.5_k2=0.5'!N103,IF($N$7="S2",'VA_k1=0.5_k2=0.5'!O103,IF($N$7="I",'VA_k1=0.5_k2=0.5'!P103,IF($N$7="R",'VA_k1=0.5_k2=0.5'!Q103,IF($N$7="D",'VA_k1=0.5_k2=0.5'!R103,IF($N$7="V",'VA_k1=0.5_k2=0.5'!S103,"")))))))</f>
        <v>0.24673704225551346</v>
      </c>
      <c r="AE104" s="133">
        <f>IF($O$19="X",$Q$9,'VA_k1=0.6_k2=0.4'!M103)</f>
        <v>5</v>
      </c>
      <c r="AF104" s="133">
        <f>IF($O$19="X",$R$9,IF($N$7="S1",'VA_k1=0.6_k2=0.4'!N103,IF($N$7="S2",'VA_k1=0.6_k2=0.4'!O103,IF($N$7="I",'VA_k1=0.6_k2=0.4'!P103,IF($N$7="R",'VA_k1=0.6_k2=0.4'!Q103,IF($N$7="D",'VA_k1=0.6_k2=0.4'!R103,IF($N$7="V",'VA_k1=0.6_k2=0.4'!S103,"")))))))</f>
        <v>0.24673704225551346</v>
      </c>
      <c r="AG104" s="133">
        <f>IF($O$20="X",$Q$9,'VA_k1=0.7_k2=0.3'!M103)</f>
        <v>5</v>
      </c>
      <c r="AH104" s="133">
        <f>IF($O$20="X",$R$9,IF($N$7="S1",'VA_k1=0.7_k2=0.3'!N103,IF($N$7="S2",'VA_k1=0.7_k2=0.3'!O103,IF($N$7="I",'VA_k1=0.7_k2=0.3'!P103,IF($N$7="R",'VA_k1=0.7_k2=0.3'!Q103,IF($N$7="D",'VA_k1=0.7_k2=0.3'!R103,IF($N$7="V",'VA_k1=0.7_k2=0.3'!S103,"")))))))</f>
        <v>0.24673704225551346</v>
      </c>
      <c r="AI104" s="133">
        <f>IF($O$21="X",$Q$9,'VA_k1=0.8_k2=0.2'!M103)</f>
        <v>5</v>
      </c>
      <c r="AJ104" s="133">
        <f>IF($O$21="X",$R$9,IF($N$7="S1",'VA_k1=0.8_k2=0.2'!N103,IF($N$7="S2",'VA_k1=0.8_k2=0.2'!O103,IF($N$7="I",'VA_k1=0.8_k2=0.2'!P103,IF($N$7="R",'VA_k1=0.8_k2=0.2'!Q103,IF($N$7="D",'VA_k1=0.8_k2=0.2'!R103,IF($N$7="V",'VA_k1=0.8_k2=0.2'!S103,"")))))))</f>
        <v>0.24673704225551346</v>
      </c>
      <c r="AK104" s="133" t="e">
        <f>IF($O$22="X",$Q$9,'VA_k1=0.9_k2=0.1'!M103)</f>
        <v>#N/A</v>
      </c>
      <c r="AL104" s="133" t="e">
        <f>IF($O$22="X",$R$9,IF($N$7="S1",'VA_k1=0.9_k2=0.1'!N103,IF($N$7="S2",'VA_k1=0.9_k2=0.1'!O103,IF($N$7="I",'VA_k1=0.9_k2=0.1'!P103,IF($N$7="R",'VA_k1=0.9_k2=0.1'!Q103,IF($N$7="D",'VA_k1=0.9_k2=0.1'!R103,IF($N$7="V",'VA_k1=0.9_k2=0.1'!S103,"")))))))</f>
        <v>#N/A</v>
      </c>
      <c r="AM104" s="133">
        <f>IF($O$23="X",$Q$9,'VA_k1=1.0_k2=0.0'!M103)</f>
        <v>5</v>
      </c>
      <c r="AN104" s="133">
        <f>IF($O$23="X",$R$9,IF($N$7="S1",'VA_k1=1.0_k2=0.0'!N103,IF($N$7="S2",'VA_k1=1.0_k2=0.0'!O103,IF($N$7="I",'VA_k1=1.0_k2=0.0'!P103,IF($N$7="R",'VA_k1=1.0_k2=0.0'!Q103,IF($N$7="D",'VA_k1=1.0_k2=0.0'!R103,IF($N$7="V",'VA_k1=1.0_k2=0.0'!S103,"")))))))</f>
        <v>0.24673704225551346</v>
      </c>
    </row>
    <row r="105" spans="17:40" x14ac:dyDescent="0.25">
      <c r="Q105" s="133" t="e">
        <f>IF($O$12="X",$Q$9,'RESULTS (2S)'!B119)</f>
        <v>#N/A</v>
      </c>
      <c r="R105" s="133" t="e">
        <f>IF($O$12="X",$R$9,IF($N$7="S1",'RESULTS (2S)'!C119,IF($N$7="S2",'RESULTS (2S)'!D119,IF($N$7="I",'RESULTS (2S)'!E119,IF($N$7="R",'RESULTS (2S)'!F119,IF($N$7="D",'RESULTS (2S)'!G119,IF($N$7="V",'RESULTS (2S)'!H119,"")))))))</f>
        <v>#N/A</v>
      </c>
      <c r="S105" s="133">
        <f>IF($O$13="X",$Q$9,'VA_k1=0.0_k2=1.0'!M104)</f>
        <v>5</v>
      </c>
      <c r="T105" s="133">
        <f>IF($O$13="X",$R$9,IF($N$7="S1",'VA_k1=0.0_k2=1.0'!N104,IF($N$7="S2",'VA_k1=0.0_k2=1.0'!O104,IF($N$7="I",'VA_k1=0.0_k2=1.0'!P104,IF($N$7="R",'VA_k1=0.0_k2=1.0'!Q104,IF($N$7="D",'VA_k1=0.0_k2=1.0'!R104,IF($N$7="V",'VA_k1=0.0_k2=1.0'!S104,"")))))))</f>
        <v>0.24673704225551346</v>
      </c>
      <c r="U105" s="133">
        <f>IF($O$14="X",$Q$9,'VA_k1=0.1_k2=0.9'!M104)</f>
        <v>5</v>
      </c>
      <c r="V105" s="133">
        <f>IF($O$14="X",$R$9,IF($N$7="S1",'VA_k1=0.1_k2=0.9'!N104,IF($N$7="S2",'VA_k1=0.1_k2=0.9'!O104,IF($N$7="I",'VA_k1=0.1_k2=0.9'!P104,IF($N$7="R",'VA_k1=0.1_k2=0.9'!Q104,IF($N$7="D",'VA_k1=0.1_k2=0.9'!R104,IF($N$7="V",'VA_k1=0.1_k2=0.9'!S104,"")))))))</f>
        <v>0.24673704225551346</v>
      </c>
      <c r="W105" s="133">
        <f>IF($O$15="X",$Q$9,'VA_k1=0.2_k2=0.8'!M104)</f>
        <v>5</v>
      </c>
      <c r="X105" s="133">
        <f>IF($O$15="X",$R$9,IF($N$7="S1",'VA_k1=0.2_k2=0.8'!N104,IF($N$7="S2",'VA_k1=0.2_k2=0.8'!O104,IF($N$7="I",'VA_k1=0.2_k2=0.8'!P104,IF($N$7="R",'VA_k1=0.2_k2=0.8'!Q104,IF($N$7="D",'VA_k1=0.2_k2=0.8'!R104,IF($N$7="V",'VA_k1=0.2_k2=0.8'!S104,"")))))))</f>
        <v>0.24673704225551346</v>
      </c>
      <c r="Y105" s="133">
        <f>IF($O$16="X",$Q$9,'VA_k1=0.3_k2=0.7'!M104)</f>
        <v>5</v>
      </c>
      <c r="Z105" s="133">
        <f>IF($O$16="X",$R$9,IF($N$7="S1",'VA_k1=0.3_k2=0.7'!N104,IF($N$7="S2",'VA_k1=0.3_k2=0.7'!O104,IF($N$7="I",'VA_k1=0.3_k2=0.7'!P104,IF($N$7="R",'VA_k1=0.3_k2=0.7'!Q104,IF($N$7="D",'VA_k1=0.3_k2=0.7'!R104,IF($N$7="V",'VA_k1=0.3_k2=0.7'!S104,"")))))))</f>
        <v>0.24673704225551346</v>
      </c>
      <c r="AA105" s="133">
        <f>IF($O$17="X",$Q$9,'VA_k1=0.4_k2=0.6'!M104)</f>
        <v>5</v>
      </c>
      <c r="AB105" s="133">
        <f>IF($O$17="X",$R$9,IF($N$7="S1",'VA_k1=0.4_k2=0.6'!N104,IF($N$7="S2",'VA_k1=0.4_k2=0.6'!O104,IF($N$7="I",'VA_k1=0.4_k2=0.6'!P104,IF($N$7="R",'VA_k1=0.4_k2=0.6'!Q104,IF($N$7="D",'VA_k1=0.4_k2=0.6'!R104,IF($N$7="V",'VA_k1=0.4_k2=0.6'!S104,"")))))))</f>
        <v>0.24673704225551346</v>
      </c>
      <c r="AC105" s="133">
        <f>IF($O$18="X",$Q$9,'VA_k1=0.5_k2=0.5'!M104)</f>
        <v>5</v>
      </c>
      <c r="AD105" s="133">
        <f>IF($O$18="X",$R$9,IF($N$7="S1",'VA_k1=0.5_k2=0.5'!N104,IF($N$7="S2",'VA_k1=0.5_k2=0.5'!O104,IF($N$7="I",'VA_k1=0.5_k2=0.5'!P104,IF($N$7="R",'VA_k1=0.5_k2=0.5'!Q104,IF($N$7="D",'VA_k1=0.5_k2=0.5'!R104,IF($N$7="V",'VA_k1=0.5_k2=0.5'!S104,"")))))))</f>
        <v>0.24673704225551346</v>
      </c>
      <c r="AE105" s="133">
        <f>IF($O$19="X",$Q$9,'VA_k1=0.6_k2=0.4'!M104)</f>
        <v>5</v>
      </c>
      <c r="AF105" s="133">
        <f>IF($O$19="X",$R$9,IF($N$7="S1",'VA_k1=0.6_k2=0.4'!N104,IF($N$7="S2",'VA_k1=0.6_k2=0.4'!O104,IF($N$7="I",'VA_k1=0.6_k2=0.4'!P104,IF($N$7="R",'VA_k1=0.6_k2=0.4'!Q104,IF($N$7="D",'VA_k1=0.6_k2=0.4'!R104,IF($N$7="V",'VA_k1=0.6_k2=0.4'!S104,"")))))))</f>
        <v>0.24673704225551346</v>
      </c>
      <c r="AG105" s="133">
        <f>IF($O$20="X",$Q$9,'VA_k1=0.7_k2=0.3'!M104)</f>
        <v>5</v>
      </c>
      <c r="AH105" s="133">
        <f>IF($O$20="X",$R$9,IF($N$7="S1",'VA_k1=0.7_k2=0.3'!N104,IF($N$7="S2",'VA_k1=0.7_k2=0.3'!O104,IF($N$7="I",'VA_k1=0.7_k2=0.3'!P104,IF($N$7="R",'VA_k1=0.7_k2=0.3'!Q104,IF($N$7="D",'VA_k1=0.7_k2=0.3'!R104,IF($N$7="V",'VA_k1=0.7_k2=0.3'!S104,"")))))))</f>
        <v>0.24673704225551346</v>
      </c>
      <c r="AI105" s="133">
        <f>IF($O$21="X",$Q$9,'VA_k1=0.8_k2=0.2'!M104)</f>
        <v>5</v>
      </c>
      <c r="AJ105" s="133">
        <f>IF($O$21="X",$R$9,IF($N$7="S1",'VA_k1=0.8_k2=0.2'!N104,IF($N$7="S2",'VA_k1=0.8_k2=0.2'!O104,IF($N$7="I",'VA_k1=0.8_k2=0.2'!P104,IF($N$7="R",'VA_k1=0.8_k2=0.2'!Q104,IF($N$7="D",'VA_k1=0.8_k2=0.2'!R104,IF($N$7="V",'VA_k1=0.8_k2=0.2'!S104,"")))))))</f>
        <v>0.24673704225551346</v>
      </c>
      <c r="AK105" s="133" t="e">
        <f>IF($O$22="X",$Q$9,'VA_k1=0.9_k2=0.1'!M104)</f>
        <v>#N/A</v>
      </c>
      <c r="AL105" s="133" t="e">
        <f>IF($O$22="X",$R$9,IF($N$7="S1",'VA_k1=0.9_k2=0.1'!N104,IF($N$7="S2",'VA_k1=0.9_k2=0.1'!O104,IF($N$7="I",'VA_k1=0.9_k2=0.1'!P104,IF($N$7="R",'VA_k1=0.9_k2=0.1'!Q104,IF($N$7="D",'VA_k1=0.9_k2=0.1'!R104,IF($N$7="V",'VA_k1=0.9_k2=0.1'!S104,"")))))))</f>
        <v>#N/A</v>
      </c>
      <c r="AM105" s="133">
        <f>IF($O$23="X",$Q$9,'VA_k1=1.0_k2=0.0'!M104)</f>
        <v>5</v>
      </c>
      <c r="AN105" s="133">
        <f>IF($O$23="X",$R$9,IF($N$7="S1",'VA_k1=1.0_k2=0.0'!N104,IF($N$7="S2",'VA_k1=1.0_k2=0.0'!O104,IF($N$7="I",'VA_k1=1.0_k2=0.0'!P104,IF($N$7="R",'VA_k1=1.0_k2=0.0'!Q104,IF($N$7="D",'VA_k1=1.0_k2=0.0'!R104,IF($N$7="V",'VA_k1=1.0_k2=0.0'!S104,"")))))))</f>
        <v>0.24673704225551346</v>
      </c>
    </row>
    <row r="106" spans="17:40" x14ac:dyDescent="0.25">
      <c r="Q106" s="133" t="e">
        <f>IF($O$12="X",$Q$9,'RESULTS (2S)'!B120)</f>
        <v>#N/A</v>
      </c>
      <c r="R106" s="133" t="e">
        <f>IF($O$12="X",$R$9,IF($N$7="S1",'RESULTS (2S)'!C120,IF($N$7="S2",'RESULTS (2S)'!D120,IF($N$7="I",'RESULTS (2S)'!E120,IF($N$7="R",'RESULTS (2S)'!F120,IF($N$7="D",'RESULTS (2S)'!G120,IF($N$7="V",'RESULTS (2S)'!H120,"")))))))</f>
        <v>#N/A</v>
      </c>
      <c r="S106" s="133">
        <f>IF($O$13="X",$Q$9,'VA_k1=0.0_k2=1.0'!M105)</f>
        <v>5</v>
      </c>
      <c r="T106" s="133">
        <f>IF($O$13="X",$R$9,IF($N$7="S1",'VA_k1=0.0_k2=1.0'!N105,IF($N$7="S2",'VA_k1=0.0_k2=1.0'!O105,IF($N$7="I",'VA_k1=0.0_k2=1.0'!P105,IF($N$7="R",'VA_k1=0.0_k2=1.0'!Q105,IF($N$7="D",'VA_k1=0.0_k2=1.0'!R105,IF($N$7="V",'VA_k1=0.0_k2=1.0'!S105,"")))))))</f>
        <v>0.24673704225551346</v>
      </c>
      <c r="U106" s="133">
        <f>IF($O$14="X",$Q$9,'VA_k1=0.1_k2=0.9'!M105)</f>
        <v>5</v>
      </c>
      <c r="V106" s="133">
        <f>IF($O$14="X",$R$9,IF($N$7="S1",'VA_k1=0.1_k2=0.9'!N105,IF($N$7="S2",'VA_k1=0.1_k2=0.9'!O105,IF($N$7="I",'VA_k1=0.1_k2=0.9'!P105,IF($N$7="R",'VA_k1=0.1_k2=0.9'!Q105,IF($N$7="D",'VA_k1=0.1_k2=0.9'!R105,IF($N$7="V",'VA_k1=0.1_k2=0.9'!S105,"")))))))</f>
        <v>0.24673704225551346</v>
      </c>
      <c r="W106" s="133">
        <f>IF($O$15="X",$Q$9,'VA_k1=0.2_k2=0.8'!M105)</f>
        <v>5</v>
      </c>
      <c r="X106" s="133">
        <f>IF($O$15="X",$R$9,IF($N$7="S1",'VA_k1=0.2_k2=0.8'!N105,IF($N$7="S2",'VA_k1=0.2_k2=0.8'!O105,IF($N$7="I",'VA_k1=0.2_k2=0.8'!P105,IF($N$7="R",'VA_k1=0.2_k2=0.8'!Q105,IF($N$7="D",'VA_k1=0.2_k2=0.8'!R105,IF($N$7="V",'VA_k1=0.2_k2=0.8'!S105,"")))))))</f>
        <v>0.24673704225551346</v>
      </c>
      <c r="Y106" s="133">
        <f>IF($O$16="X",$Q$9,'VA_k1=0.3_k2=0.7'!M105)</f>
        <v>5</v>
      </c>
      <c r="Z106" s="133">
        <f>IF($O$16="X",$R$9,IF($N$7="S1",'VA_k1=0.3_k2=0.7'!N105,IF($N$7="S2",'VA_k1=0.3_k2=0.7'!O105,IF($N$7="I",'VA_k1=0.3_k2=0.7'!P105,IF($N$7="R",'VA_k1=0.3_k2=0.7'!Q105,IF($N$7="D",'VA_k1=0.3_k2=0.7'!R105,IF($N$7="V",'VA_k1=0.3_k2=0.7'!S105,"")))))))</f>
        <v>0.24673704225551346</v>
      </c>
      <c r="AA106" s="133">
        <f>IF($O$17="X",$Q$9,'VA_k1=0.4_k2=0.6'!M105)</f>
        <v>5</v>
      </c>
      <c r="AB106" s="133">
        <f>IF($O$17="X",$R$9,IF($N$7="S1",'VA_k1=0.4_k2=0.6'!N105,IF($N$7="S2",'VA_k1=0.4_k2=0.6'!O105,IF($N$7="I",'VA_k1=0.4_k2=0.6'!P105,IF($N$7="R",'VA_k1=0.4_k2=0.6'!Q105,IF($N$7="D",'VA_k1=0.4_k2=0.6'!R105,IF($N$7="V",'VA_k1=0.4_k2=0.6'!S105,"")))))))</f>
        <v>0.24673704225551346</v>
      </c>
      <c r="AC106" s="133">
        <f>IF($O$18="X",$Q$9,'VA_k1=0.5_k2=0.5'!M105)</f>
        <v>5</v>
      </c>
      <c r="AD106" s="133">
        <f>IF($O$18="X",$R$9,IF($N$7="S1",'VA_k1=0.5_k2=0.5'!N105,IF($N$7="S2",'VA_k1=0.5_k2=0.5'!O105,IF($N$7="I",'VA_k1=0.5_k2=0.5'!P105,IF($N$7="R",'VA_k1=0.5_k2=0.5'!Q105,IF($N$7="D",'VA_k1=0.5_k2=0.5'!R105,IF($N$7="V",'VA_k1=0.5_k2=0.5'!S105,"")))))))</f>
        <v>0.24673704225551346</v>
      </c>
      <c r="AE106" s="133">
        <f>IF($O$19="X",$Q$9,'VA_k1=0.6_k2=0.4'!M105)</f>
        <v>5</v>
      </c>
      <c r="AF106" s="133">
        <f>IF($O$19="X",$R$9,IF($N$7="S1",'VA_k1=0.6_k2=0.4'!N105,IF($N$7="S2",'VA_k1=0.6_k2=0.4'!O105,IF($N$7="I",'VA_k1=0.6_k2=0.4'!P105,IF($N$7="R",'VA_k1=0.6_k2=0.4'!Q105,IF($N$7="D",'VA_k1=0.6_k2=0.4'!R105,IF($N$7="V",'VA_k1=0.6_k2=0.4'!S105,"")))))))</f>
        <v>0.24673704225551346</v>
      </c>
      <c r="AG106" s="133">
        <f>IF($O$20="X",$Q$9,'VA_k1=0.7_k2=0.3'!M105)</f>
        <v>5</v>
      </c>
      <c r="AH106" s="133">
        <f>IF($O$20="X",$R$9,IF($N$7="S1",'VA_k1=0.7_k2=0.3'!N105,IF($N$7="S2",'VA_k1=0.7_k2=0.3'!O105,IF($N$7="I",'VA_k1=0.7_k2=0.3'!P105,IF($N$7="R",'VA_k1=0.7_k2=0.3'!Q105,IF($N$7="D",'VA_k1=0.7_k2=0.3'!R105,IF($N$7="V",'VA_k1=0.7_k2=0.3'!S105,"")))))))</f>
        <v>0.24673704225551346</v>
      </c>
      <c r="AI106" s="133">
        <f>IF($O$21="X",$Q$9,'VA_k1=0.8_k2=0.2'!M105)</f>
        <v>5</v>
      </c>
      <c r="AJ106" s="133">
        <f>IF($O$21="X",$R$9,IF($N$7="S1",'VA_k1=0.8_k2=0.2'!N105,IF($N$7="S2",'VA_k1=0.8_k2=0.2'!O105,IF($N$7="I",'VA_k1=0.8_k2=0.2'!P105,IF($N$7="R",'VA_k1=0.8_k2=0.2'!Q105,IF($N$7="D",'VA_k1=0.8_k2=0.2'!R105,IF($N$7="V",'VA_k1=0.8_k2=0.2'!S105,"")))))))</f>
        <v>0.24673704225551346</v>
      </c>
      <c r="AK106" s="133" t="e">
        <f>IF($O$22="X",$Q$9,'VA_k1=0.9_k2=0.1'!M105)</f>
        <v>#N/A</v>
      </c>
      <c r="AL106" s="133" t="e">
        <f>IF($O$22="X",$R$9,IF($N$7="S1",'VA_k1=0.9_k2=0.1'!N105,IF($N$7="S2",'VA_k1=0.9_k2=0.1'!O105,IF($N$7="I",'VA_k1=0.9_k2=0.1'!P105,IF($N$7="R",'VA_k1=0.9_k2=0.1'!Q105,IF($N$7="D",'VA_k1=0.9_k2=0.1'!R105,IF($N$7="V",'VA_k1=0.9_k2=0.1'!S105,"")))))))</f>
        <v>#N/A</v>
      </c>
      <c r="AM106" s="133">
        <f>IF($O$23="X",$Q$9,'VA_k1=1.0_k2=0.0'!M105)</f>
        <v>5</v>
      </c>
      <c r="AN106" s="133">
        <f>IF($O$23="X",$R$9,IF($N$7="S1",'VA_k1=1.0_k2=0.0'!N105,IF($N$7="S2",'VA_k1=1.0_k2=0.0'!O105,IF($N$7="I",'VA_k1=1.0_k2=0.0'!P105,IF($N$7="R",'VA_k1=1.0_k2=0.0'!Q105,IF($N$7="D",'VA_k1=1.0_k2=0.0'!R105,IF($N$7="V",'VA_k1=1.0_k2=0.0'!S105,"")))))))</f>
        <v>0.24673704225551346</v>
      </c>
    </row>
    <row r="107" spans="17:40" x14ac:dyDescent="0.25">
      <c r="Q107" s="133" t="e">
        <f>IF($O$12="X",$Q$9,'RESULTS (2S)'!B121)</f>
        <v>#N/A</v>
      </c>
      <c r="R107" s="133" t="e">
        <f>IF($O$12="X",$R$9,IF($N$7="S1",'RESULTS (2S)'!C121,IF($N$7="S2",'RESULTS (2S)'!D121,IF($N$7="I",'RESULTS (2S)'!E121,IF($N$7="R",'RESULTS (2S)'!F121,IF($N$7="D",'RESULTS (2S)'!G121,IF($N$7="V",'RESULTS (2S)'!H121,"")))))))</f>
        <v>#N/A</v>
      </c>
      <c r="S107" s="133">
        <f>IF($O$13="X",$Q$9,'VA_k1=0.0_k2=1.0'!M106)</f>
        <v>5</v>
      </c>
      <c r="T107" s="133">
        <f>IF($O$13="X",$R$9,IF($N$7="S1",'VA_k1=0.0_k2=1.0'!N106,IF($N$7="S2",'VA_k1=0.0_k2=1.0'!O106,IF($N$7="I",'VA_k1=0.0_k2=1.0'!P106,IF($N$7="R",'VA_k1=0.0_k2=1.0'!Q106,IF($N$7="D",'VA_k1=0.0_k2=1.0'!R106,IF($N$7="V",'VA_k1=0.0_k2=1.0'!S106,"")))))))</f>
        <v>0.24673704225551346</v>
      </c>
      <c r="U107" s="133">
        <f>IF($O$14="X",$Q$9,'VA_k1=0.1_k2=0.9'!M106)</f>
        <v>5</v>
      </c>
      <c r="V107" s="133">
        <f>IF($O$14="X",$R$9,IF($N$7="S1",'VA_k1=0.1_k2=0.9'!N106,IF($N$7="S2",'VA_k1=0.1_k2=0.9'!O106,IF($N$7="I",'VA_k1=0.1_k2=0.9'!P106,IF($N$7="R",'VA_k1=0.1_k2=0.9'!Q106,IF($N$7="D",'VA_k1=0.1_k2=0.9'!R106,IF($N$7="V",'VA_k1=0.1_k2=0.9'!S106,"")))))))</f>
        <v>0.24673704225551346</v>
      </c>
      <c r="W107" s="133">
        <f>IF($O$15="X",$Q$9,'VA_k1=0.2_k2=0.8'!M106)</f>
        <v>5</v>
      </c>
      <c r="X107" s="133">
        <f>IF($O$15="X",$R$9,IF($N$7="S1",'VA_k1=0.2_k2=0.8'!N106,IF($N$7="S2",'VA_k1=0.2_k2=0.8'!O106,IF($N$7="I",'VA_k1=0.2_k2=0.8'!P106,IF($N$7="R",'VA_k1=0.2_k2=0.8'!Q106,IF($N$7="D",'VA_k1=0.2_k2=0.8'!R106,IF($N$7="V",'VA_k1=0.2_k2=0.8'!S106,"")))))))</f>
        <v>0.24673704225551346</v>
      </c>
      <c r="Y107" s="133">
        <f>IF($O$16="X",$Q$9,'VA_k1=0.3_k2=0.7'!M106)</f>
        <v>5</v>
      </c>
      <c r="Z107" s="133">
        <f>IF($O$16="X",$R$9,IF($N$7="S1",'VA_k1=0.3_k2=0.7'!N106,IF($N$7="S2",'VA_k1=0.3_k2=0.7'!O106,IF($N$7="I",'VA_k1=0.3_k2=0.7'!P106,IF($N$7="R",'VA_k1=0.3_k2=0.7'!Q106,IF($N$7="D",'VA_k1=0.3_k2=0.7'!R106,IF($N$7="V",'VA_k1=0.3_k2=0.7'!S106,"")))))))</f>
        <v>0.24673704225551346</v>
      </c>
      <c r="AA107" s="133">
        <f>IF($O$17="X",$Q$9,'VA_k1=0.4_k2=0.6'!M106)</f>
        <v>5</v>
      </c>
      <c r="AB107" s="133">
        <f>IF($O$17="X",$R$9,IF($N$7="S1",'VA_k1=0.4_k2=0.6'!N106,IF($N$7="S2",'VA_k1=0.4_k2=0.6'!O106,IF($N$7="I",'VA_k1=0.4_k2=0.6'!P106,IF($N$7="R",'VA_k1=0.4_k2=0.6'!Q106,IF($N$7="D",'VA_k1=0.4_k2=0.6'!R106,IF($N$7="V",'VA_k1=0.4_k2=0.6'!S106,"")))))))</f>
        <v>0.24673704225551346</v>
      </c>
      <c r="AC107" s="133">
        <f>IF($O$18="X",$Q$9,'VA_k1=0.5_k2=0.5'!M106)</f>
        <v>5</v>
      </c>
      <c r="AD107" s="133">
        <f>IF($O$18="X",$R$9,IF($N$7="S1",'VA_k1=0.5_k2=0.5'!N106,IF($N$7="S2",'VA_k1=0.5_k2=0.5'!O106,IF($N$7="I",'VA_k1=0.5_k2=0.5'!P106,IF($N$7="R",'VA_k1=0.5_k2=0.5'!Q106,IF($N$7="D",'VA_k1=0.5_k2=0.5'!R106,IF($N$7="V",'VA_k1=0.5_k2=0.5'!S106,"")))))))</f>
        <v>0.24673704225551346</v>
      </c>
      <c r="AE107" s="133">
        <f>IF($O$19="X",$Q$9,'VA_k1=0.6_k2=0.4'!M106)</f>
        <v>5</v>
      </c>
      <c r="AF107" s="133">
        <f>IF($O$19="X",$R$9,IF($N$7="S1",'VA_k1=0.6_k2=0.4'!N106,IF($N$7="S2",'VA_k1=0.6_k2=0.4'!O106,IF($N$7="I",'VA_k1=0.6_k2=0.4'!P106,IF($N$7="R",'VA_k1=0.6_k2=0.4'!Q106,IF($N$7="D",'VA_k1=0.6_k2=0.4'!R106,IF($N$7="V",'VA_k1=0.6_k2=0.4'!S106,"")))))))</f>
        <v>0.24673704225551346</v>
      </c>
      <c r="AG107" s="133">
        <f>IF($O$20="X",$Q$9,'VA_k1=0.7_k2=0.3'!M106)</f>
        <v>5</v>
      </c>
      <c r="AH107" s="133">
        <f>IF($O$20="X",$R$9,IF($N$7="S1",'VA_k1=0.7_k2=0.3'!N106,IF($N$7="S2",'VA_k1=0.7_k2=0.3'!O106,IF($N$7="I",'VA_k1=0.7_k2=0.3'!P106,IF($N$7="R",'VA_k1=0.7_k2=0.3'!Q106,IF($N$7="D",'VA_k1=0.7_k2=0.3'!R106,IF($N$7="V",'VA_k1=0.7_k2=0.3'!S106,"")))))))</f>
        <v>0.24673704225551346</v>
      </c>
      <c r="AI107" s="133">
        <f>IF($O$21="X",$Q$9,'VA_k1=0.8_k2=0.2'!M106)</f>
        <v>5</v>
      </c>
      <c r="AJ107" s="133">
        <f>IF($O$21="X",$R$9,IF($N$7="S1",'VA_k1=0.8_k2=0.2'!N106,IF($N$7="S2",'VA_k1=0.8_k2=0.2'!O106,IF($N$7="I",'VA_k1=0.8_k2=0.2'!P106,IF($N$7="R",'VA_k1=0.8_k2=0.2'!Q106,IF($N$7="D",'VA_k1=0.8_k2=0.2'!R106,IF($N$7="V",'VA_k1=0.8_k2=0.2'!S106,"")))))))</f>
        <v>0.24673704225551346</v>
      </c>
      <c r="AK107" s="133" t="e">
        <f>IF($O$22="X",$Q$9,'VA_k1=0.9_k2=0.1'!M106)</f>
        <v>#N/A</v>
      </c>
      <c r="AL107" s="133" t="e">
        <f>IF($O$22="X",$R$9,IF($N$7="S1",'VA_k1=0.9_k2=0.1'!N106,IF($N$7="S2",'VA_k1=0.9_k2=0.1'!O106,IF($N$7="I",'VA_k1=0.9_k2=0.1'!P106,IF($N$7="R",'VA_k1=0.9_k2=0.1'!Q106,IF($N$7="D",'VA_k1=0.9_k2=0.1'!R106,IF($N$7="V",'VA_k1=0.9_k2=0.1'!S106,"")))))))</f>
        <v>#N/A</v>
      </c>
      <c r="AM107" s="133">
        <f>IF($O$23="X",$Q$9,'VA_k1=1.0_k2=0.0'!M106)</f>
        <v>5</v>
      </c>
      <c r="AN107" s="133">
        <f>IF($O$23="X",$R$9,IF($N$7="S1",'VA_k1=1.0_k2=0.0'!N106,IF($N$7="S2",'VA_k1=1.0_k2=0.0'!O106,IF($N$7="I",'VA_k1=1.0_k2=0.0'!P106,IF($N$7="R",'VA_k1=1.0_k2=0.0'!Q106,IF($N$7="D",'VA_k1=1.0_k2=0.0'!R106,IF($N$7="V",'VA_k1=1.0_k2=0.0'!S106,"")))))))</f>
        <v>0.24673704225551346</v>
      </c>
    </row>
    <row r="108" spans="17:40" x14ac:dyDescent="0.25">
      <c r="Q108" s="133" t="e">
        <f>IF($O$12="X",$Q$9,'RESULTS (2S)'!B122)</f>
        <v>#N/A</v>
      </c>
      <c r="R108" s="133" t="e">
        <f>IF($O$12="X",$R$9,IF($N$7="S1",'RESULTS (2S)'!C122,IF($N$7="S2",'RESULTS (2S)'!D122,IF($N$7="I",'RESULTS (2S)'!E122,IF($N$7="R",'RESULTS (2S)'!F122,IF($N$7="D",'RESULTS (2S)'!G122,IF($N$7="V",'RESULTS (2S)'!H122,"")))))))</f>
        <v>#N/A</v>
      </c>
      <c r="S108" s="133">
        <f>IF($O$13="X",$Q$9,'VA_k1=0.0_k2=1.0'!M107)</f>
        <v>5</v>
      </c>
      <c r="T108" s="133">
        <f>IF($O$13="X",$R$9,IF($N$7="S1",'VA_k1=0.0_k2=1.0'!N107,IF($N$7="S2",'VA_k1=0.0_k2=1.0'!O107,IF($N$7="I",'VA_k1=0.0_k2=1.0'!P107,IF($N$7="R",'VA_k1=0.0_k2=1.0'!Q107,IF($N$7="D",'VA_k1=0.0_k2=1.0'!R107,IF($N$7="V",'VA_k1=0.0_k2=1.0'!S107,"")))))))</f>
        <v>0.24673704225551346</v>
      </c>
      <c r="U108" s="133">
        <f>IF($O$14="X",$Q$9,'VA_k1=0.1_k2=0.9'!M107)</f>
        <v>5</v>
      </c>
      <c r="V108" s="133">
        <f>IF($O$14="X",$R$9,IF($N$7="S1",'VA_k1=0.1_k2=0.9'!N107,IF($N$7="S2",'VA_k1=0.1_k2=0.9'!O107,IF($N$7="I",'VA_k1=0.1_k2=0.9'!P107,IF($N$7="R",'VA_k1=0.1_k2=0.9'!Q107,IF($N$7="D",'VA_k1=0.1_k2=0.9'!R107,IF($N$7="V",'VA_k1=0.1_k2=0.9'!S107,"")))))))</f>
        <v>0.24673704225551346</v>
      </c>
      <c r="W108" s="133">
        <f>IF($O$15="X",$Q$9,'VA_k1=0.2_k2=0.8'!M107)</f>
        <v>5</v>
      </c>
      <c r="X108" s="133">
        <f>IF($O$15="X",$R$9,IF($N$7="S1",'VA_k1=0.2_k2=0.8'!N107,IF($N$7="S2",'VA_k1=0.2_k2=0.8'!O107,IF($N$7="I",'VA_k1=0.2_k2=0.8'!P107,IF($N$7="R",'VA_k1=0.2_k2=0.8'!Q107,IF($N$7="D",'VA_k1=0.2_k2=0.8'!R107,IF($N$7="V",'VA_k1=0.2_k2=0.8'!S107,"")))))))</f>
        <v>0.24673704225551346</v>
      </c>
      <c r="Y108" s="133">
        <f>IF($O$16="X",$Q$9,'VA_k1=0.3_k2=0.7'!M107)</f>
        <v>5</v>
      </c>
      <c r="Z108" s="133">
        <f>IF($O$16="X",$R$9,IF($N$7="S1",'VA_k1=0.3_k2=0.7'!N107,IF($N$7="S2",'VA_k1=0.3_k2=0.7'!O107,IF($N$7="I",'VA_k1=0.3_k2=0.7'!P107,IF($N$7="R",'VA_k1=0.3_k2=0.7'!Q107,IF($N$7="D",'VA_k1=0.3_k2=0.7'!R107,IF($N$7="V",'VA_k1=0.3_k2=0.7'!S107,"")))))))</f>
        <v>0.24673704225551346</v>
      </c>
      <c r="AA108" s="133">
        <f>IF($O$17="X",$Q$9,'VA_k1=0.4_k2=0.6'!M107)</f>
        <v>5</v>
      </c>
      <c r="AB108" s="133">
        <f>IF($O$17="X",$R$9,IF($N$7="S1",'VA_k1=0.4_k2=0.6'!N107,IF($N$7="S2",'VA_k1=0.4_k2=0.6'!O107,IF($N$7="I",'VA_k1=0.4_k2=0.6'!P107,IF($N$7="R",'VA_k1=0.4_k2=0.6'!Q107,IF($N$7="D",'VA_k1=0.4_k2=0.6'!R107,IF($N$7="V",'VA_k1=0.4_k2=0.6'!S107,"")))))))</f>
        <v>0.24673704225551346</v>
      </c>
      <c r="AC108" s="133">
        <f>IF($O$18="X",$Q$9,'VA_k1=0.5_k2=0.5'!M107)</f>
        <v>5</v>
      </c>
      <c r="AD108" s="133">
        <f>IF($O$18="X",$R$9,IF($N$7="S1",'VA_k1=0.5_k2=0.5'!N107,IF($N$7="S2",'VA_k1=0.5_k2=0.5'!O107,IF($N$7="I",'VA_k1=0.5_k2=0.5'!P107,IF($N$7="R",'VA_k1=0.5_k2=0.5'!Q107,IF($N$7="D",'VA_k1=0.5_k2=0.5'!R107,IF($N$7="V",'VA_k1=0.5_k2=0.5'!S107,"")))))))</f>
        <v>0.24673704225551346</v>
      </c>
      <c r="AE108" s="133">
        <f>IF($O$19="X",$Q$9,'VA_k1=0.6_k2=0.4'!M107)</f>
        <v>5</v>
      </c>
      <c r="AF108" s="133">
        <f>IF($O$19="X",$R$9,IF($N$7="S1",'VA_k1=0.6_k2=0.4'!N107,IF($N$7="S2",'VA_k1=0.6_k2=0.4'!O107,IF($N$7="I",'VA_k1=0.6_k2=0.4'!P107,IF($N$7="R",'VA_k1=0.6_k2=0.4'!Q107,IF($N$7="D",'VA_k1=0.6_k2=0.4'!R107,IF($N$7="V",'VA_k1=0.6_k2=0.4'!S107,"")))))))</f>
        <v>0.24673704225551346</v>
      </c>
      <c r="AG108" s="133">
        <f>IF($O$20="X",$Q$9,'VA_k1=0.7_k2=0.3'!M107)</f>
        <v>5</v>
      </c>
      <c r="AH108" s="133">
        <f>IF($O$20="X",$R$9,IF($N$7="S1",'VA_k1=0.7_k2=0.3'!N107,IF($N$7="S2",'VA_k1=0.7_k2=0.3'!O107,IF($N$7="I",'VA_k1=0.7_k2=0.3'!P107,IF($N$7="R",'VA_k1=0.7_k2=0.3'!Q107,IF($N$7="D",'VA_k1=0.7_k2=0.3'!R107,IF($N$7="V",'VA_k1=0.7_k2=0.3'!S107,"")))))))</f>
        <v>0.24673704225551346</v>
      </c>
      <c r="AI108" s="133">
        <f>IF($O$21="X",$Q$9,'VA_k1=0.8_k2=0.2'!M107)</f>
        <v>5</v>
      </c>
      <c r="AJ108" s="133">
        <f>IF($O$21="X",$R$9,IF($N$7="S1",'VA_k1=0.8_k2=0.2'!N107,IF($N$7="S2",'VA_k1=0.8_k2=0.2'!O107,IF($N$7="I",'VA_k1=0.8_k2=0.2'!P107,IF($N$7="R",'VA_k1=0.8_k2=0.2'!Q107,IF($N$7="D",'VA_k1=0.8_k2=0.2'!R107,IF($N$7="V",'VA_k1=0.8_k2=0.2'!S107,"")))))))</f>
        <v>0.24673704225551346</v>
      </c>
      <c r="AK108" s="133" t="e">
        <f>IF($O$22="X",$Q$9,'VA_k1=0.9_k2=0.1'!M107)</f>
        <v>#N/A</v>
      </c>
      <c r="AL108" s="133" t="e">
        <f>IF($O$22="X",$R$9,IF($N$7="S1",'VA_k1=0.9_k2=0.1'!N107,IF($N$7="S2",'VA_k1=0.9_k2=0.1'!O107,IF($N$7="I",'VA_k1=0.9_k2=0.1'!P107,IF($N$7="R",'VA_k1=0.9_k2=0.1'!Q107,IF($N$7="D",'VA_k1=0.9_k2=0.1'!R107,IF($N$7="V",'VA_k1=0.9_k2=0.1'!S107,"")))))))</f>
        <v>#N/A</v>
      </c>
      <c r="AM108" s="133">
        <f>IF($O$23="X",$Q$9,'VA_k1=1.0_k2=0.0'!M107)</f>
        <v>5</v>
      </c>
      <c r="AN108" s="133">
        <f>IF($O$23="X",$R$9,IF($N$7="S1",'VA_k1=1.0_k2=0.0'!N107,IF($N$7="S2",'VA_k1=1.0_k2=0.0'!O107,IF($N$7="I",'VA_k1=1.0_k2=0.0'!P107,IF($N$7="R",'VA_k1=1.0_k2=0.0'!Q107,IF($N$7="D",'VA_k1=1.0_k2=0.0'!R107,IF($N$7="V",'VA_k1=1.0_k2=0.0'!S107,"")))))))</f>
        <v>0.24673704225551346</v>
      </c>
    </row>
    <row r="109" spans="17:40" x14ac:dyDescent="0.25">
      <c r="Q109" s="133" t="e">
        <f>IF($O$12="X",$Q$9,'RESULTS (2S)'!B123)</f>
        <v>#N/A</v>
      </c>
      <c r="R109" s="133" t="e">
        <f>IF($O$12="X",$R$9,IF($N$7="S1",'RESULTS (2S)'!C123,IF($N$7="S2",'RESULTS (2S)'!D123,IF($N$7="I",'RESULTS (2S)'!E123,IF($N$7="R",'RESULTS (2S)'!F123,IF($N$7="D",'RESULTS (2S)'!G123,IF($N$7="V",'RESULTS (2S)'!H123,"")))))))</f>
        <v>#N/A</v>
      </c>
      <c r="S109" s="133">
        <f>IF($O$13="X",$Q$9,'VA_k1=0.0_k2=1.0'!M108)</f>
        <v>5</v>
      </c>
      <c r="T109" s="133">
        <f>IF($O$13="X",$R$9,IF($N$7="S1",'VA_k1=0.0_k2=1.0'!N108,IF($N$7="S2",'VA_k1=0.0_k2=1.0'!O108,IF($N$7="I",'VA_k1=0.0_k2=1.0'!P108,IF($N$7="R",'VA_k1=0.0_k2=1.0'!Q108,IF($N$7="D",'VA_k1=0.0_k2=1.0'!R108,IF($N$7="V",'VA_k1=0.0_k2=1.0'!S108,"")))))))</f>
        <v>0.24673704225551346</v>
      </c>
      <c r="U109" s="133">
        <f>IF($O$14="X",$Q$9,'VA_k1=0.1_k2=0.9'!M108)</f>
        <v>5</v>
      </c>
      <c r="V109" s="133">
        <f>IF($O$14="X",$R$9,IF($N$7="S1",'VA_k1=0.1_k2=0.9'!N108,IF($N$7="S2",'VA_k1=0.1_k2=0.9'!O108,IF($N$7="I",'VA_k1=0.1_k2=0.9'!P108,IF($N$7="R",'VA_k1=0.1_k2=0.9'!Q108,IF($N$7="D",'VA_k1=0.1_k2=0.9'!R108,IF($N$7="V",'VA_k1=0.1_k2=0.9'!S108,"")))))))</f>
        <v>0.24673704225551346</v>
      </c>
      <c r="W109" s="133">
        <f>IF($O$15="X",$Q$9,'VA_k1=0.2_k2=0.8'!M108)</f>
        <v>5</v>
      </c>
      <c r="X109" s="133">
        <f>IF($O$15="X",$R$9,IF($N$7="S1",'VA_k1=0.2_k2=0.8'!N108,IF($N$7="S2",'VA_k1=0.2_k2=0.8'!O108,IF($N$7="I",'VA_k1=0.2_k2=0.8'!P108,IF($N$7="R",'VA_k1=0.2_k2=0.8'!Q108,IF($N$7="D",'VA_k1=0.2_k2=0.8'!R108,IF($N$7="V",'VA_k1=0.2_k2=0.8'!S108,"")))))))</f>
        <v>0.24673704225551346</v>
      </c>
      <c r="Y109" s="133">
        <f>IF($O$16="X",$Q$9,'VA_k1=0.3_k2=0.7'!M108)</f>
        <v>5</v>
      </c>
      <c r="Z109" s="133">
        <f>IF($O$16="X",$R$9,IF($N$7="S1",'VA_k1=0.3_k2=0.7'!N108,IF($N$7="S2",'VA_k1=0.3_k2=0.7'!O108,IF($N$7="I",'VA_k1=0.3_k2=0.7'!P108,IF($N$7="R",'VA_k1=0.3_k2=0.7'!Q108,IF($N$7="D",'VA_k1=0.3_k2=0.7'!R108,IF($N$7="V",'VA_k1=0.3_k2=0.7'!S108,"")))))))</f>
        <v>0.24673704225551346</v>
      </c>
      <c r="AA109" s="133">
        <f>IF($O$17="X",$Q$9,'VA_k1=0.4_k2=0.6'!M108)</f>
        <v>5</v>
      </c>
      <c r="AB109" s="133">
        <f>IF($O$17="X",$R$9,IF($N$7="S1",'VA_k1=0.4_k2=0.6'!N108,IF($N$7="S2",'VA_k1=0.4_k2=0.6'!O108,IF($N$7="I",'VA_k1=0.4_k2=0.6'!P108,IF($N$7="R",'VA_k1=0.4_k2=0.6'!Q108,IF($N$7="D",'VA_k1=0.4_k2=0.6'!R108,IF($N$7="V",'VA_k1=0.4_k2=0.6'!S108,"")))))))</f>
        <v>0.24673704225551346</v>
      </c>
      <c r="AC109" s="133">
        <f>IF($O$18="X",$Q$9,'VA_k1=0.5_k2=0.5'!M108)</f>
        <v>5</v>
      </c>
      <c r="AD109" s="133">
        <f>IF($O$18="X",$R$9,IF($N$7="S1",'VA_k1=0.5_k2=0.5'!N108,IF($N$7="S2",'VA_k1=0.5_k2=0.5'!O108,IF($N$7="I",'VA_k1=0.5_k2=0.5'!P108,IF($N$7="R",'VA_k1=0.5_k2=0.5'!Q108,IF($N$7="D",'VA_k1=0.5_k2=0.5'!R108,IF($N$7="V",'VA_k1=0.5_k2=0.5'!S108,"")))))))</f>
        <v>0.24673704225551346</v>
      </c>
      <c r="AE109" s="133">
        <f>IF($O$19="X",$Q$9,'VA_k1=0.6_k2=0.4'!M108)</f>
        <v>5</v>
      </c>
      <c r="AF109" s="133">
        <f>IF($O$19="X",$R$9,IF($N$7="S1",'VA_k1=0.6_k2=0.4'!N108,IF($N$7="S2",'VA_k1=0.6_k2=0.4'!O108,IF($N$7="I",'VA_k1=0.6_k2=0.4'!P108,IF($N$7="R",'VA_k1=0.6_k2=0.4'!Q108,IF($N$7="D",'VA_k1=0.6_k2=0.4'!R108,IF($N$7="V",'VA_k1=0.6_k2=0.4'!S108,"")))))))</f>
        <v>0.24673704225551346</v>
      </c>
      <c r="AG109" s="133">
        <f>IF($O$20="X",$Q$9,'VA_k1=0.7_k2=0.3'!M108)</f>
        <v>5</v>
      </c>
      <c r="AH109" s="133">
        <f>IF($O$20="X",$R$9,IF($N$7="S1",'VA_k1=0.7_k2=0.3'!N108,IF($N$7="S2",'VA_k1=0.7_k2=0.3'!O108,IF($N$7="I",'VA_k1=0.7_k2=0.3'!P108,IF($N$7="R",'VA_k1=0.7_k2=0.3'!Q108,IF($N$7="D",'VA_k1=0.7_k2=0.3'!R108,IF($N$7="V",'VA_k1=0.7_k2=0.3'!S108,"")))))))</f>
        <v>0.24673704225551346</v>
      </c>
      <c r="AI109" s="133">
        <f>IF($O$21="X",$Q$9,'VA_k1=0.8_k2=0.2'!M108)</f>
        <v>5</v>
      </c>
      <c r="AJ109" s="133">
        <f>IF($O$21="X",$R$9,IF($N$7="S1",'VA_k1=0.8_k2=0.2'!N108,IF($N$7="S2",'VA_k1=0.8_k2=0.2'!O108,IF($N$7="I",'VA_k1=0.8_k2=0.2'!P108,IF($N$7="R",'VA_k1=0.8_k2=0.2'!Q108,IF($N$7="D",'VA_k1=0.8_k2=0.2'!R108,IF($N$7="V",'VA_k1=0.8_k2=0.2'!S108,"")))))))</f>
        <v>0.24673704225551346</v>
      </c>
      <c r="AK109" s="133" t="e">
        <f>IF($O$22="X",$Q$9,'VA_k1=0.9_k2=0.1'!M108)</f>
        <v>#N/A</v>
      </c>
      <c r="AL109" s="133" t="e">
        <f>IF($O$22="X",$R$9,IF($N$7="S1",'VA_k1=0.9_k2=0.1'!N108,IF($N$7="S2",'VA_k1=0.9_k2=0.1'!O108,IF($N$7="I",'VA_k1=0.9_k2=0.1'!P108,IF($N$7="R",'VA_k1=0.9_k2=0.1'!Q108,IF($N$7="D",'VA_k1=0.9_k2=0.1'!R108,IF($N$7="V",'VA_k1=0.9_k2=0.1'!S108,"")))))))</f>
        <v>#N/A</v>
      </c>
      <c r="AM109" s="133">
        <f>IF($O$23="X",$Q$9,'VA_k1=1.0_k2=0.0'!M108)</f>
        <v>5</v>
      </c>
      <c r="AN109" s="133">
        <f>IF($O$23="X",$R$9,IF($N$7="S1",'VA_k1=1.0_k2=0.0'!N108,IF($N$7="S2",'VA_k1=1.0_k2=0.0'!O108,IF($N$7="I",'VA_k1=1.0_k2=0.0'!P108,IF($N$7="R",'VA_k1=1.0_k2=0.0'!Q108,IF($N$7="D",'VA_k1=1.0_k2=0.0'!R108,IF($N$7="V",'VA_k1=1.0_k2=0.0'!S108,"")))))))</f>
        <v>0.24673704225551346</v>
      </c>
    </row>
    <row r="110" spans="17:40" x14ac:dyDescent="0.25">
      <c r="Q110" s="133" t="e">
        <f>IF($O$12="X",$Q$9,'RESULTS (2S)'!B124)</f>
        <v>#N/A</v>
      </c>
      <c r="R110" s="133" t="e">
        <f>IF($O$12="X",$R$9,IF($N$7="S1",'RESULTS (2S)'!C124,IF($N$7="S2",'RESULTS (2S)'!D124,IF($N$7="I",'RESULTS (2S)'!E124,IF($N$7="R",'RESULTS (2S)'!F124,IF($N$7="D",'RESULTS (2S)'!G124,IF($N$7="V",'RESULTS (2S)'!H124,"")))))))</f>
        <v>#N/A</v>
      </c>
      <c r="S110" s="133">
        <f>IF($O$13="X",$Q$9,'VA_k1=0.0_k2=1.0'!M109)</f>
        <v>5</v>
      </c>
      <c r="T110" s="133">
        <f>IF($O$13="X",$R$9,IF($N$7="S1",'VA_k1=0.0_k2=1.0'!N109,IF($N$7="S2",'VA_k1=0.0_k2=1.0'!O109,IF($N$7="I",'VA_k1=0.0_k2=1.0'!P109,IF($N$7="R",'VA_k1=0.0_k2=1.0'!Q109,IF($N$7="D",'VA_k1=0.0_k2=1.0'!R109,IF($N$7="V",'VA_k1=0.0_k2=1.0'!S109,"")))))))</f>
        <v>0.24673704225551346</v>
      </c>
      <c r="U110" s="133">
        <f>IF($O$14="X",$Q$9,'VA_k1=0.1_k2=0.9'!M109)</f>
        <v>5</v>
      </c>
      <c r="V110" s="133">
        <f>IF($O$14="X",$R$9,IF($N$7="S1",'VA_k1=0.1_k2=0.9'!N109,IF($N$7="S2",'VA_k1=0.1_k2=0.9'!O109,IF($N$7="I",'VA_k1=0.1_k2=0.9'!P109,IF($N$7="R",'VA_k1=0.1_k2=0.9'!Q109,IF($N$7="D",'VA_k1=0.1_k2=0.9'!R109,IF($N$7="V",'VA_k1=0.1_k2=0.9'!S109,"")))))))</f>
        <v>0.24673704225551346</v>
      </c>
      <c r="W110" s="133">
        <f>IF($O$15="X",$Q$9,'VA_k1=0.2_k2=0.8'!M109)</f>
        <v>5</v>
      </c>
      <c r="X110" s="133">
        <f>IF($O$15="X",$R$9,IF($N$7="S1",'VA_k1=0.2_k2=0.8'!N109,IF($N$7="S2",'VA_k1=0.2_k2=0.8'!O109,IF($N$7="I",'VA_k1=0.2_k2=0.8'!P109,IF($N$7="R",'VA_k1=0.2_k2=0.8'!Q109,IF($N$7="D",'VA_k1=0.2_k2=0.8'!R109,IF($N$7="V",'VA_k1=0.2_k2=0.8'!S109,"")))))))</f>
        <v>0.24673704225551346</v>
      </c>
      <c r="Y110" s="133">
        <f>IF($O$16="X",$Q$9,'VA_k1=0.3_k2=0.7'!M109)</f>
        <v>5</v>
      </c>
      <c r="Z110" s="133">
        <f>IF($O$16="X",$R$9,IF($N$7="S1",'VA_k1=0.3_k2=0.7'!N109,IF($N$7="S2",'VA_k1=0.3_k2=0.7'!O109,IF($N$7="I",'VA_k1=0.3_k2=0.7'!P109,IF($N$7="R",'VA_k1=0.3_k2=0.7'!Q109,IF($N$7="D",'VA_k1=0.3_k2=0.7'!R109,IF($N$7="V",'VA_k1=0.3_k2=0.7'!S109,"")))))))</f>
        <v>0.24673704225551346</v>
      </c>
      <c r="AA110" s="133">
        <f>IF($O$17="X",$Q$9,'VA_k1=0.4_k2=0.6'!M109)</f>
        <v>5</v>
      </c>
      <c r="AB110" s="133">
        <f>IF($O$17="X",$R$9,IF($N$7="S1",'VA_k1=0.4_k2=0.6'!N109,IF($N$7="S2",'VA_k1=0.4_k2=0.6'!O109,IF($N$7="I",'VA_k1=0.4_k2=0.6'!P109,IF($N$7="R",'VA_k1=0.4_k2=0.6'!Q109,IF($N$7="D",'VA_k1=0.4_k2=0.6'!R109,IF($N$7="V",'VA_k1=0.4_k2=0.6'!S109,"")))))))</f>
        <v>0.24673704225551346</v>
      </c>
      <c r="AC110" s="133">
        <f>IF($O$18="X",$Q$9,'VA_k1=0.5_k2=0.5'!M109)</f>
        <v>5</v>
      </c>
      <c r="AD110" s="133">
        <f>IF($O$18="X",$R$9,IF($N$7="S1",'VA_k1=0.5_k2=0.5'!N109,IF($N$7="S2",'VA_k1=0.5_k2=0.5'!O109,IF($N$7="I",'VA_k1=0.5_k2=0.5'!P109,IF($N$7="R",'VA_k1=0.5_k2=0.5'!Q109,IF($N$7="D",'VA_k1=0.5_k2=0.5'!R109,IF($N$7="V",'VA_k1=0.5_k2=0.5'!S109,"")))))))</f>
        <v>0.24673704225551346</v>
      </c>
      <c r="AE110" s="133">
        <f>IF($O$19="X",$Q$9,'VA_k1=0.6_k2=0.4'!M109)</f>
        <v>5</v>
      </c>
      <c r="AF110" s="133">
        <f>IF($O$19="X",$R$9,IF($N$7="S1",'VA_k1=0.6_k2=0.4'!N109,IF($N$7="S2",'VA_k1=0.6_k2=0.4'!O109,IF($N$7="I",'VA_k1=0.6_k2=0.4'!P109,IF($N$7="R",'VA_k1=0.6_k2=0.4'!Q109,IF($N$7="D",'VA_k1=0.6_k2=0.4'!R109,IF($N$7="V",'VA_k1=0.6_k2=0.4'!S109,"")))))))</f>
        <v>0.24673704225551346</v>
      </c>
      <c r="AG110" s="133">
        <f>IF($O$20="X",$Q$9,'VA_k1=0.7_k2=0.3'!M109)</f>
        <v>5</v>
      </c>
      <c r="AH110" s="133">
        <f>IF($O$20="X",$R$9,IF($N$7="S1",'VA_k1=0.7_k2=0.3'!N109,IF($N$7="S2",'VA_k1=0.7_k2=0.3'!O109,IF($N$7="I",'VA_k1=0.7_k2=0.3'!P109,IF($N$7="R",'VA_k1=0.7_k2=0.3'!Q109,IF($N$7="D",'VA_k1=0.7_k2=0.3'!R109,IF($N$7="V",'VA_k1=0.7_k2=0.3'!S109,"")))))))</f>
        <v>0.24673704225551346</v>
      </c>
      <c r="AI110" s="133">
        <f>IF($O$21="X",$Q$9,'VA_k1=0.8_k2=0.2'!M109)</f>
        <v>5</v>
      </c>
      <c r="AJ110" s="133">
        <f>IF($O$21="X",$R$9,IF($N$7="S1",'VA_k1=0.8_k2=0.2'!N109,IF($N$7="S2",'VA_k1=0.8_k2=0.2'!O109,IF($N$7="I",'VA_k1=0.8_k2=0.2'!P109,IF($N$7="R",'VA_k1=0.8_k2=0.2'!Q109,IF($N$7="D",'VA_k1=0.8_k2=0.2'!R109,IF($N$7="V",'VA_k1=0.8_k2=0.2'!S109,"")))))))</f>
        <v>0.24673704225551346</v>
      </c>
      <c r="AK110" s="133" t="e">
        <f>IF($O$22="X",$Q$9,'VA_k1=0.9_k2=0.1'!M109)</f>
        <v>#N/A</v>
      </c>
      <c r="AL110" s="133" t="e">
        <f>IF($O$22="X",$R$9,IF($N$7="S1",'VA_k1=0.9_k2=0.1'!N109,IF($N$7="S2",'VA_k1=0.9_k2=0.1'!O109,IF($N$7="I",'VA_k1=0.9_k2=0.1'!P109,IF($N$7="R",'VA_k1=0.9_k2=0.1'!Q109,IF($N$7="D",'VA_k1=0.9_k2=0.1'!R109,IF($N$7="V",'VA_k1=0.9_k2=0.1'!S109,"")))))))</f>
        <v>#N/A</v>
      </c>
      <c r="AM110" s="133">
        <f>IF($O$23="X",$Q$9,'VA_k1=1.0_k2=0.0'!M109)</f>
        <v>5</v>
      </c>
      <c r="AN110" s="133">
        <f>IF($O$23="X",$R$9,IF($N$7="S1",'VA_k1=1.0_k2=0.0'!N109,IF($N$7="S2",'VA_k1=1.0_k2=0.0'!O109,IF($N$7="I",'VA_k1=1.0_k2=0.0'!P109,IF($N$7="R",'VA_k1=1.0_k2=0.0'!Q109,IF($N$7="D",'VA_k1=1.0_k2=0.0'!R109,IF($N$7="V",'VA_k1=1.0_k2=0.0'!S109,"")))))))</f>
        <v>0.24673704225551346</v>
      </c>
    </row>
    <row r="111" spans="17:40" x14ac:dyDescent="0.25">
      <c r="Q111" s="133" t="e">
        <f>IF($O$12="X",$Q$9,'RESULTS (2S)'!B125)</f>
        <v>#N/A</v>
      </c>
      <c r="R111" s="133" t="e">
        <f>IF($O$12="X",$R$9,IF($N$7="S1",'RESULTS (2S)'!C125,IF($N$7="S2",'RESULTS (2S)'!D125,IF($N$7="I",'RESULTS (2S)'!E125,IF($N$7="R",'RESULTS (2S)'!F125,IF($N$7="D",'RESULTS (2S)'!G125,IF($N$7="V",'RESULTS (2S)'!H125,"")))))))</f>
        <v>#N/A</v>
      </c>
      <c r="S111" s="133">
        <f>IF($O$13="X",$Q$9,'VA_k1=0.0_k2=1.0'!M110)</f>
        <v>5</v>
      </c>
      <c r="T111" s="133">
        <f>IF($O$13="X",$R$9,IF($N$7="S1",'VA_k1=0.0_k2=1.0'!N110,IF($N$7="S2",'VA_k1=0.0_k2=1.0'!O110,IF($N$7="I",'VA_k1=0.0_k2=1.0'!P110,IF($N$7="R",'VA_k1=0.0_k2=1.0'!Q110,IF($N$7="D",'VA_k1=0.0_k2=1.0'!R110,IF($N$7="V",'VA_k1=0.0_k2=1.0'!S110,"")))))))</f>
        <v>0.24673704225551346</v>
      </c>
      <c r="U111" s="133">
        <f>IF($O$14="X",$Q$9,'VA_k1=0.1_k2=0.9'!M110)</f>
        <v>5</v>
      </c>
      <c r="V111" s="133">
        <f>IF($O$14="X",$R$9,IF($N$7="S1",'VA_k1=0.1_k2=0.9'!N110,IF($N$7="S2",'VA_k1=0.1_k2=0.9'!O110,IF($N$7="I",'VA_k1=0.1_k2=0.9'!P110,IF($N$7="R",'VA_k1=0.1_k2=0.9'!Q110,IF($N$7="D",'VA_k1=0.1_k2=0.9'!R110,IF($N$7="V",'VA_k1=0.1_k2=0.9'!S110,"")))))))</f>
        <v>0.24673704225551346</v>
      </c>
      <c r="W111" s="133">
        <f>IF($O$15="X",$Q$9,'VA_k1=0.2_k2=0.8'!M110)</f>
        <v>5</v>
      </c>
      <c r="X111" s="133">
        <f>IF($O$15="X",$R$9,IF($N$7="S1",'VA_k1=0.2_k2=0.8'!N110,IF($N$7="S2",'VA_k1=0.2_k2=0.8'!O110,IF($N$7="I",'VA_k1=0.2_k2=0.8'!P110,IF($N$7="R",'VA_k1=0.2_k2=0.8'!Q110,IF($N$7="D",'VA_k1=0.2_k2=0.8'!R110,IF($N$7="V",'VA_k1=0.2_k2=0.8'!S110,"")))))))</f>
        <v>0.24673704225551346</v>
      </c>
      <c r="Y111" s="133">
        <f>IF($O$16="X",$Q$9,'VA_k1=0.3_k2=0.7'!M110)</f>
        <v>5</v>
      </c>
      <c r="Z111" s="133">
        <f>IF($O$16="X",$R$9,IF($N$7="S1",'VA_k1=0.3_k2=0.7'!N110,IF($N$7="S2",'VA_k1=0.3_k2=0.7'!O110,IF($N$7="I",'VA_k1=0.3_k2=0.7'!P110,IF($N$7="R",'VA_k1=0.3_k2=0.7'!Q110,IF($N$7="D",'VA_k1=0.3_k2=0.7'!R110,IF($N$7="V",'VA_k1=0.3_k2=0.7'!S110,"")))))))</f>
        <v>0.24673704225551346</v>
      </c>
      <c r="AA111" s="133">
        <f>IF($O$17="X",$Q$9,'VA_k1=0.4_k2=0.6'!M110)</f>
        <v>5</v>
      </c>
      <c r="AB111" s="133">
        <f>IF($O$17="X",$R$9,IF($N$7="S1",'VA_k1=0.4_k2=0.6'!N110,IF($N$7="S2",'VA_k1=0.4_k2=0.6'!O110,IF($N$7="I",'VA_k1=0.4_k2=0.6'!P110,IF($N$7="R",'VA_k1=0.4_k2=0.6'!Q110,IF($N$7="D",'VA_k1=0.4_k2=0.6'!R110,IF($N$7="V",'VA_k1=0.4_k2=0.6'!S110,"")))))))</f>
        <v>0.24673704225551346</v>
      </c>
      <c r="AC111" s="133">
        <f>IF($O$18="X",$Q$9,'VA_k1=0.5_k2=0.5'!M110)</f>
        <v>5</v>
      </c>
      <c r="AD111" s="133">
        <f>IF($O$18="X",$R$9,IF($N$7="S1",'VA_k1=0.5_k2=0.5'!N110,IF($N$7="S2",'VA_k1=0.5_k2=0.5'!O110,IF($N$7="I",'VA_k1=0.5_k2=0.5'!P110,IF($N$7="R",'VA_k1=0.5_k2=0.5'!Q110,IF($N$7="D",'VA_k1=0.5_k2=0.5'!R110,IF($N$7="V",'VA_k1=0.5_k2=0.5'!S110,"")))))))</f>
        <v>0.24673704225551346</v>
      </c>
      <c r="AE111" s="133">
        <f>IF($O$19="X",$Q$9,'VA_k1=0.6_k2=0.4'!M110)</f>
        <v>5</v>
      </c>
      <c r="AF111" s="133">
        <f>IF($O$19="X",$R$9,IF($N$7="S1",'VA_k1=0.6_k2=0.4'!N110,IF($N$7="S2",'VA_k1=0.6_k2=0.4'!O110,IF($N$7="I",'VA_k1=0.6_k2=0.4'!P110,IF($N$7="R",'VA_k1=0.6_k2=0.4'!Q110,IF($N$7="D",'VA_k1=0.6_k2=0.4'!R110,IF($N$7="V",'VA_k1=0.6_k2=0.4'!S110,"")))))))</f>
        <v>0.24673704225551346</v>
      </c>
      <c r="AG111" s="133">
        <f>IF($O$20="X",$Q$9,'VA_k1=0.7_k2=0.3'!M110)</f>
        <v>5</v>
      </c>
      <c r="AH111" s="133">
        <f>IF($O$20="X",$R$9,IF($N$7="S1",'VA_k1=0.7_k2=0.3'!N110,IF($N$7="S2",'VA_k1=0.7_k2=0.3'!O110,IF($N$7="I",'VA_k1=0.7_k2=0.3'!P110,IF($N$7="R",'VA_k1=0.7_k2=0.3'!Q110,IF($N$7="D",'VA_k1=0.7_k2=0.3'!R110,IF($N$7="V",'VA_k1=0.7_k2=0.3'!S110,"")))))))</f>
        <v>0.24673704225551346</v>
      </c>
      <c r="AI111" s="133">
        <f>IF($O$21="X",$Q$9,'VA_k1=0.8_k2=0.2'!M110)</f>
        <v>5</v>
      </c>
      <c r="AJ111" s="133">
        <f>IF($O$21="X",$R$9,IF($N$7="S1",'VA_k1=0.8_k2=0.2'!N110,IF($N$7="S2",'VA_k1=0.8_k2=0.2'!O110,IF($N$7="I",'VA_k1=0.8_k2=0.2'!P110,IF($N$7="R",'VA_k1=0.8_k2=0.2'!Q110,IF($N$7="D",'VA_k1=0.8_k2=0.2'!R110,IF($N$7="V",'VA_k1=0.8_k2=0.2'!S110,"")))))))</f>
        <v>0.24673704225551346</v>
      </c>
      <c r="AK111" s="133" t="e">
        <f>IF($O$22="X",$Q$9,'VA_k1=0.9_k2=0.1'!M110)</f>
        <v>#N/A</v>
      </c>
      <c r="AL111" s="133" t="e">
        <f>IF($O$22="X",$R$9,IF($N$7="S1",'VA_k1=0.9_k2=0.1'!N110,IF($N$7="S2",'VA_k1=0.9_k2=0.1'!O110,IF($N$7="I",'VA_k1=0.9_k2=0.1'!P110,IF($N$7="R",'VA_k1=0.9_k2=0.1'!Q110,IF($N$7="D",'VA_k1=0.9_k2=0.1'!R110,IF($N$7="V",'VA_k1=0.9_k2=0.1'!S110,"")))))))</f>
        <v>#N/A</v>
      </c>
      <c r="AM111" s="133">
        <f>IF($O$23="X",$Q$9,'VA_k1=1.0_k2=0.0'!M110)</f>
        <v>5</v>
      </c>
      <c r="AN111" s="133">
        <f>IF($O$23="X",$R$9,IF($N$7="S1",'VA_k1=1.0_k2=0.0'!N110,IF($N$7="S2",'VA_k1=1.0_k2=0.0'!O110,IF($N$7="I",'VA_k1=1.0_k2=0.0'!P110,IF($N$7="R",'VA_k1=1.0_k2=0.0'!Q110,IF($N$7="D",'VA_k1=1.0_k2=0.0'!R110,IF($N$7="V",'VA_k1=1.0_k2=0.0'!S110,"")))))))</f>
        <v>0.24673704225551346</v>
      </c>
    </row>
    <row r="112" spans="17:40" x14ac:dyDescent="0.25">
      <c r="Q112" s="133" t="e">
        <f>IF($O$12="X",$Q$9,'RESULTS (2S)'!B126)</f>
        <v>#N/A</v>
      </c>
      <c r="R112" s="133" t="e">
        <f>IF($O$12="X",$R$9,IF($N$7="S1",'RESULTS (2S)'!C126,IF($N$7="S2",'RESULTS (2S)'!D126,IF($N$7="I",'RESULTS (2S)'!E126,IF($N$7="R",'RESULTS (2S)'!F126,IF($N$7="D",'RESULTS (2S)'!G126,IF($N$7="V",'RESULTS (2S)'!H126,"")))))))</f>
        <v>#N/A</v>
      </c>
      <c r="S112" s="133">
        <f>IF($O$13="X",$Q$9,'VA_k1=0.0_k2=1.0'!M111)</f>
        <v>5</v>
      </c>
      <c r="T112" s="133">
        <f>IF($O$13="X",$R$9,IF($N$7="S1",'VA_k1=0.0_k2=1.0'!N111,IF($N$7="S2",'VA_k1=0.0_k2=1.0'!O111,IF($N$7="I",'VA_k1=0.0_k2=1.0'!P111,IF($N$7="R",'VA_k1=0.0_k2=1.0'!Q111,IF($N$7="D",'VA_k1=0.0_k2=1.0'!R111,IF($N$7="V",'VA_k1=0.0_k2=1.0'!S111,"")))))))</f>
        <v>0.24673704225551346</v>
      </c>
      <c r="U112" s="133">
        <f>IF($O$14="X",$Q$9,'VA_k1=0.1_k2=0.9'!M111)</f>
        <v>5</v>
      </c>
      <c r="V112" s="133">
        <f>IF($O$14="X",$R$9,IF($N$7="S1",'VA_k1=0.1_k2=0.9'!N111,IF($N$7="S2",'VA_k1=0.1_k2=0.9'!O111,IF($N$7="I",'VA_k1=0.1_k2=0.9'!P111,IF($N$7="R",'VA_k1=0.1_k2=0.9'!Q111,IF($N$7="D",'VA_k1=0.1_k2=0.9'!R111,IF($N$7="V",'VA_k1=0.1_k2=0.9'!S111,"")))))))</f>
        <v>0.24673704225551346</v>
      </c>
      <c r="W112" s="133">
        <f>IF($O$15="X",$Q$9,'VA_k1=0.2_k2=0.8'!M111)</f>
        <v>5</v>
      </c>
      <c r="X112" s="133">
        <f>IF($O$15="X",$R$9,IF($N$7="S1",'VA_k1=0.2_k2=0.8'!N111,IF($N$7="S2",'VA_k1=0.2_k2=0.8'!O111,IF($N$7="I",'VA_k1=0.2_k2=0.8'!P111,IF($N$7="R",'VA_k1=0.2_k2=0.8'!Q111,IF($N$7="D",'VA_k1=0.2_k2=0.8'!R111,IF($N$7="V",'VA_k1=0.2_k2=0.8'!S111,"")))))))</f>
        <v>0.24673704225551346</v>
      </c>
      <c r="Y112" s="133">
        <f>IF($O$16="X",$Q$9,'VA_k1=0.3_k2=0.7'!M111)</f>
        <v>5</v>
      </c>
      <c r="Z112" s="133">
        <f>IF($O$16="X",$R$9,IF($N$7="S1",'VA_k1=0.3_k2=0.7'!N111,IF($N$7="S2",'VA_k1=0.3_k2=0.7'!O111,IF($N$7="I",'VA_k1=0.3_k2=0.7'!P111,IF($N$7="R",'VA_k1=0.3_k2=0.7'!Q111,IF($N$7="D",'VA_k1=0.3_k2=0.7'!R111,IF($N$7="V",'VA_k1=0.3_k2=0.7'!S111,"")))))))</f>
        <v>0.24673704225551346</v>
      </c>
      <c r="AA112" s="133">
        <f>IF($O$17="X",$Q$9,'VA_k1=0.4_k2=0.6'!M111)</f>
        <v>5</v>
      </c>
      <c r="AB112" s="133">
        <f>IF($O$17="X",$R$9,IF($N$7="S1",'VA_k1=0.4_k2=0.6'!N111,IF($N$7="S2",'VA_k1=0.4_k2=0.6'!O111,IF($N$7="I",'VA_k1=0.4_k2=0.6'!P111,IF($N$7="R",'VA_k1=0.4_k2=0.6'!Q111,IF($N$7="D",'VA_k1=0.4_k2=0.6'!R111,IF($N$7="V",'VA_k1=0.4_k2=0.6'!S111,"")))))))</f>
        <v>0.24673704225551346</v>
      </c>
      <c r="AC112" s="133">
        <f>IF($O$18="X",$Q$9,'VA_k1=0.5_k2=0.5'!M111)</f>
        <v>5</v>
      </c>
      <c r="AD112" s="133">
        <f>IF($O$18="X",$R$9,IF($N$7="S1",'VA_k1=0.5_k2=0.5'!N111,IF($N$7="S2",'VA_k1=0.5_k2=0.5'!O111,IF($N$7="I",'VA_k1=0.5_k2=0.5'!P111,IF($N$7="R",'VA_k1=0.5_k2=0.5'!Q111,IF($N$7="D",'VA_k1=0.5_k2=0.5'!R111,IF($N$7="V",'VA_k1=0.5_k2=0.5'!S111,"")))))))</f>
        <v>0.24673704225551346</v>
      </c>
      <c r="AE112" s="133">
        <f>IF($O$19="X",$Q$9,'VA_k1=0.6_k2=0.4'!M111)</f>
        <v>5</v>
      </c>
      <c r="AF112" s="133">
        <f>IF($O$19="X",$R$9,IF($N$7="S1",'VA_k1=0.6_k2=0.4'!N111,IF($N$7="S2",'VA_k1=0.6_k2=0.4'!O111,IF($N$7="I",'VA_k1=0.6_k2=0.4'!P111,IF($N$7="R",'VA_k1=0.6_k2=0.4'!Q111,IF($N$7="D",'VA_k1=0.6_k2=0.4'!R111,IF($N$7="V",'VA_k1=0.6_k2=0.4'!S111,"")))))))</f>
        <v>0.24673704225551346</v>
      </c>
      <c r="AG112" s="133">
        <f>IF($O$20="X",$Q$9,'VA_k1=0.7_k2=0.3'!M111)</f>
        <v>5</v>
      </c>
      <c r="AH112" s="133">
        <f>IF($O$20="X",$R$9,IF($N$7="S1",'VA_k1=0.7_k2=0.3'!N111,IF($N$7="S2",'VA_k1=0.7_k2=0.3'!O111,IF($N$7="I",'VA_k1=0.7_k2=0.3'!P111,IF($N$7="R",'VA_k1=0.7_k2=0.3'!Q111,IF($N$7="D",'VA_k1=0.7_k2=0.3'!R111,IF($N$7="V",'VA_k1=0.7_k2=0.3'!S111,"")))))))</f>
        <v>0.24673704225551346</v>
      </c>
      <c r="AI112" s="133">
        <f>IF($O$21="X",$Q$9,'VA_k1=0.8_k2=0.2'!M111)</f>
        <v>5</v>
      </c>
      <c r="AJ112" s="133">
        <f>IF($O$21="X",$R$9,IF($N$7="S1",'VA_k1=0.8_k2=0.2'!N111,IF($N$7="S2",'VA_k1=0.8_k2=0.2'!O111,IF($N$7="I",'VA_k1=0.8_k2=0.2'!P111,IF($N$7="R",'VA_k1=0.8_k2=0.2'!Q111,IF($N$7="D",'VA_k1=0.8_k2=0.2'!R111,IF($N$7="V",'VA_k1=0.8_k2=0.2'!S111,"")))))))</f>
        <v>0.24673704225551346</v>
      </c>
      <c r="AK112" s="133" t="e">
        <f>IF($O$22="X",$Q$9,'VA_k1=0.9_k2=0.1'!M111)</f>
        <v>#N/A</v>
      </c>
      <c r="AL112" s="133" t="e">
        <f>IF($O$22="X",$R$9,IF($N$7="S1",'VA_k1=0.9_k2=0.1'!N111,IF($N$7="S2",'VA_k1=0.9_k2=0.1'!O111,IF($N$7="I",'VA_k1=0.9_k2=0.1'!P111,IF($N$7="R",'VA_k1=0.9_k2=0.1'!Q111,IF($N$7="D",'VA_k1=0.9_k2=0.1'!R111,IF($N$7="V",'VA_k1=0.9_k2=0.1'!S111,"")))))))</f>
        <v>#N/A</v>
      </c>
      <c r="AM112" s="133">
        <f>IF($O$23="X",$Q$9,'VA_k1=1.0_k2=0.0'!M111)</f>
        <v>5</v>
      </c>
      <c r="AN112" s="133">
        <f>IF($O$23="X",$R$9,IF($N$7="S1",'VA_k1=1.0_k2=0.0'!N111,IF($N$7="S2",'VA_k1=1.0_k2=0.0'!O111,IF($N$7="I",'VA_k1=1.0_k2=0.0'!P111,IF($N$7="R",'VA_k1=1.0_k2=0.0'!Q111,IF($N$7="D",'VA_k1=1.0_k2=0.0'!R111,IF($N$7="V",'VA_k1=1.0_k2=0.0'!S111,"")))))))</f>
        <v>0.24673704225551346</v>
      </c>
    </row>
    <row r="113" spans="17:40" x14ac:dyDescent="0.25">
      <c r="Q113" s="133" t="e">
        <f>IF($O$12="X",$Q$9,'RESULTS (2S)'!B127)</f>
        <v>#N/A</v>
      </c>
      <c r="R113" s="133" t="e">
        <f>IF($O$12="X",$R$9,IF($N$7="S1",'RESULTS (2S)'!C127,IF($N$7="S2",'RESULTS (2S)'!D127,IF($N$7="I",'RESULTS (2S)'!E127,IF($N$7="R",'RESULTS (2S)'!F127,IF($N$7="D",'RESULTS (2S)'!G127,IF($N$7="V",'RESULTS (2S)'!H127,"")))))))</f>
        <v>#N/A</v>
      </c>
      <c r="S113" s="133">
        <f>IF($O$13="X",$Q$9,'VA_k1=0.0_k2=1.0'!M112)</f>
        <v>5</v>
      </c>
      <c r="T113" s="133">
        <f>IF($O$13="X",$R$9,IF($N$7="S1",'VA_k1=0.0_k2=1.0'!N112,IF($N$7="S2",'VA_k1=0.0_k2=1.0'!O112,IF($N$7="I",'VA_k1=0.0_k2=1.0'!P112,IF($N$7="R",'VA_k1=0.0_k2=1.0'!Q112,IF($N$7="D",'VA_k1=0.0_k2=1.0'!R112,IF($N$7="V",'VA_k1=0.0_k2=1.0'!S112,"")))))))</f>
        <v>0.24673704225551346</v>
      </c>
      <c r="U113" s="133">
        <f>IF($O$14="X",$Q$9,'VA_k1=0.1_k2=0.9'!M112)</f>
        <v>5</v>
      </c>
      <c r="V113" s="133">
        <f>IF($O$14="X",$R$9,IF($N$7="S1",'VA_k1=0.1_k2=0.9'!N112,IF($N$7="S2",'VA_k1=0.1_k2=0.9'!O112,IF($N$7="I",'VA_k1=0.1_k2=0.9'!P112,IF($N$7="R",'VA_k1=0.1_k2=0.9'!Q112,IF($N$7="D",'VA_k1=0.1_k2=0.9'!R112,IF($N$7="V",'VA_k1=0.1_k2=0.9'!S112,"")))))))</f>
        <v>0.24673704225551346</v>
      </c>
      <c r="W113" s="133">
        <f>IF($O$15="X",$Q$9,'VA_k1=0.2_k2=0.8'!M112)</f>
        <v>5</v>
      </c>
      <c r="X113" s="133">
        <f>IF($O$15="X",$R$9,IF($N$7="S1",'VA_k1=0.2_k2=0.8'!N112,IF($N$7="S2",'VA_k1=0.2_k2=0.8'!O112,IF($N$7="I",'VA_k1=0.2_k2=0.8'!P112,IF($N$7="R",'VA_k1=0.2_k2=0.8'!Q112,IF($N$7="D",'VA_k1=0.2_k2=0.8'!R112,IF($N$7="V",'VA_k1=0.2_k2=0.8'!S112,"")))))))</f>
        <v>0.24673704225551346</v>
      </c>
      <c r="Y113" s="133">
        <f>IF($O$16="X",$Q$9,'VA_k1=0.3_k2=0.7'!M112)</f>
        <v>5</v>
      </c>
      <c r="Z113" s="133">
        <f>IF($O$16="X",$R$9,IF($N$7="S1",'VA_k1=0.3_k2=0.7'!N112,IF($N$7="S2",'VA_k1=0.3_k2=0.7'!O112,IF($N$7="I",'VA_k1=0.3_k2=0.7'!P112,IF($N$7="R",'VA_k1=0.3_k2=0.7'!Q112,IF($N$7="D",'VA_k1=0.3_k2=0.7'!R112,IF($N$7="V",'VA_k1=0.3_k2=0.7'!S112,"")))))))</f>
        <v>0.24673704225551346</v>
      </c>
      <c r="AA113" s="133">
        <f>IF($O$17="X",$Q$9,'VA_k1=0.4_k2=0.6'!M112)</f>
        <v>5</v>
      </c>
      <c r="AB113" s="133">
        <f>IF($O$17="X",$R$9,IF($N$7="S1",'VA_k1=0.4_k2=0.6'!N112,IF($N$7="S2",'VA_k1=0.4_k2=0.6'!O112,IF($N$7="I",'VA_k1=0.4_k2=0.6'!P112,IF($N$7="R",'VA_k1=0.4_k2=0.6'!Q112,IF($N$7="D",'VA_k1=0.4_k2=0.6'!R112,IF($N$7="V",'VA_k1=0.4_k2=0.6'!S112,"")))))))</f>
        <v>0.24673704225551346</v>
      </c>
      <c r="AC113" s="133">
        <f>IF($O$18="X",$Q$9,'VA_k1=0.5_k2=0.5'!M112)</f>
        <v>5</v>
      </c>
      <c r="AD113" s="133">
        <f>IF($O$18="X",$R$9,IF($N$7="S1",'VA_k1=0.5_k2=0.5'!N112,IF($N$7="S2",'VA_k1=0.5_k2=0.5'!O112,IF($N$7="I",'VA_k1=0.5_k2=0.5'!P112,IF($N$7="R",'VA_k1=0.5_k2=0.5'!Q112,IF($N$7="D",'VA_k1=0.5_k2=0.5'!R112,IF($N$7="V",'VA_k1=0.5_k2=0.5'!S112,"")))))))</f>
        <v>0.24673704225551346</v>
      </c>
      <c r="AE113" s="133">
        <f>IF($O$19="X",$Q$9,'VA_k1=0.6_k2=0.4'!M112)</f>
        <v>5</v>
      </c>
      <c r="AF113" s="133">
        <f>IF($O$19="X",$R$9,IF($N$7="S1",'VA_k1=0.6_k2=0.4'!N112,IF($N$7="S2",'VA_k1=0.6_k2=0.4'!O112,IF($N$7="I",'VA_k1=0.6_k2=0.4'!P112,IF($N$7="R",'VA_k1=0.6_k2=0.4'!Q112,IF($N$7="D",'VA_k1=0.6_k2=0.4'!R112,IF($N$7="V",'VA_k1=0.6_k2=0.4'!S112,"")))))))</f>
        <v>0.24673704225551346</v>
      </c>
      <c r="AG113" s="133">
        <f>IF($O$20="X",$Q$9,'VA_k1=0.7_k2=0.3'!M112)</f>
        <v>5</v>
      </c>
      <c r="AH113" s="133">
        <f>IF($O$20="X",$R$9,IF($N$7="S1",'VA_k1=0.7_k2=0.3'!N112,IF($N$7="S2",'VA_k1=0.7_k2=0.3'!O112,IF($N$7="I",'VA_k1=0.7_k2=0.3'!P112,IF($N$7="R",'VA_k1=0.7_k2=0.3'!Q112,IF($N$7="D",'VA_k1=0.7_k2=0.3'!R112,IF($N$7="V",'VA_k1=0.7_k2=0.3'!S112,"")))))))</f>
        <v>0.24673704225551346</v>
      </c>
      <c r="AI113" s="133">
        <f>IF($O$21="X",$Q$9,'VA_k1=0.8_k2=0.2'!M112)</f>
        <v>5</v>
      </c>
      <c r="AJ113" s="133">
        <f>IF($O$21="X",$R$9,IF($N$7="S1",'VA_k1=0.8_k2=0.2'!N112,IF($N$7="S2",'VA_k1=0.8_k2=0.2'!O112,IF($N$7="I",'VA_k1=0.8_k2=0.2'!P112,IF($N$7="R",'VA_k1=0.8_k2=0.2'!Q112,IF($N$7="D",'VA_k1=0.8_k2=0.2'!R112,IF($N$7="V",'VA_k1=0.8_k2=0.2'!S112,"")))))))</f>
        <v>0.24673704225551346</v>
      </c>
      <c r="AK113" s="133" t="e">
        <f>IF($O$22="X",$Q$9,'VA_k1=0.9_k2=0.1'!M112)</f>
        <v>#N/A</v>
      </c>
      <c r="AL113" s="133" t="e">
        <f>IF($O$22="X",$R$9,IF($N$7="S1",'VA_k1=0.9_k2=0.1'!N112,IF($N$7="S2",'VA_k1=0.9_k2=0.1'!O112,IF($N$7="I",'VA_k1=0.9_k2=0.1'!P112,IF($N$7="R",'VA_k1=0.9_k2=0.1'!Q112,IF($N$7="D",'VA_k1=0.9_k2=0.1'!R112,IF($N$7="V",'VA_k1=0.9_k2=0.1'!S112,"")))))))</f>
        <v>#N/A</v>
      </c>
      <c r="AM113" s="133">
        <f>IF($O$23="X",$Q$9,'VA_k1=1.0_k2=0.0'!M112)</f>
        <v>5</v>
      </c>
      <c r="AN113" s="133">
        <f>IF($O$23="X",$R$9,IF($N$7="S1",'VA_k1=1.0_k2=0.0'!N112,IF($N$7="S2",'VA_k1=1.0_k2=0.0'!O112,IF($N$7="I",'VA_k1=1.0_k2=0.0'!P112,IF($N$7="R",'VA_k1=1.0_k2=0.0'!Q112,IF($N$7="D",'VA_k1=1.0_k2=0.0'!R112,IF($N$7="V",'VA_k1=1.0_k2=0.0'!S112,"")))))))</f>
        <v>0.24673704225551346</v>
      </c>
    </row>
    <row r="114" spans="17:40" x14ac:dyDescent="0.25">
      <c r="Q114" s="133" t="e">
        <f>IF($O$12="X",$Q$9,'RESULTS (2S)'!B128)</f>
        <v>#N/A</v>
      </c>
      <c r="R114" s="133" t="e">
        <f>IF($O$12="X",$R$9,IF($N$7="S1",'RESULTS (2S)'!C128,IF($N$7="S2",'RESULTS (2S)'!D128,IF($N$7="I",'RESULTS (2S)'!E128,IF($N$7="R",'RESULTS (2S)'!F128,IF($N$7="D",'RESULTS (2S)'!G128,IF($N$7="V",'RESULTS (2S)'!H128,"")))))))</f>
        <v>#N/A</v>
      </c>
      <c r="S114" s="133">
        <f>IF($O$13="X",$Q$9,'VA_k1=0.0_k2=1.0'!M113)</f>
        <v>5</v>
      </c>
      <c r="T114" s="133">
        <f>IF($O$13="X",$R$9,IF($N$7="S1",'VA_k1=0.0_k2=1.0'!N113,IF($N$7="S2",'VA_k1=0.0_k2=1.0'!O113,IF($N$7="I",'VA_k1=0.0_k2=1.0'!P113,IF($N$7="R",'VA_k1=0.0_k2=1.0'!Q113,IF($N$7="D",'VA_k1=0.0_k2=1.0'!R113,IF($N$7="V",'VA_k1=0.0_k2=1.0'!S113,"")))))))</f>
        <v>0.24673704225551346</v>
      </c>
      <c r="U114" s="133">
        <f>IF($O$14="X",$Q$9,'VA_k1=0.1_k2=0.9'!M113)</f>
        <v>5</v>
      </c>
      <c r="V114" s="133">
        <f>IF($O$14="X",$R$9,IF($N$7="S1",'VA_k1=0.1_k2=0.9'!N113,IF($N$7="S2",'VA_k1=0.1_k2=0.9'!O113,IF($N$7="I",'VA_k1=0.1_k2=0.9'!P113,IF($N$7="R",'VA_k1=0.1_k2=0.9'!Q113,IF($N$7="D",'VA_k1=0.1_k2=0.9'!R113,IF($N$7="V",'VA_k1=0.1_k2=0.9'!S113,"")))))))</f>
        <v>0.24673704225551346</v>
      </c>
      <c r="W114" s="133">
        <f>IF($O$15="X",$Q$9,'VA_k1=0.2_k2=0.8'!M113)</f>
        <v>5</v>
      </c>
      <c r="X114" s="133">
        <f>IF($O$15="X",$R$9,IF($N$7="S1",'VA_k1=0.2_k2=0.8'!N113,IF($N$7="S2",'VA_k1=0.2_k2=0.8'!O113,IF($N$7="I",'VA_k1=0.2_k2=0.8'!P113,IF($N$7="R",'VA_k1=0.2_k2=0.8'!Q113,IF($N$7="D",'VA_k1=0.2_k2=0.8'!R113,IF($N$7="V",'VA_k1=0.2_k2=0.8'!S113,"")))))))</f>
        <v>0.24673704225551346</v>
      </c>
      <c r="Y114" s="133">
        <f>IF($O$16="X",$Q$9,'VA_k1=0.3_k2=0.7'!M113)</f>
        <v>5</v>
      </c>
      <c r="Z114" s="133">
        <f>IF($O$16="X",$R$9,IF($N$7="S1",'VA_k1=0.3_k2=0.7'!N113,IF($N$7="S2",'VA_k1=0.3_k2=0.7'!O113,IF($N$7="I",'VA_k1=0.3_k2=0.7'!P113,IF($N$7="R",'VA_k1=0.3_k2=0.7'!Q113,IF($N$7="D",'VA_k1=0.3_k2=0.7'!R113,IF($N$7="V",'VA_k1=0.3_k2=0.7'!S113,"")))))))</f>
        <v>0.24673704225551346</v>
      </c>
      <c r="AA114" s="133">
        <f>IF($O$17="X",$Q$9,'VA_k1=0.4_k2=0.6'!M113)</f>
        <v>5</v>
      </c>
      <c r="AB114" s="133">
        <f>IF($O$17="X",$R$9,IF($N$7="S1",'VA_k1=0.4_k2=0.6'!N113,IF($N$7="S2",'VA_k1=0.4_k2=0.6'!O113,IF($N$7="I",'VA_k1=0.4_k2=0.6'!P113,IF($N$7="R",'VA_k1=0.4_k2=0.6'!Q113,IF($N$7="D",'VA_k1=0.4_k2=0.6'!R113,IF($N$7="V",'VA_k1=0.4_k2=0.6'!S113,"")))))))</f>
        <v>0.24673704225551346</v>
      </c>
      <c r="AC114" s="133">
        <f>IF($O$18="X",$Q$9,'VA_k1=0.5_k2=0.5'!M113)</f>
        <v>5</v>
      </c>
      <c r="AD114" s="133">
        <f>IF($O$18="X",$R$9,IF($N$7="S1",'VA_k1=0.5_k2=0.5'!N113,IF($N$7="S2",'VA_k1=0.5_k2=0.5'!O113,IF($N$7="I",'VA_k1=0.5_k2=0.5'!P113,IF($N$7="R",'VA_k1=0.5_k2=0.5'!Q113,IF($N$7="D",'VA_k1=0.5_k2=0.5'!R113,IF($N$7="V",'VA_k1=0.5_k2=0.5'!S113,"")))))))</f>
        <v>0.24673704225551346</v>
      </c>
      <c r="AE114" s="133">
        <f>IF($O$19="X",$Q$9,'VA_k1=0.6_k2=0.4'!M113)</f>
        <v>5</v>
      </c>
      <c r="AF114" s="133">
        <f>IF($O$19="X",$R$9,IF($N$7="S1",'VA_k1=0.6_k2=0.4'!N113,IF($N$7="S2",'VA_k1=0.6_k2=0.4'!O113,IF($N$7="I",'VA_k1=0.6_k2=0.4'!P113,IF($N$7="R",'VA_k1=0.6_k2=0.4'!Q113,IF($N$7="D",'VA_k1=0.6_k2=0.4'!R113,IF($N$7="V",'VA_k1=0.6_k2=0.4'!S113,"")))))))</f>
        <v>0.24673704225551346</v>
      </c>
      <c r="AG114" s="133">
        <f>IF($O$20="X",$Q$9,'VA_k1=0.7_k2=0.3'!M113)</f>
        <v>5</v>
      </c>
      <c r="AH114" s="133">
        <f>IF($O$20="X",$R$9,IF($N$7="S1",'VA_k1=0.7_k2=0.3'!N113,IF($N$7="S2",'VA_k1=0.7_k2=0.3'!O113,IF($N$7="I",'VA_k1=0.7_k2=0.3'!P113,IF($N$7="R",'VA_k1=0.7_k2=0.3'!Q113,IF($N$7="D",'VA_k1=0.7_k2=0.3'!R113,IF($N$7="V",'VA_k1=0.7_k2=0.3'!S113,"")))))))</f>
        <v>0.24673704225551346</v>
      </c>
      <c r="AI114" s="133">
        <f>IF($O$21="X",$Q$9,'VA_k1=0.8_k2=0.2'!M113)</f>
        <v>5</v>
      </c>
      <c r="AJ114" s="133">
        <f>IF($O$21="X",$R$9,IF($N$7="S1",'VA_k1=0.8_k2=0.2'!N113,IF($N$7="S2",'VA_k1=0.8_k2=0.2'!O113,IF($N$7="I",'VA_k1=0.8_k2=0.2'!P113,IF($N$7="R",'VA_k1=0.8_k2=0.2'!Q113,IF($N$7="D",'VA_k1=0.8_k2=0.2'!R113,IF($N$7="V",'VA_k1=0.8_k2=0.2'!S113,"")))))))</f>
        <v>0.24673704225551346</v>
      </c>
      <c r="AK114" s="133" t="e">
        <f>IF($O$22="X",$Q$9,'VA_k1=0.9_k2=0.1'!M113)</f>
        <v>#N/A</v>
      </c>
      <c r="AL114" s="133" t="e">
        <f>IF($O$22="X",$R$9,IF($N$7="S1",'VA_k1=0.9_k2=0.1'!N113,IF($N$7="S2",'VA_k1=0.9_k2=0.1'!O113,IF($N$7="I",'VA_k1=0.9_k2=0.1'!P113,IF($N$7="R",'VA_k1=0.9_k2=0.1'!Q113,IF($N$7="D",'VA_k1=0.9_k2=0.1'!R113,IF($N$7="V",'VA_k1=0.9_k2=0.1'!S113,"")))))))</f>
        <v>#N/A</v>
      </c>
      <c r="AM114" s="133">
        <f>IF($O$23="X",$Q$9,'VA_k1=1.0_k2=0.0'!M113)</f>
        <v>5</v>
      </c>
      <c r="AN114" s="133">
        <f>IF($O$23="X",$R$9,IF($N$7="S1",'VA_k1=1.0_k2=0.0'!N113,IF($N$7="S2",'VA_k1=1.0_k2=0.0'!O113,IF($N$7="I",'VA_k1=1.0_k2=0.0'!P113,IF($N$7="R",'VA_k1=1.0_k2=0.0'!Q113,IF($N$7="D",'VA_k1=1.0_k2=0.0'!R113,IF($N$7="V",'VA_k1=1.0_k2=0.0'!S113,"")))))))</f>
        <v>0.24673704225551346</v>
      </c>
    </row>
    <row r="115" spans="17:40" x14ac:dyDescent="0.25">
      <c r="Q115" s="133" t="e">
        <f>IF($O$12="X",$Q$9,'RESULTS (2S)'!B129)</f>
        <v>#N/A</v>
      </c>
      <c r="R115" s="133" t="e">
        <f>IF($O$12="X",$R$9,IF($N$7="S1",'RESULTS (2S)'!C129,IF($N$7="S2",'RESULTS (2S)'!D129,IF($N$7="I",'RESULTS (2S)'!E129,IF($N$7="R",'RESULTS (2S)'!F129,IF($N$7="D",'RESULTS (2S)'!G129,IF($N$7="V",'RESULTS (2S)'!H129,"")))))))</f>
        <v>#N/A</v>
      </c>
      <c r="S115" s="133">
        <f>IF($O$13="X",$Q$9,'VA_k1=0.0_k2=1.0'!M114)</f>
        <v>5</v>
      </c>
      <c r="T115" s="133">
        <f>IF($O$13="X",$R$9,IF($N$7="S1",'VA_k1=0.0_k2=1.0'!N114,IF($N$7="S2",'VA_k1=0.0_k2=1.0'!O114,IF($N$7="I",'VA_k1=0.0_k2=1.0'!P114,IF($N$7="R",'VA_k1=0.0_k2=1.0'!Q114,IF($N$7="D",'VA_k1=0.0_k2=1.0'!R114,IF($N$7="V",'VA_k1=0.0_k2=1.0'!S114,"")))))))</f>
        <v>0.24673704225551346</v>
      </c>
      <c r="U115" s="133">
        <f>IF($O$14="X",$Q$9,'VA_k1=0.1_k2=0.9'!M114)</f>
        <v>5</v>
      </c>
      <c r="V115" s="133">
        <f>IF($O$14="X",$R$9,IF($N$7="S1",'VA_k1=0.1_k2=0.9'!N114,IF($N$7="S2",'VA_k1=0.1_k2=0.9'!O114,IF($N$7="I",'VA_k1=0.1_k2=0.9'!P114,IF($N$7="R",'VA_k1=0.1_k2=0.9'!Q114,IF($N$7="D",'VA_k1=0.1_k2=0.9'!R114,IF($N$7="V",'VA_k1=0.1_k2=0.9'!S114,"")))))))</f>
        <v>0.24673704225551346</v>
      </c>
      <c r="W115" s="133">
        <f>IF($O$15="X",$Q$9,'VA_k1=0.2_k2=0.8'!M114)</f>
        <v>5</v>
      </c>
      <c r="X115" s="133">
        <f>IF($O$15="X",$R$9,IF($N$7="S1",'VA_k1=0.2_k2=0.8'!N114,IF($N$7="S2",'VA_k1=0.2_k2=0.8'!O114,IF($N$7="I",'VA_k1=0.2_k2=0.8'!P114,IF($N$7="R",'VA_k1=0.2_k2=0.8'!Q114,IF($N$7="D",'VA_k1=0.2_k2=0.8'!R114,IF($N$7="V",'VA_k1=0.2_k2=0.8'!S114,"")))))))</f>
        <v>0.24673704225551346</v>
      </c>
      <c r="Y115" s="133">
        <f>IF($O$16="X",$Q$9,'VA_k1=0.3_k2=0.7'!M114)</f>
        <v>5</v>
      </c>
      <c r="Z115" s="133">
        <f>IF($O$16="X",$R$9,IF($N$7="S1",'VA_k1=0.3_k2=0.7'!N114,IF($N$7="S2",'VA_k1=0.3_k2=0.7'!O114,IF($N$7="I",'VA_k1=0.3_k2=0.7'!P114,IF($N$7="R",'VA_k1=0.3_k2=0.7'!Q114,IF($N$7="D",'VA_k1=0.3_k2=0.7'!R114,IF($N$7="V",'VA_k1=0.3_k2=0.7'!S114,"")))))))</f>
        <v>0.24673704225551346</v>
      </c>
      <c r="AA115" s="133">
        <f>IF($O$17="X",$Q$9,'VA_k1=0.4_k2=0.6'!M114)</f>
        <v>5</v>
      </c>
      <c r="AB115" s="133">
        <f>IF($O$17="X",$R$9,IF($N$7="S1",'VA_k1=0.4_k2=0.6'!N114,IF($N$7="S2",'VA_k1=0.4_k2=0.6'!O114,IF($N$7="I",'VA_k1=0.4_k2=0.6'!P114,IF($N$7="R",'VA_k1=0.4_k2=0.6'!Q114,IF($N$7="D",'VA_k1=0.4_k2=0.6'!R114,IF($N$7="V",'VA_k1=0.4_k2=0.6'!S114,"")))))))</f>
        <v>0.24673704225551346</v>
      </c>
      <c r="AC115" s="133">
        <f>IF($O$18="X",$Q$9,'VA_k1=0.5_k2=0.5'!M114)</f>
        <v>5</v>
      </c>
      <c r="AD115" s="133">
        <f>IF($O$18="X",$R$9,IF($N$7="S1",'VA_k1=0.5_k2=0.5'!N114,IF($N$7="S2",'VA_k1=0.5_k2=0.5'!O114,IF($N$7="I",'VA_k1=0.5_k2=0.5'!P114,IF($N$7="R",'VA_k1=0.5_k2=0.5'!Q114,IF($N$7="D",'VA_k1=0.5_k2=0.5'!R114,IF($N$7="V",'VA_k1=0.5_k2=0.5'!S114,"")))))))</f>
        <v>0.24673704225551346</v>
      </c>
      <c r="AE115" s="133">
        <f>IF($O$19="X",$Q$9,'VA_k1=0.6_k2=0.4'!M114)</f>
        <v>5</v>
      </c>
      <c r="AF115" s="133">
        <f>IF($O$19="X",$R$9,IF($N$7="S1",'VA_k1=0.6_k2=0.4'!N114,IF($N$7="S2",'VA_k1=0.6_k2=0.4'!O114,IF($N$7="I",'VA_k1=0.6_k2=0.4'!P114,IF($N$7="R",'VA_k1=0.6_k2=0.4'!Q114,IF($N$7="D",'VA_k1=0.6_k2=0.4'!R114,IF($N$7="V",'VA_k1=0.6_k2=0.4'!S114,"")))))))</f>
        <v>0.24673704225551346</v>
      </c>
      <c r="AG115" s="133">
        <f>IF($O$20="X",$Q$9,'VA_k1=0.7_k2=0.3'!M114)</f>
        <v>5</v>
      </c>
      <c r="AH115" s="133">
        <f>IF($O$20="X",$R$9,IF($N$7="S1",'VA_k1=0.7_k2=0.3'!N114,IF($N$7="S2",'VA_k1=0.7_k2=0.3'!O114,IF($N$7="I",'VA_k1=0.7_k2=0.3'!P114,IF($N$7="R",'VA_k1=0.7_k2=0.3'!Q114,IF($N$7="D",'VA_k1=0.7_k2=0.3'!R114,IF($N$7="V",'VA_k1=0.7_k2=0.3'!S114,"")))))))</f>
        <v>0.24673704225551346</v>
      </c>
      <c r="AI115" s="133">
        <f>IF($O$21="X",$Q$9,'VA_k1=0.8_k2=0.2'!M114)</f>
        <v>5</v>
      </c>
      <c r="AJ115" s="133">
        <f>IF($O$21="X",$R$9,IF($N$7="S1",'VA_k1=0.8_k2=0.2'!N114,IF($N$7="S2",'VA_k1=0.8_k2=0.2'!O114,IF($N$7="I",'VA_k1=0.8_k2=0.2'!P114,IF($N$7="R",'VA_k1=0.8_k2=0.2'!Q114,IF($N$7="D",'VA_k1=0.8_k2=0.2'!R114,IF($N$7="V",'VA_k1=0.8_k2=0.2'!S114,"")))))))</f>
        <v>0.24673704225551346</v>
      </c>
      <c r="AK115" s="133" t="e">
        <f>IF($O$22="X",$Q$9,'VA_k1=0.9_k2=0.1'!M114)</f>
        <v>#N/A</v>
      </c>
      <c r="AL115" s="133" t="e">
        <f>IF($O$22="X",$R$9,IF($N$7="S1",'VA_k1=0.9_k2=0.1'!N114,IF($N$7="S2",'VA_k1=0.9_k2=0.1'!O114,IF($N$7="I",'VA_k1=0.9_k2=0.1'!P114,IF($N$7="R",'VA_k1=0.9_k2=0.1'!Q114,IF($N$7="D",'VA_k1=0.9_k2=0.1'!R114,IF($N$7="V",'VA_k1=0.9_k2=0.1'!S114,"")))))))</f>
        <v>#N/A</v>
      </c>
      <c r="AM115" s="133">
        <f>IF($O$23="X",$Q$9,'VA_k1=1.0_k2=0.0'!M114)</f>
        <v>5</v>
      </c>
      <c r="AN115" s="133">
        <f>IF($O$23="X",$R$9,IF($N$7="S1",'VA_k1=1.0_k2=0.0'!N114,IF($N$7="S2",'VA_k1=1.0_k2=0.0'!O114,IF($N$7="I",'VA_k1=1.0_k2=0.0'!P114,IF($N$7="R",'VA_k1=1.0_k2=0.0'!Q114,IF($N$7="D",'VA_k1=1.0_k2=0.0'!R114,IF($N$7="V",'VA_k1=1.0_k2=0.0'!S114,"")))))))</f>
        <v>0.24673704225551346</v>
      </c>
    </row>
    <row r="116" spans="17:40" x14ac:dyDescent="0.25">
      <c r="Q116" s="133" t="e">
        <f>IF($O$12="X",$Q$9,'RESULTS (2S)'!B130)</f>
        <v>#N/A</v>
      </c>
      <c r="R116" s="133" t="e">
        <f>IF($O$12="X",$R$9,IF($N$7="S1",'RESULTS (2S)'!C130,IF($N$7="S2",'RESULTS (2S)'!D130,IF($N$7="I",'RESULTS (2S)'!E130,IF($N$7="R",'RESULTS (2S)'!F130,IF($N$7="D",'RESULTS (2S)'!G130,IF($N$7="V",'RESULTS (2S)'!H130,"")))))))</f>
        <v>#N/A</v>
      </c>
      <c r="S116" s="133">
        <f>IF($O$13="X",$Q$9,'VA_k1=0.0_k2=1.0'!M115)</f>
        <v>5</v>
      </c>
      <c r="T116" s="133">
        <f>IF($O$13="X",$R$9,IF($N$7="S1",'VA_k1=0.0_k2=1.0'!N115,IF($N$7="S2",'VA_k1=0.0_k2=1.0'!O115,IF($N$7="I",'VA_k1=0.0_k2=1.0'!P115,IF($N$7="R",'VA_k1=0.0_k2=1.0'!Q115,IF($N$7="D",'VA_k1=0.0_k2=1.0'!R115,IF($N$7="V",'VA_k1=0.0_k2=1.0'!S115,"")))))))</f>
        <v>0.24673704225551346</v>
      </c>
      <c r="U116" s="133">
        <f>IF($O$14="X",$Q$9,'VA_k1=0.1_k2=0.9'!M115)</f>
        <v>5</v>
      </c>
      <c r="V116" s="133">
        <f>IF($O$14="X",$R$9,IF($N$7="S1",'VA_k1=0.1_k2=0.9'!N115,IF($N$7="S2",'VA_k1=0.1_k2=0.9'!O115,IF($N$7="I",'VA_k1=0.1_k2=0.9'!P115,IF($N$7="R",'VA_k1=0.1_k2=0.9'!Q115,IF($N$7="D",'VA_k1=0.1_k2=0.9'!R115,IF($N$7="V",'VA_k1=0.1_k2=0.9'!S115,"")))))))</f>
        <v>0.24673704225551346</v>
      </c>
      <c r="W116" s="133">
        <f>IF($O$15="X",$Q$9,'VA_k1=0.2_k2=0.8'!M115)</f>
        <v>5</v>
      </c>
      <c r="X116" s="133">
        <f>IF($O$15="X",$R$9,IF($N$7="S1",'VA_k1=0.2_k2=0.8'!N115,IF($N$7="S2",'VA_k1=0.2_k2=0.8'!O115,IF($N$7="I",'VA_k1=0.2_k2=0.8'!P115,IF($N$7="R",'VA_k1=0.2_k2=0.8'!Q115,IF($N$7="D",'VA_k1=0.2_k2=0.8'!R115,IF($N$7="V",'VA_k1=0.2_k2=0.8'!S115,"")))))))</f>
        <v>0.24673704225551346</v>
      </c>
      <c r="Y116" s="133">
        <f>IF($O$16="X",$Q$9,'VA_k1=0.3_k2=0.7'!M115)</f>
        <v>5</v>
      </c>
      <c r="Z116" s="133">
        <f>IF($O$16="X",$R$9,IF($N$7="S1",'VA_k1=0.3_k2=0.7'!N115,IF($N$7="S2",'VA_k1=0.3_k2=0.7'!O115,IF($N$7="I",'VA_k1=0.3_k2=0.7'!P115,IF($N$7="R",'VA_k1=0.3_k2=0.7'!Q115,IF($N$7="D",'VA_k1=0.3_k2=0.7'!R115,IF($N$7="V",'VA_k1=0.3_k2=0.7'!S115,"")))))))</f>
        <v>0.24673704225551346</v>
      </c>
      <c r="AA116" s="133">
        <f>IF($O$17="X",$Q$9,'VA_k1=0.4_k2=0.6'!M115)</f>
        <v>5</v>
      </c>
      <c r="AB116" s="133">
        <f>IF($O$17="X",$R$9,IF($N$7="S1",'VA_k1=0.4_k2=0.6'!N115,IF($N$7="S2",'VA_k1=0.4_k2=0.6'!O115,IF($N$7="I",'VA_k1=0.4_k2=0.6'!P115,IF($N$7="R",'VA_k1=0.4_k2=0.6'!Q115,IF($N$7="D",'VA_k1=0.4_k2=0.6'!R115,IF($N$7="V",'VA_k1=0.4_k2=0.6'!S115,"")))))))</f>
        <v>0.24673704225551346</v>
      </c>
      <c r="AC116" s="133">
        <f>IF($O$18="X",$Q$9,'VA_k1=0.5_k2=0.5'!M115)</f>
        <v>5</v>
      </c>
      <c r="AD116" s="133">
        <f>IF($O$18="X",$R$9,IF($N$7="S1",'VA_k1=0.5_k2=0.5'!N115,IF($N$7="S2",'VA_k1=0.5_k2=0.5'!O115,IF($N$7="I",'VA_k1=0.5_k2=0.5'!P115,IF($N$7="R",'VA_k1=0.5_k2=0.5'!Q115,IF($N$7="D",'VA_k1=0.5_k2=0.5'!R115,IF($N$7="V",'VA_k1=0.5_k2=0.5'!S115,"")))))))</f>
        <v>0.24673704225551346</v>
      </c>
      <c r="AE116" s="133">
        <f>IF($O$19="X",$Q$9,'VA_k1=0.6_k2=0.4'!M115)</f>
        <v>5</v>
      </c>
      <c r="AF116" s="133">
        <f>IF($O$19="X",$R$9,IF($N$7="S1",'VA_k1=0.6_k2=0.4'!N115,IF($N$7="S2",'VA_k1=0.6_k2=0.4'!O115,IF($N$7="I",'VA_k1=0.6_k2=0.4'!P115,IF($N$7="R",'VA_k1=0.6_k2=0.4'!Q115,IF($N$7="D",'VA_k1=0.6_k2=0.4'!R115,IF($N$7="V",'VA_k1=0.6_k2=0.4'!S115,"")))))))</f>
        <v>0.24673704225551346</v>
      </c>
      <c r="AG116" s="133">
        <f>IF($O$20="X",$Q$9,'VA_k1=0.7_k2=0.3'!M115)</f>
        <v>5</v>
      </c>
      <c r="AH116" s="133">
        <f>IF($O$20="X",$R$9,IF($N$7="S1",'VA_k1=0.7_k2=0.3'!N115,IF($N$7="S2",'VA_k1=0.7_k2=0.3'!O115,IF($N$7="I",'VA_k1=0.7_k2=0.3'!P115,IF($N$7="R",'VA_k1=0.7_k2=0.3'!Q115,IF($N$7="D",'VA_k1=0.7_k2=0.3'!R115,IF($N$7="V",'VA_k1=0.7_k2=0.3'!S115,"")))))))</f>
        <v>0.24673704225551346</v>
      </c>
      <c r="AI116" s="133">
        <f>IF($O$21="X",$Q$9,'VA_k1=0.8_k2=0.2'!M115)</f>
        <v>5</v>
      </c>
      <c r="AJ116" s="133">
        <f>IF($O$21="X",$R$9,IF($N$7="S1",'VA_k1=0.8_k2=0.2'!N115,IF($N$7="S2",'VA_k1=0.8_k2=0.2'!O115,IF($N$7="I",'VA_k1=0.8_k2=0.2'!P115,IF($N$7="R",'VA_k1=0.8_k2=0.2'!Q115,IF($N$7="D",'VA_k1=0.8_k2=0.2'!R115,IF($N$7="V",'VA_k1=0.8_k2=0.2'!S115,"")))))))</f>
        <v>0.24673704225551346</v>
      </c>
      <c r="AK116" s="133" t="e">
        <f>IF($O$22="X",$Q$9,'VA_k1=0.9_k2=0.1'!M115)</f>
        <v>#N/A</v>
      </c>
      <c r="AL116" s="133" t="e">
        <f>IF($O$22="X",$R$9,IF($N$7="S1",'VA_k1=0.9_k2=0.1'!N115,IF($N$7="S2",'VA_k1=0.9_k2=0.1'!O115,IF($N$7="I",'VA_k1=0.9_k2=0.1'!P115,IF($N$7="R",'VA_k1=0.9_k2=0.1'!Q115,IF($N$7="D",'VA_k1=0.9_k2=0.1'!R115,IF($N$7="V",'VA_k1=0.9_k2=0.1'!S115,"")))))))</f>
        <v>#N/A</v>
      </c>
      <c r="AM116" s="133">
        <f>IF($O$23="X",$Q$9,'VA_k1=1.0_k2=0.0'!M115)</f>
        <v>5</v>
      </c>
      <c r="AN116" s="133">
        <f>IF($O$23="X",$R$9,IF($N$7="S1",'VA_k1=1.0_k2=0.0'!N115,IF($N$7="S2",'VA_k1=1.0_k2=0.0'!O115,IF($N$7="I",'VA_k1=1.0_k2=0.0'!P115,IF($N$7="R",'VA_k1=1.0_k2=0.0'!Q115,IF($N$7="D",'VA_k1=1.0_k2=0.0'!R115,IF($N$7="V",'VA_k1=1.0_k2=0.0'!S115,"")))))))</f>
        <v>0.24673704225551346</v>
      </c>
    </row>
    <row r="117" spans="17:40" x14ac:dyDescent="0.25">
      <c r="Q117" s="133" t="e">
        <f>IF($O$12="X",$Q$9,'RESULTS (2S)'!B131)</f>
        <v>#N/A</v>
      </c>
      <c r="R117" s="133" t="e">
        <f>IF($O$12="X",$R$9,IF($N$7="S1",'RESULTS (2S)'!C131,IF($N$7="S2",'RESULTS (2S)'!D131,IF($N$7="I",'RESULTS (2S)'!E131,IF($N$7="R",'RESULTS (2S)'!F131,IF($N$7="D",'RESULTS (2S)'!G131,IF($N$7="V",'RESULTS (2S)'!H131,"")))))))</f>
        <v>#N/A</v>
      </c>
      <c r="S117" s="133">
        <f>IF($O$13="X",$Q$9,'VA_k1=0.0_k2=1.0'!M116)</f>
        <v>5</v>
      </c>
      <c r="T117" s="133">
        <f>IF($O$13="X",$R$9,IF($N$7="S1",'VA_k1=0.0_k2=1.0'!N116,IF($N$7="S2",'VA_k1=0.0_k2=1.0'!O116,IF($N$7="I",'VA_k1=0.0_k2=1.0'!P116,IF($N$7="R",'VA_k1=0.0_k2=1.0'!Q116,IF($N$7="D",'VA_k1=0.0_k2=1.0'!R116,IF($N$7="V",'VA_k1=0.0_k2=1.0'!S116,"")))))))</f>
        <v>0.24673704225551346</v>
      </c>
      <c r="U117" s="133">
        <f>IF($O$14="X",$Q$9,'VA_k1=0.1_k2=0.9'!M116)</f>
        <v>5</v>
      </c>
      <c r="V117" s="133">
        <f>IF($O$14="X",$R$9,IF($N$7="S1",'VA_k1=0.1_k2=0.9'!N116,IF($N$7="S2",'VA_k1=0.1_k2=0.9'!O116,IF($N$7="I",'VA_k1=0.1_k2=0.9'!P116,IF($N$7="R",'VA_k1=0.1_k2=0.9'!Q116,IF($N$7="D",'VA_k1=0.1_k2=0.9'!R116,IF($N$7="V",'VA_k1=0.1_k2=0.9'!S116,"")))))))</f>
        <v>0.24673704225551346</v>
      </c>
      <c r="W117" s="133">
        <f>IF($O$15="X",$Q$9,'VA_k1=0.2_k2=0.8'!M116)</f>
        <v>5</v>
      </c>
      <c r="X117" s="133">
        <f>IF($O$15="X",$R$9,IF($N$7="S1",'VA_k1=0.2_k2=0.8'!N116,IF($N$7="S2",'VA_k1=0.2_k2=0.8'!O116,IF($N$7="I",'VA_k1=0.2_k2=0.8'!P116,IF($N$7="R",'VA_k1=0.2_k2=0.8'!Q116,IF($N$7="D",'VA_k1=0.2_k2=0.8'!R116,IF($N$7="V",'VA_k1=0.2_k2=0.8'!S116,"")))))))</f>
        <v>0.24673704225551346</v>
      </c>
      <c r="Y117" s="133">
        <f>IF($O$16="X",$Q$9,'VA_k1=0.3_k2=0.7'!M116)</f>
        <v>5</v>
      </c>
      <c r="Z117" s="133">
        <f>IF($O$16="X",$R$9,IF($N$7="S1",'VA_k1=0.3_k2=0.7'!N116,IF($N$7="S2",'VA_k1=0.3_k2=0.7'!O116,IF($N$7="I",'VA_k1=0.3_k2=0.7'!P116,IF($N$7="R",'VA_k1=0.3_k2=0.7'!Q116,IF($N$7="D",'VA_k1=0.3_k2=0.7'!R116,IF($N$7="V",'VA_k1=0.3_k2=0.7'!S116,"")))))))</f>
        <v>0.24673704225551346</v>
      </c>
      <c r="AA117" s="133">
        <f>IF($O$17="X",$Q$9,'VA_k1=0.4_k2=0.6'!M116)</f>
        <v>5</v>
      </c>
      <c r="AB117" s="133">
        <f>IF($O$17="X",$R$9,IF($N$7="S1",'VA_k1=0.4_k2=0.6'!N116,IF($N$7="S2",'VA_k1=0.4_k2=0.6'!O116,IF($N$7="I",'VA_k1=0.4_k2=0.6'!P116,IF($N$7="R",'VA_k1=0.4_k2=0.6'!Q116,IF($N$7="D",'VA_k1=0.4_k2=0.6'!R116,IF($N$7="V",'VA_k1=0.4_k2=0.6'!S116,"")))))))</f>
        <v>0.24673704225551346</v>
      </c>
      <c r="AC117" s="133">
        <f>IF($O$18="X",$Q$9,'VA_k1=0.5_k2=0.5'!M116)</f>
        <v>5</v>
      </c>
      <c r="AD117" s="133">
        <f>IF($O$18="X",$R$9,IF($N$7="S1",'VA_k1=0.5_k2=0.5'!N116,IF($N$7="S2",'VA_k1=0.5_k2=0.5'!O116,IF($N$7="I",'VA_k1=0.5_k2=0.5'!P116,IF($N$7="R",'VA_k1=0.5_k2=0.5'!Q116,IF($N$7="D",'VA_k1=0.5_k2=0.5'!R116,IF($N$7="V",'VA_k1=0.5_k2=0.5'!S116,"")))))))</f>
        <v>0.24673704225551346</v>
      </c>
      <c r="AE117" s="133">
        <f>IF($O$19="X",$Q$9,'VA_k1=0.6_k2=0.4'!M116)</f>
        <v>5</v>
      </c>
      <c r="AF117" s="133">
        <f>IF($O$19="X",$R$9,IF($N$7="S1",'VA_k1=0.6_k2=0.4'!N116,IF($N$7="S2",'VA_k1=0.6_k2=0.4'!O116,IF($N$7="I",'VA_k1=0.6_k2=0.4'!P116,IF($N$7="R",'VA_k1=0.6_k2=0.4'!Q116,IF($N$7="D",'VA_k1=0.6_k2=0.4'!R116,IF($N$7="V",'VA_k1=0.6_k2=0.4'!S116,"")))))))</f>
        <v>0.24673704225551346</v>
      </c>
      <c r="AG117" s="133">
        <f>IF($O$20="X",$Q$9,'VA_k1=0.7_k2=0.3'!M116)</f>
        <v>5</v>
      </c>
      <c r="AH117" s="133">
        <f>IF($O$20="X",$R$9,IF($N$7="S1",'VA_k1=0.7_k2=0.3'!N116,IF($N$7="S2",'VA_k1=0.7_k2=0.3'!O116,IF($N$7="I",'VA_k1=0.7_k2=0.3'!P116,IF($N$7="R",'VA_k1=0.7_k2=0.3'!Q116,IF($N$7="D",'VA_k1=0.7_k2=0.3'!R116,IF($N$7="V",'VA_k1=0.7_k2=0.3'!S116,"")))))))</f>
        <v>0.24673704225551346</v>
      </c>
      <c r="AI117" s="133">
        <f>IF($O$21="X",$Q$9,'VA_k1=0.8_k2=0.2'!M116)</f>
        <v>5</v>
      </c>
      <c r="AJ117" s="133">
        <f>IF($O$21="X",$R$9,IF($N$7="S1",'VA_k1=0.8_k2=0.2'!N116,IF($N$7="S2",'VA_k1=0.8_k2=0.2'!O116,IF($N$7="I",'VA_k1=0.8_k2=0.2'!P116,IF($N$7="R",'VA_k1=0.8_k2=0.2'!Q116,IF($N$7="D",'VA_k1=0.8_k2=0.2'!R116,IF($N$7="V",'VA_k1=0.8_k2=0.2'!S116,"")))))))</f>
        <v>0.24673704225551346</v>
      </c>
      <c r="AK117" s="133" t="e">
        <f>IF($O$22="X",$Q$9,'VA_k1=0.9_k2=0.1'!M116)</f>
        <v>#N/A</v>
      </c>
      <c r="AL117" s="133" t="e">
        <f>IF($O$22="X",$R$9,IF($N$7="S1",'VA_k1=0.9_k2=0.1'!N116,IF($N$7="S2",'VA_k1=0.9_k2=0.1'!O116,IF($N$7="I",'VA_k1=0.9_k2=0.1'!P116,IF($N$7="R",'VA_k1=0.9_k2=0.1'!Q116,IF($N$7="D",'VA_k1=0.9_k2=0.1'!R116,IF($N$7="V",'VA_k1=0.9_k2=0.1'!S116,"")))))))</f>
        <v>#N/A</v>
      </c>
      <c r="AM117" s="133">
        <f>IF($O$23="X",$Q$9,'VA_k1=1.0_k2=0.0'!M116)</f>
        <v>5</v>
      </c>
      <c r="AN117" s="133">
        <f>IF($O$23="X",$R$9,IF($N$7="S1",'VA_k1=1.0_k2=0.0'!N116,IF($N$7="S2",'VA_k1=1.0_k2=0.0'!O116,IF($N$7="I",'VA_k1=1.0_k2=0.0'!P116,IF($N$7="R",'VA_k1=1.0_k2=0.0'!Q116,IF($N$7="D",'VA_k1=1.0_k2=0.0'!R116,IF($N$7="V",'VA_k1=1.0_k2=0.0'!S116,"")))))))</f>
        <v>0.24673704225551346</v>
      </c>
    </row>
    <row r="118" spans="17:40" x14ac:dyDescent="0.25">
      <c r="Q118" s="133" t="e">
        <f>IF($O$12="X",$Q$9,'RESULTS (2S)'!B132)</f>
        <v>#N/A</v>
      </c>
      <c r="R118" s="133" t="e">
        <f>IF($O$12="X",$R$9,IF($N$7="S1",'RESULTS (2S)'!C132,IF($N$7="S2",'RESULTS (2S)'!D132,IF($N$7="I",'RESULTS (2S)'!E132,IF($N$7="R",'RESULTS (2S)'!F132,IF($N$7="D",'RESULTS (2S)'!G132,IF($N$7="V",'RESULTS (2S)'!H132,"")))))))</f>
        <v>#N/A</v>
      </c>
      <c r="S118" s="133">
        <f>IF($O$13="X",$Q$9,'VA_k1=0.0_k2=1.0'!M117)</f>
        <v>5</v>
      </c>
      <c r="T118" s="133">
        <f>IF($O$13="X",$R$9,IF($N$7="S1",'VA_k1=0.0_k2=1.0'!N117,IF($N$7="S2",'VA_k1=0.0_k2=1.0'!O117,IF($N$7="I",'VA_k1=0.0_k2=1.0'!P117,IF($N$7="R",'VA_k1=0.0_k2=1.0'!Q117,IF($N$7="D",'VA_k1=0.0_k2=1.0'!R117,IF($N$7="V",'VA_k1=0.0_k2=1.0'!S117,"")))))))</f>
        <v>0.24673704225551346</v>
      </c>
      <c r="U118" s="133">
        <f>IF($O$14="X",$Q$9,'VA_k1=0.1_k2=0.9'!M117)</f>
        <v>5</v>
      </c>
      <c r="V118" s="133">
        <f>IF($O$14="X",$R$9,IF($N$7="S1",'VA_k1=0.1_k2=0.9'!N117,IF($N$7="S2",'VA_k1=0.1_k2=0.9'!O117,IF($N$7="I",'VA_k1=0.1_k2=0.9'!P117,IF($N$7="R",'VA_k1=0.1_k2=0.9'!Q117,IF($N$7="D",'VA_k1=0.1_k2=0.9'!R117,IF($N$7="V",'VA_k1=0.1_k2=0.9'!S117,"")))))))</f>
        <v>0.24673704225551346</v>
      </c>
      <c r="W118" s="133">
        <f>IF($O$15="X",$Q$9,'VA_k1=0.2_k2=0.8'!M117)</f>
        <v>5</v>
      </c>
      <c r="X118" s="133">
        <f>IF($O$15="X",$R$9,IF($N$7="S1",'VA_k1=0.2_k2=0.8'!N117,IF($N$7="S2",'VA_k1=0.2_k2=0.8'!O117,IF($N$7="I",'VA_k1=0.2_k2=0.8'!P117,IF($N$7="R",'VA_k1=0.2_k2=0.8'!Q117,IF($N$7="D",'VA_k1=0.2_k2=0.8'!R117,IF($N$7="V",'VA_k1=0.2_k2=0.8'!S117,"")))))))</f>
        <v>0.24673704225551346</v>
      </c>
      <c r="Y118" s="133">
        <f>IF($O$16="X",$Q$9,'VA_k1=0.3_k2=0.7'!M117)</f>
        <v>5</v>
      </c>
      <c r="Z118" s="133">
        <f>IF($O$16="X",$R$9,IF($N$7="S1",'VA_k1=0.3_k2=0.7'!N117,IF($N$7="S2",'VA_k1=0.3_k2=0.7'!O117,IF($N$7="I",'VA_k1=0.3_k2=0.7'!P117,IF($N$7="R",'VA_k1=0.3_k2=0.7'!Q117,IF($N$7="D",'VA_k1=0.3_k2=0.7'!R117,IF($N$7="V",'VA_k1=0.3_k2=0.7'!S117,"")))))))</f>
        <v>0.24673704225551346</v>
      </c>
      <c r="AA118" s="133">
        <f>IF($O$17="X",$Q$9,'VA_k1=0.4_k2=0.6'!M117)</f>
        <v>5</v>
      </c>
      <c r="AB118" s="133">
        <f>IF($O$17="X",$R$9,IF($N$7="S1",'VA_k1=0.4_k2=0.6'!N117,IF($N$7="S2",'VA_k1=0.4_k2=0.6'!O117,IF($N$7="I",'VA_k1=0.4_k2=0.6'!P117,IF($N$7="R",'VA_k1=0.4_k2=0.6'!Q117,IF($N$7="D",'VA_k1=0.4_k2=0.6'!R117,IF($N$7="V",'VA_k1=0.4_k2=0.6'!S117,"")))))))</f>
        <v>0.24673704225551346</v>
      </c>
      <c r="AC118" s="133">
        <f>IF($O$18="X",$Q$9,'VA_k1=0.5_k2=0.5'!M117)</f>
        <v>5</v>
      </c>
      <c r="AD118" s="133">
        <f>IF($O$18="X",$R$9,IF($N$7="S1",'VA_k1=0.5_k2=0.5'!N117,IF($N$7="S2",'VA_k1=0.5_k2=0.5'!O117,IF($N$7="I",'VA_k1=0.5_k2=0.5'!P117,IF($N$7="R",'VA_k1=0.5_k2=0.5'!Q117,IF($N$7="D",'VA_k1=0.5_k2=0.5'!R117,IF($N$7="V",'VA_k1=0.5_k2=0.5'!S117,"")))))))</f>
        <v>0.24673704225551346</v>
      </c>
      <c r="AE118" s="133">
        <f>IF($O$19="X",$Q$9,'VA_k1=0.6_k2=0.4'!M117)</f>
        <v>5</v>
      </c>
      <c r="AF118" s="133">
        <f>IF($O$19="X",$R$9,IF($N$7="S1",'VA_k1=0.6_k2=0.4'!N117,IF($N$7="S2",'VA_k1=0.6_k2=0.4'!O117,IF($N$7="I",'VA_k1=0.6_k2=0.4'!P117,IF($N$7="R",'VA_k1=0.6_k2=0.4'!Q117,IF($N$7="D",'VA_k1=0.6_k2=0.4'!R117,IF($N$7="V",'VA_k1=0.6_k2=0.4'!S117,"")))))))</f>
        <v>0.24673704225551346</v>
      </c>
      <c r="AG118" s="133">
        <f>IF($O$20="X",$Q$9,'VA_k1=0.7_k2=0.3'!M117)</f>
        <v>5</v>
      </c>
      <c r="AH118" s="133">
        <f>IF($O$20="X",$R$9,IF($N$7="S1",'VA_k1=0.7_k2=0.3'!N117,IF($N$7="S2",'VA_k1=0.7_k2=0.3'!O117,IF($N$7="I",'VA_k1=0.7_k2=0.3'!P117,IF($N$7="R",'VA_k1=0.7_k2=0.3'!Q117,IF($N$7="D",'VA_k1=0.7_k2=0.3'!R117,IF($N$7="V",'VA_k1=0.7_k2=0.3'!S117,"")))))))</f>
        <v>0.24673704225551346</v>
      </c>
      <c r="AI118" s="133">
        <f>IF($O$21="X",$Q$9,'VA_k1=0.8_k2=0.2'!M117)</f>
        <v>5</v>
      </c>
      <c r="AJ118" s="133">
        <f>IF($O$21="X",$R$9,IF($N$7="S1",'VA_k1=0.8_k2=0.2'!N117,IF($N$7="S2",'VA_k1=0.8_k2=0.2'!O117,IF($N$7="I",'VA_k1=0.8_k2=0.2'!P117,IF($N$7="R",'VA_k1=0.8_k2=0.2'!Q117,IF($N$7="D",'VA_k1=0.8_k2=0.2'!R117,IF($N$7="V",'VA_k1=0.8_k2=0.2'!S117,"")))))))</f>
        <v>0.24673704225551346</v>
      </c>
      <c r="AK118" s="133" t="e">
        <f>IF($O$22="X",$Q$9,'VA_k1=0.9_k2=0.1'!M117)</f>
        <v>#N/A</v>
      </c>
      <c r="AL118" s="133" t="e">
        <f>IF($O$22="X",$R$9,IF($N$7="S1",'VA_k1=0.9_k2=0.1'!N117,IF($N$7="S2",'VA_k1=0.9_k2=0.1'!O117,IF($N$7="I",'VA_k1=0.9_k2=0.1'!P117,IF($N$7="R",'VA_k1=0.9_k2=0.1'!Q117,IF($N$7="D",'VA_k1=0.9_k2=0.1'!R117,IF($N$7="V",'VA_k1=0.9_k2=0.1'!S117,"")))))))</f>
        <v>#N/A</v>
      </c>
      <c r="AM118" s="133">
        <f>IF($O$23="X",$Q$9,'VA_k1=1.0_k2=0.0'!M117)</f>
        <v>5</v>
      </c>
      <c r="AN118" s="133">
        <f>IF($O$23="X",$R$9,IF($N$7="S1",'VA_k1=1.0_k2=0.0'!N117,IF($N$7="S2",'VA_k1=1.0_k2=0.0'!O117,IF($N$7="I",'VA_k1=1.0_k2=0.0'!P117,IF($N$7="R",'VA_k1=1.0_k2=0.0'!Q117,IF($N$7="D",'VA_k1=1.0_k2=0.0'!R117,IF($N$7="V",'VA_k1=1.0_k2=0.0'!S117,"")))))))</f>
        <v>0.24673704225551346</v>
      </c>
    </row>
    <row r="119" spans="17:40" x14ac:dyDescent="0.25">
      <c r="Q119" s="133" t="e">
        <f>IF($O$12="X",$Q$9,'RESULTS (2S)'!B133)</f>
        <v>#N/A</v>
      </c>
      <c r="R119" s="133" t="e">
        <f>IF($O$12="X",$R$9,IF($N$7="S1",'RESULTS (2S)'!C133,IF($N$7="S2",'RESULTS (2S)'!D133,IF($N$7="I",'RESULTS (2S)'!E133,IF($N$7="R",'RESULTS (2S)'!F133,IF($N$7="D",'RESULTS (2S)'!G133,IF($N$7="V",'RESULTS (2S)'!H133,"")))))))</f>
        <v>#N/A</v>
      </c>
      <c r="S119" s="133">
        <f>IF($O$13="X",$Q$9,'VA_k1=0.0_k2=1.0'!M118)</f>
        <v>5</v>
      </c>
      <c r="T119" s="133">
        <f>IF($O$13="X",$R$9,IF($N$7="S1",'VA_k1=0.0_k2=1.0'!N118,IF($N$7="S2",'VA_k1=0.0_k2=1.0'!O118,IF($N$7="I",'VA_k1=0.0_k2=1.0'!P118,IF($N$7="R",'VA_k1=0.0_k2=1.0'!Q118,IF($N$7="D",'VA_k1=0.0_k2=1.0'!R118,IF($N$7="V",'VA_k1=0.0_k2=1.0'!S118,"")))))))</f>
        <v>0.24673704225551346</v>
      </c>
      <c r="U119" s="133">
        <f>IF($O$14="X",$Q$9,'VA_k1=0.1_k2=0.9'!M118)</f>
        <v>5</v>
      </c>
      <c r="V119" s="133">
        <f>IF($O$14="X",$R$9,IF($N$7="S1",'VA_k1=0.1_k2=0.9'!N118,IF($N$7="S2",'VA_k1=0.1_k2=0.9'!O118,IF($N$7="I",'VA_k1=0.1_k2=0.9'!P118,IF($N$7="R",'VA_k1=0.1_k2=0.9'!Q118,IF($N$7="D",'VA_k1=0.1_k2=0.9'!R118,IF($N$7="V",'VA_k1=0.1_k2=0.9'!S118,"")))))))</f>
        <v>0.24673704225551346</v>
      </c>
      <c r="W119" s="133">
        <f>IF($O$15="X",$Q$9,'VA_k1=0.2_k2=0.8'!M118)</f>
        <v>5</v>
      </c>
      <c r="X119" s="133">
        <f>IF($O$15="X",$R$9,IF($N$7="S1",'VA_k1=0.2_k2=0.8'!N118,IF($N$7="S2",'VA_k1=0.2_k2=0.8'!O118,IF($N$7="I",'VA_k1=0.2_k2=0.8'!P118,IF($N$7="R",'VA_k1=0.2_k2=0.8'!Q118,IF($N$7="D",'VA_k1=0.2_k2=0.8'!R118,IF($N$7="V",'VA_k1=0.2_k2=0.8'!S118,"")))))))</f>
        <v>0.24673704225551346</v>
      </c>
      <c r="Y119" s="133">
        <f>IF($O$16="X",$Q$9,'VA_k1=0.3_k2=0.7'!M118)</f>
        <v>5</v>
      </c>
      <c r="Z119" s="133">
        <f>IF($O$16="X",$R$9,IF($N$7="S1",'VA_k1=0.3_k2=0.7'!N118,IF($N$7="S2",'VA_k1=0.3_k2=0.7'!O118,IF($N$7="I",'VA_k1=0.3_k2=0.7'!P118,IF($N$7="R",'VA_k1=0.3_k2=0.7'!Q118,IF($N$7="D",'VA_k1=0.3_k2=0.7'!R118,IF($N$7="V",'VA_k1=0.3_k2=0.7'!S118,"")))))))</f>
        <v>0.24673704225551346</v>
      </c>
      <c r="AA119" s="133">
        <f>IF($O$17="X",$Q$9,'VA_k1=0.4_k2=0.6'!M118)</f>
        <v>5</v>
      </c>
      <c r="AB119" s="133">
        <f>IF($O$17="X",$R$9,IF($N$7="S1",'VA_k1=0.4_k2=0.6'!N118,IF($N$7="S2",'VA_k1=0.4_k2=0.6'!O118,IF($N$7="I",'VA_k1=0.4_k2=0.6'!P118,IF($N$7="R",'VA_k1=0.4_k2=0.6'!Q118,IF($N$7="D",'VA_k1=0.4_k2=0.6'!R118,IF($N$7="V",'VA_k1=0.4_k2=0.6'!S118,"")))))))</f>
        <v>0.24673704225551346</v>
      </c>
      <c r="AC119" s="133">
        <f>IF($O$18="X",$Q$9,'VA_k1=0.5_k2=0.5'!M118)</f>
        <v>5</v>
      </c>
      <c r="AD119" s="133">
        <f>IF($O$18="X",$R$9,IF($N$7="S1",'VA_k1=0.5_k2=0.5'!N118,IF($N$7="S2",'VA_k1=0.5_k2=0.5'!O118,IF($N$7="I",'VA_k1=0.5_k2=0.5'!P118,IF($N$7="R",'VA_k1=0.5_k2=0.5'!Q118,IF($N$7="D",'VA_k1=0.5_k2=0.5'!R118,IF($N$7="V",'VA_k1=0.5_k2=0.5'!S118,"")))))))</f>
        <v>0.24673704225551346</v>
      </c>
      <c r="AE119" s="133">
        <f>IF($O$19="X",$Q$9,'VA_k1=0.6_k2=0.4'!M118)</f>
        <v>5</v>
      </c>
      <c r="AF119" s="133">
        <f>IF($O$19="X",$R$9,IF($N$7="S1",'VA_k1=0.6_k2=0.4'!N118,IF($N$7="S2",'VA_k1=0.6_k2=0.4'!O118,IF($N$7="I",'VA_k1=0.6_k2=0.4'!P118,IF($N$7="R",'VA_k1=0.6_k2=0.4'!Q118,IF($N$7="D",'VA_k1=0.6_k2=0.4'!R118,IF($N$7="V",'VA_k1=0.6_k2=0.4'!S118,"")))))))</f>
        <v>0.24673704225551346</v>
      </c>
      <c r="AG119" s="133">
        <f>IF($O$20="X",$Q$9,'VA_k1=0.7_k2=0.3'!M118)</f>
        <v>5</v>
      </c>
      <c r="AH119" s="133">
        <f>IF($O$20="X",$R$9,IF($N$7="S1",'VA_k1=0.7_k2=0.3'!N118,IF($N$7="S2",'VA_k1=0.7_k2=0.3'!O118,IF($N$7="I",'VA_k1=0.7_k2=0.3'!P118,IF($N$7="R",'VA_k1=0.7_k2=0.3'!Q118,IF($N$7="D",'VA_k1=0.7_k2=0.3'!R118,IF($N$7="V",'VA_k1=0.7_k2=0.3'!S118,"")))))))</f>
        <v>0.24673704225551346</v>
      </c>
      <c r="AI119" s="133">
        <f>IF($O$21="X",$Q$9,'VA_k1=0.8_k2=0.2'!M118)</f>
        <v>5</v>
      </c>
      <c r="AJ119" s="133">
        <f>IF($O$21="X",$R$9,IF($N$7="S1",'VA_k1=0.8_k2=0.2'!N118,IF($N$7="S2",'VA_k1=0.8_k2=0.2'!O118,IF($N$7="I",'VA_k1=0.8_k2=0.2'!P118,IF($N$7="R",'VA_k1=0.8_k2=0.2'!Q118,IF($N$7="D",'VA_k1=0.8_k2=0.2'!R118,IF($N$7="V",'VA_k1=0.8_k2=0.2'!S118,"")))))))</f>
        <v>0.24673704225551346</v>
      </c>
      <c r="AK119" s="133" t="e">
        <f>IF($O$22="X",$Q$9,'VA_k1=0.9_k2=0.1'!M118)</f>
        <v>#N/A</v>
      </c>
      <c r="AL119" s="133" t="e">
        <f>IF($O$22="X",$R$9,IF($N$7="S1",'VA_k1=0.9_k2=0.1'!N118,IF($N$7="S2",'VA_k1=0.9_k2=0.1'!O118,IF($N$7="I",'VA_k1=0.9_k2=0.1'!P118,IF($N$7="R",'VA_k1=0.9_k2=0.1'!Q118,IF($N$7="D",'VA_k1=0.9_k2=0.1'!R118,IF($N$7="V",'VA_k1=0.9_k2=0.1'!S118,"")))))))</f>
        <v>#N/A</v>
      </c>
      <c r="AM119" s="133">
        <f>IF($O$23="X",$Q$9,'VA_k1=1.0_k2=0.0'!M118)</f>
        <v>5</v>
      </c>
      <c r="AN119" s="133">
        <f>IF($O$23="X",$R$9,IF($N$7="S1",'VA_k1=1.0_k2=0.0'!N118,IF($N$7="S2",'VA_k1=1.0_k2=0.0'!O118,IF($N$7="I",'VA_k1=1.0_k2=0.0'!P118,IF($N$7="R",'VA_k1=1.0_k2=0.0'!Q118,IF($N$7="D",'VA_k1=1.0_k2=0.0'!R118,IF($N$7="V",'VA_k1=1.0_k2=0.0'!S118,"")))))))</f>
        <v>0.24673704225551346</v>
      </c>
    </row>
    <row r="120" spans="17:40" x14ac:dyDescent="0.25">
      <c r="Q120" s="133" t="e">
        <f>IF($O$12="X",$Q$9,'RESULTS (2S)'!B134)</f>
        <v>#N/A</v>
      </c>
      <c r="R120" s="133" t="e">
        <f>IF($O$12="X",$R$9,IF($N$7="S1",'RESULTS (2S)'!C134,IF($N$7="S2",'RESULTS (2S)'!D134,IF($N$7="I",'RESULTS (2S)'!E134,IF($N$7="R",'RESULTS (2S)'!F134,IF($N$7="D",'RESULTS (2S)'!G134,IF($N$7="V",'RESULTS (2S)'!H134,"")))))))</f>
        <v>#N/A</v>
      </c>
      <c r="S120" s="133">
        <f>IF($O$13="X",$Q$9,'VA_k1=0.0_k2=1.0'!M119)</f>
        <v>5</v>
      </c>
      <c r="T120" s="133">
        <f>IF($O$13="X",$R$9,IF($N$7="S1",'VA_k1=0.0_k2=1.0'!N119,IF($N$7="S2",'VA_k1=0.0_k2=1.0'!O119,IF($N$7="I",'VA_k1=0.0_k2=1.0'!P119,IF($N$7="R",'VA_k1=0.0_k2=1.0'!Q119,IF($N$7="D",'VA_k1=0.0_k2=1.0'!R119,IF($N$7="V",'VA_k1=0.0_k2=1.0'!S119,"")))))))</f>
        <v>0.24673704225551346</v>
      </c>
      <c r="U120" s="133">
        <f>IF($O$14="X",$Q$9,'VA_k1=0.1_k2=0.9'!M119)</f>
        <v>5</v>
      </c>
      <c r="V120" s="133">
        <f>IF($O$14="X",$R$9,IF($N$7="S1",'VA_k1=0.1_k2=0.9'!N119,IF($N$7="S2",'VA_k1=0.1_k2=0.9'!O119,IF($N$7="I",'VA_k1=0.1_k2=0.9'!P119,IF($N$7="R",'VA_k1=0.1_k2=0.9'!Q119,IF($N$7="D",'VA_k1=0.1_k2=0.9'!R119,IF($N$7="V",'VA_k1=0.1_k2=0.9'!S119,"")))))))</f>
        <v>0.24673704225551346</v>
      </c>
      <c r="W120" s="133">
        <f>IF($O$15="X",$Q$9,'VA_k1=0.2_k2=0.8'!M119)</f>
        <v>5</v>
      </c>
      <c r="X120" s="133">
        <f>IF($O$15="X",$R$9,IF($N$7="S1",'VA_k1=0.2_k2=0.8'!N119,IF($N$7="S2",'VA_k1=0.2_k2=0.8'!O119,IF($N$7="I",'VA_k1=0.2_k2=0.8'!P119,IF($N$7="R",'VA_k1=0.2_k2=0.8'!Q119,IF($N$7="D",'VA_k1=0.2_k2=0.8'!R119,IF($N$7="V",'VA_k1=0.2_k2=0.8'!S119,"")))))))</f>
        <v>0.24673704225551346</v>
      </c>
      <c r="Y120" s="133">
        <f>IF($O$16="X",$Q$9,'VA_k1=0.3_k2=0.7'!M119)</f>
        <v>5</v>
      </c>
      <c r="Z120" s="133">
        <f>IF($O$16="X",$R$9,IF($N$7="S1",'VA_k1=0.3_k2=0.7'!N119,IF($N$7="S2",'VA_k1=0.3_k2=0.7'!O119,IF($N$7="I",'VA_k1=0.3_k2=0.7'!P119,IF($N$7="R",'VA_k1=0.3_k2=0.7'!Q119,IF($N$7="D",'VA_k1=0.3_k2=0.7'!R119,IF($N$7="V",'VA_k1=0.3_k2=0.7'!S119,"")))))))</f>
        <v>0.24673704225551346</v>
      </c>
      <c r="AA120" s="133">
        <f>IF($O$17="X",$Q$9,'VA_k1=0.4_k2=0.6'!M119)</f>
        <v>5</v>
      </c>
      <c r="AB120" s="133">
        <f>IF($O$17="X",$R$9,IF($N$7="S1",'VA_k1=0.4_k2=0.6'!N119,IF($N$7="S2",'VA_k1=0.4_k2=0.6'!O119,IF($N$7="I",'VA_k1=0.4_k2=0.6'!P119,IF($N$7="R",'VA_k1=0.4_k2=0.6'!Q119,IF($N$7="D",'VA_k1=0.4_k2=0.6'!R119,IF($N$7="V",'VA_k1=0.4_k2=0.6'!S119,"")))))))</f>
        <v>0.24673704225551346</v>
      </c>
      <c r="AC120" s="133">
        <f>IF($O$18="X",$Q$9,'VA_k1=0.5_k2=0.5'!M119)</f>
        <v>5</v>
      </c>
      <c r="AD120" s="133">
        <f>IF($O$18="X",$R$9,IF($N$7="S1",'VA_k1=0.5_k2=0.5'!N119,IF($N$7="S2",'VA_k1=0.5_k2=0.5'!O119,IF($N$7="I",'VA_k1=0.5_k2=0.5'!P119,IF($N$7="R",'VA_k1=0.5_k2=0.5'!Q119,IF($N$7="D",'VA_k1=0.5_k2=0.5'!R119,IF($N$7="V",'VA_k1=0.5_k2=0.5'!S119,"")))))))</f>
        <v>0.24673704225551346</v>
      </c>
      <c r="AE120" s="133">
        <f>IF($O$19="X",$Q$9,'VA_k1=0.6_k2=0.4'!M119)</f>
        <v>5</v>
      </c>
      <c r="AF120" s="133">
        <f>IF($O$19="X",$R$9,IF($N$7="S1",'VA_k1=0.6_k2=0.4'!N119,IF($N$7="S2",'VA_k1=0.6_k2=0.4'!O119,IF($N$7="I",'VA_k1=0.6_k2=0.4'!P119,IF($N$7="R",'VA_k1=0.6_k2=0.4'!Q119,IF($N$7="D",'VA_k1=0.6_k2=0.4'!R119,IF($N$7="V",'VA_k1=0.6_k2=0.4'!S119,"")))))))</f>
        <v>0.24673704225551346</v>
      </c>
      <c r="AG120" s="133">
        <f>IF($O$20="X",$Q$9,'VA_k1=0.7_k2=0.3'!M119)</f>
        <v>5</v>
      </c>
      <c r="AH120" s="133">
        <f>IF($O$20="X",$R$9,IF($N$7="S1",'VA_k1=0.7_k2=0.3'!N119,IF($N$7="S2",'VA_k1=0.7_k2=0.3'!O119,IF($N$7="I",'VA_k1=0.7_k2=0.3'!P119,IF($N$7="R",'VA_k1=0.7_k2=0.3'!Q119,IF($N$7="D",'VA_k1=0.7_k2=0.3'!R119,IF($N$7="V",'VA_k1=0.7_k2=0.3'!S119,"")))))))</f>
        <v>0.24673704225551346</v>
      </c>
      <c r="AI120" s="133">
        <f>IF($O$21="X",$Q$9,'VA_k1=0.8_k2=0.2'!M119)</f>
        <v>5</v>
      </c>
      <c r="AJ120" s="133">
        <f>IF($O$21="X",$R$9,IF($N$7="S1",'VA_k1=0.8_k2=0.2'!N119,IF($N$7="S2",'VA_k1=0.8_k2=0.2'!O119,IF($N$7="I",'VA_k1=0.8_k2=0.2'!P119,IF($N$7="R",'VA_k1=0.8_k2=0.2'!Q119,IF($N$7="D",'VA_k1=0.8_k2=0.2'!R119,IF($N$7="V",'VA_k1=0.8_k2=0.2'!S119,"")))))))</f>
        <v>0.24673704225551346</v>
      </c>
      <c r="AK120" s="133" t="e">
        <f>IF($O$22="X",$Q$9,'VA_k1=0.9_k2=0.1'!M119)</f>
        <v>#N/A</v>
      </c>
      <c r="AL120" s="133" t="e">
        <f>IF($O$22="X",$R$9,IF($N$7="S1",'VA_k1=0.9_k2=0.1'!N119,IF($N$7="S2",'VA_k1=0.9_k2=0.1'!O119,IF($N$7="I",'VA_k1=0.9_k2=0.1'!P119,IF($N$7="R",'VA_k1=0.9_k2=0.1'!Q119,IF($N$7="D",'VA_k1=0.9_k2=0.1'!R119,IF($N$7="V",'VA_k1=0.9_k2=0.1'!S119,"")))))))</f>
        <v>#N/A</v>
      </c>
      <c r="AM120" s="133">
        <f>IF($O$23="X",$Q$9,'VA_k1=1.0_k2=0.0'!M119)</f>
        <v>5</v>
      </c>
      <c r="AN120" s="133">
        <f>IF($O$23="X",$R$9,IF($N$7="S1",'VA_k1=1.0_k2=0.0'!N119,IF($N$7="S2",'VA_k1=1.0_k2=0.0'!O119,IF($N$7="I",'VA_k1=1.0_k2=0.0'!P119,IF($N$7="R",'VA_k1=1.0_k2=0.0'!Q119,IF($N$7="D",'VA_k1=1.0_k2=0.0'!R119,IF($N$7="V",'VA_k1=1.0_k2=0.0'!S119,"")))))))</f>
        <v>0.24673704225551346</v>
      </c>
    </row>
    <row r="121" spans="17:40" x14ac:dyDescent="0.25">
      <c r="Q121" s="133" t="e">
        <f>IF($O$12="X",$Q$9,'RESULTS (2S)'!B135)</f>
        <v>#N/A</v>
      </c>
      <c r="R121" s="133" t="e">
        <f>IF($O$12="X",$R$9,IF($N$7="S1",'RESULTS (2S)'!C135,IF($N$7="S2",'RESULTS (2S)'!D135,IF($N$7="I",'RESULTS (2S)'!E135,IF($N$7="R",'RESULTS (2S)'!F135,IF($N$7="D",'RESULTS (2S)'!G135,IF($N$7="V",'RESULTS (2S)'!H135,"")))))))</f>
        <v>#N/A</v>
      </c>
      <c r="S121" s="133">
        <f>IF($O$13="X",$Q$9,'VA_k1=0.0_k2=1.0'!M120)</f>
        <v>5</v>
      </c>
      <c r="T121" s="133">
        <f>IF($O$13="X",$R$9,IF($N$7="S1",'VA_k1=0.0_k2=1.0'!N120,IF($N$7="S2",'VA_k1=0.0_k2=1.0'!O120,IF($N$7="I",'VA_k1=0.0_k2=1.0'!P120,IF($N$7="R",'VA_k1=0.0_k2=1.0'!Q120,IF($N$7="D",'VA_k1=0.0_k2=1.0'!R120,IF($N$7="V",'VA_k1=0.0_k2=1.0'!S120,"")))))))</f>
        <v>0.24673704225551346</v>
      </c>
      <c r="U121" s="133">
        <f>IF($O$14="X",$Q$9,'VA_k1=0.1_k2=0.9'!M120)</f>
        <v>5</v>
      </c>
      <c r="V121" s="133">
        <f>IF($O$14="X",$R$9,IF($N$7="S1",'VA_k1=0.1_k2=0.9'!N120,IF($N$7="S2",'VA_k1=0.1_k2=0.9'!O120,IF($N$7="I",'VA_k1=0.1_k2=0.9'!P120,IF($N$7="R",'VA_k1=0.1_k2=0.9'!Q120,IF($N$7="D",'VA_k1=0.1_k2=0.9'!R120,IF($N$7="V",'VA_k1=0.1_k2=0.9'!S120,"")))))))</f>
        <v>0.24673704225551346</v>
      </c>
      <c r="W121" s="133">
        <f>IF($O$15="X",$Q$9,'VA_k1=0.2_k2=0.8'!M120)</f>
        <v>5</v>
      </c>
      <c r="X121" s="133">
        <f>IF($O$15="X",$R$9,IF($N$7="S1",'VA_k1=0.2_k2=0.8'!N120,IF($N$7="S2",'VA_k1=0.2_k2=0.8'!O120,IF($N$7="I",'VA_k1=0.2_k2=0.8'!P120,IF($N$7="R",'VA_k1=0.2_k2=0.8'!Q120,IF($N$7="D",'VA_k1=0.2_k2=0.8'!R120,IF($N$7="V",'VA_k1=0.2_k2=0.8'!S120,"")))))))</f>
        <v>0.24673704225551346</v>
      </c>
      <c r="Y121" s="133">
        <f>IF($O$16="X",$Q$9,'VA_k1=0.3_k2=0.7'!M120)</f>
        <v>5</v>
      </c>
      <c r="Z121" s="133">
        <f>IF($O$16="X",$R$9,IF($N$7="S1",'VA_k1=0.3_k2=0.7'!N120,IF($N$7="S2",'VA_k1=0.3_k2=0.7'!O120,IF($N$7="I",'VA_k1=0.3_k2=0.7'!P120,IF($N$7="R",'VA_k1=0.3_k2=0.7'!Q120,IF($N$7="D",'VA_k1=0.3_k2=0.7'!R120,IF($N$7="V",'VA_k1=0.3_k2=0.7'!S120,"")))))))</f>
        <v>0.24673704225551346</v>
      </c>
      <c r="AA121" s="133">
        <f>IF($O$17="X",$Q$9,'VA_k1=0.4_k2=0.6'!M120)</f>
        <v>5</v>
      </c>
      <c r="AB121" s="133">
        <f>IF($O$17="X",$R$9,IF($N$7="S1",'VA_k1=0.4_k2=0.6'!N120,IF($N$7="S2",'VA_k1=0.4_k2=0.6'!O120,IF($N$7="I",'VA_k1=0.4_k2=0.6'!P120,IF($N$7="R",'VA_k1=0.4_k2=0.6'!Q120,IF($N$7="D",'VA_k1=0.4_k2=0.6'!R120,IF($N$7="V",'VA_k1=0.4_k2=0.6'!S120,"")))))))</f>
        <v>0.24673704225551346</v>
      </c>
      <c r="AC121" s="133">
        <f>IF($O$18="X",$Q$9,'VA_k1=0.5_k2=0.5'!M120)</f>
        <v>5</v>
      </c>
      <c r="AD121" s="133">
        <f>IF($O$18="X",$R$9,IF($N$7="S1",'VA_k1=0.5_k2=0.5'!N120,IF($N$7="S2",'VA_k1=0.5_k2=0.5'!O120,IF($N$7="I",'VA_k1=0.5_k2=0.5'!P120,IF($N$7="R",'VA_k1=0.5_k2=0.5'!Q120,IF($N$7="D",'VA_k1=0.5_k2=0.5'!R120,IF($N$7="V",'VA_k1=0.5_k2=0.5'!S120,"")))))))</f>
        <v>0.24673704225551346</v>
      </c>
      <c r="AE121" s="133">
        <f>IF($O$19="X",$Q$9,'VA_k1=0.6_k2=0.4'!M120)</f>
        <v>5</v>
      </c>
      <c r="AF121" s="133">
        <f>IF($O$19="X",$R$9,IF($N$7="S1",'VA_k1=0.6_k2=0.4'!N120,IF($N$7="S2",'VA_k1=0.6_k2=0.4'!O120,IF($N$7="I",'VA_k1=0.6_k2=0.4'!P120,IF($N$7="R",'VA_k1=0.6_k2=0.4'!Q120,IF($N$7="D",'VA_k1=0.6_k2=0.4'!R120,IF($N$7="V",'VA_k1=0.6_k2=0.4'!S120,"")))))))</f>
        <v>0.24673704225551346</v>
      </c>
      <c r="AG121" s="133">
        <f>IF($O$20="X",$Q$9,'VA_k1=0.7_k2=0.3'!M120)</f>
        <v>5</v>
      </c>
      <c r="AH121" s="133">
        <f>IF($O$20="X",$R$9,IF($N$7="S1",'VA_k1=0.7_k2=0.3'!N120,IF($N$7="S2",'VA_k1=0.7_k2=0.3'!O120,IF($N$7="I",'VA_k1=0.7_k2=0.3'!P120,IF($N$7="R",'VA_k1=0.7_k2=0.3'!Q120,IF($N$7="D",'VA_k1=0.7_k2=0.3'!R120,IF($N$7="V",'VA_k1=0.7_k2=0.3'!S120,"")))))))</f>
        <v>0.24673704225551346</v>
      </c>
      <c r="AI121" s="133">
        <f>IF($O$21="X",$Q$9,'VA_k1=0.8_k2=0.2'!M120)</f>
        <v>5</v>
      </c>
      <c r="AJ121" s="133">
        <f>IF($O$21="X",$R$9,IF($N$7="S1",'VA_k1=0.8_k2=0.2'!N120,IF($N$7="S2",'VA_k1=0.8_k2=0.2'!O120,IF($N$7="I",'VA_k1=0.8_k2=0.2'!P120,IF($N$7="R",'VA_k1=0.8_k2=0.2'!Q120,IF($N$7="D",'VA_k1=0.8_k2=0.2'!R120,IF($N$7="V",'VA_k1=0.8_k2=0.2'!S120,"")))))))</f>
        <v>0.24673704225551346</v>
      </c>
      <c r="AK121" s="133" t="e">
        <f>IF($O$22="X",$Q$9,'VA_k1=0.9_k2=0.1'!M120)</f>
        <v>#N/A</v>
      </c>
      <c r="AL121" s="133" t="e">
        <f>IF($O$22="X",$R$9,IF($N$7="S1",'VA_k1=0.9_k2=0.1'!N120,IF($N$7="S2",'VA_k1=0.9_k2=0.1'!O120,IF($N$7="I",'VA_k1=0.9_k2=0.1'!P120,IF($N$7="R",'VA_k1=0.9_k2=0.1'!Q120,IF($N$7="D",'VA_k1=0.9_k2=0.1'!R120,IF($N$7="V",'VA_k1=0.9_k2=0.1'!S120,"")))))))</f>
        <v>#N/A</v>
      </c>
      <c r="AM121" s="133">
        <f>IF($O$23="X",$Q$9,'VA_k1=1.0_k2=0.0'!M120)</f>
        <v>5</v>
      </c>
      <c r="AN121" s="133">
        <f>IF($O$23="X",$R$9,IF($N$7="S1",'VA_k1=1.0_k2=0.0'!N120,IF($N$7="S2",'VA_k1=1.0_k2=0.0'!O120,IF($N$7="I",'VA_k1=1.0_k2=0.0'!P120,IF($N$7="R",'VA_k1=1.0_k2=0.0'!Q120,IF($N$7="D",'VA_k1=1.0_k2=0.0'!R120,IF($N$7="V",'VA_k1=1.0_k2=0.0'!S120,"")))))))</f>
        <v>0.24673704225551346</v>
      </c>
    </row>
    <row r="122" spans="17:40" x14ac:dyDescent="0.25">
      <c r="Q122" s="133" t="e">
        <f>IF($O$12="X",$Q$9,'RESULTS (2S)'!B136)</f>
        <v>#N/A</v>
      </c>
      <c r="R122" s="133" t="e">
        <f>IF($O$12="X",$R$9,IF($N$7="S1",'RESULTS (2S)'!C136,IF($N$7="S2",'RESULTS (2S)'!D136,IF($N$7="I",'RESULTS (2S)'!E136,IF($N$7="R",'RESULTS (2S)'!F136,IF($N$7="D",'RESULTS (2S)'!G136,IF($N$7="V",'RESULTS (2S)'!H136,"")))))))</f>
        <v>#N/A</v>
      </c>
      <c r="S122" s="133">
        <f>IF($O$13="X",$Q$9,'VA_k1=0.0_k2=1.0'!M121)</f>
        <v>5</v>
      </c>
      <c r="T122" s="133">
        <f>IF($O$13="X",$R$9,IF($N$7="S1",'VA_k1=0.0_k2=1.0'!N121,IF($N$7="S2",'VA_k1=0.0_k2=1.0'!O121,IF($N$7="I",'VA_k1=0.0_k2=1.0'!P121,IF($N$7="R",'VA_k1=0.0_k2=1.0'!Q121,IF($N$7="D",'VA_k1=0.0_k2=1.0'!R121,IF($N$7="V",'VA_k1=0.0_k2=1.0'!S121,"")))))))</f>
        <v>0.24673704225551346</v>
      </c>
      <c r="U122" s="133">
        <f>IF($O$14="X",$Q$9,'VA_k1=0.1_k2=0.9'!M121)</f>
        <v>5</v>
      </c>
      <c r="V122" s="133">
        <f>IF($O$14="X",$R$9,IF($N$7="S1",'VA_k1=0.1_k2=0.9'!N121,IF($N$7="S2",'VA_k1=0.1_k2=0.9'!O121,IF($N$7="I",'VA_k1=0.1_k2=0.9'!P121,IF($N$7="R",'VA_k1=0.1_k2=0.9'!Q121,IF($N$7="D",'VA_k1=0.1_k2=0.9'!R121,IF($N$7="V",'VA_k1=0.1_k2=0.9'!S121,"")))))))</f>
        <v>0.24673704225551346</v>
      </c>
      <c r="W122" s="133">
        <f>IF($O$15="X",$Q$9,'VA_k1=0.2_k2=0.8'!M121)</f>
        <v>5</v>
      </c>
      <c r="X122" s="133">
        <f>IF($O$15="X",$R$9,IF($N$7="S1",'VA_k1=0.2_k2=0.8'!N121,IF($N$7="S2",'VA_k1=0.2_k2=0.8'!O121,IF($N$7="I",'VA_k1=0.2_k2=0.8'!P121,IF($N$7="R",'VA_k1=0.2_k2=0.8'!Q121,IF($N$7="D",'VA_k1=0.2_k2=0.8'!R121,IF($N$7="V",'VA_k1=0.2_k2=0.8'!S121,"")))))))</f>
        <v>0.24673704225551346</v>
      </c>
      <c r="Y122" s="133">
        <f>IF($O$16="X",$Q$9,'VA_k1=0.3_k2=0.7'!M121)</f>
        <v>5</v>
      </c>
      <c r="Z122" s="133">
        <f>IF($O$16="X",$R$9,IF($N$7="S1",'VA_k1=0.3_k2=0.7'!N121,IF($N$7="S2",'VA_k1=0.3_k2=0.7'!O121,IF($N$7="I",'VA_k1=0.3_k2=0.7'!P121,IF($N$7="R",'VA_k1=0.3_k2=0.7'!Q121,IF($N$7="D",'VA_k1=0.3_k2=0.7'!R121,IF($N$7="V",'VA_k1=0.3_k2=0.7'!S121,"")))))))</f>
        <v>0.24673704225551346</v>
      </c>
      <c r="AA122" s="133">
        <f>IF($O$17="X",$Q$9,'VA_k1=0.4_k2=0.6'!M121)</f>
        <v>5</v>
      </c>
      <c r="AB122" s="133">
        <f>IF($O$17="X",$R$9,IF($N$7="S1",'VA_k1=0.4_k2=0.6'!N121,IF($N$7="S2",'VA_k1=0.4_k2=0.6'!O121,IF($N$7="I",'VA_k1=0.4_k2=0.6'!P121,IF($N$7="R",'VA_k1=0.4_k2=0.6'!Q121,IF($N$7="D",'VA_k1=0.4_k2=0.6'!R121,IF($N$7="V",'VA_k1=0.4_k2=0.6'!S121,"")))))))</f>
        <v>0.24673704225551346</v>
      </c>
      <c r="AC122" s="133">
        <f>IF($O$18="X",$Q$9,'VA_k1=0.5_k2=0.5'!M121)</f>
        <v>5</v>
      </c>
      <c r="AD122" s="133">
        <f>IF($O$18="X",$R$9,IF($N$7="S1",'VA_k1=0.5_k2=0.5'!N121,IF($N$7="S2",'VA_k1=0.5_k2=0.5'!O121,IF($N$7="I",'VA_k1=0.5_k2=0.5'!P121,IF($N$7="R",'VA_k1=0.5_k2=0.5'!Q121,IF($N$7="D",'VA_k1=0.5_k2=0.5'!R121,IF($N$7="V",'VA_k1=0.5_k2=0.5'!S121,"")))))))</f>
        <v>0.24673704225551346</v>
      </c>
      <c r="AE122" s="133">
        <f>IF($O$19="X",$Q$9,'VA_k1=0.6_k2=0.4'!M121)</f>
        <v>5</v>
      </c>
      <c r="AF122" s="133">
        <f>IF($O$19="X",$R$9,IF($N$7="S1",'VA_k1=0.6_k2=0.4'!N121,IF($N$7="S2",'VA_k1=0.6_k2=0.4'!O121,IF($N$7="I",'VA_k1=0.6_k2=0.4'!P121,IF($N$7="R",'VA_k1=0.6_k2=0.4'!Q121,IF($N$7="D",'VA_k1=0.6_k2=0.4'!R121,IF($N$7="V",'VA_k1=0.6_k2=0.4'!S121,"")))))))</f>
        <v>0.24673704225551346</v>
      </c>
      <c r="AG122" s="133">
        <f>IF($O$20="X",$Q$9,'VA_k1=0.7_k2=0.3'!M121)</f>
        <v>5</v>
      </c>
      <c r="AH122" s="133">
        <f>IF($O$20="X",$R$9,IF($N$7="S1",'VA_k1=0.7_k2=0.3'!N121,IF($N$7="S2",'VA_k1=0.7_k2=0.3'!O121,IF($N$7="I",'VA_k1=0.7_k2=0.3'!P121,IF($N$7="R",'VA_k1=0.7_k2=0.3'!Q121,IF($N$7="D",'VA_k1=0.7_k2=0.3'!R121,IF($N$7="V",'VA_k1=0.7_k2=0.3'!S121,"")))))))</f>
        <v>0.24673704225551346</v>
      </c>
      <c r="AI122" s="133">
        <f>IF($O$21="X",$Q$9,'VA_k1=0.8_k2=0.2'!M121)</f>
        <v>5</v>
      </c>
      <c r="AJ122" s="133">
        <f>IF($O$21="X",$R$9,IF($N$7="S1",'VA_k1=0.8_k2=0.2'!N121,IF($N$7="S2",'VA_k1=0.8_k2=0.2'!O121,IF($N$7="I",'VA_k1=0.8_k2=0.2'!P121,IF($N$7="R",'VA_k1=0.8_k2=0.2'!Q121,IF($N$7="D",'VA_k1=0.8_k2=0.2'!R121,IF($N$7="V",'VA_k1=0.8_k2=0.2'!S121,"")))))))</f>
        <v>0.24673704225551346</v>
      </c>
      <c r="AK122" s="133" t="e">
        <f>IF($O$22="X",$Q$9,'VA_k1=0.9_k2=0.1'!M121)</f>
        <v>#N/A</v>
      </c>
      <c r="AL122" s="133" t="e">
        <f>IF($O$22="X",$R$9,IF($N$7="S1",'VA_k1=0.9_k2=0.1'!N121,IF($N$7="S2",'VA_k1=0.9_k2=0.1'!O121,IF($N$7="I",'VA_k1=0.9_k2=0.1'!P121,IF($N$7="R",'VA_k1=0.9_k2=0.1'!Q121,IF($N$7="D",'VA_k1=0.9_k2=0.1'!R121,IF($N$7="V",'VA_k1=0.9_k2=0.1'!S121,"")))))))</f>
        <v>#N/A</v>
      </c>
      <c r="AM122" s="133">
        <f>IF($O$23="X",$Q$9,'VA_k1=1.0_k2=0.0'!M121)</f>
        <v>5</v>
      </c>
      <c r="AN122" s="133">
        <f>IF($O$23="X",$R$9,IF($N$7="S1",'VA_k1=1.0_k2=0.0'!N121,IF($N$7="S2",'VA_k1=1.0_k2=0.0'!O121,IF($N$7="I",'VA_k1=1.0_k2=0.0'!P121,IF($N$7="R",'VA_k1=1.0_k2=0.0'!Q121,IF($N$7="D",'VA_k1=1.0_k2=0.0'!R121,IF($N$7="V",'VA_k1=1.0_k2=0.0'!S121,"")))))))</f>
        <v>0.24673704225551346</v>
      </c>
    </row>
    <row r="123" spans="17:40" x14ac:dyDescent="0.25">
      <c r="Q123" s="133" t="e">
        <f>IF($O$12="X",$Q$9,'RESULTS (2S)'!B137)</f>
        <v>#N/A</v>
      </c>
      <c r="R123" s="133" t="e">
        <f>IF($O$12="X",$R$9,IF($N$7="S1",'RESULTS (2S)'!C137,IF($N$7="S2",'RESULTS (2S)'!D137,IF($N$7="I",'RESULTS (2S)'!E137,IF($N$7="R",'RESULTS (2S)'!F137,IF($N$7="D",'RESULTS (2S)'!G137,IF($N$7="V",'RESULTS (2S)'!H137,"")))))))</f>
        <v>#N/A</v>
      </c>
      <c r="S123" s="133">
        <f>IF($O$13="X",$Q$9,'VA_k1=0.0_k2=1.0'!M122)</f>
        <v>5</v>
      </c>
      <c r="T123" s="133">
        <f>IF($O$13="X",$R$9,IF($N$7="S1",'VA_k1=0.0_k2=1.0'!N122,IF($N$7="S2",'VA_k1=0.0_k2=1.0'!O122,IF($N$7="I",'VA_k1=0.0_k2=1.0'!P122,IF($N$7="R",'VA_k1=0.0_k2=1.0'!Q122,IF($N$7="D",'VA_k1=0.0_k2=1.0'!R122,IF($N$7="V",'VA_k1=0.0_k2=1.0'!S122,"")))))))</f>
        <v>0.24673704225551346</v>
      </c>
      <c r="U123" s="133">
        <f>IF($O$14="X",$Q$9,'VA_k1=0.1_k2=0.9'!M122)</f>
        <v>5</v>
      </c>
      <c r="V123" s="133">
        <f>IF($O$14="X",$R$9,IF($N$7="S1",'VA_k1=0.1_k2=0.9'!N122,IF($N$7="S2",'VA_k1=0.1_k2=0.9'!O122,IF($N$7="I",'VA_k1=0.1_k2=0.9'!P122,IF($N$7="R",'VA_k1=0.1_k2=0.9'!Q122,IF($N$7="D",'VA_k1=0.1_k2=0.9'!R122,IF($N$7="V",'VA_k1=0.1_k2=0.9'!S122,"")))))))</f>
        <v>0.24673704225551346</v>
      </c>
      <c r="W123" s="133">
        <f>IF($O$15="X",$Q$9,'VA_k1=0.2_k2=0.8'!M122)</f>
        <v>5</v>
      </c>
      <c r="X123" s="133">
        <f>IF($O$15="X",$R$9,IF($N$7="S1",'VA_k1=0.2_k2=0.8'!N122,IF($N$7="S2",'VA_k1=0.2_k2=0.8'!O122,IF($N$7="I",'VA_k1=0.2_k2=0.8'!P122,IF($N$7="R",'VA_k1=0.2_k2=0.8'!Q122,IF($N$7="D",'VA_k1=0.2_k2=0.8'!R122,IF($N$7="V",'VA_k1=0.2_k2=0.8'!S122,"")))))))</f>
        <v>0.24673704225551346</v>
      </c>
      <c r="Y123" s="133">
        <f>IF($O$16="X",$Q$9,'VA_k1=0.3_k2=0.7'!M122)</f>
        <v>5</v>
      </c>
      <c r="Z123" s="133">
        <f>IF($O$16="X",$R$9,IF($N$7="S1",'VA_k1=0.3_k2=0.7'!N122,IF($N$7="S2",'VA_k1=0.3_k2=0.7'!O122,IF($N$7="I",'VA_k1=0.3_k2=0.7'!P122,IF($N$7="R",'VA_k1=0.3_k2=0.7'!Q122,IF($N$7="D",'VA_k1=0.3_k2=0.7'!R122,IF($N$7="V",'VA_k1=0.3_k2=0.7'!S122,"")))))))</f>
        <v>0.24673704225551346</v>
      </c>
      <c r="AA123" s="133">
        <f>IF($O$17="X",$Q$9,'VA_k1=0.4_k2=0.6'!M122)</f>
        <v>5</v>
      </c>
      <c r="AB123" s="133">
        <f>IF($O$17="X",$R$9,IF($N$7="S1",'VA_k1=0.4_k2=0.6'!N122,IF($N$7="S2",'VA_k1=0.4_k2=0.6'!O122,IF($N$7="I",'VA_k1=0.4_k2=0.6'!P122,IF($N$7="R",'VA_k1=0.4_k2=0.6'!Q122,IF($N$7="D",'VA_k1=0.4_k2=0.6'!R122,IF($N$7="V",'VA_k1=0.4_k2=0.6'!S122,"")))))))</f>
        <v>0.24673704225551346</v>
      </c>
      <c r="AC123" s="133">
        <f>IF($O$18="X",$Q$9,'VA_k1=0.5_k2=0.5'!M122)</f>
        <v>5</v>
      </c>
      <c r="AD123" s="133">
        <f>IF($O$18="X",$R$9,IF($N$7="S1",'VA_k1=0.5_k2=0.5'!N122,IF($N$7="S2",'VA_k1=0.5_k2=0.5'!O122,IF($N$7="I",'VA_k1=0.5_k2=0.5'!P122,IF($N$7="R",'VA_k1=0.5_k2=0.5'!Q122,IF($N$7="D",'VA_k1=0.5_k2=0.5'!R122,IF($N$7="V",'VA_k1=0.5_k2=0.5'!S122,"")))))))</f>
        <v>0.24673704225551346</v>
      </c>
      <c r="AE123" s="133">
        <f>IF($O$19="X",$Q$9,'VA_k1=0.6_k2=0.4'!M122)</f>
        <v>5</v>
      </c>
      <c r="AF123" s="133">
        <f>IF($O$19="X",$R$9,IF($N$7="S1",'VA_k1=0.6_k2=0.4'!N122,IF($N$7="S2",'VA_k1=0.6_k2=0.4'!O122,IF($N$7="I",'VA_k1=0.6_k2=0.4'!P122,IF($N$7="R",'VA_k1=0.6_k2=0.4'!Q122,IF($N$7="D",'VA_k1=0.6_k2=0.4'!R122,IF($N$7="V",'VA_k1=0.6_k2=0.4'!S122,"")))))))</f>
        <v>0.24673704225551346</v>
      </c>
      <c r="AG123" s="133">
        <f>IF($O$20="X",$Q$9,'VA_k1=0.7_k2=0.3'!M122)</f>
        <v>5</v>
      </c>
      <c r="AH123" s="133">
        <f>IF($O$20="X",$R$9,IF($N$7="S1",'VA_k1=0.7_k2=0.3'!N122,IF($N$7="S2",'VA_k1=0.7_k2=0.3'!O122,IF($N$7="I",'VA_k1=0.7_k2=0.3'!P122,IF($N$7="R",'VA_k1=0.7_k2=0.3'!Q122,IF($N$7="D",'VA_k1=0.7_k2=0.3'!R122,IF($N$7="V",'VA_k1=0.7_k2=0.3'!S122,"")))))))</f>
        <v>0.24673704225551346</v>
      </c>
      <c r="AI123" s="133">
        <f>IF($O$21="X",$Q$9,'VA_k1=0.8_k2=0.2'!M122)</f>
        <v>5</v>
      </c>
      <c r="AJ123" s="133">
        <f>IF($O$21="X",$R$9,IF($N$7="S1",'VA_k1=0.8_k2=0.2'!N122,IF($N$7="S2",'VA_k1=0.8_k2=0.2'!O122,IF($N$7="I",'VA_k1=0.8_k2=0.2'!P122,IF($N$7="R",'VA_k1=0.8_k2=0.2'!Q122,IF($N$7="D",'VA_k1=0.8_k2=0.2'!R122,IF($N$7="V",'VA_k1=0.8_k2=0.2'!S122,"")))))))</f>
        <v>0.24673704225551346</v>
      </c>
      <c r="AK123" s="133" t="e">
        <f>IF($O$22="X",$Q$9,'VA_k1=0.9_k2=0.1'!M122)</f>
        <v>#N/A</v>
      </c>
      <c r="AL123" s="133" t="e">
        <f>IF($O$22="X",$R$9,IF($N$7="S1",'VA_k1=0.9_k2=0.1'!N122,IF($N$7="S2",'VA_k1=0.9_k2=0.1'!O122,IF($N$7="I",'VA_k1=0.9_k2=0.1'!P122,IF($N$7="R",'VA_k1=0.9_k2=0.1'!Q122,IF($N$7="D",'VA_k1=0.9_k2=0.1'!R122,IF($N$7="V",'VA_k1=0.9_k2=0.1'!S122,"")))))))</f>
        <v>#N/A</v>
      </c>
      <c r="AM123" s="133">
        <f>IF($O$23="X",$Q$9,'VA_k1=1.0_k2=0.0'!M122)</f>
        <v>5</v>
      </c>
      <c r="AN123" s="133">
        <f>IF($O$23="X",$R$9,IF($N$7="S1",'VA_k1=1.0_k2=0.0'!N122,IF($N$7="S2",'VA_k1=1.0_k2=0.0'!O122,IF($N$7="I",'VA_k1=1.0_k2=0.0'!P122,IF($N$7="R",'VA_k1=1.0_k2=0.0'!Q122,IF($N$7="D",'VA_k1=1.0_k2=0.0'!R122,IF($N$7="V",'VA_k1=1.0_k2=0.0'!S122,"")))))))</f>
        <v>0.24673704225551346</v>
      </c>
    </row>
    <row r="124" spans="17:40" x14ac:dyDescent="0.25">
      <c r="Q124" s="133" t="e">
        <f>IF($O$12="X",$Q$9,'RESULTS (2S)'!B138)</f>
        <v>#N/A</v>
      </c>
      <c r="R124" s="133" t="e">
        <f>IF($O$12="X",$R$9,IF($N$7="S1",'RESULTS (2S)'!C138,IF($N$7="S2",'RESULTS (2S)'!D138,IF($N$7="I",'RESULTS (2S)'!E138,IF($N$7="R",'RESULTS (2S)'!F138,IF($N$7="D",'RESULTS (2S)'!G138,IF($N$7="V",'RESULTS (2S)'!H138,"")))))))</f>
        <v>#N/A</v>
      </c>
      <c r="S124" s="133">
        <f>IF($O$13="X",$Q$9,'VA_k1=0.0_k2=1.0'!M123)</f>
        <v>5</v>
      </c>
      <c r="T124" s="133">
        <f>IF($O$13="X",$R$9,IF($N$7="S1",'VA_k1=0.0_k2=1.0'!N123,IF($N$7="S2",'VA_k1=0.0_k2=1.0'!O123,IF($N$7="I",'VA_k1=0.0_k2=1.0'!P123,IF($N$7="R",'VA_k1=0.0_k2=1.0'!Q123,IF($N$7="D",'VA_k1=0.0_k2=1.0'!R123,IF($N$7="V",'VA_k1=0.0_k2=1.0'!S123,"")))))))</f>
        <v>0.24673704225551346</v>
      </c>
      <c r="U124" s="133">
        <f>IF($O$14="X",$Q$9,'VA_k1=0.1_k2=0.9'!M123)</f>
        <v>5</v>
      </c>
      <c r="V124" s="133">
        <f>IF($O$14="X",$R$9,IF($N$7="S1",'VA_k1=0.1_k2=0.9'!N123,IF($N$7="S2",'VA_k1=0.1_k2=0.9'!O123,IF($N$7="I",'VA_k1=0.1_k2=0.9'!P123,IF($N$7="R",'VA_k1=0.1_k2=0.9'!Q123,IF($N$7="D",'VA_k1=0.1_k2=0.9'!R123,IF($N$7="V",'VA_k1=0.1_k2=0.9'!S123,"")))))))</f>
        <v>0.24673704225551346</v>
      </c>
      <c r="W124" s="133">
        <f>IF($O$15="X",$Q$9,'VA_k1=0.2_k2=0.8'!M123)</f>
        <v>5</v>
      </c>
      <c r="X124" s="133">
        <f>IF($O$15="X",$R$9,IF($N$7="S1",'VA_k1=0.2_k2=0.8'!N123,IF($N$7="S2",'VA_k1=0.2_k2=0.8'!O123,IF($N$7="I",'VA_k1=0.2_k2=0.8'!P123,IF($N$7="R",'VA_k1=0.2_k2=0.8'!Q123,IF($N$7="D",'VA_k1=0.2_k2=0.8'!R123,IF($N$7="V",'VA_k1=0.2_k2=0.8'!S123,"")))))))</f>
        <v>0.24673704225551346</v>
      </c>
      <c r="Y124" s="133">
        <f>IF($O$16="X",$Q$9,'VA_k1=0.3_k2=0.7'!M123)</f>
        <v>5</v>
      </c>
      <c r="Z124" s="133">
        <f>IF($O$16="X",$R$9,IF($N$7="S1",'VA_k1=0.3_k2=0.7'!N123,IF($N$7="S2",'VA_k1=0.3_k2=0.7'!O123,IF($N$7="I",'VA_k1=0.3_k2=0.7'!P123,IF($N$7="R",'VA_k1=0.3_k2=0.7'!Q123,IF($N$7="D",'VA_k1=0.3_k2=0.7'!R123,IF($N$7="V",'VA_k1=0.3_k2=0.7'!S123,"")))))))</f>
        <v>0.24673704225551346</v>
      </c>
      <c r="AA124" s="133">
        <f>IF($O$17="X",$Q$9,'VA_k1=0.4_k2=0.6'!M123)</f>
        <v>5</v>
      </c>
      <c r="AB124" s="133">
        <f>IF($O$17="X",$R$9,IF($N$7="S1",'VA_k1=0.4_k2=0.6'!N123,IF($N$7="S2",'VA_k1=0.4_k2=0.6'!O123,IF($N$7="I",'VA_k1=0.4_k2=0.6'!P123,IF($N$7="R",'VA_k1=0.4_k2=0.6'!Q123,IF($N$7="D",'VA_k1=0.4_k2=0.6'!R123,IF($N$7="V",'VA_k1=0.4_k2=0.6'!S123,"")))))))</f>
        <v>0.24673704225551346</v>
      </c>
      <c r="AC124" s="133">
        <f>IF($O$18="X",$Q$9,'VA_k1=0.5_k2=0.5'!M123)</f>
        <v>5</v>
      </c>
      <c r="AD124" s="133">
        <f>IF($O$18="X",$R$9,IF($N$7="S1",'VA_k1=0.5_k2=0.5'!N123,IF($N$7="S2",'VA_k1=0.5_k2=0.5'!O123,IF($N$7="I",'VA_k1=0.5_k2=0.5'!P123,IF($N$7="R",'VA_k1=0.5_k2=0.5'!Q123,IF($N$7="D",'VA_k1=0.5_k2=0.5'!R123,IF($N$7="V",'VA_k1=0.5_k2=0.5'!S123,"")))))))</f>
        <v>0.24673704225551346</v>
      </c>
      <c r="AE124" s="133">
        <f>IF($O$19="X",$Q$9,'VA_k1=0.6_k2=0.4'!M123)</f>
        <v>5</v>
      </c>
      <c r="AF124" s="133">
        <f>IF($O$19="X",$R$9,IF($N$7="S1",'VA_k1=0.6_k2=0.4'!N123,IF($N$7="S2",'VA_k1=0.6_k2=0.4'!O123,IF($N$7="I",'VA_k1=0.6_k2=0.4'!P123,IF($N$7="R",'VA_k1=0.6_k2=0.4'!Q123,IF($N$7="D",'VA_k1=0.6_k2=0.4'!R123,IF($N$7="V",'VA_k1=0.6_k2=0.4'!S123,"")))))))</f>
        <v>0.24673704225551346</v>
      </c>
      <c r="AG124" s="133">
        <f>IF($O$20="X",$Q$9,'VA_k1=0.7_k2=0.3'!M123)</f>
        <v>5</v>
      </c>
      <c r="AH124" s="133">
        <f>IF($O$20="X",$R$9,IF($N$7="S1",'VA_k1=0.7_k2=0.3'!N123,IF($N$7="S2",'VA_k1=0.7_k2=0.3'!O123,IF($N$7="I",'VA_k1=0.7_k2=0.3'!P123,IF($N$7="R",'VA_k1=0.7_k2=0.3'!Q123,IF($N$7="D",'VA_k1=0.7_k2=0.3'!R123,IF($N$7="V",'VA_k1=0.7_k2=0.3'!S123,"")))))))</f>
        <v>0.24673704225551346</v>
      </c>
      <c r="AI124" s="133">
        <f>IF($O$21="X",$Q$9,'VA_k1=0.8_k2=0.2'!M123)</f>
        <v>5</v>
      </c>
      <c r="AJ124" s="133">
        <f>IF($O$21="X",$R$9,IF($N$7="S1",'VA_k1=0.8_k2=0.2'!N123,IF($N$7="S2",'VA_k1=0.8_k2=0.2'!O123,IF($N$7="I",'VA_k1=0.8_k2=0.2'!P123,IF($N$7="R",'VA_k1=0.8_k2=0.2'!Q123,IF($N$7="D",'VA_k1=0.8_k2=0.2'!R123,IF($N$7="V",'VA_k1=0.8_k2=0.2'!S123,"")))))))</f>
        <v>0.24673704225551346</v>
      </c>
      <c r="AK124" s="133" t="e">
        <f>IF($O$22="X",$Q$9,'VA_k1=0.9_k2=0.1'!M123)</f>
        <v>#N/A</v>
      </c>
      <c r="AL124" s="133" t="e">
        <f>IF($O$22="X",$R$9,IF($N$7="S1",'VA_k1=0.9_k2=0.1'!N123,IF($N$7="S2",'VA_k1=0.9_k2=0.1'!O123,IF($N$7="I",'VA_k1=0.9_k2=0.1'!P123,IF($N$7="R",'VA_k1=0.9_k2=0.1'!Q123,IF($N$7="D",'VA_k1=0.9_k2=0.1'!R123,IF($N$7="V",'VA_k1=0.9_k2=0.1'!S123,"")))))))</f>
        <v>#N/A</v>
      </c>
      <c r="AM124" s="133">
        <f>IF($O$23="X",$Q$9,'VA_k1=1.0_k2=0.0'!M123)</f>
        <v>5</v>
      </c>
      <c r="AN124" s="133">
        <f>IF($O$23="X",$R$9,IF($N$7="S1",'VA_k1=1.0_k2=0.0'!N123,IF($N$7="S2",'VA_k1=1.0_k2=0.0'!O123,IF($N$7="I",'VA_k1=1.0_k2=0.0'!P123,IF($N$7="R",'VA_k1=1.0_k2=0.0'!Q123,IF($N$7="D",'VA_k1=1.0_k2=0.0'!R123,IF($N$7="V",'VA_k1=1.0_k2=0.0'!S123,"")))))))</f>
        <v>0.24673704225551346</v>
      </c>
    </row>
    <row r="125" spans="17:40" x14ac:dyDescent="0.25">
      <c r="Q125" s="133" t="e">
        <f>IF($O$12="X",$Q$9,'RESULTS (2S)'!B139)</f>
        <v>#N/A</v>
      </c>
      <c r="R125" s="133" t="e">
        <f>IF($O$12="X",$R$9,IF($N$7="S1",'RESULTS (2S)'!C139,IF($N$7="S2",'RESULTS (2S)'!D139,IF($N$7="I",'RESULTS (2S)'!E139,IF($N$7="R",'RESULTS (2S)'!F139,IF($N$7="D",'RESULTS (2S)'!G139,IF($N$7="V",'RESULTS (2S)'!H139,"")))))))</f>
        <v>#N/A</v>
      </c>
      <c r="S125" s="133">
        <f>IF($O$13="X",$Q$9,'VA_k1=0.0_k2=1.0'!M124)</f>
        <v>5</v>
      </c>
      <c r="T125" s="133">
        <f>IF($O$13="X",$R$9,IF($N$7="S1",'VA_k1=0.0_k2=1.0'!N124,IF($N$7="S2",'VA_k1=0.0_k2=1.0'!O124,IF($N$7="I",'VA_k1=0.0_k2=1.0'!P124,IF($N$7="R",'VA_k1=0.0_k2=1.0'!Q124,IF($N$7="D",'VA_k1=0.0_k2=1.0'!R124,IF($N$7="V",'VA_k1=0.0_k2=1.0'!S124,"")))))))</f>
        <v>0.24673704225551346</v>
      </c>
      <c r="U125" s="133">
        <f>IF($O$14="X",$Q$9,'VA_k1=0.1_k2=0.9'!M124)</f>
        <v>5</v>
      </c>
      <c r="V125" s="133">
        <f>IF($O$14="X",$R$9,IF($N$7="S1",'VA_k1=0.1_k2=0.9'!N124,IF($N$7="S2",'VA_k1=0.1_k2=0.9'!O124,IF($N$7="I",'VA_k1=0.1_k2=0.9'!P124,IF($N$7="R",'VA_k1=0.1_k2=0.9'!Q124,IF($N$7="D",'VA_k1=0.1_k2=0.9'!R124,IF($N$7="V",'VA_k1=0.1_k2=0.9'!S124,"")))))))</f>
        <v>0.24673704225551346</v>
      </c>
      <c r="W125" s="133">
        <f>IF($O$15="X",$Q$9,'VA_k1=0.2_k2=0.8'!M124)</f>
        <v>5</v>
      </c>
      <c r="X125" s="133">
        <f>IF($O$15="X",$R$9,IF($N$7="S1",'VA_k1=0.2_k2=0.8'!N124,IF($N$7="S2",'VA_k1=0.2_k2=0.8'!O124,IF($N$7="I",'VA_k1=0.2_k2=0.8'!P124,IF($N$7="R",'VA_k1=0.2_k2=0.8'!Q124,IF($N$7="D",'VA_k1=0.2_k2=0.8'!R124,IF($N$7="V",'VA_k1=0.2_k2=0.8'!S124,"")))))))</f>
        <v>0.24673704225551346</v>
      </c>
      <c r="Y125" s="133">
        <f>IF($O$16="X",$Q$9,'VA_k1=0.3_k2=0.7'!M124)</f>
        <v>5</v>
      </c>
      <c r="Z125" s="133">
        <f>IF($O$16="X",$R$9,IF($N$7="S1",'VA_k1=0.3_k2=0.7'!N124,IF($N$7="S2",'VA_k1=0.3_k2=0.7'!O124,IF($N$7="I",'VA_k1=0.3_k2=0.7'!P124,IF($N$7="R",'VA_k1=0.3_k2=0.7'!Q124,IF($N$7="D",'VA_k1=0.3_k2=0.7'!R124,IF($N$7="V",'VA_k1=0.3_k2=0.7'!S124,"")))))))</f>
        <v>0.24673704225551346</v>
      </c>
      <c r="AA125" s="133">
        <f>IF($O$17="X",$Q$9,'VA_k1=0.4_k2=0.6'!M124)</f>
        <v>5</v>
      </c>
      <c r="AB125" s="133">
        <f>IF($O$17="X",$R$9,IF($N$7="S1",'VA_k1=0.4_k2=0.6'!N124,IF($N$7="S2",'VA_k1=0.4_k2=0.6'!O124,IF($N$7="I",'VA_k1=0.4_k2=0.6'!P124,IF($N$7="R",'VA_k1=0.4_k2=0.6'!Q124,IF($N$7="D",'VA_k1=0.4_k2=0.6'!R124,IF($N$7="V",'VA_k1=0.4_k2=0.6'!S124,"")))))))</f>
        <v>0.24673704225551346</v>
      </c>
      <c r="AC125" s="133">
        <f>IF($O$18="X",$Q$9,'VA_k1=0.5_k2=0.5'!M124)</f>
        <v>5</v>
      </c>
      <c r="AD125" s="133">
        <f>IF($O$18="X",$R$9,IF($N$7="S1",'VA_k1=0.5_k2=0.5'!N124,IF($N$7="S2",'VA_k1=0.5_k2=0.5'!O124,IF($N$7="I",'VA_k1=0.5_k2=0.5'!P124,IF($N$7="R",'VA_k1=0.5_k2=0.5'!Q124,IF($N$7="D",'VA_k1=0.5_k2=0.5'!R124,IF($N$7="V",'VA_k1=0.5_k2=0.5'!S124,"")))))))</f>
        <v>0.24673704225551346</v>
      </c>
      <c r="AE125" s="133">
        <f>IF($O$19="X",$Q$9,'VA_k1=0.6_k2=0.4'!M124)</f>
        <v>5</v>
      </c>
      <c r="AF125" s="133">
        <f>IF($O$19="X",$R$9,IF($N$7="S1",'VA_k1=0.6_k2=0.4'!N124,IF($N$7="S2",'VA_k1=0.6_k2=0.4'!O124,IF($N$7="I",'VA_k1=0.6_k2=0.4'!P124,IF($N$7="R",'VA_k1=0.6_k2=0.4'!Q124,IF($N$7="D",'VA_k1=0.6_k2=0.4'!R124,IF($N$7="V",'VA_k1=0.6_k2=0.4'!S124,"")))))))</f>
        <v>0.24673704225551346</v>
      </c>
      <c r="AG125" s="133">
        <f>IF($O$20="X",$Q$9,'VA_k1=0.7_k2=0.3'!M124)</f>
        <v>5</v>
      </c>
      <c r="AH125" s="133">
        <f>IF($O$20="X",$R$9,IF($N$7="S1",'VA_k1=0.7_k2=0.3'!N124,IF($N$7="S2",'VA_k1=0.7_k2=0.3'!O124,IF($N$7="I",'VA_k1=0.7_k2=0.3'!P124,IF($N$7="R",'VA_k1=0.7_k2=0.3'!Q124,IF($N$7="D",'VA_k1=0.7_k2=0.3'!R124,IF($N$7="V",'VA_k1=0.7_k2=0.3'!S124,"")))))))</f>
        <v>0.24673704225551346</v>
      </c>
      <c r="AI125" s="133">
        <f>IF($O$21="X",$Q$9,'VA_k1=0.8_k2=0.2'!M124)</f>
        <v>5</v>
      </c>
      <c r="AJ125" s="133">
        <f>IF($O$21="X",$R$9,IF($N$7="S1",'VA_k1=0.8_k2=0.2'!N124,IF($N$7="S2",'VA_k1=0.8_k2=0.2'!O124,IF($N$7="I",'VA_k1=0.8_k2=0.2'!P124,IF($N$7="R",'VA_k1=0.8_k2=0.2'!Q124,IF($N$7="D",'VA_k1=0.8_k2=0.2'!R124,IF($N$7="V",'VA_k1=0.8_k2=0.2'!S124,"")))))))</f>
        <v>0.24673704225551346</v>
      </c>
      <c r="AK125" s="133" t="e">
        <f>IF($O$22="X",$Q$9,'VA_k1=0.9_k2=0.1'!M124)</f>
        <v>#N/A</v>
      </c>
      <c r="AL125" s="133" t="e">
        <f>IF($O$22="X",$R$9,IF($N$7="S1",'VA_k1=0.9_k2=0.1'!N124,IF($N$7="S2",'VA_k1=0.9_k2=0.1'!O124,IF($N$7="I",'VA_k1=0.9_k2=0.1'!P124,IF($N$7="R",'VA_k1=0.9_k2=0.1'!Q124,IF($N$7="D",'VA_k1=0.9_k2=0.1'!R124,IF($N$7="V",'VA_k1=0.9_k2=0.1'!S124,"")))))))</f>
        <v>#N/A</v>
      </c>
      <c r="AM125" s="133">
        <f>IF($O$23="X",$Q$9,'VA_k1=1.0_k2=0.0'!M124)</f>
        <v>5</v>
      </c>
      <c r="AN125" s="133">
        <f>IF($O$23="X",$R$9,IF($N$7="S1",'VA_k1=1.0_k2=0.0'!N124,IF($N$7="S2",'VA_k1=1.0_k2=0.0'!O124,IF($N$7="I",'VA_k1=1.0_k2=0.0'!P124,IF($N$7="R",'VA_k1=1.0_k2=0.0'!Q124,IF($N$7="D",'VA_k1=1.0_k2=0.0'!R124,IF($N$7="V",'VA_k1=1.0_k2=0.0'!S124,"")))))))</f>
        <v>0.24673704225551346</v>
      </c>
    </row>
    <row r="126" spans="17:40" x14ac:dyDescent="0.25">
      <c r="Q126" s="133" t="e">
        <f>IF($O$12="X",$Q$9,'RESULTS (2S)'!B140)</f>
        <v>#N/A</v>
      </c>
      <c r="R126" s="133" t="e">
        <f>IF($O$12="X",$R$9,IF($N$7="S1",'RESULTS (2S)'!C140,IF($N$7="S2",'RESULTS (2S)'!D140,IF($N$7="I",'RESULTS (2S)'!E140,IF($N$7="R",'RESULTS (2S)'!F140,IF($N$7="D",'RESULTS (2S)'!G140,IF($N$7="V",'RESULTS (2S)'!H140,"")))))))</f>
        <v>#N/A</v>
      </c>
      <c r="S126" s="133">
        <f>IF($O$13="X",$Q$9,'VA_k1=0.0_k2=1.0'!M125)</f>
        <v>5</v>
      </c>
      <c r="T126" s="133">
        <f>IF($O$13="X",$R$9,IF($N$7="S1",'VA_k1=0.0_k2=1.0'!N125,IF($N$7="S2",'VA_k1=0.0_k2=1.0'!O125,IF($N$7="I",'VA_k1=0.0_k2=1.0'!P125,IF($N$7="R",'VA_k1=0.0_k2=1.0'!Q125,IF($N$7="D",'VA_k1=0.0_k2=1.0'!R125,IF($N$7="V",'VA_k1=0.0_k2=1.0'!S125,"")))))))</f>
        <v>0.24673704225551346</v>
      </c>
      <c r="U126" s="133">
        <f>IF($O$14="X",$Q$9,'VA_k1=0.1_k2=0.9'!M125)</f>
        <v>5</v>
      </c>
      <c r="V126" s="133">
        <f>IF($O$14="X",$R$9,IF($N$7="S1",'VA_k1=0.1_k2=0.9'!N125,IF($N$7="S2",'VA_k1=0.1_k2=0.9'!O125,IF($N$7="I",'VA_k1=0.1_k2=0.9'!P125,IF($N$7="R",'VA_k1=0.1_k2=0.9'!Q125,IF($N$7="D",'VA_k1=0.1_k2=0.9'!R125,IF($N$7="V",'VA_k1=0.1_k2=0.9'!S125,"")))))))</f>
        <v>0.24673704225551346</v>
      </c>
      <c r="W126" s="133">
        <f>IF($O$15="X",$Q$9,'VA_k1=0.2_k2=0.8'!M125)</f>
        <v>5</v>
      </c>
      <c r="X126" s="133">
        <f>IF($O$15="X",$R$9,IF($N$7="S1",'VA_k1=0.2_k2=0.8'!N125,IF($N$7="S2",'VA_k1=0.2_k2=0.8'!O125,IF($N$7="I",'VA_k1=0.2_k2=0.8'!P125,IF($N$7="R",'VA_k1=0.2_k2=0.8'!Q125,IF($N$7="D",'VA_k1=0.2_k2=0.8'!R125,IF($N$7="V",'VA_k1=0.2_k2=0.8'!S125,"")))))))</f>
        <v>0.24673704225551346</v>
      </c>
      <c r="Y126" s="133">
        <f>IF($O$16="X",$Q$9,'VA_k1=0.3_k2=0.7'!M125)</f>
        <v>5</v>
      </c>
      <c r="Z126" s="133">
        <f>IF($O$16="X",$R$9,IF($N$7="S1",'VA_k1=0.3_k2=0.7'!N125,IF($N$7="S2",'VA_k1=0.3_k2=0.7'!O125,IF($N$7="I",'VA_k1=0.3_k2=0.7'!P125,IF($N$7="R",'VA_k1=0.3_k2=0.7'!Q125,IF($N$7="D",'VA_k1=0.3_k2=0.7'!R125,IF($N$7="V",'VA_k1=0.3_k2=0.7'!S125,"")))))))</f>
        <v>0.24673704225551346</v>
      </c>
      <c r="AA126" s="133">
        <f>IF($O$17="X",$Q$9,'VA_k1=0.4_k2=0.6'!M125)</f>
        <v>5</v>
      </c>
      <c r="AB126" s="133">
        <f>IF($O$17="X",$R$9,IF($N$7="S1",'VA_k1=0.4_k2=0.6'!N125,IF($N$7="S2",'VA_k1=0.4_k2=0.6'!O125,IF($N$7="I",'VA_k1=0.4_k2=0.6'!P125,IF($N$7="R",'VA_k1=0.4_k2=0.6'!Q125,IF($N$7="D",'VA_k1=0.4_k2=0.6'!R125,IF($N$7="V",'VA_k1=0.4_k2=0.6'!S125,"")))))))</f>
        <v>0.24673704225551346</v>
      </c>
      <c r="AC126" s="133">
        <f>IF($O$18="X",$Q$9,'VA_k1=0.5_k2=0.5'!M125)</f>
        <v>5</v>
      </c>
      <c r="AD126" s="133">
        <f>IF($O$18="X",$R$9,IF($N$7="S1",'VA_k1=0.5_k2=0.5'!N125,IF($N$7="S2",'VA_k1=0.5_k2=0.5'!O125,IF($N$7="I",'VA_k1=0.5_k2=0.5'!P125,IF($N$7="R",'VA_k1=0.5_k2=0.5'!Q125,IF($N$7="D",'VA_k1=0.5_k2=0.5'!R125,IF($N$7="V",'VA_k1=0.5_k2=0.5'!S125,"")))))))</f>
        <v>0.24673704225551346</v>
      </c>
      <c r="AE126" s="133">
        <f>IF($O$19="X",$Q$9,'VA_k1=0.6_k2=0.4'!M125)</f>
        <v>5</v>
      </c>
      <c r="AF126" s="133">
        <f>IF($O$19="X",$R$9,IF($N$7="S1",'VA_k1=0.6_k2=0.4'!N125,IF($N$7="S2",'VA_k1=0.6_k2=0.4'!O125,IF($N$7="I",'VA_k1=0.6_k2=0.4'!P125,IF($N$7="R",'VA_k1=0.6_k2=0.4'!Q125,IF($N$7="D",'VA_k1=0.6_k2=0.4'!R125,IF($N$7="V",'VA_k1=0.6_k2=0.4'!S125,"")))))))</f>
        <v>0.24673704225551346</v>
      </c>
      <c r="AG126" s="133">
        <f>IF($O$20="X",$Q$9,'VA_k1=0.7_k2=0.3'!M125)</f>
        <v>5</v>
      </c>
      <c r="AH126" s="133">
        <f>IF($O$20="X",$R$9,IF($N$7="S1",'VA_k1=0.7_k2=0.3'!N125,IF($N$7="S2",'VA_k1=0.7_k2=0.3'!O125,IF($N$7="I",'VA_k1=0.7_k2=0.3'!P125,IF($N$7="R",'VA_k1=0.7_k2=0.3'!Q125,IF($N$7="D",'VA_k1=0.7_k2=0.3'!R125,IF($N$7="V",'VA_k1=0.7_k2=0.3'!S125,"")))))))</f>
        <v>0.24673704225551346</v>
      </c>
      <c r="AI126" s="133">
        <f>IF($O$21="X",$Q$9,'VA_k1=0.8_k2=0.2'!M125)</f>
        <v>5</v>
      </c>
      <c r="AJ126" s="133">
        <f>IF($O$21="X",$R$9,IF($N$7="S1",'VA_k1=0.8_k2=0.2'!N125,IF($N$7="S2",'VA_k1=0.8_k2=0.2'!O125,IF($N$7="I",'VA_k1=0.8_k2=0.2'!P125,IF($N$7="R",'VA_k1=0.8_k2=0.2'!Q125,IF($N$7="D",'VA_k1=0.8_k2=0.2'!R125,IF($N$7="V",'VA_k1=0.8_k2=0.2'!S125,"")))))))</f>
        <v>0.24673704225551346</v>
      </c>
      <c r="AK126" s="133" t="e">
        <f>IF($O$22="X",$Q$9,'VA_k1=0.9_k2=0.1'!M125)</f>
        <v>#N/A</v>
      </c>
      <c r="AL126" s="133" t="e">
        <f>IF($O$22="X",$R$9,IF($N$7="S1",'VA_k1=0.9_k2=0.1'!N125,IF($N$7="S2",'VA_k1=0.9_k2=0.1'!O125,IF($N$7="I",'VA_k1=0.9_k2=0.1'!P125,IF($N$7="R",'VA_k1=0.9_k2=0.1'!Q125,IF($N$7="D",'VA_k1=0.9_k2=0.1'!R125,IF($N$7="V",'VA_k1=0.9_k2=0.1'!S125,"")))))))</f>
        <v>#N/A</v>
      </c>
      <c r="AM126" s="133">
        <f>IF($O$23="X",$Q$9,'VA_k1=1.0_k2=0.0'!M125)</f>
        <v>5</v>
      </c>
      <c r="AN126" s="133">
        <f>IF($O$23="X",$R$9,IF($N$7="S1",'VA_k1=1.0_k2=0.0'!N125,IF($N$7="S2",'VA_k1=1.0_k2=0.0'!O125,IF($N$7="I",'VA_k1=1.0_k2=0.0'!P125,IF($N$7="R",'VA_k1=1.0_k2=0.0'!Q125,IF($N$7="D",'VA_k1=1.0_k2=0.0'!R125,IF($N$7="V",'VA_k1=1.0_k2=0.0'!S125,"")))))))</f>
        <v>0.24673704225551346</v>
      </c>
    </row>
    <row r="127" spans="17:40" x14ac:dyDescent="0.25">
      <c r="Q127" s="133" t="e">
        <f>IF($O$12="X",$Q$9,'RESULTS (2S)'!B141)</f>
        <v>#N/A</v>
      </c>
      <c r="R127" s="133" t="e">
        <f>IF($O$12="X",$R$9,IF($N$7="S1",'RESULTS (2S)'!C141,IF($N$7="S2",'RESULTS (2S)'!D141,IF($N$7="I",'RESULTS (2S)'!E141,IF($N$7="R",'RESULTS (2S)'!F141,IF($N$7="D",'RESULTS (2S)'!G141,IF($N$7="V",'RESULTS (2S)'!H141,"")))))))</f>
        <v>#N/A</v>
      </c>
      <c r="S127" s="133">
        <f>IF($O$13="X",$Q$9,'VA_k1=0.0_k2=1.0'!M126)</f>
        <v>5</v>
      </c>
      <c r="T127" s="133">
        <f>IF($O$13="X",$R$9,IF($N$7="S1",'VA_k1=0.0_k2=1.0'!N126,IF($N$7="S2",'VA_k1=0.0_k2=1.0'!O126,IF($N$7="I",'VA_k1=0.0_k2=1.0'!P126,IF($N$7="R",'VA_k1=0.0_k2=1.0'!Q126,IF($N$7="D",'VA_k1=0.0_k2=1.0'!R126,IF($N$7="V",'VA_k1=0.0_k2=1.0'!S126,"")))))))</f>
        <v>0.24673704225551346</v>
      </c>
      <c r="U127" s="133">
        <f>IF($O$14="X",$Q$9,'VA_k1=0.1_k2=0.9'!M126)</f>
        <v>5</v>
      </c>
      <c r="V127" s="133">
        <f>IF($O$14="X",$R$9,IF($N$7="S1",'VA_k1=0.1_k2=0.9'!N126,IF($N$7="S2",'VA_k1=0.1_k2=0.9'!O126,IF($N$7="I",'VA_k1=0.1_k2=0.9'!P126,IF($N$7="R",'VA_k1=0.1_k2=0.9'!Q126,IF($N$7="D",'VA_k1=0.1_k2=0.9'!R126,IF($N$7="V",'VA_k1=0.1_k2=0.9'!S126,"")))))))</f>
        <v>0.24673704225551346</v>
      </c>
      <c r="W127" s="133">
        <f>IF($O$15="X",$Q$9,'VA_k1=0.2_k2=0.8'!M126)</f>
        <v>5</v>
      </c>
      <c r="X127" s="133">
        <f>IF($O$15="X",$R$9,IF($N$7="S1",'VA_k1=0.2_k2=0.8'!N126,IF($N$7="S2",'VA_k1=0.2_k2=0.8'!O126,IF($N$7="I",'VA_k1=0.2_k2=0.8'!P126,IF($N$7="R",'VA_k1=0.2_k2=0.8'!Q126,IF($N$7="D",'VA_k1=0.2_k2=0.8'!R126,IF($N$7="V",'VA_k1=0.2_k2=0.8'!S126,"")))))))</f>
        <v>0.24673704225551346</v>
      </c>
      <c r="Y127" s="133">
        <f>IF($O$16="X",$Q$9,'VA_k1=0.3_k2=0.7'!M126)</f>
        <v>5</v>
      </c>
      <c r="Z127" s="133">
        <f>IF($O$16="X",$R$9,IF($N$7="S1",'VA_k1=0.3_k2=0.7'!N126,IF($N$7="S2",'VA_k1=0.3_k2=0.7'!O126,IF($N$7="I",'VA_k1=0.3_k2=0.7'!P126,IF($N$7="R",'VA_k1=0.3_k2=0.7'!Q126,IF($N$7="D",'VA_k1=0.3_k2=0.7'!R126,IF($N$7="V",'VA_k1=0.3_k2=0.7'!S126,"")))))))</f>
        <v>0.24673704225551346</v>
      </c>
      <c r="AA127" s="133">
        <f>IF($O$17="X",$Q$9,'VA_k1=0.4_k2=0.6'!M126)</f>
        <v>5</v>
      </c>
      <c r="AB127" s="133">
        <f>IF($O$17="X",$R$9,IF($N$7="S1",'VA_k1=0.4_k2=0.6'!N126,IF($N$7="S2",'VA_k1=0.4_k2=0.6'!O126,IF($N$7="I",'VA_k1=0.4_k2=0.6'!P126,IF($N$7="R",'VA_k1=0.4_k2=0.6'!Q126,IF($N$7="D",'VA_k1=0.4_k2=0.6'!R126,IF($N$7="V",'VA_k1=0.4_k2=0.6'!S126,"")))))))</f>
        <v>0.24673704225551346</v>
      </c>
      <c r="AC127" s="133">
        <f>IF($O$18="X",$Q$9,'VA_k1=0.5_k2=0.5'!M126)</f>
        <v>5</v>
      </c>
      <c r="AD127" s="133">
        <f>IF($O$18="X",$R$9,IF($N$7="S1",'VA_k1=0.5_k2=0.5'!N126,IF($N$7="S2",'VA_k1=0.5_k2=0.5'!O126,IF($N$7="I",'VA_k1=0.5_k2=0.5'!P126,IF($N$7="R",'VA_k1=0.5_k2=0.5'!Q126,IF($N$7="D",'VA_k1=0.5_k2=0.5'!R126,IF($N$7="V",'VA_k1=0.5_k2=0.5'!S126,"")))))))</f>
        <v>0.24673704225551346</v>
      </c>
      <c r="AE127" s="133">
        <f>IF($O$19="X",$Q$9,'VA_k1=0.6_k2=0.4'!M126)</f>
        <v>5</v>
      </c>
      <c r="AF127" s="133">
        <f>IF($O$19="X",$R$9,IF($N$7="S1",'VA_k1=0.6_k2=0.4'!N126,IF($N$7="S2",'VA_k1=0.6_k2=0.4'!O126,IF($N$7="I",'VA_k1=0.6_k2=0.4'!P126,IF($N$7="R",'VA_k1=0.6_k2=0.4'!Q126,IF($N$7="D",'VA_k1=0.6_k2=0.4'!R126,IF($N$7="V",'VA_k1=0.6_k2=0.4'!S126,"")))))))</f>
        <v>0.24673704225551346</v>
      </c>
      <c r="AG127" s="133">
        <f>IF($O$20="X",$Q$9,'VA_k1=0.7_k2=0.3'!M126)</f>
        <v>5</v>
      </c>
      <c r="AH127" s="133">
        <f>IF($O$20="X",$R$9,IF($N$7="S1",'VA_k1=0.7_k2=0.3'!N126,IF($N$7="S2",'VA_k1=0.7_k2=0.3'!O126,IF($N$7="I",'VA_k1=0.7_k2=0.3'!P126,IF($N$7="R",'VA_k1=0.7_k2=0.3'!Q126,IF($N$7="D",'VA_k1=0.7_k2=0.3'!R126,IF($N$7="V",'VA_k1=0.7_k2=0.3'!S126,"")))))))</f>
        <v>0.24673704225551346</v>
      </c>
      <c r="AI127" s="133">
        <f>IF($O$21="X",$Q$9,'VA_k1=0.8_k2=0.2'!M126)</f>
        <v>5</v>
      </c>
      <c r="AJ127" s="133">
        <f>IF($O$21="X",$R$9,IF($N$7="S1",'VA_k1=0.8_k2=0.2'!N126,IF($N$7="S2",'VA_k1=0.8_k2=0.2'!O126,IF($N$7="I",'VA_k1=0.8_k2=0.2'!P126,IF($N$7="R",'VA_k1=0.8_k2=0.2'!Q126,IF($N$7="D",'VA_k1=0.8_k2=0.2'!R126,IF($N$7="V",'VA_k1=0.8_k2=0.2'!S126,"")))))))</f>
        <v>0.24673704225551346</v>
      </c>
      <c r="AK127" s="133" t="e">
        <f>IF($O$22="X",$Q$9,'VA_k1=0.9_k2=0.1'!M126)</f>
        <v>#N/A</v>
      </c>
      <c r="AL127" s="133" t="e">
        <f>IF($O$22="X",$R$9,IF($N$7="S1",'VA_k1=0.9_k2=0.1'!N126,IF($N$7="S2",'VA_k1=0.9_k2=0.1'!O126,IF($N$7="I",'VA_k1=0.9_k2=0.1'!P126,IF($N$7="R",'VA_k1=0.9_k2=0.1'!Q126,IF($N$7="D",'VA_k1=0.9_k2=0.1'!R126,IF($N$7="V",'VA_k1=0.9_k2=0.1'!S126,"")))))))</f>
        <v>#N/A</v>
      </c>
      <c r="AM127" s="133">
        <f>IF($O$23="X",$Q$9,'VA_k1=1.0_k2=0.0'!M126)</f>
        <v>5</v>
      </c>
      <c r="AN127" s="133">
        <f>IF($O$23="X",$R$9,IF($N$7="S1",'VA_k1=1.0_k2=0.0'!N126,IF($N$7="S2",'VA_k1=1.0_k2=0.0'!O126,IF($N$7="I",'VA_k1=1.0_k2=0.0'!P126,IF($N$7="R",'VA_k1=1.0_k2=0.0'!Q126,IF($N$7="D",'VA_k1=1.0_k2=0.0'!R126,IF($N$7="V",'VA_k1=1.0_k2=0.0'!S126,"")))))))</f>
        <v>0.24673704225551346</v>
      </c>
    </row>
    <row r="128" spans="17:40" x14ac:dyDescent="0.25">
      <c r="Q128" s="133" t="e">
        <f>IF($O$12="X",$Q$9,'RESULTS (2S)'!B142)</f>
        <v>#N/A</v>
      </c>
      <c r="R128" s="133" t="e">
        <f>IF($O$12="X",$R$9,IF($N$7="S1",'RESULTS (2S)'!C142,IF($N$7="S2",'RESULTS (2S)'!D142,IF($N$7="I",'RESULTS (2S)'!E142,IF($N$7="R",'RESULTS (2S)'!F142,IF($N$7="D",'RESULTS (2S)'!G142,IF($N$7="V",'RESULTS (2S)'!H142,"")))))))</f>
        <v>#N/A</v>
      </c>
      <c r="S128" s="133">
        <f>IF($O$13="X",$Q$9,'VA_k1=0.0_k2=1.0'!M127)</f>
        <v>5</v>
      </c>
      <c r="T128" s="133">
        <f>IF($O$13="X",$R$9,IF($N$7="S1",'VA_k1=0.0_k2=1.0'!N127,IF($N$7="S2",'VA_k1=0.0_k2=1.0'!O127,IF($N$7="I",'VA_k1=0.0_k2=1.0'!P127,IF($N$7="R",'VA_k1=0.0_k2=1.0'!Q127,IF($N$7="D",'VA_k1=0.0_k2=1.0'!R127,IF($N$7="V",'VA_k1=0.0_k2=1.0'!S127,"")))))))</f>
        <v>0.24673704225551346</v>
      </c>
      <c r="U128" s="133">
        <f>IF($O$14="X",$Q$9,'VA_k1=0.1_k2=0.9'!M127)</f>
        <v>5</v>
      </c>
      <c r="V128" s="133">
        <f>IF($O$14="X",$R$9,IF($N$7="S1",'VA_k1=0.1_k2=0.9'!N127,IF($N$7="S2",'VA_k1=0.1_k2=0.9'!O127,IF($N$7="I",'VA_k1=0.1_k2=0.9'!P127,IF($N$7="R",'VA_k1=0.1_k2=0.9'!Q127,IF($N$7="D",'VA_k1=0.1_k2=0.9'!R127,IF($N$7="V",'VA_k1=0.1_k2=0.9'!S127,"")))))))</f>
        <v>0.24673704225551346</v>
      </c>
      <c r="W128" s="133">
        <f>IF($O$15="X",$Q$9,'VA_k1=0.2_k2=0.8'!M127)</f>
        <v>5</v>
      </c>
      <c r="X128" s="133">
        <f>IF($O$15="X",$R$9,IF($N$7="S1",'VA_k1=0.2_k2=0.8'!N127,IF($N$7="S2",'VA_k1=0.2_k2=0.8'!O127,IF($N$7="I",'VA_k1=0.2_k2=0.8'!P127,IF($N$7="R",'VA_k1=0.2_k2=0.8'!Q127,IF($N$7="D",'VA_k1=0.2_k2=0.8'!R127,IF($N$7="V",'VA_k1=0.2_k2=0.8'!S127,"")))))))</f>
        <v>0.24673704225551346</v>
      </c>
      <c r="Y128" s="133">
        <f>IF($O$16="X",$Q$9,'VA_k1=0.3_k2=0.7'!M127)</f>
        <v>5</v>
      </c>
      <c r="Z128" s="133">
        <f>IF($O$16="X",$R$9,IF($N$7="S1",'VA_k1=0.3_k2=0.7'!N127,IF($N$7="S2",'VA_k1=0.3_k2=0.7'!O127,IF($N$7="I",'VA_k1=0.3_k2=0.7'!P127,IF($N$7="R",'VA_k1=0.3_k2=0.7'!Q127,IF($N$7="D",'VA_k1=0.3_k2=0.7'!R127,IF($N$7="V",'VA_k1=0.3_k2=0.7'!S127,"")))))))</f>
        <v>0.24673704225551346</v>
      </c>
      <c r="AA128" s="133">
        <f>IF($O$17="X",$Q$9,'VA_k1=0.4_k2=0.6'!M127)</f>
        <v>5</v>
      </c>
      <c r="AB128" s="133">
        <f>IF($O$17="X",$R$9,IF($N$7="S1",'VA_k1=0.4_k2=0.6'!N127,IF($N$7="S2",'VA_k1=0.4_k2=0.6'!O127,IF($N$7="I",'VA_k1=0.4_k2=0.6'!P127,IF($N$7="R",'VA_k1=0.4_k2=0.6'!Q127,IF($N$7="D",'VA_k1=0.4_k2=0.6'!R127,IF($N$7="V",'VA_k1=0.4_k2=0.6'!S127,"")))))))</f>
        <v>0.24673704225551346</v>
      </c>
      <c r="AC128" s="133">
        <f>IF($O$18="X",$Q$9,'VA_k1=0.5_k2=0.5'!M127)</f>
        <v>5</v>
      </c>
      <c r="AD128" s="133">
        <f>IF($O$18="X",$R$9,IF($N$7="S1",'VA_k1=0.5_k2=0.5'!N127,IF($N$7="S2",'VA_k1=0.5_k2=0.5'!O127,IF($N$7="I",'VA_k1=0.5_k2=0.5'!P127,IF($N$7="R",'VA_k1=0.5_k2=0.5'!Q127,IF($N$7="D",'VA_k1=0.5_k2=0.5'!R127,IF($N$7="V",'VA_k1=0.5_k2=0.5'!S127,"")))))))</f>
        <v>0.24673704225551346</v>
      </c>
      <c r="AE128" s="133">
        <f>IF($O$19="X",$Q$9,'VA_k1=0.6_k2=0.4'!M127)</f>
        <v>5</v>
      </c>
      <c r="AF128" s="133">
        <f>IF($O$19="X",$R$9,IF($N$7="S1",'VA_k1=0.6_k2=0.4'!N127,IF($N$7="S2",'VA_k1=0.6_k2=0.4'!O127,IF($N$7="I",'VA_k1=0.6_k2=0.4'!P127,IF($N$7="R",'VA_k1=0.6_k2=0.4'!Q127,IF($N$7="D",'VA_k1=0.6_k2=0.4'!R127,IF($N$7="V",'VA_k1=0.6_k2=0.4'!S127,"")))))))</f>
        <v>0.24673704225551346</v>
      </c>
      <c r="AG128" s="133">
        <f>IF($O$20="X",$Q$9,'VA_k1=0.7_k2=0.3'!M127)</f>
        <v>5</v>
      </c>
      <c r="AH128" s="133">
        <f>IF($O$20="X",$R$9,IF($N$7="S1",'VA_k1=0.7_k2=0.3'!N127,IF($N$7="S2",'VA_k1=0.7_k2=0.3'!O127,IF($N$7="I",'VA_k1=0.7_k2=0.3'!P127,IF($N$7="R",'VA_k1=0.7_k2=0.3'!Q127,IF($N$7="D",'VA_k1=0.7_k2=0.3'!R127,IF($N$7="V",'VA_k1=0.7_k2=0.3'!S127,"")))))))</f>
        <v>0.24673704225551346</v>
      </c>
      <c r="AI128" s="133">
        <f>IF($O$21="X",$Q$9,'VA_k1=0.8_k2=0.2'!M127)</f>
        <v>5</v>
      </c>
      <c r="AJ128" s="133">
        <f>IF($O$21="X",$R$9,IF($N$7="S1",'VA_k1=0.8_k2=0.2'!N127,IF($N$7="S2",'VA_k1=0.8_k2=0.2'!O127,IF($N$7="I",'VA_k1=0.8_k2=0.2'!P127,IF($N$7="R",'VA_k1=0.8_k2=0.2'!Q127,IF($N$7="D",'VA_k1=0.8_k2=0.2'!R127,IF($N$7="V",'VA_k1=0.8_k2=0.2'!S127,"")))))))</f>
        <v>0.24673704225551346</v>
      </c>
      <c r="AK128" s="133" t="e">
        <f>IF($O$22="X",$Q$9,'VA_k1=0.9_k2=0.1'!M127)</f>
        <v>#N/A</v>
      </c>
      <c r="AL128" s="133" t="e">
        <f>IF($O$22="X",$R$9,IF($N$7="S1",'VA_k1=0.9_k2=0.1'!N127,IF($N$7="S2",'VA_k1=0.9_k2=0.1'!O127,IF($N$7="I",'VA_k1=0.9_k2=0.1'!P127,IF($N$7="R",'VA_k1=0.9_k2=0.1'!Q127,IF($N$7="D",'VA_k1=0.9_k2=0.1'!R127,IF($N$7="V",'VA_k1=0.9_k2=0.1'!S127,"")))))))</f>
        <v>#N/A</v>
      </c>
      <c r="AM128" s="133">
        <f>IF($O$23="X",$Q$9,'VA_k1=1.0_k2=0.0'!M127)</f>
        <v>5</v>
      </c>
      <c r="AN128" s="133">
        <f>IF($O$23="X",$R$9,IF($N$7="S1",'VA_k1=1.0_k2=0.0'!N127,IF($N$7="S2",'VA_k1=1.0_k2=0.0'!O127,IF($N$7="I",'VA_k1=1.0_k2=0.0'!P127,IF($N$7="R",'VA_k1=1.0_k2=0.0'!Q127,IF($N$7="D",'VA_k1=1.0_k2=0.0'!R127,IF($N$7="V",'VA_k1=1.0_k2=0.0'!S127,"")))))))</f>
        <v>0.24673704225551346</v>
      </c>
    </row>
    <row r="129" spans="17:40" x14ac:dyDescent="0.25">
      <c r="Q129" s="133" t="e">
        <f>IF($O$12="X",$Q$9,'RESULTS (2S)'!B143)</f>
        <v>#N/A</v>
      </c>
      <c r="R129" s="133" t="e">
        <f>IF($O$12="X",$R$9,IF($N$7="S1",'RESULTS (2S)'!C143,IF($N$7="S2",'RESULTS (2S)'!D143,IF($N$7="I",'RESULTS (2S)'!E143,IF($N$7="R",'RESULTS (2S)'!F143,IF($N$7="D",'RESULTS (2S)'!G143,IF($N$7="V",'RESULTS (2S)'!H143,"")))))))</f>
        <v>#N/A</v>
      </c>
      <c r="S129" s="133">
        <f>IF($O$13="X",$Q$9,'VA_k1=0.0_k2=1.0'!M128)</f>
        <v>5</v>
      </c>
      <c r="T129" s="133">
        <f>IF($O$13="X",$R$9,IF($N$7="S1",'VA_k1=0.0_k2=1.0'!N128,IF($N$7="S2",'VA_k1=0.0_k2=1.0'!O128,IF($N$7="I",'VA_k1=0.0_k2=1.0'!P128,IF($N$7="R",'VA_k1=0.0_k2=1.0'!Q128,IF($N$7="D",'VA_k1=0.0_k2=1.0'!R128,IF($N$7="V",'VA_k1=0.0_k2=1.0'!S128,"")))))))</f>
        <v>0.24673704225551346</v>
      </c>
      <c r="U129" s="133">
        <f>IF($O$14="X",$Q$9,'VA_k1=0.1_k2=0.9'!M128)</f>
        <v>5</v>
      </c>
      <c r="V129" s="133">
        <f>IF($O$14="X",$R$9,IF($N$7="S1",'VA_k1=0.1_k2=0.9'!N128,IF($N$7="S2",'VA_k1=0.1_k2=0.9'!O128,IF($N$7="I",'VA_k1=0.1_k2=0.9'!P128,IF($N$7="R",'VA_k1=0.1_k2=0.9'!Q128,IF($N$7="D",'VA_k1=0.1_k2=0.9'!R128,IF($N$7="V",'VA_k1=0.1_k2=0.9'!S128,"")))))))</f>
        <v>0.24673704225551346</v>
      </c>
      <c r="W129" s="133">
        <f>IF($O$15="X",$Q$9,'VA_k1=0.2_k2=0.8'!M128)</f>
        <v>5</v>
      </c>
      <c r="X129" s="133">
        <f>IF($O$15="X",$R$9,IF($N$7="S1",'VA_k1=0.2_k2=0.8'!N128,IF($N$7="S2",'VA_k1=0.2_k2=0.8'!O128,IF($N$7="I",'VA_k1=0.2_k2=0.8'!P128,IF($N$7="R",'VA_k1=0.2_k2=0.8'!Q128,IF($N$7="D",'VA_k1=0.2_k2=0.8'!R128,IF($N$7="V",'VA_k1=0.2_k2=0.8'!S128,"")))))))</f>
        <v>0.24673704225551346</v>
      </c>
      <c r="Y129" s="133">
        <f>IF($O$16="X",$Q$9,'VA_k1=0.3_k2=0.7'!M128)</f>
        <v>5</v>
      </c>
      <c r="Z129" s="133">
        <f>IF($O$16="X",$R$9,IF($N$7="S1",'VA_k1=0.3_k2=0.7'!N128,IF($N$7="S2",'VA_k1=0.3_k2=0.7'!O128,IF($N$7="I",'VA_k1=0.3_k2=0.7'!P128,IF($N$7="R",'VA_k1=0.3_k2=0.7'!Q128,IF($N$7="D",'VA_k1=0.3_k2=0.7'!R128,IF($N$7="V",'VA_k1=0.3_k2=0.7'!S128,"")))))))</f>
        <v>0.24673704225551346</v>
      </c>
      <c r="AA129" s="133">
        <f>IF($O$17="X",$Q$9,'VA_k1=0.4_k2=0.6'!M128)</f>
        <v>5</v>
      </c>
      <c r="AB129" s="133">
        <f>IF($O$17="X",$R$9,IF($N$7="S1",'VA_k1=0.4_k2=0.6'!N128,IF($N$7="S2",'VA_k1=0.4_k2=0.6'!O128,IF($N$7="I",'VA_k1=0.4_k2=0.6'!P128,IF($N$7="R",'VA_k1=0.4_k2=0.6'!Q128,IF($N$7="D",'VA_k1=0.4_k2=0.6'!R128,IF($N$7="V",'VA_k1=0.4_k2=0.6'!S128,"")))))))</f>
        <v>0.24673704225551346</v>
      </c>
      <c r="AC129" s="133">
        <f>IF($O$18="X",$Q$9,'VA_k1=0.5_k2=0.5'!M128)</f>
        <v>5</v>
      </c>
      <c r="AD129" s="133">
        <f>IF($O$18="X",$R$9,IF($N$7="S1",'VA_k1=0.5_k2=0.5'!N128,IF($N$7="S2",'VA_k1=0.5_k2=0.5'!O128,IF($N$7="I",'VA_k1=0.5_k2=0.5'!P128,IF($N$7="R",'VA_k1=0.5_k2=0.5'!Q128,IF($N$7="D",'VA_k1=0.5_k2=0.5'!R128,IF($N$7="V",'VA_k1=0.5_k2=0.5'!S128,"")))))))</f>
        <v>0.24673704225551346</v>
      </c>
      <c r="AE129" s="133">
        <f>IF($O$19="X",$Q$9,'VA_k1=0.6_k2=0.4'!M128)</f>
        <v>5</v>
      </c>
      <c r="AF129" s="133">
        <f>IF($O$19="X",$R$9,IF($N$7="S1",'VA_k1=0.6_k2=0.4'!N128,IF($N$7="S2",'VA_k1=0.6_k2=0.4'!O128,IF($N$7="I",'VA_k1=0.6_k2=0.4'!P128,IF($N$7="R",'VA_k1=0.6_k2=0.4'!Q128,IF($N$7="D",'VA_k1=0.6_k2=0.4'!R128,IF($N$7="V",'VA_k1=0.6_k2=0.4'!S128,"")))))))</f>
        <v>0.24673704225551346</v>
      </c>
      <c r="AG129" s="133">
        <f>IF($O$20="X",$Q$9,'VA_k1=0.7_k2=0.3'!M128)</f>
        <v>5</v>
      </c>
      <c r="AH129" s="133">
        <f>IF($O$20="X",$R$9,IF($N$7="S1",'VA_k1=0.7_k2=0.3'!N128,IF($N$7="S2",'VA_k1=0.7_k2=0.3'!O128,IF($N$7="I",'VA_k1=0.7_k2=0.3'!P128,IF($N$7="R",'VA_k1=0.7_k2=0.3'!Q128,IF($N$7="D",'VA_k1=0.7_k2=0.3'!R128,IF($N$7="V",'VA_k1=0.7_k2=0.3'!S128,"")))))))</f>
        <v>0.24673704225551346</v>
      </c>
      <c r="AI129" s="133">
        <f>IF($O$21="X",$Q$9,'VA_k1=0.8_k2=0.2'!M128)</f>
        <v>5</v>
      </c>
      <c r="AJ129" s="133">
        <f>IF($O$21="X",$R$9,IF($N$7="S1",'VA_k1=0.8_k2=0.2'!N128,IF($N$7="S2",'VA_k1=0.8_k2=0.2'!O128,IF($N$7="I",'VA_k1=0.8_k2=0.2'!P128,IF($N$7="R",'VA_k1=0.8_k2=0.2'!Q128,IF($N$7="D",'VA_k1=0.8_k2=0.2'!R128,IF($N$7="V",'VA_k1=0.8_k2=0.2'!S128,"")))))))</f>
        <v>0.24673704225551346</v>
      </c>
      <c r="AK129" s="133" t="e">
        <f>IF($O$22="X",$Q$9,'VA_k1=0.9_k2=0.1'!M128)</f>
        <v>#N/A</v>
      </c>
      <c r="AL129" s="133" t="e">
        <f>IF($O$22="X",$R$9,IF($N$7="S1",'VA_k1=0.9_k2=0.1'!N128,IF($N$7="S2",'VA_k1=0.9_k2=0.1'!O128,IF($N$7="I",'VA_k1=0.9_k2=0.1'!P128,IF($N$7="R",'VA_k1=0.9_k2=0.1'!Q128,IF($N$7="D",'VA_k1=0.9_k2=0.1'!R128,IF($N$7="V",'VA_k1=0.9_k2=0.1'!S128,"")))))))</f>
        <v>#N/A</v>
      </c>
      <c r="AM129" s="133">
        <f>IF($O$23="X",$Q$9,'VA_k1=1.0_k2=0.0'!M128)</f>
        <v>5</v>
      </c>
      <c r="AN129" s="133">
        <f>IF($O$23="X",$R$9,IF($N$7="S1",'VA_k1=1.0_k2=0.0'!N128,IF($N$7="S2",'VA_k1=1.0_k2=0.0'!O128,IF($N$7="I",'VA_k1=1.0_k2=0.0'!P128,IF($N$7="R",'VA_k1=1.0_k2=0.0'!Q128,IF($N$7="D",'VA_k1=1.0_k2=0.0'!R128,IF($N$7="V",'VA_k1=1.0_k2=0.0'!S128,"")))))))</f>
        <v>0.24673704225551346</v>
      </c>
    </row>
    <row r="130" spans="17:40" x14ac:dyDescent="0.25">
      <c r="Q130" s="133" t="e">
        <f>IF($O$12="X",$Q$9,'RESULTS (2S)'!B144)</f>
        <v>#N/A</v>
      </c>
      <c r="R130" s="133" t="e">
        <f>IF($O$12="X",$R$9,IF($N$7="S1",'RESULTS (2S)'!C144,IF($N$7="S2",'RESULTS (2S)'!D144,IF($N$7="I",'RESULTS (2S)'!E144,IF($N$7="R",'RESULTS (2S)'!F144,IF($N$7="D",'RESULTS (2S)'!G144,IF($N$7="V",'RESULTS (2S)'!H144,"")))))))</f>
        <v>#N/A</v>
      </c>
      <c r="S130" s="133">
        <f>IF($O$13="X",$Q$9,'VA_k1=0.0_k2=1.0'!M129)</f>
        <v>5</v>
      </c>
      <c r="T130" s="133">
        <f>IF($O$13="X",$R$9,IF($N$7="S1",'VA_k1=0.0_k2=1.0'!N129,IF($N$7="S2",'VA_k1=0.0_k2=1.0'!O129,IF($N$7="I",'VA_k1=0.0_k2=1.0'!P129,IF($N$7="R",'VA_k1=0.0_k2=1.0'!Q129,IF($N$7="D",'VA_k1=0.0_k2=1.0'!R129,IF($N$7="V",'VA_k1=0.0_k2=1.0'!S129,"")))))))</f>
        <v>0.24673704225551346</v>
      </c>
      <c r="U130" s="133">
        <f>IF($O$14="X",$Q$9,'VA_k1=0.1_k2=0.9'!M129)</f>
        <v>5</v>
      </c>
      <c r="V130" s="133">
        <f>IF($O$14="X",$R$9,IF($N$7="S1",'VA_k1=0.1_k2=0.9'!N129,IF($N$7="S2",'VA_k1=0.1_k2=0.9'!O129,IF($N$7="I",'VA_k1=0.1_k2=0.9'!P129,IF($N$7="R",'VA_k1=0.1_k2=0.9'!Q129,IF($N$7="D",'VA_k1=0.1_k2=0.9'!R129,IF($N$7="V",'VA_k1=0.1_k2=0.9'!S129,"")))))))</f>
        <v>0.24673704225551346</v>
      </c>
      <c r="W130" s="133">
        <f>IF($O$15="X",$Q$9,'VA_k1=0.2_k2=0.8'!M129)</f>
        <v>5</v>
      </c>
      <c r="X130" s="133">
        <f>IF($O$15="X",$R$9,IF($N$7="S1",'VA_k1=0.2_k2=0.8'!N129,IF($N$7="S2",'VA_k1=0.2_k2=0.8'!O129,IF($N$7="I",'VA_k1=0.2_k2=0.8'!P129,IF($N$7="R",'VA_k1=0.2_k2=0.8'!Q129,IF($N$7="D",'VA_k1=0.2_k2=0.8'!R129,IF($N$7="V",'VA_k1=0.2_k2=0.8'!S129,"")))))))</f>
        <v>0.24673704225551346</v>
      </c>
      <c r="Y130" s="133">
        <f>IF($O$16="X",$Q$9,'VA_k1=0.3_k2=0.7'!M129)</f>
        <v>5</v>
      </c>
      <c r="Z130" s="133">
        <f>IF($O$16="X",$R$9,IF($N$7="S1",'VA_k1=0.3_k2=0.7'!N129,IF($N$7="S2",'VA_k1=0.3_k2=0.7'!O129,IF($N$7="I",'VA_k1=0.3_k2=0.7'!P129,IF($N$7="R",'VA_k1=0.3_k2=0.7'!Q129,IF($N$7="D",'VA_k1=0.3_k2=0.7'!R129,IF($N$7="V",'VA_k1=0.3_k2=0.7'!S129,"")))))))</f>
        <v>0.24673704225551346</v>
      </c>
      <c r="AA130" s="133">
        <f>IF($O$17="X",$Q$9,'VA_k1=0.4_k2=0.6'!M129)</f>
        <v>5</v>
      </c>
      <c r="AB130" s="133">
        <f>IF($O$17="X",$R$9,IF($N$7="S1",'VA_k1=0.4_k2=0.6'!N129,IF($N$7="S2",'VA_k1=0.4_k2=0.6'!O129,IF($N$7="I",'VA_k1=0.4_k2=0.6'!P129,IF($N$7="R",'VA_k1=0.4_k2=0.6'!Q129,IF($N$7="D",'VA_k1=0.4_k2=0.6'!R129,IF($N$7="V",'VA_k1=0.4_k2=0.6'!S129,"")))))))</f>
        <v>0.24673704225551346</v>
      </c>
      <c r="AC130" s="133">
        <f>IF($O$18="X",$Q$9,'VA_k1=0.5_k2=0.5'!M129)</f>
        <v>5</v>
      </c>
      <c r="AD130" s="133">
        <f>IF($O$18="X",$R$9,IF($N$7="S1",'VA_k1=0.5_k2=0.5'!N129,IF($N$7="S2",'VA_k1=0.5_k2=0.5'!O129,IF($N$7="I",'VA_k1=0.5_k2=0.5'!P129,IF($N$7="R",'VA_k1=0.5_k2=0.5'!Q129,IF($N$7="D",'VA_k1=0.5_k2=0.5'!R129,IF($N$7="V",'VA_k1=0.5_k2=0.5'!S129,"")))))))</f>
        <v>0.24673704225551346</v>
      </c>
      <c r="AE130" s="133">
        <f>IF($O$19="X",$Q$9,'VA_k1=0.6_k2=0.4'!M129)</f>
        <v>5</v>
      </c>
      <c r="AF130" s="133">
        <f>IF($O$19="X",$R$9,IF($N$7="S1",'VA_k1=0.6_k2=0.4'!N129,IF($N$7="S2",'VA_k1=0.6_k2=0.4'!O129,IF($N$7="I",'VA_k1=0.6_k2=0.4'!P129,IF($N$7="R",'VA_k1=0.6_k2=0.4'!Q129,IF($N$7="D",'VA_k1=0.6_k2=0.4'!R129,IF($N$7="V",'VA_k1=0.6_k2=0.4'!S129,"")))))))</f>
        <v>0.24673704225551346</v>
      </c>
      <c r="AG130" s="133">
        <f>IF($O$20="X",$Q$9,'VA_k1=0.7_k2=0.3'!M129)</f>
        <v>5</v>
      </c>
      <c r="AH130" s="133">
        <f>IF($O$20="X",$R$9,IF($N$7="S1",'VA_k1=0.7_k2=0.3'!N129,IF($N$7="S2",'VA_k1=0.7_k2=0.3'!O129,IF($N$7="I",'VA_k1=0.7_k2=0.3'!P129,IF($N$7="R",'VA_k1=0.7_k2=0.3'!Q129,IF($N$7="D",'VA_k1=0.7_k2=0.3'!R129,IF($N$7="V",'VA_k1=0.7_k2=0.3'!S129,"")))))))</f>
        <v>0.24673704225551346</v>
      </c>
      <c r="AI130" s="133">
        <f>IF($O$21="X",$Q$9,'VA_k1=0.8_k2=0.2'!M129)</f>
        <v>5</v>
      </c>
      <c r="AJ130" s="133">
        <f>IF($O$21="X",$R$9,IF($N$7="S1",'VA_k1=0.8_k2=0.2'!N129,IF($N$7="S2",'VA_k1=0.8_k2=0.2'!O129,IF($N$7="I",'VA_k1=0.8_k2=0.2'!P129,IF($N$7="R",'VA_k1=0.8_k2=0.2'!Q129,IF($N$7="D",'VA_k1=0.8_k2=0.2'!R129,IF($N$7="V",'VA_k1=0.8_k2=0.2'!S129,"")))))))</f>
        <v>0.24673704225551346</v>
      </c>
      <c r="AK130" s="133" t="e">
        <f>IF($O$22="X",$Q$9,'VA_k1=0.9_k2=0.1'!M129)</f>
        <v>#N/A</v>
      </c>
      <c r="AL130" s="133" t="e">
        <f>IF($O$22="X",$R$9,IF($N$7="S1",'VA_k1=0.9_k2=0.1'!N129,IF($N$7="S2",'VA_k1=0.9_k2=0.1'!O129,IF($N$7="I",'VA_k1=0.9_k2=0.1'!P129,IF($N$7="R",'VA_k1=0.9_k2=0.1'!Q129,IF($N$7="D",'VA_k1=0.9_k2=0.1'!R129,IF($N$7="V",'VA_k1=0.9_k2=0.1'!S129,"")))))))</f>
        <v>#N/A</v>
      </c>
      <c r="AM130" s="133">
        <f>IF($O$23="X",$Q$9,'VA_k1=1.0_k2=0.0'!M129)</f>
        <v>5</v>
      </c>
      <c r="AN130" s="133">
        <f>IF($O$23="X",$R$9,IF($N$7="S1",'VA_k1=1.0_k2=0.0'!N129,IF($N$7="S2",'VA_k1=1.0_k2=0.0'!O129,IF($N$7="I",'VA_k1=1.0_k2=0.0'!P129,IF($N$7="R",'VA_k1=1.0_k2=0.0'!Q129,IF($N$7="D",'VA_k1=1.0_k2=0.0'!R129,IF($N$7="V",'VA_k1=1.0_k2=0.0'!S129,"")))))))</f>
        <v>0.24673704225551346</v>
      </c>
    </row>
    <row r="131" spans="17:40" x14ac:dyDescent="0.25">
      <c r="Q131" s="133" t="e">
        <f>IF($O$12="X",$Q$9,'RESULTS (2S)'!B145)</f>
        <v>#N/A</v>
      </c>
      <c r="R131" s="133" t="e">
        <f>IF($O$12="X",$R$9,IF($N$7="S1",'RESULTS (2S)'!C145,IF($N$7="S2",'RESULTS (2S)'!D145,IF($N$7="I",'RESULTS (2S)'!E145,IF($N$7="R",'RESULTS (2S)'!F145,IF($N$7="D",'RESULTS (2S)'!G145,IF($N$7="V",'RESULTS (2S)'!H145,"")))))))</f>
        <v>#N/A</v>
      </c>
      <c r="S131" s="133">
        <f>IF($O$13="X",$Q$9,'VA_k1=0.0_k2=1.0'!M130)</f>
        <v>5</v>
      </c>
      <c r="T131" s="133">
        <f>IF($O$13="X",$R$9,IF($N$7="S1",'VA_k1=0.0_k2=1.0'!N130,IF($N$7="S2",'VA_k1=0.0_k2=1.0'!O130,IF($N$7="I",'VA_k1=0.0_k2=1.0'!P130,IF($N$7="R",'VA_k1=0.0_k2=1.0'!Q130,IF($N$7="D",'VA_k1=0.0_k2=1.0'!R130,IF($N$7="V",'VA_k1=0.0_k2=1.0'!S130,"")))))))</f>
        <v>0.24673704225551346</v>
      </c>
      <c r="U131" s="133">
        <f>IF($O$14="X",$Q$9,'VA_k1=0.1_k2=0.9'!M130)</f>
        <v>5</v>
      </c>
      <c r="V131" s="133">
        <f>IF($O$14="X",$R$9,IF($N$7="S1",'VA_k1=0.1_k2=0.9'!N130,IF($N$7="S2",'VA_k1=0.1_k2=0.9'!O130,IF($N$7="I",'VA_k1=0.1_k2=0.9'!P130,IF($N$7="R",'VA_k1=0.1_k2=0.9'!Q130,IF($N$7="D",'VA_k1=0.1_k2=0.9'!R130,IF($N$7="V",'VA_k1=0.1_k2=0.9'!S130,"")))))))</f>
        <v>0.24673704225551346</v>
      </c>
      <c r="W131" s="133">
        <f>IF($O$15="X",$Q$9,'VA_k1=0.2_k2=0.8'!M130)</f>
        <v>5</v>
      </c>
      <c r="X131" s="133">
        <f>IF($O$15="X",$R$9,IF($N$7="S1",'VA_k1=0.2_k2=0.8'!N130,IF($N$7="S2",'VA_k1=0.2_k2=0.8'!O130,IF($N$7="I",'VA_k1=0.2_k2=0.8'!P130,IF($N$7="R",'VA_k1=0.2_k2=0.8'!Q130,IF($N$7="D",'VA_k1=0.2_k2=0.8'!R130,IF($N$7="V",'VA_k1=0.2_k2=0.8'!S130,"")))))))</f>
        <v>0.24673704225551346</v>
      </c>
      <c r="Y131" s="133">
        <f>IF($O$16="X",$Q$9,'VA_k1=0.3_k2=0.7'!M130)</f>
        <v>5</v>
      </c>
      <c r="Z131" s="133">
        <f>IF($O$16="X",$R$9,IF($N$7="S1",'VA_k1=0.3_k2=0.7'!N130,IF($N$7="S2",'VA_k1=0.3_k2=0.7'!O130,IF($N$7="I",'VA_k1=0.3_k2=0.7'!P130,IF($N$7="R",'VA_k1=0.3_k2=0.7'!Q130,IF($N$7="D",'VA_k1=0.3_k2=0.7'!R130,IF($N$7="V",'VA_k1=0.3_k2=0.7'!S130,"")))))))</f>
        <v>0.24673704225551346</v>
      </c>
      <c r="AA131" s="133">
        <f>IF($O$17="X",$Q$9,'VA_k1=0.4_k2=0.6'!M130)</f>
        <v>5</v>
      </c>
      <c r="AB131" s="133">
        <f>IF($O$17="X",$R$9,IF($N$7="S1",'VA_k1=0.4_k2=0.6'!N130,IF($N$7="S2",'VA_k1=0.4_k2=0.6'!O130,IF($N$7="I",'VA_k1=0.4_k2=0.6'!P130,IF($N$7="R",'VA_k1=0.4_k2=0.6'!Q130,IF($N$7="D",'VA_k1=0.4_k2=0.6'!R130,IF($N$7="V",'VA_k1=0.4_k2=0.6'!S130,"")))))))</f>
        <v>0.24673704225551346</v>
      </c>
      <c r="AC131" s="133">
        <f>IF($O$18="X",$Q$9,'VA_k1=0.5_k2=0.5'!M130)</f>
        <v>5</v>
      </c>
      <c r="AD131" s="133">
        <f>IF($O$18="X",$R$9,IF($N$7="S1",'VA_k1=0.5_k2=0.5'!N130,IF($N$7="S2",'VA_k1=0.5_k2=0.5'!O130,IF($N$7="I",'VA_k1=0.5_k2=0.5'!P130,IF($N$7="R",'VA_k1=0.5_k2=0.5'!Q130,IF($N$7="D",'VA_k1=0.5_k2=0.5'!R130,IF($N$7="V",'VA_k1=0.5_k2=0.5'!S130,"")))))))</f>
        <v>0.24673704225551346</v>
      </c>
      <c r="AE131" s="133">
        <f>IF($O$19="X",$Q$9,'VA_k1=0.6_k2=0.4'!M130)</f>
        <v>5</v>
      </c>
      <c r="AF131" s="133">
        <f>IF($O$19="X",$R$9,IF($N$7="S1",'VA_k1=0.6_k2=0.4'!N130,IF($N$7="S2",'VA_k1=0.6_k2=0.4'!O130,IF($N$7="I",'VA_k1=0.6_k2=0.4'!P130,IF($N$7="R",'VA_k1=0.6_k2=0.4'!Q130,IF($N$7="D",'VA_k1=0.6_k2=0.4'!R130,IF($N$7="V",'VA_k1=0.6_k2=0.4'!S130,"")))))))</f>
        <v>0.24673704225551346</v>
      </c>
      <c r="AG131" s="133">
        <f>IF($O$20="X",$Q$9,'VA_k1=0.7_k2=0.3'!M130)</f>
        <v>5</v>
      </c>
      <c r="AH131" s="133">
        <f>IF($O$20="X",$R$9,IF($N$7="S1",'VA_k1=0.7_k2=0.3'!N130,IF($N$7="S2",'VA_k1=0.7_k2=0.3'!O130,IF($N$7="I",'VA_k1=0.7_k2=0.3'!P130,IF($N$7="R",'VA_k1=0.7_k2=0.3'!Q130,IF($N$7="D",'VA_k1=0.7_k2=0.3'!R130,IF($N$7="V",'VA_k1=0.7_k2=0.3'!S130,"")))))))</f>
        <v>0.24673704225551346</v>
      </c>
      <c r="AI131" s="133">
        <f>IF($O$21="X",$Q$9,'VA_k1=0.8_k2=0.2'!M130)</f>
        <v>5</v>
      </c>
      <c r="AJ131" s="133">
        <f>IF($O$21="X",$R$9,IF($N$7="S1",'VA_k1=0.8_k2=0.2'!N130,IF($N$7="S2",'VA_k1=0.8_k2=0.2'!O130,IF($N$7="I",'VA_k1=0.8_k2=0.2'!P130,IF($N$7="R",'VA_k1=0.8_k2=0.2'!Q130,IF($N$7="D",'VA_k1=0.8_k2=0.2'!R130,IF($N$7="V",'VA_k1=0.8_k2=0.2'!S130,"")))))))</f>
        <v>0.24673704225551346</v>
      </c>
      <c r="AK131" s="133" t="e">
        <f>IF($O$22="X",$Q$9,'VA_k1=0.9_k2=0.1'!M130)</f>
        <v>#N/A</v>
      </c>
      <c r="AL131" s="133" t="e">
        <f>IF($O$22="X",$R$9,IF($N$7="S1",'VA_k1=0.9_k2=0.1'!N130,IF($N$7="S2",'VA_k1=0.9_k2=0.1'!O130,IF($N$7="I",'VA_k1=0.9_k2=0.1'!P130,IF($N$7="R",'VA_k1=0.9_k2=0.1'!Q130,IF($N$7="D",'VA_k1=0.9_k2=0.1'!R130,IF($N$7="V",'VA_k1=0.9_k2=0.1'!S130,"")))))))</f>
        <v>#N/A</v>
      </c>
      <c r="AM131" s="133">
        <f>IF($O$23="X",$Q$9,'VA_k1=1.0_k2=0.0'!M130)</f>
        <v>5</v>
      </c>
      <c r="AN131" s="133">
        <f>IF($O$23="X",$R$9,IF($N$7="S1",'VA_k1=1.0_k2=0.0'!N130,IF($N$7="S2",'VA_k1=1.0_k2=0.0'!O130,IF($N$7="I",'VA_k1=1.0_k2=0.0'!P130,IF($N$7="R",'VA_k1=1.0_k2=0.0'!Q130,IF($N$7="D",'VA_k1=1.0_k2=0.0'!R130,IF($N$7="V",'VA_k1=1.0_k2=0.0'!S130,"")))))))</f>
        <v>0.24673704225551346</v>
      </c>
    </row>
    <row r="132" spans="17:40" x14ac:dyDescent="0.25">
      <c r="Q132" s="133" t="e">
        <f>IF($O$12="X",$Q$9,'RESULTS (2S)'!B146)</f>
        <v>#N/A</v>
      </c>
      <c r="R132" s="133" t="e">
        <f>IF($O$12="X",$R$9,IF($N$7="S1",'RESULTS (2S)'!C146,IF($N$7="S2",'RESULTS (2S)'!D146,IF($N$7="I",'RESULTS (2S)'!E146,IF($N$7="R",'RESULTS (2S)'!F146,IF($N$7="D",'RESULTS (2S)'!G146,IF($N$7="V",'RESULTS (2S)'!H146,"")))))))</f>
        <v>#N/A</v>
      </c>
      <c r="S132" s="133">
        <f>IF($O$13="X",$Q$9,'VA_k1=0.0_k2=1.0'!M131)</f>
        <v>5</v>
      </c>
      <c r="T132" s="133">
        <f>IF($O$13="X",$R$9,IF($N$7="S1",'VA_k1=0.0_k2=1.0'!N131,IF($N$7="S2",'VA_k1=0.0_k2=1.0'!O131,IF($N$7="I",'VA_k1=0.0_k2=1.0'!P131,IF($N$7="R",'VA_k1=0.0_k2=1.0'!Q131,IF($N$7="D",'VA_k1=0.0_k2=1.0'!R131,IF($N$7="V",'VA_k1=0.0_k2=1.0'!S131,"")))))))</f>
        <v>0.24673704225551346</v>
      </c>
      <c r="U132" s="133">
        <f>IF($O$14="X",$Q$9,'VA_k1=0.1_k2=0.9'!M131)</f>
        <v>5</v>
      </c>
      <c r="V132" s="133">
        <f>IF($O$14="X",$R$9,IF($N$7="S1",'VA_k1=0.1_k2=0.9'!N131,IF($N$7="S2",'VA_k1=0.1_k2=0.9'!O131,IF($N$7="I",'VA_k1=0.1_k2=0.9'!P131,IF($N$7="R",'VA_k1=0.1_k2=0.9'!Q131,IF($N$7="D",'VA_k1=0.1_k2=0.9'!R131,IF($N$7="V",'VA_k1=0.1_k2=0.9'!S131,"")))))))</f>
        <v>0.24673704225551346</v>
      </c>
      <c r="W132" s="133">
        <f>IF($O$15="X",$Q$9,'VA_k1=0.2_k2=0.8'!M131)</f>
        <v>5</v>
      </c>
      <c r="X132" s="133">
        <f>IF($O$15="X",$R$9,IF($N$7="S1",'VA_k1=0.2_k2=0.8'!N131,IF($N$7="S2",'VA_k1=0.2_k2=0.8'!O131,IF($N$7="I",'VA_k1=0.2_k2=0.8'!P131,IF($N$7="R",'VA_k1=0.2_k2=0.8'!Q131,IF($N$7="D",'VA_k1=0.2_k2=0.8'!R131,IF($N$7="V",'VA_k1=0.2_k2=0.8'!S131,"")))))))</f>
        <v>0.24673704225551346</v>
      </c>
      <c r="Y132" s="133">
        <f>IF($O$16="X",$Q$9,'VA_k1=0.3_k2=0.7'!M131)</f>
        <v>5</v>
      </c>
      <c r="Z132" s="133">
        <f>IF($O$16="X",$R$9,IF($N$7="S1",'VA_k1=0.3_k2=0.7'!N131,IF($N$7="S2",'VA_k1=0.3_k2=0.7'!O131,IF($N$7="I",'VA_k1=0.3_k2=0.7'!P131,IF($N$7="R",'VA_k1=0.3_k2=0.7'!Q131,IF($N$7="D",'VA_k1=0.3_k2=0.7'!R131,IF($N$7="V",'VA_k1=0.3_k2=0.7'!S131,"")))))))</f>
        <v>0.24673704225551346</v>
      </c>
      <c r="AA132" s="133">
        <f>IF($O$17="X",$Q$9,'VA_k1=0.4_k2=0.6'!M131)</f>
        <v>5</v>
      </c>
      <c r="AB132" s="133">
        <f>IF($O$17="X",$R$9,IF($N$7="S1",'VA_k1=0.4_k2=0.6'!N131,IF($N$7="S2",'VA_k1=0.4_k2=0.6'!O131,IF($N$7="I",'VA_k1=0.4_k2=0.6'!P131,IF($N$7="R",'VA_k1=0.4_k2=0.6'!Q131,IF($N$7="D",'VA_k1=0.4_k2=0.6'!R131,IF($N$7="V",'VA_k1=0.4_k2=0.6'!S131,"")))))))</f>
        <v>0.24673704225551346</v>
      </c>
      <c r="AC132" s="133">
        <f>IF($O$18="X",$Q$9,'VA_k1=0.5_k2=0.5'!M131)</f>
        <v>5</v>
      </c>
      <c r="AD132" s="133">
        <f>IF($O$18="X",$R$9,IF($N$7="S1",'VA_k1=0.5_k2=0.5'!N131,IF($N$7="S2",'VA_k1=0.5_k2=0.5'!O131,IF($N$7="I",'VA_k1=0.5_k2=0.5'!P131,IF($N$7="R",'VA_k1=0.5_k2=0.5'!Q131,IF($N$7="D",'VA_k1=0.5_k2=0.5'!R131,IF($N$7="V",'VA_k1=0.5_k2=0.5'!S131,"")))))))</f>
        <v>0.24673704225551346</v>
      </c>
      <c r="AE132" s="133">
        <f>IF($O$19="X",$Q$9,'VA_k1=0.6_k2=0.4'!M131)</f>
        <v>5</v>
      </c>
      <c r="AF132" s="133">
        <f>IF($O$19="X",$R$9,IF($N$7="S1",'VA_k1=0.6_k2=0.4'!N131,IF($N$7="S2",'VA_k1=0.6_k2=0.4'!O131,IF($N$7="I",'VA_k1=0.6_k2=0.4'!P131,IF($N$7="R",'VA_k1=0.6_k2=0.4'!Q131,IF($N$7="D",'VA_k1=0.6_k2=0.4'!R131,IF($N$7="V",'VA_k1=0.6_k2=0.4'!S131,"")))))))</f>
        <v>0.24673704225551346</v>
      </c>
      <c r="AG132" s="133">
        <f>IF($O$20="X",$Q$9,'VA_k1=0.7_k2=0.3'!M131)</f>
        <v>5</v>
      </c>
      <c r="AH132" s="133">
        <f>IF($O$20="X",$R$9,IF($N$7="S1",'VA_k1=0.7_k2=0.3'!N131,IF($N$7="S2",'VA_k1=0.7_k2=0.3'!O131,IF($N$7="I",'VA_k1=0.7_k2=0.3'!P131,IF($N$7="R",'VA_k1=0.7_k2=0.3'!Q131,IF($N$7="D",'VA_k1=0.7_k2=0.3'!R131,IF($N$7="V",'VA_k1=0.7_k2=0.3'!S131,"")))))))</f>
        <v>0.24673704225551346</v>
      </c>
      <c r="AI132" s="133">
        <f>IF($O$21="X",$Q$9,'VA_k1=0.8_k2=0.2'!M131)</f>
        <v>5</v>
      </c>
      <c r="AJ132" s="133">
        <f>IF($O$21="X",$R$9,IF($N$7="S1",'VA_k1=0.8_k2=0.2'!N131,IF($N$7="S2",'VA_k1=0.8_k2=0.2'!O131,IF($N$7="I",'VA_k1=0.8_k2=0.2'!P131,IF($N$7="R",'VA_k1=0.8_k2=0.2'!Q131,IF($N$7="D",'VA_k1=0.8_k2=0.2'!R131,IF($N$7="V",'VA_k1=0.8_k2=0.2'!S131,"")))))))</f>
        <v>0.24673704225551346</v>
      </c>
      <c r="AK132" s="133" t="e">
        <f>IF($O$22="X",$Q$9,'VA_k1=0.9_k2=0.1'!M131)</f>
        <v>#N/A</v>
      </c>
      <c r="AL132" s="133" t="e">
        <f>IF($O$22="X",$R$9,IF($N$7="S1",'VA_k1=0.9_k2=0.1'!N131,IF($N$7="S2",'VA_k1=0.9_k2=0.1'!O131,IF($N$7="I",'VA_k1=0.9_k2=0.1'!P131,IF($N$7="R",'VA_k1=0.9_k2=0.1'!Q131,IF($N$7="D",'VA_k1=0.9_k2=0.1'!R131,IF($N$7="V",'VA_k1=0.9_k2=0.1'!S131,"")))))))</f>
        <v>#N/A</v>
      </c>
      <c r="AM132" s="133">
        <f>IF($O$23="X",$Q$9,'VA_k1=1.0_k2=0.0'!M131)</f>
        <v>5</v>
      </c>
      <c r="AN132" s="133">
        <f>IF($O$23="X",$R$9,IF($N$7="S1",'VA_k1=1.0_k2=0.0'!N131,IF($N$7="S2",'VA_k1=1.0_k2=0.0'!O131,IF($N$7="I",'VA_k1=1.0_k2=0.0'!P131,IF($N$7="R",'VA_k1=1.0_k2=0.0'!Q131,IF($N$7="D",'VA_k1=1.0_k2=0.0'!R131,IF($N$7="V",'VA_k1=1.0_k2=0.0'!S131,"")))))))</f>
        <v>0.24673704225551346</v>
      </c>
    </row>
    <row r="133" spans="17:40" x14ac:dyDescent="0.25">
      <c r="Q133" s="133" t="e">
        <f>IF($O$12="X",$Q$9,'RESULTS (2S)'!B147)</f>
        <v>#N/A</v>
      </c>
      <c r="R133" s="133" t="e">
        <f>IF($O$12="X",$R$9,IF($N$7="S1",'RESULTS (2S)'!C147,IF($N$7="S2",'RESULTS (2S)'!D147,IF($N$7="I",'RESULTS (2S)'!E147,IF($N$7="R",'RESULTS (2S)'!F147,IF($N$7="D",'RESULTS (2S)'!G147,IF($N$7="V",'RESULTS (2S)'!H147,"")))))))</f>
        <v>#N/A</v>
      </c>
      <c r="S133" s="133">
        <f>IF($O$13="X",$Q$9,'VA_k1=0.0_k2=1.0'!M132)</f>
        <v>5</v>
      </c>
      <c r="T133" s="133">
        <f>IF($O$13="X",$R$9,IF($N$7="S1",'VA_k1=0.0_k2=1.0'!N132,IF($N$7="S2",'VA_k1=0.0_k2=1.0'!O132,IF($N$7="I",'VA_k1=0.0_k2=1.0'!P132,IF($N$7="R",'VA_k1=0.0_k2=1.0'!Q132,IF($N$7="D",'VA_k1=0.0_k2=1.0'!R132,IF($N$7="V",'VA_k1=0.0_k2=1.0'!S132,"")))))))</f>
        <v>0.24673704225551346</v>
      </c>
      <c r="U133" s="133">
        <f>IF($O$14="X",$Q$9,'VA_k1=0.1_k2=0.9'!M132)</f>
        <v>5</v>
      </c>
      <c r="V133" s="133">
        <f>IF($O$14="X",$R$9,IF($N$7="S1",'VA_k1=0.1_k2=0.9'!N132,IF($N$7="S2",'VA_k1=0.1_k2=0.9'!O132,IF($N$7="I",'VA_k1=0.1_k2=0.9'!P132,IF($N$7="R",'VA_k1=0.1_k2=0.9'!Q132,IF($N$7="D",'VA_k1=0.1_k2=0.9'!R132,IF($N$7="V",'VA_k1=0.1_k2=0.9'!S132,"")))))))</f>
        <v>0.24673704225551346</v>
      </c>
      <c r="W133" s="133">
        <f>IF($O$15="X",$Q$9,'VA_k1=0.2_k2=0.8'!M132)</f>
        <v>5</v>
      </c>
      <c r="X133" s="133">
        <f>IF($O$15="X",$R$9,IF($N$7="S1",'VA_k1=0.2_k2=0.8'!N132,IF($N$7="S2",'VA_k1=0.2_k2=0.8'!O132,IF($N$7="I",'VA_k1=0.2_k2=0.8'!P132,IF($N$7="R",'VA_k1=0.2_k2=0.8'!Q132,IF($N$7="D",'VA_k1=0.2_k2=0.8'!R132,IF($N$7="V",'VA_k1=0.2_k2=0.8'!S132,"")))))))</f>
        <v>0.24673704225551346</v>
      </c>
      <c r="Y133" s="133">
        <f>IF($O$16="X",$Q$9,'VA_k1=0.3_k2=0.7'!M132)</f>
        <v>5</v>
      </c>
      <c r="Z133" s="133">
        <f>IF($O$16="X",$R$9,IF($N$7="S1",'VA_k1=0.3_k2=0.7'!N132,IF($N$7="S2",'VA_k1=0.3_k2=0.7'!O132,IF($N$7="I",'VA_k1=0.3_k2=0.7'!P132,IF($N$7="R",'VA_k1=0.3_k2=0.7'!Q132,IF($N$7="D",'VA_k1=0.3_k2=0.7'!R132,IF($N$7="V",'VA_k1=0.3_k2=0.7'!S132,"")))))))</f>
        <v>0.24673704225551346</v>
      </c>
      <c r="AA133" s="133">
        <f>IF($O$17="X",$Q$9,'VA_k1=0.4_k2=0.6'!M132)</f>
        <v>5</v>
      </c>
      <c r="AB133" s="133">
        <f>IF($O$17="X",$R$9,IF($N$7="S1",'VA_k1=0.4_k2=0.6'!N132,IF($N$7="S2",'VA_k1=0.4_k2=0.6'!O132,IF($N$7="I",'VA_k1=0.4_k2=0.6'!P132,IF($N$7="R",'VA_k1=0.4_k2=0.6'!Q132,IF($N$7="D",'VA_k1=0.4_k2=0.6'!R132,IF($N$7="V",'VA_k1=0.4_k2=0.6'!S132,"")))))))</f>
        <v>0.24673704225551346</v>
      </c>
      <c r="AC133" s="133">
        <f>IF($O$18="X",$Q$9,'VA_k1=0.5_k2=0.5'!M132)</f>
        <v>5</v>
      </c>
      <c r="AD133" s="133">
        <f>IF($O$18="X",$R$9,IF($N$7="S1",'VA_k1=0.5_k2=0.5'!N132,IF($N$7="S2",'VA_k1=0.5_k2=0.5'!O132,IF($N$7="I",'VA_k1=0.5_k2=0.5'!P132,IF($N$7="R",'VA_k1=0.5_k2=0.5'!Q132,IF($N$7="D",'VA_k1=0.5_k2=0.5'!R132,IF($N$7="V",'VA_k1=0.5_k2=0.5'!S132,"")))))))</f>
        <v>0.24673704225551346</v>
      </c>
      <c r="AE133" s="133">
        <f>IF($O$19="X",$Q$9,'VA_k1=0.6_k2=0.4'!M132)</f>
        <v>5</v>
      </c>
      <c r="AF133" s="133">
        <f>IF($O$19="X",$R$9,IF($N$7="S1",'VA_k1=0.6_k2=0.4'!N132,IF($N$7="S2",'VA_k1=0.6_k2=0.4'!O132,IF($N$7="I",'VA_k1=0.6_k2=0.4'!P132,IF($N$7="R",'VA_k1=0.6_k2=0.4'!Q132,IF($N$7="D",'VA_k1=0.6_k2=0.4'!R132,IF($N$7="V",'VA_k1=0.6_k2=0.4'!S132,"")))))))</f>
        <v>0.24673704225551346</v>
      </c>
      <c r="AG133" s="133">
        <f>IF($O$20="X",$Q$9,'VA_k1=0.7_k2=0.3'!M132)</f>
        <v>5</v>
      </c>
      <c r="AH133" s="133">
        <f>IF($O$20="X",$R$9,IF($N$7="S1",'VA_k1=0.7_k2=0.3'!N132,IF($N$7="S2",'VA_k1=0.7_k2=0.3'!O132,IF($N$7="I",'VA_k1=0.7_k2=0.3'!P132,IF($N$7="R",'VA_k1=0.7_k2=0.3'!Q132,IF($N$7="D",'VA_k1=0.7_k2=0.3'!R132,IF($N$7="V",'VA_k1=0.7_k2=0.3'!S132,"")))))))</f>
        <v>0.24673704225551346</v>
      </c>
      <c r="AI133" s="133">
        <f>IF($O$21="X",$Q$9,'VA_k1=0.8_k2=0.2'!M132)</f>
        <v>5</v>
      </c>
      <c r="AJ133" s="133">
        <f>IF($O$21="X",$R$9,IF($N$7="S1",'VA_k1=0.8_k2=0.2'!N132,IF($N$7="S2",'VA_k1=0.8_k2=0.2'!O132,IF($N$7="I",'VA_k1=0.8_k2=0.2'!P132,IF($N$7="R",'VA_k1=0.8_k2=0.2'!Q132,IF($N$7="D",'VA_k1=0.8_k2=0.2'!R132,IF($N$7="V",'VA_k1=0.8_k2=0.2'!S132,"")))))))</f>
        <v>0.24673704225551346</v>
      </c>
      <c r="AK133" s="133" t="e">
        <f>IF($O$22="X",$Q$9,'VA_k1=0.9_k2=0.1'!M132)</f>
        <v>#N/A</v>
      </c>
      <c r="AL133" s="133" t="e">
        <f>IF($O$22="X",$R$9,IF($N$7="S1",'VA_k1=0.9_k2=0.1'!N132,IF($N$7="S2",'VA_k1=0.9_k2=0.1'!O132,IF($N$7="I",'VA_k1=0.9_k2=0.1'!P132,IF($N$7="R",'VA_k1=0.9_k2=0.1'!Q132,IF($N$7="D",'VA_k1=0.9_k2=0.1'!R132,IF($N$7="V",'VA_k1=0.9_k2=0.1'!S132,"")))))))</f>
        <v>#N/A</v>
      </c>
      <c r="AM133" s="133">
        <f>IF($O$23="X",$Q$9,'VA_k1=1.0_k2=0.0'!M132)</f>
        <v>5</v>
      </c>
      <c r="AN133" s="133">
        <f>IF($O$23="X",$R$9,IF($N$7="S1",'VA_k1=1.0_k2=0.0'!N132,IF($N$7="S2",'VA_k1=1.0_k2=0.0'!O132,IF($N$7="I",'VA_k1=1.0_k2=0.0'!P132,IF($N$7="R",'VA_k1=1.0_k2=0.0'!Q132,IF($N$7="D",'VA_k1=1.0_k2=0.0'!R132,IF($N$7="V",'VA_k1=1.0_k2=0.0'!S132,"")))))))</f>
        <v>0.24673704225551346</v>
      </c>
    </row>
    <row r="134" spans="17:40" x14ac:dyDescent="0.25">
      <c r="Q134" s="133" t="e">
        <f>IF($O$12="X",$Q$9,'RESULTS (2S)'!B148)</f>
        <v>#N/A</v>
      </c>
      <c r="R134" s="133" t="e">
        <f>IF($O$12="X",$R$9,IF($N$7="S1",'RESULTS (2S)'!C148,IF($N$7="S2",'RESULTS (2S)'!D148,IF($N$7="I",'RESULTS (2S)'!E148,IF($N$7="R",'RESULTS (2S)'!F148,IF($N$7="D",'RESULTS (2S)'!G148,IF($N$7="V",'RESULTS (2S)'!H148,"")))))))</f>
        <v>#N/A</v>
      </c>
      <c r="S134" s="133">
        <f>IF($O$13="X",$Q$9,'VA_k1=0.0_k2=1.0'!M133)</f>
        <v>5</v>
      </c>
      <c r="T134" s="133">
        <f>IF($O$13="X",$R$9,IF($N$7="S1",'VA_k1=0.0_k2=1.0'!N133,IF($N$7="S2",'VA_k1=0.0_k2=1.0'!O133,IF($N$7="I",'VA_k1=0.0_k2=1.0'!P133,IF($N$7="R",'VA_k1=0.0_k2=1.0'!Q133,IF($N$7="D",'VA_k1=0.0_k2=1.0'!R133,IF($N$7="V",'VA_k1=0.0_k2=1.0'!S133,"")))))))</f>
        <v>0.24673704225551346</v>
      </c>
      <c r="U134" s="133">
        <f>IF($O$14="X",$Q$9,'VA_k1=0.1_k2=0.9'!M133)</f>
        <v>5</v>
      </c>
      <c r="V134" s="133">
        <f>IF($O$14="X",$R$9,IF($N$7="S1",'VA_k1=0.1_k2=0.9'!N133,IF($N$7="S2",'VA_k1=0.1_k2=0.9'!O133,IF($N$7="I",'VA_k1=0.1_k2=0.9'!P133,IF($N$7="R",'VA_k1=0.1_k2=0.9'!Q133,IF($N$7="D",'VA_k1=0.1_k2=0.9'!R133,IF($N$7="V",'VA_k1=0.1_k2=0.9'!S133,"")))))))</f>
        <v>0.24673704225551346</v>
      </c>
      <c r="W134" s="133">
        <f>IF($O$15="X",$Q$9,'VA_k1=0.2_k2=0.8'!M133)</f>
        <v>5</v>
      </c>
      <c r="X134" s="133">
        <f>IF($O$15="X",$R$9,IF($N$7="S1",'VA_k1=0.2_k2=0.8'!N133,IF($N$7="S2",'VA_k1=0.2_k2=0.8'!O133,IF($N$7="I",'VA_k1=0.2_k2=0.8'!P133,IF($N$7="R",'VA_k1=0.2_k2=0.8'!Q133,IF($N$7="D",'VA_k1=0.2_k2=0.8'!R133,IF($N$7="V",'VA_k1=0.2_k2=0.8'!S133,"")))))))</f>
        <v>0.24673704225551346</v>
      </c>
      <c r="Y134" s="133">
        <f>IF($O$16="X",$Q$9,'VA_k1=0.3_k2=0.7'!M133)</f>
        <v>5</v>
      </c>
      <c r="Z134" s="133">
        <f>IF($O$16="X",$R$9,IF($N$7="S1",'VA_k1=0.3_k2=0.7'!N133,IF($N$7="S2",'VA_k1=0.3_k2=0.7'!O133,IF($N$7="I",'VA_k1=0.3_k2=0.7'!P133,IF($N$7="R",'VA_k1=0.3_k2=0.7'!Q133,IF($N$7="D",'VA_k1=0.3_k2=0.7'!R133,IF($N$7="V",'VA_k1=0.3_k2=0.7'!S133,"")))))))</f>
        <v>0.24673704225551346</v>
      </c>
      <c r="AA134" s="133">
        <f>IF($O$17="X",$Q$9,'VA_k1=0.4_k2=0.6'!M133)</f>
        <v>5</v>
      </c>
      <c r="AB134" s="133">
        <f>IF($O$17="X",$R$9,IF($N$7="S1",'VA_k1=0.4_k2=0.6'!N133,IF($N$7="S2",'VA_k1=0.4_k2=0.6'!O133,IF($N$7="I",'VA_k1=0.4_k2=0.6'!P133,IF($N$7="R",'VA_k1=0.4_k2=0.6'!Q133,IF($N$7="D",'VA_k1=0.4_k2=0.6'!R133,IF($N$7="V",'VA_k1=0.4_k2=0.6'!S133,"")))))))</f>
        <v>0.24673704225551346</v>
      </c>
      <c r="AC134" s="133">
        <f>IF($O$18="X",$Q$9,'VA_k1=0.5_k2=0.5'!M133)</f>
        <v>5</v>
      </c>
      <c r="AD134" s="133">
        <f>IF($O$18="X",$R$9,IF($N$7="S1",'VA_k1=0.5_k2=0.5'!N133,IF($N$7="S2",'VA_k1=0.5_k2=0.5'!O133,IF($N$7="I",'VA_k1=0.5_k2=0.5'!P133,IF($N$7="R",'VA_k1=0.5_k2=0.5'!Q133,IF($N$7="D",'VA_k1=0.5_k2=0.5'!R133,IF($N$7="V",'VA_k1=0.5_k2=0.5'!S133,"")))))))</f>
        <v>0.24673704225551346</v>
      </c>
      <c r="AE134" s="133">
        <f>IF($O$19="X",$Q$9,'VA_k1=0.6_k2=0.4'!M133)</f>
        <v>5</v>
      </c>
      <c r="AF134" s="133">
        <f>IF($O$19="X",$R$9,IF($N$7="S1",'VA_k1=0.6_k2=0.4'!N133,IF($N$7="S2",'VA_k1=0.6_k2=0.4'!O133,IF($N$7="I",'VA_k1=0.6_k2=0.4'!P133,IF($N$7="R",'VA_k1=0.6_k2=0.4'!Q133,IF($N$7="D",'VA_k1=0.6_k2=0.4'!R133,IF($N$7="V",'VA_k1=0.6_k2=0.4'!S133,"")))))))</f>
        <v>0.24673704225551346</v>
      </c>
      <c r="AG134" s="133">
        <f>IF($O$20="X",$Q$9,'VA_k1=0.7_k2=0.3'!M133)</f>
        <v>5</v>
      </c>
      <c r="AH134" s="133">
        <f>IF($O$20="X",$R$9,IF($N$7="S1",'VA_k1=0.7_k2=0.3'!N133,IF($N$7="S2",'VA_k1=0.7_k2=0.3'!O133,IF($N$7="I",'VA_k1=0.7_k2=0.3'!P133,IF($N$7="R",'VA_k1=0.7_k2=0.3'!Q133,IF($N$7="D",'VA_k1=0.7_k2=0.3'!R133,IF($N$7="V",'VA_k1=0.7_k2=0.3'!S133,"")))))))</f>
        <v>0.24673704225551346</v>
      </c>
      <c r="AI134" s="133">
        <f>IF($O$21="X",$Q$9,'VA_k1=0.8_k2=0.2'!M133)</f>
        <v>5</v>
      </c>
      <c r="AJ134" s="133">
        <f>IF($O$21="X",$R$9,IF($N$7="S1",'VA_k1=0.8_k2=0.2'!N133,IF($N$7="S2",'VA_k1=0.8_k2=0.2'!O133,IF($N$7="I",'VA_k1=0.8_k2=0.2'!P133,IF($N$7="R",'VA_k1=0.8_k2=0.2'!Q133,IF($N$7="D",'VA_k1=0.8_k2=0.2'!R133,IF($N$7="V",'VA_k1=0.8_k2=0.2'!S133,"")))))))</f>
        <v>0.24673704225551346</v>
      </c>
      <c r="AK134" s="133" t="e">
        <f>IF($O$22="X",$Q$9,'VA_k1=0.9_k2=0.1'!M133)</f>
        <v>#N/A</v>
      </c>
      <c r="AL134" s="133" t="e">
        <f>IF($O$22="X",$R$9,IF($N$7="S1",'VA_k1=0.9_k2=0.1'!N133,IF($N$7="S2",'VA_k1=0.9_k2=0.1'!O133,IF($N$7="I",'VA_k1=0.9_k2=0.1'!P133,IF($N$7="R",'VA_k1=0.9_k2=0.1'!Q133,IF($N$7="D",'VA_k1=0.9_k2=0.1'!R133,IF($N$7="V",'VA_k1=0.9_k2=0.1'!S133,"")))))))</f>
        <v>#N/A</v>
      </c>
      <c r="AM134" s="133">
        <f>IF($O$23="X",$Q$9,'VA_k1=1.0_k2=0.0'!M133)</f>
        <v>5</v>
      </c>
      <c r="AN134" s="133">
        <f>IF($O$23="X",$R$9,IF($N$7="S1",'VA_k1=1.0_k2=0.0'!N133,IF($N$7="S2",'VA_k1=1.0_k2=0.0'!O133,IF($N$7="I",'VA_k1=1.0_k2=0.0'!P133,IF($N$7="R",'VA_k1=1.0_k2=0.0'!Q133,IF($N$7="D",'VA_k1=1.0_k2=0.0'!R133,IF($N$7="V",'VA_k1=1.0_k2=0.0'!S133,"")))))))</f>
        <v>0.24673704225551346</v>
      </c>
    </row>
    <row r="135" spans="17:40" x14ac:dyDescent="0.25">
      <c r="Q135" s="133" t="e">
        <f>IF($O$12="X",$Q$9,'RESULTS (2S)'!B149)</f>
        <v>#N/A</v>
      </c>
      <c r="R135" s="133" t="e">
        <f>IF($O$12="X",$R$9,IF($N$7="S1",'RESULTS (2S)'!C149,IF($N$7="S2",'RESULTS (2S)'!D149,IF($N$7="I",'RESULTS (2S)'!E149,IF($N$7="R",'RESULTS (2S)'!F149,IF($N$7="D",'RESULTS (2S)'!G149,IF($N$7="V",'RESULTS (2S)'!H149,"")))))))</f>
        <v>#N/A</v>
      </c>
      <c r="S135" s="133">
        <f>IF($O$13="X",$Q$9,'VA_k1=0.0_k2=1.0'!M134)</f>
        <v>5</v>
      </c>
      <c r="T135" s="133">
        <f>IF($O$13="X",$R$9,IF($N$7="S1",'VA_k1=0.0_k2=1.0'!N134,IF($N$7="S2",'VA_k1=0.0_k2=1.0'!O134,IF($N$7="I",'VA_k1=0.0_k2=1.0'!P134,IF($N$7="R",'VA_k1=0.0_k2=1.0'!Q134,IF($N$7="D",'VA_k1=0.0_k2=1.0'!R134,IF($N$7="V",'VA_k1=0.0_k2=1.0'!S134,"")))))))</f>
        <v>0.24673704225551346</v>
      </c>
      <c r="U135" s="133">
        <f>IF($O$14="X",$Q$9,'VA_k1=0.1_k2=0.9'!M134)</f>
        <v>5</v>
      </c>
      <c r="V135" s="133">
        <f>IF($O$14="X",$R$9,IF($N$7="S1",'VA_k1=0.1_k2=0.9'!N134,IF($N$7="S2",'VA_k1=0.1_k2=0.9'!O134,IF($N$7="I",'VA_k1=0.1_k2=0.9'!P134,IF($N$7="R",'VA_k1=0.1_k2=0.9'!Q134,IF($N$7="D",'VA_k1=0.1_k2=0.9'!R134,IF($N$7="V",'VA_k1=0.1_k2=0.9'!S134,"")))))))</f>
        <v>0.24673704225551346</v>
      </c>
      <c r="W135" s="133">
        <f>IF($O$15="X",$Q$9,'VA_k1=0.2_k2=0.8'!M134)</f>
        <v>5</v>
      </c>
      <c r="X135" s="133">
        <f>IF($O$15="X",$R$9,IF($N$7="S1",'VA_k1=0.2_k2=0.8'!N134,IF($N$7="S2",'VA_k1=0.2_k2=0.8'!O134,IF($N$7="I",'VA_k1=0.2_k2=0.8'!P134,IF($N$7="R",'VA_k1=0.2_k2=0.8'!Q134,IF($N$7="D",'VA_k1=0.2_k2=0.8'!R134,IF($N$7="V",'VA_k1=0.2_k2=0.8'!S134,"")))))))</f>
        <v>0.24673704225551346</v>
      </c>
      <c r="Y135" s="133">
        <f>IF($O$16="X",$Q$9,'VA_k1=0.3_k2=0.7'!M134)</f>
        <v>5</v>
      </c>
      <c r="Z135" s="133">
        <f>IF($O$16="X",$R$9,IF($N$7="S1",'VA_k1=0.3_k2=0.7'!N134,IF($N$7="S2",'VA_k1=0.3_k2=0.7'!O134,IF($N$7="I",'VA_k1=0.3_k2=0.7'!P134,IF($N$7="R",'VA_k1=0.3_k2=0.7'!Q134,IF($N$7="D",'VA_k1=0.3_k2=0.7'!R134,IF($N$7="V",'VA_k1=0.3_k2=0.7'!S134,"")))))))</f>
        <v>0.24673704225551346</v>
      </c>
      <c r="AA135" s="133">
        <f>IF($O$17="X",$Q$9,'VA_k1=0.4_k2=0.6'!M134)</f>
        <v>5</v>
      </c>
      <c r="AB135" s="133">
        <f>IF($O$17="X",$R$9,IF($N$7="S1",'VA_k1=0.4_k2=0.6'!N134,IF($N$7="S2",'VA_k1=0.4_k2=0.6'!O134,IF($N$7="I",'VA_k1=0.4_k2=0.6'!P134,IF($N$7="R",'VA_k1=0.4_k2=0.6'!Q134,IF($N$7="D",'VA_k1=0.4_k2=0.6'!R134,IF($N$7="V",'VA_k1=0.4_k2=0.6'!S134,"")))))))</f>
        <v>0.24673704225551346</v>
      </c>
      <c r="AC135" s="133">
        <f>IF($O$18="X",$Q$9,'VA_k1=0.5_k2=0.5'!M134)</f>
        <v>5</v>
      </c>
      <c r="AD135" s="133">
        <f>IF($O$18="X",$R$9,IF($N$7="S1",'VA_k1=0.5_k2=0.5'!N134,IF($N$7="S2",'VA_k1=0.5_k2=0.5'!O134,IF($N$7="I",'VA_k1=0.5_k2=0.5'!P134,IF($N$7="R",'VA_k1=0.5_k2=0.5'!Q134,IF($N$7="D",'VA_k1=0.5_k2=0.5'!R134,IF($N$7="V",'VA_k1=0.5_k2=0.5'!S134,"")))))))</f>
        <v>0.24673704225551346</v>
      </c>
      <c r="AE135" s="133">
        <f>IF($O$19="X",$Q$9,'VA_k1=0.6_k2=0.4'!M134)</f>
        <v>5</v>
      </c>
      <c r="AF135" s="133">
        <f>IF($O$19="X",$R$9,IF($N$7="S1",'VA_k1=0.6_k2=0.4'!N134,IF($N$7="S2",'VA_k1=0.6_k2=0.4'!O134,IF($N$7="I",'VA_k1=0.6_k2=0.4'!P134,IF($N$7="R",'VA_k1=0.6_k2=0.4'!Q134,IF($N$7="D",'VA_k1=0.6_k2=0.4'!R134,IF($N$7="V",'VA_k1=0.6_k2=0.4'!S134,"")))))))</f>
        <v>0.24673704225551346</v>
      </c>
      <c r="AG135" s="133">
        <f>IF($O$20="X",$Q$9,'VA_k1=0.7_k2=0.3'!M134)</f>
        <v>5</v>
      </c>
      <c r="AH135" s="133">
        <f>IF($O$20="X",$R$9,IF($N$7="S1",'VA_k1=0.7_k2=0.3'!N134,IF($N$7="S2",'VA_k1=0.7_k2=0.3'!O134,IF($N$7="I",'VA_k1=0.7_k2=0.3'!P134,IF($N$7="R",'VA_k1=0.7_k2=0.3'!Q134,IF($N$7="D",'VA_k1=0.7_k2=0.3'!R134,IF($N$7="V",'VA_k1=0.7_k2=0.3'!S134,"")))))))</f>
        <v>0.24673704225551346</v>
      </c>
      <c r="AI135" s="133">
        <f>IF($O$21="X",$Q$9,'VA_k1=0.8_k2=0.2'!M134)</f>
        <v>5</v>
      </c>
      <c r="AJ135" s="133">
        <f>IF($O$21="X",$R$9,IF($N$7="S1",'VA_k1=0.8_k2=0.2'!N134,IF($N$7="S2",'VA_k1=0.8_k2=0.2'!O134,IF($N$7="I",'VA_k1=0.8_k2=0.2'!P134,IF($N$7="R",'VA_k1=0.8_k2=0.2'!Q134,IF($N$7="D",'VA_k1=0.8_k2=0.2'!R134,IF($N$7="V",'VA_k1=0.8_k2=0.2'!S134,"")))))))</f>
        <v>0.24673704225551346</v>
      </c>
      <c r="AK135" s="133" t="e">
        <f>IF($O$22="X",$Q$9,'VA_k1=0.9_k2=0.1'!M134)</f>
        <v>#N/A</v>
      </c>
      <c r="AL135" s="133" t="e">
        <f>IF($O$22="X",$R$9,IF($N$7="S1",'VA_k1=0.9_k2=0.1'!N134,IF($N$7="S2",'VA_k1=0.9_k2=0.1'!O134,IF($N$7="I",'VA_k1=0.9_k2=0.1'!P134,IF($N$7="R",'VA_k1=0.9_k2=0.1'!Q134,IF($N$7="D",'VA_k1=0.9_k2=0.1'!R134,IF($N$7="V",'VA_k1=0.9_k2=0.1'!S134,"")))))))</f>
        <v>#N/A</v>
      </c>
      <c r="AM135" s="133">
        <f>IF($O$23="X",$Q$9,'VA_k1=1.0_k2=0.0'!M134)</f>
        <v>5</v>
      </c>
      <c r="AN135" s="133">
        <f>IF($O$23="X",$R$9,IF($N$7="S1",'VA_k1=1.0_k2=0.0'!N134,IF($N$7="S2",'VA_k1=1.0_k2=0.0'!O134,IF($N$7="I",'VA_k1=1.0_k2=0.0'!P134,IF($N$7="R",'VA_k1=1.0_k2=0.0'!Q134,IF($N$7="D",'VA_k1=1.0_k2=0.0'!R134,IF($N$7="V",'VA_k1=1.0_k2=0.0'!S134,"")))))))</f>
        <v>0.24673704225551346</v>
      </c>
    </row>
    <row r="136" spans="17:40" x14ac:dyDescent="0.25">
      <c r="Q136" s="133" t="e">
        <f>IF($O$12="X",$Q$9,'RESULTS (2S)'!B150)</f>
        <v>#N/A</v>
      </c>
      <c r="R136" s="133" t="e">
        <f>IF($O$12="X",$R$9,IF($N$7="S1",'RESULTS (2S)'!C150,IF($N$7="S2",'RESULTS (2S)'!D150,IF($N$7="I",'RESULTS (2S)'!E150,IF($N$7="R",'RESULTS (2S)'!F150,IF($N$7="D",'RESULTS (2S)'!G150,IF($N$7="V",'RESULTS (2S)'!H150,"")))))))</f>
        <v>#N/A</v>
      </c>
      <c r="S136" s="133">
        <f>IF($O$13="X",$Q$9,'VA_k1=0.0_k2=1.0'!M135)</f>
        <v>5</v>
      </c>
      <c r="T136" s="133">
        <f>IF($O$13="X",$R$9,IF($N$7="S1",'VA_k1=0.0_k2=1.0'!N135,IF($N$7="S2",'VA_k1=0.0_k2=1.0'!O135,IF($N$7="I",'VA_k1=0.0_k2=1.0'!P135,IF($N$7="R",'VA_k1=0.0_k2=1.0'!Q135,IF($N$7="D",'VA_k1=0.0_k2=1.0'!R135,IF($N$7="V",'VA_k1=0.0_k2=1.0'!S135,"")))))))</f>
        <v>0.24673704225551346</v>
      </c>
      <c r="U136" s="133">
        <f>IF($O$14="X",$Q$9,'VA_k1=0.1_k2=0.9'!M135)</f>
        <v>5</v>
      </c>
      <c r="V136" s="133">
        <f>IF($O$14="X",$R$9,IF($N$7="S1",'VA_k1=0.1_k2=0.9'!N135,IF($N$7="S2",'VA_k1=0.1_k2=0.9'!O135,IF($N$7="I",'VA_k1=0.1_k2=0.9'!P135,IF($N$7="R",'VA_k1=0.1_k2=0.9'!Q135,IF($N$7="D",'VA_k1=0.1_k2=0.9'!R135,IF($N$7="V",'VA_k1=0.1_k2=0.9'!S135,"")))))))</f>
        <v>0.24673704225551346</v>
      </c>
      <c r="W136" s="133">
        <f>IF($O$15="X",$Q$9,'VA_k1=0.2_k2=0.8'!M135)</f>
        <v>5</v>
      </c>
      <c r="X136" s="133">
        <f>IF($O$15="X",$R$9,IF($N$7="S1",'VA_k1=0.2_k2=0.8'!N135,IF($N$7="S2",'VA_k1=0.2_k2=0.8'!O135,IF($N$7="I",'VA_k1=0.2_k2=0.8'!P135,IF($N$7="R",'VA_k1=0.2_k2=0.8'!Q135,IF($N$7="D",'VA_k1=0.2_k2=0.8'!R135,IF($N$7="V",'VA_k1=0.2_k2=0.8'!S135,"")))))))</f>
        <v>0.24673704225551346</v>
      </c>
      <c r="Y136" s="133">
        <f>IF($O$16="X",$Q$9,'VA_k1=0.3_k2=0.7'!M135)</f>
        <v>5</v>
      </c>
      <c r="Z136" s="133">
        <f>IF($O$16="X",$R$9,IF($N$7="S1",'VA_k1=0.3_k2=0.7'!N135,IF($N$7="S2",'VA_k1=0.3_k2=0.7'!O135,IF($N$7="I",'VA_k1=0.3_k2=0.7'!P135,IF($N$7="R",'VA_k1=0.3_k2=0.7'!Q135,IF($N$7="D",'VA_k1=0.3_k2=0.7'!R135,IF($N$7="V",'VA_k1=0.3_k2=0.7'!S135,"")))))))</f>
        <v>0.24673704225551346</v>
      </c>
      <c r="AA136" s="133">
        <f>IF($O$17="X",$Q$9,'VA_k1=0.4_k2=0.6'!M135)</f>
        <v>5</v>
      </c>
      <c r="AB136" s="133">
        <f>IF($O$17="X",$R$9,IF($N$7="S1",'VA_k1=0.4_k2=0.6'!N135,IF($N$7="S2",'VA_k1=0.4_k2=0.6'!O135,IF($N$7="I",'VA_k1=0.4_k2=0.6'!P135,IF($N$7="R",'VA_k1=0.4_k2=0.6'!Q135,IF($N$7="D",'VA_k1=0.4_k2=0.6'!R135,IF($N$7="V",'VA_k1=0.4_k2=0.6'!S135,"")))))))</f>
        <v>0.24673704225551346</v>
      </c>
      <c r="AC136" s="133">
        <f>IF($O$18="X",$Q$9,'VA_k1=0.5_k2=0.5'!M135)</f>
        <v>5</v>
      </c>
      <c r="AD136" s="133">
        <f>IF($O$18="X",$R$9,IF($N$7="S1",'VA_k1=0.5_k2=0.5'!N135,IF($N$7="S2",'VA_k1=0.5_k2=0.5'!O135,IF($N$7="I",'VA_k1=0.5_k2=0.5'!P135,IF($N$7="R",'VA_k1=0.5_k2=0.5'!Q135,IF($N$7="D",'VA_k1=0.5_k2=0.5'!R135,IF($N$7="V",'VA_k1=0.5_k2=0.5'!S135,"")))))))</f>
        <v>0.24673704225551346</v>
      </c>
      <c r="AE136" s="133">
        <f>IF($O$19="X",$Q$9,'VA_k1=0.6_k2=0.4'!M135)</f>
        <v>5</v>
      </c>
      <c r="AF136" s="133">
        <f>IF($O$19="X",$R$9,IF($N$7="S1",'VA_k1=0.6_k2=0.4'!N135,IF($N$7="S2",'VA_k1=0.6_k2=0.4'!O135,IF($N$7="I",'VA_k1=0.6_k2=0.4'!P135,IF($N$7="R",'VA_k1=0.6_k2=0.4'!Q135,IF($N$7="D",'VA_k1=0.6_k2=0.4'!R135,IF($N$7="V",'VA_k1=0.6_k2=0.4'!S135,"")))))))</f>
        <v>0.24673704225551346</v>
      </c>
      <c r="AG136" s="133">
        <f>IF($O$20="X",$Q$9,'VA_k1=0.7_k2=0.3'!M135)</f>
        <v>5</v>
      </c>
      <c r="AH136" s="133">
        <f>IF($O$20="X",$R$9,IF($N$7="S1",'VA_k1=0.7_k2=0.3'!N135,IF($N$7="S2",'VA_k1=0.7_k2=0.3'!O135,IF($N$7="I",'VA_k1=0.7_k2=0.3'!P135,IF($N$7="R",'VA_k1=0.7_k2=0.3'!Q135,IF($N$7="D",'VA_k1=0.7_k2=0.3'!R135,IF($N$7="V",'VA_k1=0.7_k2=0.3'!S135,"")))))))</f>
        <v>0.24673704225551346</v>
      </c>
      <c r="AI136" s="133">
        <f>IF($O$21="X",$Q$9,'VA_k1=0.8_k2=0.2'!M135)</f>
        <v>5</v>
      </c>
      <c r="AJ136" s="133">
        <f>IF($O$21="X",$R$9,IF($N$7="S1",'VA_k1=0.8_k2=0.2'!N135,IF($N$7="S2",'VA_k1=0.8_k2=0.2'!O135,IF($N$7="I",'VA_k1=0.8_k2=0.2'!P135,IF($N$7="R",'VA_k1=0.8_k2=0.2'!Q135,IF($N$7="D",'VA_k1=0.8_k2=0.2'!R135,IF($N$7="V",'VA_k1=0.8_k2=0.2'!S135,"")))))))</f>
        <v>0.24673704225551346</v>
      </c>
      <c r="AK136" s="133" t="e">
        <f>IF($O$22="X",$Q$9,'VA_k1=0.9_k2=0.1'!M135)</f>
        <v>#N/A</v>
      </c>
      <c r="AL136" s="133" t="e">
        <f>IF($O$22="X",$R$9,IF($N$7="S1",'VA_k1=0.9_k2=0.1'!N135,IF($N$7="S2",'VA_k1=0.9_k2=0.1'!O135,IF($N$7="I",'VA_k1=0.9_k2=0.1'!P135,IF($N$7="R",'VA_k1=0.9_k2=0.1'!Q135,IF($N$7="D",'VA_k1=0.9_k2=0.1'!R135,IF($N$7="V",'VA_k1=0.9_k2=0.1'!S135,"")))))))</f>
        <v>#N/A</v>
      </c>
      <c r="AM136" s="133">
        <f>IF($O$23="X",$Q$9,'VA_k1=1.0_k2=0.0'!M135)</f>
        <v>5</v>
      </c>
      <c r="AN136" s="133">
        <f>IF($O$23="X",$R$9,IF($N$7="S1",'VA_k1=1.0_k2=0.0'!N135,IF($N$7="S2",'VA_k1=1.0_k2=0.0'!O135,IF($N$7="I",'VA_k1=1.0_k2=0.0'!P135,IF($N$7="R",'VA_k1=1.0_k2=0.0'!Q135,IF($N$7="D",'VA_k1=1.0_k2=0.0'!R135,IF($N$7="V",'VA_k1=1.0_k2=0.0'!S135,"")))))))</f>
        <v>0.24673704225551346</v>
      </c>
    </row>
    <row r="137" spans="17:40" x14ac:dyDescent="0.25">
      <c r="Q137" s="133" t="e">
        <f>IF($O$12="X",$Q$9,'RESULTS (2S)'!B151)</f>
        <v>#N/A</v>
      </c>
      <c r="R137" s="133" t="e">
        <f>IF($O$12="X",$R$9,IF($N$7="S1",'RESULTS (2S)'!C151,IF($N$7="S2",'RESULTS (2S)'!D151,IF($N$7="I",'RESULTS (2S)'!E151,IF($N$7="R",'RESULTS (2S)'!F151,IF($N$7="D",'RESULTS (2S)'!G151,IF($N$7="V",'RESULTS (2S)'!H151,"")))))))</f>
        <v>#N/A</v>
      </c>
      <c r="S137" s="133">
        <f>IF($O$13="X",$Q$9,'VA_k1=0.0_k2=1.0'!M136)</f>
        <v>5</v>
      </c>
      <c r="T137" s="133">
        <f>IF($O$13="X",$R$9,IF($N$7="S1",'VA_k1=0.0_k2=1.0'!N136,IF($N$7="S2",'VA_k1=0.0_k2=1.0'!O136,IF($N$7="I",'VA_k1=0.0_k2=1.0'!P136,IF($N$7="R",'VA_k1=0.0_k2=1.0'!Q136,IF($N$7="D",'VA_k1=0.0_k2=1.0'!R136,IF($N$7="V",'VA_k1=0.0_k2=1.0'!S136,"")))))))</f>
        <v>0.24673704225551346</v>
      </c>
      <c r="U137" s="133">
        <f>IF($O$14="X",$Q$9,'VA_k1=0.1_k2=0.9'!M136)</f>
        <v>5</v>
      </c>
      <c r="V137" s="133">
        <f>IF($O$14="X",$R$9,IF($N$7="S1",'VA_k1=0.1_k2=0.9'!N136,IF($N$7="S2",'VA_k1=0.1_k2=0.9'!O136,IF($N$7="I",'VA_k1=0.1_k2=0.9'!P136,IF($N$7="R",'VA_k1=0.1_k2=0.9'!Q136,IF($N$7="D",'VA_k1=0.1_k2=0.9'!R136,IF($N$7="V",'VA_k1=0.1_k2=0.9'!S136,"")))))))</f>
        <v>0.24673704225551346</v>
      </c>
      <c r="W137" s="133">
        <f>IF($O$15="X",$Q$9,'VA_k1=0.2_k2=0.8'!M136)</f>
        <v>5</v>
      </c>
      <c r="X137" s="133">
        <f>IF($O$15="X",$R$9,IF($N$7="S1",'VA_k1=0.2_k2=0.8'!N136,IF($N$7="S2",'VA_k1=0.2_k2=0.8'!O136,IF($N$7="I",'VA_k1=0.2_k2=0.8'!P136,IF($N$7="R",'VA_k1=0.2_k2=0.8'!Q136,IF($N$7="D",'VA_k1=0.2_k2=0.8'!R136,IF($N$7="V",'VA_k1=0.2_k2=0.8'!S136,"")))))))</f>
        <v>0.24673704225551346</v>
      </c>
      <c r="Y137" s="133">
        <f>IF($O$16="X",$Q$9,'VA_k1=0.3_k2=0.7'!M136)</f>
        <v>5</v>
      </c>
      <c r="Z137" s="133">
        <f>IF($O$16="X",$R$9,IF($N$7="S1",'VA_k1=0.3_k2=0.7'!N136,IF($N$7="S2",'VA_k1=0.3_k2=0.7'!O136,IF($N$7="I",'VA_k1=0.3_k2=0.7'!P136,IF($N$7="R",'VA_k1=0.3_k2=0.7'!Q136,IF($N$7="D",'VA_k1=0.3_k2=0.7'!R136,IF($N$7="V",'VA_k1=0.3_k2=0.7'!S136,"")))))))</f>
        <v>0.24673704225551346</v>
      </c>
      <c r="AA137" s="133">
        <f>IF($O$17="X",$Q$9,'VA_k1=0.4_k2=0.6'!M136)</f>
        <v>5</v>
      </c>
      <c r="AB137" s="133">
        <f>IF($O$17="X",$R$9,IF($N$7="S1",'VA_k1=0.4_k2=0.6'!N136,IF($N$7="S2",'VA_k1=0.4_k2=0.6'!O136,IF($N$7="I",'VA_k1=0.4_k2=0.6'!P136,IF($N$7="R",'VA_k1=0.4_k2=0.6'!Q136,IF($N$7="D",'VA_k1=0.4_k2=0.6'!R136,IF($N$7="V",'VA_k1=0.4_k2=0.6'!S136,"")))))))</f>
        <v>0.24673704225551346</v>
      </c>
      <c r="AC137" s="133">
        <f>IF($O$18="X",$Q$9,'VA_k1=0.5_k2=0.5'!M136)</f>
        <v>5</v>
      </c>
      <c r="AD137" s="133">
        <f>IF($O$18="X",$R$9,IF($N$7="S1",'VA_k1=0.5_k2=0.5'!N136,IF($N$7="S2",'VA_k1=0.5_k2=0.5'!O136,IF($N$7="I",'VA_k1=0.5_k2=0.5'!P136,IF($N$7="R",'VA_k1=0.5_k2=0.5'!Q136,IF($N$7="D",'VA_k1=0.5_k2=0.5'!R136,IF($N$7="V",'VA_k1=0.5_k2=0.5'!S136,"")))))))</f>
        <v>0.24673704225551346</v>
      </c>
      <c r="AE137" s="133">
        <f>IF($O$19="X",$Q$9,'VA_k1=0.6_k2=0.4'!M136)</f>
        <v>5</v>
      </c>
      <c r="AF137" s="133">
        <f>IF($O$19="X",$R$9,IF($N$7="S1",'VA_k1=0.6_k2=0.4'!N136,IF($N$7="S2",'VA_k1=0.6_k2=0.4'!O136,IF($N$7="I",'VA_k1=0.6_k2=0.4'!P136,IF($N$7="R",'VA_k1=0.6_k2=0.4'!Q136,IF($N$7="D",'VA_k1=0.6_k2=0.4'!R136,IF($N$7="V",'VA_k1=0.6_k2=0.4'!S136,"")))))))</f>
        <v>0.24673704225551346</v>
      </c>
      <c r="AG137" s="133">
        <f>IF($O$20="X",$Q$9,'VA_k1=0.7_k2=0.3'!M136)</f>
        <v>5</v>
      </c>
      <c r="AH137" s="133">
        <f>IF($O$20="X",$R$9,IF($N$7="S1",'VA_k1=0.7_k2=0.3'!N136,IF($N$7="S2",'VA_k1=0.7_k2=0.3'!O136,IF($N$7="I",'VA_k1=0.7_k2=0.3'!P136,IF($N$7="R",'VA_k1=0.7_k2=0.3'!Q136,IF($N$7="D",'VA_k1=0.7_k2=0.3'!R136,IF($N$7="V",'VA_k1=0.7_k2=0.3'!S136,"")))))))</f>
        <v>0.24673704225551346</v>
      </c>
      <c r="AI137" s="133">
        <f>IF($O$21="X",$Q$9,'VA_k1=0.8_k2=0.2'!M136)</f>
        <v>5</v>
      </c>
      <c r="AJ137" s="133">
        <f>IF($O$21="X",$R$9,IF($N$7="S1",'VA_k1=0.8_k2=0.2'!N136,IF($N$7="S2",'VA_k1=0.8_k2=0.2'!O136,IF($N$7="I",'VA_k1=0.8_k2=0.2'!P136,IF($N$7="R",'VA_k1=0.8_k2=0.2'!Q136,IF($N$7="D",'VA_k1=0.8_k2=0.2'!R136,IF($N$7="V",'VA_k1=0.8_k2=0.2'!S136,"")))))))</f>
        <v>0.24673704225551346</v>
      </c>
      <c r="AK137" s="133" t="e">
        <f>IF($O$22="X",$Q$9,'VA_k1=0.9_k2=0.1'!M136)</f>
        <v>#N/A</v>
      </c>
      <c r="AL137" s="133" t="e">
        <f>IF($O$22="X",$R$9,IF($N$7="S1",'VA_k1=0.9_k2=0.1'!N136,IF($N$7="S2",'VA_k1=0.9_k2=0.1'!O136,IF($N$7="I",'VA_k1=0.9_k2=0.1'!P136,IF($N$7="R",'VA_k1=0.9_k2=0.1'!Q136,IF($N$7="D",'VA_k1=0.9_k2=0.1'!R136,IF($N$7="V",'VA_k1=0.9_k2=0.1'!S136,"")))))))</f>
        <v>#N/A</v>
      </c>
      <c r="AM137" s="133">
        <f>IF($O$23="X",$Q$9,'VA_k1=1.0_k2=0.0'!M136)</f>
        <v>5</v>
      </c>
      <c r="AN137" s="133">
        <f>IF($O$23="X",$R$9,IF($N$7="S1",'VA_k1=1.0_k2=0.0'!N136,IF($N$7="S2",'VA_k1=1.0_k2=0.0'!O136,IF($N$7="I",'VA_k1=1.0_k2=0.0'!P136,IF($N$7="R",'VA_k1=1.0_k2=0.0'!Q136,IF($N$7="D",'VA_k1=1.0_k2=0.0'!R136,IF($N$7="V",'VA_k1=1.0_k2=0.0'!S136,"")))))))</f>
        <v>0.24673704225551346</v>
      </c>
    </row>
    <row r="138" spans="17:40" x14ac:dyDescent="0.25">
      <c r="Q138" s="133" t="e">
        <f>IF($O$12="X",$Q$9,'RESULTS (2S)'!B152)</f>
        <v>#N/A</v>
      </c>
      <c r="R138" s="133" t="e">
        <f>IF($O$12="X",$R$9,IF($N$7="S1",'RESULTS (2S)'!C152,IF($N$7="S2",'RESULTS (2S)'!D152,IF($N$7="I",'RESULTS (2S)'!E152,IF($N$7="R",'RESULTS (2S)'!F152,IF($N$7="D",'RESULTS (2S)'!G152,IF($N$7="V",'RESULTS (2S)'!H152,"")))))))</f>
        <v>#N/A</v>
      </c>
      <c r="S138" s="133">
        <f>IF($O$13="X",$Q$9,'VA_k1=0.0_k2=1.0'!M137)</f>
        <v>5</v>
      </c>
      <c r="T138" s="133">
        <f>IF($O$13="X",$R$9,IF($N$7="S1",'VA_k1=0.0_k2=1.0'!N137,IF($N$7="S2",'VA_k1=0.0_k2=1.0'!O137,IF($N$7="I",'VA_k1=0.0_k2=1.0'!P137,IF($N$7="R",'VA_k1=0.0_k2=1.0'!Q137,IF($N$7="D",'VA_k1=0.0_k2=1.0'!R137,IF($N$7="V",'VA_k1=0.0_k2=1.0'!S137,"")))))))</f>
        <v>0.24673704225551346</v>
      </c>
      <c r="U138" s="133">
        <f>IF($O$14="X",$Q$9,'VA_k1=0.1_k2=0.9'!M137)</f>
        <v>5</v>
      </c>
      <c r="V138" s="133">
        <f>IF($O$14="X",$R$9,IF($N$7="S1",'VA_k1=0.1_k2=0.9'!N137,IF($N$7="S2",'VA_k1=0.1_k2=0.9'!O137,IF($N$7="I",'VA_k1=0.1_k2=0.9'!P137,IF($N$7="R",'VA_k1=0.1_k2=0.9'!Q137,IF($N$7="D",'VA_k1=0.1_k2=0.9'!R137,IF($N$7="V",'VA_k1=0.1_k2=0.9'!S137,"")))))))</f>
        <v>0.24673704225551346</v>
      </c>
      <c r="W138" s="133">
        <f>IF($O$15="X",$Q$9,'VA_k1=0.2_k2=0.8'!M137)</f>
        <v>5</v>
      </c>
      <c r="X138" s="133">
        <f>IF($O$15="X",$R$9,IF($N$7="S1",'VA_k1=0.2_k2=0.8'!N137,IF($N$7="S2",'VA_k1=0.2_k2=0.8'!O137,IF($N$7="I",'VA_k1=0.2_k2=0.8'!P137,IF($N$7="R",'VA_k1=0.2_k2=0.8'!Q137,IF($N$7="D",'VA_k1=0.2_k2=0.8'!R137,IF($N$7="V",'VA_k1=0.2_k2=0.8'!S137,"")))))))</f>
        <v>0.24673704225551346</v>
      </c>
      <c r="Y138" s="133">
        <f>IF($O$16="X",$Q$9,'VA_k1=0.3_k2=0.7'!M137)</f>
        <v>5</v>
      </c>
      <c r="Z138" s="133">
        <f>IF($O$16="X",$R$9,IF($N$7="S1",'VA_k1=0.3_k2=0.7'!N137,IF($N$7="S2",'VA_k1=0.3_k2=0.7'!O137,IF($N$7="I",'VA_k1=0.3_k2=0.7'!P137,IF($N$7="R",'VA_k1=0.3_k2=0.7'!Q137,IF($N$7="D",'VA_k1=0.3_k2=0.7'!R137,IF($N$7="V",'VA_k1=0.3_k2=0.7'!S137,"")))))))</f>
        <v>0.24673704225551346</v>
      </c>
      <c r="AA138" s="133">
        <f>IF($O$17="X",$Q$9,'VA_k1=0.4_k2=0.6'!M137)</f>
        <v>5</v>
      </c>
      <c r="AB138" s="133">
        <f>IF($O$17="X",$R$9,IF($N$7="S1",'VA_k1=0.4_k2=0.6'!N137,IF($N$7="S2",'VA_k1=0.4_k2=0.6'!O137,IF($N$7="I",'VA_k1=0.4_k2=0.6'!P137,IF($N$7="R",'VA_k1=0.4_k2=0.6'!Q137,IF($N$7="D",'VA_k1=0.4_k2=0.6'!R137,IF($N$7="V",'VA_k1=0.4_k2=0.6'!S137,"")))))))</f>
        <v>0.24673704225551346</v>
      </c>
      <c r="AC138" s="133">
        <f>IF($O$18="X",$Q$9,'VA_k1=0.5_k2=0.5'!M137)</f>
        <v>5</v>
      </c>
      <c r="AD138" s="133">
        <f>IF($O$18="X",$R$9,IF($N$7="S1",'VA_k1=0.5_k2=0.5'!N137,IF($N$7="S2",'VA_k1=0.5_k2=0.5'!O137,IF($N$7="I",'VA_k1=0.5_k2=0.5'!P137,IF($N$7="R",'VA_k1=0.5_k2=0.5'!Q137,IF($N$7="D",'VA_k1=0.5_k2=0.5'!R137,IF($N$7="V",'VA_k1=0.5_k2=0.5'!S137,"")))))))</f>
        <v>0.24673704225551346</v>
      </c>
      <c r="AE138" s="133">
        <f>IF($O$19="X",$Q$9,'VA_k1=0.6_k2=0.4'!M137)</f>
        <v>5</v>
      </c>
      <c r="AF138" s="133">
        <f>IF($O$19="X",$R$9,IF($N$7="S1",'VA_k1=0.6_k2=0.4'!N137,IF($N$7="S2",'VA_k1=0.6_k2=0.4'!O137,IF($N$7="I",'VA_k1=0.6_k2=0.4'!P137,IF($N$7="R",'VA_k1=0.6_k2=0.4'!Q137,IF($N$7="D",'VA_k1=0.6_k2=0.4'!R137,IF($N$7="V",'VA_k1=0.6_k2=0.4'!S137,"")))))))</f>
        <v>0.24673704225551346</v>
      </c>
      <c r="AG138" s="133">
        <f>IF($O$20="X",$Q$9,'VA_k1=0.7_k2=0.3'!M137)</f>
        <v>5</v>
      </c>
      <c r="AH138" s="133">
        <f>IF($O$20="X",$R$9,IF($N$7="S1",'VA_k1=0.7_k2=0.3'!N137,IF($N$7="S2",'VA_k1=0.7_k2=0.3'!O137,IF($N$7="I",'VA_k1=0.7_k2=0.3'!P137,IF($N$7="R",'VA_k1=0.7_k2=0.3'!Q137,IF($N$7="D",'VA_k1=0.7_k2=0.3'!R137,IF($N$7="V",'VA_k1=0.7_k2=0.3'!S137,"")))))))</f>
        <v>0.24673704225551346</v>
      </c>
      <c r="AI138" s="133">
        <f>IF($O$21="X",$Q$9,'VA_k1=0.8_k2=0.2'!M137)</f>
        <v>5</v>
      </c>
      <c r="AJ138" s="133">
        <f>IF($O$21="X",$R$9,IF($N$7="S1",'VA_k1=0.8_k2=0.2'!N137,IF($N$7="S2",'VA_k1=0.8_k2=0.2'!O137,IF($N$7="I",'VA_k1=0.8_k2=0.2'!P137,IF($N$7="R",'VA_k1=0.8_k2=0.2'!Q137,IF($N$7="D",'VA_k1=0.8_k2=0.2'!R137,IF($N$7="V",'VA_k1=0.8_k2=0.2'!S137,"")))))))</f>
        <v>0.24673704225551346</v>
      </c>
      <c r="AK138" s="133" t="e">
        <f>IF($O$22="X",$Q$9,'VA_k1=0.9_k2=0.1'!M137)</f>
        <v>#N/A</v>
      </c>
      <c r="AL138" s="133" t="e">
        <f>IF($O$22="X",$R$9,IF($N$7="S1",'VA_k1=0.9_k2=0.1'!N137,IF($N$7="S2",'VA_k1=0.9_k2=0.1'!O137,IF($N$7="I",'VA_k1=0.9_k2=0.1'!P137,IF($N$7="R",'VA_k1=0.9_k2=0.1'!Q137,IF($N$7="D",'VA_k1=0.9_k2=0.1'!R137,IF($N$7="V",'VA_k1=0.9_k2=0.1'!S137,"")))))))</f>
        <v>#N/A</v>
      </c>
      <c r="AM138" s="133">
        <f>IF($O$23="X",$Q$9,'VA_k1=1.0_k2=0.0'!M137)</f>
        <v>5</v>
      </c>
      <c r="AN138" s="133">
        <f>IF($O$23="X",$R$9,IF($N$7="S1",'VA_k1=1.0_k2=0.0'!N137,IF($N$7="S2",'VA_k1=1.0_k2=0.0'!O137,IF($N$7="I",'VA_k1=1.0_k2=0.0'!P137,IF($N$7="R",'VA_k1=1.0_k2=0.0'!Q137,IF($N$7="D",'VA_k1=1.0_k2=0.0'!R137,IF($N$7="V",'VA_k1=1.0_k2=0.0'!S137,"")))))))</f>
        <v>0.24673704225551346</v>
      </c>
    </row>
    <row r="139" spans="17:40" x14ac:dyDescent="0.25">
      <c r="Q139" s="133" t="e">
        <f>IF($O$12="X",$Q$9,'RESULTS (2S)'!B153)</f>
        <v>#N/A</v>
      </c>
      <c r="R139" s="133" t="e">
        <f>IF($O$12="X",$R$9,IF($N$7="S1",'RESULTS (2S)'!C153,IF($N$7="S2",'RESULTS (2S)'!D153,IF($N$7="I",'RESULTS (2S)'!E153,IF($N$7="R",'RESULTS (2S)'!F153,IF($N$7="D",'RESULTS (2S)'!G153,IF($N$7="V",'RESULTS (2S)'!H153,"")))))))</f>
        <v>#N/A</v>
      </c>
      <c r="S139" s="133">
        <f>IF($O$13="X",$Q$9,'VA_k1=0.0_k2=1.0'!M138)</f>
        <v>5</v>
      </c>
      <c r="T139" s="133">
        <f>IF($O$13="X",$R$9,IF($N$7="S1",'VA_k1=0.0_k2=1.0'!N138,IF($N$7="S2",'VA_k1=0.0_k2=1.0'!O138,IF($N$7="I",'VA_k1=0.0_k2=1.0'!P138,IF($N$7="R",'VA_k1=0.0_k2=1.0'!Q138,IF($N$7="D",'VA_k1=0.0_k2=1.0'!R138,IF($N$7="V",'VA_k1=0.0_k2=1.0'!S138,"")))))))</f>
        <v>0.24673704225551346</v>
      </c>
      <c r="U139" s="133">
        <f>IF($O$14="X",$Q$9,'VA_k1=0.1_k2=0.9'!M138)</f>
        <v>5</v>
      </c>
      <c r="V139" s="133">
        <f>IF($O$14="X",$R$9,IF($N$7="S1",'VA_k1=0.1_k2=0.9'!N138,IF($N$7="S2",'VA_k1=0.1_k2=0.9'!O138,IF($N$7="I",'VA_k1=0.1_k2=0.9'!P138,IF($N$7="R",'VA_k1=0.1_k2=0.9'!Q138,IF($N$7="D",'VA_k1=0.1_k2=0.9'!R138,IF($N$7="V",'VA_k1=0.1_k2=0.9'!S138,"")))))))</f>
        <v>0.24673704225551346</v>
      </c>
      <c r="W139" s="133">
        <f>IF($O$15="X",$Q$9,'VA_k1=0.2_k2=0.8'!M138)</f>
        <v>5</v>
      </c>
      <c r="X139" s="133">
        <f>IF($O$15="X",$R$9,IF($N$7="S1",'VA_k1=0.2_k2=0.8'!N138,IF($N$7="S2",'VA_k1=0.2_k2=0.8'!O138,IF($N$7="I",'VA_k1=0.2_k2=0.8'!P138,IF($N$7="R",'VA_k1=0.2_k2=0.8'!Q138,IF($N$7="D",'VA_k1=0.2_k2=0.8'!R138,IF($N$7="V",'VA_k1=0.2_k2=0.8'!S138,"")))))))</f>
        <v>0.24673704225551346</v>
      </c>
      <c r="Y139" s="133">
        <f>IF($O$16="X",$Q$9,'VA_k1=0.3_k2=0.7'!M138)</f>
        <v>5</v>
      </c>
      <c r="Z139" s="133">
        <f>IF($O$16="X",$R$9,IF($N$7="S1",'VA_k1=0.3_k2=0.7'!N138,IF($N$7="S2",'VA_k1=0.3_k2=0.7'!O138,IF($N$7="I",'VA_k1=0.3_k2=0.7'!P138,IF($N$7="R",'VA_k1=0.3_k2=0.7'!Q138,IF($N$7="D",'VA_k1=0.3_k2=0.7'!R138,IF($N$7="V",'VA_k1=0.3_k2=0.7'!S138,"")))))))</f>
        <v>0.24673704225551346</v>
      </c>
      <c r="AA139" s="133">
        <f>IF($O$17="X",$Q$9,'VA_k1=0.4_k2=0.6'!M138)</f>
        <v>5</v>
      </c>
      <c r="AB139" s="133">
        <f>IF($O$17="X",$R$9,IF($N$7="S1",'VA_k1=0.4_k2=0.6'!N138,IF($N$7="S2",'VA_k1=0.4_k2=0.6'!O138,IF($N$7="I",'VA_k1=0.4_k2=0.6'!P138,IF($N$7="R",'VA_k1=0.4_k2=0.6'!Q138,IF($N$7="D",'VA_k1=0.4_k2=0.6'!R138,IF($N$7="V",'VA_k1=0.4_k2=0.6'!S138,"")))))))</f>
        <v>0.24673704225551346</v>
      </c>
      <c r="AC139" s="133">
        <f>IF($O$18="X",$Q$9,'VA_k1=0.5_k2=0.5'!M138)</f>
        <v>5</v>
      </c>
      <c r="AD139" s="133">
        <f>IF($O$18="X",$R$9,IF($N$7="S1",'VA_k1=0.5_k2=0.5'!N138,IF($N$7="S2",'VA_k1=0.5_k2=0.5'!O138,IF($N$7="I",'VA_k1=0.5_k2=0.5'!P138,IF($N$7="R",'VA_k1=0.5_k2=0.5'!Q138,IF($N$7="D",'VA_k1=0.5_k2=0.5'!R138,IF($N$7="V",'VA_k1=0.5_k2=0.5'!S138,"")))))))</f>
        <v>0.24673704225551346</v>
      </c>
      <c r="AE139" s="133">
        <f>IF($O$19="X",$Q$9,'VA_k1=0.6_k2=0.4'!M138)</f>
        <v>5</v>
      </c>
      <c r="AF139" s="133">
        <f>IF($O$19="X",$R$9,IF($N$7="S1",'VA_k1=0.6_k2=0.4'!N138,IF($N$7="S2",'VA_k1=0.6_k2=0.4'!O138,IF($N$7="I",'VA_k1=0.6_k2=0.4'!P138,IF($N$7="R",'VA_k1=0.6_k2=0.4'!Q138,IF($N$7="D",'VA_k1=0.6_k2=0.4'!R138,IF($N$7="V",'VA_k1=0.6_k2=0.4'!S138,"")))))))</f>
        <v>0.24673704225551346</v>
      </c>
      <c r="AG139" s="133">
        <f>IF($O$20="X",$Q$9,'VA_k1=0.7_k2=0.3'!M138)</f>
        <v>5</v>
      </c>
      <c r="AH139" s="133">
        <f>IF($O$20="X",$R$9,IF($N$7="S1",'VA_k1=0.7_k2=0.3'!N138,IF($N$7="S2",'VA_k1=0.7_k2=0.3'!O138,IF($N$7="I",'VA_k1=0.7_k2=0.3'!P138,IF($N$7="R",'VA_k1=0.7_k2=0.3'!Q138,IF($N$7="D",'VA_k1=0.7_k2=0.3'!R138,IF($N$7="V",'VA_k1=0.7_k2=0.3'!S138,"")))))))</f>
        <v>0.24673704225551346</v>
      </c>
      <c r="AI139" s="133">
        <f>IF($O$21="X",$Q$9,'VA_k1=0.8_k2=0.2'!M138)</f>
        <v>5</v>
      </c>
      <c r="AJ139" s="133">
        <f>IF($O$21="X",$R$9,IF($N$7="S1",'VA_k1=0.8_k2=0.2'!N138,IF($N$7="S2",'VA_k1=0.8_k2=0.2'!O138,IF($N$7="I",'VA_k1=0.8_k2=0.2'!P138,IF($N$7="R",'VA_k1=0.8_k2=0.2'!Q138,IF($N$7="D",'VA_k1=0.8_k2=0.2'!R138,IF($N$7="V",'VA_k1=0.8_k2=0.2'!S138,"")))))))</f>
        <v>0.24673704225551346</v>
      </c>
      <c r="AK139" s="133" t="e">
        <f>IF($O$22="X",$Q$9,'VA_k1=0.9_k2=0.1'!M138)</f>
        <v>#N/A</v>
      </c>
      <c r="AL139" s="133" t="e">
        <f>IF($O$22="X",$R$9,IF($N$7="S1",'VA_k1=0.9_k2=0.1'!N138,IF($N$7="S2",'VA_k1=0.9_k2=0.1'!O138,IF($N$7="I",'VA_k1=0.9_k2=0.1'!P138,IF($N$7="R",'VA_k1=0.9_k2=0.1'!Q138,IF($N$7="D",'VA_k1=0.9_k2=0.1'!R138,IF($N$7="V",'VA_k1=0.9_k2=0.1'!S138,"")))))))</f>
        <v>#N/A</v>
      </c>
      <c r="AM139" s="133">
        <f>IF($O$23="X",$Q$9,'VA_k1=1.0_k2=0.0'!M138)</f>
        <v>5</v>
      </c>
      <c r="AN139" s="133">
        <f>IF($O$23="X",$R$9,IF($N$7="S1",'VA_k1=1.0_k2=0.0'!N138,IF($N$7="S2",'VA_k1=1.0_k2=0.0'!O138,IF($N$7="I",'VA_k1=1.0_k2=0.0'!P138,IF($N$7="R",'VA_k1=1.0_k2=0.0'!Q138,IF($N$7="D",'VA_k1=1.0_k2=0.0'!R138,IF($N$7="V",'VA_k1=1.0_k2=0.0'!S138,"")))))))</f>
        <v>0.24673704225551346</v>
      </c>
    </row>
    <row r="140" spans="17:40" x14ac:dyDescent="0.25">
      <c r="Q140" s="133" t="e">
        <f>IF($O$12="X",$Q$9,'RESULTS (2S)'!B154)</f>
        <v>#N/A</v>
      </c>
      <c r="R140" s="133" t="e">
        <f>IF($O$12="X",$R$9,IF($N$7="S1",'RESULTS (2S)'!C154,IF($N$7="S2",'RESULTS (2S)'!D154,IF($N$7="I",'RESULTS (2S)'!E154,IF($N$7="R",'RESULTS (2S)'!F154,IF($N$7="D",'RESULTS (2S)'!G154,IF($N$7="V",'RESULTS (2S)'!H154,"")))))))</f>
        <v>#N/A</v>
      </c>
      <c r="S140" s="133">
        <f>IF($O$13="X",$Q$9,'VA_k1=0.0_k2=1.0'!M139)</f>
        <v>5</v>
      </c>
      <c r="T140" s="133">
        <f>IF($O$13="X",$R$9,IF($N$7="S1",'VA_k1=0.0_k2=1.0'!N139,IF($N$7="S2",'VA_k1=0.0_k2=1.0'!O139,IF($N$7="I",'VA_k1=0.0_k2=1.0'!P139,IF($N$7="R",'VA_k1=0.0_k2=1.0'!Q139,IF($N$7="D",'VA_k1=0.0_k2=1.0'!R139,IF($N$7="V",'VA_k1=0.0_k2=1.0'!S139,"")))))))</f>
        <v>0.24673704225551346</v>
      </c>
      <c r="U140" s="133">
        <f>IF($O$14="X",$Q$9,'VA_k1=0.1_k2=0.9'!M139)</f>
        <v>5</v>
      </c>
      <c r="V140" s="133">
        <f>IF($O$14="X",$R$9,IF($N$7="S1",'VA_k1=0.1_k2=0.9'!N139,IF($N$7="S2",'VA_k1=0.1_k2=0.9'!O139,IF($N$7="I",'VA_k1=0.1_k2=0.9'!P139,IF($N$7="R",'VA_k1=0.1_k2=0.9'!Q139,IF($N$7="D",'VA_k1=0.1_k2=0.9'!R139,IF($N$7="V",'VA_k1=0.1_k2=0.9'!S139,"")))))))</f>
        <v>0.24673704225551346</v>
      </c>
      <c r="W140" s="133">
        <f>IF($O$15="X",$Q$9,'VA_k1=0.2_k2=0.8'!M139)</f>
        <v>5</v>
      </c>
      <c r="X140" s="133">
        <f>IF($O$15="X",$R$9,IF($N$7="S1",'VA_k1=0.2_k2=0.8'!N139,IF($N$7="S2",'VA_k1=0.2_k2=0.8'!O139,IF($N$7="I",'VA_k1=0.2_k2=0.8'!P139,IF($N$7="R",'VA_k1=0.2_k2=0.8'!Q139,IF($N$7="D",'VA_k1=0.2_k2=0.8'!R139,IF($N$7="V",'VA_k1=0.2_k2=0.8'!S139,"")))))))</f>
        <v>0.24673704225551346</v>
      </c>
      <c r="Y140" s="133">
        <f>IF($O$16="X",$Q$9,'VA_k1=0.3_k2=0.7'!M139)</f>
        <v>5</v>
      </c>
      <c r="Z140" s="133">
        <f>IF($O$16="X",$R$9,IF($N$7="S1",'VA_k1=0.3_k2=0.7'!N139,IF($N$7="S2",'VA_k1=0.3_k2=0.7'!O139,IF($N$7="I",'VA_k1=0.3_k2=0.7'!P139,IF($N$7="R",'VA_k1=0.3_k2=0.7'!Q139,IF($N$7="D",'VA_k1=0.3_k2=0.7'!R139,IF($N$7="V",'VA_k1=0.3_k2=0.7'!S139,"")))))))</f>
        <v>0.24673704225551346</v>
      </c>
      <c r="AA140" s="133">
        <f>IF($O$17="X",$Q$9,'VA_k1=0.4_k2=0.6'!M139)</f>
        <v>5</v>
      </c>
      <c r="AB140" s="133">
        <f>IF($O$17="X",$R$9,IF($N$7="S1",'VA_k1=0.4_k2=0.6'!N139,IF($N$7="S2",'VA_k1=0.4_k2=0.6'!O139,IF($N$7="I",'VA_k1=0.4_k2=0.6'!P139,IF($N$7="R",'VA_k1=0.4_k2=0.6'!Q139,IF($N$7="D",'VA_k1=0.4_k2=0.6'!R139,IF($N$7="V",'VA_k1=0.4_k2=0.6'!S139,"")))))))</f>
        <v>0.24673704225551346</v>
      </c>
      <c r="AC140" s="133">
        <f>IF($O$18="X",$Q$9,'VA_k1=0.5_k2=0.5'!M139)</f>
        <v>5</v>
      </c>
      <c r="AD140" s="133">
        <f>IF($O$18="X",$R$9,IF($N$7="S1",'VA_k1=0.5_k2=0.5'!N139,IF($N$7="S2",'VA_k1=0.5_k2=0.5'!O139,IF($N$7="I",'VA_k1=0.5_k2=0.5'!P139,IF($N$7="R",'VA_k1=0.5_k2=0.5'!Q139,IF($N$7="D",'VA_k1=0.5_k2=0.5'!R139,IF($N$7="V",'VA_k1=0.5_k2=0.5'!S139,"")))))))</f>
        <v>0.24673704225551346</v>
      </c>
      <c r="AE140" s="133">
        <f>IF($O$19="X",$Q$9,'VA_k1=0.6_k2=0.4'!M139)</f>
        <v>5</v>
      </c>
      <c r="AF140" s="133">
        <f>IF($O$19="X",$R$9,IF($N$7="S1",'VA_k1=0.6_k2=0.4'!N139,IF($N$7="S2",'VA_k1=0.6_k2=0.4'!O139,IF($N$7="I",'VA_k1=0.6_k2=0.4'!P139,IF($N$7="R",'VA_k1=0.6_k2=0.4'!Q139,IF($N$7="D",'VA_k1=0.6_k2=0.4'!R139,IF($N$7="V",'VA_k1=0.6_k2=0.4'!S139,"")))))))</f>
        <v>0.24673704225551346</v>
      </c>
      <c r="AG140" s="133">
        <f>IF($O$20="X",$Q$9,'VA_k1=0.7_k2=0.3'!M139)</f>
        <v>5</v>
      </c>
      <c r="AH140" s="133">
        <f>IF($O$20="X",$R$9,IF($N$7="S1",'VA_k1=0.7_k2=0.3'!N139,IF($N$7="S2",'VA_k1=0.7_k2=0.3'!O139,IF($N$7="I",'VA_k1=0.7_k2=0.3'!P139,IF($N$7="R",'VA_k1=0.7_k2=0.3'!Q139,IF($N$7="D",'VA_k1=0.7_k2=0.3'!R139,IF($N$7="V",'VA_k1=0.7_k2=0.3'!S139,"")))))))</f>
        <v>0.24673704225551346</v>
      </c>
      <c r="AI140" s="133">
        <f>IF($O$21="X",$Q$9,'VA_k1=0.8_k2=0.2'!M139)</f>
        <v>5</v>
      </c>
      <c r="AJ140" s="133">
        <f>IF($O$21="X",$R$9,IF($N$7="S1",'VA_k1=0.8_k2=0.2'!N139,IF($N$7="S2",'VA_k1=0.8_k2=0.2'!O139,IF($N$7="I",'VA_k1=0.8_k2=0.2'!P139,IF($N$7="R",'VA_k1=0.8_k2=0.2'!Q139,IF($N$7="D",'VA_k1=0.8_k2=0.2'!R139,IF($N$7="V",'VA_k1=0.8_k2=0.2'!S139,"")))))))</f>
        <v>0.24673704225551346</v>
      </c>
      <c r="AK140" s="133" t="e">
        <f>IF($O$22="X",$Q$9,'VA_k1=0.9_k2=0.1'!M139)</f>
        <v>#N/A</v>
      </c>
      <c r="AL140" s="133" t="e">
        <f>IF($O$22="X",$R$9,IF($N$7="S1",'VA_k1=0.9_k2=0.1'!N139,IF($N$7="S2",'VA_k1=0.9_k2=0.1'!O139,IF($N$7="I",'VA_k1=0.9_k2=0.1'!P139,IF($N$7="R",'VA_k1=0.9_k2=0.1'!Q139,IF($N$7="D",'VA_k1=0.9_k2=0.1'!R139,IF($N$7="V",'VA_k1=0.9_k2=0.1'!S139,"")))))))</f>
        <v>#N/A</v>
      </c>
      <c r="AM140" s="133">
        <f>IF($O$23="X",$Q$9,'VA_k1=1.0_k2=0.0'!M139)</f>
        <v>5</v>
      </c>
      <c r="AN140" s="133">
        <f>IF($O$23="X",$R$9,IF($N$7="S1",'VA_k1=1.0_k2=0.0'!N139,IF($N$7="S2",'VA_k1=1.0_k2=0.0'!O139,IF($N$7="I",'VA_k1=1.0_k2=0.0'!P139,IF($N$7="R",'VA_k1=1.0_k2=0.0'!Q139,IF($N$7="D",'VA_k1=1.0_k2=0.0'!R139,IF($N$7="V",'VA_k1=1.0_k2=0.0'!S139,"")))))))</f>
        <v>0.24673704225551346</v>
      </c>
    </row>
    <row r="141" spans="17:40" x14ac:dyDescent="0.25">
      <c r="Q141" s="133" t="e">
        <f>IF($O$12="X",$Q$9,'RESULTS (2S)'!B155)</f>
        <v>#N/A</v>
      </c>
      <c r="R141" s="133" t="e">
        <f>IF($O$12="X",$R$9,IF($N$7="S1",'RESULTS (2S)'!C155,IF($N$7="S2",'RESULTS (2S)'!D155,IF($N$7="I",'RESULTS (2S)'!E155,IF($N$7="R",'RESULTS (2S)'!F155,IF($N$7="D",'RESULTS (2S)'!G155,IF($N$7="V",'RESULTS (2S)'!H155,"")))))))</f>
        <v>#N/A</v>
      </c>
      <c r="S141" s="133">
        <f>IF($O$13="X",$Q$9,'VA_k1=0.0_k2=1.0'!M140)</f>
        <v>5</v>
      </c>
      <c r="T141" s="133">
        <f>IF($O$13="X",$R$9,IF($N$7="S1",'VA_k1=0.0_k2=1.0'!N140,IF($N$7="S2",'VA_k1=0.0_k2=1.0'!O140,IF($N$7="I",'VA_k1=0.0_k2=1.0'!P140,IF($N$7="R",'VA_k1=0.0_k2=1.0'!Q140,IF($N$7="D",'VA_k1=0.0_k2=1.0'!R140,IF($N$7="V",'VA_k1=0.0_k2=1.0'!S140,"")))))))</f>
        <v>0.24673704225551346</v>
      </c>
      <c r="U141" s="133">
        <f>IF($O$14="X",$Q$9,'VA_k1=0.1_k2=0.9'!M140)</f>
        <v>5</v>
      </c>
      <c r="V141" s="133">
        <f>IF($O$14="X",$R$9,IF($N$7="S1",'VA_k1=0.1_k2=0.9'!N140,IF($N$7="S2",'VA_k1=0.1_k2=0.9'!O140,IF($N$7="I",'VA_k1=0.1_k2=0.9'!P140,IF($N$7="R",'VA_k1=0.1_k2=0.9'!Q140,IF($N$7="D",'VA_k1=0.1_k2=0.9'!R140,IF($N$7="V",'VA_k1=0.1_k2=0.9'!S140,"")))))))</f>
        <v>0.24673704225551346</v>
      </c>
      <c r="W141" s="133">
        <f>IF($O$15="X",$Q$9,'VA_k1=0.2_k2=0.8'!M140)</f>
        <v>5</v>
      </c>
      <c r="X141" s="133">
        <f>IF($O$15="X",$R$9,IF($N$7="S1",'VA_k1=0.2_k2=0.8'!N140,IF($N$7="S2",'VA_k1=0.2_k2=0.8'!O140,IF($N$7="I",'VA_k1=0.2_k2=0.8'!P140,IF($N$7="R",'VA_k1=0.2_k2=0.8'!Q140,IF($N$7="D",'VA_k1=0.2_k2=0.8'!R140,IF($N$7="V",'VA_k1=0.2_k2=0.8'!S140,"")))))))</f>
        <v>0.24673704225551346</v>
      </c>
      <c r="Y141" s="133">
        <f>IF($O$16="X",$Q$9,'VA_k1=0.3_k2=0.7'!M140)</f>
        <v>5</v>
      </c>
      <c r="Z141" s="133">
        <f>IF($O$16="X",$R$9,IF($N$7="S1",'VA_k1=0.3_k2=0.7'!N140,IF($N$7="S2",'VA_k1=0.3_k2=0.7'!O140,IF($N$7="I",'VA_k1=0.3_k2=0.7'!P140,IF($N$7="R",'VA_k1=0.3_k2=0.7'!Q140,IF($N$7="D",'VA_k1=0.3_k2=0.7'!R140,IF($N$7="V",'VA_k1=0.3_k2=0.7'!S140,"")))))))</f>
        <v>0.24673704225551346</v>
      </c>
      <c r="AA141" s="133">
        <f>IF($O$17="X",$Q$9,'VA_k1=0.4_k2=0.6'!M140)</f>
        <v>5</v>
      </c>
      <c r="AB141" s="133">
        <f>IF($O$17="X",$R$9,IF($N$7="S1",'VA_k1=0.4_k2=0.6'!N140,IF($N$7="S2",'VA_k1=0.4_k2=0.6'!O140,IF($N$7="I",'VA_k1=0.4_k2=0.6'!P140,IF($N$7="R",'VA_k1=0.4_k2=0.6'!Q140,IF($N$7="D",'VA_k1=0.4_k2=0.6'!R140,IF($N$7="V",'VA_k1=0.4_k2=0.6'!S140,"")))))))</f>
        <v>0.24673704225551346</v>
      </c>
      <c r="AC141" s="133">
        <f>IF($O$18="X",$Q$9,'VA_k1=0.5_k2=0.5'!M140)</f>
        <v>5</v>
      </c>
      <c r="AD141" s="133">
        <f>IF($O$18="X",$R$9,IF($N$7="S1",'VA_k1=0.5_k2=0.5'!N140,IF($N$7="S2",'VA_k1=0.5_k2=0.5'!O140,IF($N$7="I",'VA_k1=0.5_k2=0.5'!P140,IF($N$7="R",'VA_k1=0.5_k2=0.5'!Q140,IF($N$7="D",'VA_k1=0.5_k2=0.5'!R140,IF($N$7="V",'VA_k1=0.5_k2=0.5'!S140,"")))))))</f>
        <v>0.24673704225551346</v>
      </c>
      <c r="AE141" s="133">
        <f>IF($O$19="X",$Q$9,'VA_k1=0.6_k2=0.4'!M140)</f>
        <v>5</v>
      </c>
      <c r="AF141" s="133">
        <f>IF($O$19="X",$R$9,IF($N$7="S1",'VA_k1=0.6_k2=0.4'!N140,IF($N$7="S2",'VA_k1=0.6_k2=0.4'!O140,IF($N$7="I",'VA_k1=0.6_k2=0.4'!P140,IF($N$7="R",'VA_k1=0.6_k2=0.4'!Q140,IF($N$7="D",'VA_k1=0.6_k2=0.4'!R140,IF($N$7="V",'VA_k1=0.6_k2=0.4'!S140,"")))))))</f>
        <v>0.24673704225551346</v>
      </c>
      <c r="AG141" s="133">
        <f>IF($O$20="X",$Q$9,'VA_k1=0.7_k2=0.3'!M140)</f>
        <v>5</v>
      </c>
      <c r="AH141" s="133">
        <f>IF($O$20="X",$R$9,IF($N$7="S1",'VA_k1=0.7_k2=0.3'!N140,IF($N$7="S2",'VA_k1=0.7_k2=0.3'!O140,IF($N$7="I",'VA_k1=0.7_k2=0.3'!P140,IF($N$7="R",'VA_k1=0.7_k2=0.3'!Q140,IF($N$7="D",'VA_k1=0.7_k2=0.3'!R140,IF($N$7="V",'VA_k1=0.7_k2=0.3'!S140,"")))))))</f>
        <v>0.24673704225551346</v>
      </c>
      <c r="AI141" s="133">
        <f>IF($O$21="X",$Q$9,'VA_k1=0.8_k2=0.2'!M140)</f>
        <v>5</v>
      </c>
      <c r="AJ141" s="133">
        <f>IF($O$21="X",$R$9,IF($N$7="S1",'VA_k1=0.8_k2=0.2'!N140,IF($N$7="S2",'VA_k1=0.8_k2=0.2'!O140,IF($N$7="I",'VA_k1=0.8_k2=0.2'!P140,IF($N$7="R",'VA_k1=0.8_k2=0.2'!Q140,IF($N$7="D",'VA_k1=0.8_k2=0.2'!R140,IF($N$7="V",'VA_k1=0.8_k2=0.2'!S140,"")))))))</f>
        <v>0.24673704225551346</v>
      </c>
      <c r="AK141" s="133" t="e">
        <f>IF($O$22="X",$Q$9,'VA_k1=0.9_k2=0.1'!M140)</f>
        <v>#N/A</v>
      </c>
      <c r="AL141" s="133" t="e">
        <f>IF($O$22="X",$R$9,IF($N$7="S1",'VA_k1=0.9_k2=0.1'!N140,IF($N$7="S2",'VA_k1=0.9_k2=0.1'!O140,IF($N$7="I",'VA_k1=0.9_k2=0.1'!P140,IF($N$7="R",'VA_k1=0.9_k2=0.1'!Q140,IF($N$7="D",'VA_k1=0.9_k2=0.1'!R140,IF($N$7="V",'VA_k1=0.9_k2=0.1'!S140,"")))))))</f>
        <v>#N/A</v>
      </c>
      <c r="AM141" s="133">
        <f>IF($O$23="X",$Q$9,'VA_k1=1.0_k2=0.0'!M140)</f>
        <v>5</v>
      </c>
      <c r="AN141" s="133">
        <f>IF($O$23="X",$R$9,IF($N$7="S1",'VA_k1=1.0_k2=0.0'!N140,IF($N$7="S2",'VA_k1=1.0_k2=0.0'!O140,IF($N$7="I",'VA_k1=1.0_k2=0.0'!P140,IF($N$7="R",'VA_k1=1.0_k2=0.0'!Q140,IF($N$7="D",'VA_k1=1.0_k2=0.0'!R140,IF($N$7="V",'VA_k1=1.0_k2=0.0'!S140,"")))))))</f>
        <v>0.24673704225551346</v>
      </c>
    </row>
    <row r="142" spans="17:40" x14ac:dyDescent="0.25">
      <c r="Q142" s="133" t="e">
        <f>IF($O$12="X",$Q$9,'RESULTS (2S)'!B156)</f>
        <v>#N/A</v>
      </c>
      <c r="R142" s="133" t="e">
        <f>IF($O$12="X",$R$9,IF($N$7="S1",'RESULTS (2S)'!C156,IF($N$7="S2",'RESULTS (2S)'!D156,IF($N$7="I",'RESULTS (2S)'!E156,IF($N$7="R",'RESULTS (2S)'!F156,IF($N$7="D",'RESULTS (2S)'!G156,IF($N$7="V",'RESULTS (2S)'!H156,"")))))))</f>
        <v>#N/A</v>
      </c>
      <c r="S142" s="133">
        <f>IF($O$13="X",$Q$9,'VA_k1=0.0_k2=1.0'!M141)</f>
        <v>5</v>
      </c>
      <c r="T142" s="133">
        <f>IF($O$13="X",$R$9,IF($N$7="S1",'VA_k1=0.0_k2=1.0'!N141,IF($N$7="S2",'VA_k1=0.0_k2=1.0'!O141,IF($N$7="I",'VA_k1=0.0_k2=1.0'!P141,IF($N$7="R",'VA_k1=0.0_k2=1.0'!Q141,IF($N$7="D",'VA_k1=0.0_k2=1.0'!R141,IF($N$7="V",'VA_k1=0.0_k2=1.0'!S141,"")))))))</f>
        <v>0.24673704225551346</v>
      </c>
      <c r="U142" s="133">
        <f>IF($O$14="X",$Q$9,'VA_k1=0.1_k2=0.9'!M141)</f>
        <v>5</v>
      </c>
      <c r="V142" s="133">
        <f>IF($O$14="X",$R$9,IF($N$7="S1",'VA_k1=0.1_k2=0.9'!N141,IF($N$7="S2",'VA_k1=0.1_k2=0.9'!O141,IF($N$7="I",'VA_k1=0.1_k2=0.9'!P141,IF($N$7="R",'VA_k1=0.1_k2=0.9'!Q141,IF($N$7="D",'VA_k1=0.1_k2=0.9'!R141,IF($N$7="V",'VA_k1=0.1_k2=0.9'!S141,"")))))))</f>
        <v>0.24673704225551346</v>
      </c>
      <c r="W142" s="133">
        <f>IF($O$15="X",$Q$9,'VA_k1=0.2_k2=0.8'!M141)</f>
        <v>5</v>
      </c>
      <c r="X142" s="133">
        <f>IF($O$15="X",$R$9,IF($N$7="S1",'VA_k1=0.2_k2=0.8'!N141,IF($N$7="S2",'VA_k1=0.2_k2=0.8'!O141,IF($N$7="I",'VA_k1=0.2_k2=0.8'!P141,IF($N$7="R",'VA_k1=0.2_k2=0.8'!Q141,IF($N$7="D",'VA_k1=0.2_k2=0.8'!R141,IF($N$7="V",'VA_k1=0.2_k2=0.8'!S141,"")))))))</f>
        <v>0.24673704225551346</v>
      </c>
      <c r="Y142" s="133">
        <f>IF($O$16="X",$Q$9,'VA_k1=0.3_k2=0.7'!M141)</f>
        <v>5</v>
      </c>
      <c r="Z142" s="133">
        <f>IF($O$16="X",$R$9,IF($N$7="S1",'VA_k1=0.3_k2=0.7'!N141,IF($N$7="S2",'VA_k1=0.3_k2=0.7'!O141,IF($N$7="I",'VA_k1=0.3_k2=0.7'!P141,IF($N$7="R",'VA_k1=0.3_k2=0.7'!Q141,IF($N$7="D",'VA_k1=0.3_k2=0.7'!R141,IF($N$7="V",'VA_k1=0.3_k2=0.7'!S141,"")))))))</f>
        <v>0.24673704225551346</v>
      </c>
      <c r="AA142" s="133">
        <f>IF($O$17="X",$Q$9,'VA_k1=0.4_k2=0.6'!M141)</f>
        <v>5</v>
      </c>
      <c r="AB142" s="133">
        <f>IF($O$17="X",$R$9,IF($N$7="S1",'VA_k1=0.4_k2=0.6'!N141,IF($N$7="S2",'VA_k1=0.4_k2=0.6'!O141,IF($N$7="I",'VA_k1=0.4_k2=0.6'!P141,IF($N$7="R",'VA_k1=0.4_k2=0.6'!Q141,IF($N$7="D",'VA_k1=0.4_k2=0.6'!R141,IF($N$7="V",'VA_k1=0.4_k2=0.6'!S141,"")))))))</f>
        <v>0.24673704225551346</v>
      </c>
      <c r="AC142" s="133">
        <f>IF($O$18="X",$Q$9,'VA_k1=0.5_k2=0.5'!M141)</f>
        <v>5</v>
      </c>
      <c r="AD142" s="133">
        <f>IF($O$18="X",$R$9,IF($N$7="S1",'VA_k1=0.5_k2=0.5'!N141,IF($N$7="S2",'VA_k1=0.5_k2=0.5'!O141,IF($N$7="I",'VA_k1=0.5_k2=0.5'!P141,IF($N$7="R",'VA_k1=0.5_k2=0.5'!Q141,IF($N$7="D",'VA_k1=0.5_k2=0.5'!R141,IF($N$7="V",'VA_k1=0.5_k2=0.5'!S141,"")))))))</f>
        <v>0.24673704225551346</v>
      </c>
      <c r="AE142" s="133">
        <f>IF($O$19="X",$Q$9,'VA_k1=0.6_k2=0.4'!M141)</f>
        <v>5</v>
      </c>
      <c r="AF142" s="133">
        <f>IF($O$19="X",$R$9,IF($N$7="S1",'VA_k1=0.6_k2=0.4'!N141,IF($N$7="S2",'VA_k1=0.6_k2=0.4'!O141,IF($N$7="I",'VA_k1=0.6_k2=0.4'!P141,IF($N$7="R",'VA_k1=0.6_k2=0.4'!Q141,IF($N$7="D",'VA_k1=0.6_k2=0.4'!R141,IF($N$7="V",'VA_k1=0.6_k2=0.4'!S141,"")))))))</f>
        <v>0.24673704225551346</v>
      </c>
      <c r="AG142" s="133">
        <f>IF($O$20="X",$Q$9,'VA_k1=0.7_k2=0.3'!M141)</f>
        <v>5</v>
      </c>
      <c r="AH142" s="133">
        <f>IF($O$20="X",$R$9,IF($N$7="S1",'VA_k1=0.7_k2=0.3'!N141,IF($N$7="S2",'VA_k1=0.7_k2=0.3'!O141,IF($N$7="I",'VA_k1=0.7_k2=0.3'!P141,IF($N$7="R",'VA_k1=0.7_k2=0.3'!Q141,IF($N$7="D",'VA_k1=0.7_k2=0.3'!R141,IF($N$7="V",'VA_k1=0.7_k2=0.3'!S141,"")))))))</f>
        <v>0.24673704225551346</v>
      </c>
      <c r="AI142" s="133">
        <f>IF($O$21="X",$Q$9,'VA_k1=0.8_k2=0.2'!M141)</f>
        <v>5</v>
      </c>
      <c r="AJ142" s="133">
        <f>IF($O$21="X",$R$9,IF($N$7="S1",'VA_k1=0.8_k2=0.2'!N141,IF($N$7="S2",'VA_k1=0.8_k2=0.2'!O141,IF($N$7="I",'VA_k1=0.8_k2=0.2'!P141,IF($N$7="R",'VA_k1=0.8_k2=0.2'!Q141,IF($N$7="D",'VA_k1=0.8_k2=0.2'!R141,IF($N$7="V",'VA_k1=0.8_k2=0.2'!S141,"")))))))</f>
        <v>0.24673704225551346</v>
      </c>
      <c r="AK142" s="133" t="e">
        <f>IF($O$22="X",$Q$9,'VA_k1=0.9_k2=0.1'!M141)</f>
        <v>#N/A</v>
      </c>
      <c r="AL142" s="133" t="e">
        <f>IF($O$22="X",$R$9,IF($N$7="S1",'VA_k1=0.9_k2=0.1'!N141,IF($N$7="S2",'VA_k1=0.9_k2=0.1'!O141,IF($N$7="I",'VA_k1=0.9_k2=0.1'!P141,IF($N$7="R",'VA_k1=0.9_k2=0.1'!Q141,IF($N$7="D",'VA_k1=0.9_k2=0.1'!R141,IF($N$7="V",'VA_k1=0.9_k2=0.1'!S141,"")))))))</f>
        <v>#N/A</v>
      </c>
      <c r="AM142" s="133">
        <f>IF($O$23="X",$Q$9,'VA_k1=1.0_k2=0.0'!M141)</f>
        <v>5</v>
      </c>
      <c r="AN142" s="133">
        <f>IF($O$23="X",$R$9,IF($N$7="S1",'VA_k1=1.0_k2=0.0'!N141,IF($N$7="S2",'VA_k1=1.0_k2=0.0'!O141,IF($N$7="I",'VA_k1=1.0_k2=0.0'!P141,IF($N$7="R",'VA_k1=1.0_k2=0.0'!Q141,IF($N$7="D",'VA_k1=1.0_k2=0.0'!R141,IF($N$7="V",'VA_k1=1.0_k2=0.0'!S141,"")))))))</f>
        <v>0.24673704225551346</v>
      </c>
    </row>
    <row r="143" spans="17:40" x14ac:dyDescent="0.25">
      <c r="Q143" s="133" t="e">
        <f>IF($O$12="X",$Q$9,'RESULTS (2S)'!B157)</f>
        <v>#N/A</v>
      </c>
      <c r="R143" s="133" t="e">
        <f>IF($O$12="X",$R$9,IF($N$7="S1",'RESULTS (2S)'!C157,IF($N$7="S2",'RESULTS (2S)'!D157,IF($N$7="I",'RESULTS (2S)'!E157,IF($N$7="R",'RESULTS (2S)'!F157,IF($N$7="D",'RESULTS (2S)'!G157,IF($N$7="V",'RESULTS (2S)'!H157,"")))))))</f>
        <v>#N/A</v>
      </c>
      <c r="S143" s="133">
        <f>IF($O$13="X",$Q$9,'VA_k1=0.0_k2=1.0'!M142)</f>
        <v>5</v>
      </c>
      <c r="T143" s="133">
        <f>IF($O$13="X",$R$9,IF($N$7="S1",'VA_k1=0.0_k2=1.0'!N142,IF($N$7="S2",'VA_k1=0.0_k2=1.0'!O142,IF($N$7="I",'VA_k1=0.0_k2=1.0'!P142,IF($N$7="R",'VA_k1=0.0_k2=1.0'!Q142,IF($N$7="D",'VA_k1=0.0_k2=1.0'!R142,IF($N$7="V",'VA_k1=0.0_k2=1.0'!S142,"")))))))</f>
        <v>0.24673704225551346</v>
      </c>
      <c r="U143" s="133">
        <f>IF($O$14="X",$Q$9,'VA_k1=0.1_k2=0.9'!M142)</f>
        <v>5</v>
      </c>
      <c r="V143" s="133">
        <f>IF($O$14="X",$R$9,IF($N$7="S1",'VA_k1=0.1_k2=0.9'!N142,IF($N$7="S2",'VA_k1=0.1_k2=0.9'!O142,IF($N$7="I",'VA_k1=0.1_k2=0.9'!P142,IF($N$7="R",'VA_k1=0.1_k2=0.9'!Q142,IF($N$7="D",'VA_k1=0.1_k2=0.9'!R142,IF($N$7="V",'VA_k1=0.1_k2=0.9'!S142,"")))))))</f>
        <v>0.24673704225551346</v>
      </c>
      <c r="W143" s="133">
        <f>IF($O$15="X",$Q$9,'VA_k1=0.2_k2=0.8'!M142)</f>
        <v>5</v>
      </c>
      <c r="X143" s="133">
        <f>IF($O$15="X",$R$9,IF($N$7="S1",'VA_k1=0.2_k2=0.8'!N142,IF($N$7="S2",'VA_k1=0.2_k2=0.8'!O142,IF($N$7="I",'VA_k1=0.2_k2=0.8'!P142,IF($N$7="R",'VA_k1=0.2_k2=0.8'!Q142,IF($N$7="D",'VA_k1=0.2_k2=0.8'!R142,IF($N$7="V",'VA_k1=0.2_k2=0.8'!S142,"")))))))</f>
        <v>0.24673704225551346</v>
      </c>
      <c r="Y143" s="133">
        <f>IF($O$16="X",$Q$9,'VA_k1=0.3_k2=0.7'!M142)</f>
        <v>5</v>
      </c>
      <c r="Z143" s="133">
        <f>IF($O$16="X",$R$9,IF($N$7="S1",'VA_k1=0.3_k2=0.7'!N142,IF($N$7="S2",'VA_k1=0.3_k2=0.7'!O142,IF($N$7="I",'VA_k1=0.3_k2=0.7'!P142,IF($N$7="R",'VA_k1=0.3_k2=0.7'!Q142,IF($N$7="D",'VA_k1=0.3_k2=0.7'!R142,IF($N$7="V",'VA_k1=0.3_k2=0.7'!S142,"")))))))</f>
        <v>0.24673704225551346</v>
      </c>
      <c r="AA143" s="133">
        <f>IF($O$17="X",$Q$9,'VA_k1=0.4_k2=0.6'!M142)</f>
        <v>5</v>
      </c>
      <c r="AB143" s="133">
        <f>IF($O$17="X",$R$9,IF($N$7="S1",'VA_k1=0.4_k2=0.6'!N142,IF($N$7="S2",'VA_k1=0.4_k2=0.6'!O142,IF($N$7="I",'VA_k1=0.4_k2=0.6'!P142,IF($N$7="R",'VA_k1=0.4_k2=0.6'!Q142,IF($N$7="D",'VA_k1=0.4_k2=0.6'!R142,IF($N$7="V",'VA_k1=0.4_k2=0.6'!S142,"")))))))</f>
        <v>0.24673704225551346</v>
      </c>
      <c r="AC143" s="133">
        <f>IF($O$18="X",$Q$9,'VA_k1=0.5_k2=0.5'!M142)</f>
        <v>5</v>
      </c>
      <c r="AD143" s="133">
        <f>IF($O$18="X",$R$9,IF($N$7="S1",'VA_k1=0.5_k2=0.5'!N142,IF($N$7="S2",'VA_k1=0.5_k2=0.5'!O142,IF($N$7="I",'VA_k1=0.5_k2=0.5'!P142,IF($N$7="R",'VA_k1=0.5_k2=0.5'!Q142,IF($N$7="D",'VA_k1=0.5_k2=0.5'!R142,IF($N$7="V",'VA_k1=0.5_k2=0.5'!S142,"")))))))</f>
        <v>0.24673704225551346</v>
      </c>
      <c r="AE143" s="133">
        <f>IF($O$19="X",$Q$9,'VA_k1=0.6_k2=0.4'!M142)</f>
        <v>5</v>
      </c>
      <c r="AF143" s="133">
        <f>IF($O$19="X",$R$9,IF($N$7="S1",'VA_k1=0.6_k2=0.4'!N142,IF($N$7="S2",'VA_k1=0.6_k2=0.4'!O142,IF($N$7="I",'VA_k1=0.6_k2=0.4'!P142,IF($N$7="R",'VA_k1=0.6_k2=0.4'!Q142,IF($N$7="D",'VA_k1=0.6_k2=0.4'!R142,IF($N$7="V",'VA_k1=0.6_k2=0.4'!S142,"")))))))</f>
        <v>0.24673704225551346</v>
      </c>
      <c r="AG143" s="133">
        <f>IF($O$20="X",$Q$9,'VA_k1=0.7_k2=0.3'!M142)</f>
        <v>5</v>
      </c>
      <c r="AH143" s="133">
        <f>IF($O$20="X",$R$9,IF($N$7="S1",'VA_k1=0.7_k2=0.3'!N142,IF($N$7="S2",'VA_k1=0.7_k2=0.3'!O142,IF($N$7="I",'VA_k1=0.7_k2=0.3'!P142,IF($N$7="R",'VA_k1=0.7_k2=0.3'!Q142,IF($N$7="D",'VA_k1=0.7_k2=0.3'!R142,IF($N$7="V",'VA_k1=0.7_k2=0.3'!S142,"")))))))</f>
        <v>0.24673704225551346</v>
      </c>
      <c r="AI143" s="133">
        <f>IF($O$21="X",$Q$9,'VA_k1=0.8_k2=0.2'!M142)</f>
        <v>5</v>
      </c>
      <c r="AJ143" s="133">
        <f>IF($O$21="X",$R$9,IF($N$7="S1",'VA_k1=0.8_k2=0.2'!N142,IF($N$7="S2",'VA_k1=0.8_k2=0.2'!O142,IF($N$7="I",'VA_k1=0.8_k2=0.2'!P142,IF($N$7="R",'VA_k1=0.8_k2=0.2'!Q142,IF($N$7="D",'VA_k1=0.8_k2=0.2'!R142,IF($N$7="V",'VA_k1=0.8_k2=0.2'!S142,"")))))))</f>
        <v>0.24673704225551346</v>
      </c>
      <c r="AK143" s="133" t="e">
        <f>IF($O$22="X",$Q$9,'VA_k1=0.9_k2=0.1'!M142)</f>
        <v>#N/A</v>
      </c>
      <c r="AL143" s="133" t="e">
        <f>IF($O$22="X",$R$9,IF($N$7="S1",'VA_k1=0.9_k2=0.1'!N142,IF($N$7="S2",'VA_k1=0.9_k2=0.1'!O142,IF($N$7="I",'VA_k1=0.9_k2=0.1'!P142,IF($N$7="R",'VA_k1=0.9_k2=0.1'!Q142,IF($N$7="D",'VA_k1=0.9_k2=0.1'!R142,IF($N$7="V",'VA_k1=0.9_k2=0.1'!S142,"")))))))</f>
        <v>#N/A</v>
      </c>
      <c r="AM143" s="133">
        <f>IF($O$23="X",$Q$9,'VA_k1=1.0_k2=0.0'!M142)</f>
        <v>5</v>
      </c>
      <c r="AN143" s="133">
        <f>IF($O$23="X",$R$9,IF($N$7="S1",'VA_k1=1.0_k2=0.0'!N142,IF($N$7="S2",'VA_k1=1.0_k2=0.0'!O142,IF($N$7="I",'VA_k1=1.0_k2=0.0'!P142,IF($N$7="R",'VA_k1=1.0_k2=0.0'!Q142,IF($N$7="D",'VA_k1=1.0_k2=0.0'!R142,IF($N$7="V",'VA_k1=1.0_k2=0.0'!S142,"")))))))</f>
        <v>0.24673704225551346</v>
      </c>
    </row>
    <row r="144" spans="17:40" x14ac:dyDescent="0.25">
      <c r="Q144" s="133" t="e">
        <f>IF($O$12="X",$Q$9,'RESULTS (2S)'!B158)</f>
        <v>#N/A</v>
      </c>
      <c r="R144" s="133" t="e">
        <f>IF($O$12="X",$R$9,IF($N$7="S1",'RESULTS (2S)'!C158,IF($N$7="S2",'RESULTS (2S)'!D158,IF($N$7="I",'RESULTS (2S)'!E158,IF($N$7="R",'RESULTS (2S)'!F158,IF($N$7="D",'RESULTS (2S)'!G158,IF($N$7="V",'RESULTS (2S)'!H158,"")))))))</f>
        <v>#N/A</v>
      </c>
      <c r="S144" s="133">
        <f>IF($O$13="X",$Q$9,'VA_k1=0.0_k2=1.0'!M143)</f>
        <v>5</v>
      </c>
      <c r="T144" s="133">
        <f>IF($O$13="X",$R$9,IF($N$7="S1",'VA_k1=0.0_k2=1.0'!N143,IF($N$7="S2",'VA_k1=0.0_k2=1.0'!O143,IF($N$7="I",'VA_k1=0.0_k2=1.0'!P143,IF($N$7="R",'VA_k1=0.0_k2=1.0'!Q143,IF($N$7="D",'VA_k1=0.0_k2=1.0'!R143,IF($N$7="V",'VA_k1=0.0_k2=1.0'!S143,"")))))))</f>
        <v>0.24673704225551346</v>
      </c>
      <c r="U144" s="133">
        <f>IF($O$14="X",$Q$9,'VA_k1=0.1_k2=0.9'!M143)</f>
        <v>5</v>
      </c>
      <c r="V144" s="133">
        <f>IF($O$14="X",$R$9,IF($N$7="S1",'VA_k1=0.1_k2=0.9'!N143,IF($N$7="S2",'VA_k1=0.1_k2=0.9'!O143,IF($N$7="I",'VA_k1=0.1_k2=0.9'!P143,IF($N$7="R",'VA_k1=0.1_k2=0.9'!Q143,IF($N$7="D",'VA_k1=0.1_k2=0.9'!R143,IF($N$7="V",'VA_k1=0.1_k2=0.9'!S143,"")))))))</f>
        <v>0.24673704225551346</v>
      </c>
      <c r="W144" s="133">
        <f>IF($O$15="X",$Q$9,'VA_k1=0.2_k2=0.8'!M143)</f>
        <v>5</v>
      </c>
      <c r="X144" s="133">
        <f>IF($O$15="X",$R$9,IF($N$7="S1",'VA_k1=0.2_k2=0.8'!N143,IF($N$7="S2",'VA_k1=0.2_k2=0.8'!O143,IF($N$7="I",'VA_k1=0.2_k2=0.8'!P143,IF($N$7="R",'VA_k1=0.2_k2=0.8'!Q143,IF($N$7="D",'VA_k1=0.2_k2=0.8'!R143,IF($N$7="V",'VA_k1=0.2_k2=0.8'!S143,"")))))))</f>
        <v>0.24673704225551346</v>
      </c>
      <c r="Y144" s="133">
        <f>IF($O$16="X",$Q$9,'VA_k1=0.3_k2=0.7'!M143)</f>
        <v>5</v>
      </c>
      <c r="Z144" s="133">
        <f>IF($O$16="X",$R$9,IF($N$7="S1",'VA_k1=0.3_k2=0.7'!N143,IF($N$7="S2",'VA_k1=0.3_k2=0.7'!O143,IF($N$7="I",'VA_k1=0.3_k2=0.7'!P143,IF($N$7="R",'VA_k1=0.3_k2=0.7'!Q143,IF($N$7="D",'VA_k1=0.3_k2=0.7'!R143,IF($N$7="V",'VA_k1=0.3_k2=0.7'!S143,"")))))))</f>
        <v>0.24673704225551346</v>
      </c>
      <c r="AA144" s="133">
        <f>IF($O$17="X",$Q$9,'VA_k1=0.4_k2=0.6'!M143)</f>
        <v>5</v>
      </c>
      <c r="AB144" s="133">
        <f>IF($O$17="X",$R$9,IF($N$7="S1",'VA_k1=0.4_k2=0.6'!N143,IF($N$7="S2",'VA_k1=0.4_k2=0.6'!O143,IF($N$7="I",'VA_k1=0.4_k2=0.6'!P143,IF($N$7="R",'VA_k1=0.4_k2=0.6'!Q143,IF($N$7="D",'VA_k1=0.4_k2=0.6'!R143,IF($N$7="V",'VA_k1=0.4_k2=0.6'!S143,"")))))))</f>
        <v>0.24673704225551346</v>
      </c>
      <c r="AC144" s="133">
        <f>IF($O$18="X",$Q$9,'VA_k1=0.5_k2=0.5'!M143)</f>
        <v>5</v>
      </c>
      <c r="AD144" s="133">
        <f>IF($O$18="X",$R$9,IF($N$7="S1",'VA_k1=0.5_k2=0.5'!N143,IF($N$7="S2",'VA_k1=0.5_k2=0.5'!O143,IF($N$7="I",'VA_k1=0.5_k2=0.5'!P143,IF($N$7="R",'VA_k1=0.5_k2=0.5'!Q143,IF($N$7="D",'VA_k1=0.5_k2=0.5'!R143,IF($N$7="V",'VA_k1=0.5_k2=0.5'!S143,"")))))))</f>
        <v>0.24673704225551346</v>
      </c>
      <c r="AE144" s="133">
        <f>IF($O$19="X",$Q$9,'VA_k1=0.6_k2=0.4'!M143)</f>
        <v>5</v>
      </c>
      <c r="AF144" s="133">
        <f>IF($O$19="X",$R$9,IF($N$7="S1",'VA_k1=0.6_k2=0.4'!N143,IF($N$7="S2",'VA_k1=0.6_k2=0.4'!O143,IF($N$7="I",'VA_k1=0.6_k2=0.4'!P143,IF($N$7="R",'VA_k1=0.6_k2=0.4'!Q143,IF($N$7="D",'VA_k1=0.6_k2=0.4'!R143,IF($N$7="V",'VA_k1=0.6_k2=0.4'!S143,"")))))))</f>
        <v>0.24673704225551346</v>
      </c>
      <c r="AG144" s="133">
        <f>IF($O$20="X",$Q$9,'VA_k1=0.7_k2=0.3'!M143)</f>
        <v>5</v>
      </c>
      <c r="AH144" s="133">
        <f>IF($O$20="X",$R$9,IF($N$7="S1",'VA_k1=0.7_k2=0.3'!N143,IF($N$7="S2",'VA_k1=0.7_k2=0.3'!O143,IF($N$7="I",'VA_k1=0.7_k2=0.3'!P143,IF($N$7="R",'VA_k1=0.7_k2=0.3'!Q143,IF($N$7="D",'VA_k1=0.7_k2=0.3'!R143,IF($N$7="V",'VA_k1=0.7_k2=0.3'!S143,"")))))))</f>
        <v>0.24673704225551346</v>
      </c>
      <c r="AI144" s="133">
        <f>IF($O$21="X",$Q$9,'VA_k1=0.8_k2=0.2'!M143)</f>
        <v>5</v>
      </c>
      <c r="AJ144" s="133">
        <f>IF($O$21="X",$R$9,IF($N$7="S1",'VA_k1=0.8_k2=0.2'!N143,IF($N$7="S2",'VA_k1=0.8_k2=0.2'!O143,IF($N$7="I",'VA_k1=0.8_k2=0.2'!P143,IF($N$7="R",'VA_k1=0.8_k2=0.2'!Q143,IF($N$7="D",'VA_k1=0.8_k2=0.2'!R143,IF($N$7="V",'VA_k1=0.8_k2=0.2'!S143,"")))))))</f>
        <v>0.24673704225551346</v>
      </c>
      <c r="AK144" s="133" t="e">
        <f>IF($O$22="X",$Q$9,'VA_k1=0.9_k2=0.1'!M143)</f>
        <v>#N/A</v>
      </c>
      <c r="AL144" s="133" t="e">
        <f>IF($O$22="X",$R$9,IF($N$7="S1",'VA_k1=0.9_k2=0.1'!N143,IF($N$7="S2",'VA_k1=0.9_k2=0.1'!O143,IF($N$7="I",'VA_k1=0.9_k2=0.1'!P143,IF($N$7="R",'VA_k1=0.9_k2=0.1'!Q143,IF($N$7="D",'VA_k1=0.9_k2=0.1'!R143,IF($N$7="V",'VA_k1=0.9_k2=0.1'!S143,"")))))))</f>
        <v>#N/A</v>
      </c>
      <c r="AM144" s="133">
        <f>IF($O$23="X",$Q$9,'VA_k1=1.0_k2=0.0'!M143)</f>
        <v>5</v>
      </c>
      <c r="AN144" s="133">
        <f>IF($O$23="X",$R$9,IF($N$7="S1",'VA_k1=1.0_k2=0.0'!N143,IF($N$7="S2",'VA_k1=1.0_k2=0.0'!O143,IF($N$7="I",'VA_k1=1.0_k2=0.0'!P143,IF($N$7="R",'VA_k1=1.0_k2=0.0'!Q143,IF($N$7="D",'VA_k1=1.0_k2=0.0'!R143,IF($N$7="V",'VA_k1=1.0_k2=0.0'!S143,"")))))))</f>
        <v>0.24673704225551346</v>
      </c>
    </row>
    <row r="145" spans="17:40" x14ac:dyDescent="0.25">
      <c r="Q145" s="133" t="e">
        <f>IF($O$12="X",$Q$9,'RESULTS (2S)'!B159)</f>
        <v>#N/A</v>
      </c>
      <c r="R145" s="133" t="e">
        <f>IF($O$12="X",$R$9,IF($N$7="S1",'RESULTS (2S)'!C159,IF($N$7="S2",'RESULTS (2S)'!D159,IF($N$7="I",'RESULTS (2S)'!E159,IF($N$7="R",'RESULTS (2S)'!F159,IF($N$7="D",'RESULTS (2S)'!G159,IF($N$7="V",'RESULTS (2S)'!H159,"")))))))</f>
        <v>#N/A</v>
      </c>
      <c r="S145" s="133">
        <f>IF($O$13="X",$Q$9,'VA_k1=0.0_k2=1.0'!M144)</f>
        <v>5</v>
      </c>
      <c r="T145" s="133">
        <f>IF($O$13="X",$R$9,IF($N$7="S1",'VA_k1=0.0_k2=1.0'!N144,IF($N$7="S2",'VA_k1=0.0_k2=1.0'!O144,IF($N$7="I",'VA_k1=0.0_k2=1.0'!P144,IF($N$7="R",'VA_k1=0.0_k2=1.0'!Q144,IF($N$7="D",'VA_k1=0.0_k2=1.0'!R144,IF($N$7="V",'VA_k1=0.0_k2=1.0'!S144,"")))))))</f>
        <v>0.24673704225551346</v>
      </c>
      <c r="U145" s="133">
        <f>IF($O$14="X",$Q$9,'VA_k1=0.1_k2=0.9'!M144)</f>
        <v>5</v>
      </c>
      <c r="V145" s="133">
        <f>IF($O$14="X",$R$9,IF($N$7="S1",'VA_k1=0.1_k2=0.9'!N144,IF($N$7="S2",'VA_k1=0.1_k2=0.9'!O144,IF($N$7="I",'VA_k1=0.1_k2=0.9'!P144,IF($N$7="R",'VA_k1=0.1_k2=0.9'!Q144,IF($N$7="D",'VA_k1=0.1_k2=0.9'!R144,IF($N$7="V",'VA_k1=0.1_k2=0.9'!S144,"")))))))</f>
        <v>0.24673704225551346</v>
      </c>
      <c r="W145" s="133">
        <f>IF($O$15="X",$Q$9,'VA_k1=0.2_k2=0.8'!M144)</f>
        <v>5</v>
      </c>
      <c r="X145" s="133">
        <f>IF($O$15="X",$R$9,IF($N$7="S1",'VA_k1=0.2_k2=0.8'!N144,IF($N$7="S2",'VA_k1=0.2_k2=0.8'!O144,IF($N$7="I",'VA_k1=0.2_k2=0.8'!P144,IF($N$7="R",'VA_k1=0.2_k2=0.8'!Q144,IF($N$7="D",'VA_k1=0.2_k2=0.8'!R144,IF($N$7="V",'VA_k1=0.2_k2=0.8'!S144,"")))))))</f>
        <v>0.24673704225551346</v>
      </c>
      <c r="Y145" s="133">
        <f>IF($O$16="X",$Q$9,'VA_k1=0.3_k2=0.7'!M144)</f>
        <v>5</v>
      </c>
      <c r="Z145" s="133">
        <f>IF($O$16="X",$R$9,IF($N$7="S1",'VA_k1=0.3_k2=0.7'!N144,IF($N$7="S2",'VA_k1=0.3_k2=0.7'!O144,IF($N$7="I",'VA_k1=0.3_k2=0.7'!P144,IF($N$7="R",'VA_k1=0.3_k2=0.7'!Q144,IF($N$7="D",'VA_k1=0.3_k2=0.7'!R144,IF($N$7="V",'VA_k1=0.3_k2=0.7'!S144,"")))))))</f>
        <v>0.24673704225551346</v>
      </c>
      <c r="AA145" s="133">
        <f>IF($O$17="X",$Q$9,'VA_k1=0.4_k2=0.6'!M144)</f>
        <v>5</v>
      </c>
      <c r="AB145" s="133">
        <f>IF($O$17="X",$R$9,IF($N$7="S1",'VA_k1=0.4_k2=0.6'!N144,IF($N$7="S2",'VA_k1=0.4_k2=0.6'!O144,IF($N$7="I",'VA_k1=0.4_k2=0.6'!P144,IF($N$7="R",'VA_k1=0.4_k2=0.6'!Q144,IF($N$7="D",'VA_k1=0.4_k2=0.6'!R144,IF($N$7="V",'VA_k1=0.4_k2=0.6'!S144,"")))))))</f>
        <v>0.24673704225551346</v>
      </c>
      <c r="AC145" s="133">
        <f>IF($O$18="X",$Q$9,'VA_k1=0.5_k2=0.5'!M144)</f>
        <v>5</v>
      </c>
      <c r="AD145" s="133">
        <f>IF($O$18="X",$R$9,IF($N$7="S1",'VA_k1=0.5_k2=0.5'!N144,IF($N$7="S2",'VA_k1=0.5_k2=0.5'!O144,IF($N$7="I",'VA_k1=0.5_k2=0.5'!P144,IF($N$7="R",'VA_k1=0.5_k2=0.5'!Q144,IF($N$7="D",'VA_k1=0.5_k2=0.5'!R144,IF($N$7="V",'VA_k1=0.5_k2=0.5'!S144,"")))))))</f>
        <v>0.24673704225551346</v>
      </c>
      <c r="AE145" s="133">
        <f>IF($O$19="X",$Q$9,'VA_k1=0.6_k2=0.4'!M144)</f>
        <v>5</v>
      </c>
      <c r="AF145" s="133">
        <f>IF($O$19="X",$R$9,IF($N$7="S1",'VA_k1=0.6_k2=0.4'!N144,IF($N$7="S2",'VA_k1=0.6_k2=0.4'!O144,IF($N$7="I",'VA_k1=0.6_k2=0.4'!P144,IF($N$7="R",'VA_k1=0.6_k2=0.4'!Q144,IF($N$7="D",'VA_k1=0.6_k2=0.4'!R144,IF($N$7="V",'VA_k1=0.6_k2=0.4'!S144,"")))))))</f>
        <v>0.24673704225551346</v>
      </c>
      <c r="AG145" s="133">
        <f>IF($O$20="X",$Q$9,'VA_k1=0.7_k2=0.3'!M144)</f>
        <v>5</v>
      </c>
      <c r="AH145" s="133">
        <f>IF($O$20="X",$R$9,IF($N$7="S1",'VA_k1=0.7_k2=0.3'!N144,IF($N$7="S2",'VA_k1=0.7_k2=0.3'!O144,IF($N$7="I",'VA_k1=0.7_k2=0.3'!P144,IF($N$7="R",'VA_k1=0.7_k2=0.3'!Q144,IF($N$7="D",'VA_k1=0.7_k2=0.3'!R144,IF($N$7="V",'VA_k1=0.7_k2=0.3'!S144,"")))))))</f>
        <v>0.24673704225551346</v>
      </c>
      <c r="AI145" s="133">
        <f>IF($O$21="X",$Q$9,'VA_k1=0.8_k2=0.2'!M144)</f>
        <v>5</v>
      </c>
      <c r="AJ145" s="133">
        <f>IF($O$21="X",$R$9,IF($N$7="S1",'VA_k1=0.8_k2=0.2'!N144,IF($N$7="S2",'VA_k1=0.8_k2=0.2'!O144,IF($N$7="I",'VA_k1=0.8_k2=0.2'!P144,IF($N$7="R",'VA_k1=0.8_k2=0.2'!Q144,IF($N$7="D",'VA_k1=0.8_k2=0.2'!R144,IF($N$7="V",'VA_k1=0.8_k2=0.2'!S144,"")))))))</f>
        <v>0.24673704225551346</v>
      </c>
      <c r="AK145" s="133" t="e">
        <f>IF($O$22="X",$Q$9,'VA_k1=0.9_k2=0.1'!M144)</f>
        <v>#N/A</v>
      </c>
      <c r="AL145" s="133" t="e">
        <f>IF($O$22="X",$R$9,IF($N$7="S1",'VA_k1=0.9_k2=0.1'!N144,IF($N$7="S2",'VA_k1=0.9_k2=0.1'!O144,IF($N$7="I",'VA_k1=0.9_k2=0.1'!P144,IF($N$7="R",'VA_k1=0.9_k2=0.1'!Q144,IF($N$7="D",'VA_k1=0.9_k2=0.1'!R144,IF($N$7="V",'VA_k1=0.9_k2=0.1'!S144,"")))))))</f>
        <v>#N/A</v>
      </c>
      <c r="AM145" s="133">
        <f>IF($O$23="X",$Q$9,'VA_k1=1.0_k2=0.0'!M144)</f>
        <v>5</v>
      </c>
      <c r="AN145" s="133">
        <f>IF($O$23="X",$R$9,IF($N$7="S1",'VA_k1=1.0_k2=0.0'!N144,IF($N$7="S2",'VA_k1=1.0_k2=0.0'!O144,IF($N$7="I",'VA_k1=1.0_k2=0.0'!P144,IF($N$7="R",'VA_k1=1.0_k2=0.0'!Q144,IF($N$7="D",'VA_k1=1.0_k2=0.0'!R144,IF($N$7="V",'VA_k1=1.0_k2=0.0'!S144,"")))))))</f>
        <v>0.24673704225551346</v>
      </c>
    </row>
    <row r="146" spans="17:40" x14ac:dyDescent="0.25">
      <c r="Q146" s="133" t="e">
        <f>IF($O$12="X",$Q$9,'RESULTS (2S)'!B160)</f>
        <v>#N/A</v>
      </c>
      <c r="R146" s="133" t="e">
        <f>IF($O$12="X",$R$9,IF($N$7="S1",'RESULTS (2S)'!C160,IF($N$7="S2",'RESULTS (2S)'!D160,IF($N$7="I",'RESULTS (2S)'!E160,IF($N$7="R",'RESULTS (2S)'!F160,IF($N$7="D",'RESULTS (2S)'!G160,IF($N$7="V",'RESULTS (2S)'!H160,"")))))))</f>
        <v>#N/A</v>
      </c>
      <c r="S146" s="133">
        <f>IF($O$13="X",$Q$9,'VA_k1=0.0_k2=1.0'!M145)</f>
        <v>5</v>
      </c>
      <c r="T146" s="133">
        <f>IF($O$13="X",$R$9,IF($N$7="S1",'VA_k1=0.0_k2=1.0'!N145,IF($N$7="S2",'VA_k1=0.0_k2=1.0'!O145,IF($N$7="I",'VA_k1=0.0_k2=1.0'!P145,IF($N$7="R",'VA_k1=0.0_k2=1.0'!Q145,IF($N$7="D",'VA_k1=0.0_k2=1.0'!R145,IF($N$7="V",'VA_k1=0.0_k2=1.0'!S145,"")))))))</f>
        <v>0.24673704225551346</v>
      </c>
      <c r="U146" s="133">
        <f>IF($O$14="X",$Q$9,'VA_k1=0.1_k2=0.9'!M145)</f>
        <v>5</v>
      </c>
      <c r="V146" s="133">
        <f>IF($O$14="X",$R$9,IF($N$7="S1",'VA_k1=0.1_k2=0.9'!N145,IF($N$7="S2",'VA_k1=0.1_k2=0.9'!O145,IF($N$7="I",'VA_k1=0.1_k2=0.9'!P145,IF($N$7="R",'VA_k1=0.1_k2=0.9'!Q145,IF($N$7="D",'VA_k1=0.1_k2=0.9'!R145,IF($N$7="V",'VA_k1=0.1_k2=0.9'!S145,"")))))))</f>
        <v>0.24673704225551346</v>
      </c>
      <c r="W146" s="133">
        <f>IF($O$15="X",$Q$9,'VA_k1=0.2_k2=0.8'!M145)</f>
        <v>5</v>
      </c>
      <c r="X146" s="133">
        <f>IF($O$15="X",$R$9,IF($N$7="S1",'VA_k1=0.2_k2=0.8'!N145,IF($N$7="S2",'VA_k1=0.2_k2=0.8'!O145,IF($N$7="I",'VA_k1=0.2_k2=0.8'!P145,IF($N$7="R",'VA_k1=0.2_k2=0.8'!Q145,IF($N$7="D",'VA_k1=0.2_k2=0.8'!R145,IF($N$7="V",'VA_k1=0.2_k2=0.8'!S145,"")))))))</f>
        <v>0.24673704225551346</v>
      </c>
      <c r="Y146" s="133">
        <f>IF($O$16="X",$Q$9,'VA_k1=0.3_k2=0.7'!M145)</f>
        <v>5</v>
      </c>
      <c r="Z146" s="133">
        <f>IF($O$16="X",$R$9,IF($N$7="S1",'VA_k1=0.3_k2=0.7'!N145,IF($N$7="S2",'VA_k1=0.3_k2=0.7'!O145,IF($N$7="I",'VA_k1=0.3_k2=0.7'!P145,IF($N$7="R",'VA_k1=0.3_k2=0.7'!Q145,IF($N$7="D",'VA_k1=0.3_k2=0.7'!R145,IF($N$7="V",'VA_k1=0.3_k2=0.7'!S145,"")))))))</f>
        <v>0.24673704225551346</v>
      </c>
      <c r="AA146" s="133">
        <f>IF($O$17="X",$Q$9,'VA_k1=0.4_k2=0.6'!M145)</f>
        <v>5</v>
      </c>
      <c r="AB146" s="133">
        <f>IF($O$17="X",$R$9,IF($N$7="S1",'VA_k1=0.4_k2=0.6'!N145,IF($N$7="S2",'VA_k1=0.4_k2=0.6'!O145,IF($N$7="I",'VA_k1=0.4_k2=0.6'!P145,IF($N$7="R",'VA_k1=0.4_k2=0.6'!Q145,IF($N$7="D",'VA_k1=0.4_k2=0.6'!R145,IF($N$7="V",'VA_k1=0.4_k2=0.6'!S145,"")))))))</f>
        <v>0.24673704225551346</v>
      </c>
      <c r="AC146" s="133">
        <f>IF($O$18="X",$Q$9,'VA_k1=0.5_k2=0.5'!M145)</f>
        <v>5</v>
      </c>
      <c r="AD146" s="133">
        <f>IF($O$18="X",$R$9,IF($N$7="S1",'VA_k1=0.5_k2=0.5'!N145,IF($N$7="S2",'VA_k1=0.5_k2=0.5'!O145,IF($N$7="I",'VA_k1=0.5_k2=0.5'!P145,IF($N$7="R",'VA_k1=0.5_k2=0.5'!Q145,IF($N$7="D",'VA_k1=0.5_k2=0.5'!R145,IF($N$7="V",'VA_k1=0.5_k2=0.5'!S145,"")))))))</f>
        <v>0.24673704225551346</v>
      </c>
      <c r="AE146" s="133">
        <f>IF($O$19="X",$Q$9,'VA_k1=0.6_k2=0.4'!M145)</f>
        <v>5</v>
      </c>
      <c r="AF146" s="133">
        <f>IF($O$19="X",$R$9,IF($N$7="S1",'VA_k1=0.6_k2=0.4'!N145,IF($N$7="S2",'VA_k1=0.6_k2=0.4'!O145,IF($N$7="I",'VA_k1=0.6_k2=0.4'!P145,IF($N$7="R",'VA_k1=0.6_k2=0.4'!Q145,IF($N$7="D",'VA_k1=0.6_k2=0.4'!R145,IF($N$7="V",'VA_k1=0.6_k2=0.4'!S145,"")))))))</f>
        <v>0.24673704225551346</v>
      </c>
      <c r="AG146" s="133">
        <f>IF($O$20="X",$Q$9,'VA_k1=0.7_k2=0.3'!M145)</f>
        <v>5</v>
      </c>
      <c r="AH146" s="133">
        <f>IF($O$20="X",$R$9,IF($N$7="S1",'VA_k1=0.7_k2=0.3'!N145,IF($N$7="S2",'VA_k1=0.7_k2=0.3'!O145,IF($N$7="I",'VA_k1=0.7_k2=0.3'!P145,IF($N$7="R",'VA_k1=0.7_k2=0.3'!Q145,IF($N$7="D",'VA_k1=0.7_k2=0.3'!R145,IF($N$7="V",'VA_k1=0.7_k2=0.3'!S145,"")))))))</f>
        <v>0.24673704225551346</v>
      </c>
      <c r="AI146" s="133">
        <f>IF($O$21="X",$Q$9,'VA_k1=0.8_k2=0.2'!M145)</f>
        <v>5</v>
      </c>
      <c r="AJ146" s="133">
        <f>IF($O$21="X",$R$9,IF($N$7="S1",'VA_k1=0.8_k2=0.2'!N145,IF($N$7="S2",'VA_k1=0.8_k2=0.2'!O145,IF($N$7="I",'VA_k1=0.8_k2=0.2'!P145,IF($N$7="R",'VA_k1=0.8_k2=0.2'!Q145,IF($N$7="D",'VA_k1=0.8_k2=0.2'!R145,IF($N$7="V",'VA_k1=0.8_k2=0.2'!S145,"")))))))</f>
        <v>0.24673704225551346</v>
      </c>
      <c r="AK146" s="133" t="e">
        <f>IF($O$22="X",$Q$9,'VA_k1=0.9_k2=0.1'!M145)</f>
        <v>#N/A</v>
      </c>
      <c r="AL146" s="133" t="e">
        <f>IF($O$22="X",$R$9,IF($N$7="S1",'VA_k1=0.9_k2=0.1'!N145,IF($N$7="S2",'VA_k1=0.9_k2=0.1'!O145,IF($N$7="I",'VA_k1=0.9_k2=0.1'!P145,IF($N$7="R",'VA_k1=0.9_k2=0.1'!Q145,IF($N$7="D",'VA_k1=0.9_k2=0.1'!R145,IF($N$7="V",'VA_k1=0.9_k2=0.1'!S145,"")))))))</f>
        <v>#N/A</v>
      </c>
      <c r="AM146" s="133">
        <f>IF($O$23="X",$Q$9,'VA_k1=1.0_k2=0.0'!M145)</f>
        <v>5</v>
      </c>
      <c r="AN146" s="133">
        <f>IF($O$23="X",$R$9,IF($N$7="S1",'VA_k1=1.0_k2=0.0'!N145,IF($N$7="S2",'VA_k1=1.0_k2=0.0'!O145,IF($N$7="I",'VA_k1=1.0_k2=0.0'!P145,IF($N$7="R",'VA_k1=1.0_k2=0.0'!Q145,IF($N$7="D",'VA_k1=1.0_k2=0.0'!R145,IF($N$7="V",'VA_k1=1.0_k2=0.0'!S145,"")))))))</f>
        <v>0.24673704225551346</v>
      </c>
    </row>
    <row r="147" spans="17:40" x14ac:dyDescent="0.25">
      <c r="Q147" s="133" t="e">
        <f>IF($O$12="X",$Q$9,'RESULTS (2S)'!B161)</f>
        <v>#N/A</v>
      </c>
      <c r="R147" s="133" t="e">
        <f>IF($O$12="X",$R$9,IF($N$7="S1",'RESULTS (2S)'!C161,IF($N$7="S2",'RESULTS (2S)'!D161,IF($N$7="I",'RESULTS (2S)'!E161,IF($N$7="R",'RESULTS (2S)'!F161,IF($N$7="D",'RESULTS (2S)'!G161,IF($N$7="V",'RESULTS (2S)'!H161,"")))))))</f>
        <v>#N/A</v>
      </c>
      <c r="S147" s="133">
        <f>IF($O$13="X",$Q$9,'VA_k1=0.0_k2=1.0'!M146)</f>
        <v>5</v>
      </c>
      <c r="T147" s="133">
        <f>IF($O$13="X",$R$9,IF($N$7="S1",'VA_k1=0.0_k2=1.0'!N146,IF($N$7="S2",'VA_k1=0.0_k2=1.0'!O146,IF($N$7="I",'VA_k1=0.0_k2=1.0'!P146,IF($N$7="R",'VA_k1=0.0_k2=1.0'!Q146,IF($N$7="D",'VA_k1=0.0_k2=1.0'!R146,IF($N$7="V",'VA_k1=0.0_k2=1.0'!S146,"")))))))</f>
        <v>0.24673704225551346</v>
      </c>
      <c r="U147" s="133">
        <f>IF($O$14="X",$Q$9,'VA_k1=0.1_k2=0.9'!M146)</f>
        <v>5</v>
      </c>
      <c r="V147" s="133">
        <f>IF($O$14="X",$R$9,IF($N$7="S1",'VA_k1=0.1_k2=0.9'!N146,IF($N$7="S2",'VA_k1=0.1_k2=0.9'!O146,IF($N$7="I",'VA_k1=0.1_k2=0.9'!P146,IF($N$7="R",'VA_k1=0.1_k2=0.9'!Q146,IF($N$7="D",'VA_k1=0.1_k2=0.9'!R146,IF($N$7="V",'VA_k1=0.1_k2=0.9'!S146,"")))))))</f>
        <v>0.24673704225551346</v>
      </c>
      <c r="W147" s="133">
        <f>IF($O$15="X",$Q$9,'VA_k1=0.2_k2=0.8'!M146)</f>
        <v>5</v>
      </c>
      <c r="X147" s="133">
        <f>IF($O$15="X",$R$9,IF($N$7="S1",'VA_k1=0.2_k2=0.8'!N146,IF($N$7="S2",'VA_k1=0.2_k2=0.8'!O146,IF($N$7="I",'VA_k1=0.2_k2=0.8'!P146,IF($N$7="R",'VA_k1=0.2_k2=0.8'!Q146,IF($N$7="D",'VA_k1=0.2_k2=0.8'!R146,IF($N$7="V",'VA_k1=0.2_k2=0.8'!S146,"")))))))</f>
        <v>0.24673704225551346</v>
      </c>
      <c r="Y147" s="133">
        <f>IF($O$16="X",$Q$9,'VA_k1=0.3_k2=0.7'!M146)</f>
        <v>5</v>
      </c>
      <c r="Z147" s="133">
        <f>IF($O$16="X",$R$9,IF($N$7="S1",'VA_k1=0.3_k2=0.7'!N146,IF($N$7="S2",'VA_k1=0.3_k2=0.7'!O146,IF($N$7="I",'VA_k1=0.3_k2=0.7'!P146,IF($N$7="R",'VA_k1=0.3_k2=0.7'!Q146,IF($N$7="D",'VA_k1=0.3_k2=0.7'!R146,IF($N$7="V",'VA_k1=0.3_k2=0.7'!S146,"")))))))</f>
        <v>0.24673704225551346</v>
      </c>
      <c r="AA147" s="133">
        <f>IF($O$17="X",$Q$9,'VA_k1=0.4_k2=0.6'!M146)</f>
        <v>5</v>
      </c>
      <c r="AB147" s="133">
        <f>IF($O$17="X",$R$9,IF($N$7="S1",'VA_k1=0.4_k2=0.6'!N146,IF($N$7="S2",'VA_k1=0.4_k2=0.6'!O146,IF($N$7="I",'VA_k1=0.4_k2=0.6'!P146,IF($N$7="R",'VA_k1=0.4_k2=0.6'!Q146,IF($N$7="D",'VA_k1=0.4_k2=0.6'!R146,IF($N$7="V",'VA_k1=0.4_k2=0.6'!S146,"")))))))</f>
        <v>0.24673704225551346</v>
      </c>
      <c r="AC147" s="133">
        <f>IF($O$18="X",$Q$9,'VA_k1=0.5_k2=0.5'!M146)</f>
        <v>5</v>
      </c>
      <c r="AD147" s="133">
        <f>IF($O$18="X",$R$9,IF($N$7="S1",'VA_k1=0.5_k2=0.5'!N146,IF($N$7="S2",'VA_k1=0.5_k2=0.5'!O146,IF($N$7="I",'VA_k1=0.5_k2=0.5'!P146,IF($N$7="R",'VA_k1=0.5_k2=0.5'!Q146,IF($N$7="D",'VA_k1=0.5_k2=0.5'!R146,IF($N$7="V",'VA_k1=0.5_k2=0.5'!S146,"")))))))</f>
        <v>0.24673704225551346</v>
      </c>
      <c r="AE147" s="133">
        <f>IF($O$19="X",$Q$9,'VA_k1=0.6_k2=0.4'!M146)</f>
        <v>5</v>
      </c>
      <c r="AF147" s="133">
        <f>IF($O$19="X",$R$9,IF($N$7="S1",'VA_k1=0.6_k2=0.4'!N146,IF($N$7="S2",'VA_k1=0.6_k2=0.4'!O146,IF($N$7="I",'VA_k1=0.6_k2=0.4'!P146,IF($N$7="R",'VA_k1=0.6_k2=0.4'!Q146,IF($N$7="D",'VA_k1=0.6_k2=0.4'!R146,IF($N$7="V",'VA_k1=0.6_k2=0.4'!S146,"")))))))</f>
        <v>0.24673704225551346</v>
      </c>
      <c r="AG147" s="133">
        <f>IF($O$20="X",$Q$9,'VA_k1=0.7_k2=0.3'!M146)</f>
        <v>5</v>
      </c>
      <c r="AH147" s="133">
        <f>IF($O$20="X",$R$9,IF($N$7="S1",'VA_k1=0.7_k2=0.3'!N146,IF($N$7="S2",'VA_k1=0.7_k2=0.3'!O146,IF($N$7="I",'VA_k1=0.7_k2=0.3'!P146,IF($N$7="R",'VA_k1=0.7_k2=0.3'!Q146,IF($N$7="D",'VA_k1=0.7_k2=0.3'!R146,IF($N$7="V",'VA_k1=0.7_k2=0.3'!S146,"")))))))</f>
        <v>0.24673704225551346</v>
      </c>
      <c r="AI147" s="133">
        <f>IF($O$21="X",$Q$9,'VA_k1=0.8_k2=0.2'!M146)</f>
        <v>5</v>
      </c>
      <c r="AJ147" s="133">
        <f>IF($O$21="X",$R$9,IF($N$7="S1",'VA_k1=0.8_k2=0.2'!N146,IF($N$7="S2",'VA_k1=0.8_k2=0.2'!O146,IF($N$7="I",'VA_k1=0.8_k2=0.2'!P146,IF($N$7="R",'VA_k1=0.8_k2=0.2'!Q146,IF($N$7="D",'VA_k1=0.8_k2=0.2'!R146,IF($N$7="V",'VA_k1=0.8_k2=0.2'!S146,"")))))))</f>
        <v>0.24673704225551346</v>
      </c>
      <c r="AK147" s="133" t="e">
        <f>IF($O$22="X",$Q$9,'VA_k1=0.9_k2=0.1'!M146)</f>
        <v>#N/A</v>
      </c>
      <c r="AL147" s="133" t="e">
        <f>IF($O$22="X",$R$9,IF($N$7="S1",'VA_k1=0.9_k2=0.1'!N146,IF($N$7="S2",'VA_k1=0.9_k2=0.1'!O146,IF($N$7="I",'VA_k1=0.9_k2=0.1'!P146,IF($N$7="R",'VA_k1=0.9_k2=0.1'!Q146,IF($N$7="D",'VA_k1=0.9_k2=0.1'!R146,IF($N$7="V",'VA_k1=0.9_k2=0.1'!S146,"")))))))</f>
        <v>#N/A</v>
      </c>
      <c r="AM147" s="133">
        <f>IF($O$23="X",$Q$9,'VA_k1=1.0_k2=0.0'!M146)</f>
        <v>5</v>
      </c>
      <c r="AN147" s="133">
        <f>IF($O$23="X",$R$9,IF($N$7="S1",'VA_k1=1.0_k2=0.0'!N146,IF($N$7="S2",'VA_k1=1.0_k2=0.0'!O146,IF($N$7="I",'VA_k1=1.0_k2=0.0'!P146,IF($N$7="R",'VA_k1=1.0_k2=0.0'!Q146,IF($N$7="D",'VA_k1=1.0_k2=0.0'!R146,IF($N$7="V",'VA_k1=1.0_k2=0.0'!S146,"")))))))</f>
        <v>0.24673704225551346</v>
      </c>
    </row>
    <row r="148" spans="17:40" x14ac:dyDescent="0.25">
      <c r="Q148" s="133" t="e">
        <f>IF($O$12="X",$Q$9,'RESULTS (2S)'!B162)</f>
        <v>#N/A</v>
      </c>
      <c r="R148" s="133" t="e">
        <f>IF($O$12="X",$R$9,IF($N$7="S1",'RESULTS (2S)'!C162,IF($N$7="S2",'RESULTS (2S)'!D162,IF($N$7="I",'RESULTS (2S)'!E162,IF($N$7="R",'RESULTS (2S)'!F162,IF($N$7="D",'RESULTS (2S)'!G162,IF($N$7="V",'RESULTS (2S)'!H162,"")))))))</f>
        <v>#N/A</v>
      </c>
      <c r="S148" s="133">
        <f>IF($O$13="X",$Q$9,'VA_k1=0.0_k2=1.0'!M147)</f>
        <v>5</v>
      </c>
      <c r="T148" s="133">
        <f>IF($O$13="X",$R$9,IF($N$7="S1",'VA_k1=0.0_k2=1.0'!N147,IF($N$7="S2",'VA_k1=0.0_k2=1.0'!O147,IF($N$7="I",'VA_k1=0.0_k2=1.0'!P147,IF($N$7="R",'VA_k1=0.0_k2=1.0'!Q147,IF($N$7="D",'VA_k1=0.0_k2=1.0'!R147,IF($N$7="V",'VA_k1=0.0_k2=1.0'!S147,"")))))))</f>
        <v>0.24673704225551346</v>
      </c>
      <c r="U148" s="133">
        <f>IF($O$14="X",$Q$9,'VA_k1=0.1_k2=0.9'!M147)</f>
        <v>5</v>
      </c>
      <c r="V148" s="133">
        <f>IF($O$14="X",$R$9,IF($N$7="S1",'VA_k1=0.1_k2=0.9'!N147,IF($N$7="S2",'VA_k1=0.1_k2=0.9'!O147,IF($N$7="I",'VA_k1=0.1_k2=0.9'!P147,IF($N$7="R",'VA_k1=0.1_k2=0.9'!Q147,IF($N$7="D",'VA_k1=0.1_k2=0.9'!R147,IF($N$7="V",'VA_k1=0.1_k2=0.9'!S147,"")))))))</f>
        <v>0.24673704225551346</v>
      </c>
      <c r="W148" s="133">
        <f>IF($O$15="X",$Q$9,'VA_k1=0.2_k2=0.8'!M147)</f>
        <v>5</v>
      </c>
      <c r="X148" s="133">
        <f>IF($O$15="X",$R$9,IF($N$7="S1",'VA_k1=0.2_k2=0.8'!N147,IF($N$7="S2",'VA_k1=0.2_k2=0.8'!O147,IF($N$7="I",'VA_k1=0.2_k2=0.8'!P147,IF($N$7="R",'VA_k1=0.2_k2=0.8'!Q147,IF($N$7="D",'VA_k1=0.2_k2=0.8'!R147,IF($N$7="V",'VA_k1=0.2_k2=0.8'!S147,"")))))))</f>
        <v>0.24673704225551346</v>
      </c>
      <c r="Y148" s="133">
        <f>IF($O$16="X",$Q$9,'VA_k1=0.3_k2=0.7'!M147)</f>
        <v>5</v>
      </c>
      <c r="Z148" s="133">
        <f>IF($O$16="X",$R$9,IF($N$7="S1",'VA_k1=0.3_k2=0.7'!N147,IF($N$7="S2",'VA_k1=0.3_k2=0.7'!O147,IF($N$7="I",'VA_k1=0.3_k2=0.7'!P147,IF($N$7="R",'VA_k1=0.3_k2=0.7'!Q147,IF($N$7="D",'VA_k1=0.3_k2=0.7'!R147,IF($N$7="V",'VA_k1=0.3_k2=0.7'!S147,"")))))))</f>
        <v>0.24673704225551346</v>
      </c>
      <c r="AA148" s="133">
        <f>IF($O$17="X",$Q$9,'VA_k1=0.4_k2=0.6'!M147)</f>
        <v>5</v>
      </c>
      <c r="AB148" s="133">
        <f>IF($O$17="X",$R$9,IF($N$7="S1",'VA_k1=0.4_k2=0.6'!N147,IF($N$7="S2",'VA_k1=0.4_k2=0.6'!O147,IF($N$7="I",'VA_k1=0.4_k2=0.6'!P147,IF($N$7="R",'VA_k1=0.4_k2=0.6'!Q147,IF($N$7="D",'VA_k1=0.4_k2=0.6'!R147,IF($N$7="V",'VA_k1=0.4_k2=0.6'!S147,"")))))))</f>
        <v>0.24673704225551346</v>
      </c>
      <c r="AC148" s="133">
        <f>IF($O$18="X",$Q$9,'VA_k1=0.5_k2=0.5'!M147)</f>
        <v>5</v>
      </c>
      <c r="AD148" s="133">
        <f>IF($O$18="X",$R$9,IF($N$7="S1",'VA_k1=0.5_k2=0.5'!N147,IF($N$7="S2",'VA_k1=0.5_k2=0.5'!O147,IF($N$7="I",'VA_k1=0.5_k2=0.5'!P147,IF($N$7="R",'VA_k1=0.5_k2=0.5'!Q147,IF($N$7="D",'VA_k1=0.5_k2=0.5'!R147,IF($N$7="V",'VA_k1=0.5_k2=0.5'!S147,"")))))))</f>
        <v>0.24673704225551346</v>
      </c>
      <c r="AE148" s="133">
        <f>IF($O$19="X",$Q$9,'VA_k1=0.6_k2=0.4'!M147)</f>
        <v>5</v>
      </c>
      <c r="AF148" s="133">
        <f>IF($O$19="X",$R$9,IF($N$7="S1",'VA_k1=0.6_k2=0.4'!N147,IF($N$7="S2",'VA_k1=0.6_k2=0.4'!O147,IF($N$7="I",'VA_k1=0.6_k2=0.4'!P147,IF($N$7="R",'VA_k1=0.6_k2=0.4'!Q147,IF($N$7="D",'VA_k1=0.6_k2=0.4'!R147,IF($N$7="V",'VA_k1=0.6_k2=0.4'!S147,"")))))))</f>
        <v>0.24673704225551346</v>
      </c>
      <c r="AG148" s="133">
        <f>IF($O$20="X",$Q$9,'VA_k1=0.7_k2=0.3'!M147)</f>
        <v>5</v>
      </c>
      <c r="AH148" s="133">
        <f>IF($O$20="X",$R$9,IF($N$7="S1",'VA_k1=0.7_k2=0.3'!N147,IF($N$7="S2",'VA_k1=0.7_k2=0.3'!O147,IF($N$7="I",'VA_k1=0.7_k2=0.3'!P147,IF($N$7="R",'VA_k1=0.7_k2=0.3'!Q147,IF($N$7="D",'VA_k1=0.7_k2=0.3'!R147,IF($N$7="V",'VA_k1=0.7_k2=0.3'!S147,"")))))))</f>
        <v>0.24673704225551346</v>
      </c>
      <c r="AI148" s="133">
        <f>IF($O$21="X",$Q$9,'VA_k1=0.8_k2=0.2'!M147)</f>
        <v>5</v>
      </c>
      <c r="AJ148" s="133">
        <f>IF($O$21="X",$R$9,IF($N$7="S1",'VA_k1=0.8_k2=0.2'!N147,IF($N$7="S2",'VA_k1=0.8_k2=0.2'!O147,IF($N$7="I",'VA_k1=0.8_k2=0.2'!P147,IF($N$7="R",'VA_k1=0.8_k2=0.2'!Q147,IF($N$7="D",'VA_k1=0.8_k2=0.2'!R147,IF($N$7="V",'VA_k1=0.8_k2=0.2'!S147,"")))))))</f>
        <v>0.24673704225551346</v>
      </c>
      <c r="AK148" s="133" t="e">
        <f>IF($O$22="X",$Q$9,'VA_k1=0.9_k2=0.1'!M147)</f>
        <v>#N/A</v>
      </c>
      <c r="AL148" s="133" t="e">
        <f>IF($O$22="X",$R$9,IF($N$7="S1",'VA_k1=0.9_k2=0.1'!N147,IF($N$7="S2",'VA_k1=0.9_k2=0.1'!O147,IF($N$7="I",'VA_k1=0.9_k2=0.1'!P147,IF($N$7="R",'VA_k1=0.9_k2=0.1'!Q147,IF($N$7="D",'VA_k1=0.9_k2=0.1'!R147,IF($N$7="V",'VA_k1=0.9_k2=0.1'!S147,"")))))))</f>
        <v>#N/A</v>
      </c>
      <c r="AM148" s="133">
        <f>IF($O$23="X",$Q$9,'VA_k1=1.0_k2=0.0'!M147)</f>
        <v>5</v>
      </c>
      <c r="AN148" s="133">
        <f>IF($O$23="X",$R$9,IF($N$7="S1",'VA_k1=1.0_k2=0.0'!N147,IF($N$7="S2",'VA_k1=1.0_k2=0.0'!O147,IF($N$7="I",'VA_k1=1.0_k2=0.0'!P147,IF($N$7="R",'VA_k1=1.0_k2=0.0'!Q147,IF($N$7="D",'VA_k1=1.0_k2=0.0'!R147,IF($N$7="V",'VA_k1=1.0_k2=0.0'!S147,"")))))))</f>
        <v>0.24673704225551346</v>
      </c>
    </row>
    <row r="149" spans="17:40" x14ac:dyDescent="0.25">
      <c r="Q149" s="133" t="e">
        <f>IF($O$12="X",$Q$9,'RESULTS (2S)'!B163)</f>
        <v>#N/A</v>
      </c>
      <c r="R149" s="133" t="e">
        <f>IF($O$12="X",$R$9,IF($N$7="S1",'RESULTS (2S)'!C163,IF($N$7="S2",'RESULTS (2S)'!D163,IF($N$7="I",'RESULTS (2S)'!E163,IF($N$7="R",'RESULTS (2S)'!F163,IF($N$7="D",'RESULTS (2S)'!G163,IF($N$7="V",'RESULTS (2S)'!H163,"")))))))</f>
        <v>#N/A</v>
      </c>
      <c r="S149" s="133">
        <f>IF($O$13="X",$Q$9,'VA_k1=0.0_k2=1.0'!M148)</f>
        <v>5</v>
      </c>
      <c r="T149" s="133">
        <f>IF($O$13="X",$R$9,IF($N$7="S1",'VA_k1=0.0_k2=1.0'!N148,IF($N$7="S2",'VA_k1=0.0_k2=1.0'!O148,IF($N$7="I",'VA_k1=0.0_k2=1.0'!P148,IF($N$7="R",'VA_k1=0.0_k2=1.0'!Q148,IF($N$7="D",'VA_k1=0.0_k2=1.0'!R148,IF($N$7="V",'VA_k1=0.0_k2=1.0'!S148,"")))))))</f>
        <v>0.24673704225551346</v>
      </c>
      <c r="U149" s="133">
        <f>IF($O$14="X",$Q$9,'VA_k1=0.1_k2=0.9'!M148)</f>
        <v>5</v>
      </c>
      <c r="V149" s="133">
        <f>IF($O$14="X",$R$9,IF($N$7="S1",'VA_k1=0.1_k2=0.9'!N148,IF($N$7="S2",'VA_k1=0.1_k2=0.9'!O148,IF($N$7="I",'VA_k1=0.1_k2=0.9'!P148,IF($N$7="R",'VA_k1=0.1_k2=0.9'!Q148,IF($N$7="D",'VA_k1=0.1_k2=0.9'!R148,IF($N$7="V",'VA_k1=0.1_k2=0.9'!S148,"")))))))</f>
        <v>0.24673704225551346</v>
      </c>
      <c r="W149" s="133">
        <f>IF($O$15="X",$Q$9,'VA_k1=0.2_k2=0.8'!M148)</f>
        <v>5</v>
      </c>
      <c r="X149" s="133">
        <f>IF($O$15="X",$R$9,IF($N$7="S1",'VA_k1=0.2_k2=0.8'!N148,IF($N$7="S2",'VA_k1=0.2_k2=0.8'!O148,IF($N$7="I",'VA_k1=0.2_k2=0.8'!P148,IF($N$7="R",'VA_k1=0.2_k2=0.8'!Q148,IF($N$7="D",'VA_k1=0.2_k2=0.8'!R148,IF($N$7="V",'VA_k1=0.2_k2=0.8'!S148,"")))))))</f>
        <v>0.24673704225551346</v>
      </c>
      <c r="Y149" s="133">
        <f>IF($O$16="X",$Q$9,'VA_k1=0.3_k2=0.7'!M148)</f>
        <v>5</v>
      </c>
      <c r="Z149" s="133">
        <f>IF($O$16="X",$R$9,IF($N$7="S1",'VA_k1=0.3_k2=0.7'!N148,IF($N$7="S2",'VA_k1=0.3_k2=0.7'!O148,IF($N$7="I",'VA_k1=0.3_k2=0.7'!P148,IF($N$7="R",'VA_k1=0.3_k2=0.7'!Q148,IF($N$7="D",'VA_k1=0.3_k2=0.7'!R148,IF($N$7="V",'VA_k1=0.3_k2=0.7'!S148,"")))))))</f>
        <v>0.24673704225551346</v>
      </c>
      <c r="AA149" s="133">
        <f>IF($O$17="X",$Q$9,'VA_k1=0.4_k2=0.6'!M148)</f>
        <v>5</v>
      </c>
      <c r="AB149" s="133">
        <f>IF($O$17="X",$R$9,IF($N$7="S1",'VA_k1=0.4_k2=0.6'!N148,IF($N$7="S2",'VA_k1=0.4_k2=0.6'!O148,IF($N$7="I",'VA_k1=0.4_k2=0.6'!P148,IF($N$7="R",'VA_k1=0.4_k2=0.6'!Q148,IF($N$7="D",'VA_k1=0.4_k2=0.6'!R148,IF($N$7="V",'VA_k1=0.4_k2=0.6'!S148,"")))))))</f>
        <v>0.24673704225551346</v>
      </c>
      <c r="AC149" s="133">
        <f>IF($O$18="X",$Q$9,'VA_k1=0.5_k2=0.5'!M148)</f>
        <v>5</v>
      </c>
      <c r="AD149" s="133">
        <f>IF($O$18="X",$R$9,IF($N$7="S1",'VA_k1=0.5_k2=0.5'!N148,IF($N$7="S2",'VA_k1=0.5_k2=0.5'!O148,IF($N$7="I",'VA_k1=0.5_k2=0.5'!P148,IF($N$7="R",'VA_k1=0.5_k2=0.5'!Q148,IF($N$7="D",'VA_k1=0.5_k2=0.5'!R148,IF($N$7="V",'VA_k1=0.5_k2=0.5'!S148,"")))))))</f>
        <v>0.24673704225551346</v>
      </c>
      <c r="AE149" s="133">
        <f>IF($O$19="X",$Q$9,'VA_k1=0.6_k2=0.4'!M148)</f>
        <v>5</v>
      </c>
      <c r="AF149" s="133">
        <f>IF($O$19="X",$R$9,IF($N$7="S1",'VA_k1=0.6_k2=0.4'!N148,IF($N$7="S2",'VA_k1=0.6_k2=0.4'!O148,IF($N$7="I",'VA_k1=0.6_k2=0.4'!P148,IF($N$7="R",'VA_k1=0.6_k2=0.4'!Q148,IF($N$7="D",'VA_k1=0.6_k2=0.4'!R148,IF($N$7="V",'VA_k1=0.6_k2=0.4'!S148,"")))))))</f>
        <v>0.24673704225551346</v>
      </c>
      <c r="AG149" s="133">
        <f>IF($O$20="X",$Q$9,'VA_k1=0.7_k2=0.3'!M148)</f>
        <v>5</v>
      </c>
      <c r="AH149" s="133">
        <f>IF($O$20="X",$R$9,IF($N$7="S1",'VA_k1=0.7_k2=0.3'!N148,IF($N$7="S2",'VA_k1=0.7_k2=0.3'!O148,IF($N$7="I",'VA_k1=0.7_k2=0.3'!P148,IF($N$7="R",'VA_k1=0.7_k2=0.3'!Q148,IF($N$7="D",'VA_k1=0.7_k2=0.3'!R148,IF($N$7="V",'VA_k1=0.7_k2=0.3'!S148,"")))))))</f>
        <v>0.24673704225551346</v>
      </c>
      <c r="AI149" s="133">
        <f>IF($O$21="X",$Q$9,'VA_k1=0.8_k2=0.2'!M148)</f>
        <v>5</v>
      </c>
      <c r="AJ149" s="133">
        <f>IF($O$21="X",$R$9,IF($N$7="S1",'VA_k1=0.8_k2=0.2'!N148,IF($N$7="S2",'VA_k1=0.8_k2=0.2'!O148,IF($N$7="I",'VA_k1=0.8_k2=0.2'!P148,IF($N$7="R",'VA_k1=0.8_k2=0.2'!Q148,IF($N$7="D",'VA_k1=0.8_k2=0.2'!R148,IF($N$7="V",'VA_k1=0.8_k2=0.2'!S148,"")))))))</f>
        <v>0.24673704225551346</v>
      </c>
      <c r="AK149" s="133" t="e">
        <f>IF($O$22="X",$Q$9,'VA_k1=0.9_k2=0.1'!M148)</f>
        <v>#N/A</v>
      </c>
      <c r="AL149" s="133" t="e">
        <f>IF($O$22="X",$R$9,IF($N$7="S1",'VA_k1=0.9_k2=0.1'!N148,IF($N$7="S2",'VA_k1=0.9_k2=0.1'!O148,IF($N$7="I",'VA_k1=0.9_k2=0.1'!P148,IF($N$7="R",'VA_k1=0.9_k2=0.1'!Q148,IF($N$7="D",'VA_k1=0.9_k2=0.1'!R148,IF($N$7="V",'VA_k1=0.9_k2=0.1'!S148,"")))))))</f>
        <v>#N/A</v>
      </c>
      <c r="AM149" s="133">
        <f>IF($O$23="X",$Q$9,'VA_k1=1.0_k2=0.0'!M148)</f>
        <v>5</v>
      </c>
      <c r="AN149" s="133">
        <f>IF($O$23="X",$R$9,IF($N$7="S1",'VA_k1=1.0_k2=0.0'!N148,IF($N$7="S2",'VA_k1=1.0_k2=0.0'!O148,IF($N$7="I",'VA_k1=1.0_k2=0.0'!P148,IF($N$7="R",'VA_k1=1.0_k2=0.0'!Q148,IF($N$7="D",'VA_k1=1.0_k2=0.0'!R148,IF($N$7="V",'VA_k1=1.0_k2=0.0'!S148,"")))))))</f>
        <v>0.24673704225551346</v>
      </c>
    </row>
    <row r="150" spans="17:40" x14ac:dyDescent="0.25">
      <c r="Q150" s="133" t="e">
        <f>IF($O$12="X",$Q$9,'RESULTS (2S)'!B164)</f>
        <v>#N/A</v>
      </c>
      <c r="R150" s="133" t="e">
        <f>IF($O$12="X",$R$9,IF($N$7="S1",'RESULTS (2S)'!C164,IF($N$7="S2",'RESULTS (2S)'!D164,IF($N$7="I",'RESULTS (2S)'!E164,IF($N$7="R",'RESULTS (2S)'!F164,IF($N$7="D",'RESULTS (2S)'!G164,IF($N$7="V",'RESULTS (2S)'!H164,"")))))))</f>
        <v>#N/A</v>
      </c>
      <c r="S150" s="133">
        <f>IF($O$13="X",$Q$9,'VA_k1=0.0_k2=1.0'!M149)</f>
        <v>5</v>
      </c>
      <c r="T150" s="133">
        <f>IF($O$13="X",$R$9,IF($N$7="S1",'VA_k1=0.0_k2=1.0'!N149,IF($N$7="S2",'VA_k1=0.0_k2=1.0'!O149,IF($N$7="I",'VA_k1=0.0_k2=1.0'!P149,IF($N$7="R",'VA_k1=0.0_k2=1.0'!Q149,IF($N$7="D",'VA_k1=0.0_k2=1.0'!R149,IF($N$7="V",'VA_k1=0.0_k2=1.0'!S149,"")))))))</f>
        <v>0.24673704225551346</v>
      </c>
      <c r="U150" s="133">
        <f>IF($O$14="X",$Q$9,'VA_k1=0.1_k2=0.9'!M149)</f>
        <v>5</v>
      </c>
      <c r="V150" s="133">
        <f>IF($O$14="X",$R$9,IF($N$7="S1",'VA_k1=0.1_k2=0.9'!N149,IF($N$7="S2",'VA_k1=0.1_k2=0.9'!O149,IF($N$7="I",'VA_k1=0.1_k2=0.9'!P149,IF($N$7="R",'VA_k1=0.1_k2=0.9'!Q149,IF($N$7="D",'VA_k1=0.1_k2=0.9'!R149,IF($N$7="V",'VA_k1=0.1_k2=0.9'!S149,"")))))))</f>
        <v>0.24673704225551346</v>
      </c>
      <c r="W150" s="133">
        <f>IF($O$15="X",$Q$9,'VA_k1=0.2_k2=0.8'!M149)</f>
        <v>5</v>
      </c>
      <c r="X150" s="133">
        <f>IF($O$15="X",$R$9,IF($N$7="S1",'VA_k1=0.2_k2=0.8'!N149,IF($N$7="S2",'VA_k1=0.2_k2=0.8'!O149,IF($N$7="I",'VA_k1=0.2_k2=0.8'!P149,IF($N$7="R",'VA_k1=0.2_k2=0.8'!Q149,IF($N$7="D",'VA_k1=0.2_k2=0.8'!R149,IF($N$7="V",'VA_k1=0.2_k2=0.8'!S149,"")))))))</f>
        <v>0.24673704225551346</v>
      </c>
      <c r="Y150" s="133">
        <f>IF($O$16="X",$Q$9,'VA_k1=0.3_k2=0.7'!M149)</f>
        <v>5</v>
      </c>
      <c r="Z150" s="133">
        <f>IF($O$16="X",$R$9,IF($N$7="S1",'VA_k1=0.3_k2=0.7'!N149,IF($N$7="S2",'VA_k1=0.3_k2=0.7'!O149,IF($N$7="I",'VA_k1=0.3_k2=0.7'!P149,IF($N$7="R",'VA_k1=0.3_k2=0.7'!Q149,IF($N$7="D",'VA_k1=0.3_k2=0.7'!R149,IF($N$7="V",'VA_k1=0.3_k2=0.7'!S149,"")))))))</f>
        <v>0.24673704225551346</v>
      </c>
      <c r="AA150" s="133">
        <f>IF($O$17="X",$Q$9,'VA_k1=0.4_k2=0.6'!M149)</f>
        <v>5</v>
      </c>
      <c r="AB150" s="133">
        <f>IF($O$17="X",$R$9,IF($N$7="S1",'VA_k1=0.4_k2=0.6'!N149,IF($N$7="S2",'VA_k1=0.4_k2=0.6'!O149,IF($N$7="I",'VA_k1=0.4_k2=0.6'!P149,IF($N$7="R",'VA_k1=0.4_k2=0.6'!Q149,IF($N$7="D",'VA_k1=0.4_k2=0.6'!R149,IF($N$7="V",'VA_k1=0.4_k2=0.6'!S149,"")))))))</f>
        <v>0.24673704225551346</v>
      </c>
      <c r="AC150" s="133">
        <f>IF($O$18="X",$Q$9,'VA_k1=0.5_k2=0.5'!M149)</f>
        <v>5</v>
      </c>
      <c r="AD150" s="133">
        <f>IF($O$18="X",$R$9,IF($N$7="S1",'VA_k1=0.5_k2=0.5'!N149,IF($N$7="S2",'VA_k1=0.5_k2=0.5'!O149,IF($N$7="I",'VA_k1=0.5_k2=0.5'!P149,IF($N$7="R",'VA_k1=0.5_k2=0.5'!Q149,IF($N$7="D",'VA_k1=0.5_k2=0.5'!R149,IF($N$7="V",'VA_k1=0.5_k2=0.5'!S149,"")))))))</f>
        <v>0.24673704225551346</v>
      </c>
      <c r="AE150" s="133">
        <f>IF($O$19="X",$Q$9,'VA_k1=0.6_k2=0.4'!M149)</f>
        <v>5</v>
      </c>
      <c r="AF150" s="133">
        <f>IF($O$19="X",$R$9,IF($N$7="S1",'VA_k1=0.6_k2=0.4'!N149,IF($N$7="S2",'VA_k1=0.6_k2=0.4'!O149,IF($N$7="I",'VA_k1=0.6_k2=0.4'!P149,IF($N$7="R",'VA_k1=0.6_k2=0.4'!Q149,IF($N$7="D",'VA_k1=0.6_k2=0.4'!R149,IF($N$7="V",'VA_k1=0.6_k2=0.4'!S149,"")))))))</f>
        <v>0.24673704225551346</v>
      </c>
      <c r="AG150" s="133">
        <f>IF($O$20="X",$Q$9,'VA_k1=0.7_k2=0.3'!M149)</f>
        <v>5</v>
      </c>
      <c r="AH150" s="133">
        <f>IF($O$20="X",$R$9,IF($N$7="S1",'VA_k1=0.7_k2=0.3'!N149,IF($N$7="S2",'VA_k1=0.7_k2=0.3'!O149,IF($N$7="I",'VA_k1=0.7_k2=0.3'!P149,IF($N$7="R",'VA_k1=0.7_k2=0.3'!Q149,IF($N$7="D",'VA_k1=0.7_k2=0.3'!R149,IF($N$7="V",'VA_k1=0.7_k2=0.3'!S149,"")))))))</f>
        <v>0.24673704225551346</v>
      </c>
      <c r="AI150" s="133">
        <f>IF($O$21="X",$Q$9,'VA_k1=0.8_k2=0.2'!M149)</f>
        <v>5</v>
      </c>
      <c r="AJ150" s="133">
        <f>IF($O$21="X",$R$9,IF($N$7="S1",'VA_k1=0.8_k2=0.2'!N149,IF($N$7="S2",'VA_k1=0.8_k2=0.2'!O149,IF($N$7="I",'VA_k1=0.8_k2=0.2'!P149,IF($N$7="R",'VA_k1=0.8_k2=0.2'!Q149,IF($N$7="D",'VA_k1=0.8_k2=0.2'!R149,IF($N$7="V",'VA_k1=0.8_k2=0.2'!S149,"")))))))</f>
        <v>0.24673704225551346</v>
      </c>
      <c r="AK150" s="133" t="e">
        <f>IF($O$22="X",$Q$9,'VA_k1=0.9_k2=0.1'!M149)</f>
        <v>#N/A</v>
      </c>
      <c r="AL150" s="133" t="e">
        <f>IF($O$22="X",$R$9,IF($N$7="S1",'VA_k1=0.9_k2=0.1'!N149,IF($N$7="S2",'VA_k1=0.9_k2=0.1'!O149,IF($N$7="I",'VA_k1=0.9_k2=0.1'!P149,IF($N$7="R",'VA_k1=0.9_k2=0.1'!Q149,IF($N$7="D",'VA_k1=0.9_k2=0.1'!R149,IF($N$7="V",'VA_k1=0.9_k2=0.1'!S149,"")))))))</f>
        <v>#N/A</v>
      </c>
      <c r="AM150" s="133">
        <f>IF($O$23="X",$Q$9,'VA_k1=1.0_k2=0.0'!M149)</f>
        <v>5</v>
      </c>
      <c r="AN150" s="133">
        <f>IF($O$23="X",$R$9,IF($N$7="S1",'VA_k1=1.0_k2=0.0'!N149,IF($N$7="S2",'VA_k1=1.0_k2=0.0'!O149,IF($N$7="I",'VA_k1=1.0_k2=0.0'!P149,IF($N$7="R",'VA_k1=1.0_k2=0.0'!Q149,IF($N$7="D",'VA_k1=1.0_k2=0.0'!R149,IF($N$7="V",'VA_k1=1.0_k2=0.0'!S149,"")))))))</f>
        <v>0.24673704225551346</v>
      </c>
    </row>
    <row r="151" spans="17:40" x14ac:dyDescent="0.25">
      <c r="Q151" s="133" t="e">
        <f>IF($O$12="X",$Q$9,'RESULTS (2S)'!B165)</f>
        <v>#N/A</v>
      </c>
      <c r="R151" s="133" t="e">
        <f>IF($O$12="X",$R$9,IF($N$7="S1",'RESULTS (2S)'!C165,IF($N$7="S2",'RESULTS (2S)'!D165,IF($N$7="I",'RESULTS (2S)'!E165,IF($N$7="R",'RESULTS (2S)'!F165,IF($N$7="D",'RESULTS (2S)'!G165,IF($N$7="V",'RESULTS (2S)'!H165,"")))))))</f>
        <v>#N/A</v>
      </c>
      <c r="S151" s="133">
        <f>IF($O$13="X",$Q$9,'VA_k1=0.0_k2=1.0'!M150)</f>
        <v>5</v>
      </c>
      <c r="T151" s="133">
        <f>IF($O$13="X",$R$9,IF($N$7="S1",'VA_k1=0.0_k2=1.0'!N150,IF($N$7="S2",'VA_k1=0.0_k2=1.0'!O150,IF($N$7="I",'VA_k1=0.0_k2=1.0'!P150,IF($N$7="R",'VA_k1=0.0_k2=1.0'!Q150,IF($N$7="D",'VA_k1=0.0_k2=1.0'!R150,IF($N$7="V",'VA_k1=0.0_k2=1.0'!S150,"")))))))</f>
        <v>0.24673704225551346</v>
      </c>
      <c r="U151" s="133">
        <f>IF($O$14="X",$Q$9,'VA_k1=0.1_k2=0.9'!M150)</f>
        <v>5</v>
      </c>
      <c r="V151" s="133">
        <f>IF($O$14="X",$R$9,IF($N$7="S1",'VA_k1=0.1_k2=0.9'!N150,IF($N$7="S2",'VA_k1=0.1_k2=0.9'!O150,IF($N$7="I",'VA_k1=0.1_k2=0.9'!P150,IF($N$7="R",'VA_k1=0.1_k2=0.9'!Q150,IF($N$7="D",'VA_k1=0.1_k2=0.9'!R150,IF($N$7="V",'VA_k1=0.1_k2=0.9'!S150,"")))))))</f>
        <v>0.24673704225551346</v>
      </c>
      <c r="W151" s="133">
        <f>IF($O$15="X",$Q$9,'VA_k1=0.2_k2=0.8'!M150)</f>
        <v>5</v>
      </c>
      <c r="X151" s="133">
        <f>IF($O$15="X",$R$9,IF($N$7="S1",'VA_k1=0.2_k2=0.8'!N150,IF($N$7="S2",'VA_k1=0.2_k2=0.8'!O150,IF($N$7="I",'VA_k1=0.2_k2=0.8'!P150,IF($N$7="R",'VA_k1=0.2_k2=0.8'!Q150,IF($N$7="D",'VA_k1=0.2_k2=0.8'!R150,IF($N$7="V",'VA_k1=0.2_k2=0.8'!S150,"")))))))</f>
        <v>0.24673704225551346</v>
      </c>
      <c r="Y151" s="133">
        <f>IF($O$16="X",$Q$9,'VA_k1=0.3_k2=0.7'!M150)</f>
        <v>5</v>
      </c>
      <c r="Z151" s="133">
        <f>IF($O$16="X",$R$9,IF($N$7="S1",'VA_k1=0.3_k2=0.7'!N150,IF($N$7="S2",'VA_k1=0.3_k2=0.7'!O150,IF($N$7="I",'VA_k1=0.3_k2=0.7'!P150,IF($N$7="R",'VA_k1=0.3_k2=0.7'!Q150,IF($N$7="D",'VA_k1=0.3_k2=0.7'!R150,IF($N$7="V",'VA_k1=0.3_k2=0.7'!S150,"")))))))</f>
        <v>0.24673704225551346</v>
      </c>
      <c r="AA151" s="133">
        <f>IF($O$17="X",$Q$9,'VA_k1=0.4_k2=0.6'!M150)</f>
        <v>5</v>
      </c>
      <c r="AB151" s="133">
        <f>IF($O$17="X",$R$9,IF($N$7="S1",'VA_k1=0.4_k2=0.6'!N150,IF($N$7="S2",'VA_k1=0.4_k2=0.6'!O150,IF($N$7="I",'VA_k1=0.4_k2=0.6'!P150,IF($N$7="R",'VA_k1=0.4_k2=0.6'!Q150,IF($N$7="D",'VA_k1=0.4_k2=0.6'!R150,IF($N$7="V",'VA_k1=0.4_k2=0.6'!S150,"")))))))</f>
        <v>0.24673704225551346</v>
      </c>
      <c r="AC151" s="133">
        <f>IF($O$18="X",$Q$9,'VA_k1=0.5_k2=0.5'!M150)</f>
        <v>5</v>
      </c>
      <c r="AD151" s="133">
        <f>IF($O$18="X",$R$9,IF($N$7="S1",'VA_k1=0.5_k2=0.5'!N150,IF($N$7="S2",'VA_k1=0.5_k2=0.5'!O150,IF($N$7="I",'VA_k1=0.5_k2=0.5'!P150,IF($N$7="R",'VA_k1=0.5_k2=0.5'!Q150,IF($N$7="D",'VA_k1=0.5_k2=0.5'!R150,IF($N$7="V",'VA_k1=0.5_k2=0.5'!S150,"")))))))</f>
        <v>0.24673704225551346</v>
      </c>
      <c r="AE151" s="133">
        <f>IF($O$19="X",$Q$9,'VA_k1=0.6_k2=0.4'!M150)</f>
        <v>5</v>
      </c>
      <c r="AF151" s="133">
        <f>IF($O$19="X",$R$9,IF($N$7="S1",'VA_k1=0.6_k2=0.4'!N150,IF($N$7="S2",'VA_k1=0.6_k2=0.4'!O150,IF($N$7="I",'VA_k1=0.6_k2=0.4'!P150,IF($N$7="R",'VA_k1=0.6_k2=0.4'!Q150,IF($N$7="D",'VA_k1=0.6_k2=0.4'!R150,IF($N$7="V",'VA_k1=0.6_k2=0.4'!S150,"")))))))</f>
        <v>0.24673704225551346</v>
      </c>
      <c r="AG151" s="133">
        <f>IF($O$20="X",$Q$9,'VA_k1=0.7_k2=0.3'!M150)</f>
        <v>5</v>
      </c>
      <c r="AH151" s="133">
        <f>IF($O$20="X",$R$9,IF($N$7="S1",'VA_k1=0.7_k2=0.3'!N150,IF($N$7="S2",'VA_k1=0.7_k2=0.3'!O150,IF($N$7="I",'VA_k1=0.7_k2=0.3'!P150,IF($N$7="R",'VA_k1=0.7_k2=0.3'!Q150,IF($N$7="D",'VA_k1=0.7_k2=0.3'!R150,IF($N$7="V",'VA_k1=0.7_k2=0.3'!S150,"")))))))</f>
        <v>0.24673704225551346</v>
      </c>
      <c r="AI151" s="133">
        <f>IF($O$21="X",$Q$9,'VA_k1=0.8_k2=0.2'!M150)</f>
        <v>5</v>
      </c>
      <c r="AJ151" s="133">
        <f>IF($O$21="X",$R$9,IF($N$7="S1",'VA_k1=0.8_k2=0.2'!N150,IF($N$7="S2",'VA_k1=0.8_k2=0.2'!O150,IF($N$7="I",'VA_k1=0.8_k2=0.2'!P150,IF($N$7="R",'VA_k1=0.8_k2=0.2'!Q150,IF($N$7="D",'VA_k1=0.8_k2=0.2'!R150,IF($N$7="V",'VA_k1=0.8_k2=0.2'!S150,"")))))))</f>
        <v>0.24673704225551346</v>
      </c>
      <c r="AK151" s="133" t="e">
        <f>IF($O$22="X",$Q$9,'VA_k1=0.9_k2=0.1'!M150)</f>
        <v>#N/A</v>
      </c>
      <c r="AL151" s="133" t="e">
        <f>IF($O$22="X",$R$9,IF($N$7="S1",'VA_k1=0.9_k2=0.1'!N150,IF($N$7="S2",'VA_k1=0.9_k2=0.1'!O150,IF($N$7="I",'VA_k1=0.9_k2=0.1'!P150,IF($N$7="R",'VA_k1=0.9_k2=0.1'!Q150,IF($N$7="D",'VA_k1=0.9_k2=0.1'!R150,IF($N$7="V",'VA_k1=0.9_k2=0.1'!S150,"")))))))</f>
        <v>#N/A</v>
      </c>
      <c r="AM151" s="133">
        <f>IF($O$23="X",$Q$9,'VA_k1=1.0_k2=0.0'!M150)</f>
        <v>5</v>
      </c>
      <c r="AN151" s="133">
        <f>IF($O$23="X",$R$9,IF($N$7="S1",'VA_k1=1.0_k2=0.0'!N150,IF($N$7="S2",'VA_k1=1.0_k2=0.0'!O150,IF($N$7="I",'VA_k1=1.0_k2=0.0'!P150,IF($N$7="R",'VA_k1=1.0_k2=0.0'!Q150,IF($N$7="D",'VA_k1=1.0_k2=0.0'!R150,IF($N$7="V",'VA_k1=1.0_k2=0.0'!S150,"")))))))</f>
        <v>0.24673704225551346</v>
      </c>
    </row>
    <row r="152" spans="17:40" x14ac:dyDescent="0.25">
      <c r="Q152" s="133" t="e">
        <f>IF($O$12="X",$Q$9,'RESULTS (2S)'!B166)</f>
        <v>#N/A</v>
      </c>
      <c r="R152" s="133" t="e">
        <f>IF($O$12="X",$R$9,IF($N$7="S1",'RESULTS (2S)'!C166,IF($N$7="S2",'RESULTS (2S)'!D166,IF($N$7="I",'RESULTS (2S)'!E166,IF($N$7="R",'RESULTS (2S)'!F166,IF($N$7="D",'RESULTS (2S)'!G166,IF($N$7="V",'RESULTS (2S)'!H166,"")))))))</f>
        <v>#N/A</v>
      </c>
      <c r="S152" s="133">
        <f>IF($O$13="X",$Q$9,'VA_k1=0.0_k2=1.0'!M151)</f>
        <v>5</v>
      </c>
      <c r="T152" s="133">
        <f>IF($O$13="X",$R$9,IF($N$7="S1",'VA_k1=0.0_k2=1.0'!N151,IF($N$7="S2",'VA_k1=0.0_k2=1.0'!O151,IF($N$7="I",'VA_k1=0.0_k2=1.0'!P151,IF($N$7="R",'VA_k1=0.0_k2=1.0'!Q151,IF($N$7="D",'VA_k1=0.0_k2=1.0'!R151,IF($N$7="V",'VA_k1=0.0_k2=1.0'!S151,"")))))))</f>
        <v>0.24673704225551346</v>
      </c>
      <c r="U152" s="133">
        <f>IF($O$14="X",$Q$9,'VA_k1=0.1_k2=0.9'!M151)</f>
        <v>5</v>
      </c>
      <c r="V152" s="133">
        <f>IF($O$14="X",$R$9,IF($N$7="S1",'VA_k1=0.1_k2=0.9'!N151,IF($N$7="S2",'VA_k1=0.1_k2=0.9'!O151,IF($N$7="I",'VA_k1=0.1_k2=0.9'!P151,IF($N$7="R",'VA_k1=0.1_k2=0.9'!Q151,IF($N$7="D",'VA_k1=0.1_k2=0.9'!R151,IF($N$7="V",'VA_k1=0.1_k2=0.9'!S151,"")))))))</f>
        <v>0.24673704225551346</v>
      </c>
      <c r="W152" s="133">
        <f>IF($O$15="X",$Q$9,'VA_k1=0.2_k2=0.8'!M151)</f>
        <v>5</v>
      </c>
      <c r="X152" s="133">
        <f>IF($O$15="X",$R$9,IF($N$7="S1",'VA_k1=0.2_k2=0.8'!N151,IF($N$7="S2",'VA_k1=0.2_k2=0.8'!O151,IF($N$7="I",'VA_k1=0.2_k2=0.8'!P151,IF($N$7="R",'VA_k1=0.2_k2=0.8'!Q151,IF($N$7="D",'VA_k1=0.2_k2=0.8'!R151,IF($N$7="V",'VA_k1=0.2_k2=0.8'!S151,"")))))))</f>
        <v>0.24673704225551346</v>
      </c>
      <c r="Y152" s="133">
        <f>IF($O$16="X",$Q$9,'VA_k1=0.3_k2=0.7'!M151)</f>
        <v>5</v>
      </c>
      <c r="Z152" s="133">
        <f>IF($O$16="X",$R$9,IF($N$7="S1",'VA_k1=0.3_k2=0.7'!N151,IF($N$7="S2",'VA_k1=0.3_k2=0.7'!O151,IF($N$7="I",'VA_k1=0.3_k2=0.7'!P151,IF($N$7="R",'VA_k1=0.3_k2=0.7'!Q151,IF($N$7="D",'VA_k1=0.3_k2=0.7'!R151,IF($N$7="V",'VA_k1=0.3_k2=0.7'!S151,"")))))))</f>
        <v>0.24673704225551346</v>
      </c>
      <c r="AA152" s="133">
        <f>IF($O$17="X",$Q$9,'VA_k1=0.4_k2=0.6'!M151)</f>
        <v>5</v>
      </c>
      <c r="AB152" s="133">
        <f>IF($O$17="X",$R$9,IF($N$7="S1",'VA_k1=0.4_k2=0.6'!N151,IF($N$7="S2",'VA_k1=0.4_k2=0.6'!O151,IF($N$7="I",'VA_k1=0.4_k2=0.6'!P151,IF($N$7="R",'VA_k1=0.4_k2=0.6'!Q151,IF($N$7="D",'VA_k1=0.4_k2=0.6'!R151,IF($N$7="V",'VA_k1=0.4_k2=0.6'!S151,"")))))))</f>
        <v>0.24673704225551346</v>
      </c>
      <c r="AC152" s="133">
        <f>IF($O$18="X",$Q$9,'VA_k1=0.5_k2=0.5'!M151)</f>
        <v>5</v>
      </c>
      <c r="AD152" s="133">
        <f>IF($O$18="X",$R$9,IF($N$7="S1",'VA_k1=0.5_k2=0.5'!N151,IF($N$7="S2",'VA_k1=0.5_k2=0.5'!O151,IF($N$7="I",'VA_k1=0.5_k2=0.5'!P151,IF($N$7="R",'VA_k1=0.5_k2=0.5'!Q151,IF($N$7="D",'VA_k1=0.5_k2=0.5'!R151,IF($N$7="V",'VA_k1=0.5_k2=0.5'!S151,"")))))))</f>
        <v>0.24673704225551346</v>
      </c>
      <c r="AE152" s="133">
        <f>IF($O$19="X",$Q$9,'VA_k1=0.6_k2=0.4'!M151)</f>
        <v>5</v>
      </c>
      <c r="AF152" s="133">
        <f>IF($O$19="X",$R$9,IF($N$7="S1",'VA_k1=0.6_k2=0.4'!N151,IF($N$7="S2",'VA_k1=0.6_k2=0.4'!O151,IF($N$7="I",'VA_k1=0.6_k2=0.4'!P151,IF($N$7="R",'VA_k1=0.6_k2=0.4'!Q151,IF($N$7="D",'VA_k1=0.6_k2=0.4'!R151,IF($N$7="V",'VA_k1=0.6_k2=0.4'!S151,"")))))))</f>
        <v>0.24673704225551346</v>
      </c>
      <c r="AG152" s="133">
        <f>IF($O$20="X",$Q$9,'VA_k1=0.7_k2=0.3'!M151)</f>
        <v>5</v>
      </c>
      <c r="AH152" s="133">
        <f>IF($O$20="X",$R$9,IF($N$7="S1",'VA_k1=0.7_k2=0.3'!N151,IF($N$7="S2",'VA_k1=0.7_k2=0.3'!O151,IF($N$7="I",'VA_k1=0.7_k2=0.3'!P151,IF($N$7="R",'VA_k1=0.7_k2=0.3'!Q151,IF($N$7="D",'VA_k1=0.7_k2=0.3'!R151,IF($N$7="V",'VA_k1=0.7_k2=0.3'!S151,"")))))))</f>
        <v>0.24673704225551346</v>
      </c>
      <c r="AI152" s="133">
        <f>IF($O$21="X",$Q$9,'VA_k1=0.8_k2=0.2'!M151)</f>
        <v>5</v>
      </c>
      <c r="AJ152" s="133">
        <f>IF($O$21="X",$R$9,IF($N$7="S1",'VA_k1=0.8_k2=0.2'!N151,IF($N$7="S2",'VA_k1=0.8_k2=0.2'!O151,IF($N$7="I",'VA_k1=0.8_k2=0.2'!P151,IF($N$7="R",'VA_k1=0.8_k2=0.2'!Q151,IF($N$7="D",'VA_k1=0.8_k2=0.2'!R151,IF($N$7="V",'VA_k1=0.8_k2=0.2'!S151,"")))))))</f>
        <v>0.24673704225551346</v>
      </c>
      <c r="AK152" s="133" t="e">
        <f>IF($O$22="X",$Q$9,'VA_k1=0.9_k2=0.1'!M151)</f>
        <v>#N/A</v>
      </c>
      <c r="AL152" s="133" t="e">
        <f>IF($O$22="X",$R$9,IF($N$7="S1",'VA_k1=0.9_k2=0.1'!N151,IF($N$7="S2",'VA_k1=0.9_k2=0.1'!O151,IF($N$7="I",'VA_k1=0.9_k2=0.1'!P151,IF($N$7="R",'VA_k1=0.9_k2=0.1'!Q151,IF($N$7="D",'VA_k1=0.9_k2=0.1'!R151,IF($N$7="V",'VA_k1=0.9_k2=0.1'!S151,"")))))))</f>
        <v>#N/A</v>
      </c>
      <c r="AM152" s="133">
        <f>IF($O$23="X",$Q$9,'VA_k1=1.0_k2=0.0'!M151)</f>
        <v>5</v>
      </c>
      <c r="AN152" s="133">
        <f>IF($O$23="X",$R$9,IF($N$7="S1",'VA_k1=1.0_k2=0.0'!N151,IF($N$7="S2",'VA_k1=1.0_k2=0.0'!O151,IF($N$7="I",'VA_k1=1.0_k2=0.0'!P151,IF($N$7="R",'VA_k1=1.0_k2=0.0'!Q151,IF($N$7="D",'VA_k1=1.0_k2=0.0'!R151,IF($N$7="V",'VA_k1=1.0_k2=0.0'!S151,"")))))))</f>
        <v>0.24673704225551346</v>
      </c>
    </row>
    <row r="153" spans="17:40" x14ac:dyDescent="0.25">
      <c r="Q153" s="133" t="e">
        <f>IF($O$12="X",$Q$9,'RESULTS (2S)'!B167)</f>
        <v>#N/A</v>
      </c>
      <c r="R153" s="133" t="e">
        <f>IF($O$12="X",$R$9,IF($N$7="S1",'RESULTS (2S)'!C167,IF($N$7="S2",'RESULTS (2S)'!D167,IF($N$7="I",'RESULTS (2S)'!E167,IF($N$7="R",'RESULTS (2S)'!F167,IF($N$7="D",'RESULTS (2S)'!G167,IF($N$7="V",'RESULTS (2S)'!H167,"")))))))</f>
        <v>#N/A</v>
      </c>
      <c r="S153" s="133">
        <f>IF($O$13="X",$Q$9,'VA_k1=0.0_k2=1.0'!M152)</f>
        <v>5</v>
      </c>
      <c r="T153" s="133">
        <f>IF($O$13="X",$R$9,IF($N$7="S1",'VA_k1=0.0_k2=1.0'!N152,IF($N$7="S2",'VA_k1=0.0_k2=1.0'!O152,IF($N$7="I",'VA_k1=0.0_k2=1.0'!P152,IF($N$7="R",'VA_k1=0.0_k2=1.0'!Q152,IF($N$7="D",'VA_k1=0.0_k2=1.0'!R152,IF($N$7="V",'VA_k1=0.0_k2=1.0'!S152,"")))))))</f>
        <v>0.24673704225551346</v>
      </c>
      <c r="U153" s="133">
        <f>IF($O$14="X",$Q$9,'VA_k1=0.1_k2=0.9'!M152)</f>
        <v>5</v>
      </c>
      <c r="V153" s="133">
        <f>IF($O$14="X",$R$9,IF($N$7="S1",'VA_k1=0.1_k2=0.9'!N152,IF($N$7="S2",'VA_k1=0.1_k2=0.9'!O152,IF($N$7="I",'VA_k1=0.1_k2=0.9'!P152,IF($N$7="R",'VA_k1=0.1_k2=0.9'!Q152,IF($N$7="D",'VA_k1=0.1_k2=0.9'!R152,IF($N$7="V",'VA_k1=0.1_k2=0.9'!S152,"")))))))</f>
        <v>0.24673704225551346</v>
      </c>
      <c r="W153" s="133">
        <f>IF($O$15="X",$Q$9,'VA_k1=0.2_k2=0.8'!M152)</f>
        <v>5</v>
      </c>
      <c r="X153" s="133">
        <f>IF($O$15="X",$R$9,IF($N$7="S1",'VA_k1=0.2_k2=0.8'!N152,IF($N$7="S2",'VA_k1=0.2_k2=0.8'!O152,IF($N$7="I",'VA_k1=0.2_k2=0.8'!P152,IF($N$7="R",'VA_k1=0.2_k2=0.8'!Q152,IF($N$7="D",'VA_k1=0.2_k2=0.8'!R152,IF($N$7="V",'VA_k1=0.2_k2=0.8'!S152,"")))))))</f>
        <v>0.24673704225551346</v>
      </c>
      <c r="Y153" s="133">
        <f>IF($O$16="X",$Q$9,'VA_k1=0.3_k2=0.7'!M152)</f>
        <v>5</v>
      </c>
      <c r="Z153" s="133">
        <f>IF($O$16="X",$R$9,IF($N$7="S1",'VA_k1=0.3_k2=0.7'!N152,IF($N$7="S2",'VA_k1=0.3_k2=0.7'!O152,IF($N$7="I",'VA_k1=0.3_k2=0.7'!P152,IF($N$7="R",'VA_k1=0.3_k2=0.7'!Q152,IF($N$7="D",'VA_k1=0.3_k2=0.7'!R152,IF($N$7="V",'VA_k1=0.3_k2=0.7'!S152,"")))))))</f>
        <v>0.24673704225551346</v>
      </c>
      <c r="AA153" s="133">
        <f>IF($O$17="X",$Q$9,'VA_k1=0.4_k2=0.6'!M152)</f>
        <v>5</v>
      </c>
      <c r="AB153" s="133">
        <f>IF($O$17="X",$R$9,IF($N$7="S1",'VA_k1=0.4_k2=0.6'!N152,IF($N$7="S2",'VA_k1=0.4_k2=0.6'!O152,IF($N$7="I",'VA_k1=0.4_k2=0.6'!P152,IF($N$7="R",'VA_k1=0.4_k2=0.6'!Q152,IF($N$7="D",'VA_k1=0.4_k2=0.6'!R152,IF($N$7="V",'VA_k1=0.4_k2=0.6'!S152,"")))))))</f>
        <v>0.24673704225551346</v>
      </c>
      <c r="AC153" s="133">
        <f>IF($O$18="X",$Q$9,'VA_k1=0.5_k2=0.5'!M152)</f>
        <v>5</v>
      </c>
      <c r="AD153" s="133">
        <f>IF($O$18="X",$R$9,IF($N$7="S1",'VA_k1=0.5_k2=0.5'!N152,IF($N$7="S2",'VA_k1=0.5_k2=0.5'!O152,IF($N$7="I",'VA_k1=0.5_k2=0.5'!P152,IF($N$7="R",'VA_k1=0.5_k2=0.5'!Q152,IF($N$7="D",'VA_k1=0.5_k2=0.5'!R152,IF($N$7="V",'VA_k1=0.5_k2=0.5'!S152,"")))))))</f>
        <v>0.24673704225551346</v>
      </c>
      <c r="AE153" s="133">
        <f>IF($O$19="X",$Q$9,'VA_k1=0.6_k2=0.4'!M152)</f>
        <v>5</v>
      </c>
      <c r="AF153" s="133">
        <f>IF($O$19="X",$R$9,IF($N$7="S1",'VA_k1=0.6_k2=0.4'!N152,IF($N$7="S2",'VA_k1=0.6_k2=0.4'!O152,IF($N$7="I",'VA_k1=0.6_k2=0.4'!P152,IF($N$7="R",'VA_k1=0.6_k2=0.4'!Q152,IF($N$7="D",'VA_k1=0.6_k2=0.4'!R152,IF($N$7="V",'VA_k1=0.6_k2=0.4'!S152,"")))))))</f>
        <v>0.24673704225551346</v>
      </c>
      <c r="AG153" s="133">
        <f>IF($O$20="X",$Q$9,'VA_k1=0.7_k2=0.3'!M152)</f>
        <v>5</v>
      </c>
      <c r="AH153" s="133">
        <f>IF($O$20="X",$R$9,IF($N$7="S1",'VA_k1=0.7_k2=0.3'!N152,IF($N$7="S2",'VA_k1=0.7_k2=0.3'!O152,IF($N$7="I",'VA_k1=0.7_k2=0.3'!P152,IF($N$7="R",'VA_k1=0.7_k2=0.3'!Q152,IF($N$7="D",'VA_k1=0.7_k2=0.3'!R152,IF($N$7="V",'VA_k1=0.7_k2=0.3'!S152,"")))))))</f>
        <v>0.24673704225551346</v>
      </c>
      <c r="AI153" s="133">
        <f>IF($O$21="X",$Q$9,'VA_k1=0.8_k2=0.2'!M152)</f>
        <v>5</v>
      </c>
      <c r="AJ153" s="133">
        <f>IF($O$21="X",$R$9,IF($N$7="S1",'VA_k1=0.8_k2=0.2'!N152,IF($N$7="S2",'VA_k1=0.8_k2=0.2'!O152,IF($N$7="I",'VA_k1=0.8_k2=0.2'!P152,IF($N$7="R",'VA_k1=0.8_k2=0.2'!Q152,IF($N$7="D",'VA_k1=0.8_k2=0.2'!R152,IF($N$7="V",'VA_k1=0.8_k2=0.2'!S152,"")))))))</f>
        <v>0.24673704225551346</v>
      </c>
      <c r="AK153" s="133" t="e">
        <f>IF($O$22="X",$Q$9,'VA_k1=0.9_k2=0.1'!M152)</f>
        <v>#N/A</v>
      </c>
      <c r="AL153" s="133" t="e">
        <f>IF($O$22="X",$R$9,IF($N$7="S1",'VA_k1=0.9_k2=0.1'!N152,IF($N$7="S2",'VA_k1=0.9_k2=0.1'!O152,IF($N$7="I",'VA_k1=0.9_k2=0.1'!P152,IF($N$7="R",'VA_k1=0.9_k2=0.1'!Q152,IF($N$7="D",'VA_k1=0.9_k2=0.1'!R152,IF($N$7="V",'VA_k1=0.9_k2=0.1'!S152,"")))))))</f>
        <v>#N/A</v>
      </c>
      <c r="AM153" s="133">
        <f>IF($O$23="X",$Q$9,'VA_k1=1.0_k2=0.0'!M152)</f>
        <v>5</v>
      </c>
      <c r="AN153" s="133">
        <f>IF($O$23="X",$R$9,IF($N$7="S1",'VA_k1=1.0_k2=0.0'!N152,IF($N$7="S2",'VA_k1=1.0_k2=0.0'!O152,IF($N$7="I",'VA_k1=1.0_k2=0.0'!P152,IF($N$7="R",'VA_k1=1.0_k2=0.0'!Q152,IF($N$7="D",'VA_k1=1.0_k2=0.0'!R152,IF($N$7="V",'VA_k1=1.0_k2=0.0'!S152,"")))))))</f>
        <v>0.24673704225551346</v>
      </c>
    </row>
    <row r="154" spans="17:40" x14ac:dyDescent="0.25">
      <c r="Q154" s="133" t="e">
        <f>IF($O$12="X",$Q$9,'RESULTS (2S)'!B168)</f>
        <v>#N/A</v>
      </c>
      <c r="R154" s="133" t="e">
        <f>IF($O$12="X",$R$9,IF($N$7="S1",'RESULTS (2S)'!C168,IF($N$7="S2",'RESULTS (2S)'!D168,IF($N$7="I",'RESULTS (2S)'!E168,IF($N$7="R",'RESULTS (2S)'!F168,IF($N$7="D",'RESULTS (2S)'!G168,IF($N$7="V",'RESULTS (2S)'!H168,"")))))))</f>
        <v>#N/A</v>
      </c>
      <c r="S154" s="133">
        <f>IF($O$13="X",$Q$9,'VA_k1=0.0_k2=1.0'!M153)</f>
        <v>5</v>
      </c>
      <c r="T154" s="133">
        <f>IF($O$13="X",$R$9,IF($N$7="S1",'VA_k1=0.0_k2=1.0'!N153,IF($N$7="S2",'VA_k1=0.0_k2=1.0'!O153,IF($N$7="I",'VA_k1=0.0_k2=1.0'!P153,IF($N$7="R",'VA_k1=0.0_k2=1.0'!Q153,IF($N$7="D",'VA_k1=0.0_k2=1.0'!R153,IF($N$7="V",'VA_k1=0.0_k2=1.0'!S153,"")))))))</f>
        <v>0.24673704225551346</v>
      </c>
      <c r="U154" s="133">
        <f>IF($O$14="X",$Q$9,'VA_k1=0.1_k2=0.9'!M153)</f>
        <v>5</v>
      </c>
      <c r="V154" s="133">
        <f>IF($O$14="X",$R$9,IF($N$7="S1",'VA_k1=0.1_k2=0.9'!N153,IF($N$7="S2",'VA_k1=0.1_k2=0.9'!O153,IF($N$7="I",'VA_k1=0.1_k2=0.9'!P153,IF($N$7="R",'VA_k1=0.1_k2=0.9'!Q153,IF($N$7="D",'VA_k1=0.1_k2=0.9'!R153,IF($N$7="V",'VA_k1=0.1_k2=0.9'!S153,"")))))))</f>
        <v>0.24673704225551346</v>
      </c>
      <c r="W154" s="133">
        <f>IF($O$15="X",$Q$9,'VA_k1=0.2_k2=0.8'!M153)</f>
        <v>5</v>
      </c>
      <c r="X154" s="133">
        <f>IF($O$15="X",$R$9,IF($N$7="S1",'VA_k1=0.2_k2=0.8'!N153,IF($N$7="S2",'VA_k1=0.2_k2=0.8'!O153,IF($N$7="I",'VA_k1=0.2_k2=0.8'!P153,IF($N$7="R",'VA_k1=0.2_k2=0.8'!Q153,IF($N$7="D",'VA_k1=0.2_k2=0.8'!R153,IF($N$7="V",'VA_k1=0.2_k2=0.8'!S153,"")))))))</f>
        <v>0.24673704225551346</v>
      </c>
      <c r="Y154" s="133">
        <f>IF($O$16="X",$Q$9,'VA_k1=0.3_k2=0.7'!M153)</f>
        <v>5</v>
      </c>
      <c r="Z154" s="133">
        <f>IF($O$16="X",$R$9,IF($N$7="S1",'VA_k1=0.3_k2=0.7'!N153,IF($N$7="S2",'VA_k1=0.3_k2=0.7'!O153,IF($N$7="I",'VA_k1=0.3_k2=0.7'!P153,IF($N$7="R",'VA_k1=0.3_k2=0.7'!Q153,IF($N$7="D",'VA_k1=0.3_k2=0.7'!R153,IF($N$7="V",'VA_k1=0.3_k2=0.7'!S153,"")))))))</f>
        <v>0.24673704225551346</v>
      </c>
      <c r="AA154" s="133">
        <f>IF($O$17="X",$Q$9,'VA_k1=0.4_k2=0.6'!M153)</f>
        <v>5</v>
      </c>
      <c r="AB154" s="133">
        <f>IF($O$17="X",$R$9,IF($N$7="S1",'VA_k1=0.4_k2=0.6'!N153,IF($N$7="S2",'VA_k1=0.4_k2=0.6'!O153,IF($N$7="I",'VA_k1=0.4_k2=0.6'!P153,IF($N$7="R",'VA_k1=0.4_k2=0.6'!Q153,IF($N$7="D",'VA_k1=0.4_k2=0.6'!R153,IF($N$7="V",'VA_k1=0.4_k2=0.6'!S153,"")))))))</f>
        <v>0.24673704225551346</v>
      </c>
      <c r="AC154" s="133">
        <f>IF($O$18="X",$Q$9,'VA_k1=0.5_k2=0.5'!M153)</f>
        <v>5</v>
      </c>
      <c r="AD154" s="133">
        <f>IF($O$18="X",$R$9,IF($N$7="S1",'VA_k1=0.5_k2=0.5'!N153,IF($N$7="S2",'VA_k1=0.5_k2=0.5'!O153,IF($N$7="I",'VA_k1=0.5_k2=0.5'!P153,IF($N$7="R",'VA_k1=0.5_k2=0.5'!Q153,IF($N$7="D",'VA_k1=0.5_k2=0.5'!R153,IF($N$7="V",'VA_k1=0.5_k2=0.5'!S153,"")))))))</f>
        <v>0.24673704225551346</v>
      </c>
      <c r="AE154" s="133">
        <f>IF($O$19="X",$Q$9,'VA_k1=0.6_k2=0.4'!M153)</f>
        <v>5</v>
      </c>
      <c r="AF154" s="133">
        <f>IF($O$19="X",$R$9,IF($N$7="S1",'VA_k1=0.6_k2=0.4'!N153,IF($N$7="S2",'VA_k1=0.6_k2=0.4'!O153,IF($N$7="I",'VA_k1=0.6_k2=0.4'!P153,IF($N$7="R",'VA_k1=0.6_k2=0.4'!Q153,IF($N$7="D",'VA_k1=0.6_k2=0.4'!R153,IF($N$7="V",'VA_k1=0.6_k2=0.4'!S153,"")))))))</f>
        <v>0.24673704225551346</v>
      </c>
      <c r="AG154" s="133">
        <f>IF($O$20="X",$Q$9,'VA_k1=0.7_k2=0.3'!M153)</f>
        <v>5</v>
      </c>
      <c r="AH154" s="133">
        <f>IF($O$20="X",$R$9,IF($N$7="S1",'VA_k1=0.7_k2=0.3'!N153,IF($N$7="S2",'VA_k1=0.7_k2=0.3'!O153,IF($N$7="I",'VA_k1=0.7_k2=0.3'!P153,IF($N$7="R",'VA_k1=0.7_k2=0.3'!Q153,IF($N$7="D",'VA_k1=0.7_k2=0.3'!R153,IF($N$7="V",'VA_k1=0.7_k2=0.3'!S153,"")))))))</f>
        <v>0.24673704225551346</v>
      </c>
      <c r="AI154" s="133">
        <f>IF($O$21="X",$Q$9,'VA_k1=0.8_k2=0.2'!M153)</f>
        <v>5</v>
      </c>
      <c r="AJ154" s="133">
        <f>IF($O$21="X",$R$9,IF($N$7="S1",'VA_k1=0.8_k2=0.2'!N153,IF($N$7="S2",'VA_k1=0.8_k2=0.2'!O153,IF($N$7="I",'VA_k1=0.8_k2=0.2'!P153,IF($N$7="R",'VA_k1=0.8_k2=0.2'!Q153,IF($N$7="D",'VA_k1=0.8_k2=0.2'!R153,IF($N$7="V",'VA_k1=0.8_k2=0.2'!S153,"")))))))</f>
        <v>0.24673704225551346</v>
      </c>
      <c r="AK154" s="133" t="e">
        <f>IF($O$22="X",$Q$9,'VA_k1=0.9_k2=0.1'!M153)</f>
        <v>#N/A</v>
      </c>
      <c r="AL154" s="133" t="e">
        <f>IF($O$22="X",$R$9,IF($N$7="S1",'VA_k1=0.9_k2=0.1'!N153,IF($N$7="S2",'VA_k1=0.9_k2=0.1'!O153,IF($N$7="I",'VA_k1=0.9_k2=0.1'!P153,IF($N$7="R",'VA_k1=0.9_k2=0.1'!Q153,IF($N$7="D",'VA_k1=0.9_k2=0.1'!R153,IF($N$7="V",'VA_k1=0.9_k2=0.1'!S153,"")))))))</f>
        <v>#N/A</v>
      </c>
      <c r="AM154" s="133">
        <f>IF($O$23="X",$Q$9,'VA_k1=1.0_k2=0.0'!M153)</f>
        <v>5</v>
      </c>
      <c r="AN154" s="133">
        <f>IF($O$23="X",$R$9,IF($N$7="S1",'VA_k1=1.0_k2=0.0'!N153,IF($N$7="S2",'VA_k1=1.0_k2=0.0'!O153,IF($N$7="I",'VA_k1=1.0_k2=0.0'!P153,IF($N$7="R",'VA_k1=1.0_k2=0.0'!Q153,IF($N$7="D",'VA_k1=1.0_k2=0.0'!R153,IF($N$7="V",'VA_k1=1.0_k2=0.0'!S153,"")))))))</f>
        <v>0.24673704225551346</v>
      </c>
    </row>
    <row r="155" spans="17:40" x14ac:dyDescent="0.25">
      <c r="Q155" s="133" t="e">
        <f>IF($O$12="X",$Q$9,'RESULTS (2S)'!B169)</f>
        <v>#N/A</v>
      </c>
      <c r="R155" s="133" t="e">
        <f>IF($O$12="X",$R$9,IF($N$7="S1",'RESULTS (2S)'!C169,IF($N$7="S2",'RESULTS (2S)'!D169,IF($N$7="I",'RESULTS (2S)'!E169,IF($N$7="R",'RESULTS (2S)'!F169,IF($N$7="D",'RESULTS (2S)'!G169,IF($N$7="V",'RESULTS (2S)'!H169,"")))))))</f>
        <v>#N/A</v>
      </c>
      <c r="S155" s="133">
        <f>IF($O$13="X",$Q$9,'VA_k1=0.0_k2=1.0'!M154)</f>
        <v>5</v>
      </c>
      <c r="T155" s="133">
        <f>IF($O$13="X",$R$9,IF($N$7="S1",'VA_k1=0.0_k2=1.0'!N154,IF($N$7="S2",'VA_k1=0.0_k2=1.0'!O154,IF($N$7="I",'VA_k1=0.0_k2=1.0'!P154,IF($N$7="R",'VA_k1=0.0_k2=1.0'!Q154,IF($N$7="D",'VA_k1=0.0_k2=1.0'!R154,IF($N$7="V",'VA_k1=0.0_k2=1.0'!S154,"")))))))</f>
        <v>0.24673704225551346</v>
      </c>
      <c r="U155" s="133">
        <f>IF($O$14="X",$Q$9,'VA_k1=0.1_k2=0.9'!M154)</f>
        <v>5</v>
      </c>
      <c r="V155" s="133">
        <f>IF($O$14="X",$R$9,IF($N$7="S1",'VA_k1=0.1_k2=0.9'!N154,IF($N$7="S2",'VA_k1=0.1_k2=0.9'!O154,IF($N$7="I",'VA_k1=0.1_k2=0.9'!P154,IF($N$7="R",'VA_k1=0.1_k2=0.9'!Q154,IF($N$7="D",'VA_k1=0.1_k2=0.9'!R154,IF($N$7="V",'VA_k1=0.1_k2=0.9'!S154,"")))))))</f>
        <v>0.24673704225551346</v>
      </c>
      <c r="W155" s="133">
        <f>IF($O$15="X",$Q$9,'VA_k1=0.2_k2=0.8'!M154)</f>
        <v>5</v>
      </c>
      <c r="X155" s="133">
        <f>IF($O$15="X",$R$9,IF($N$7="S1",'VA_k1=0.2_k2=0.8'!N154,IF($N$7="S2",'VA_k1=0.2_k2=0.8'!O154,IF($N$7="I",'VA_k1=0.2_k2=0.8'!P154,IF($N$7="R",'VA_k1=0.2_k2=0.8'!Q154,IF($N$7="D",'VA_k1=0.2_k2=0.8'!R154,IF($N$7="V",'VA_k1=0.2_k2=0.8'!S154,"")))))))</f>
        <v>0.24673704225551346</v>
      </c>
      <c r="Y155" s="133">
        <f>IF($O$16="X",$Q$9,'VA_k1=0.3_k2=0.7'!M154)</f>
        <v>5</v>
      </c>
      <c r="Z155" s="133">
        <f>IF($O$16="X",$R$9,IF($N$7="S1",'VA_k1=0.3_k2=0.7'!N154,IF($N$7="S2",'VA_k1=0.3_k2=0.7'!O154,IF($N$7="I",'VA_k1=0.3_k2=0.7'!P154,IF($N$7="R",'VA_k1=0.3_k2=0.7'!Q154,IF($N$7="D",'VA_k1=0.3_k2=0.7'!R154,IF($N$7="V",'VA_k1=0.3_k2=0.7'!S154,"")))))))</f>
        <v>0.24673704225551346</v>
      </c>
      <c r="AA155" s="133">
        <f>IF($O$17="X",$Q$9,'VA_k1=0.4_k2=0.6'!M154)</f>
        <v>5</v>
      </c>
      <c r="AB155" s="133">
        <f>IF($O$17="X",$R$9,IF($N$7="S1",'VA_k1=0.4_k2=0.6'!N154,IF($N$7="S2",'VA_k1=0.4_k2=0.6'!O154,IF($N$7="I",'VA_k1=0.4_k2=0.6'!P154,IF($N$7="R",'VA_k1=0.4_k2=0.6'!Q154,IF($N$7="D",'VA_k1=0.4_k2=0.6'!R154,IF($N$7="V",'VA_k1=0.4_k2=0.6'!S154,"")))))))</f>
        <v>0.24673704225551346</v>
      </c>
      <c r="AC155" s="133">
        <f>IF($O$18="X",$Q$9,'VA_k1=0.5_k2=0.5'!M154)</f>
        <v>5</v>
      </c>
      <c r="AD155" s="133">
        <f>IF($O$18="X",$R$9,IF($N$7="S1",'VA_k1=0.5_k2=0.5'!N154,IF($N$7="S2",'VA_k1=0.5_k2=0.5'!O154,IF($N$7="I",'VA_k1=0.5_k2=0.5'!P154,IF($N$7="R",'VA_k1=0.5_k2=0.5'!Q154,IF($N$7="D",'VA_k1=0.5_k2=0.5'!R154,IF($N$7="V",'VA_k1=0.5_k2=0.5'!S154,"")))))))</f>
        <v>0.24673704225551346</v>
      </c>
      <c r="AE155" s="133">
        <f>IF($O$19="X",$Q$9,'VA_k1=0.6_k2=0.4'!M154)</f>
        <v>5</v>
      </c>
      <c r="AF155" s="133">
        <f>IF($O$19="X",$R$9,IF($N$7="S1",'VA_k1=0.6_k2=0.4'!N154,IF($N$7="S2",'VA_k1=0.6_k2=0.4'!O154,IF($N$7="I",'VA_k1=0.6_k2=0.4'!P154,IF($N$7="R",'VA_k1=0.6_k2=0.4'!Q154,IF($N$7="D",'VA_k1=0.6_k2=0.4'!R154,IF($N$7="V",'VA_k1=0.6_k2=0.4'!S154,"")))))))</f>
        <v>0.24673704225551346</v>
      </c>
      <c r="AG155" s="133">
        <f>IF($O$20="X",$Q$9,'VA_k1=0.7_k2=0.3'!M154)</f>
        <v>5</v>
      </c>
      <c r="AH155" s="133">
        <f>IF($O$20="X",$R$9,IF($N$7="S1",'VA_k1=0.7_k2=0.3'!N154,IF($N$7="S2",'VA_k1=0.7_k2=0.3'!O154,IF($N$7="I",'VA_k1=0.7_k2=0.3'!P154,IF($N$7="R",'VA_k1=0.7_k2=0.3'!Q154,IF($N$7="D",'VA_k1=0.7_k2=0.3'!R154,IF($N$7="V",'VA_k1=0.7_k2=0.3'!S154,"")))))))</f>
        <v>0.24673704225551346</v>
      </c>
      <c r="AI155" s="133">
        <f>IF($O$21="X",$Q$9,'VA_k1=0.8_k2=0.2'!M154)</f>
        <v>5</v>
      </c>
      <c r="AJ155" s="133">
        <f>IF($O$21="X",$R$9,IF($N$7="S1",'VA_k1=0.8_k2=0.2'!N154,IF($N$7="S2",'VA_k1=0.8_k2=0.2'!O154,IF($N$7="I",'VA_k1=0.8_k2=0.2'!P154,IF($N$7="R",'VA_k1=0.8_k2=0.2'!Q154,IF($N$7="D",'VA_k1=0.8_k2=0.2'!R154,IF($N$7="V",'VA_k1=0.8_k2=0.2'!S154,"")))))))</f>
        <v>0.24673704225551346</v>
      </c>
      <c r="AK155" s="133" t="e">
        <f>IF($O$22="X",$Q$9,'VA_k1=0.9_k2=0.1'!M154)</f>
        <v>#N/A</v>
      </c>
      <c r="AL155" s="133" t="e">
        <f>IF($O$22="X",$R$9,IF($N$7="S1",'VA_k1=0.9_k2=0.1'!N154,IF($N$7="S2",'VA_k1=0.9_k2=0.1'!O154,IF($N$7="I",'VA_k1=0.9_k2=0.1'!P154,IF($N$7="R",'VA_k1=0.9_k2=0.1'!Q154,IF($N$7="D",'VA_k1=0.9_k2=0.1'!R154,IF($N$7="V",'VA_k1=0.9_k2=0.1'!S154,"")))))))</f>
        <v>#N/A</v>
      </c>
      <c r="AM155" s="133">
        <f>IF($O$23="X",$Q$9,'VA_k1=1.0_k2=0.0'!M154)</f>
        <v>5</v>
      </c>
      <c r="AN155" s="133">
        <f>IF($O$23="X",$R$9,IF($N$7="S1",'VA_k1=1.0_k2=0.0'!N154,IF($N$7="S2",'VA_k1=1.0_k2=0.0'!O154,IF($N$7="I",'VA_k1=1.0_k2=0.0'!P154,IF($N$7="R",'VA_k1=1.0_k2=0.0'!Q154,IF($N$7="D",'VA_k1=1.0_k2=0.0'!R154,IF($N$7="V",'VA_k1=1.0_k2=0.0'!S154,"")))))))</f>
        <v>0.24673704225551346</v>
      </c>
    </row>
    <row r="156" spans="17:40" x14ac:dyDescent="0.25">
      <c r="Q156" s="133" t="e">
        <f>IF($O$12="X",$Q$9,'RESULTS (2S)'!B170)</f>
        <v>#N/A</v>
      </c>
      <c r="R156" s="133" t="e">
        <f>IF($O$12="X",$R$9,IF($N$7="S1",'RESULTS (2S)'!C170,IF($N$7="S2",'RESULTS (2S)'!D170,IF($N$7="I",'RESULTS (2S)'!E170,IF($N$7="R",'RESULTS (2S)'!F170,IF($N$7="D",'RESULTS (2S)'!G170,IF($N$7="V",'RESULTS (2S)'!H170,"")))))))</f>
        <v>#N/A</v>
      </c>
      <c r="S156" s="133">
        <f>IF($O$13="X",$Q$9,'VA_k1=0.0_k2=1.0'!M155)</f>
        <v>5</v>
      </c>
      <c r="T156" s="133">
        <f>IF($O$13="X",$R$9,IF($N$7="S1",'VA_k1=0.0_k2=1.0'!N155,IF($N$7="S2",'VA_k1=0.0_k2=1.0'!O155,IF($N$7="I",'VA_k1=0.0_k2=1.0'!P155,IF($N$7="R",'VA_k1=0.0_k2=1.0'!Q155,IF($N$7="D",'VA_k1=0.0_k2=1.0'!R155,IF($N$7="V",'VA_k1=0.0_k2=1.0'!S155,"")))))))</f>
        <v>0.24673704225551346</v>
      </c>
      <c r="U156" s="133">
        <f>IF($O$14="X",$Q$9,'VA_k1=0.1_k2=0.9'!M155)</f>
        <v>5</v>
      </c>
      <c r="V156" s="133">
        <f>IF($O$14="X",$R$9,IF($N$7="S1",'VA_k1=0.1_k2=0.9'!N155,IF($N$7="S2",'VA_k1=0.1_k2=0.9'!O155,IF($N$7="I",'VA_k1=0.1_k2=0.9'!P155,IF($N$7="R",'VA_k1=0.1_k2=0.9'!Q155,IF($N$7="D",'VA_k1=0.1_k2=0.9'!R155,IF($N$7="V",'VA_k1=0.1_k2=0.9'!S155,"")))))))</f>
        <v>0.24673704225551346</v>
      </c>
      <c r="W156" s="133">
        <f>IF($O$15="X",$Q$9,'VA_k1=0.2_k2=0.8'!M155)</f>
        <v>5</v>
      </c>
      <c r="X156" s="133">
        <f>IF($O$15="X",$R$9,IF($N$7="S1",'VA_k1=0.2_k2=0.8'!N155,IF($N$7="S2",'VA_k1=0.2_k2=0.8'!O155,IF($N$7="I",'VA_k1=0.2_k2=0.8'!P155,IF($N$7="R",'VA_k1=0.2_k2=0.8'!Q155,IF($N$7="D",'VA_k1=0.2_k2=0.8'!R155,IF($N$7="V",'VA_k1=0.2_k2=0.8'!S155,"")))))))</f>
        <v>0.24673704225551346</v>
      </c>
      <c r="Y156" s="133">
        <f>IF($O$16="X",$Q$9,'VA_k1=0.3_k2=0.7'!M155)</f>
        <v>5</v>
      </c>
      <c r="Z156" s="133">
        <f>IF($O$16="X",$R$9,IF($N$7="S1",'VA_k1=0.3_k2=0.7'!N155,IF($N$7="S2",'VA_k1=0.3_k2=0.7'!O155,IF($N$7="I",'VA_k1=0.3_k2=0.7'!P155,IF($N$7="R",'VA_k1=0.3_k2=0.7'!Q155,IF($N$7="D",'VA_k1=0.3_k2=0.7'!R155,IF($N$7="V",'VA_k1=0.3_k2=0.7'!S155,"")))))))</f>
        <v>0.24673704225551346</v>
      </c>
      <c r="AA156" s="133">
        <f>IF($O$17="X",$Q$9,'VA_k1=0.4_k2=0.6'!M155)</f>
        <v>5</v>
      </c>
      <c r="AB156" s="133">
        <f>IF($O$17="X",$R$9,IF($N$7="S1",'VA_k1=0.4_k2=0.6'!N155,IF($N$7="S2",'VA_k1=0.4_k2=0.6'!O155,IF($N$7="I",'VA_k1=0.4_k2=0.6'!P155,IF($N$7="R",'VA_k1=0.4_k2=0.6'!Q155,IF($N$7="D",'VA_k1=0.4_k2=0.6'!R155,IF($N$7="V",'VA_k1=0.4_k2=0.6'!S155,"")))))))</f>
        <v>0.24673704225551346</v>
      </c>
      <c r="AC156" s="133">
        <f>IF($O$18="X",$Q$9,'VA_k1=0.5_k2=0.5'!M155)</f>
        <v>5</v>
      </c>
      <c r="AD156" s="133">
        <f>IF($O$18="X",$R$9,IF($N$7="S1",'VA_k1=0.5_k2=0.5'!N155,IF($N$7="S2",'VA_k1=0.5_k2=0.5'!O155,IF($N$7="I",'VA_k1=0.5_k2=0.5'!P155,IF($N$7="R",'VA_k1=0.5_k2=0.5'!Q155,IF($N$7="D",'VA_k1=0.5_k2=0.5'!R155,IF($N$7="V",'VA_k1=0.5_k2=0.5'!S155,"")))))))</f>
        <v>0.24673704225551346</v>
      </c>
      <c r="AE156" s="133">
        <f>IF($O$19="X",$Q$9,'VA_k1=0.6_k2=0.4'!M155)</f>
        <v>5</v>
      </c>
      <c r="AF156" s="133">
        <f>IF($O$19="X",$R$9,IF($N$7="S1",'VA_k1=0.6_k2=0.4'!N155,IF($N$7="S2",'VA_k1=0.6_k2=0.4'!O155,IF($N$7="I",'VA_k1=0.6_k2=0.4'!P155,IF($N$7="R",'VA_k1=0.6_k2=0.4'!Q155,IF($N$7="D",'VA_k1=0.6_k2=0.4'!R155,IF($N$7="V",'VA_k1=0.6_k2=0.4'!S155,"")))))))</f>
        <v>0.24673704225551346</v>
      </c>
      <c r="AG156" s="133">
        <f>IF($O$20="X",$Q$9,'VA_k1=0.7_k2=0.3'!M155)</f>
        <v>5</v>
      </c>
      <c r="AH156" s="133">
        <f>IF($O$20="X",$R$9,IF($N$7="S1",'VA_k1=0.7_k2=0.3'!N155,IF($N$7="S2",'VA_k1=0.7_k2=0.3'!O155,IF($N$7="I",'VA_k1=0.7_k2=0.3'!P155,IF($N$7="R",'VA_k1=0.7_k2=0.3'!Q155,IF($N$7="D",'VA_k1=0.7_k2=0.3'!R155,IF($N$7="V",'VA_k1=0.7_k2=0.3'!S155,"")))))))</f>
        <v>0.24673704225551346</v>
      </c>
      <c r="AI156" s="133">
        <f>IF($O$21="X",$Q$9,'VA_k1=0.8_k2=0.2'!M155)</f>
        <v>5</v>
      </c>
      <c r="AJ156" s="133">
        <f>IF($O$21="X",$R$9,IF($N$7="S1",'VA_k1=0.8_k2=0.2'!N155,IF($N$7="S2",'VA_k1=0.8_k2=0.2'!O155,IF($N$7="I",'VA_k1=0.8_k2=0.2'!P155,IF($N$7="R",'VA_k1=0.8_k2=0.2'!Q155,IF($N$7="D",'VA_k1=0.8_k2=0.2'!R155,IF($N$7="V",'VA_k1=0.8_k2=0.2'!S155,"")))))))</f>
        <v>0.24673704225551346</v>
      </c>
      <c r="AK156" s="133" t="e">
        <f>IF($O$22="X",$Q$9,'VA_k1=0.9_k2=0.1'!M155)</f>
        <v>#N/A</v>
      </c>
      <c r="AL156" s="133" t="e">
        <f>IF($O$22="X",$R$9,IF($N$7="S1",'VA_k1=0.9_k2=0.1'!N155,IF($N$7="S2",'VA_k1=0.9_k2=0.1'!O155,IF($N$7="I",'VA_k1=0.9_k2=0.1'!P155,IF($N$7="R",'VA_k1=0.9_k2=0.1'!Q155,IF($N$7="D",'VA_k1=0.9_k2=0.1'!R155,IF($N$7="V",'VA_k1=0.9_k2=0.1'!S155,"")))))))</f>
        <v>#N/A</v>
      </c>
      <c r="AM156" s="133">
        <f>IF($O$23="X",$Q$9,'VA_k1=1.0_k2=0.0'!M155)</f>
        <v>5</v>
      </c>
      <c r="AN156" s="133">
        <f>IF($O$23="X",$R$9,IF($N$7="S1",'VA_k1=1.0_k2=0.0'!N155,IF($N$7="S2",'VA_k1=1.0_k2=0.0'!O155,IF($N$7="I",'VA_k1=1.0_k2=0.0'!P155,IF($N$7="R",'VA_k1=1.0_k2=0.0'!Q155,IF($N$7="D",'VA_k1=1.0_k2=0.0'!R155,IF($N$7="V",'VA_k1=1.0_k2=0.0'!S155,"")))))))</f>
        <v>0.24673704225551346</v>
      </c>
    </row>
    <row r="157" spans="17:40" x14ac:dyDescent="0.25">
      <c r="Q157" s="133" t="e">
        <f>IF($O$12="X",$Q$9,'RESULTS (2S)'!B171)</f>
        <v>#N/A</v>
      </c>
      <c r="R157" s="133" t="e">
        <f>IF($O$12="X",$R$9,IF($N$7="S1",'RESULTS (2S)'!C171,IF($N$7="S2",'RESULTS (2S)'!D171,IF($N$7="I",'RESULTS (2S)'!E171,IF($N$7="R",'RESULTS (2S)'!F171,IF($N$7="D",'RESULTS (2S)'!G171,IF($N$7="V",'RESULTS (2S)'!H171,"")))))))</f>
        <v>#N/A</v>
      </c>
      <c r="S157" s="133">
        <f>IF($O$13="X",$Q$9,'VA_k1=0.0_k2=1.0'!M156)</f>
        <v>5</v>
      </c>
      <c r="T157" s="133">
        <f>IF($O$13="X",$R$9,IF($N$7="S1",'VA_k1=0.0_k2=1.0'!N156,IF($N$7="S2",'VA_k1=0.0_k2=1.0'!O156,IF($N$7="I",'VA_k1=0.0_k2=1.0'!P156,IF($N$7="R",'VA_k1=0.0_k2=1.0'!Q156,IF($N$7="D",'VA_k1=0.0_k2=1.0'!R156,IF($N$7="V",'VA_k1=0.0_k2=1.0'!S156,"")))))))</f>
        <v>0.24673704225551346</v>
      </c>
      <c r="U157" s="133">
        <f>IF($O$14="X",$Q$9,'VA_k1=0.1_k2=0.9'!M156)</f>
        <v>5</v>
      </c>
      <c r="V157" s="133">
        <f>IF($O$14="X",$R$9,IF($N$7="S1",'VA_k1=0.1_k2=0.9'!N156,IF($N$7="S2",'VA_k1=0.1_k2=0.9'!O156,IF($N$7="I",'VA_k1=0.1_k2=0.9'!P156,IF($N$7="R",'VA_k1=0.1_k2=0.9'!Q156,IF($N$7="D",'VA_k1=0.1_k2=0.9'!R156,IF($N$7="V",'VA_k1=0.1_k2=0.9'!S156,"")))))))</f>
        <v>0.24673704225551346</v>
      </c>
      <c r="W157" s="133">
        <f>IF($O$15="X",$Q$9,'VA_k1=0.2_k2=0.8'!M156)</f>
        <v>5</v>
      </c>
      <c r="X157" s="133">
        <f>IF($O$15="X",$R$9,IF($N$7="S1",'VA_k1=0.2_k2=0.8'!N156,IF($N$7="S2",'VA_k1=0.2_k2=0.8'!O156,IF($N$7="I",'VA_k1=0.2_k2=0.8'!P156,IF($N$7="R",'VA_k1=0.2_k2=0.8'!Q156,IF($N$7="D",'VA_k1=0.2_k2=0.8'!R156,IF($N$7="V",'VA_k1=0.2_k2=0.8'!S156,"")))))))</f>
        <v>0.24673704225551346</v>
      </c>
      <c r="Y157" s="133">
        <f>IF($O$16="X",$Q$9,'VA_k1=0.3_k2=0.7'!M156)</f>
        <v>5</v>
      </c>
      <c r="Z157" s="133">
        <f>IF($O$16="X",$R$9,IF($N$7="S1",'VA_k1=0.3_k2=0.7'!N156,IF($N$7="S2",'VA_k1=0.3_k2=0.7'!O156,IF($N$7="I",'VA_k1=0.3_k2=0.7'!P156,IF($N$7="R",'VA_k1=0.3_k2=0.7'!Q156,IF($N$7="D",'VA_k1=0.3_k2=0.7'!R156,IF($N$7="V",'VA_k1=0.3_k2=0.7'!S156,"")))))))</f>
        <v>0.24673704225551346</v>
      </c>
      <c r="AA157" s="133">
        <f>IF($O$17="X",$Q$9,'VA_k1=0.4_k2=0.6'!M156)</f>
        <v>5</v>
      </c>
      <c r="AB157" s="133">
        <f>IF($O$17="X",$R$9,IF($N$7="S1",'VA_k1=0.4_k2=0.6'!N156,IF($N$7="S2",'VA_k1=0.4_k2=0.6'!O156,IF($N$7="I",'VA_k1=0.4_k2=0.6'!P156,IF($N$7="R",'VA_k1=0.4_k2=0.6'!Q156,IF($N$7="D",'VA_k1=0.4_k2=0.6'!R156,IF($N$7="V",'VA_k1=0.4_k2=0.6'!S156,"")))))))</f>
        <v>0.24673704225551346</v>
      </c>
      <c r="AC157" s="133">
        <f>IF($O$18="X",$Q$9,'VA_k1=0.5_k2=0.5'!M156)</f>
        <v>5</v>
      </c>
      <c r="AD157" s="133">
        <f>IF($O$18="X",$R$9,IF($N$7="S1",'VA_k1=0.5_k2=0.5'!N156,IF($N$7="S2",'VA_k1=0.5_k2=0.5'!O156,IF($N$7="I",'VA_k1=0.5_k2=0.5'!P156,IF($N$7="R",'VA_k1=0.5_k2=0.5'!Q156,IF($N$7="D",'VA_k1=0.5_k2=0.5'!R156,IF($N$7="V",'VA_k1=0.5_k2=0.5'!S156,"")))))))</f>
        <v>0.24673704225551346</v>
      </c>
      <c r="AE157" s="133">
        <f>IF($O$19="X",$Q$9,'VA_k1=0.6_k2=0.4'!M156)</f>
        <v>5</v>
      </c>
      <c r="AF157" s="133">
        <f>IF($O$19="X",$R$9,IF($N$7="S1",'VA_k1=0.6_k2=0.4'!N156,IF($N$7="S2",'VA_k1=0.6_k2=0.4'!O156,IF($N$7="I",'VA_k1=0.6_k2=0.4'!P156,IF($N$7="R",'VA_k1=0.6_k2=0.4'!Q156,IF($N$7="D",'VA_k1=0.6_k2=0.4'!R156,IF($N$7="V",'VA_k1=0.6_k2=0.4'!S156,"")))))))</f>
        <v>0.24673704225551346</v>
      </c>
      <c r="AG157" s="133">
        <f>IF($O$20="X",$Q$9,'VA_k1=0.7_k2=0.3'!M156)</f>
        <v>5</v>
      </c>
      <c r="AH157" s="133">
        <f>IF($O$20="X",$R$9,IF($N$7="S1",'VA_k1=0.7_k2=0.3'!N156,IF($N$7="S2",'VA_k1=0.7_k2=0.3'!O156,IF($N$7="I",'VA_k1=0.7_k2=0.3'!P156,IF($N$7="R",'VA_k1=0.7_k2=0.3'!Q156,IF($N$7="D",'VA_k1=0.7_k2=0.3'!R156,IF($N$7="V",'VA_k1=0.7_k2=0.3'!S156,"")))))))</f>
        <v>0.24673704225551346</v>
      </c>
      <c r="AI157" s="133">
        <f>IF($O$21="X",$Q$9,'VA_k1=0.8_k2=0.2'!M156)</f>
        <v>5</v>
      </c>
      <c r="AJ157" s="133">
        <f>IF($O$21="X",$R$9,IF($N$7="S1",'VA_k1=0.8_k2=0.2'!N156,IF($N$7="S2",'VA_k1=0.8_k2=0.2'!O156,IF($N$7="I",'VA_k1=0.8_k2=0.2'!P156,IF($N$7="R",'VA_k1=0.8_k2=0.2'!Q156,IF($N$7="D",'VA_k1=0.8_k2=0.2'!R156,IF($N$7="V",'VA_k1=0.8_k2=0.2'!S156,"")))))))</f>
        <v>0.24673704225551346</v>
      </c>
      <c r="AK157" s="133" t="e">
        <f>IF($O$22="X",$Q$9,'VA_k1=0.9_k2=0.1'!M156)</f>
        <v>#N/A</v>
      </c>
      <c r="AL157" s="133" t="e">
        <f>IF($O$22="X",$R$9,IF($N$7="S1",'VA_k1=0.9_k2=0.1'!N156,IF($N$7="S2",'VA_k1=0.9_k2=0.1'!O156,IF($N$7="I",'VA_k1=0.9_k2=0.1'!P156,IF($N$7="R",'VA_k1=0.9_k2=0.1'!Q156,IF($N$7="D",'VA_k1=0.9_k2=0.1'!R156,IF($N$7="V",'VA_k1=0.9_k2=0.1'!S156,"")))))))</f>
        <v>#N/A</v>
      </c>
      <c r="AM157" s="133">
        <f>IF($O$23="X",$Q$9,'VA_k1=1.0_k2=0.0'!M156)</f>
        <v>5</v>
      </c>
      <c r="AN157" s="133">
        <f>IF($O$23="X",$R$9,IF($N$7="S1",'VA_k1=1.0_k2=0.0'!N156,IF($N$7="S2",'VA_k1=1.0_k2=0.0'!O156,IF($N$7="I",'VA_k1=1.0_k2=0.0'!P156,IF($N$7="R",'VA_k1=1.0_k2=0.0'!Q156,IF($N$7="D",'VA_k1=1.0_k2=0.0'!R156,IF($N$7="V",'VA_k1=1.0_k2=0.0'!S156,"")))))))</f>
        <v>0.24673704225551346</v>
      </c>
    </row>
    <row r="158" spans="17:40" x14ac:dyDescent="0.25">
      <c r="Q158" s="133" t="e">
        <f>IF($O$12="X",$Q$9,'RESULTS (2S)'!B172)</f>
        <v>#N/A</v>
      </c>
      <c r="R158" s="133" t="e">
        <f>IF($O$12="X",$R$9,IF($N$7="S1",'RESULTS (2S)'!C172,IF($N$7="S2",'RESULTS (2S)'!D172,IF($N$7="I",'RESULTS (2S)'!E172,IF($N$7="R",'RESULTS (2S)'!F172,IF($N$7="D",'RESULTS (2S)'!G172,IF($N$7="V",'RESULTS (2S)'!H172,"")))))))</f>
        <v>#N/A</v>
      </c>
      <c r="S158" s="133">
        <f>IF($O$13="X",$Q$9,'VA_k1=0.0_k2=1.0'!M157)</f>
        <v>5</v>
      </c>
      <c r="T158" s="133">
        <f>IF($O$13="X",$R$9,IF($N$7="S1",'VA_k1=0.0_k2=1.0'!N157,IF($N$7="S2",'VA_k1=0.0_k2=1.0'!O157,IF($N$7="I",'VA_k1=0.0_k2=1.0'!P157,IF($N$7="R",'VA_k1=0.0_k2=1.0'!Q157,IF($N$7="D",'VA_k1=0.0_k2=1.0'!R157,IF($N$7="V",'VA_k1=0.0_k2=1.0'!S157,"")))))))</f>
        <v>0.24673704225551346</v>
      </c>
      <c r="U158" s="133">
        <f>IF($O$14="X",$Q$9,'VA_k1=0.1_k2=0.9'!M157)</f>
        <v>5</v>
      </c>
      <c r="V158" s="133">
        <f>IF($O$14="X",$R$9,IF($N$7="S1",'VA_k1=0.1_k2=0.9'!N157,IF($N$7="S2",'VA_k1=0.1_k2=0.9'!O157,IF($N$7="I",'VA_k1=0.1_k2=0.9'!P157,IF($N$7="R",'VA_k1=0.1_k2=0.9'!Q157,IF($N$7="D",'VA_k1=0.1_k2=0.9'!R157,IF($N$7="V",'VA_k1=0.1_k2=0.9'!S157,"")))))))</f>
        <v>0.24673704225551346</v>
      </c>
      <c r="W158" s="133">
        <f>IF($O$15="X",$Q$9,'VA_k1=0.2_k2=0.8'!M157)</f>
        <v>5</v>
      </c>
      <c r="X158" s="133">
        <f>IF($O$15="X",$R$9,IF($N$7="S1",'VA_k1=0.2_k2=0.8'!N157,IF($N$7="S2",'VA_k1=0.2_k2=0.8'!O157,IF($N$7="I",'VA_k1=0.2_k2=0.8'!P157,IF($N$7="R",'VA_k1=0.2_k2=0.8'!Q157,IF($N$7="D",'VA_k1=0.2_k2=0.8'!R157,IF($N$7="V",'VA_k1=0.2_k2=0.8'!S157,"")))))))</f>
        <v>0.24673704225551346</v>
      </c>
      <c r="Y158" s="133">
        <f>IF($O$16="X",$Q$9,'VA_k1=0.3_k2=0.7'!M157)</f>
        <v>5</v>
      </c>
      <c r="Z158" s="133">
        <f>IF($O$16="X",$R$9,IF($N$7="S1",'VA_k1=0.3_k2=0.7'!N157,IF($N$7="S2",'VA_k1=0.3_k2=0.7'!O157,IF($N$7="I",'VA_k1=0.3_k2=0.7'!P157,IF($N$7="R",'VA_k1=0.3_k2=0.7'!Q157,IF($N$7="D",'VA_k1=0.3_k2=0.7'!R157,IF($N$7="V",'VA_k1=0.3_k2=0.7'!S157,"")))))))</f>
        <v>0.24673704225551346</v>
      </c>
      <c r="AA158" s="133">
        <f>IF($O$17="X",$Q$9,'VA_k1=0.4_k2=0.6'!M157)</f>
        <v>5</v>
      </c>
      <c r="AB158" s="133">
        <f>IF($O$17="X",$R$9,IF($N$7="S1",'VA_k1=0.4_k2=0.6'!N157,IF($N$7="S2",'VA_k1=0.4_k2=0.6'!O157,IF($N$7="I",'VA_k1=0.4_k2=0.6'!P157,IF($N$7="R",'VA_k1=0.4_k2=0.6'!Q157,IF($N$7="D",'VA_k1=0.4_k2=0.6'!R157,IF($N$7="V",'VA_k1=0.4_k2=0.6'!S157,"")))))))</f>
        <v>0.24673704225551346</v>
      </c>
      <c r="AC158" s="133">
        <f>IF($O$18="X",$Q$9,'VA_k1=0.5_k2=0.5'!M157)</f>
        <v>5</v>
      </c>
      <c r="AD158" s="133">
        <f>IF($O$18="X",$R$9,IF($N$7="S1",'VA_k1=0.5_k2=0.5'!N157,IF($N$7="S2",'VA_k1=0.5_k2=0.5'!O157,IF($N$7="I",'VA_k1=0.5_k2=0.5'!P157,IF($N$7="R",'VA_k1=0.5_k2=0.5'!Q157,IF($N$7="D",'VA_k1=0.5_k2=0.5'!R157,IF($N$7="V",'VA_k1=0.5_k2=0.5'!S157,"")))))))</f>
        <v>0.24673704225551346</v>
      </c>
      <c r="AE158" s="133">
        <f>IF($O$19="X",$Q$9,'VA_k1=0.6_k2=0.4'!M157)</f>
        <v>5</v>
      </c>
      <c r="AF158" s="133">
        <f>IF($O$19="X",$R$9,IF($N$7="S1",'VA_k1=0.6_k2=0.4'!N157,IF($N$7="S2",'VA_k1=0.6_k2=0.4'!O157,IF($N$7="I",'VA_k1=0.6_k2=0.4'!P157,IF($N$7="R",'VA_k1=0.6_k2=0.4'!Q157,IF($N$7="D",'VA_k1=0.6_k2=0.4'!R157,IF($N$7="V",'VA_k1=0.6_k2=0.4'!S157,"")))))))</f>
        <v>0.24673704225551346</v>
      </c>
      <c r="AG158" s="133">
        <f>IF($O$20="X",$Q$9,'VA_k1=0.7_k2=0.3'!M157)</f>
        <v>5</v>
      </c>
      <c r="AH158" s="133">
        <f>IF($O$20="X",$R$9,IF($N$7="S1",'VA_k1=0.7_k2=0.3'!N157,IF($N$7="S2",'VA_k1=0.7_k2=0.3'!O157,IF($N$7="I",'VA_k1=0.7_k2=0.3'!P157,IF($N$7="R",'VA_k1=0.7_k2=0.3'!Q157,IF($N$7="D",'VA_k1=0.7_k2=0.3'!R157,IF($N$7="V",'VA_k1=0.7_k2=0.3'!S157,"")))))))</f>
        <v>0.24673704225551346</v>
      </c>
      <c r="AI158" s="133">
        <f>IF($O$21="X",$Q$9,'VA_k1=0.8_k2=0.2'!M157)</f>
        <v>5</v>
      </c>
      <c r="AJ158" s="133">
        <f>IF($O$21="X",$R$9,IF($N$7="S1",'VA_k1=0.8_k2=0.2'!N157,IF($N$7="S2",'VA_k1=0.8_k2=0.2'!O157,IF($N$7="I",'VA_k1=0.8_k2=0.2'!P157,IF($N$7="R",'VA_k1=0.8_k2=0.2'!Q157,IF($N$7="D",'VA_k1=0.8_k2=0.2'!R157,IF($N$7="V",'VA_k1=0.8_k2=0.2'!S157,"")))))))</f>
        <v>0.24673704225551346</v>
      </c>
      <c r="AK158" s="133" t="e">
        <f>IF($O$22="X",$Q$9,'VA_k1=0.9_k2=0.1'!M157)</f>
        <v>#N/A</v>
      </c>
      <c r="AL158" s="133" t="e">
        <f>IF($O$22="X",$R$9,IF($N$7="S1",'VA_k1=0.9_k2=0.1'!N157,IF($N$7="S2",'VA_k1=0.9_k2=0.1'!O157,IF($N$7="I",'VA_k1=0.9_k2=0.1'!P157,IF($N$7="R",'VA_k1=0.9_k2=0.1'!Q157,IF($N$7="D",'VA_k1=0.9_k2=0.1'!R157,IF($N$7="V",'VA_k1=0.9_k2=0.1'!S157,"")))))))</f>
        <v>#N/A</v>
      </c>
      <c r="AM158" s="133">
        <f>IF($O$23="X",$Q$9,'VA_k1=1.0_k2=0.0'!M157)</f>
        <v>5</v>
      </c>
      <c r="AN158" s="133">
        <f>IF($O$23="X",$R$9,IF($N$7="S1",'VA_k1=1.0_k2=0.0'!N157,IF($N$7="S2",'VA_k1=1.0_k2=0.0'!O157,IF($N$7="I",'VA_k1=1.0_k2=0.0'!P157,IF($N$7="R",'VA_k1=1.0_k2=0.0'!Q157,IF($N$7="D",'VA_k1=1.0_k2=0.0'!R157,IF($N$7="V",'VA_k1=1.0_k2=0.0'!S157,"")))))))</f>
        <v>0.24673704225551346</v>
      </c>
    </row>
    <row r="159" spans="17:40" x14ac:dyDescent="0.25">
      <c r="Q159" s="133" t="e">
        <f>IF($O$12="X",$Q$9,'RESULTS (2S)'!B173)</f>
        <v>#N/A</v>
      </c>
      <c r="R159" s="133" t="e">
        <f>IF($O$12="X",$R$9,IF($N$7="S1",'RESULTS (2S)'!C173,IF($N$7="S2",'RESULTS (2S)'!D173,IF($N$7="I",'RESULTS (2S)'!E173,IF($N$7="R",'RESULTS (2S)'!F173,IF($N$7="D",'RESULTS (2S)'!G173,IF($N$7="V",'RESULTS (2S)'!H173,"")))))))</f>
        <v>#N/A</v>
      </c>
      <c r="S159" s="133">
        <f>IF($O$13="X",$Q$9,'VA_k1=0.0_k2=1.0'!M158)</f>
        <v>5</v>
      </c>
      <c r="T159" s="133">
        <f>IF($O$13="X",$R$9,IF($N$7="S1",'VA_k1=0.0_k2=1.0'!N158,IF($N$7="S2",'VA_k1=0.0_k2=1.0'!O158,IF($N$7="I",'VA_k1=0.0_k2=1.0'!P158,IF($N$7="R",'VA_k1=0.0_k2=1.0'!Q158,IF($N$7="D",'VA_k1=0.0_k2=1.0'!R158,IF($N$7="V",'VA_k1=0.0_k2=1.0'!S158,"")))))))</f>
        <v>0.24673704225551346</v>
      </c>
      <c r="U159" s="133">
        <f>IF($O$14="X",$Q$9,'VA_k1=0.1_k2=0.9'!M158)</f>
        <v>5</v>
      </c>
      <c r="V159" s="133">
        <f>IF($O$14="X",$R$9,IF($N$7="S1",'VA_k1=0.1_k2=0.9'!N158,IF($N$7="S2",'VA_k1=0.1_k2=0.9'!O158,IF($N$7="I",'VA_k1=0.1_k2=0.9'!P158,IF($N$7="R",'VA_k1=0.1_k2=0.9'!Q158,IF($N$7="D",'VA_k1=0.1_k2=0.9'!R158,IF($N$7="V",'VA_k1=0.1_k2=0.9'!S158,"")))))))</f>
        <v>0.24673704225551346</v>
      </c>
      <c r="W159" s="133">
        <f>IF($O$15="X",$Q$9,'VA_k1=0.2_k2=0.8'!M158)</f>
        <v>5</v>
      </c>
      <c r="X159" s="133">
        <f>IF($O$15="X",$R$9,IF($N$7="S1",'VA_k1=0.2_k2=0.8'!N158,IF($N$7="S2",'VA_k1=0.2_k2=0.8'!O158,IF($N$7="I",'VA_k1=0.2_k2=0.8'!P158,IF($N$7="R",'VA_k1=0.2_k2=0.8'!Q158,IF($N$7="D",'VA_k1=0.2_k2=0.8'!R158,IF($N$7="V",'VA_k1=0.2_k2=0.8'!S158,"")))))))</f>
        <v>0.24673704225551346</v>
      </c>
      <c r="Y159" s="133">
        <f>IF($O$16="X",$Q$9,'VA_k1=0.3_k2=0.7'!M158)</f>
        <v>5</v>
      </c>
      <c r="Z159" s="133">
        <f>IF($O$16="X",$R$9,IF($N$7="S1",'VA_k1=0.3_k2=0.7'!N158,IF($N$7="S2",'VA_k1=0.3_k2=0.7'!O158,IF($N$7="I",'VA_k1=0.3_k2=0.7'!P158,IF($N$7="R",'VA_k1=0.3_k2=0.7'!Q158,IF($N$7="D",'VA_k1=0.3_k2=0.7'!R158,IF($N$7="V",'VA_k1=0.3_k2=0.7'!S158,"")))))))</f>
        <v>0.24673704225551346</v>
      </c>
      <c r="AA159" s="133">
        <f>IF($O$17="X",$Q$9,'VA_k1=0.4_k2=0.6'!M158)</f>
        <v>5</v>
      </c>
      <c r="AB159" s="133">
        <f>IF($O$17="X",$R$9,IF($N$7="S1",'VA_k1=0.4_k2=0.6'!N158,IF($N$7="S2",'VA_k1=0.4_k2=0.6'!O158,IF($N$7="I",'VA_k1=0.4_k2=0.6'!P158,IF($N$7="R",'VA_k1=0.4_k2=0.6'!Q158,IF($N$7="D",'VA_k1=0.4_k2=0.6'!R158,IF($N$7="V",'VA_k1=0.4_k2=0.6'!S158,"")))))))</f>
        <v>0.24673704225551346</v>
      </c>
      <c r="AC159" s="133">
        <f>IF($O$18="X",$Q$9,'VA_k1=0.5_k2=0.5'!M158)</f>
        <v>5</v>
      </c>
      <c r="AD159" s="133">
        <f>IF($O$18="X",$R$9,IF($N$7="S1",'VA_k1=0.5_k2=0.5'!N158,IF($N$7="S2",'VA_k1=0.5_k2=0.5'!O158,IF($N$7="I",'VA_k1=0.5_k2=0.5'!P158,IF($N$7="R",'VA_k1=0.5_k2=0.5'!Q158,IF($N$7="D",'VA_k1=0.5_k2=0.5'!R158,IF($N$7="V",'VA_k1=0.5_k2=0.5'!S158,"")))))))</f>
        <v>0.24673704225551346</v>
      </c>
      <c r="AE159" s="133">
        <f>IF($O$19="X",$Q$9,'VA_k1=0.6_k2=0.4'!M158)</f>
        <v>5</v>
      </c>
      <c r="AF159" s="133">
        <f>IF($O$19="X",$R$9,IF($N$7="S1",'VA_k1=0.6_k2=0.4'!N158,IF($N$7="S2",'VA_k1=0.6_k2=0.4'!O158,IF($N$7="I",'VA_k1=0.6_k2=0.4'!P158,IF($N$7="R",'VA_k1=0.6_k2=0.4'!Q158,IF($N$7="D",'VA_k1=0.6_k2=0.4'!R158,IF($N$7="V",'VA_k1=0.6_k2=0.4'!S158,"")))))))</f>
        <v>0.24673704225551346</v>
      </c>
      <c r="AG159" s="133">
        <f>IF($O$20="X",$Q$9,'VA_k1=0.7_k2=0.3'!M158)</f>
        <v>5</v>
      </c>
      <c r="AH159" s="133">
        <f>IF($O$20="X",$R$9,IF($N$7="S1",'VA_k1=0.7_k2=0.3'!N158,IF($N$7="S2",'VA_k1=0.7_k2=0.3'!O158,IF($N$7="I",'VA_k1=0.7_k2=0.3'!P158,IF($N$7="R",'VA_k1=0.7_k2=0.3'!Q158,IF($N$7="D",'VA_k1=0.7_k2=0.3'!R158,IF($N$7="V",'VA_k1=0.7_k2=0.3'!S158,"")))))))</f>
        <v>0.24673704225551346</v>
      </c>
      <c r="AI159" s="133">
        <f>IF($O$21="X",$Q$9,'VA_k1=0.8_k2=0.2'!M158)</f>
        <v>5</v>
      </c>
      <c r="AJ159" s="133">
        <f>IF($O$21="X",$R$9,IF($N$7="S1",'VA_k1=0.8_k2=0.2'!N158,IF($N$7="S2",'VA_k1=0.8_k2=0.2'!O158,IF($N$7="I",'VA_k1=0.8_k2=0.2'!P158,IF($N$7="R",'VA_k1=0.8_k2=0.2'!Q158,IF($N$7="D",'VA_k1=0.8_k2=0.2'!R158,IF($N$7="V",'VA_k1=0.8_k2=0.2'!S158,"")))))))</f>
        <v>0.24673704225551346</v>
      </c>
      <c r="AK159" s="133" t="e">
        <f>IF($O$22="X",$Q$9,'VA_k1=0.9_k2=0.1'!M158)</f>
        <v>#N/A</v>
      </c>
      <c r="AL159" s="133" t="e">
        <f>IF($O$22="X",$R$9,IF($N$7="S1",'VA_k1=0.9_k2=0.1'!N158,IF($N$7="S2",'VA_k1=0.9_k2=0.1'!O158,IF($N$7="I",'VA_k1=0.9_k2=0.1'!P158,IF($N$7="R",'VA_k1=0.9_k2=0.1'!Q158,IF($N$7="D",'VA_k1=0.9_k2=0.1'!R158,IF($N$7="V",'VA_k1=0.9_k2=0.1'!S158,"")))))))</f>
        <v>#N/A</v>
      </c>
      <c r="AM159" s="133">
        <f>IF($O$23="X",$Q$9,'VA_k1=1.0_k2=0.0'!M158)</f>
        <v>5</v>
      </c>
      <c r="AN159" s="133">
        <f>IF($O$23="X",$R$9,IF($N$7="S1",'VA_k1=1.0_k2=0.0'!N158,IF($N$7="S2",'VA_k1=1.0_k2=0.0'!O158,IF($N$7="I",'VA_k1=1.0_k2=0.0'!P158,IF($N$7="R",'VA_k1=1.0_k2=0.0'!Q158,IF($N$7="D",'VA_k1=1.0_k2=0.0'!R158,IF($N$7="V",'VA_k1=1.0_k2=0.0'!S158,"")))))))</f>
        <v>0.24673704225551346</v>
      </c>
    </row>
    <row r="160" spans="17:40" x14ac:dyDescent="0.25">
      <c r="Q160" s="133" t="e">
        <f>IF($O$12="X",$Q$9,'RESULTS (2S)'!B174)</f>
        <v>#N/A</v>
      </c>
      <c r="R160" s="133" t="e">
        <f>IF($O$12="X",$R$9,IF($N$7="S1",'RESULTS (2S)'!C174,IF($N$7="S2",'RESULTS (2S)'!D174,IF($N$7="I",'RESULTS (2S)'!E174,IF($N$7="R",'RESULTS (2S)'!F174,IF($N$7="D",'RESULTS (2S)'!G174,IF($N$7="V",'RESULTS (2S)'!H174,"")))))))</f>
        <v>#N/A</v>
      </c>
      <c r="S160" s="133">
        <f>IF($O$13="X",$Q$9,'VA_k1=0.0_k2=1.0'!M159)</f>
        <v>5</v>
      </c>
      <c r="T160" s="133">
        <f>IF($O$13="X",$R$9,IF($N$7="S1",'VA_k1=0.0_k2=1.0'!N159,IF($N$7="S2",'VA_k1=0.0_k2=1.0'!O159,IF($N$7="I",'VA_k1=0.0_k2=1.0'!P159,IF($N$7="R",'VA_k1=0.0_k2=1.0'!Q159,IF($N$7="D",'VA_k1=0.0_k2=1.0'!R159,IF($N$7="V",'VA_k1=0.0_k2=1.0'!S159,"")))))))</f>
        <v>0.24673704225551346</v>
      </c>
      <c r="U160" s="133">
        <f>IF($O$14="X",$Q$9,'VA_k1=0.1_k2=0.9'!M159)</f>
        <v>5</v>
      </c>
      <c r="V160" s="133">
        <f>IF($O$14="X",$R$9,IF($N$7="S1",'VA_k1=0.1_k2=0.9'!N159,IF($N$7="S2",'VA_k1=0.1_k2=0.9'!O159,IF($N$7="I",'VA_k1=0.1_k2=0.9'!P159,IF($N$7="R",'VA_k1=0.1_k2=0.9'!Q159,IF($N$7="D",'VA_k1=0.1_k2=0.9'!R159,IF($N$7="V",'VA_k1=0.1_k2=0.9'!S159,"")))))))</f>
        <v>0.24673704225551346</v>
      </c>
      <c r="W160" s="133">
        <f>IF($O$15="X",$Q$9,'VA_k1=0.2_k2=0.8'!M159)</f>
        <v>5</v>
      </c>
      <c r="X160" s="133">
        <f>IF($O$15="X",$R$9,IF($N$7="S1",'VA_k1=0.2_k2=0.8'!N159,IF($N$7="S2",'VA_k1=0.2_k2=0.8'!O159,IF($N$7="I",'VA_k1=0.2_k2=0.8'!P159,IF($N$7="R",'VA_k1=0.2_k2=0.8'!Q159,IF($N$7="D",'VA_k1=0.2_k2=0.8'!R159,IF($N$7="V",'VA_k1=0.2_k2=0.8'!S159,"")))))))</f>
        <v>0.24673704225551346</v>
      </c>
      <c r="Y160" s="133">
        <f>IF($O$16="X",$Q$9,'VA_k1=0.3_k2=0.7'!M159)</f>
        <v>5</v>
      </c>
      <c r="Z160" s="133">
        <f>IF($O$16="X",$R$9,IF($N$7="S1",'VA_k1=0.3_k2=0.7'!N159,IF($N$7="S2",'VA_k1=0.3_k2=0.7'!O159,IF($N$7="I",'VA_k1=0.3_k2=0.7'!P159,IF($N$7="R",'VA_k1=0.3_k2=0.7'!Q159,IF($N$7="D",'VA_k1=0.3_k2=0.7'!R159,IF($N$7="V",'VA_k1=0.3_k2=0.7'!S159,"")))))))</f>
        <v>0.24673704225551346</v>
      </c>
      <c r="AA160" s="133">
        <f>IF($O$17="X",$Q$9,'VA_k1=0.4_k2=0.6'!M159)</f>
        <v>5</v>
      </c>
      <c r="AB160" s="133">
        <f>IF($O$17="X",$R$9,IF($N$7="S1",'VA_k1=0.4_k2=0.6'!N159,IF($N$7="S2",'VA_k1=0.4_k2=0.6'!O159,IF($N$7="I",'VA_k1=0.4_k2=0.6'!P159,IF($N$7="R",'VA_k1=0.4_k2=0.6'!Q159,IF($N$7="D",'VA_k1=0.4_k2=0.6'!R159,IF($N$7="V",'VA_k1=0.4_k2=0.6'!S159,"")))))))</f>
        <v>0.24673704225551346</v>
      </c>
      <c r="AC160" s="133">
        <f>IF($O$18="X",$Q$9,'VA_k1=0.5_k2=0.5'!M159)</f>
        <v>5</v>
      </c>
      <c r="AD160" s="133">
        <f>IF($O$18="X",$R$9,IF($N$7="S1",'VA_k1=0.5_k2=0.5'!N159,IF($N$7="S2",'VA_k1=0.5_k2=0.5'!O159,IF($N$7="I",'VA_k1=0.5_k2=0.5'!P159,IF($N$7="R",'VA_k1=0.5_k2=0.5'!Q159,IF($N$7="D",'VA_k1=0.5_k2=0.5'!R159,IF($N$7="V",'VA_k1=0.5_k2=0.5'!S159,"")))))))</f>
        <v>0.24673704225551346</v>
      </c>
      <c r="AE160" s="133">
        <f>IF($O$19="X",$Q$9,'VA_k1=0.6_k2=0.4'!M159)</f>
        <v>5</v>
      </c>
      <c r="AF160" s="133">
        <f>IF($O$19="X",$R$9,IF($N$7="S1",'VA_k1=0.6_k2=0.4'!N159,IF($N$7="S2",'VA_k1=0.6_k2=0.4'!O159,IF($N$7="I",'VA_k1=0.6_k2=0.4'!P159,IF($N$7="R",'VA_k1=0.6_k2=0.4'!Q159,IF($N$7="D",'VA_k1=0.6_k2=0.4'!R159,IF($N$7="V",'VA_k1=0.6_k2=0.4'!S159,"")))))))</f>
        <v>0.24673704225551346</v>
      </c>
      <c r="AG160" s="133">
        <f>IF($O$20="X",$Q$9,'VA_k1=0.7_k2=0.3'!M159)</f>
        <v>5</v>
      </c>
      <c r="AH160" s="133">
        <f>IF($O$20="X",$R$9,IF($N$7="S1",'VA_k1=0.7_k2=0.3'!N159,IF($N$7="S2",'VA_k1=0.7_k2=0.3'!O159,IF($N$7="I",'VA_k1=0.7_k2=0.3'!P159,IF($N$7="R",'VA_k1=0.7_k2=0.3'!Q159,IF($N$7="D",'VA_k1=0.7_k2=0.3'!R159,IF($N$7="V",'VA_k1=0.7_k2=0.3'!S159,"")))))))</f>
        <v>0.24673704225551346</v>
      </c>
      <c r="AI160" s="133">
        <f>IF($O$21="X",$Q$9,'VA_k1=0.8_k2=0.2'!M159)</f>
        <v>5</v>
      </c>
      <c r="AJ160" s="133">
        <f>IF($O$21="X",$R$9,IF($N$7="S1",'VA_k1=0.8_k2=0.2'!N159,IF($N$7="S2",'VA_k1=0.8_k2=0.2'!O159,IF($N$7="I",'VA_k1=0.8_k2=0.2'!P159,IF($N$7="R",'VA_k1=0.8_k2=0.2'!Q159,IF($N$7="D",'VA_k1=0.8_k2=0.2'!R159,IF($N$7="V",'VA_k1=0.8_k2=0.2'!S159,"")))))))</f>
        <v>0.24673704225551346</v>
      </c>
      <c r="AK160" s="133" t="e">
        <f>IF($O$22="X",$Q$9,'VA_k1=0.9_k2=0.1'!M159)</f>
        <v>#N/A</v>
      </c>
      <c r="AL160" s="133" t="e">
        <f>IF($O$22="X",$R$9,IF($N$7="S1",'VA_k1=0.9_k2=0.1'!N159,IF($N$7="S2",'VA_k1=0.9_k2=0.1'!O159,IF($N$7="I",'VA_k1=0.9_k2=0.1'!P159,IF($N$7="R",'VA_k1=0.9_k2=0.1'!Q159,IF($N$7="D",'VA_k1=0.9_k2=0.1'!R159,IF($N$7="V",'VA_k1=0.9_k2=0.1'!S159,"")))))))</f>
        <v>#N/A</v>
      </c>
      <c r="AM160" s="133">
        <f>IF($O$23="X",$Q$9,'VA_k1=1.0_k2=0.0'!M159)</f>
        <v>5</v>
      </c>
      <c r="AN160" s="133">
        <f>IF($O$23="X",$R$9,IF($N$7="S1",'VA_k1=1.0_k2=0.0'!N159,IF($N$7="S2",'VA_k1=1.0_k2=0.0'!O159,IF($N$7="I",'VA_k1=1.0_k2=0.0'!P159,IF($N$7="R",'VA_k1=1.0_k2=0.0'!Q159,IF($N$7="D",'VA_k1=1.0_k2=0.0'!R159,IF($N$7="V",'VA_k1=1.0_k2=0.0'!S159,"")))))))</f>
        <v>0.24673704225551346</v>
      </c>
    </row>
    <row r="161" spans="17:40" x14ac:dyDescent="0.25">
      <c r="Q161" s="133" t="e">
        <f>IF($O$12="X",$Q$9,'RESULTS (2S)'!B175)</f>
        <v>#N/A</v>
      </c>
      <c r="R161" s="133" t="e">
        <f>IF($O$12="X",$R$9,IF($N$7="S1",'RESULTS (2S)'!C175,IF($N$7="S2",'RESULTS (2S)'!D175,IF($N$7="I",'RESULTS (2S)'!E175,IF($N$7="R",'RESULTS (2S)'!F175,IF($N$7="D",'RESULTS (2S)'!G175,IF($N$7="V",'RESULTS (2S)'!H175,"")))))))</f>
        <v>#N/A</v>
      </c>
      <c r="S161" s="133">
        <f>IF($O$13="X",$Q$9,'VA_k1=0.0_k2=1.0'!M160)</f>
        <v>5</v>
      </c>
      <c r="T161" s="133">
        <f>IF($O$13="X",$R$9,IF($N$7="S1",'VA_k1=0.0_k2=1.0'!N160,IF($N$7="S2",'VA_k1=0.0_k2=1.0'!O160,IF($N$7="I",'VA_k1=0.0_k2=1.0'!P160,IF($N$7="R",'VA_k1=0.0_k2=1.0'!Q160,IF($N$7="D",'VA_k1=0.0_k2=1.0'!R160,IF($N$7="V",'VA_k1=0.0_k2=1.0'!S160,"")))))))</f>
        <v>0.24673704225551346</v>
      </c>
      <c r="U161" s="133">
        <f>IF($O$14="X",$Q$9,'VA_k1=0.1_k2=0.9'!M160)</f>
        <v>5</v>
      </c>
      <c r="V161" s="133">
        <f>IF($O$14="X",$R$9,IF($N$7="S1",'VA_k1=0.1_k2=0.9'!N160,IF($N$7="S2",'VA_k1=0.1_k2=0.9'!O160,IF($N$7="I",'VA_k1=0.1_k2=0.9'!P160,IF($N$7="R",'VA_k1=0.1_k2=0.9'!Q160,IF($N$7="D",'VA_k1=0.1_k2=0.9'!R160,IF($N$7="V",'VA_k1=0.1_k2=0.9'!S160,"")))))))</f>
        <v>0.24673704225551346</v>
      </c>
      <c r="W161" s="133">
        <f>IF($O$15="X",$Q$9,'VA_k1=0.2_k2=0.8'!M160)</f>
        <v>5</v>
      </c>
      <c r="X161" s="133">
        <f>IF($O$15="X",$R$9,IF($N$7="S1",'VA_k1=0.2_k2=0.8'!N160,IF($N$7="S2",'VA_k1=0.2_k2=0.8'!O160,IF($N$7="I",'VA_k1=0.2_k2=0.8'!P160,IF($N$7="R",'VA_k1=0.2_k2=0.8'!Q160,IF($N$7="D",'VA_k1=0.2_k2=0.8'!R160,IF($N$7="V",'VA_k1=0.2_k2=0.8'!S160,"")))))))</f>
        <v>0.24673704225551346</v>
      </c>
      <c r="Y161" s="133">
        <f>IF($O$16="X",$Q$9,'VA_k1=0.3_k2=0.7'!M160)</f>
        <v>5</v>
      </c>
      <c r="Z161" s="133">
        <f>IF($O$16="X",$R$9,IF($N$7="S1",'VA_k1=0.3_k2=0.7'!N160,IF($N$7="S2",'VA_k1=0.3_k2=0.7'!O160,IF($N$7="I",'VA_k1=0.3_k2=0.7'!P160,IF($N$7="R",'VA_k1=0.3_k2=0.7'!Q160,IF($N$7="D",'VA_k1=0.3_k2=0.7'!R160,IF($N$7="V",'VA_k1=0.3_k2=0.7'!S160,"")))))))</f>
        <v>0.24673704225551346</v>
      </c>
      <c r="AA161" s="133">
        <f>IF($O$17="X",$Q$9,'VA_k1=0.4_k2=0.6'!M160)</f>
        <v>5</v>
      </c>
      <c r="AB161" s="133">
        <f>IF($O$17="X",$R$9,IF($N$7="S1",'VA_k1=0.4_k2=0.6'!N160,IF($N$7="S2",'VA_k1=0.4_k2=0.6'!O160,IF($N$7="I",'VA_k1=0.4_k2=0.6'!P160,IF($N$7="R",'VA_k1=0.4_k2=0.6'!Q160,IF($N$7="D",'VA_k1=0.4_k2=0.6'!R160,IF($N$7="V",'VA_k1=0.4_k2=0.6'!S160,"")))))))</f>
        <v>0.24673704225551346</v>
      </c>
      <c r="AC161" s="133">
        <f>IF($O$18="X",$Q$9,'VA_k1=0.5_k2=0.5'!M160)</f>
        <v>5</v>
      </c>
      <c r="AD161" s="133">
        <f>IF($O$18="X",$R$9,IF($N$7="S1",'VA_k1=0.5_k2=0.5'!N160,IF($N$7="S2",'VA_k1=0.5_k2=0.5'!O160,IF($N$7="I",'VA_k1=0.5_k2=0.5'!P160,IF($N$7="R",'VA_k1=0.5_k2=0.5'!Q160,IF($N$7="D",'VA_k1=0.5_k2=0.5'!R160,IF($N$7="V",'VA_k1=0.5_k2=0.5'!S160,"")))))))</f>
        <v>0.24673704225551346</v>
      </c>
      <c r="AE161" s="133">
        <f>IF($O$19="X",$Q$9,'VA_k1=0.6_k2=0.4'!M160)</f>
        <v>5</v>
      </c>
      <c r="AF161" s="133">
        <f>IF($O$19="X",$R$9,IF($N$7="S1",'VA_k1=0.6_k2=0.4'!N160,IF($N$7="S2",'VA_k1=0.6_k2=0.4'!O160,IF($N$7="I",'VA_k1=0.6_k2=0.4'!P160,IF($N$7="R",'VA_k1=0.6_k2=0.4'!Q160,IF($N$7="D",'VA_k1=0.6_k2=0.4'!R160,IF($N$7="V",'VA_k1=0.6_k2=0.4'!S160,"")))))))</f>
        <v>0.24673704225551346</v>
      </c>
      <c r="AG161" s="133">
        <f>IF($O$20="X",$Q$9,'VA_k1=0.7_k2=0.3'!M160)</f>
        <v>5</v>
      </c>
      <c r="AH161" s="133">
        <f>IF($O$20="X",$R$9,IF($N$7="S1",'VA_k1=0.7_k2=0.3'!N160,IF($N$7="S2",'VA_k1=0.7_k2=0.3'!O160,IF($N$7="I",'VA_k1=0.7_k2=0.3'!P160,IF($N$7="R",'VA_k1=0.7_k2=0.3'!Q160,IF($N$7="D",'VA_k1=0.7_k2=0.3'!R160,IF($N$7="V",'VA_k1=0.7_k2=0.3'!S160,"")))))))</f>
        <v>0.24673704225551346</v>
      </c>
      <c r="AI161" s="133">
        <f>IF($O$21="X",$Q$9,'VA_k1=0.8_k2=0.2'!M160)</f>
        <v>5</v>
      </c>
      <c r="AJ161" s="133">
        <f>IF($O$21="X",$R$9,IF($N$7="S1",'VA_k1=0.8_k2=0.2'!N160,IF($N$7="S2",'VA_k1=0.8_k2=0.2'!O160,IF($N$7="I",'VA_k1=0.8_k2=0.2'!P160,IF($N$7="R",'VA_k1=0.8_k2=0.2'!Q160,IF($N$7="D",'VA_k1=0.8_k2=0.2'!R160,IF($N$7="V",'VA_k1=0.8_k2=0.2'!S160,"")))))))</f>
        <v>0.24673704225551346</v>
      </c>
      <c r="AK161" s="133" t="e">
        <f>IF($O$22="X",$Q$9,'VA_k1=0.9_k2=0.1'!M160)</f>
        <v>#N/A</v>
      </c>
      <c r="AL161" s="133" t="e">
        <f>IF($O$22="X",$R$9,IF($N$7="S1",'VA_k1=0.9_k2=0.1'!N160,IF($N$7="S2",'VA_k1=0.9_k2=0.1'!O160,IF($N$7="I",'VA_k1=0.9_k2=0.1'!P160,IF($N$7="R",'VA_k1=0.9_k2=0.1'!Q160,IF($N$7="D",'VA_k1=0.9_k2=0.1'!R160,IF($N$7="V",'VA_k1=0.9_k2=0.1'!S160,"")))))))</f>
        <v>#N/A</v>
      </c>
      <c r="AM161" s="133">
        <f>IF($O$23="X",$Q$9,'VA_k1=1.0_k2=0.0'!M160)</f>
        <v>5</v>
      </c>
      <c r="AN161" s="133">
        <f>IF($O$23="X",$R$9,IF($N$7="S1",'VA_k1=1.0_k2=0.0'!N160,IF($N$7="S2",'VA_k1=1.0_k2=0.0'!O160,IF($N$7="I",'VA_k1=1.0_k2=0.0'!P160,IF($N$7="R",'VA_k1=1.0_k2=0.0'!Q160,IF($N$7="D",'VA_k1=1.0_k2=0.0'!R160,IF($N$7="V",'VA_k1=1.0_k2=0.0'!S160,"")))))))</f>
        <v>0.24673704225551346</v>
      </c>
    </row>
    <row r="162" spans="17:40" x14ac:dyDescent="0.25">
      <c r="Q162" s="133" t="e">
        <f>IF($O$12="X",$Q$9,'RESULTS (2S)'!B176)</f>
        <v>#N/A</v>
      </c>
      <c r="R162" s="133" t="e">
        <f>IF($O$12="X",$R$9,IF($N$7="S1",'RESULTS (2S)'!C176,IF($N$7="S2",'RESULTS (2S)'!D176,IF($N$7="I",'RESULTS (2S)'!E176,IF($N$7="R",'RESULTS (2S)'!F176,IF($N$7="D",'RESULTS (2S)'!G176,IF($N$7="V",'RESULTS (2S)'!H176,"")))))))</f>
        <v>#N/A</v>
      </c>
      <c r="S162" s="133">
        <f>IF($O$13="X",$Q$9,'VA_k1=0.0_k2=1.0'!M161)</f>
        <v>5</v>
      </c>
      <c r="T162" s="133">
        <f>IF($O$13="X",$R$9,IF($N$7="S1",'VA_k1=0.0_k2=1.0'!N161,IF($N$7="S2",'VA_k1=0.0_k2=1.0'!O161,IF($N$7="I",'VA_k1=0.0_k2=1.0'!P161,IF($N$7="R",'VA_k1=0.0_k2=1.0'!Q161,IF($N$7="D",'VA_k1=0.0_k2=1.0'!R161,IF($N$7="V",'VA_k1=0.0_k2=1.0'!S161,"")))))))</f>
        <v>0.24673704225551346</v>
      </c>
      <c r="U162" s="133">
        <f>IF($O$14="X",$Q$9,'VA_k1=0.1_k2=0.9'!M161)</f>
        <v>5</v>
      </c>
      <c r="V162" s="133">
        <f>IF($O$14="X",$R$9,IF($N$7="S1",'VA_k1=0.1_k2=0.9'!N161,IF($N$7="S2",'VA_k1=0.1_k2=0.9'!O161,IF($N$7="I",'VA_k1=0.1_k2=0.9'!P161,IF($N$7="R",'VA_k1=0.1_k2=0.9'!Q161,IF($N$7="D",'VA_k1=0.1_k2=0.9'!R161,IF($N$7="V",'VA_k1=0.1_k2=0.9'!S161,"")))))))</f>
        <v>0.24673704225551346</v>
      </c>
      <c r="W162" s="133">
        <f>IF($O$15="X",$Q$9,'VA_k1=0.2_k2=0.8'!M161)</f>
        <v>5</v>
      </c>
      <c r="X162" s="133">
        <f>IF($O$15="X",$R$9,IF($N$7="S1",'VA_k1=0.2_k2=0.8'!N161,IF($N$7="S2",'VA_k1=0.2_k2=0.8'!O161,IF($N$7="I",'VA_k1=0.2_k2=0.8'!P161,IF($N$7="R",'VA_k1=0.2_k2=0.8'!Q161,IF($N$7="D",'VA_k1=0.2_k2=0.8'!R161,IF($N$7="V",'VA_k1=0.2_k2=0.8'!S161,"")))))))</f>
        <v>0.24673704225551346</v>
      </c>
      <c r="Y162" s="133">
        <f>IF($O$16="X",$Q$9,'VA_k1=0.3_k2=0.7'!M161)</f>
        <v>5</v>
      </c>
      <c r="Z162" s="133">
        <f>IF($O$16="X",$R$9,IF($N$7="S1",'VA_k1=0.3_k2=0.7'!N161,IF($N$7="S2",'VA_k1=0.3_k2=0.7'!O161,IF($N$7="I",'VA_k1=0.3_k2=0.7'!P161,IF($N$7="R",'VA_k1=0.3_k2=0.7'!Q161,IF($N$7="D",'VA_k1=0.3_k2=0.7'!R161,IF($N$7="V",'VA_k1=0.3_k2=0.7'!S161,"")))))))</f>
        <v>0.24673704225551346</v>
      </c>
      <c r="AA162" s="133">
        <f>IF($O$17="X",$Q$9,'VA_k1=0.4_k2=0.6'!M161)</f>
        <v>5</v>
      </c>
      <c r="AB162" s="133">
        <f>IF($O$17="X",$R$9,IF($N$7="S1",'VA_k1=0.4_k2=0.6'!N161,IF($N$7="S2",'VA_k1=0.4_k2=0.6'!O161,IF($N$7="I",'VA_k1=0.4_k2=0.6'!P161,IF($N$7="R",'VA_k1=0.4_k2=0.6'!Q161,IF($N$7="D",'VA_k1=0.4_k2=0.6'!R161,IF($N$7="V",'VA_k1=0.4_k2=0.6'!S161,"")))))))</f>
        <v>0.24673704225551346</v>
      </c>
      <c r="AC162" s="133">
        <f>IF($O$18="X",$Q$9,'VA_k1=0.5_k2=0.5'!M161)</f>
        <v>5</v>
      </c>
      <c r="AD162" s="133">
        <f>IF($O$18="X",$R$9,IF($N$7="S1",'VA_k1=0.5_k2=0.5'!N161,IF($N$7="S2",'VA_k1=0.5_k2=0.5'!O161,IF($N$7="I",'VA_k1=0.5_k2=0.5'!P161,IF($N$7="R",'VA_k1=0.5_k2=0.5'!Q161,IF($N$7="D",'VA_k1=0.5_k2=0.5'!R161,IF($N$7="V",'VA_k1=0.5_k2=0.5'!S161,"")))))))</f>
        <v>0.24673704225551346</v>
      </c>
      <c r="AE162" s="133">
        <f>IF($O$19="X",$Q$9,'VA_k1=0.6_k2=0.4'!M161)</f>
        <v>5</v>
      </c>
      <c r="AF162" s="133">
        <f>IF($O$19="X",$R$9,IF($N$7="S1",'VA_k1=0.6_k2=0.4'!N161,IF($N$7="S2",'VA_k1=0.6_k2=0.4'!O161,IF($N$7="I",'VA_k1=0.6_k2=0.4'!P161,IF($N$7="R",'VA_k1=0.6_k2=0.4'!Q161,IF($N$7="D",'VA_k1=0.6_k2=0.4'!R161,IF($N$7="V",'VA_k1=0.6_k2=0.4'!S161,"")))))))</f>
        <v>0.24673704225551346</v>
      </c>
      <c r="AG162" s="133">
        <f>IF($O$20="X",$Q$9,'VA_k1=0.7_k2=0.3'!M161)</f>
        <v>5</v>
      </c>
      <c r="AH162" s="133">
        <f>IF($O$20="X",$R$9,IF($N$7="S1",'VA_k1=0.7_k2=0.3'!N161,IF($N$7="S2",'VA_k1=0.7_k2=0.3'!O161,IF($N$7="I",'VA_k1=0.7_k2=0.3'!P161,IF($N$7="R",'VA_k1=0.7_k2=0.3'!Q161,IF($N$7="D",'VA_k1=0.7_k2=0.3'!R161,IF($N$7="V",'VA_k1=0.7_k2=0.3'!S161,"")))))))</f>
        <v>0.24673704225551346</v>
      </c>
      <c r="AI162" s="133">
        <f>IF($O$21="X",$Q$9,'VA_k1=0.8_k2=0.2'!M161)</f>
        <v>5</v>
      </c>
      <c r="AJ162" s="133">
        <f>IF($O$21="X",$R$9,IF($N$7="S1",'VA_k1=0.8_k2=0.2'!N161,IF($N$7="S2",'VA_k1=0.8_k2=0.2'!O161,IF($N$7="I",'VA_k1=0.8_k2=0.2'!P161,IF($N$7="R",'VA_k1=0.8_k2=0.2'!Q161,IF($N$7="D",'VA_k1=0.8_k2=0.2'!R161,IF($N$7="V",'VA_k1=0.8_k2=0.2'!S161,"")))))))</f>
        <v>0.24673704225551346</v>
      </c>
      <c r="AK162" s="133" t="e">
        <f>IF($O$22="X",$Q$9,'VA_k1=0.9_k2=0.1'!M161)</f>
        <v>#N/A</v>
      </c>
      <c r="AL162" s="133" t="e">
        <f>IF($O$22="X",$R$9,IF($N$7="S1",'VA_k1=0.9_k2=0.1'!N161,IF($N$7="S2",'VA_k1=0.9_k2=0.1'!O161,IF($N$7="I",'VA_k1=0.9_k2=0.1'!P161,IF($N$7="R",'VA_k1=0.9_k2=0.1'!Q161,IF($N$7="D",'VA_k1=0.9_k2=0.1'!R161,IF($N$7="V",'VA_k1=0.9_k2=0.1'!S161,"")))))))</f>
        <v>#N/A</v>
      </c>
      <c r="AM162" s="133">
        <f>IF($O$23="X",$Q$9,'VA_k1=1.0_k2=0.0'!M161)</f>
        <v>5</v>
      </c>
      <c r="AN162" s="133">
        <f>IF($O$23="X",$R$9,IF($N$7="S1",'VA_k1=1.0_k2=0.0'!N161,IF($N$7="S2",'VA_k1=1.0_k2=0.0'!O161,IF($N$7="I",'VA_k1=1.0_k2=0.0'!P161,IF($N$7="R",'VA_k1=1.0_k2=0.0'!Q161,IF($N$7="D",'VA_k1=1.0_k2=0.0'!R161,IF($N$7="V",'VA_k1=1.0_k2=0.0'!S161,"")))))))</f>
        <v>0.24673704225551346</v>
      </c>
    </row>
    <row r="163" spans="17:40" x14ac:dyDescent="0.25">
      <c r="Q163" s="133" t="e">
        <f>IF($O$12="X",$Q$9,'RESULTS (2S)'!B177)</f>
        <v>#N/A</v>
      </c>
      <c r="R163" s="133" t="e">
        <f>IF($O$12="X",$R$9,IF($N$7="S1",'RESULTS (2S)'!C177,IF($N$7="S2",'RESULTS (2S)'!D177,IF($N$7="I",'RESULTS (2S)'!E177,IF($N$7="R",'RESULTS (2S)'!F177,IF($N$7="D",'RESULTS (2S)'!G177,IF($N$7="V",'RESULTS (2S)'!H177,"")))))))</f>
        <v>#N/A</v>
      </c>
      <c r="S163" s="133">
        <f>IF($O$13="X",$Q$9,'VA_k1=0.0_k2=1.0'!M162)</f>
        <v>5</v>
      </c>
      <c r="T163" s="133">
        <f>IF($O$13="X",$R$9,IF($N$7="S1",'VA_k1=0.0_k2=1.0'!N162,IF($N$7="S2",'VA_k1=0.0_k2=1.0'!O162,IF($N$7="I",'VA_k1=0.0_k2=1.0'!P162,IF($N$7="R",'VA_k1=0.0_k2=1.0'!Q162,IF($N$7="D",'VA_k1=0.0_k2=1.0'!R162,IF($N$7="V",'VA_k1=0.0_k2=1.0'!S162,"")))))))</f>
        <v>0.24673704225551346</v>
      </c>
      <c r="U163" s="133">
        <f>IF($O$14="X",$Q$9,'VA_k1=0.1_k2=0.9'!M162)</f>
        <v>5</v>
      </c>
      <c r="V163" s="133">
        <f>IF($O$14="X",$R$9,IF($N$7="S1",'VA_k1=0.1_k2=0.9'!N162,IF($N$7="S2",'VA_k1=0.1_k2=0.9'!O162,IF($N$7="I",'VA_k1=0.1_k2=0.9'!P162,IF($N$7="R",'VA_k1=0.1_k2=0.9'!Q162,IF($N$7="D",'VA_k1=0.1_k2=0.9'!R162,IF($N$7="V",'VA_k1=0.1_k2=0.9'!S162,"")))))))</f>
        <v>0.24673704225551346</v>
      </c>
      <c r="W163" s="133">
        <f>IF($O$15="X",$Q$9,'VA_k1=0.2_k2=0.8'!M162)</f>
        <v>5</v>
      </c>
      <c r="X163" s="133">
        <f>IF($O$15="X",$R$9,IF($N$7="S1",'VA_k1=0.2_k2=0.8'!N162,IF($N$7="S2",'VA_k1=0.2_k2=0.8'!O162,IF($N$7="I",'VA_k1=0.2_k2=0.8'!P162,IF($N$7="R",'VA_k1=0.2_k2=0.8'!Q162,IF($N$7="D",'VA_k1=0.2_k2=0.8'!R162,IF($N$7="V",'VA_k1=0.2_k2=0.8'!S162,"")))))))</f>
        <v>0.24673704225551346</v>
      </c>
      <c r="Y163" s="133">
        <f>IF($O$16="X",$Q$9,'VA_k1=0.3_k2=0.7'!M162)</f>
        <v>5</v>
      </c>
      <c r="Z163" s="133">
        <f>IF($O$16="X",$R$9,IF($N$7="S1",'VA_k1=0.3_k2=0.7'!N162,IF($N$7="S2",'VA_k1=0.3_k2=0.7'!O162,IF($N$7="I",'VA_k1=0.3_k2=0.7'!P162,IF($N$7="R",'VA_k1=0.3_k2=0.7'!Q162,IF($N$7="D",'VA_k1=0.3_k2=0.7'!R162,IF($N$7="V",'VA_k1=0.3_k2=0.7'!S162,"")))))))</f>
        <v>0.24673704225551346</v>
      </c>
      <c r="AA163" s="133">
        <f>IF($O$17="X",$Q$9,'VA_k1=0.4_k2=0.6'!M162)</f>
        <v>5</v>
      </c>
      <c r="AB163" s="133">
        <f>IF($O$17="X",$R$9,IF($N$7="S1",'VA_k1=0.4_k2=0.6'!N162,IF($N$7="S2",'VA_k1=0.4_k2=0.6'!O162,IF($N$7="I",'VA_k1=0.4_k2=0.6'!P162,IF($N$7="R",'VA_k1=0.4_k2=0.6'!Q162,IF($N$7="D",'VA_k1=0.4_k2=0.6'!R162,IF($N$7="V",'VA_k1=0.4_k2=0.6'!S162,"")))))))</f>
        <v>0.24673704225551346</v>
      </c>
      <c r="AC163" s="133">
        <f>IF($O$18="X",$Q$9,'VA_k1=0.5_k2=0.5'!M162)</f>
        <v>5</v>
      </c>
      <c r="AD163" s="133">
        <f>IF($O$18="X",$R$9,IF($N$7="S1",'VA_k1=0.5_k2=0.5'!N162,IF($N$7="S2",'VA_k1=0.5_k2=0.5'!O162,IF($N$7="I",'VA_k1=0.5_k2=0.5'!P162,IF($N$7="R",'VA_k1=0.5_k2=0.5'!Q162,IF($N$7="D",'VA_k1=0.5_k2=0.5'!R162,IF($N$7="V",'VA_k1=0.5_k2=0.5'!S162,"")))))))</f>
        <v>0.24673704225551346</v>
      </c>
      <c r="AE163" s="133">
        <f>IF($O$19="X",$Q$9,'VA_k1=0.6_k2=0.4'!M162)</f>
        <v>5</v>
      </c>
      <c r="AF163" s="133">
        <f>IF($O$19="X",$R$9,IF($N$7="S1",'VA_k1=0.6_k2=0.4'!N162,IF($N$7="S2",'VA_k1=0.6_k2=0.4'!O162,IF($N$7="I",'VA_k1=0.6_k2=0.4'!P162,IF($N$7="R",'VA_k1=0.6_k2=0.4'!Q162,IF($N$7="D",'VA_k1=0.6_k2=0.4'!R162,IF($N$7="V",'VA_k1=0.6_k2=0.4'!S162,"")))))))</f>
        <v>0.24673704225551346</v>
      </c>
      <c r="AG163" s="133">
        <f>IF($O$20="X",$Q$9,'VA_k1=0.7_k2=0.3'!M162)</f>
        <v>5</v>
      </c>
      <c r="AH163" s="133">
        <f>IF($O$20="X",$R$9,IF($N$7="S1",'VA_k1=0.7_k2=0.3'!N162,IF($N$7="S2",'VA_k1=0.7_k2=0.3'!O162,IF($N$7="I",'VA_k1=0.7_k2=0.3'!P162,IF($N$7="R",'VA_k1=0.7_k2=0.3'!Q162,IF($N$7="D",'VA_k1=0.7_k2=0.3'!R162,IF($N$7="V",'VA_k1=0.7_k2=0.3'!S162,"")))))))</f>
        <v>0.24673704225551346</v>
      </c>
      <c r="AI163" s="133">
        <f>IF($O$21="X",$Q$9,'VA_k1=0.8_k2=0.2'!M162)</f>
        <v>5</v>
      </c>
      <c r="AJ163" s="133">
        <f>IF($O$21="X",$R$9,IF($N$7="S1",'VA_k1=0.8_k2=0.2'!N162,IF($N$7="S2",'VA_k1=0.8_k2=0.2'!O162,IF($N$7="I",'VA_k1=0.8_k2=0.2'!P162,IF($N$7="R",'VA_k1=0.8_k2=0.2'!Q162,IF($N$7="D",'VA_k1=0.8_k2=0.2'!R162,IF($N$7="V",'VA_k1=0.8_k2=0.2'!S162,"")))))))</f>
        <v>0.24673704225551346</v>
      </c>
      <c r="AK163" s="133" t="e">
        <f>IF($O$22="X",$Q$9,'VA_k1=0.9_k2=0.1'!M162)</f>
        <v>#N/A</v>
      </c>
      <c r="AL163" s="133" t="e">
        <f>IF($O$22="X",$R$9,IF($N$7="S1",'VA_k1=0.9_k2=0.1'!N162,IF($N$7="S2",'VA_k1=0.9_k2=0.1'!O162,IF($N$7="I",'VA_k1=0.9_k2=0.1'!P162,IF($N$7="R",'VA_k1=0.9_k2=0.1'!Q162,IF($N$7="D",'VA_k1=0.9_k2=0.1'!R162,IF($N$7="V",'VA_k1=0.9_k2=0.1'!S162,"")))))))</f>
        <v>#N/A</v>
      </c>
      <c r="AM163" s="133">
        <f>IF($O$23="X",$Q$9,'VA_k1=1.0_k2=0.0'!M162)</f>
        <v>5</v>
      </c>
      <c r="AN163" s="133">
        <f>IF($O$23="X",$R$9,IF($N$7="S1",'VA_k1=1.0_k2=0.0'!N162,IF($N$7="S2",'VA_k1=1.0_k2=0.0'!O162,IF($N$7="I",'VA_k1=1.0_k2=0.0'!P162,IF($N$7="R",'VA_k1=1.0_k2=0.0'!Q162,IF($N$7="D",'VA_k1=1.0_k2=0.0'!R162,IF($N$7="V",'VA_k1=1.0_k2=0.0'!S162,"")))))))</f>
        <v>0.24673704225551346</v>
      </c>
    </row>
    <row r="164" spans="17:40" x14ac:dyDescent="0.25">
      <c r="Q164" s="133" t="e">
        <f>IF($O$12="X",$Q$9,'RESULTS (2S)'!B178)</f>
        <v>#N/A</v>
      </c>
      <c r="R164" s="133" t="e">
        <f>IF($O$12="X",$R$9,IF($N$7="S1",'RESULTS (2S)'!C178,IF($N$7="S2",'RESULTS (2S)'!D178,IF($N$7="I",'RESULTS (2S)'!E178,IF($N$7="R",'RESULTS (2S)'!F178,IF($N$7="D",'RESULTS (2S)'!G178,IF($N$7="V",'RESULTS (2S)'!H178,"")))))))</f>
        <v>#N/A</v>
      </c>
      <c r="S164" s="133">
        <f>IF($O$13="X",$Q$9,'VA_k1=0.0_k2=1.0'!M163)</f>
        <v>5</v>
      </c>
      <c r="T164" s="133">
        <f>IF($O$13="X",$R$9,IF($N$7="S1",'VA_k1=0.0_k2=1.0'!N163,IF($N$7="S2",'VA_k1=0.0_k2=1.0'!O163,IF($N$7="I",'VA_k1=0.0_k2=1.0'!P163,IF($N$7="R",'VA_k1=0.0_k2=1.0'!Q163,IF($N$7="D",'VA_k1=0.0_k2=1.0'!R163,IF($N$7="V",'VA_k1=0.0_k2=1.0'!S163,"")))))))</f>
        <v>0.24673704225551346</v>
      </c>
      <c r="U164" s="133">
        <f>IF($O$14="X",$Q$9,'VA_k1=0.1_k2=0.9'!M163)</f>
        <v>5</v>
      </c>
      <c r="V164" s="133">
        <f>IF($O$14="X",$R$9,IF($N$7="S1",'VA_k1=0.1_k2=0.9'!N163,IF($N$7="S2",'VA_k1=0.1_k2=0.9'!O163,IF($N$7="I",'VA_k1=0.1_k2=0.9'!P163,IF($N$7="R",'VA_k1=0.1_k2=0.9'!Q163,IF($N$7="D",'VA_k1=0.1_k2=0.9'!R163,IF($N$7="V",'VA_k1=0.1_k2=0.9'!S163,"")))))))</f>
        <v>0.24673704225551346</v>
      </c>
      <c r="W164" s="133">
        <f>IF($O$15="X",$Q$9,'VA_k1=0.2_k2=0.8'!M163)</f>
        <v>5</v>
      </c>
      <c r="X164" s="133">
        <f>IF($O$15="X",$R$9,IF($N$7="S1",'VA_k1=0.2_k2=0.8'!N163,IF($N$7="S2",'VA_k1=0.2_k2=0.8'!O163,IF($N$7="I",'VA_k1=0.2_k2=0.8'!P163,IF($N$7="R",'VA_k1=0.2_k2=0.8'!Q163,IF($N$7="D",'VA_k1=0.2_k2=0.8'!R163,IF($N$7="V",'VA_k1=0.2_k2=0.8'!S163,"")))))))</f>
        <v>0.24673704225551346</v>
      </c>
      <c r="Y164" s="133">
        <f>IF($O$16="X",$Q$9,'VA_k1=0.3_k2=0.7'!M163)</f>
        <v>5</v>
      </c>
      <c r="Z164" s="133">
        <f>IF($O$16="X",$R$9,IF($N$7="S1",'VA_k1=0.3_k2=0.7'!N163,IF($N$7="S2",'VA_k1=0.3_k2=0.7'!O163,IF($N$7="I",'VA_k1=0.3_k2=0.7'!P163,IF($N$7="R",'VA_k1=0.3_k2=0.7'!Q163,IF($N$7="D",'VA_k1=0.3_k2=0.7'!R163,IF($N$7="V",'VA_k1=0.3_k2=0.7'!S163,"")))))))</f>
        <v>0.24673704225551346</v>
      </c>
      <c r="AA164" s="133">
        <f>IF($O$17="X",$Q$9,'VA_k1=0.4_k2=0.6'!M163)</f>
        <v>5</v>
      </c>
      <c r="AB164" s="133">
        <f>IF($O$17="X",$R$9,IF($N$7="S1",'VA_k1=0.4_k2=0.6'!N163,IF($N$7="S2",'VA_k1=0.4_k2=0.6'!O163,IF($N$7="I",'VA_k1=0.4_k2=0.6'!P163,IF($N$7="R",'VA_k1=0.4_k2=0.6'!Q163,IF($N$7="D",'VA_k1=0.4_k2=0.6'!R163,IF($N$7="V",'VA_k1=0.4_k2=0.6'!S163,"")))))))</f>
        <v>0.24673704225551346</v>
      </c>
      <c r="AC164" s="133">
        <f>IF($O$18="X",$Q$9,'VA_k1=0.5_k2=0.5'!M163)</f>
        <v>5</v>
      </c>
      <c r="AD164" s="133">
        <f>IF($O$18="X",$R$9,IF($N$7="S1",'VA_k1=0.5_k2=0.5'!N163,IF($N$7="S2",'VA_k1=0.5_k2=0.5'!O163,IF($N$7="I",'VA_k1=0.5_k2=0.5'!P163,IF($N$7="R",'VA_k1=0.5_k2=0.5'!Q163,IF($N$7="D",'VA_k1=0.5_k2=0.5'!R163,IF($N$7="V",'VA_k1=0.5_k2=0.5'!S163,"")))))))</f>
        <v>0.24673704225551346</v>
      </c>
      <c r="AE164" s="133">
        <f>IF($O$19="X",$Q$9,'VA_k1=0.6_k2=0.4'!M163)</f>
        <v>5</v>
      </c>
      <c r="AF164" s="133">
        <f>IF($O$19="X",$R$9,IF($N$7="S1",'VA_k1=0.6_k2=0.4'!N163,IF($N$7="S2",'VA_k1=0.6_k2=0.4'!O163,IF($N$7="I",'VA_k1=0.6_k2=0.4'!P163,IF($N$7="R",'VA_k1=0.6_k2=0.4'!Q163,IF($N$7="D",'VA_k1=0.6_k2=0.4'!R163,IF($N$7="V",'VA_k1=0.6_k2=0.4'!S163,"")))))))</f>
        <v>0.24673704225551346</v>
      </c>
      <c r="AG164" s="133">
        <f>IF($O$20="X",$Q$9,'VA_k1=0.7_k2=0.3'!M163)</f>
        <v>5</v>
      </c>
      <c r="AH164" s="133">
        <f>IF($O$20="X",$R$9,IF($N$7="S1",'VA_k1=0.7_k2=0.3'!N163,IF($N$7="S2",'VA_k1=0.7_k2=0.3'!O163,IF($N$7="I",'VA_k1=0.7_k2=0.3'!P163,IF($N$7="R",'VA_k1=0.7_k2=0.3'!Q163,IF($N$7="D",'VA_k1=0.7_k2=0.3'!R163,IF($N$7="V",'VA_k1=0.7_k2=0.3'!S163,"")))))))</f>
        <v>0.24673704225551346</v>
      </c>
      <c r="AI164" s="133">
        <f>IF($O$21="X",$Q$9,'VA_k1=0.8_k2=0.2'!M163)</f>
        <v>5</v>
      </c>
      <c r="AJ164" s="133">
        <f>IF($O$21="X",$R$9,IF($N$7="S1",'VA_k1=0.8_k2=0.2'!N163,IF($N$7="S2",'VA_k1=0.8_k2=0.2'!O163,IF($N$7="I",'VA_k1=0.8_k2=0.2'!P163,IF($N$7="R",'VA_k1=0.8_k2=0.2'!Q163,IF($N$7="D",'VA_k1=0.8_k2=0.2'!R163,IF($N$7="V",'VA_k1=0.8_k2=0.2'!S163,"")))))))</f>
        <v>0.24673704225551346</v>
      </c>
      <c r="AK164" s="133" t="e">
        <f>IF($O$22="X",$Q$9,'VA_k1=0.9_k2=0.1'!M163)</f>
        <v>#N/A</v>
      </c>
      <c r="AL164" s="133" t="e">
        <f>IF($O$22="X",$R$9,IF($N$7="S1",'VA_k1=0.9_k2=0.1'!N163,IF($N$7="S2",'VA_k1=0.9_k2=0.1'!O163,IF($N$7="I",'VA_k1=0.9_k2=0.1'!P163,IF($N$7="R",'VA_k1=0.9_k2=0.1'!Q163,IF($N$7="D",'VA_k1=0.9_k2=0.1'!R163,IF($N$7="V",'VA_k1=0.9_k2=0.1'!S163,"")))))))</f>
        <v>#N/A</v>
      </c>
      <c r="AM164" s="133">
        <f>IF($O$23="X",$Q$9,'VA_k1=1.0_k2=0.0'!M163)</f>
        <v>5</v>
      </c>
      <c r="AN164" s="133">
        <f>IF($O$23="X",$R$9,IF($N$7="S1",'VA_k1=1.0_k2=0.0'!N163,IF($N$7="S2",'VA_k1=1.0_k2=0.0'!O163,IF($N$7="I",'VA_k1=1.0_k2=0.0'!P163,IF($N$7="R",'VA_k1=1.0_k2=0.0'!Q163,IF($N$7="D",'VA_k1=1.0_k2=0.0'!R163,IF($N$7="V",'VA_k1=1.0_k2=0.0'!S163,"")))))))</f>
        <v>0.24673704225551346</v>
      </c>
    </row>
    <row r="165" spans="17:40" x14ac:dyDescent="0.25">
      <c r="Q165" s="133" t="e">
        <f>IF($O$12="X",$Q$9,'RESULTS (2S)'!B179)</f>
        <v>#N/A</v>
      </c>
      <c r="R165" s="133" t="e">
        <f>IF($O$12="X",$R$9,IF($N$7="S1",'RESULTS (2S)'!C179,IF($N$7="S2",'RESULTS (2S)'!D179,IF($N$7="I",'RESULTS (2S)'!E179,IF($N$7="R",'RESULTS (2S)'!F179,IF($N$7="D",'RESULTS (2S)'!G179,IF($N$7="V",'RESULTS (2S)'!H179,"")))))))</f>
        <v>#N/A</v>
      </c>
      <c r="S165" s="133">
        <f>IF($O$13="X",$Q$9,'VA_k1=0.0_k2=1.0'!M164)</f>
        <v>5</v>
      </c>
      <c r="T165" s="133">
        <f>IF($O$13="X",$R$9,IF($N$7="S1",'VA_k1=0.0_k2=1.0'!N164,IF($N$7="S2",'VA_k1=0.0_k2=1.0'!O164,IF($N$7="I",'VA_k1=0.0_k2=1.0'!P164,IF($N$7="R",'VA_k1=0.0_k2=1.0'!Q164,IF($N$7="D",'VA_k1=0.0_k2=1.0'!R164,IF($N$7="V",'VA_k1=0.0_k2=1.0'!S164,"")))))))</f>
        <v>0.24673704225551346</v>
      </c>
      <c r="U165" s="133">
        <f>IF($O$14="X",$Q$9,'VA_k1=0.1_k2=0.9'!M164)</f>
        <v>5</v>
      </c>
      <c r="V165" s="133">
        <f>IF($O$14="X",$R$9,IF($N$7="S1",'VA_k1=0.1_k2=0.9'!N164,IF($N$7="S2",'VA_k1=0.1_k2=0.9'!O164,IF($N$7="I",'VA_k1=0.1_k2=0.9'!P164,IF($N$7="R",'VA_k1=0.1_k2=0.9'!Q164,IF($N$7="D",'VA_k1=0.1_k2=0.9'!R164,IF($N$7="V",'VA_k1=0.1_k2=0.9'!S164,"")))))))</f>
        <v>0.24673704225551346</v>
      </c>
      <c r="W165" s="133">
        <f>IF($O$15="X",$Q$9,'VA_k1=0.2_k2=0.8'!M164)</f>
        <v>5</v>
      </c>
      <c r="X165" s="133">
        <f>IF($O$15="X",$R$9,IF($N$7="S1",'VA_k1=0.2_k2=0.8'!N164,IF($N$7="S2",'VA_k1=0.2_k2=0.8'!O164,IF($N$7="I",'VA_k1=0.2_k2=0.8'!P164,IF($N$7="R",'VA_k1=0.2_k2=0.8'!Q164,IF($N$7="D",'VA_k1=0.2_k2=0.8'!R164,IF($N$7="V",'VA_k1=0.2_k2=0.8'!S164,"")))))))</f>
        <v>0.24673704225551346</v>
      </c>
      <c r="Y165" s="133">
        <f>IF($O$16="X",$Q$9,'VA_k1=0.3_k2=0.7'!M164)</f>
        <v>5</v>
      </c>
      <c r="Z165" s="133">
        <f>IF($O$16="X",$R$9,IF($N$7="S1",'VA_k1=0.3_k2=0.7'!N164,IF($N$7="S2",'VA_k1=0.3_k2=0.7'!O164,IF($N$7="I",'VA_k1=0.3_k2=0.7'!P164,IF($N$7="R",'VA_k1=0.3_k2=0.7'!Q164,IF($N$7="D",'VA_k1=0.3_k2=0.7'!R164,IF($N$7="V",'VA_k1=0.3_k2=0.7'!S164,"")))))))</f>
        <v>0.24673704225551346</v>
      </c>
      <c r="AA165" s="133">
        <f>IF($O$17="X",$Q$9,'VA_k1=0.4_k2=0.6'!M164)</f>
        <v>5</v>
      </c>
      <c r="AB165" s="133">
        <f>IF($O$17="X",$R$9,IF($N$7="S1",'VA_k1=0.4_k2=0.6'!N164,IF($N$7="S2",'VA_k1=0.4_k2=0.6'!O164,IF($N$7="I",'VA_k1=0.4_k2=0.6'!P164,IF($N$7="R",'VA_k1=0.4_k2=0.6'!Q164,IF($N$7="D",'VA_k1=0.4_k2=0.6'!R164,IF($N$7="V",'VA_k1=0.4_k2=0.6'!S164,"")))))))</f>
        <v>0.24673704225551346</v>
      </c>
      <c r="AC165" s="133">
        <f>IF($O$18="X",$Q$9,'VA_k1=0.5_k2=0.5'!M164)</f>
        <v>5</v>
      </c>
      <c r="AD165" s="133">
        <f>IF($O$18="X",$R$9,IF($N$7="S1",'VA_k1=0.5_k2=0.5'!N164,IF($N$7="S2",'VA_k1=0.5_k2=0.5'!O164,IF($N$7="I",'VA_k1=0.5_k2=0.5'!P164,IF($N$7="R",'VA_k1=0.5_k2=0.5'!Q164,IF($N$7="D",'VA_k1=0.5_k2=0.5'!R164,IF($N$7="V",'VA_k1=0.5_k2=0.5'!S164,"")))))))</f>
        <v>0.24673704225551346</v>
      </c>
      <c r="AE165" s="133">
        <f>IF($O$19="X",$Q$9,'VA_k1=0.6_k2=0.4'!M164)</f>
        <v>5</v>
      </c>
      <c r="AF165" s="133">
        <f>IF($O$19="X",$R$9,IF($N$7="S1",'VA_k1=0.6_k2=0.4'!N164,IF($N$7="S2",'VA_k1=0.6_k2=0.4'!O164,IF($N$7="I",'VA_k1=0.6_k2=0.4'!P164,IF($N$7="R",'VA_k1=0.6_k2=0.4'!Q164,IF($N$7="D",'VA_k1=0.6_k2=0.4'!R164,IF($N$7="V",'VA_k1=0.6_k2=0.4'!S164,"")))))))</f>
        <v>0.24673704225551346</v>
      </c>
      <c r="AG165" s="133">
        <f>IF($O$20="X",$Q$9,'VA_k1=0.7_k2=0.3'!M164)</f>
        <v>5</v>
      </c>
      <c r="AH165" s="133">
        <f>IF($O$20="X",$R$9,IF($N$7="S1",'VA_k1=0.7_k2=0.3'!N164,IF($N$7="S2",'VA_k1=0.7_k2=0.3'!O164,IF($N$7="I",'VA_k1=0.7_k2=0.3'!P164,IF($N$7="R",'VA_k1=0.7_k2=0.3'!Q164,IF($N$7="D",'VA_k1=0.7_k2=0.3'!R164,IF($N$7="V",'VA_k1=0.7_k2=0.3'!S164,"")))))))</f>
        <v>0.24673704225551346</v>
      </c>
      <c r="AI165" s="133">
        <f>IF($O$21="X",$Q$9,'VA_k1=0.8_k2=0.2'!M164)</f>
        <v>5</v>
      </c>
      <c r="AJ165" s="133">
        <f>IF($O$21="X",$R$9,IF($N$7="S1",'VA_k1=0.8_k2=0.2'!N164,IF($N$7="S2",'VA_k1=0.8_k2=0.2'!O164,IF($N$7="I",'VA_k1=0.8_k2=0.2'!P164,IF($N$7="R",'VA_k1=0.8_k2=0.2'!Q164,IF($N$7="D",'VA_k1=0.8_k2=0.2'!R164,IF($N$7="V",'VA_k1=0.8_k2=0.2'!S164,"")))))))</f>
        <v>0.24673704225551346</v>
      </c>
      <c r="AK165" s="133" t="e">
        <f>IF($O$22="X",$Q$9,'VA_k1=0.9_k2=0.1'!M164)</f>
        <v>#N/A</v>
      </c>
      <c r="AL165" s="133" t="e">
        <f>IF($O$22="X",$R$9,IF($N$7="S1",'VA_k1=0.9_k2=0.1'!N164,IF($N$7="S2",'VA_k1=0.9_k2=0.1'!O164,IF($N$7="I",'VA_k1=0.9_k2=0.1'!P164,IF($N$7="R",'VA_k1=0.9_k2=0.1'!Q164,IF($N$7="D",'VA_k1=0.9_k2=0.1'!R164,IF($N$7="V",'VA_k1=0.9_k2=0.1'!S164,"")))))))</f>
        <v>#N/A</v>
      </c>
      <c r="AM165" s="133">
        <f>IF($O$23="X",$Q$9,'VA_k1=1.0_k2=0.0'!M164)</f>
        <v>5</v>
      </c>
      <c r="AN165" s="133">
        <f>IF($O$23="X",$R$9,IF($N$7="S1",'VA_k1=1.0_k2=0.0'!N164,IF($N$7="S2",'VA_k1=1.0_k2=0.0'!O164,IF($N$7="I",'VA_k1=1.0_k2=0.0'!P164,IF($N$7="R",'VA_k1=1.0_k2=0.0'!Q164,IF($N$7="D",'VA_k1=1.0_k2=0.0'!R164,IF($N$7="V",'VA_k1=1.0_k2=0.0'!S164,"")))))))</f>
        <v>0.24673704225551346</v>
      </c>
    </row>
    <row r="166" spans="17:40" x14ac:dyDescent="0.25">
      <c r="Q166" s="133" t="e">
        <f>IF($O$12="X",$Q$9,'RESULTS (2S)'!B180)</f>
        <v>#N/A</v>
      </c>
      <c r="R166" s="133" t="e">
        <f>IF($O$12="X",$R$9,IF($N$7="S1",'RESULTS (2S)'!C180,IF($N$7="S2",'RESULTS (2S)'!D180,IF($N$7="I",'RESULTS (2S)'!E180,IF($N$7="R",'RESULTS (2S)'!F180,IF($N$7="D",'RESULTS (2S)'!G180,IF($N$7="V",'RESULTS (2S)'!H180,"")))))))</f>
        <v>#N/A</v>
      </c>
      <c r="S166" s="133">
        <f>IF($O$13="X",$Q$9,'VA_k1=0.0_k2=1.0'!M165)</f>
        <v>5</v>
      </c>
      <c r="T166" s="133">
        <f>IF($O$13="X",$R$9,IF($N$7="S1",'VA_k1=0.0_k2=1.0'!N165,IF($N$7="S2",'VA_k1=0.0_k2=1.0'!O165,IF($N$7="I",'VA_k1=0.0_k2=1.0'!P165,IF($N$7="R",'VA_k1=0.0_k2=1.0'!Q165,IF($N$7="D",'VA_k1=0.0_k2=1.0'!R165,IF($N$7="V",'VA_k1=0.0_k2=1.0'!S165,"")))))))</f>
        <v>0.24673704225551346</v>
      </c>
      <c r="U166" s="133">
        <f>IF($O$14="X",$Q$9,'VA_k1=0.1_k2=0.9'!M165)</f>
        <v>5</v>
      </c>
      <c r="V166" s="133">
        <f>IF($O$14="X",$R$9,IF($N$7="S1",'VA_k1=0.1_k2=0.9'!N165,IF($N$7="S2",'VA_k1=0.1_k2=0.9'!O165,IF($N$7="I",'VA_k1=0.1_k2=0.9'!P165,IF($N$7="R",'VA_k1=0.1_k2=0.9'!Q165,IF($N$7="D",'VA_k1=0.1_k2=0.9'!R165,IF($N$7="V",'VA_k1=0.1_k2=0.9'!S165,"")))))))</f>
        <v>0.24673704225551346</v>
      </c>
      <c r="W166" s="133">
        <f>IF($O$15="X",$Q$9,'VA_k1=0.2_k2=0.8'!M165)</f>
        <v>5</v>
      </c>
      <c r="X166" s="133">
        <f>IF($O$15="X",$R$9,IF($N$7="S1",'VA_k1=0.2_k2=0.8'!N165,IF($N$7="S2",'VA_k1=0.2_k2=0.8'!O165,IF($N$7="I",'VA_k1=0.2_k2=0.8'!P165,IF($N$7="R",'VA_k1=0.2_k2=0.8'!Q165,IF($N$7="D",'VA_k1=0.2_k2=0.8'!R165,IF($N$7="V",'VA_k1=0.2_k2=0.8'!S165,"")))))))</f>
        <v>0.24673704225551346</v>
      </c>
      <c r="Y166" s="133">
        <f>IF($O$16="X",$Q$9,'VA_k1=0.3_k2=0.7'!M165)</f>
        <v>5</v>
      </c>
      <c r="Z166" s="133">
        <f>IF($O$16="X",$R$9,IF($N$7="S1",'VA_k1=0.3_k2=0.7'!N165,IF($N$7="S2",'VA_k1=0.3_k2=0.7'!O165,IF($N$7="I",'VA_k1=0.3_k2=0.7'!P165,IF($N$7="R",'VA_k1=0.3_k2=0.7'!Q165,IF($N$7="D",'VA_k1=0.3_k2=0.7'!R165,IF($N$7="V",'VA_k1=0.3_k2=0.7'!S165,"")))))))</f>
        <v>0.24673704225551346</v>
      </c>
      <c r="AA166" s="133">
        <f>IF($O$17="X",$Q$9,'VA_k1=0.4_k2=0.6'!M165)</f>
        <v>5</v>
      </c>
      <c r="AB166" s="133">
        <f>IF($O$17="X",$R$9,IF($N$7="S1",'VA_k1=0.4_k2=0.6'!N165,IF($N$7="S2",'VA_k1=0.4_k2=0.6'!O165,IF($N$7="I",'VA_k1=0.4_k2=0.6'!P165,IF($N$7="R",'VA_k1=0.4_k2=0.6'!Q165,IF($N$7="D",'VA_k1=0.4_k2=0.6'!R165,IF($N$7="V",'VA_k1=0.4_k2=0.6'!S165,"")))))))</f>
        <v>0.24673704225551346</v>
      </c>
      <c r="AC166" s="133">
        <f>IF($O$18="X",$Q$9,'VA_k1=0.5_k2=0.5'!M165)</f>
        <v>5</v>
      </c>
      <c r="AD166" s="133">
        <f>IF($O$18="X",$R$9,IF($N$7="S1",'VA_k1=0.5_k2=0.5'!N165,IF($N$7="S2",'VA_k1=0.5_k2=0.5'!O165,IF($N$7="I",'VA_k1=0.5_k2=0.5'!P165,IF($N$7="R",'VA_k1=0.5_k2=0.5'!Q165,IF($N$7="D",'VA_k1=0.5_k2=0.5'!R165,IF($N$7="V",'VA_k1=0.5_k2=0.5'!S165,"")))))))</f>
        <v>0.24673704225551346</v>
      </c>
      <c r="AE166" s="133">
        <f>IF($O$19="X",$Q$9,'VA_k1=0.6_k2=0.4'!M165)</f>
        <v>5</v>
      </c>
      <c r="AF166" s="133">
        <f>IF($O$19="X",$R$9,IF($N$7="S1",'VA_k1=0.6_k2=0.4'!N165,IF($N$7="S2",'VA_k1=0.6_k2=0.4'!O165,IF($N$7="I",'VA_k1=0.6_k2=0.4'!P165,IF($N$7="R",'VA_k1=0.6_k2=0.4'!Q165,IF($N$7="D",'VA_k1=0.6_k2=0.4'!R165,IF($N$7="V",'VA_k1=0.6_k2=0.4'!S165,"")))))))</f>
        <v>0.24673704225551346</v>
      </c>
      <c r="AG166" s="133">
        <f>IF($O$20="X",$Q$9,'VA_k1=0.7_k2=0.3'!M165)</f>
        <v>5</v>
      </c>
      <c r="AH166" s="133">
        <f>IF($O$20="X",$R$9,IF($N$7="S1",'VA_k1=0.7_k2=0.3'!N165,IF($N$7="S2",'VA_k1=0.7_k2=0.3'!O165,IF($N$7="I",'VA_k1=0.7_k2=0.3'!P165,IF($N$7="R",'VA_k1=0.7_k2=0.3'!Q165,IF($N$7="D",'VA_k1=0.7_k2=0.3'!R165,IF($N$7="V",'VA_k1=0.7_k2=0.3'!S165,"")))))))</f>
        <v>0.24673704225551346</v>
      </c>
      <c r="AI166" s="133">
        <f>IF($O$21="X",$Q$9,'VA_k1=0.8_k2=0.2'!M165)</f>
        <v>5</v>
      </c>
      <c r="AJ166" s="133">
        <f>IF($O$21="X",$R$9,IF($N$7="S1",'VA_k1=0.8_k2=0.2'!N165,IF($N$7="S2",'VA_k1=0.8_k2=0.2'!O165,IF($N$7="I",'VA_k1=0.8_k2=0.2'!P165,IF($N$7="R",'VA_k1=0.8_k2=0.2'!Q165,IF($N$7="D",'VA_k1=0.8_k2=0.2'!R165,IF($N$7="V",'VA_k1=0.8_k2=0.2'!S165,"")))))))</f>
        <v>0.24673704225551346</v>
      </c>
      <c r="AK166" s="133" t="e">
        <f>IF($O$22="X",$Q$9,'VA_k1=0.9_k2=0.1'!M165)</f>
        <v>#N/A</v>
      </c>
      <c r="AL166" s="133" t="e">
        <f>IF($O$22="X",$R$9,IF($N$7="S1",'VA_k1=0.9_k2=0.1'!N165,IF($N$7="S2",'VA_k1=0.9_k2=0.1'!O165,IF($N$7="I",'VA_k1=0.9_k2=0.1'!P165,IF($N$7="R",'VA_k1=0.9_k2=0.1'!Q165,IF($N$7="D",'VA_k1=0.9_k2=0.1'!R165,IF($N$7="V",'VA_k1=0.9_k2=0.1'!S165,"")))))))</f>
        <v>#N/A</v>
      </c>
      <c r="AM166" s="133">
        <f>IF($O$23="X",$Q$9,'VA_k1=1.0_k2=0.0'!M165)</f>
        <v>5</v>
      </c>
      <c r="AN166" s="133">
        <f>IF($O$23="X",$R$9,IF($N$7="S1",'VA_k1=1.0_k2=0.0'!N165,IF($N$7="S2",'VA_k1=1.0_k2=0.0'!O165,IF($N$7="I",'VA_k1=1.0_k2=0.0'!P165,IF($N$7="R",'VA_k1=1.0_k2=0.0'!Q165,IF($N$7="D",'VA_k1=1.0_k2=0.0'!R165,IF($N$7="V",'VA_k1=1.0_k2=0.0'!S165,"")))))))</f>
        <v>0.24673704225551346</v>
      </c>
    </row>
    <row r="167" spans="17:40" x14ac:dyDescent="0.25">
      <c r="Q167" s="133" t="e">
        <f>IF($O$12="X",$Q$9,'RESULTS (2S)'!B181)</f>
        <v>#N/A</v>
      </c>
      <c r="R167" s="133" t="e">
        <f>IF($O$12="X",$R$9,IF($N$7="S1",'RESULTS (2S)'!C181,IF($N$7="S2",'RESULTS (2S)'!D181,IF($N$7="I",'RESULTS (2S)'!E181,IF($N$7="R",'RESULTS (2S)'!F181,IF($N$7="D",'RESULTS (2S)'!G181,IF($N$7="V",'RESULTS (2S)'!H181,"")))))))</f>
        <v>#N/A</v>
      </c>
      <c r="S167" s="133">
        <f>IF($O$13="X",$Q$9,'VA_k1=0.0_k2=1.0'!M166)</f>
        <v>5</v>
      </c>
      <c r="T167" s="133">
        <f>IF($O$13="X",$R$9,IF($N$7="S1",'VA_k1=0.0_k2=1.0'!N166,IF($N$7="S2",'VA_k1=0.0_k2=1.0'!O166,IF($N$7="I",'VA_k1=0.0_k2=1.0'!P166,IF($N$7="R",'VA_k1=0.0_k2=1.0'!Q166,IF($N$7="D",'VA_k1=0.0_k2=1.0'!R166,IF($N$7="V",'VA_k1=0.0_k2=1.0'!S166,"")))))))</f>
        <v>0.24673704225551346</v>
      </c>
      <c r="U167" s="133">
        <f>IF($O$14="X",$Q$9,'VA_k1=0.1_k2=0.9'!M166)</f>
        <v>5</v>
      </c>
      <c r="V167" s="133">
        <f>IF($O$14="X",$R$9,IF($N$7="S1",'VA_k1=0.1_k2=0.9'!N166,IF($N$7="S2",'VA_k1=0.1_k2=0.9'!O166,IF($N$7="I",'VA_k1=0.1_k2=0.9'!P166,IF($N$7="R",'VA_k1=0.1_k2=0.9'!Q166,IF($N$7="D",'VA_k1=0.1_k2=0.9'!R166,IF($N$7="V",'VA_k1=0.1_k2=0.9'!S166,"")))))))</f>
        <v>0.24673704225551346</v>
      </c>
      <c r="W167" s="133">
        <f>IF($O$15="X",$Q$9,'VA_k1=0.2_k2=0.8'!M166)</f>
        <v>5</v>
      </c>
      <c r="X167" s="133">
        <f>IF($O$15="X",$R$9,IF($N$7="S1",'VA_k1=0.2_k2=0.8'!N166,IF($N$7="S2",'VA_k1=0.2_k2=0.8'!O166,IF($N$7="I",'VA_k1=0.2_k2=0.8'!P166,IF($N$7="R",'VA_k1=0.2_k2=0.8'!Q166,IF($N$7="D",'VA_k1=0.2_k2=0.8'!R166,IF($N$7="V",'VA_k1=0.2_k2=0.8'!S166,"")))))))</f>
        <v>0.24673704225551346</v>
      </c>
      <c r="Y167" s="133">
        <f>IF($O$16="X",$Q$9,'VA_k1=0.3_k2=0.7'!M166)</f>
        <v>5</v>
      </c>
      <c r="Z167" s="133">
        <f>IF($O$16="X",$R$9,IF($N$7="S1",'VA_k1=0.3_k2=0.7'!N166,IF($N$7="S2",'VA_k1=0.3_k2=0.7'!O166,IF($N$7="I",'VA_k1=0.3_k2=0.7'!P166,IF($N$7="R",'VA_k1=0.3_k2=0.7'!Q166,IF($N$7="D",'VA_k1=0.3_k2=0.7'!R166,IF($N$7="V",'VA_k1=0.3_k2=0.7'!S166,"")))))))</f>
        <v>0.24673704225551346</v>
      </c>
      <c r="AA167" s="133">
        <f>IF($O$17="X",$Q$9,'VA_k1=0.4_k2=0.6'!M166)</f>
        <v>5</v>
      </c>
      <c r="AB167" s="133">
        <f>IF($O$17="X",$R$9,IF($N$7="S1",'VA_k1=0.4_k2=0.6'!N166,IF($N$7="S2",'VA_k1=0.4_k2=0.6'!O166,IF($N$7="I",'VA_k1=0.4_k2=0.6'!P166,IF($N$7="R",'VA_k1=0.4_k2=0.6'!Q166,IF($N$7="D",'VA_k1=0.4_k2=0.6'!R166,IF($N$7="V",'VA_k1=0.4_k2=0.6'!S166,"")))))))</f>
        <v>0.24673704225551346</v>
      </c>
      <c r="AC167" s="133">
        <f>IF($O$18="X",$Q$9,'VA_k1=0.5_k2=0.5'!M166)</f>
        <v>5</v>
      </c>
      <c r="AD167" s="133">
        <f>IF($O$18="X",$R$9,IF($N$7="S1",'VA_k1=0.5_k2=0.5'!N166,IF($N$7="S2",'VA_k1=0.5_k2=0.5'!O166,IF($N$7="I",'VA_k1=0.5_k2=0.5'!P166,IF($N$7="R",'VA_k1=0.5_k2=0.5'!Q166,IF($N$7="D",'VA_k1=0.5_k2=0.5'!R166,IF($N$7="V",'VA_k1=0.5_k2=0.5'!S166,"")))))))</f>
        <v>0.24673704225551346</v>
      </c>
      <c r="AE167" s="133">
        <f>IF($O$19="X",$Q$9,'VA_k1=0.6_k2=0.4'!M166)</f>
        <v>5</v>
      </c>
      <c r="AF167" s="133">
        <f>IF($O$19="X",$R$9,IF($N$7="S1",'VA_k1=0.6_k2=0.4'!N166,IF($N$7="S2",'VA_k1=0.6_k2=0.4'!O166,IF($N$7="I",'VA_k1=0.6_k2=0.4'!P166,IF($N$7="R",'VA_k1=0.6_k2=0.4'!Q166,IF($N$7="D",'VA_k1=0.6_k2=0.4'!R166,IF($N$7="V",'VA_k1=0.6_k2=0.4'!S166,"")))))))</f>
        <v>0.24673704225551346</v>
      </c>
      <c r="AG167" s="133">
        <f>IF($O$20="X",$Q$9,'VA_k1=0.7_k2=0.3'!M166)</f>
        <v>5</v>
      </c>
      <c r="AH167" s="133">
        <f>IF($O$20="X",$R$9,IF($N$7="S1",'VA_k1=0.7_k2=0.3'!N166,IF($N$7="S2",'VA_k1=0.7_k2=0.3'!O166,IF($N$7="I",'VA_k1=0.7_k2=0.3'!P166,IF($N$7="R",'VA_k1=0.7_k2=0.3'!Q166,IF($N$7="D",'VA_k1=0.7_k2=0.3'!R166,IF($N$7="V",'VA_k1=0.7_k2=0.3'!S166,"")))))))</f>
        <v>0.24673704225551346</v>
      </c>
      <c r="AI167" s="133">
        <f>IF($O$21="X",$Q$9,'VA_k1=0.8_k2=0.2'!M166)</f>
        <v>5</v>
      </c>
      <c r="AJ167" s="133">
        <f>IF($O$21="X",$R$9,IF($N$7="S1",'VA_k1=0.8_k2=0.2'!N166,IF($N$7="S2",'VA_k1=0.8_k2=0.2'!O166,IF($N$7="I",'VA_k1=0.8_k2=0.2'!P166,IF($N$7="R",'VA_k1=0.8_k2=0.2'!Q166,IF($N$7="D",'VA_k1=0.8_k2=0.2'!R166,IF($N$7="V",'VA_k1=0.8_k2=0.2'!S166,"")))))))</f>
        <v>0.24673704225551346</v>
      </c>
      <c r="AK167" s="133" t="e">
        <f>IF($O$22="X",$Q$9,'VA_k1=0.9_k2=0.1'!M166)</f>
        <v>#N/A</v>
      </c>
      <c r="AL167" s="133" t="e">
        <f>IF($O$22="X",$R$9,IF($N$7="S1",'VA_k1=0.9_k2=0.1'!N166,IF($N$7="S2",'VA_k1=0.9_k2=0.1'!O166,IF($N$7="I",'VA_k1=0.9_k2=0.1'!P166,IF($N$7="R",'VA_k1=0.9_k2=0.1'!Q166,IF($N$7="D",'VA_k1=0.9_k2=0.1'!R166,IF($N$7="V",'VA_k1=0.9_k2=0.1'!S166,"")))))))</f>
        <v>#N/A</v>
      </c>
      <c r="AM167" s="133">
        <f>IF($O$23="X",$Q$9,'VA_k1=1.0_k2=0.0'!M166)</f>
        <v>5</v>
      </c>
      <c r="AN167" s="133">
        <f>IF($O$23="X",$R$9,IF($N$7="S1",'VA_k1=1.0_k2=0.0'!N166,IF($N$7="S2",'VA_k1=1.0_k2=0.0'!O166,IF($N$7="I",'VA_k1=1.0_k2=0.0'!P166,IF($N$7="R",'VA_k1=1.0_k2=0.0'!Q166,IF($N$7="D",'VA_k1=1.0_k2=0.0'!R166,IF($N$7="V",'VA_k1=1.0_k2=0.0'!S166,"")))))))</f>
        <v>0.24673704225551346</v>
      </c>
    </row>
    <row r="168" spans="17:40" x14ac:dyDescent="0.25">
      <c r="Q168" s="133" t="e">
        <f>IF($O$12="X",$Q$9,'RESULTS (2S)'!B182)</f>
        <v>#N/A</v>
      </c>
      <c r="R168" s="133" t="e">
        <f>IF($O$12="X",$R$9,IF($N$7="S1",'RESULTS (2S)'!C182,IF($N$7="S2",'RESULTS (2S)'!D182,IF($N$7="I",'RESULTS (2S)'!E182,IF($N$7="R",'RESULTS (2S)'!F182,IF($N$7="D",'RESULTS (2S)'!G182,IF($N$7="V",'RESULTS (2S)'!H182,"")))))))</f>
        <v>#N/A</v>
      </c>
      <c r="S168" s="133">
        <f>IF($O$13="X",$Q$9,'VA_k1=0.0_k2=1.0'!M167)</f>
        <v>5</v>
      </c>
      <c r="T168" s="133">
        <f>IF($O$13="X",$R$9,IF($N$7="S1",'VA_k1=0.0_k2=1.0'!N167,IF($N$7="S2",'VA_k1=0.0_k2=1.0'!O167,IF($N$7="I",'VA_k1=0.0_k2=1.0'!P167,IF($N$7="R",'VA_k1=0.0_k2=1.0'!Q167,IF($N$7="D",'VA_k1=0.0_k2=1.0'!R167,IF($N$7="V",'VA_k1=0.0_k2=1.0'!S167,"")))))))</f>
        <v>0.24673704225551346</v>
      </c>
      <c r="U168" s="133">
        <f>IF($O$14="X",$Q$9,'VA_k1=0.1_k2=0.9'!M167)</f>
        <v>5</v>
      </c>
      <c r="V168" s="133">
        <f>IF($O$14="X",$R$9,IF($N$7="S1",'VA_k1=0.1_k2=0.9'!N167,IF($N$7="S2",'VA_k1=0.1_k2=0.9'!O167,IF($N$7="I",'VA_k1=0.1_k2=0.9'!P167,IF($N$7="R",'VA_k1=0.1_k2=0.9'!Q167,IF($N$7="D",'VA_k1=0.1_k2=0.9'!R167,IF($N$7="V",'VA_k1=0.1_k2=0.9'!S167,"")))))))</f>
        <v>0.24673704225551346</v>
      </c>
      <c r="W168" s="133">
        <f>IF($O$15="X",$Q$9,'VA_k1=0.2_k2=0.8'!M167)</f>
        <v>5</v>
      </c>
      <c r="X168" s="133">
        <f>IF($O$15="X",$R$9,IF($N$7="S1",'VA_k1=0.2_k2=0.8'!N167,IF($N$7="S2",'VA_k1=0.2_k2=0.8'!O167,IF($N$7="I",'VA_k1=0.2_k2=0.8'!P167,IF($N$7="R",'VA_k1=0.2_k2=0.8'!Q167,IF($N$7="D",'VA_k1=0.2_k2=0.8'!R167,IF($N$7="V",'VA_k1=0.2_k2=0.8'!S167,"")))))))</f>
        <v>0.24673704225551346</v>
      </c>
      <c r="Y168" s="133">
        <f>IF($O$16="X",$Q$9,'VA_k1=0.3_k2=0.7'!M167)</f>
        <v>5</v>
      </c>
      <c r="Z168" s="133">
        <f>IF($O$16="X",$R$9,IF($N$7="S1",'VA_k1=0.3_k2=0.7'!N167,IF($N$7="S2",'VA_k1=0.3_k2=0.7'!O167,IF($N$7="I",'VA_k1=0.3_k2=0.7'!P167,IF($N$7="R",'VA_k1=0.3_k2=0.7'!Q167,IF($N$7="D",'VA_k1=0.3_k2=0.7'!R167,IF($N$7="V",'VA_k1=0.3_k2=0.7'!S167,"")))))))</f>
        <v>0.24673704225551346</v>
      </c>
      <c r="AA168" s="133">
        <f>IF($O$17="X",$Q$9,'VA_k1=0.4_k2=0.6'!M167)</f>
        <v>5</v>
      </c>
      <c r="AB168" s="133">
        <f>IF($O$17="X",$R$9,IF($N$7="S1",'VA_k1=0.4_k2=0.6'!N167,IF($N$7="S2",'VA_k1=0.4_k2=0.6'!O167,IF($N$7="I",'VA_k1=0.4_k2=0.6'!P167,IF($N$7="R",'VA_k1=0.4_k2=0.6'!Q167,IF($N$7="D",'VA_k1=0.4_k2=0.6'!R167,IF($N$7="V",'VA_k1=0.4_k2=0.6'!S167,"")))))))</f>
        <v>0.24673704225551346</v>
      </c>
      <c r="AC168" s="133">
        <f>IF($O$18="X",$Q$9,'VA_k1=0.5_k2=0.5'!M167)</f>
        <v>5</v>
      </c>
      <c r="AD168" s="133">
        <f>IF($O$18="X",$R$9,IF($N$7="S1",'VA_k1=0.5_k2=0.5'!N167,IF($N$7="S2",'VA_k1=0.5_k2=0.5'!O167,IF($N$7="I",'VA_k1=0.5_k2=0.5'!P167,IF($N$7="R",'VA_k1=0.5_k2=0.5'!Q167,IF($N$7="D",'VA_k1=0.5_k2=0.5'!R167,IF($N$7="V",'VA_k1=0.5_k2=0.5'!S167,"")))))))</f>
        <v>0.24673704225551346</v>
      </c>
      <c r="AE168" s="133">
        <f>IF($O$19="X",$Q$9,'VA_k1=0.6_k2=0.4'!M167)</f>
        <v>5</v>
      </c>
      <c r="AF168" s="133">
        <f>IF($O$19="X",$R$9,IF($N$7="S1",'VA_k1=0.6_k2=0.4'!N167,IF($N$7="S2",'VA_k1=0.6_k2=0.4'!O167,IF($N$7="I",'VA_k1=0.6_k2=0.4'!P167,IF($N$7="R",'VA_k1=0.6_k2=0.4'!Q167,IF($N$7="D",'VA_k1=0.6_k2=0.4'!R167,IF($N$7="V",'VA_k1=0.6_k2=0.4'!S167,"")))))))</f>
        <v>0.24673704225551346</v>
      </c>
      <c r="AG168" s="133">
        <f>IF($O$20="X",$Q$9,'VA_k1=0.7_k2=0.3'!M167)</f>
        <v>5</v>
      </c>
      <c r="AH168" s="133">
        <f>IF($O$20="X",$R$9,IF($N$7="S1",'VA_k1=0.7_k2=0.3'!N167,IF($N$7="S2",'VA_k1=0.7_k2=0.3'!O167,IF($N$7="I",'VA_k1=0.7_k2=0.3'!P167,IF($N$7="R",'VA_k1=0.7_k2=0.3'!Q167,IF($N$7="D",'VA_k1=0.7_k2=0.3'!R167,IF($N$7="V",'VA_k1=0.7_k2=0.3'!S167,"")))))))</f>
        <v>0.24673704225551346</v>
      </c>
      <c r="AI168" s="133">
        <f>IF($O$21="X",$Q$9,'VA_k1=0.8_k2=0.2'!M167)</f>
        <v>5</v>
      </c>
      <c r="AJ168" s="133">
        <f>IF($O$21="X",$R$9,IF($N$7="S1",'VA_k1=0.8_k2=0.2'!N167,IF($N$7="S2",'VA_k1=0.8_k2=0.2'!O167,IF($N$7="I",'VA_k1=0.8_k2=0.2'!P167,IF($N$7="R",'VA_k1=0.8_k2=0.2'!Q167,IF($N$7="D",'VA_k1=0.8_k2=0.2'!R167,IF($N$7="V",'VA_k1=0.8_k2=0.2'!S167,"")))))))</f>
        <v>0.24673704225551346</v>
      </c>
      <c r="AK168" s="133" t="e">
        <f>IF($O$22="X",$Q$9,'VA_k1=0.9_k2=0.1'!M167)</f>
        <v>#N/A</v>
      </c>
      <c r="AL168" s="133" t="e">
        <f>IF($O$22="X",$R$9,IF($N$7="S1",'VA_k1=0.9_k2=0.1'!N167,IF($N$7="S2",'VA_k1=0.9_k2=0.1'!O167,IF($N$7="I",'VA_k1=0.9_k2=0.1'!P167,IF($N$7="R",'VA_k1=0.9_k2=0.1'!Q167,IF($N$7="D",'VA_k1=0.9_k2=0.1'!R167,IF($N$7="V",'VA_k1=0.9_k2=0.1'!S167,"")))))))</f>
        <v>#N/A</v>
      </c>
      <c r="AM168" s="133">
        <f>IF($O$23="X",$Q$9,'VA_k1=1.0_k2=0.0'!M167)</f>
        <v>5</v>
      </c>
      <c r="AN168" s="133">
        <f>IF($O$23="X",$R$9,IF($N$7="S1",'VA_k1=1.0_k2=0.0'!N167,IF($N$7="S2",'VA_k1=1.0_k2=0.0'!O167,IF($N$7="I",'VA_k1=1.0_k2=0.0'!P167,IF($N$7="R",'VA_k1=1.0_k2=0.0'!Q167,IF($N$7="D",'VA_k1=1.0_k2=0.0'!R167,IF($N$7="V",'VA_k1=1.0_k2=0.0'!S167,"")))))))</f>
        <v>0.24673704225551346</v>
      </c>
    </row>
    <row r="169" spans="17:40" x14ac:dyDescent="0.25">
      <c r="Q169" s="133" t="e">
        <f>IF($O$12="X",$Q$9,'RESULTS (2S)'!B183)</f>
        <v>#N/A</v>
      </c>
      <c r="R169" s="133" t="e">
        <f>IF($O$12="X",$R$9,IF($N$7="S1",'RESULTS (2S)'!C183,IF($N$7="S2",'RESULTS (2S)'!D183,IF($N$7="I",'RESULTS (2S)'!E183,IF($N$7="R",'RESULTS (2S)'!F183,IF($N$7="D",'RESULTS (2S)'!G183,IF($N$7="V",'RESULTS (2S)'!H183,"")))))))</f>
        <v>#N/A</v>
      </c>
      <c r="S169" s="133">
        <f>IF($O$13="X",$Q$9,'VA_k1=0.0_k2=1.0'!M168)</f>
        <v>5</v>
      </c>
      <c r="T169" s="133">
        <f>IF($O$13="X",$R$9,IF($N$7="S1",'VA_k1=0.0_k2=1.0'!N168,IF($N$7="S2",'VA_k1=0.0_k2=1.0'!O168,IF($N$7="I",'VA_k1=0.0_k2=1.0'!P168,IF($N$7="R",'VA_k1=0.0_k2=1.0'!Q168,IF($N$7="D",'VA_k1=0.0_k2=1.0'!R168,IF($N$7="V",'VA_k1=0.0_k2=1.0'!S168,"")))))))</f>
        <v>0.24673704225551346</v>
      </c>
      <c r="U169" s="133">
        <f>IF($O$14="X",$Q$9,'VA_k1=0.1_k2=0.9'!M168)</f>
        <v>5</v>
      </c>
      <c r="V169" s="133">
        <f>IF($O$14="X",$R$9,IF($N$7="S1",'VA_k1=0.1_k2=0.9'!N168,IF($N$7="S2",'VA_k1=0.1_k2=0.9'!O168,IF($N$7="I",'VA_k1=0.1_k2=0.9'!P168,IF($N$7="R",'VA_k1=0.1_k2=0.9'!Q168,IF($N$7="D",'VA_k1=0.1_k2=0.9'!R168,IF($N$7="V",'VA_k1=0.1_k2=0.9'!S168,"")))))))</f>
        <v>0.24673704225551346</v>
      </c>
      <c r="W169" s="133">
        <f>IF($O$15="X",$Q$9,'VA_k1=0.2_k2=0.8'!M168)</f>
        <v>5</v>
      </c>
      <c r="X169" s="133">
        <f>IF($O$15="X",$R$9,IF($N$7="S1",'VA_k1=0.2_k2=0.8'!N168,IF($N$7="S2",'VA_k1=0.2_k2=0.8'!O168,IF($N$7="I",'VA_k1=0.2_k2=0.8'!P168,IF($N$7="R",'VA_k1=0.2_k2=0.8'!Q168,IF($N$7="D",'VA_k1=0.2_k2=0.8'!R168,IF($N$7="V",'VA_k1=0.2_k2=0.8'!S168,"")))))))</f>
        <v>0.24673704225551346</v>
      </c>
      <c r="Y169" s="133">
        <f>IF($O$16="X",$Q$9,'VA_k1=0.3_k2=0.7'!M168)</f>
        <v>5</v>
      </c>
      <c r="Z169" s="133">
        <f>IF($O$16="X",$R$9,IF($N$7="S1",'VA_k1=0.3_k2=0.7'!N168,IF($N$7="S2",'VA_k1=0.3_k2=0.7'!O168,IF($N$7="I",'VA_k1=0.3_k2=0.7'!P168,IF($N$7="R",'VA_k1=0.3_k2=0.7'!Q168,IF($N$7="D",'VA_k1=0.3_k2=0.7'!R168,IF($N$7="V",'VA_k1=0.3_k2=0.7'!S168,"")))))))</f>
        <v>0.24673704225551346</v>
      </c>
      <c r="AA169" s="133">
        <f>IF($O$17="X",$Q$9,'VA_k1=0.4_k2=0.6'!M168)</f>
        <v>5</v>
      </c>
      <c r="AB169" s="133">
        <f>IF($O$17="X",$R$9,IF($N$7="S1",'VA_k1=0.4_k2=0.6'!N168,IF($N$7="S2",'VA_k1=0.4_k2=0.6'!O168,IF($N$7="I",'VA_k1=0.4_k2=0.6'!P168,IF($N$7="R",'VA_k1=0.4_k2=0.6'!Q168,IF($N$7="D",'VA_k1=0.4_k2=0.6'!R168,IF($N$7="V",'VA_k1=0.4_k2=0.6'!S168,"")))))))</f>
        <v>0.24673704225551346</v>
      </c>
      <c r="AC169" s="133">
        <f>IF($O$18="X",$Q$9,'VA_k1=0.5_k2=0.5'!M168)</f>
        <v>5</v>
      </c>
      <c r="AD169" s="133">
        <f>IF($O$18="X",$R$9,IF($N$7="S1",'VA_k1=0.5_k2=0.5'!N168,IF($N$7="S2",'VA_k1=0.5_k2=0.5'!O168,IF($N$7="I",'VA_k1=0.5_k2=0.5'!P168,IF($N$7="R",'VA_k1=0.5_k2=0.5'!Q168,IF($N$7="D",'VA_k1=0.5_k2=0.5'!R168,IF($N$7="V",'VA_k1=0.5_k2=0.5'!S168,"")))))))</f>
        <v>0.24673704225551346</v>
      </c>
      <c r="AE169" s="133">
        <f>IF($O$19="X",$Q$9,'VA_k1=0.6_k2=0.4'!M168)</f>
        <v>5</v>
      </c>
      <c r="AF169" s="133">
        <f>IF($O$19="X",$R$9,IF($N$7="S1",'VA_k1=0.6_k2=0.4'!N168,IF($N$7="S2",'VA_k1=0.6_k2=0.4'!O168,IF($N$7="I",'VA_k1=0.6_k2=0.4'!P168,IF($N$7="R",'VA_k1=0.6_k2=0.4'!Q168,IF($N$7="D",'VA_k1=0.6_k2=0.4'!R168,IF($N$7="V",'VA_k1=0.6_k2=0.4'!S168,"")))))))</f>
        <v>0.24673704225551346</v>
      </c>
      <c r="AG169" s="133">
        <f>IF($O$20="X",$Q$9,'VA_k1=0.7_k2=0.3'!M168)</f>
        <v>5</v>
      </c>
      <c r="AH169" s="133">
        <f>IF($O$20="X",$R$9,IF($N$7="S1",'VA_k1=0.7_k2=0.3'!N168,IF($N$7="S2",'VA_k1=0.7_k2=0.3'!O168,IF($N$7="I",'VA_k1=0.7_k2=0.3'!P168,IF($N$7="R",'VA_k1=0.7_k2=0.3'!Q168,IF($N$7="D",'VA_k1=0.7_k2=0.3'!R168,IF($N$7="V",'VA_k1=0.7_k2=0.3'!S168,"")))))))</f>
        <v>0.24673704225551346</v>
      </c>
      <c r="AI169" s="133">
        <f>IF($O$21="X",$Q$9,'VA_k1=0.8_k2=0.2'!M168)</f>
        <v>5</v>
      </c>
      <c r="AJ169" s="133">
        <f>IF($O$21="X",$R$9,IF($N$7="S1",'VA_k1=0.8_k2=0.2'!N168,IF($N$7="S2",'VA_k1=0.8_k2=0.2'!O168,IF($N$7="I",'VA_k1=0.8_k2=0.2'!P168,IF($N$7="R",'VA_k1=0.8_k2=0.2'!Q168,IF($N$7="D",'VA_k1=0.8_k2=0.2'!R168,IF($N$7="V",'VA_k1=0.8_k2=0.2'!S168,"")))))))</f>
        <v>0.24673704225551346</v>
      </c>
      <c r="AK169" s="133" t="e">
        <f>IF($O$22="X",$Q$9,'VA_k1=0.9_k2=0.1'!M168)</f>
        <v>#N/A</v>
      </c>
      <c r="AL169" s="133" t="e">
        <f>IF($O$22="X",$R$9,IF($N$7="S1",'VA_k1=0.9_k2=0.1'!N168,IF($N$7="S2",'VA_k1=0.9_k2=0.1'!O168,IF($N$7="I",'VA_k1=0.9_k2=0.1'!P168,IF($N$7="R",'VA_k1=0.9_k2=0.1'!Q168,IF($N$7="D",'VA_k1=0.9_k2=0.1'!R168,IF($N$7="V",'VA_k1=0.9_k2=0.1'!S168,"")))))))</f>
        <v>#N/A</v>
      </c>
      <c r="AM169" s="133">
        <f>IF($O$23="X",$Q$9,'VA_k1=1.0_k2=0.0'!M168)</f>
        <v>5</v>
      </c>
      <c r="AN169" s="133">
        <f>IF($O$23="X",$R$9,IF($N$7="S1",'VA_k1=1.0_k2=0.0'!N168,IF($N$7="S2",'VA_k1=1.0_k2=0.0'!O168,IF($N$7="I",'VA_k1=1.0_k2=0.0'!P168,IF($N$7="R",'VA_k1=1.0_k2=0.0'!Q168,IF($N$7="D",'VA_k1=1.0_k2=0.0'!R168,IF($N$7="V",'VA_k1=1.0_k2=0.0'!S168,"")))))))</f>
        <v>0.24673704225551346</v>
      </c>
    </row>
    <row r="170" spans="17:40" x14ac:dyDescent="0.25">
      <c r="Q170" s="133" t="e">
        <f>IF($O$12="X",$Q$9,'RESULTS (2S)'!B184)</f>
        <v>#N/A</v>
      </c>
      <c r="R170" s="133" t="e">
        <f>IF($O$12="X",$R$9,IF($N$7="S1",'RESULTS (2S)'!C184,IF($N$7="S2",'RESULTS (2S)'!D184,IF($N$7="I",'RESULTS (2S)'!E184,IF($N$7="R",'RESULTS (2S)'!F184,IF($N$7="D",'RESULTS (2S)'!G184,IF($N$7="V",'RESULTS (2S)'!H184,"")))))))</f>
        <v>#N/A</v>
      </c>
      <c r="S170" s="133">
        <f>IF($O$13="X",$Q$9,'VA_k1=0.0_k2=1.0'!M169)</f>
        <v>5</v>
      </c>
      <c r="T170" s="133">
        <f>IF($O$13="X",$R$9,IF($N$7="S1",'VA_k1=0.0_k2=1.0'!N169,IF($N$7="S2",'VA_k1=0.0_k2=1.0'!O169,IF($N$7="I",'VA_k1=0.0_k2=1.0'!P169,IF($N$7="R",'VA_k1=0.0_k2=1.0'!Q169,IF($N$7="D",'VA_k1=0.0_k2=1.0'!R169,IF($N$7="V",'VA_k1=0.0_k2=1.0'!S169,"")))))))</f>
        <v>0.24673704225551346</v>
      </c>
      <c r="U170" s="133">
        <f>IF($O$14="X",$Q$9,'VA_k1=0.1_k2=0.9'!M169)</f>
        <v>5</v>
      </c>
      <c r="V170" s="133">
        <f>IF($O$14="X",$R$9,IF($N$7="S1",'VA_k1=0.1_k2=0.9'!N169,IF($N$7="S2",'VA_k1=0.1_k2=0.9'!O169,IF($N$7="I",'VA_k1=0.1_k2=0.9'!P169,IF($N$7="R",'VA_k1=0.1_k2=0.9'!Q169,IF($N$7="D",'VA_k1=0.1_k2=0.9'!R169,IF($N$7="V",'VA_k1=0.1_k2=0.9'!S169,"")))))))</f>
        <v>0.24673704225551346</v>
      </c>
      <c r="W170" s="133">
        <f>IF($O$15="X",$Q$9,'VA_k1=0.2_k2=0.8'!M169)</f>
        <v>5</v>
      </c>
      <c r="X170" s="133">
        <f>IF($O$15="X",$R$9,IF($N$7="S1",'VA_k1=0.2_k2=0.8'!N169,IF($N$7="S2",'VA_k1=0.2_k2=0.8'!O169,IF($N$7="I",'VA_k1=0.2_k2=0.8'!P169,IF($N$7="R",'VA_k1=0.2_k2=0.8'!Q169,IF($N$7="D",'VA_k1=0.2_k2=0.8'!R169,IF($N$7="V",'VA_k1=0.2_k2=0.8'!S169,"")))))))</f>
        <v>0.24673704225551346</v>
      </c>
      <c r="Y170" s="133">
        <f>IF($O$16="X",$Q$9,'VA_k1=0.3_k2=0.7'!M169)</f>
        <v>5</v>
      </c>
      <c r="Z170" s="133">
        <f>IF($O$16="X",$R$9,IF($N$7="S1",'VA_k1=0.3_k2=0.7'!N169,IF($N$7="S2",'VA_k1=0.3_k2=0.7'!O169,IF($N$7="I",'VA_k1=0.3_k2=0.7'!P169,IF($N$7="R",'VA_k1=0.3_k2=0.7'!Q169,IF($N$7="D",'VA_k1=0.3_k2=0.7'!R169,IF($N$7="V",'VA_k1=0.3_k2=0.7'!S169,"")))))))</f>
        <v>0.24673704225551346</v>
      </c>
      <c r="AA170" s="133">
        <f>IF($O$17="X",$Q$9,'VA_k1=0.4_k2=0.6'!M169)</f>
        <v>5</v>
      </c>
      <c r="AB170" s="133">
        <f>IF($O$17="X",$R$9,IF($N$7="S1",'VA_k1=0.4_k2=0.6'!N169,IF($N$7="S2",'VA_k1=0.4_k2=0.6'!O169,IF($N$7="I",'VA_k1=0.4_k2=0.6'!P169,IF($N$7="R",'VA_k1=0.4_k2=0.6'!Q169,IF($N$7="D",'VA_k1=0.4_k2=0.6'!R169,IF($N$7="V",'VA_k1=0.4_k2=0.6'!S169,"")))))))</f>
        <v>0.24673704225551346</v>
      </c>
      <c r="AC170" s="133">
        <f>IF($O$18="X",$Q$9,'VA_k1=0.5_k2=0.5'!M169)</f>
        <v>5</v>
      </c>
      <c r="AD170" s="133">
        <f>IF($O$18="X",$R$9,IF($N$7="S1",'VA_k1=0.5_k2=0.5'!N169,IF($N$7="S2",'VA_k1=0.5_k2=0.5'!O169,IF($N$7="I",'VA_k1=0.5_k2=0.5'!P169,IF($N$7="R",'VA_k1=0.5_k2=0.5'!Q169,IF($N$7="D",'VA_k1=0.5_k2=0.5'!R169,IF($N$7="V",'VA_k1=0.5_k2=0.5'!S169,"")))))))</f>
        <v>0.24673704225551346</v>
      </c>
      <c r="AE170" s="133">
        <f>IF($O$19="X",$Q$9,'VA_k1=0.6_k2=0.4'!M169)</f>
        <v>5</v>
      </c>
      <c r="AF170" s="133">
        <f>IF($O$19="X",$R$9,IF($N$7="S1",'VA_k1=0.6_k2=0.4'!N169,IF($N$7="S2",'VA_k1=0.6_k2=0.4'!O169,IF($N$7="I",'VA_k1=0.6_k2=0.4'!P169,IF($N$7="R",'VA_k1=0.6_k2=0.4'!Q169,IF($N$7="D",'VA_k1=0.6_k2=0.4'!R169,IF($N$7="V",'VA_k1=0.6_k2=0.4'!S169,"")))))))</f>
        <v>0.24673704225551346</v>
      </c>
      <c r="AG170" s="133">
        <f>IF($O$20="X",$Q$9,'VA_k1=0.7_k2=0.3'!M169)</f>
        <v>5</v>
      </c>
      <c r="AH170" s="133">
        <f>IF($O$20="X",$R$9,IF($N$7="S1",'VA_k1=0.7_k2=0.3'!N169,IF($N$7="S2",'VA_k1=0.7_k2=0.3'!O169,IF($N$7="I",'VA_k1=0.7_k2=0.3'!P169,IF($N$7="R",'VA_k1=0.7_k2=0.3'!Q169,IF($N$7="D",'VA_k1=0.7_k2=0.3'!R169,IF($N$7="V",'VA_k1=0.7_k2=0.3'!S169,"")))))))</f>
        <v>0.24673704225551346</v>
      </c>
      <c r="AI170" s="133">
        <f>IF($O$21="X",$Q$9,'VA_k1=0.8_k2=0.2'!M169)</f>
        <v>5</v>
      </c>
      <c r="AJ170" s="133">
        <f>IF($O$21="X",$R$9,IF($N$7="S1",'VA_k1=0.8_k2=0.2'!N169,IF($N$7="S2",'VA_k1=0.8_k2=0.2'!O169,IF($N$7="I",'VA_k1=0.8_k2=0.2'!P169,IF($N$7="R",'VA_k1=0.8_k2=0.2'!Q169,IF($N$7="D",'VA_k1=0.8_k2=0.2'!R169,IF($N$7="V",'VA_k1=0.8_k2=0.2'!S169,"")))))))</f>
        <v>0.24673704225551346</v>
      </c>
      <c r="AK170" s="133" t="e">
        <f>IF($O$22="X",$Q$9,'VA_k1=0.9_k2=0.1'!M169)</f>
        <v>#N/A</v>
      </c>
      <c r="AL170" s="133" t="e">
        <f>IF($O$22="X",$R$9,IF($N$7="S1",'VA_k1=0.9_k2=0.1'!N169,IF($N$7="S2",'VA_k1=0.9_k2=0.1'!O169,IF($N$7="I",'VA_k1=0.9_k2=0.1'!P169,IF($N$7="R",'VA_k1=0.9_k2=0.1'!Q169,IF($N$7="D",'VA_k1=0.9_k2=0.1'!R169,IF($N$7="V",'VA_k1=0.9_k2=0.1'!S169,"")))))))</f>
        <v>#N/A</v>
      </c>
      <c r="AM170" s="133">
        <f>IF($O$23="X",$Q$9,'VA_k1=1.0_k2=0.0'!M169)</f>
        <v>5</v>
      </c>
      <c r="AN170" s="133">
        <f>IF($O$23="X",$R$9,IF($N$7="S1",'VA_k1=1.0_k2=0.0'!N169,IF($N$7="S2",'VA_k1=1.0_k2=0.0'!O169,IF($N$7="I",'VA_k1=1.0_k2=0.0'!P169,IF($N$7="R",'VA_k1=1.0_k2=0.0'!Q169,IF($N$7="D",'VA_k1=1.0_k2=0.0'!R169,IF($N$7="V",'VA_k1=1.0_k2=0.0'!S169,"")))))))</f>
        <v>0.24673704225551346</v>
      </c>
    </row>
    <row r="171" spans="17:40" x14ac:dyDescent="0.25">
      <c r="Q171" s="133" t="e">
        <f>IF($O$12="X",$Q$9,'RESULTS (2S)'!B185)</f>
        <v>#N/A</v>
      </c>
      <c r="R171" s="133" t="e">
        <f>IF($O$12="X",$R$9,IF($N$7="S1",'RESULTS (2S)'!C185,IF($N$7="S2",'RESULTS (2S)'!D185,IF($N$7="I",'RESULTS (2S)'!E185,IF($N$7="R",'RESULTS (2S)'!F185,IF($N$7="D",'RESULTS (2S)'!G185,IF($N$7="V",'RESULTS (2S)'!H185,"")))))))</f>
        <v>#N/A</v>
      </c>
      <c r="S171" s="133">
        <f>IF($O$13="X",$Q$9,'VA_k1=0.0_k2=1.0'!M170)</f>
        <v>5</v>
      </c>
      <c r="T171" s="133">
        <f>IF($O$13="X",$R$9,IF($N$7="S1",'VA_k1=0.0_k2=1.0'!N170,IF($N$7="S2",'VA_k1=0.0_k2=1.0'!O170,IF($N$7="I",'VA_k1=0.0_k2=1.0'!P170,IF($N$7="R",'VA_k1=0.0_k2=1.0'!Q170,IF($N$7="D",'VA_k1=0.0_k2=1.0'!R170,IF($N$7="V",'VA_k1=0.0_k2=1.0'!S170,"")))))))</f>
        <v>0.24673704225551346</v>
      </c>
      <c r="U171" s="133">
        <f>IF($O$14="X",$Q$9,'VA_k1=0.1_k2=0.9'!M170)</f>
        <v>5</v>
      </c>
      <c r="V171" s="133">
        <f>IF($O$14="X",$R$9,IF($N$7="S1",'VA_k1=0.1_k2=0.9'!N170,IF($N$7="S2",'VA_k1=0.1_k2=0.9'!O170,IF($N$7="I",'VA_k1=0.1_k2=0.9'!P170,IF($N$7="R",'VA_k1=0.1_k2=0.9'!Q170,IF($N$7="D",'VA_k1=0.1_k2=0.9'!R170,IF($N$7="V",'VA_k1=0.1_k2=0.9'!S170,"")))))))</f>
        <v>0.24673704225551346</v>
      </c>
      <c r="W171" s="133">
        <f>IF($O$15="X",$Q$9,'VA_k1=0.2_k2=0.8'!M170)</f>
        <v>5</v>
      </c>
      <c r="X171" s="133">
        <f>IF($O$15="X",$R$9,IF($N$7="S1",'VA_k1=0.2_k2=0.8'!N170,IF($N$7="S2",'VA_k1=0.2_k2=0.8'!O170,IF($N$7="I",'VA_k1=0.2_k2=0.8'!P170,IF($N$7="R",'VA_k1=0.2_k2=0.8'!Q170,IF($N$7="D",'VA_k1=0.2_k2=0.8'!R170,IF($N$7="V",'VA_k1=0.2_k2=0.8'!S170,"")))))))</f>
        <v>0.24673704225551346</v>
      </c>
      <c r="Y171" s="133">
        <f>IF($O$16="X",$Q$9,'VA_k1=0.3_k2=0.7'!M170)</f>
        <v>5</v>
      </c>
      <c r="Z171" s="133">
        <f>IF($O$16="X",$R$9,IF($N$7="S1",'VA_k1=0.3_k2=0.7'!N170,IF($N$7="S2",'VA_k1=0.3_k2=0.7'!O170,IF($N$7="I",'VA_k1=0.3_k2=0.7'!P170,IF($N$7="R",'VA_k1=0.3_k2=0.7'!Q170,IF($N$7="D",'VA_k1=0.3_k2=0.7'!R170,IF($N$7="V",'VA_k1=0.3_k2=0.7'!S170,"")))))))</f>
        <v>0.24673704225551346</v>
      </c>
      <c r="AA171" s="133">
        <f>IF($O$17="X",$Q$9,'VA_k1=0.4_k2=0.6'!M170)</f>
        <v>5</v>
      </c>
      <c r="AB171" s="133">
        <f>IF($O$17="X",$R$9,IF($N$7="S1",'VA_k1=0.4_k2=0.6'!N170,IF($N$7="S2",'VA_k1=0.4_k2=0.6'!O170,IF($N$7="I",'VA_k1=0.4_k2=0.6'!P170,IF($N$7="R",'VA_k1=0.4_k2=0.6'!Q170,IF($N$7="D",'VA_k1=0.4_k2=0.6'!R170,IF($N$7="V",'VA_k1=0.4_k2=0.6'!S170,"")))))))</f>
        <v>0.24673704225551346</v>
      </c>
      <c r="AC171" s="133">
        <f>IF($O$18="X",$Q$9,'VA_k1=0.5_k2=0.5'!M170)</f>
        <v>5</v>
      </c>
      <c r="AD171" s="133">
        <f>IF($O$18="X",$R$9,IF($N$7="S1",'VA_k1=0.5_k2=0.5'!N170,IF($N$7="S2",'VA_k1=0.5_k2=0.5'!O170,IF($N$7="I",'VA_k1=0.5_k2=0.5'!P170,IF($N$7="R",'VA_k1=0.5_k2=0.5'!Q170,IF($N$7="D",'VA_k1=0.5_k2=0.5'!R170,IF($N$7="V",'VA_k1=0.5_k2=0.5'!S170,"")))))))</f>
        <v>0.24673704225551346</v>
      </c>
      <c r="AE171" s="133">
        <f>IF($O$19="X",$Q$9,'VA_k1=0.6_k2=0.4'!M170)</f>
        <v>5</v>
      </c>
      <c r="AF171" s="133">
        <f>IF($O$19="X",$R$9,IF($N$7="S1",'VA_k1=0.6_k2=0.4'!N170,IF($N$7="S2",'VA_k1=0.6_k2=0.4'!O170,IF($N$7="I",'VA_k1=0.6_k2=0.4'!P170,IF($N$7="R",'VA_k1=0.6_k2=0.4'!Q170,IF($N$7="D",'VA_k1=0.6_k2=0.4'!R170,IF($N$7="V",'VA_k1=0.6_k2=0.4'!S170,"")))))))</f>
        <v>0.24673704225551346</v>
      </c>
      <c r="AG171" s="133">
        <f>IF($O$20="X",$Q$9,'VA_k1=0.7_k2=0.3'!M170)</f>
        <v>5</v>
      </c>
      <c r="AH171" s="133">
        <f>IF($O$20="X",$R$9,IF($N$7="S1",'VA_k1=0.7_k2=0.3'!N170,IF($N$7="S2",'VA_k1=0.7_k2=0.3'!O170,IF($N$7="I",'VA_k1=0.7_k2=0.3'!P170,IF($N$7="R",'VA_k1=0.7_k2=0.3'!Q170,IF($N$7="D",'VA_k1=0.7_k2=0.3'!R170,IF($N$7="V",'VA_k1=0.7_k2=0.3'!S170,"")))))))</f>
        <v>0.24673704225551346</v>
      </c>
      <c r="AI171" s="133">
        <f>IF($O$21="X",$Q$9,'VA_k1=0.8_k2=0.2'!M170)</f>
        <v>5</v>
      </c>
      <c r="AJ171" s="133">
        <f>IF($O$21="X",$R$9,IF($N$7="S1",'VA_k1=0.8_k2=0.2'!N170,IF($N$7="S2",'VA_k1=0.8_k2=0.2'!O170,IF($N$7="I",'VA_k1=0.8_k2=0.2'!P170,IF($N$7="R",'VA_k1=0.8_k2=0.2'!Q170,IF($N$7="D",'VA_k1=0.8_k2=0.2'!R170,IF($N$7="V",'VA_k1=0.8_k2=0.2'!S170,"")))))))</f>
        <v>0.24673704225551346</v>
      </c>
      <c r="AK171" s="133" t="e">
        <f>IF($O$22="X",$Q$9,'VA_k1=0.9_k2=0.1'!M170)</f>
        <v>#N/A</v>
      </c>
      <c r="AL171" s="133" t="e">
        <f>IF($O$22="X",$R$9,IF($N$7="S1",'VA_k1=0.9_k2=0.1'!N170,IF($N$7="S2",'VA_k1=0.9_k2=0.1'!O170,IF($N$7="I",'VA_k1=0.9_k2=0.1'!P170,IF($N$7="R",'VA_k1=0.9_k2=0.1'!Q170,IF($N$7="D",'VA_k1=0.9_k2=0.1'!R170,IF($N$7="V",'VA_k1=0.9_k2=0.1'!S170,"")))))))</f>
        <v>#N/A</v>
      </c>
      <c r="AM171" s="133">
        <f>IF($O$23="X",$Q$9,'VA_k1=1.0_k2=0.0'!M170)</f>
        <v>5</v>
      </c>
      <c r="AN171" s="133">
        <f>IF($O$23="X",$R$9,IF($N$7="S1",'VA_k1=1.0_k2=0.0'!N170,IF($N$7="S2",'VA_k1=1.0_k2=0.0'!O170,IF($N$7="I",'VA_k1=1.0_k2=0.0'!P170,IF($N$7="R",'VA_k1=1.0_k2=0.0'!Q170,IF($N$7="D",'VA_k1=1.0_k2=0.0'!R170,IF($N$7="V",'VA_k1=1.0_k2=0.0'!S170,"")))))))</f>
        <v>0.24673704225551346</v>
      </c>
    </row>
    <row r="172" spans="17:40" x14ac:dyDescent="0.25">
      <c r="Q172" s="133" t="e">
        <f>IF($O$12="X",$Q$9,'RESULTS (2S)'!B186)</f>
        <v>#N/A</v>
      </c>
      <c r="R172" s="133" t="e">
        <f>IF($O$12="X",$R$9,IF($N$7="S1",'RESULTS (2S)'!C186,IF($N$7="S2",'RESULTS (2S)'!D186,IF($N$7="I",'RESULTS (2S)'!E186,IF($N$7="R",'RESULTS (2S)'!F186,IF($N$7="D",'RESULTS (2S)'!G186,IF($N$7="V",'RESULTS (2S)'!H186,"")))))))</f>
        <v>#N/A</v>
      </c>
      <c r="S172" s="133">
        <f>IF($O$13="X",$Q$9,'VA_k1=0.0_k2=1.0'!M171)</f>
        <v>5</v>
      </c>
      <c r="T172" s="133">
        <f>IF($O$13="X",$R$9,IF($N$7="S1",'VA_k1=0.0_k2=1.0'!N171,IF($N$7="S2",'VA_k1=0.0_k2=1.0'!O171,IF($N$7="I",'VA_k1=0.0_k2=1.0'!P171,IF($N$7="R",'VA_k1=0.0_k2=1.0'!Q171,IF($N$7="D",'VA_k1=0.0_k2=1.0'!R171,IF($N$7="V",'VA_k1=0.0_k2=1.0'!S171,"")))))))</f>
        <v>0.24673704225551346</v>
      </c>
      <c r="U172" s="133">
        <f>IF($O$14="X",$Q$9,'VA_k1=0.1_k2=0.9'!M171)</f>
        <v>5</v>
      </c>
      <c r="V172" s="133">
        <f>IF($O$14="X",$R$9,IF($N$7="S1",'VA_k1=0.1_k2=0.9'!N171,IF($N$7="S2",'VA_k1=0.1_k2=0.9'!O171,IF($N$7="I",'VA_k1=0.1_k2=0.9'!P171,IF($N$7="R",'VA_k1=0.1_k2=0.9'!Q171,IF($N$7="D",'VA_k1=0.1_k2=0.9'!R171,IF($N$7="V",'VA_k1=0.1_k2=0.9'!S171,"")))))))</f>
        <v>0.24673704225551346</v>
      </c>
      <c r="W172" s="133">
        <f>IF($O$15="X",$Q$9,'VA_k1=0.2_k2=0.8'!M171)</f>
        <v>5</v>
      </c>
      <c r="X172" s="133">
        <f>IF($O$15="X",$R$9,IF($N$7="S1",'VA_k1=0.2_k2=0.8'!N171,IF($N$7="S2",'VA_k1=0.2_k2=0.8'!O171,IF($N$7="I",'VA_k1=0.2_k2=0.8'!P171,IF($N$7="R",'VA_k1=0.2_k2=0.8'!Q171,IF($N$7="D",'VA_k1=0.2_k2=0.8'!R171,IF($N$7="V",'VA_k1=0.2_k2=0.8'!S171,"")))))))</f>
        <v>0.24673704225551346</v>
      </c>
      <c r="Y172" s="133">
        <f>IF($O$16="X",$Q$9,'VA_k1=0.3_k2=0.7'!M171)</f>
        <v>5</v>
      </c>
      <c r="Z172" s="133">
        <f>IF($O$16="X",$R$9,IF($N$7="S1",'VA_k1=0.3_k2=0.7'!N171,IF($N$7="S2",'VA_k1=0.3_k2=0.7'!O171,IF($N$7="I",'VA_k1=0.3_k2=0.7'!P171,IF($N$7="R",'VA_k1=0.3_k2=0.7'!Q171,IF($N$7="D",'VA_k1=0.3_k2=0.7'!R171,IF($N$7="V",'VA_k1=0.3_k2=0.7'!S171,"")))))))</f>
        <v>0.24673704225551346</v>
      </c>
      <c r="AA172" s="133">
        <f>IF($O$17="X",$Q$9,'VA_k1=0.4_k2=0.6'!M171)</f>
        <v>5</v>
      </c>
      <c r="AB172" s="133">
        <f>IF($O$17="X",$R$9,IF($N$7="S1",'VA_k1=0.4_k2=0.6'!N171,IF($N$7="S2",'VA_k1=0.4_k2=0.6'!O171,IF($N$7="I",'VA_k1=0.4_k2=0.6'!P171,IF($N$7="R",'VA_k1=0.4_k2=0.6'!Q171,IF($N$7="D",'VA_k1=0.4_k2=0.6'!R171,IF($N$7="V",'VA_k1=0.4_k2=0.6'!S171,"")))))))</f>
        <v>0.24673704225551346</v>
      </c>
      <c r="AC172" s="133">
        <f>IF($O$18="X",$Q$9,'VA_k1=0.5_k2=0.5'!M171)</f>
        <v>5</v>
      </c>
      <c r="AD172" s="133">
        <f>IF($O$18="X",$R$9,IF($N$7="S1",'VA_k1=0.5_k2=0.5'!N171,IF($N$7="S2",'VA_k1=0.5_k2=0.5'!O171,IF($N$7="I",'VA_k1=0.5_k2=0.5'!P171,IF($N$7="R",'VA_k1=0.5_k2=0.5'!Q171,IF($N$7="D",'VA_k1=0.5_k2=0.5'!R171,IF($N$7="V",'VA_k1=0.5_k2=0.5'!S171,"")))))))</f>
        <v>0.24673704225551346</v>
      </c>
      <c r="AE172" s="133">
        <f>IF($O$19="X",$Q$9,'VA_k1=0.6_k2=0.4'!M171)</f>
        <v>5</v>
      </c>
      <c r="AF172" s="133">
        <f>IF($O$19="X",$R$9,IF($N$7="S1",'VA_k1=0.6_k2=0.4'!N171,IF($N$7="S2",'VA_k1=0.6_k2=0.4'!O171,IF($N$7="I",'VA_k1=0.6_k2=0.4'!P171,IF($N$7="R",'VA_k1=0.6_k2=0.4'!Q171,IF($N$7="D",'VA_k1=0.6_k2=0.4'!R171,IF($N$7="V",'VA_k1=0.6_k2=0.4'!S171,"")))))))</f>
        <v>0.24673704225551346</v>
      </c>
      <c r="AG172" s="133">
        <f>IF($O$20="X",$Q$9,'VA_k1=0.7_k2=0.3'!M171)</f>
        <v>5</v>
      </c>
      <c r="AH172" s="133">
        <f>IF($O$20="X",$R$9,IF($N$7="S1",'VA_k1=0.7_k2=0.3'!N171,IF($N$7="S2",'VA_k1=0.7_k2=0.3'!O171,IF($N$7="I",'VA_k1=0.7_k2=0.3'!P171,IF($N$7="R",'VA_k1=0.7_k2=0.3'!Q171,IF($N$7="D",'VA_k1=0.7_k2=0.3'!R171,IF($N$7="V",'VA_k1=0.7_k2=0.3'!S171,"")))))))</f>
        <v>0.24673704225551346</v>
      </c>
      <c r="AI172" s="133">
        <f>IF($O$21="X",$Q$9,'VA_k1=0.8_k2=0.2'!M171)</f>
        <v>5</v>
      </c>
      <c r="AJ172" s="133">
        <f>IF($O$21="X",$R$9,IF($N$7="S1",'VA_k1=0.8_k2=0.2'!N171,IF($N$7="S2",'VA_k1=0.8_k2=0.2'!O171,IF($N$7="I",'VA_k1=0.8_k2=0.2'!P171,IF($N$7="R",'VA_k1=0.8_k2=0.2'!Q171,IF($N$7="D",'VA_k1=0.8_k2=0.2'!R171,IF($N$7="V",'VA_k1=0.8_k2=0.2'!S171,"")))))))</f>
        <v>0.24673704225551346</v>
      </c>
      <c r="AK172" s="133" t="e">
        <f>IF($O$22="X",$Q$9,'VA_k1=0.9_k2=0.1'!M171)</f>
        <v>#N/A</v>
      </c>
      <c r="AL172" s="133" t="e">
        <f>IF($O$22="X",$R$9,IF($N$7="S1",'VA_k1=0.9_k2=0.1'!N171,IF($N$7="S2",'VA_k1=0.9_k2=0.1'!O171,IF($N$7="I",'VA_k1=0.9_k2=0.1'!P171,IF($N$7="R",'VA_k1=0.9_k2=0.1'!Q171,IF($N$7="D",'VA_k1=0.9_k2=0.1'!R171,IF($N$7="V",'VA_k1=0.9_k2=0.1'!S171,"")))))))</f>
        <v>#N/A</v>
      </c>
      <c r="AM172" s="133">
        <f>IF($O$23="X",$Q$9,'VA_k1=1.0_k2=0.0'!M171)</f>
        <v>5</v>
      </c>
      <c r="AN172" s="133">
        <f>IF($O$23="X",$R$9,IF($N$7="S1",'VA_k1=1.0_k2=0.0'!N171,IF($N$7="S2",'VA_k1=1.0_k2=0.0'!O171,IF($N$7="I",'VA_k1=1.0_k2=0.0'!P171,IF($N$7="R",'VA_k1=1.0_k2=0.0'!Q171,IF($N$7="D",'VA_k1=1.0_k2=0.0'!R171,IF($N$7="V",'VA_k1=1.0_k2=0.0'!S171,"")))))))</f>
        <v>0.24673704225551346</v>
      </c>
    </row>
    <row r="173" spans="17:40" x14ac:dyDescent="0.25">
      <c r="Q173" s="133" t="e">
        <f>IF($O$12="X",$Q$9,'RESULTS (2S)'!B187)</f>
        <v>#N/A</v>
      </c>
      <c r="R173" s="133" t="e">
        <f>IF($O$12="X",$R$9,IF($N$7="S1",'RESULTS (2S)'!C187,IF($N$7="S2",'RESULTS (2S)'!D187,IF($N$7="I",'RESULTS (2S)'!E187,IF($N$7="R",'RESULTS (2S)'!F187,IF($N$7="D",'RESULTS (2S)'!G187,IF($N$7="V",'RESULTS (2S)'!H187,"")))))))</f>
        <v>#N/A</v>
      </c>
      <c r="S173" s="133">
        <f>IF($O$13="X",$Q$9,'VA_k1=0.0_k2=1.0'!M172)</f>
        <v>5</v>
      </c>
      <c r="T173" s="133">
        <f>IF($O$13="X",$R$9,IF($N$7="S1",'VA_k1=0.0_k2=1.0'!N172,IF($N$7="S2",'VA_k1=0.0_k2=1.0'!O172,IF($N$7="I",'VA_k1=0.0_k2=1.0'!P172,IF($N$7="R",'VA_k1=0.0_k2=1.0'!Q172,IF($N$7="D",'VA_k1=0.0_k2=1.0'!R172,IF($N$7="V",'VA_k1=0.0_k2=1.0'!S172,"")))))))</f>
        <v>0.24673704225551346</v>
      </c>
      <c r="U173" s="133">
        <f>IF($O$14="X",$Q$9,'VA_k1=0.1_k2=0.9'!M172)</f>
        <v>5</v>
      </c>
      <c r="V173" s="133">
        <f>IF($O$14="X",$R$9,IF($N$7="S1",'VA_k1=0.1_k2=0.9'!N172,IF($N$7="S2",'VA_k1=0.1_k2=0.9'!O172,IF($N$7="I",'VA_k1=0.1_k2=0.9'!P172,IF($N$7="R",'VA_k1=0.1_k2=0.9'!Q172,IF($N$7="D",'VA_k1=0.1_k2=0.9'!R172,IF($N$7="V",'VA_k1=0.1_k2=0.9'!S172,"")))))))</f>
        <v>0.24673704225551346</v>
      </c>
      <c r="W173" s="133">
        <f>IF($O$15="X",$Q$9,'VA_k1=0.2_k2=0.8'!M172)</f>
        <v>5</v>
      </c>
      <c r="X173" s="133">
        <f>IF($O$15="X",$R$9,IF($N$7="S1",'VA_k1=0.2_k2=0.8'!N172,IF($N$7="S2",'VA_k1=0.2_k2=0.8'!O172,IF($N$7="I",'VA_k1=0.2_k2=0.8'!P172,IF($N$7="R",'VA_k1=0.2_k2=0.8'!Q172,IF($N$7="D",'VA_k1=0.2_k2=0.8'!R172,IF($N$7="V",'VA_k1=0.2_k2=0.8'!S172,"")))))))</f>
        <v>0.24673704225551346</v>
      </c>
      <c r="Y173" s="133">
        <f>IF($O$16="X",$Q$9,'VA_k1=0.3_k2=0.7'!M172)</f>
        <v>5</v>
      </c>
      <c r="Z173" s="133">
        <f>IF($O$16="X",$R$9,IF($N$7="S1",'VA_k1=0.3_k2=0.7'!N172,IF($N$7="S2",'VA_k1=0.3_k2=0.7'!O172,IF($N$7="I",'VA_k1=0.3_k2=0.7'!P172,IF($N$7="R",'VA_k1=0.3_k2=0.7'!Q172,IF($N$7="D",'VA_k1=0.3_k2=0.7'!R172,IF($N$7="V",'VA_k1=0.3_k2=0.7'!S172,"")))))))</f>
        <v>0.24673704225551346</v>
      </c>
      <c r="AA173" s="133">
        <f>IF($O$17="X",$Q$9,'VA_k1=0.4_k2=0.6'!M172)</f>
        <v>5</v>
      </c>
      <c r="AB173" s="133">
        <f>IF($O$17="X",$R$9,IF($N$7="S1",'VA_k1=0.4_k2=0.6'!N172,IF($N$7="S2",'VA_k1=0.4_k2=0.6'!O172,IF($N$7="I",'VA_k1=0.4_k2=0.6'!P172,IF($N$7="R",'VA_k1=0.4_k2=0.6'!Q172,IF($N$7="D",'VA_k1=0.4_k2=0.6'!R172,IF($N$7="V",'VA_k1=0.4_k2=0.6'!S172,"")))))))</f>
        <v>0.24673704225551346</v>
      </c>
      <c r="AC173" s="133">
        <f>IF($O$18="X",$Q$9,'VA_k1=0.5_k2=0.5'!M172)</f>
        <v>5</v>
      </c>
      <c r="AD173" s="133">
        <f>IF($O$18="X",$R$9,IF($N$7="S1",'VA_k1=0.5_k2=0.5'!N172,IF($N$7="S2",'VA_k1=0.5_k2=0.5'!O172,IF($N$7="I",'VA_k1=0.5_k2=0.5'!P172,IF($N$7="R",'VA_k1=0.5_k2=0.5'!Q172,IF($N$7="D",'VA_k1=0.5_k2=0.5'!R172,IF($N$7="V",'VA_k1=0.5_k2=0.5'!S172,"")))))))</f>
        <v>0.24673704225551346</v>
      </c>
      <c r="AE173" s="133">
        <f>IF($O$19="X",$Q$9,'VA_k1=0.6_k2=0.4'!M172)</f>
        <v>5</v>
      </c>
      <c r="AF173" s="133">
        <f>IF($O$19="X",$R$9,IF($N$7="S1",'VA_k1=0.6_k2=0.4'!N172,IF($N$7="S2",'VA_k1=0.6_k2=0.4'!O172,IF($N$7="I",'VA_k1=0.6_k2=0.4'!P172,IF($N$7="R",'VA_k1=0.6_k2=0.4'!Q172,IF($N$7="D",'VA_k1=0.6_k2=0.4'!R172,IF($N$7="V",'VA_k1=0.6_k2=0.4'!S172,"")))))))</f>
        <v>0.24673704225551346</v>
      </c>
      <c r="AG173" s="133">
        <f>IF($O$20="X",$Q$9,'VA_k1=0.7_k2=0.3'!M172)</f>
        <v>5</v>
      </c>
      <c r="AH173" s="133">
        <f>IF($O$20="X",$R$9,IF($N$7="S1",'VA_k1=0.7_k2=0.3'!N172,IF($N$7="S2",'VA_k1=0.7_k2=0.3'!O172,IF($N$7="I",'VA_k1=0.7_k2=0.3'!P172,IF($N$7="R",'VA_k1=0.7_k2=0.3'!Q172,IF($N$7="D",'VA_k1=0.7_k2=0.3'!R172,IF($N$7="V",'VA_k1=0.7_k2=0.3'!S172,"")))))))</f>
        <v>0.24673704225551346</v>
      </c>
      <c r="AI173" s="133">
        <f>IF($O$21="X",$Q$9,'VA_k1=0.8_k2=0.2'!M172)</f>
        <v>5</v>
      </c>
      <c r="AJ173" s="133">
        <f>IF($O$21="X",$R$9,IF($N$7="S1",'VA_k1=0.8_k2=0.2'!N172,IF($N$7="S2",'VA_k1=0.8_k2=0.2'!O172,IF($N$7="I",'VA_k1=0.8_k2=0.2'!P172,IF($N$7="R",'VA_k1=0.8_k2=0.2'!Q172,IF($N$7="D",'VA_k1=0.8_k2=0.2'!R172,IF($N$7="V",'VA_k1=0.8_k2=0.2'!S172,"")))))))</f>
        <v>0.24673704225551346</v>
      </c>
      <c r="AK173" s="133" t="e">
        <f>IF($O$22="X",$Q$9,'VA_k1=0.9_k2=0.1'!M172)</f>
        <v>#N/A</v>
      </c>
      <c r="AL173" s="133" t="e">
        <f>IF($O$22="X",$R$9,IF($N$7="S1",'VA_k1=0.9_k2=0.1'!N172,IF($N$7="S2",'VA_k1=0.9_k2=0.1'!O172,IF($N$7="I",'VA_k1=0.9_k2=0.1'!P172,IF($N$7="R",'VA_k1=0.9_k2=0.1'!Q172,IF($N$7="D",'VA_k1=0.9_k2=0.1'!R172,IF($N$7="V",'VA_k1=0.9_k2=0.1'!S172,"")))))))</f>
        <v>#N/A</v>
      </c>
      <c r="AM173" s="133">
        <f>IF($O$23="X",$Q$9,'VA_k1=1.0_k2=0.0'!M172)</f>
        <v>5</v>
      </c>
      <c r="AN173" s="133">
        <f>IF($O$23="X",$R$9,IF($N$7="S1",'VA_k1=1.0_k2=0.0'!N172,IF($N$7="S2",'VA_k1=1.0_k2=0.0'!O172,IF($N$7="I",'VA_k1=1.0_k2=0.0'!P172,IF($N$7="R",'VA_k1=1.0_k2=0.0'!Q172,IF($N$7="D",'VA_k1=1.0_k2=0.0'!R172,IF($N$7="V",'VA_k1=1.0_k2=0.0'!S172,"")))))))</f>
        <v>0.24673704225551346</v>
      </c>
    </row>
    <row r="174" spans="17:40" x14ac:dyDescent="0.25">
      <c r="Q174" s="133" t="e">
        <f>IF($O$12="X",$Q$9,'RESULTS (2S)'!B188)</f>
        <v>#N/A</v>
      </c>
      <c r="R174" s="133" t="e">
        <f>IF($O$12="X",$R$9,IF($N$7="S1",'RESULTS (2S)'!C188,IF($N$7="S2",'RESULTS (2S)'!D188,IF($N$7="I",'RESULTS (2S)'!E188,IF($N$7="R",'RESULTS (2S)'!F188,IF($N$7="D",'RESULTS (2S)'!G188,IF($N$7="V",'RESULTS (2S)'!H188,"")))))))</f>
        <v>#N/A</v>
      </c>
      <c r="S174" s="133">
        <f>IF($O$13="X",$Q$9,'VA_k1=0.0_k2=1.0'!M173)</f>
        <v>5</v>
      </c>
      <c r="T174" s="133">
        <f>IF($O$13="X",$R$9,IF($N$7="S1",'VA_k1=0.0_k2=1.0'!N173,IF($N$7="S2",'VA_k1=0.0_k2=1.0'!O173,IF($N$7="I",'VA_k1=0.0_k2=1.0'!P173,IF($N$7="R",'VA_k1=0.0_k2=1.0'!Q173,IF($N$7="D",'VA_k1=0.0_k2=1.0'!R173,IF($N$7="V",'VA_k1=0.0_k2=1.0'!S173,"")))))))</f>
        <v>0.24673704225551346</v>
      </c>
      <c r="U174" s="133">
        <f>IF($O$14="X",$Q$9,'VA_k1=0.1_k2=0.9'!M173)</f>
        <v>5</v>
      </c>
      <c r="V174" s="133">
        <f>IF($O$14="X",$R$9,IF($N$7="S1",'VA_k1=0.1_k2=0.9'!N173,IF($N$7="S2",'VA_k1=0.1_k2=0.9'!O173,IF($N$7="I",'VA_k1=0.1_k2=0.9'!P173,IF($N$7="R",'VA_k1=0.1_k2=0.9'!Q173,IF($N$7="D",'VA_k1=0.1_k2=0.9'!R173,IF($N$7="V",'VA_k1=0.1_k2=0.9'!S173,"")))))))</f>
        <v>0.24673704225551346</v>
      </c>
      <c r="W174" s="133">
        <f>IF($O$15="X",$Q$9,'VA_k1=0.2_k2=0.8'!M173)</f>
        <v>5</v>
      </c>
      <c r="X174" s="133">
        <f>IF($O$15="X",$R$9,IF($N$7="S1",'VA_k1=0.2_k2=0.8'!N173,IF($N$7="S2",'VA_k1=0.2_k2=0.8'!O173,IF($N$7="I",'VA_k1=0.2_k2=0.8'!P173,IF($N$7="R",'VA_k1=0.2_k2=0.8'!Q173,IF($N$7="D",'VA_k1=0.2_k2=0.8'!R173,IF($N$7="V",'VA_k1=0.2_k2=0.8'!S173,"")))))))</f>
        <v>0.24673704225551346</v>
      </c>
      <c r="Y174" s="133">
        <f>IF($O$16="X",$Q$9,'VA_k1=0.3_k2=0.7'!M173)</f>
        <v>5</v>
      </c>
      <c r="Z174" s="133">
        <f>IF($O$16="X",$R$9,IF($N$7="S1",'VA_k1=0.3_k2=0.7'!N173,IF($N$7="S2",'VA_k1=0.3_k2=0.7'!O173,IF($N$7="I",'VA_k1=0.3_k2=0.7'!P173,IF($N$7="R",'VA_k1=0.3_k2=0.7'!Q173,IF($N$7="D",'VA_k1=0.3_k2=0.7'!R173,IF($N$7="V",'VA_k1=0.3_k2=0.7'!S173,"")))))))</f>
        <v>0.24673704225551346</v>
      </c>
      <c r="AA174" s="133">
        <f>IF($O$17="X",$Q$9,'VA_k1=0.4_k2=0.6'!M173)</f>
        <v>5</v>
      </c>
      <c r="AB174" s="133">
        <f>IF($O$17="X",$R$9,IF($N$7="S1",'VA_k1=0.4_k2=0.6'!N173,IF($N$7="S2",'VA_k1=0.4_k2=0.6'!O173,IF($N$7="I",'VA_k1=0.4_k2=0.6'!P173,IF($N$7="R",'VA_k1=0.4_k2=0.6'!Q173,IF($N$7="D",'VA_k1=0.4_k2=0.6'!R173,IF($N$7="V",'VA_k1=0.4_k2=0.6'!S173,"")))))))</f>
        <v>0.24673704225551346</v>
      </c>
      <c r="AC174" s="133">
        <f>IF($O$18="X",$Q$9,'VA_k1=0.5_k2=0.5'!M173)</f>
        <v>5</v>
      </c>
      <c r="AD174" s="133">
        <f>IF($O$18="X",$R$9,IF($N$7="S1",'VA_k1=0.5_k2=0.5'!N173,IF($N$7="S2",'VA_k1=0.5_k2=0.5'!O173,IF($N$7="I",'VA_k1=0.5_k2=0.5'!P173,IF($N$7="R",'VA_k1=0.5_k2=0.5'!Q173,IF($N$7="D",'VA_k1=0.5_k2=0.5'!R173,IF($N$7="V",'VA_k1=0.5_k2=0.5'!S173,"")))))))</f>
        <v>0.24673704225551346</v>
      </c>
      <c r="AE174" s="133">
        <f>IF($O$19="X",$Q$9,'VA_k1=0.6_k2=0.4'!M173)</f>
        <v>5</v>
      </c>
      <c r="AF174" s="133">
        <f>IF($O$19="X",$R$9,IF($N$7="S1",'VA_k1=0.6_k2=0.4'!N173,IF($N$7="S2",'VA_k1=0.6_k2=0.4'!O173,IF($N$7="I",'VA_k1=0.6_k2=0.4'!P173,IF($N$7="R",'VA_k1=0.6_k2=0.4'!Q173,IF($N$7="D",'VA_k1=0.6_k2=0.4'!R173,IF($N$7="V",'VA_k1=0.6_k2=0.4'!S173,"")))))))</f>
        <v>0.24673704225551346</v>
      </c>
      <c r="AG174" s="133">
        <f>IF($O$20="X",$Q$9,'VA_k1=0.7_k2=0.3'!M173)</f>
        <v>5</v>
      </c>
      <c r="AH174" s="133">
        <f>IF($O$20="X",$R$9,IF($N$7="S1",'VA_k1=0.7_k2=0.3'!N173,IF($N$7="S2",'VA_k1=0.7_k2=0.3'!O173,IF($N$7="I",'VA_k1=0.7_k2=0.3'!P173,IF($N$7="R",'VA_k1=0.7_k2=0.3'!Q173,IF($N$7="D",'VA_k1=0.7_k2=0.3'!R173,IF($N$7="V",'VA_k1=0.7_k2=0.3'!S173,"")))))))</f>
        <v>0.24673704225551346</v>
      </c>
      <c r="AI174" s="133">
        <f>IF($O$21="X",$Q$9,'VA_k1=0.8_k2=0.2'!M173)</f>
        <v>5</v>
      </c>
      <c r="AJ174" s="133">
        <f>IF($O$21="X",$R$9,IF($N$7="S1",'VA_k1=0.8_k2=0.2'!N173,IF($N$7="S2",'VA_k1=0.8_k2=0.2'!O173,IF($N$7="I",'VA_k1=0.8_k2=0.2'!P173,IF($N$7="R",'VA_k1=0.8_k2=0.2'!Q173,IF($N$7="D",'VA_k1=0.8_k2=0.2'!R173,IF($N$7="V",'VA_k1=0.8_k2=0.2'!S173,"")))))))</f>
        <v>0.24673704225551346</v>
      </c>
      <c r="AK174" s="133" t="e">
        <f>IF($O$22="X",$Q$9,'VA_k1=0.9_k2=0.1'!M173)</f>
        <v>#N/A</v>
      </c>
      <c r="AL174" s="133" t="e">
        <f>IF($O$22="X",$R$9,IF($N$7="S1",'VA_k1=0.9_k2=0.1'!N173,IF($N$7="S2",'VA_k1=0.9_k2=0.1'!O173,IF($N$7="I",'VA_k1=0.9_k2=0.1'!P173,IF($N$7="R",'VA_k1=0.9_k2=0.1'!Q173,IF($N$7="D",'VA_k1=0.9_k2=0.1'!R173,IF($N$7="V",'VA_k1=0.9_k2=0.1'!S173,"")))))))</f>
        <v>#N/A</v>
      </c>
      <c r="AM174" s="133">
        <f>IF($O$23="X",$Q$9,'VA_k1=1.0_k2=0.0'!M173)</f>
        <v>5</v>
      </c>
      <c r="AN174" s="133">
        <f>IF($O$23="X",$R$9,IF($N$7="S1",'VA_k1=1.0_k2=0.0'!N173,IF($N$7="S2",'VA_k1=1.0_k2=0.0'!O173,IF($N$7="I",'VA_k1=1.0_k2=0.0'!P173,IF($N$7="R",'VA_k1=1.0_k2=0.0'!Q173,IF($N$7="D",'VA_k1=1.0_k2=0.0'!R173,IF($N$7="V",'VA_k1=1.0_k2=0.0'!S173,"")))))))</f>
        <v>0.24673704225551346</v>
      </c>
    </row>
    <row r="175" spans="17:40" x14ac:dyDescent="0.25">
      <c r="Q175" s="133" t="e">
        <f>IF($O$12="X",$Q$9,'RESULTS (2S)'!B189)</f>
        <v>#N/A</v>
      </c>
      <c r="R175" s="133" t="e">
        <f>IF($O$12="X",$R$9,IF($N$7="S1",'RESULTS (2S)'!C189,IF($N$7="S2",'RESULTS (2S)'!D189,IF($N$7="I",'RESULTS (2S)'!E189,IF($N$7="R",'RESULTS (2S)'!F189,IF($N$7="D",'RESULTS (2S)'!G189,IF($N$7="V",'RESULTS (2S)'!H189,"")))))))</f>
        <v>#N/A</v>
      </c>
      <c r="S175" s="133">
        <f>IF($O$13="X",$Q$9,'VA_k1=0.0_k2=1.0'!M174)</f>
        <v>5</v>
      </c>
      <c r="T175" s="133">
        <f>IF($O$13="X",$R$9,IF($N$7="S1",'VA_k1=0.0_k2=1.0'!N174,IF($N$7="S2",'VA_k1=0.0_k2=1.0'!O174,IF($N$7="I",'VA_k1=0.0_k2=1.0'!P174,IF($N$7="R",'VA_k1=0.0_k2=1.0'!Q174,IF($N$7="D",'VA_k1=0.0_k2=1.0'!R174,IF($N$7="V",'VA_k1=0.0_k2=1.0'!S174,"")))))))</f>
        <v>0.24673704225551346</v>
      </c>
      <c r="U175" s="133">
        <f>IF($O$14="X",$Q$9,'VA_k1=0.1_k2=0.9'!M174)</f>
        <v>5</v>
      </c>
      <c r="V175" s="133">
        <f>IF($O$14="X",$R$9,IF($N$7="S1",'VA_k1=0.1_k2=0.9'!N174,IF($N$7="S2",'VA_k1=0.1_k2=0.9'!O174,IF($N$7="I",'VA_k1=0.1_k2=0.9'!P174,IF($N$7="R",'VA_k1=0.1_k2=0.9'!Q174,IF($N$7="D",'VA_k1=0.1_k2=0.9'!R174,IF($N$7="V",'VA_k1=0.1_k2=0.9'!S174,"")))))))</f>
        <v>0.24673704225551346</v>
      </c>
      <c r="W175" s="133">
        <f>IF($O$15="X",$Q$9,'VA_k1=0.2_k2=0.8'!M174)</f>
        <v>5</v>
      </c>
      <c r="X175" s="133">
        <f>IF($O$15="X",$R$9,IF($N$7="S1",'VA_k1=0.2_k2=0.8'!N174,IF($N$7="S2",'VA_k1=0.2_k2=0.8'!O174,IF($N$7="I",'VA_k1=0.2_k2=0.8'!P174,IF($N$7="R",'VA_k1=0.2_k2=0.8'!Q174,IF($N$7="D",'VA_k1=0.2_k2=0.8'!R174,IF($N$7="V",'VA_k1=0.2_k2=0.8'!S174,"")))))))</f>
        <v>0.24673704225551346</v>
      </c>
      <c r="Y175" s="133">
        <f>IF($O$16="X",$Q$9,'VA_k1=0.3_k2=0.7'!M174)</f>
        <v>5</v>
      </c>
      <c r="Z175" s="133">
        <f>IF($O$16="X",$R$9,IF($N$7="S1",'VA_k1=0.3_k2=0.7'!N174,IF($N$7="S2",'VA_k1=0.3_k2=0.7'!O174,IF($N$7="I",'VA_k1=0.3_k2=0.7'!P174,IF($N$7="R",'VA_k1=0.3_k2=0.7'!Q174,IF($N$7="D",'VA_k1=0.3_k2=0.7'!R174,IF($N$7="V",'VA_k1=0.3_k2=0.7'!S174,"")))))))</f>
        <v>0.24673704225551346</v>
      </c>
      <c r="AA175" s="133">
        <f>IF($O$17="X",$Q$9,'VA_k1=0.4_k2=0.6'!M174)</f>
        <v>5</v>
      </c>
      <c r="AB175" s="133">
        <f>IF($O$17="X",$R$9,IF($N$7="S1",'VA_k1=0.4_k2=0.6'!N174,IF($N$7="S2",'VA_k1=0.4_k2=0.6'!O174,IF($N$7="I",'VA_k1=0.4_k2=0.6'!P174,IF($N$7="R",'VA_k1=0.4_k2=0.6'!Q174,IF($N$7="D",'VA_k1=0.4_k2=0.6'!R174,IF($N$7="V",'VA_k1=0.4_k2=0.6'!S174,"")))))))</f>
        <v>0.24673704225551346</v>
      </c>
      <c r="AC175" s="133">
        <f>IF($O$18="X",$Q$9,'VA_k1=0.5_k2=0.5'!M174)</f>
        <v>5</v>
      </c>
      <c r="AD175" s="133">
        <f>IF($O$18="X",$R$9,IF($N$7="S1",'VA_k1=0.5_k2=0.5'!N174,IF($N$7="S2",'VA_k1=0.5_k2=0.5'!O174,IF($N$7="I",'VA_k1=0.5_k2=0.5'!P174,IF($N$7="R",'VA_k1=0.5_k2=0.5'!Q174,IF($N$7="D",'VA_k1=0.5_k2=0.5'!R174,IF($N$7="V",'VA_k1=0.5_k2=0.5'!S174,"")))))))</f>
        <v>0.24673704225551346</v>
      </c>
      <c r="AE175" s="133">
        <f>IF($O$19="X",$Q$9,'VA_k1=0.6_k2=0.4'!M174)</f>
        <v>5</v>
      </c>
      <c r="AF175" s="133">
        <f>IF($O$19="X",$R$9,IF($N$7="S1",'VA_k1=0.6_k2=0.4'!N174,IF($N$7="S2",'VA_k1=0.6_k2=0.4'!O174,IF($N$7="I",'VA_k1=0.6_k2=0.4'!P174,IF($N$7="R",'VA_k1=0.6_k2=0.4'!Q174,IF($N$7="D",'VA_k1=0.6_k2=0.4'!R174,IF($N$7="V",'VA_k1=0.6_k2=0.4'!S174,"")))))))</f>
        <v>0.24673704225551346</v>
      </c>
      <c r="AG175" s="133">
        <f>IF($O$20="X",$Q$9,'VA_k1=0.7_k2=0.3'!M174)</f>
        <v>5</v>
      </c>
      <c r="AH175" s="133">
        <f>IF($O$20="X",$R$9,IF($N$7="S1",'VA_k1=0.7_k2=0.3'!N174,IF($N$7="S2",'VA_k1=0.7_k2=0.3'!O174,IF($N$7="I",'VA_k1=0.7_k2=0.3'!P174,IF($N$7="R",'VA_k1=0.7_k2=0.3'!Q174,IF($N$7="D",'VA_k1=0.7_k2=0.3'!R174,IF($N$7="V",'VA_k1=0.7_k2=0.3'!S174,"")))))))</f>
        <v>0.24673704225551346</v>
      </c>
      <c r="AI175" s="133">
        <f>IF($O$21="X",$Q$9,'VA_k1=0.8_k2=0.2'!M174)</f>
        <v>5</v>
      </c>
      <c r="AJ175" s="133">
        <f>IF($O$21="X",$R$9,IF($N$7="S1",'VA_k1=0.8_k2=0.2'!N174,IF($N$7="S2",'VA_k1=0.8_k2=0.2'!O174,IF($N$7="I",'VA_k1=0.8_k2=0.2'!P174,IF($N$7="R",'VA_k1=0.8_k2=0.2'!Q174,IF($N$7="D",'VA_k1=0.8_k2=0.2'!R174,IF($N$7="V",'VA_k1=0.8_k2=0.2'!S174,"")))))))</f>
        <v>0.24673704225551346</v>
      </c>
      <c r="AK175" s="133" t="e">
        <f>IF($O$22="X",$Q$9,'VA_k1=0.9_k2=0.1'!M174)</f>
        <v>#N/A</v>
      </c>
      <c r="AL175" s="133" t="e">
        <f>IF($O$22="X",$R$9,IF($N$7="S1",'VA_k1=0.9_k2=0.1'!N174,IF($N$7="S2",'VA_k1=0.9_k2=0.1'!O174,IF($N$7="I",'VA_k1=0.9_k2=0.1'!P174,IF($N$7="R",'VA_k1=0.9_k2=0.1'!Q174,IF($N$7="D",'VA_k1=0.9_k2=0.1'!R174,IF($N$7="V",'VA_k1=0.9_k2=0.1'!S174,"")))))))</f>
        <v>#N/A</v>
      </c>
      <c r="AM175" s="133">
        <f>IF($O$23="X",$Q$9,'VA_k1=1.0_k2=0.0'!M174)</f>
        <v>5</v>
      </c>
      <c r="AN175" s="133">
        <f>IF($O$23="X",$R$9,IF($N$7="S1",'VA_k1=1.0_k2=0.0'!N174,IF($N$7="S2",'VA_k1=1.0_k2=0.0'!O174,IF($N$7="I",'VA_k1=1.0_k2=0.0'!P174,IF($N$7="R",'VA_k1=1.0_k2=0.0'!Q174,IF($N$7="D",'VA_k1=1.0_k2=0.0'!R174,IF($N$7="V",'VA_k1=1.0_k2=0.0'!S174,"")))))))</f>
        <v>0.24673704225551346</v>
      </c>
    </row>
    <row r="176" spans="17:40" x14ac:dyDescent="0.25">
      <c r="Q176" s="133" t="e">
        <f>IF($O$12="X",$Q$9,'RESULTS (2S)'!B190)</f>
        <v>#N/A</v>
      </c>
      <c r="R176" s="133" t="e">
        <f>IF($O$12="X",$R$9,IF($N$7="S1",'RESULTS (2S)'!C190,IF($N$7="S2",'RESULTS (2S)'!D190,IF($N$7="I",'RESULTS (2S)'!E190,IF($N$7="R",'RESULTS (2S)'!F190,IF($N$7="D",'RESULTS (2S)'!G190,IF($N$7="V",'RESULTS (2S)'!H190,"")))))))</f>
        <v>#N/A</v>
      </c>
      <c r="S176" s="133">
        <f>IF($O$13="X",$Q$9,'VA_k1=0.0_k2=1.0'!M175)</f>
        <v>5</v>
      </c>
      <c r="T176" s="133">
        <f>IF($O$13="X",$R$9,IF($N$7="S1",'VA_k1=0.0_k2=1.0'!N175,IF($N$7="S2",'VA_k1=0.0_k2=1.0'!O175,IF($N$7="I",'VA_k1=0.0_k2=1.0'!P175,IF($N$7="R",'VA_k1=0.0_k2=1.0'!Q175,IF($N$7="D",'VA_k1=0.0_k2=1.0'!R175,IF($N$7="V",'VA_k1=0.0_k2=1.0'!S175,"")))))))</f>
        <v>0.24673704225551346</v>
      </c>
      <c r="U176" s="133">
        <f>IF($O$14="X",$Q$9,'VA_k1=0.1_k2=0.9'!M175)</f>
        <v>5</v>
      </c>
      <c r="V176" s="133">
        <f>IF($O$14="X",$R$9,IF($N$7="S1",'VA_k1=0.1_k2=0.9'!N175,IF($N$7="S2",'VA_k1=0.1_k2=0.9'!O175,IF($N$7="I",'VA_k1=0.1_k2=0.9'!P175,IF($N$7="R",'VA_k1=0.1_k2=0.9'!Q175,IF($N$7="D",'VA_k1=0.1_k2=0.9'!R175,IF($N$7="V",'VA_k1=0.1_k2=0.9'!S175,"")))))))</f>
        <v>0.24673704225551346</v>
      </c>
      <c r="W176" s="133">
        <f>IF($O$15="X",$Q$9,'VA_k1=0.2_k2=0.8'!M175)</f>
        <v>5</v>
      </c>
      <c r="X176" s="133">
        <f>IF($O$15="X",$R$9,IF($N$7="S1",'VA_k1=0.2_k2=0.8'!N175,IF($N$7="S2",'VA_k1=0.2_k2=0.8'!O175,IF($N$7="I",'VA_k1=0.2_k2=0.8'!P175,IF($N$7="R",'VA_k1=0.2_k2=0.8'!Q175,IF($N$7="D",'VA_k1=0.2_k2=0.8'!R175,IF($N$7="V",'VA_k1=0.2_k2=0.8'!S175,"")))))))</f>
        <v>0.24673704225551346</v>
      </c>
      <c r="Y176" s="133">
        <f>IF($O$16="X",$Q$9,'VA_k1=0.3_k2=0.7'!M175)</f>
        <v>5</v>
      </c>
      <c r="Z176" s="133">
        <f>IF($O$16="X",$R$9,IF($N$7="S1",'VA_k1=0.3_k2=0.7'!N175,IF($N$7="S2",'VA_k1=0.3_k2=0.7'!O175,IF($N$7="I",'VA_k1=0.3_k2=0.7'!P175,IF($N$7="R",'VA_k1=0.3_k2=0.7'!Q175,IF($N$7="D",'VA_k1=0.3_k2=0.7'!R175,IF($N$7="V",'VA_k1=0.3_k2=0.7'!S175,"")))))))</f>
        <v>0.24673704225551346</v>
      </c>
      <c r="AA176" s="133">
        <f>IF($O$17="X",$Q$9,'VA_k1=0.4_k2=0.6'!M175)</f>
        <v>5</v>
      </c>
      <c r="AB176" s="133">
        <f>IF($O$17="X",$R$9,IF($N$7="S1",'VA_k1=0.4_k2=0.6'!N175,IF($N$7="S2",'VA_k1=0.4_k2=0.6'!O175,IF($N$7="I",'VA_k1=0.4_k2=0.6'!P175,IF($N$7="R",'VA_k1=0.4_k2=0.6'!Q175,IF($N$7="D",'VA_k1=0.4_k2=0.6'!R175,IF($N$7="V",'VA_k1=0.4_k2=0.6'!S175,"")))))))</f>
        <v>0.24673704225551346</v>
      </c>
      <c r="AC176" s="133">
        <f>IF($O$18="X",$Q$9,'VA_k1=0.5_k2=0.5'!M175)</f>
        <v>5</v>
      </c>
      <c r="AD176" s="133">
        <f>IF($O$18="X",$R$9,IF($N$7="S1",'VA_k1=0.5_k2=0.5'!N175,IF($N$7="S2",'VA_k1=0.5_k2=0.5'!O175,IF($N$7="I",'VA_k1=0.5_k2=0.5'!P175,IF($N$7="R",'VA_k1=0.5_k2=0.5'!Q175,IF($N$7="D",'VA_k1=0.5_k2=0.5'!R175,IF($N$7="V",'VA_k1=0.5_k2=0.5'!S175,"")))))))</f>
        <v>0.24673704225551346</v>
      </c>
      <c r="AE176" s="133">
        <f>IF($O$19="X",$Q$9,'VA_k1=0.6_k2=0.4'!M175)</f>
        <v>5</v>
      </c>
      <c r="AF176" s="133">
        <f>IF($O$19="X",$R$9,IF($N$7="S1",'VA_k1=0.6_k2=0.4'!N175,IF($N$7="S2",'VA_k1=0.6_k2=0.4'!O175,IF($N$7="I",'VA_k1=0.6_k2=0.4'!P175,IF($N$7="R",'VA_k1=0.6_k2=0.4'!Q175,IF($N$7="D",'VA_k1=0.6_k2=0.4'!R175,IF($N$7="V",'VA_k1=0.6_k2=0.4'!S175,"")))))))</f>
        <v>0.24673704225551346</v>
      </c>
      <c r="AG176" s="133">
        <f>IF($O$20="X",$Q$9,'VA_k1=0.7_k2=0.3'!M175)</f>
        <v>5</v>
      </c>
      <c r="AH176" s="133">
        <f>IF($O$20="X",$R$9,IF($N$7="S1",'VA_k1=0.7_k2=0.3'!N175,IF($N$7="S2",'VA_k1=0.7_k2=0.3'!O175,IF($N$7="I",'VA_k1=0.7_k2=0.3'!P175,IF($N$7="R",'VA_k1=0.7_k2=0.3'!Q175,IF($N$7="D",'VA_k1=0.7_k2=0.3'!R175,IF($N$7="V",'VA_k1=0.7_k2=0.3'!S175,"")))))))</f>
        <v>0.24673704225551346</v>
      </c>
      <c r="AI176" s="133">
        <f>IF($O$21="X",$Q$9,'VA_k1=0.8_k2=0.2'!M175)</f>
        <v>5</v>
      </c>
      <c r="AJ176" s="133">
        <f>IF($O$21="X",$R$9,IF($N$7="S1",'VA_k1=0.8_k2=0.2'!N175,IF($N$7="S2",'VA_k1=0.8_k2=0.2'!O175,IF($N$7="I",'VA_k1=0.8_k2=0.2'!P175,IF($N$7="R",'VA_k1=0.8_k2=0.2'!Q175,IF($N$7="D",'VA_k1=0.8_k2=0.2'!R175,IF($N$7="V",'VA_k1=0.8_k2=0.2'!S175,"")))))))</f>
        <v>0.24673704225551346</v>
      </c>
      <c r="AK176" s="133" t="e">
        <f>IF($O$22="X",$Q$9,'VA_k1=0.9_k2=0.1'!M175)</f>
        <v>#N/A</v>
      </c>
      <c r="AL176" s="133" t="e">
        <f>IF($O$22="X",$R$9,IF($N$7="S1",'VA_k1=0.9_k2=0.1'!N175,IF($N$7="S2",'VA_k1=0.9_k2=0.1'!O175,IF($N$7="I",'VA_k1=0.9_k2=0.1'!P175,IF($N$7="R",'VA_k1=0.9_k2=0.1'!Q175,IF($N$7="D",'VA_k1=0.9_k2=0.1'!R175,IF($N$7="V",'VA_k1=0.9_k2=0.1'!S175,"")))))))</f>
        <v>#N/A</v>
      </c>
      <c r="AM176" s="133">
        <f>IF($O$23="X",$Q$9,'VA_k1=1.0_k2=0.0'!M175)</f>
        <v>5</v>
      </c>
      <c r="AN176" s="133">
        <f>IF($O$23="X",$R$9,IF($N$7="S1",'VA_k1=1.0_k2=0.0'!N175,IF($N$7="S2",'VA_k1=1.0_k2=0.0'!O175,IF($N$7="I",'VA_k1=1.0_k2=0.0'!P175,IF($N$7="R",'VA_k1=1.0_k2=0.0'!Q175,IF($N$7="D",'VA_k1=1.0_k2=0.0'!R175,IF($N$7="V",'VA_k1=1.0_k2=0.0'!S175,"")))))))</f>
        <v>0.24673704225551346</v>
      </c>
    </row>
    <row r="177" spans="17:40" x14ac:dyDescent="0.25">
      <c r="Q177" s="133" t="e">
        <f>IF($O$12="X",$Q$9,'RESULTS (2S)'!B191)</f>
        <v>#N/A</v>
      </c>
      <c r="R177" s="133" t="e">
        <f>IF($O$12="X",$R$9,IF($N$7="S1",'RESULTS (2S)'!C191,IF($N$7="S2",'RESULTS (2S)'!D191,IF($N$7="I",'RESULTS (2S)'!E191,IF($N$7="R",'RESULTS (2S)'!F191,IF($N$7="D",'RESULTS (2S)'!G191,IF($N$7="V",'RESULTS (2S)'!H191,"")))))))</f>
        <v>#N/A</v>
      </c>
      <c r="S177" s="133">
        <f>IF($O$13="X",$Q$9,'VA_k1=0.0_k2=1.0'!M176)</f>
        <v>5</v>
      </c>
      <c r="T177" s="133">
        <f>IF($O$13="X",$R$9,IF($N$7="S1",'VA_k1=0.0_k2=1.0'!N176,IF($N$7="S2",'VA_k1=0.0_k2=1.0'!O176,IF($N$7="I",'VA_k1=0.0_k2=1.0'!P176,IF($N$7="R",'VA_k1=0.0_k2=1.0'!Q176,IF($N$7="D",'VA_k1=0.0_k2=1.0'!R176,IF($N$7="V",'VA_k1=0.0_k2=1.0'!S176,"")))))))</f>
        <v>0.24673704225551346</v>
      </c>
      <c r="U177" s="133">
        <f>IF($O$14="X",$Q$9,'VA_k1=0.1_k2=0.9'!M176)</f>
        <v>5</v>
      </c>
      <c r="V177" s="133">
        <f>IF($O$14="X",$R$9,IF($N$7="S1",'VA_k1=0.1_k2=0.9'!N176,IF($N$7="S2",'VA_k1=0.1_k2=0.9'!O176,IF($N$7="I",'VA_k1=0.1_k2=0.9'!P176,IF($N$7="R",'VA_k1=0.1_k2=0.9'!Q176,IF($N$7="D",'VA_k1=0.1_k2=0.9'!R176,IF($N$7="V",'VA_k1=0.1_k2=0.9'!S176,"")))))))</f>
        <v>0.24673704225551346</v>
      </c>
      <c r="W177" s="133">
        <f>IF($O$15="X",$Q$9,'VA_k1=0.2_k2=0.8'!M176)</f>
        <v>5</v>
      </c>
      <c r="X177" s="133">
        <f>IF($O$15="X",$R$9,IF($N$7="S1",'VA_k1=0.2_k2=0.8'!N176,IF($N$7="S2",'VA_k1=0.2_k2=0.8'!O176,IF($N$7="I",'VA_k1=0.2_k2=0.8'!P176,IF($N$7="R",'VA_k1=0.2_k2=0.8'!Q176,IF($N$7="D",'VA_k1=0.2_k2=0.8'!R176,IF($N$7="V",'VA_k1=0.2_k2=0.8'!S176,"")))))))</f>
        <v>0.24673704225551346</v>
      </c>
      <c r="Y177" s="133">
        <f>IF($O$16="X",$Q$9,'VA_k1=0.3_k2=0.7'!M176)</f>
        <v>5</v>
      </c>
      <c r="Z177" s="133">
        <f>IF($O$16="X",$R$9,IF($N$7="S1",'VA_k1=0.3_k2=0.7'!N176,IF($N$7="S2",'VA_k1=0.3_k2=0.7'!O176,IF($N$7="I",'VA_k1=0.3_k2=0.7'!P176,IF($N$7="R",'VA_k1=0.3_k2=0.7'!Q176,IF($N$7="D",'VA_k1=0.3_k2=0.7'!R176,IF($N$7="V",'VA_k1=0.3_k2=0.7'!S176,"")))))))</f>
        <v>0.24673704225551346</v>
      </c>
      <c r="AA177" s="133">
        <f>IF($O$17="X",$Q$9,'VA_k1=0.4_k2=0.6'!M176)</f>
        <v>5</v>
      </c>
      <c r="AB177" s="133">
        <f>IF($O$17="X",$R$9,IF($N$7="S1",'VA_k1=0.4_k2=0.6'!N176,IF($N$7="S2",'VA_k1=0.4_k2=0.6'!O176,IF($N$7="I",'VA_k1=0.4_k2=0.6'!P176,IF($N$7="R",'VA_k1=0.4_k2=0.6'!Q176,IF($N$7="D",'VA_k1=0.4_k2=0.6'!R176,IF($N$7="V",'VA_k1=0.4_k2=0.6'!S176,"")))))))</f>
        <v>0.24673704225551346</v>
      </c>
      <c r="AC177" s="133">
        <f>IF($O$18="X",$Q$9,'VA_k1=0.5_k2=0.5'!M176)</f>
        <v>5</v>
      </c>
      <c r="AD177" s="133">
        <f>IF($O$18="X",$R$9,IF($N$7="S1",'VA_k1=0.5_k2=0.5'!N176,IF($N$7="S2",'VA_k1=0.5_k2=0.5'!O176,IF($N$7="I",'VA_k1=0.5_k2=0.5'!P176,IF($N$7="R",'VA_k1=0.5_k2=0.5'!Q176,IF($N$7="D",'VA_k1=0.5_k2=0.5'!R176,IF($N$7="V",'VA_k1=0.5_k2=0.5'!S176,"")))))))</f>
        <v>0.24673704225551346</v>
      </c>
      <c r="AE177" s="133">
        <f>IF($O$19="X",$Q$9,'VA_k1=0.6_k2=0.4'!M176)</f>
        <v>5</v>
      </c>
      <c r="AF177" s="133">
        <f>IF($O$19="X",$R$9,IF($N$7="S1",'VA_k1=0.6_k2=0.4'!N176,IF($N$7="S2",'VA_k1=0.6_k2=0.4'!O176,IF($N$7="I",'VA_k1=0.6_k2=0.4'!P176,IF($N$7="R",'VA_k1=0.6_k2=0.4'!Q176,IF($N$7="D",'VA_k1=0.6_k2=0.4'!R176,IF($N$7="V",'VA_k1=0.6_k2=0.4'!S176,"")))))))</f>
        <v>0.24673704225551346</v>
      </c>
      <c r="AG177" s="133">
        <f>IF($O$20="X",$Q$9,'VA_k1=0.7_k2=0.3'!M176)</f>
        <v>5</v>
      </c>
      <c r="AH177" s="133">
        <f>IF($O$20="X",$R$9,IF($N$7="S1",'VA_k1=0.7_k2=0.3'!N176,IF($N$7="S2",'VA_k1=0.7_k2=0.3'!O176,IF($N$7="I",'VA_k1=0.7_k2=0.3'!P176,IF($N$7="R",'VA_k1=0.7_k2=0.3'!Q176,IF($N$7="D",'VA_k1=0.7_k2=0.3'!R176,IF($N$7="V",'VA_k1=0.7_k2=0.3'!S176,"")))))))</f>
        <v>0.24673704225551346</v>
      </c>
      <c r="AI177" s="133">
        <f>IF($O$21="X",$Q$9,'VA_k1=0.8_k2=0.2'!M176)</f>
        <v>5</v>
      </c>
      <c r="AJ177" s="133">
        <f>IF($O$21="X",$R$9,IF($N$7="S1",'VA_k1=0.8_k2=0.2'!N176,IF($N$7="S2",'VA_k1=0.8_k2=0.2'!O176,IF($N$7="I",'VA_k1=0.8_k2=0.2'!P176,IF($N$7="R",'VA_k1=0.8_k2=0.2'!Q176,IF($N$7="D",'VA_k1=0.8_k2=0.2'!R176,IF($N$7="V",'VA_k1=0.8_k2=0.2'!S176,"")))))))</f>
        <v>0.24673704225551346</v>
      </c>
      <c r="AK177" s="133" t="e">
        <f>IF($O$22="X",$Q$9,'VA_k1=0.9_k2=0.1'!M176)</f>
        <v>#N/A</v>
      </c>
      <c r="AL177" s="133" t="e">
        <f>IF($O$22="X",$R$9,IF($N$7="S1",'VA_k1=0.9_k2=0.1'!N176,IF($N$7="S2",'VA_k1=0.9_k2=0.1'!O176,IF($N$7="I",'VA_k1=0.9_k2=0.1'!P176,IF($N$7="R",'VA_k1=0.9_k2=0.1'!Q176,IF($N$7="D",'VA_k1=0.9_k2=0.1'!R176,IF($N$7="V",'VA_k1=0.9_k2=0.1'!S176,"")))))))</f>
        <v>#N/A</v>
      </c>
      <c r="AM177" s="133">
        <f>IF($O$23="X",$Q$9,'VA_k1=1.0_k2=0.0'!M176)</f>
        <v>5</v>
      </c>
      <c r="AN177" s="133">
        <f>IF($O$23="X",$R$9,IF($N$7="S1",'VA_k1=1.0_k2=0.0'!N176,IF($N$7="S2",'VA_k1=1.0_k2=0.0'!O176,IF($N$7="I",'VA_k1=1.0_k2=0.0'!P176,IF($N$7="R",'VA_k1=1.0_k2=0.0'!Q176,IF($N$7="D",'VA_k1=1.0_k2=0.0'!R176,IF($N$7="V",'VA_k1=1.0_k2=0.0'!S176,"")))))))</f>
        <v>0.24673704225551346</v>
      </c>
    </row>
    <row r="178" spans="17:40" x14ac:dyDescent="0.25">
      <c r="Q178" s="133" t="e">
        <f>IF($O$12="X",$Q$9,'RESULTS (2S)'!B192)</f>
        <v>#N/A</v>
      </c>
      <c r="R178" s="133" t="e">
        <f>IF($O$12="X",$R$9,IF($N$7="S1",'RESULTS (2S)'!C192,IF($N$7="S2",'RESULTS (2S)'!D192,IF($N$7="I",'RESULTS (2S)'!E192,IF($N$7="R",'RESULTS (2S)'!F192,IF($N$7="D",'RESULTS (2S)'!G192,IF($N$7="V",'RESULTS (2S)'!H192,"")))))))</f>
        <v>#N/A</v>
      </c>
      <c r="S178" s="133">
        <f>IF($O$13="X",$Q$9,'VA_k1=0.0_k2=1.0'!M177)</f>
        <v>5</v>
      </c>
      <c r="T178" s="133">
        <f>IF($O$13="X",$R$9,IF($N$7="S1",'VA_k1=0.0_k2=1.0'!N177,IF($N$7="S2",'VA_k1=0.0_k2=1.0'!O177,IF($N$7="I",'VA_k1=0.0_k2=1.0'!P177,IF($N$7="R",'VA_k1=0.0_k2=1.0'!Q177,IF($N$7="D",'VA_k1=0.0_k2=1.0'!R177,IF($N$7="V",'VA_k1=0.0_k2=1.0'!S177,"")))))))</f>
        <v>0.24673704225551346</v>
      </c>
      <c r="U178" s="133">
        <f>IF($O$14="X",$Q$9,'VA_k1=0.1_k2=0.9'!M177)</f>
        <v>5</v>
      </c>
      <c r="V178" s="133">
        <f>IF($O$14="X",$R$9,IF($N$7="S1",'VA_k1=0.1_k2=0.9'!N177,IF($N$7="S2",'VA_k1=0.1_k2=0.9'!O177,IF($N$7="I",'VA_k1=0.1_k2=0.9'!P177,IF($N$7="R",'VA_k1=0.1_k2=0.9'!Q177,IF($N$7="D",'VA_k1=0.1_k2=0.9'!R177,IF($N$7="V",'VA_k1=0.1_k2=0.9'!S177,"")))))))</f>
        <v>0.24673704225551346</v>
      </c>
      <c r="W178" s="133">
        <f>IF($O$15="X",$Q$9,'VA_k1=0.2_k2=0.8'!M177)</f>
        <v>5</v>
      </c>
      <c r="X178" s="133">
        <f>IF($O$15="X",$R$9,IF($N$7="S1",'VA_k1=0.2_k2=0.8'!N177,IF($N$7="S2",'VA_k1=0.2_k2=0.8'!O177,IF($N$7="I",'VA_k1=0.2_k2=0.8'!P177,IF($N$7="R",'VA_k1=0.2_k2=0.8'!Q177,IF($N$7="D",'VA_k1=0.2_k2=0.8'!R177,IF($N$7="V",'VA_k1=0.2_k2=0.8'!S177,"")))))))</f>
        <v>0.24673704225551346</v>
      </c>
      <c r="Y178" s="133">
        <f>IF($O$16="X",$Q$9,'VA_k1=0.3_k2=0.7'!M177)</f>
        <v>5</v>
      </c>
      <c r="Z178" s="133">
        <f>IF($O$16="X",$R$9,IF($N$7="S1",'VA_k1=0.3_k2=0.7'!N177,IF($N$7="S2",'VA_k1=0.3_k2=0.7'!O177,IF($N$7="I",'VA_k1=0.3_k2=0.7'!P177,IF($N$7="R",'VA_k1=0.3_k2=0.7'!Q177,IF($N$7="D",'VA_k1=0.3_k2=0.7'!R177,IF($N$7="V",'VA_k1=0.3_k2=0.7'!S177,"")))))))</f>
        <v>0.24673704225551346</v>
      </c>
      <c r="AA178" s="133">
        <f>IF($O$17="X",$Q$9,'VA_k1=0.4_k2=0.6'!M177)</f>
        <v>5</v>
      </c>
      <c r="AB178" s="133">
        <f>IF($O$17="X",$R$9,IF($N$7="S1",'VA_k1=0.4_k2=0.6'!N177,IF($N$7="S2",'VA_k1=0.4_k2=0.6'!O177,IF($N$7="I",'VA_k1=0.4_k2=0.6'!P177,IF($N$7="R",'VA_k1=0.4_k2=0.6'!Q177,IF($N$7="D",'VA_k1=0.4_k2=0.6'!R177,IF($N$7="V",'VA_k1=0.4_k2=0.6'!S177,"")))))))</f>
        <v>0.24673704225551346</v>
      </c>
      <c r="AC178" s="133">
        <f>IF($O$18="X",$Q$9,'VA_k1=0.5_k2=0.5'!M177)</f>
        <v>5</v>
      </c>
      <c r="AD178" s="133">
        <f>IF($O$18="X",$R$9,IF($N$7="S1",'VA_k1=0.5_k2=0.5'!N177,IF($N$7="S2",'VA_k1=0.5_k2=0.5'!O177,IF($N$7="I",'VA_k1=0.5_k2=0.5'!P177,IF($N$7="R",'VA_k1=0.5_k2=0.5'!Q177,IF($N$7="D",'VA_k1=0.5_k2=0.5'!R177,IF($N$7="V",'VA_k1=0.5_k2=0.5'!S177,"")))))))</f>
        <v>0.24673704225551346</v>
      </c>
      <c r="AE178" s="133">
        <f>IF($O$19="X",$Q$9,'VA_k1=0.6_k2=0.4'!M177)</f>
        <v>5</v>
      </c>
      <c r="AF178" s="133">
        <f>IF($O$19="X",$R$9,IF($N$7="S1",'VA_k1=0.6_k2=0.4'!N177,IF($N$7="S2",'VA_k1=0.6_k2=0.4'!O177,IF($N$7="I",'VA_k1=0.6_k2=0.4'!P177,IF($N$7="R",'VA_k1=0.6_k2=0.4'!Q177,IF($N$7="D",'VA_k1=0.6_k2=0.4'!R177,IF($N$7="V",'VA_k1=0.6_k2=0.4'!S177,"")))))))</f>
        <v>0.24673704225551346</v>
      </c>
      <c r="AG178" s="133">
        <f>IF($O$20="X",$Q$9,'VA_k1=0.7_k2=0.3'!M177)</f>
        <v>5</v>
      </c>
      <c r="AH178" s="133">
        <f>IF($O$20="X",$R$9,IF($N$7="S1",'VA_k1=0.7_k2=0.3'!N177,IF($N$7="S2",'VA_k1=0.7_k2=0.3'!O177,IF($N$7="I",'VA_k1=0.7_k2=0.3'!P177,IF($N$7="R",'VA_k1=0.7_k2=0.3'!Q177,IF($N$7="D",'VA_k1=0.7_k2=0.3'!R177,IF($N$7="V",'VA_k1=0.7_k2=0.3'!S177,"")))))))</f>
        <v>0.24673704225551346</v>
      </c>
      <c r="AI178" s="133">
        <f>IF($O$21="X",$Q$9,'VA_k1=0.8_k2=0.2'!M177)</f>
        <v>5</v>
      </c>
      <c r="AJ178" s="133">
        <f>IF($O$21="X",$R$9,IF($N$7="S1",'VA_k1=0.8_k2=0.2'!N177,IF($N$7="S2",'VA_k1=0.8_k2=0.2'!O177,IF($N$7="I",'VA_k1=0.8_k2=0.2'!P177,IF($N$7="R",'VA_k1=0.8_k2=0.2'!Q177,IF($N$7="D",'VA_k1=0.8_k2=0.2'!R177,IF($N$7="V",'VA_k1=0.8_k2=0.2'!S177,"")))))))</f>
        <v>0.24673704225551346</v>
      </c>
      <c r="AK178" s="133" t="e">
        <f>IF($O$22="X",$Q$9,'VA_k1=0.9_k2=0.1'!M177)</f>
        <v>#N/A</v>
      </c>
      <c r="AL178" s="133" t="e">
        <f>IF($O$22="X",$R$9,IF($N$7="S1",'VA_k1=0.9_k2=0.1'!N177,IF($N$7="S2",'VA_k1=0.9_k2=0.1'!O177,IF($N$7="I",'VA_k1=0.9_k2=0.1'!P177,IF($N$7="R",'VA_k1=0.9_k2=0.1'!Q177,IF($N$7="D",'VA_k1=0.9_k2=0.1'!R177,IF($N$7="V",'VA_k1=0.9_k2=0.1'!S177,"")))))))</f>
        <v>#N/A</v>
      </c>
      <c r="AM178" s="133">
        <f>IF($O$23="X",$Q$9,'VA_k1=1.0_k2=0.0'!M177)</f>
        <v>5</v>
      </c>
      <c r="AN178" s="133">
        <f>IF($O$23="X",$R$9,IF($N$7="S1",'VA_k1=1.0_k2=0.0'!N177,IF($N$7="S2",'VA_k1=1.0_k2=0.0'!O177,IF($N$7="I",'VA_k1=1.0_k2=0.0'!P177,IF($N$7="R",'VA_k1=1.0_k2=0.0'!Q177,IF($N$7="D",'VA_k1=1.0_k2=0.0'!R177,IF($N$7="V",'VA_k1=1.0_k2=0.0'!S177,"")))))))</f>
        <v>0.24673704225551346</v>
      </c>
    </row>
    <row r="179" spans="17:40" x14ac:dyDescent="0.25">
      <c r="Q179" s="133" t="e">
        <f>IF($O$12="X",$Q$9,'RESULTS (2S)'!B193)</f>
        <v>#N/A</v>
      </c>
      <c r="R179" s="133" t="e">
        <f>IF($O$12="X",$R$9,IF($N$7="S1",'RESULTS (2S)'!C193,IF($N$7="S2",'RESULTS (2S)'!D193,IF($N$7="I",'RESULTS (2S)'!E193,IF($N$7="R",'RESULTS (2S)'!F193,IF($N$7="D",'RESULTS (2S)'!G193,IF($N$7="V",'RESULTS (2S)'!H193,"")))))))</f>
        <v>#N/A</v>
      </c>
      <c r="S179" s="133">
        <f>IF($O$13="X",$Q$9,'VA_k1=0.0_k2=1.0'!M178)</f>
        <v>5</v>
      </c>
      <c r="T179" s="133">
        <f>IF($O$13="X",$R$9,IF($N$7="S1",'VA_k1=0.0_k2=1.0'!N178,IF($N$7="S2",'VA_k1=0.0_k2=1.0'!O178,IF($N$7="I",'VA_k1=0.0_k2=1.0'!P178,IF($N$7="R",'VA_k1=0.0_k2=1.0'!Q178,IF($N$7="D",'VA_k1=0.0_k2=1.0'!R178,IF($N$7="V",'VA_k1=0.0_k2=1.0'!S178,"")))))))</f>
        <v>0.24673704225551346</v>
      </c>
      <c r="U179" s="133">
        <f>IF($O$14="X",$Q$9,'VA_k1=0.1_k2=0.9'!M178)</f>
        <v>5</v>
      </c>
      <c r="V179" s="133">
        <f>IF($O$14="X",$R$9,IF($N$7="S1",'VA_k1=0.1_k2=0.9'!N178,IF($N$7="S2",'VA_k1=0.1_k2=0.9'!O178,IF($N$7="I",'VA_k1=0.1_k2=0.9'!P178,IF($N$7="R",'VA_k1=0.1_k2=0.9'!Q178,IF($N$7="D",'VA_k1=0.1_k2=0.9'!R178,IF($N$7="V",'VA_k1=0.1_k2=0.9'!S178,"")))))))</f>
        <v>0.24673704225551346</v>
      </c>
      <c r="W179" s="133">
        <f>IF($O$15="X",$Q$9,'VA_k1=0.2_k2=0.8'!M178)</f>
        <v>5</v>
      </c>
      <c r="X179" s="133">
        <f>IF($O$15="X",$R$9,IF($N$7="S1",'VA_k1=0.2_k2=0.8'!N178,IF($N$7="S2",'VA_k1=0.2_k2=0.8'!O178,IF($N$7="I",'VA_k1=0.2_k2=0.8'!P178,IF($N$7="R",'VA_k1=0.2_k2=0.8'!Q178,IF($N$7="D",'VA_k1=0.2_k2=0.8'!R178,IF($N$7="V",'VA_k1=0.2_k2=0.8'!S178,"")))))))</f>
        <v>0.24673704225551346</v>
      </c>
      <c r="Y179" s="133">
        <f>IF($O$16="X",$Q$9,'VA_k1=0.3_k2=0.7'!M178)</f>
        <v>5</v>
      </c>
      <c r="Z179" s="133">
        <f>IF($O$16="X",$R$9,IF($N$7="S1",'VA_k1=0.3_k2=0.7'!N178,IF($N$7="S2",'VA_k1=0.3_k2=0.7'!O178,IF($N$7="I",'VA_k1=0.3_k2=0.7'!P178,IF($N$7="R",'VA_k1=0.3_k2=0.7'!Q178,IF($N$7="D",'VA_k1=0.3_k2=0.7'!R178,IF($N$7="V",'VA_k1=0.3_k2=0.7'!S178,"")))))))</f>
        <v>0.24673704225551346</v>
      </c>
      <c r="AA179" s="133">
        <f>IF($O$17="X",$Q$9,'VA_k1=0.4_k2=0.6'!M178)</f>
        <v>5</v>
      </c>
      <c r="AB179" s="133">
        <f>IF($O$17="X",$R$9,IF($N$7="S1",'VA_k1=0.4_k2=0.6'!N178,IF($N$7="S2",'VA_k1=0.4_k2=0.6'!O178,IF($N$7="I",'VA_k1=0.4_k2=0.6'!P178,IF($N$7="R",'VA_k1=0.4_k2=0.6'!Q178,IF($N$7="D",'VA_k1=0.4_k2=0.6'!R178,IF($N$7="V",'VA_k1=0.4_k2=0.6'!S178,"")))))))</f>
        <v>0.24673704225551346</v>
      </c>
      <c r="AC179" s="133">
        <f>IF($O$18="X",$Q$9,'VA_k1=0.5_k2=0.5'!M178)</f>
        <v>5</v>
      </c>
      <c r="AD179" s="133">
        <f>IF($O$18="X",$R$9,IF($N$7="S1",'VA_k1=0.5_k2=0.5'!N178,IF($N$7="S2",'VA_k1=0.5_k2=0.5'!O178,IF($N$7="I",'VA_k1=0.5_k2=0.5'!P178,IF($N$7="R",'VA_k1=0.5_k2=0.5'!Q178,IF($N$7="D",'VA_k1=0.5_k2=0.5'!R178,IF($N$7="V",'VA_k1=0.5_k2=0.5'!S178,"")))))))</f>
        <v>0.24673704225551346</v>
      </c>
      <c r="AE179" s="133">
        <f>IF($O$19="X",$Q$9,'VA_k1=0.6_k2=0.4'!M178)</f>
        <v>5</v>
      </c>
      <c r="AF179" s="133">
        <f>IF($O$19="X",$R$9,IF($N$7="S1",'VA_k1=0.6_k2=0.4'!N178,IF($N$7="S2",'VA_k1=0.6_k2=0.4'!O178,IF($N$7="I",'VA_k1=0.6_k2=0.4'!P178,IF($N$7="R",'VA_k1=0.6_k2=0.4'!Q178,IF($N$7="D",'VA_k1=0.6_k2=0.4'!R178,IF($N$7="V",'VA_k1=0.6_k2=0.4'!S178,"")))))))</f>
        <v>0.24673704225551346</v>
      </c>
      <c r="AG179" s="133">
        <f>IF($O$20="X",$Q$9,'VA_k1=0.7_k2=0.3'!M178)</f>
        <v>5</v>
      </c>
      <c r="AH179" s="133">
        <f>IF($O$20="X",$R$9,IF($N$7="S1",'VA_k1=0.7_k2=0.3'!N178,IF($N$7="S2",'VA_k1=0.7_k2=0.3'!O178,IF($N$7="I",'VA_k1=0.7_k2=0.3'!P178,IF($N$7="R",'VA_k1=0.7_k2=0.3'!Q178,IF($N$7="D",'VA_k1=0.7_k2=0.3'!R178,IF($N$7="V",'VA_k1=0.7_k2=0.3'!S178,"")))))))</f>
        <v>0.24673704225551346</v>
      </c>
      <c r="AI179" s="133">
        <f>IF($O$21="X",$Q$9,'VA_k1=0.8_k2=0.2'!M178)</f>
        <v>5</v>
      </c>
      <c r="AJ179" s="133">
        <f>IF($O$21="X",$R$9,IF($N$7="S1",'VA_k1=0.8_k2=0.2'!N178,IF($N$7="S2",'VA_k1=0.8_k2=0.2'!O178,IF($N$7="I",'VA_k1=0.8_k2=0.2'!P178,IF($N$7="R",'VA_k1=0.8_k2=0.2'!Q178,IF($N$7="D",'VA_k1=0.8_k2=0.2'!R178,IF($N$7="V",'VA_k1=0.8_k2=0.2'!S178,"")))))))</f>
        <v>0.24673704225551346</v>
      </c>
      <c r="AK179" s="133" t="e">
        <f>IF($O$22="X",$Q$9,'VA_k1=0.9_k2=0.1'!M178)</f>
        <v>#N/A</v>
      </c>
      <c r="AL179" s="133" t="e">
        <f>IF($O$22="X",$R$9,IF($N$7="S1",'VA_k1=0.9_k2=0.1'!N178,IF($N$7="S2",'VA_k1=0.9_k2=0.1'!O178,IF($N$7="I",'VA_k1=0.9_k2=0.1'!P178,IF($N$7="R",'VA_k1=0.9_k2=0.1'!Q178,IF($N$7="D",'VA_k1=0.9_k2=0.1'!R178,IF($N$7="V",'VA_k1=0.9_k2=0.1'!S178,"")))))))</f>
        <v>#N/A</v>
      </c>
      <c r="AM179" s="133">
        <f>IF($O$23="X",$Q$9,'VA_k1=1.0_k2=0.0'!M178)</f>
        <v>5</v>
      </c>
      <c r="AN179" s="133">
        <f>IF($O$23="X",$R$9,IF($N$7="S1",'VA_k1=1.0_k2=0.0'!N178,IF($N$7="S2",'VA_k1=1.0_k2=0.0'!O178,IF($N$7="I",'VA_k1=1.0_k2=0.0'!P178,IF($N$7="R",'VA_k1=1.0_k2=0.0'!Q178,IF($N$7="D",'VA_k1=1.0_k2=0.0'!R178,IF($N$7="V",'VA_k1=1.0_k2=0.0'!S178,"")))))))</f>
        <v>0.24673704225551346</v>
      </c>
    </row>
    <row r="180" spans="17:40" x14ac:dyDescent="0.25">
      <c r="Q180" s="133" t="e">
        <f>IF($O$12="X",$Q$9,'RESULTS (2S)'!B194)</f>
        <v>#N/A</v>
      </c>
      <c r="R180" s="133" t="e">
        <f>IF($O$12="X",$R$9,IF($N$7="S1",'RESULTS (2S)'!C194,IF($N$7="S2",'RESULTS (2S)'!D194,IF($N$7="I",'RESULTS (2S)'!E194,IF($N$7="R",'RESULTS (2S)'!F194,IF($N$7="D",'RESULTS (2S)'!G194,IF($N$7="V",'RESULTS (2S)'!H194,"")))))))</f>
        <v>#N/A</v>
      </c>
      <c r="S180" s="133">
        <f>IF($O$13="X",$Q$9,'VA_k1=0.0_k2=1.0'!M179)</f>
        <v>5</v>
      </c>
      <c r="T180" s="133">
        <f>IF($O$13="X",$R$9,IF($N$7="S1",'VA_k1=0.0_k2=1.0'!N179,IF($N$7="S2",'VA_k1=0.0_k2=1.0'!O179,IF($N$7="I",'VA_k1=0.0_k2=1.0'!P179,IF($N$7="R",'VA_k1=0.0_k2=1.0'!Q179,IF($N$7="D",'VA_k1=0.0_k2=1.0'!R179,IF($N$7="V",'VA_k1=0.0_k2=1.0'!S179,"")))))))</f>
        <v>0.24673704225551346</v>
      </c>
      <c r="U180" s="133">
        <f>IF($O$14="X",$Q$9,'VA_k1=0.1_k2=0.9'!M179)</f>
        <v>5</v>
      </c>
      <c r="V180" s="133">
        <f>IF($O$14="X",$R$9,IF($N$7="S1",'VA_k1=0.1_k2=0.9'!N179,IF($N$7="S2",'VA_k1=0.1_k2=0.9'!O179,IF($N$7="I",'VA_k1=0.1_k2=0.9'!P179,IF($N$7="R",'VA_k1=0.1_k2=0.9'!Q179,IF($N$7="D",'VA_k1=0.1_k2=0.9'!R179,IF($N$7="V",'VA_k1=0.1_k2=0.9'!S179,"")))))))</f>
        <v>0.24673704225551346</v>
      </c>
      <c r="W180" s="133">
        <f>IF($O$15="X",$Q$9,'VA_k1=0.2_k2=0.8'!M179)</f>
        <v>5</v>
      </c>
      <c r="X180" s="133">
        <f>IF($O$15="X",$R$9,IF($N$7="S1",'VA_k1=0.2_k2=0.8'!N179,IF($N$7="S2",'VA_k1=0.2_k2=0.8'!O179,IF($N$7="I",'VA_k1=0.2_k2=0.8'!P179,IF($N$7="R",'VA_k1=0.2_k2=0.8'!Q179,IF($N$7="D",'VA_k1=0.2_k2=0.8'!R179,IF($N$7="V",'VA_k1=0.2_k2=0.8'!S179,"")))))))</f>
        <v>0.24673704225551346</v>
      </c>
      <c r="Y180" s="133">
        <f>IF($O$16="X",$Q$9,'VA_k1=0.3_k2=0.7'!M179)</f>
        <v>5</v>
      </c>
      <c r="Z180" s="133">
        <f>IF($O$16="X",$R$9,IF($N$7="S1",'VA_k1=0.3_k2=0.7'!N179,IF($N$7="S2",'VA_k1=0.3_k2=0.7'!O179,IF($N$7="I",'VA_k1=0.3_k2=0.7'!P179,IF($N$7="R",'VA_k1=0.3_k2=0.7'!Q179,IF($N$7="D",'VA_k1=0.3_k2=0.7'!R179,IF($N$7="V",'VA_k1=0.3_k2=0.7'!S179,"")))))))</f>
        <v>0.24673704225551346</v>
      </c>
      <c r="AA180" s="133">
        <f>IF($O$17="X",$Q$9,'VA_k1=0.4_k2=0.6'!M179)</f>
        <v>5</v>
      </c>
      <c r="AB180" s="133">
        <f>IF($O$17="X",$R$9,IF($N$7="S1",'VA_k1=0.4_k2=0.6'!N179,IF($N$7="S2",'VA_k1=0.4_k2=0.6'!O179,IF($N$7="I",'VA_k1=0.4_k2=0.6'!P179,IF($N$7="R",'VA_k1=0.4_k2=0.6'!Q179,IF($N$7="D",'VA_k1=0.4_k2=0.6'!R179,IF($N$7="V",'VA_k1=0.4_k2=0.6'!S179,"")))))))</f>
        <v>0.24673704225551346</v>
      </c>
      <c r="AC180" s="133">
        <f>IF($O$18="X",$Q$9,'VA_k1=0.5_k2=0.5'!M179)</f>
        <v>5</v>
      </c>
      <c r="AD180" s="133">
        <f>IF($O$18="X",$R$9,IF($N$7="S1",'VA_k1=0.5_k2=0.5'!N179,IF($N$7="S2",'VA_k1=0.5_k2=0.5'!O179,IF($N$7="I",'VA_k1=0.5_k2=0.5'!P179,IF($N$7="R",'VA_k1=0.5_k2=0.5'!Q179,IF($N$7="D",'VA_k1=0.5_k2=0.5'!R179,IF($N$7="V",'VA_k1=0.5_k2=0.5'!S179,"")))))))</f>
        <v>0.24673704225551346</v>
      </c>
      <c r="AE180" s="133">
        <f>IF($O$19="X",$Q$9,'VA_k1=0.6_k2=0.4'!M179)</f>
        <v>5</v>
      </c>
      <c r="AF180" s="133">
        <f>IF($O$19="X",$R$9,IF($N$7="S1",'VA_k1=0.6_k2=0.4'!N179,IF($N$7="S2",'VA_k1=0.6_k2=0.4'!O179,IF($N$7="I",'VA_k1=0.6_k2=0.4'!P179,IF($N$7="R",'VA_k1=0.6_k2=0.4'!Q179,IF($N$7="D",'VA_k1=0.6_k2=0.4'!R179,IF($N$7="V",'VA_k1=0.6_k2=0.4'!S179,"")))))))</f>
        <v>0.24673704225551346</v>
      </c>
      <c r="AG180" s="133">
        <f>IF($O$20="X",$Q$9,'VA_k1=0.7_k2=0.3'!M179)</f>
        <v>5</v>
      </c>
      <c r="AH180" s="133">
        <f>IF($O$20="X",$R$9,IF($N$7="S1",'VA_k1=0.7_k2=0.3'!N179,IF($N$7="S2",'VA_k1=0.7_k2=0.3'!O179,IF($N$7="I",'VA_k1=0.7_k2=0.3'!P179,IF($N$7="R",'VA_k1=0.7_k2=0.3'!Q179,IF($N$7="D",'VA_k1=0.7_k2=0.3'!R179,IF($N$7="V",'VA_k1=0.7_k2=0.3'!S179,"")))))))</f>
        <v>0.24673704225551346</v>
      </c>
      <c r="AI180" s="133">
        <f>IF($O$21="X",$Q$9,'VA_k1=0.8_k2=0.2'!M179)</f>
        <v>5</v>
      </c>
      <c r="AJ180" s="133">
        <f>IF($O$21="X",$R$9,IF($N$7="S1",'VA_k1=0.8_k2=0.2'!N179,IF($N$7="S2",'VA_k1=0.8_k2=0.2'!O179,IF($N$7="I",'VA_k1=0.8_k2=0.2'!P179,IF($N$7="R",'VA_k1=0.8_k2=0.2'!Q179,IF($N$7="D",'VA_k1=0.8_k2=0.2'!R179,IF($N$7="V",'VA_k1=0.8_k2=0.2'!S179,"")))))))</f>
        <v>0.24673704225551346</v>
      </c>
      <c r="AK180" s="133" t="e">
        <f>IF($O$22="X",$Q$9,'VA_k1=0.9_k2=0.1'!M179)</f>
        <v>#N/A</v>
      </c>
      <c r="AL180" s="133" t="e">
        <f>IF($O$22="X",$R$9,IF($N$7="S1",'VA_k1=0.9_k2=0.1'!N179,IF($N$7="S2",'VA_k1=0.9_k2=0.1'!O179,IF($N$7="I",'VA_k1=0.9_k2=0.1'!P179,IF($N$7="R",'VA_k1=0.9_k2=0.1'!Q179,IF($N$7="D",'VA_k1=0.9_k2=0.1'!R179,IF($N$7="V",'VA_k1=0.9_k2=0.1'!S179,"")))))))</f>
        <v>#N/A</v>
      </c>
      <c r="AM180" s="133">
        <f>IF($O$23="X",$Q$9,'VA_k1=1.0_k2=0.0'!M179)</f>
        <v>5</v>
      </c>
      <c r="AN180" s="133">
        <f>IF($O$23="X",$R$9,IF($N$7="S1",'VA_k1=1.0_k2=0.0'!N179,IF($N$7="S2",'VA_k1=1.0_k2=0.0'!O179,IF($N$7="I",'VA_k1=1.0_k2=0.0'!P179,IF($N$7="R",'VA_k1=1.0_k2=0.0'!Q179,IF($N$7="D",'VA_k1=1.0_k2=0.0'!R179,IF($N$7="V",'VA_k1=1.0_k2=0.0'!S179,"")))))))</f>
        <v>0.24673704225551346</v>
      </c>
    </row>
    <row r="181" spans="17:40" x14ac:dyDescent="0.25">
      <c r="Q181" s="133" t="e">
        <f>IF($O$12="X",$Q$9,'RESULTS (2S)'!B195)</f>
        <v>#N/A</v>
      </c>
      <c r="R181" s="133" t="e">
        <f>IF($O$12="X",$R$9,IF($N$7="S1",'RESULTS (2S)'!C195,IF($N$7="S2",'RESULTS (2S)'!D195,IF($N$7="I",'RESULTS (2S)'!E195,IF($N$7="R",'RESULTS (2S)'!F195,IF($N$7="D",'RESULTS (2S)'!G195,IF($N$7="V",'RESULTS (2S)'!H195,"")))))))</f>
        <v>#N/A</v>
      </c>
      <c r="S181" s="133">
        <f>IF($O$13="X",$Q$9,'VA_k1=0.0_k2=1.0'!M180)</f>
        <v>5</v>
      </c>
      <c r="T181" s="133">
        <f>IF($O$13="X",$R$9,IF($N$7="S1",'VA_k1=0.0_k2=1.0'!N180,IF($N$7="S2",'VA_k1=0.0_k2=1.0'!O180,IF($N$7="I",'VA_k1=0.0_k2=1.0'!P180,IF($N$7="R",'VA_k1=0.0_k2=1.0'!Q180,IF($N$7="D",'VA_k1=0.0_k2=1.0'!R180,IF($N$7="V",'VA_k1=0.0_k2=1.0'!S180,"")))))))</f>
        <v>0.24673704225551346</v>
      </c>
      <c r="U181" s="133">
        <f>IF($O$14="X",$Q$9,'VA_k1=0.1_k2=0.9'!M180)</f>
        <v>5</v>
      </c>
      <c r="V181" s="133">
        <f>IF($O$14="X",$R$9,IF($N$7="S1",'VA_k1=0.1_k2=0.9'!N180,IF($N$7="S2",'VA_k1=0.1_k2=0.9'!O180,IF($N$7="I",'VA_k1=0.1_k2=0.9'!P180,IF($N$7="R",'VA_k1=0.1_k2=0.9'!Q180,IF($N$7="D",'VA_k1=0.1_k2=0.9'!R180,IF($N$7="V",'VA_k1=0.1_k2=0.9'!S180,"")))))))</f>
        <v>0.24673704225551346</v>
      </c>
      <c r="W181" s="133">
        <f>IF($O$15="X",$Q$9,'VA_k1=0.2_k2=0.8'!M180)</f>
        <v>5</v>
      </c>
      <c r="X181" s="133">
        <f>IF($O$15="X",$R$9,IF($N$7="S1",'VA_k1=0.2_k2=0.8'!N180,IF($N$7="S2",'VA_k1=0.2_k2=0.8'!O180,IF($N$7="I",'VA_k1=0.2_k2=0.8'!P180,IF($N$7="R",'VA_k1=0.2_k2=0.8'!Q180,IF($N$7="D",'VA_k1=0.2_k2=0.8'!R180,IF($N$7="V",'VA_k1=0.2_k2=0.8'!S180,"")))))))</f>
        <v>0.24673704225551346</v>
      </c>
      <c r="Y181" s="133">
        <f>IF($O$16="X",$Q$9,'VA_k1=0.3_k2=0.7'!M180)</f>
        <v>5</v>
      </c>
      <c r="Z181" s="133">
        <f>IF($O$16="X",$R$9,IF($N$7="S1",'VA_k1=0.3_k2=0.7'!N180,IF($N$7="S2",'VA_k1=0.3_k2=0.7'!O180,IF($N$7="I",'VA_k1=0.3_k2=0.7'!P180,IF($N$7="R",'VA_k1=0.3_k2=0.7'!Q180,IF($N$7="D",'VA_k1=0.3_k2=0.7'!R180,IF($N$7="V",'VA_k1=0.3_k2=0.7'!S180,"")))))))</f>
        <v>0.24673704225551346</v>
      </c>
      <c r="AA181" s="133">
        <f>IF($O$17="X",$Q$9,'VA_k1=0.4_k2=0.6'!M180)</f>
        <v>5</v>
      </c>
      <c r="AB181" s="133">
        <f>IF($O$17="X",$R$9,IF($N$7="S1",'VA_k1=0.4_k2=0.6'!N180,IF($N$7="S2",'VA_k1=0.4_k2=0.6'!O180,IF($N$7="I",'VA_k1=0.4_k2=0.6'!P180,IF($N$7="R",'VA_k1=0.4_k2=0.6'!Q180,IF($N$7="D",'VA_k1=0.4_k2=0.6'!R180,IF($N$7="V",'VA_k1=0.4_k2=0.6'!S180,"")))))))</f>
        <v>0.24673704225551346</v>
      </c>
      <c r="AC181" s="133">
        <f>IF($O$18="X",$Q$9,'VA_k1=0.5_k2=0.5'!M180)</f>
        <v>5</v>
      </c>
      <c r="AD181" s="133">
        <f>IF($O$18="X",$R$9,IF($N$7="S1",'VA_k1=0.5_k2=0.5'!N180,IF($N$7="S2",'VA_k1=0.5_k2=0.5'!O180,IF($N$7="I",'VA_k1=0.5_k2=0.5'!P180,IF($N$7="R",'VA_k1=0.5_k2=0.5'!Q180,IF($N$7="D",'VA_k1=0.5_k2=0.5'!R180,IF($N$7="V",'VA_k1=0.5_k2=0.5'!S180,"")))))))</f>
        <v>0.24673704225551346</v>
      </c>
      <c r="AE181" s="133">
        <f>IF($O$19="X",$Q$9,'VA_k1=0.6_k2=0.4'!M180)</f>
        <v>5</v>
      </c>
      <c r="AF181" s="133">
        <f>IF($O$19="X",$R$9,IF($N$7="S1",'VA_k1=0.6_k2=0.4'!N180,IF($N$7="S2",'VA_k1=0.6_k2=0.4'!O180,IF($N$7="I",'VA_k1=0.6_k2=0.4'!P180,IF($N$7="R",'VA_k1=0.6_k2=0.4'!Q180,IF($N$7="D",'VA_k1=0.6_k2=0.4'!R180,IF($N$7="V",'VA_k1=0.6_k2=0.4'!S180,"")))))))</f>
        <v>0.24673704225551346</v>
      </c>
      <c r="AG181" s="133">
        <f>IF($O$20="X",$Q$9,'VA_k1=0.7_k2=0.3'!M180)</f>
        <v>5</v>
      </c>
      <c r="AH181" s="133">
        <f>IF($O$20="X",$R$9,IF($N$7="S1",'VA_k1=0.7_k2=0.3'!N180,IF($N$7="S2",'VA_k1=0.7_k2=0.3'!O180,IF($N$7="I",'VA_k1=0.7_k2=0.3'!P180,IF($N$7="R",'VA_k1=0.7_k2=0.3'!Q180,IF($N$7="D",'VA_k1=0.7_k2=0.3'!R180,IF($N$7="V",'VA_k1=0.7_k2=0.3'!S180,"")))))))</f>
        <v>0.24673704225551346</v>
      </c>
      <c r="AI181" s="133">
        <f>IF($O$21="X",$Q$9,'VA_k1=0.8_k2=0.2'!M180)</f>
        <v>5</v>
      </c>
      <c r="AJ181" s="133">
        <f>IF($O$21="X",$R$9,IF($N$7="S1",'VA_k1=0.8_k2=0.2'!N180,IF($N$7="S2",'VA_k1=0.8_k2=0.2'!O180,IF($N$7="I",'VA_k1=0.8_k2=0.2'!P180,IF($N$7="R",'VA_k1=0.8_k2=0.2'!Q180,IF($N$7="D",'VA_k1=0.8_k2=0.2'!R180,IF($N$7="V",'VA_k1=0.8_k2=0.2'!S180,"")))))))</f>
        <v>0.24673704225551346</v>
      </c>
      <c r="AK181" s="133" t="e">
        <f>IF($O$22="X",$Q$9,'VA_k1=0.9_k2=0.1'!M180)</f>
        <v>#N/A</v>
      </c>
      <c r="AL181" s="133" t="e">
        <f>IF($O$22="X",$R$9,IF($N$7="S1",'VA_k1=0.9_k2=0.1'!N180,IF($N$7="S2",'VA_k1=0.9_k2=0.1'!O180,IF($N$7="I",'VA_k1=0.9_k2=0.1'!P180,IF($N$7="R",'VA_k1=0.9_k2=0.1'!Q180,IF($N$7="D",'VA_k1=0.9_k2=0.1'!R180,IF($N$7="V",'VA_k1=0.9_k2=0.1'!S180,"")))))))</f>
        <v>#N/A</v>
      </c>
      <c r="AM181" s="133">
        <f>IF($O$23="X",$Q$9,'VA_k1=1.0_k2=0.0'!M180)</f>
        <v>5</v>
      </c>
      <c r="AN181" s="133">
        <f>IF($O$23="X",$R$9,IF($N$7="S1",'VA_k1=1.0_k2=0.0'!N180,IF($N$7="S2",'VA_k1=1.0_k2=0.0'!O180,IF($N$7="I",'VA_k1=1.0_k2=0.0'!P180,IF($N$7="R",'VA_k1=1.0_k2=0.0'!Q180,IF($N$7="D",'VA_k1=1.0_k2=0.0'!R180,IF($N$7="V",'VA_k1=1.0_k2=0.0'!S180,"")))))))</f>
        <v>0.24673704225551346</v>
      </c>
    </row>
    <row r="182" spans="17:40" x14ac:dyDescent="0.25">
      <c r="Q182" s="133" t="e">
        <f>IF($O$12="X",$Q$9,'RESULTS (2S)'!B196)</f>
        <v>#N/A</v>
      </c>
      <c r="R182" s="133" t="e">
        <f>IF($O$12="X",$R$9,IF($N$7="S1",'RESULTS (2S)'!C196,IF($N$7="S2",'RESULTS (2S)'!D196,IF($N$7="I",'RESULTS (2S)'!E196,IF($N$7="R",'RESULTS (2S)'!F196,IF($N$7="D",'RESULTS (2S)'!G196,IF($N$7="V",'RESULTS (2S)'!H196,"")))))))</f>
        <v>#N/A</v>
      </c>
      <c r="S182" s="133">
        <f>IF($O$13="X",$Q$9,'VA_k1=0.0_k2=1.0'!M181)</f>
        <v>5</v>
      </c>
      <c r="T182" s="133">
        <f>IF($O$13="X",$R$9,IF($N$7="S1",'VA_k1=0.0_k2=1.0'!N181,IF($N$7="S2",'VA_k1=0.0_k2=1.0'!O181,IF($N$7="I",'VA_k1=0.0_k2=1.0'!P181,IF($N$7="R",'VA_k1=0.0_k2=1.0'!Q181,IF($N$7="D",'VA_k1=0.0_k2=1.0'!R181,IF($N$7="V",'VA_k1=0.0_k2=1.0'!S181,"")))))))</f>
        <v>0.24673704225551346</v>
      </c>
      <c r="U182" s="133">
        <f>IF($O$14="X",$Q$9,'VA_k1=0.1_k2=0.9'!M181)</f>
        <v>5</v>
      </c>
      <c r="V182" s="133">
        <f>IF($O$14="X",$R$9,IF($N$7="S1",'VA_k1=0.1_k2=0.9'!N181,IF($N$7="S2",'VA_k1=0.1_k2=0.9'!O181,IF($N$7="I",'VA_k1=0.1_k2=0.9'!P181,IF($N$7="R",'VA_k1=0.1_k2=0.9'!Q181,IF($N$7="D",'VA_k1=0.1_k2=0.9'!R181,IF($N$7="V",'VA_k1=0.1_k2=0.9'!S181,"")))))))</f>
        <v>0.24673704225551346</v>
      </c>
      <c r="W182" s="133">
        <f>IF($O$15="X",$Q$9,'VA_k1=0.2_k2=0.8'!M181)</f>
        <v>5</v>
      </c>
      <c r="X182" s="133">
        <f>IF($O$15="X",$R$9,IF($N$7="S1",'VA_k1=0.2_k2=0.8'!N181,IF($N$7="S2",'VA_k1=0.2_k2=0.8'!O181,IF($N$7="I",'VA_k1=0.2_k2=0.8'!P181,IF($N$7="R",'VA_k1=0.2_k2=0.8'!Q181,IF($N$7="D",'VA_k1=0.2_k2=0.8'!R181,IF($N$7="V",'VA_k1=0.2_k2=0.8'!S181,"")))))))</f>
        <v>0.24673704225551346</v>
      </c>
      <c r="Y182" s="133">
        <f>IF($O$16="X",$Q$9,'VA_k1=0.3_k2=0.7'!M181)</f>
        <v>5</v>
      </c>
      <c r="Z182" s="133">
        <f>IF($O$16="X",$R$9,IF($N$7="S1",'VA_k1=0.3_k2=0.7'!N181,IF($N$7="S2",'VA_k1=0.3_k2=0.7'!O181,IF($N$7="I",'VA_k1=0.3_k2=0.7'!P181,IF($N$7="R",'VA_k1=0.3_k2=0.7'!Q181,IF($N$7="D",'VA_k1=0.3_k2=0.7'!R181,IF($N$7="V",'VA_k1=0.3_k2=0.7'!S181,"")))))))</f>
        <v>0.24673704225551346</v>
      </c>
      <c r="AA182" s="133">
        <f>IF($O$17="X",$Q$9,'VA_k1=0.4_k2=0.6'!M181)</f>
        <v>5</v>
      </c>
      <c r="AB182" s="133">
        <f>IF($O$17="X",$R$9,IF($N$7="S1",'VA_k1=0.4_k2=0.6'!N181,IF($N$7="S2",'VA_k1=0.4_k2=0.6'!O181,IF($N$7="I",'VA_k1=0.4_k2=0.6'!P181,IF($N$7="R",'VA_k1=0.4_k2=0.6'!Q181,IF($N$7="D",'VA_k1=0.4_k2=0.6'!R181,IF($N$7="V",'VA_k1=0.4_k2=0.6'!S181,"")))))))</f>
        <v>0.24673704225551346</v>
      </c>
      <c r="AC182" s="133">
        <f>IF($O$18="X",$Q$9,'VA_k1=0.5_k2=0.5'!M181)</f>
        <v>5</v>
      </c>
      <c r="AD182" s="133">
        <f>IF($O$18="X",$R$9,IF($N$7="S1",'VA_k1=0.5_k2=0.5'!N181,IF($N$7="S2",'VA_k1=0.5_k2=0.5'!O181,IF($N$7="I",'VA_k1=0.5_k2=0.5'!P181,IF($N$7="R",'VA_k1=0.5_k2=0.5'!Q181,IF($N$7="D",'VA_k1=0.5_k2=0.5'!R181,IF($N$7="V",'VA_k1=0.5_k2=0.5'!S181,"")))))))</f>
        <v>0.24673704225551346</v>
      </c>
      <c r="AE182" s="133">
        <f>IF($O$19="X",$Q$9,'VA_k1=0.6_k2=0.4'!M181)</f>
        <v>5</v>
      </c>
      <c r="AF182" s="133">
        <f>IF($O$19="X",$R$9,IF($N$7="S1",'VA_k1=0.6_k2=0.4'!N181,IF($N$7="S2",'VA_k1=0.6_k2=0.4'!O181,IF($N$7="I",'VA_k1=0.6_k2=0.4'!P181,IF($N$7="R",'VA_k1=0.6_k2=0.4'!Q181,IF($N$7="D",'VA_k1=0.6_k2=0.4'!R181,IF($N$7="V",'VA_k1=0.6_k2=0.4'!S181,"")))))))</f>
        <v>0.24673704225551346</v>
      </c>
      <c r="AG182" s="133">
        <f>IF($O$20="X",$Q$9,'VA_k1=0.7_k2=0.3'!M181)</f>
        <v>5</v>
      </c>
      <c r="AH182" s="133">
        <f>IF($O$20="X",$R$9,IF($N$7="S1",'VA_k1=0.7_k2=0.3'!N181,IF($N$7="S2",'VA_k1=0.7_k2=0.3'!O181,IF($N$7="I",'VA_k1=0.7_k2=0.3'!P181,IF($N$7="R",'VA_k1=0.7_k2=0.3'!Q181,IF($N$7="D",'VA_k1=0.7_k2=0.3'!R181,IF($N$7="V",'VA_k1=0.7_k2=0.3'!S181,"")))))))</f>
        <v>0.24673704225551346</v>
      </c>
      <c r="AI182" s="133">
        <f>IF($O$21="X",$Q$9,'VA_k1=0.8_k2=0.2'!M181)</f>
        <v>5</v>
      </c>
      <c r="AJ182" s="133">
        <f>IF($O$21="X",$R$9,IF($N$7="S1",'VA_k1=0.8_k2=0.2'!N181,IF($N$7="S2",'VA_k1=0.8_k2=0.2'!O181,IF($N$7="I",'VA_k1=0.8_k2=0.2'!P181,IF($N$7="R",'VA_k1=0.8_k2=0.2'!Q181,IF($N$7="D",'VA_k1=0.8_k2=0.2'!R181,IF($N$7="V",'VA_k1=0.8_k2=0.2'!S181,"")))))))</f>
        <v>0.24673704225551346</v>
      </c>
      <c r="AK182" s="133" t="e">
        <f>IF($O$22="X",$Q$9,'VA_k1=0.9_k2=0.1'!M181)</f>
        <v>#N/A</v>
      </c>
      <c r="AL182" s="133" t="e">
        <f>IF($O$22="X",$R$9,IF($N$7="S1",'VA_k1=0.9_k2=0.1'!N181,IF($N$7="S2",'VA_k1=0.9_k2=0.1'!O181,IF($N$7="I",'VA_k1=0.9_k2=0.1'!P181,IF($N$7="R",'VA_k1=0.9_k2=0.1'!Q181,IF($N$7="D",'VA_k1=0.9_k2=0.1'!R181,IF($N$7="V",'VA_k1=0.9_k2=0.1'!S181,"")))))))</f>
        <v>#N/A</v>
      </c>
      <c r="AM182" s="133">
        <f>IF($O$23="X",$Q$9,'VA_k1=1.0_k2=0.0'!M181)</f>
        <v>5</v>
      </c>
      <c r="AN182" s="133">
        <f>IF($O$23="X",$R$9,IF($N$7="S1",'VA_k1=1.0_k2=0.0'!N181,IF($N$7="S2",'VA_k1=1.0_k2=0.0'!O181,IF($N$7="I",'VA_k1=1.0_k2=0.0'!P181,IF($N$7="R",'VA_k1=1.0_k2=0.0'!Q181,IF($N$7="D",'VA_k1=1.0_k2=0.0'!R181,IF($N$7="V",'VA_k1=1.0_k2=0.0'!S181,"")))))))</f>
        <v>0.24673704225551346</v>
      </c>
    </row>
    <row r="183" spans="17:40" x14ac:dyDescent="0.25">
      <c r="Q183" s="133" t="e">
        <f>IF($O$12="X",$Q$9,'RESULTS (2S)'!B197)</f>
        <v>#N/A</v>
      </c>
      <c r="R183" s="133" t="e">
        <f>IF($O$12="X",$R$9,IF($N$7="S1",'RESULTS (2S)'!C197,IF($N$7="S2",'RESULTS (2S)'!D197,IF($N$7="I",'RESULTS (2S)'!E197,IF($N$7="R",'RESULTS (2S)'!F197,IF($N$7="D",'RESULTS (2S)'!G197,IF($N$7="V",'RESULTS (2S)'!H197,"")))))))</f>
        <v>#N/A</v>
      </c>
      <c r="S183" s="133">
        <f>IF($O$13="X",$Q$9,'VA_k1=0.0_k2=1.0'!M182)</f>
        <v>5</v>
      </c>
      <c r="T183" s="133">
        <f>IF($O$13="X",$R$9,IF($N$7="S1",'VA_k1=0.0_k2=1.0'!N182,IF($N$7="S2",'VA_k1=0.0_k2=1.0'!O182,IF($N$7="I",'VA_k1=0.0_k2=1.0'!P182,IF($N$7="R",'VA_k1=0.0_k2=1.0'!Q182,IF($N$7="D",'VA_k1=0.0_k2=1.0'!R182,IF($N$7="V",'VA_k1=0.0_k2=1.0'!S182,"")))))))</f>
        <v>0.24673704225551346</v>
      </c>
      <c r="U183" s="133">
        <f>IF($O$14="X",$Q$9,'VA_k1=0.1_k2=0.9'!M182)</f>
        <v>5</v>
      </c>
      <c r="V183" s="133">
        <f>IF($O$14="X",$R$9,IF($N$7="S1",'VA_k1=0.1_k2=0.9'!N182,IF($N$7="S2",'VA_k1=0.1_k2=0.9'!O182,IF($N$7="I",'VA_k1=0.1_k2=0.9'!P182,IF($N$7="R",'VA_k1=0.1_k2=0.9'!Q182,IF($N$7="D",'VA_k1=0.1_k2=0.9'!R182,IF($N$7="V",'VA_k1=0.1_k2=0.9'!S182,"")))))))</f>
        <v>0.24673704225551346</v>
      </c>
      <c r="W183" s="133">
        <f>IF($O$15="X",$Q$9,'VA_k1=0.2_k2=0.8'!M182)</f>
        <v>5</v>
      </c>
      <c r="X183" s="133">
        <f>IF($O$15="X",$R$9,IF($N$7="S1",'VA_k1=0.2_k2=0.8'!N182,IF($N$7="S2",'VA_k1=0.2_k2=0.8'!O182,IF($N$7="I",'VA_k1=0.2_k2=0.8'!P182,IF($N$7="R",'VA_k1=0.2_k2=0.8'!Q182,IF($N$7="D",'VA_k1=0.2_k2=0.8'!R182,IF($N$7="V",'VA_k1=0.2_k2=0.8'!S182,"")))))))</f>
        <v>0.24673704225551346</v>
      </c>
      <c r="Y183" s="133">
        <f>IF($O$16="X",$Q$9,'VA_k1=0.3_k2=0.7'!M182)</f>
        <v>5</v>
      </c>
      <c r="Z183" s="133">
        <f>IF($O$16="X",$R$9,IF($N$7="S1",'VA_k1=0.3_k2=0.7'!N182,IF($N$7="S2",'VA_k1=0.3_k2=0.7'!O182,IF($N$7="I",'VA_k1=0.3_k2=0.7'!P182,IF($N$7="R",'VA_k1=0.3_k2=0.7'!Q182,IF($N$7="D",'VA_k1=0.3_k2=0.7'!R182,IF($N$7="V",'VA_k1=0.3_k2=0.7'!S182,"")))))))</f>
        <v>0.24673704225551346</v>
      </c>
      <c r="AA183" s="133">
        <f>IF($O$17="X",$Q$9,'VA_k1=0.4_k2=0.6'!M182)</f>
        <v>5</v>
      </c>
      <c r="AB183" s="133">
        <f>IF($O$17="X",$R$9,IF($N$7="S1",'VA_k1=0.4_k2=0.6'!N182,IF($N$7="S2",'VA_k1=0.4_k2=0.6'!O182,IF($N$7="I",'VA_k1=0.4_k2=0.6'!P182,IF($N$7="R",'VA_k1=0.4_k2=0.6'!Q182,IF($N$7="D",'VA_k1=0.4_k2=0.6'!R182,IF($N$7="V",'VA_k1=0.4_k2=0.6'!S182,"")))))))</f>
        <v>0.24673704225551346</v>
      </c>
      <c r="AC183" s="133">
        <f>IF($O$18="X",$Q$9,'VA_k1=0.5_k2=0.5'!M182)</f>
        <v>5</v>
      </c>
      <c r="AD183" s="133">
        <f>IF($O$18="X",$R$9,IF($N$7="S1",'VA_k1=0.5_k2=0.5'!N182,IF($N$7="S2",'VA_k1=0.5_k2=0.5'!O182,IF($N$7="I",'VA_k1=0.5_k2=0.5'!P182,IF($N$7="R",'VA_k1=0.5_k2=0.5'!Q182,IF($N$7="D",'VA_k1=0.5_k2=0.5'!R182,IF($N$7="V",'VA_k1=0.5_k2=0.5'!S182,"")))))))</f>
        <v>0.24673704225551346</v>
      </c>
      <c r="AE183" s="133">
        <f>IF($O$19="X",$Q$9,'VA_k1=0.6_k2=0.4'!M182)</f>
        <v>5</v>
      </c>
      <c r="AF183" s="133">
        <f>IF($O$19="X",$R$9,IF($N$7="S1",'VA_k1=0.6_k2=0.4'!N182,IF($N$7="S2",'VA_k1=0.6_k2=0.4'!O182,IF($N$7="I",'VA_k1=0.6_k2=0.4'!P182,IF($N$7="R",'VA_k1=0.6_k2=0.4'!Q182,IF($N$7="D",'VA_k1=0.6_k2=0.4'!R182,IF($N$7="V",'VA_k1=0.6_k2=0.4'!S182,"")))))))</f>
        <v>0.24673704225551346</v>
      </c>
      <c r="AG183" s="133">
        <f>IF($O$20="X",$Q$9,'VA_k1=0.7_k2=0.3'!M182)</f>
        <v>5</v>
      </c>
      <c r="AH183" s="133">
        <f>IF($O$20="X",$R$9,IF($N$7="S1",'VA_k1=0.7_k2=0.3'!N182,IF($N$7="S2",'VA_k1=0.7_k2=0.3'!O182,IF($N$7="I",'VA_k1=0.7_k2=0.3'!P182,IF($N$7="R",'VA_k1=0.7_k2=0.3'!Q182,IF($N$7="D",'VA_k1=0.7_k2=0.3'!R182,IF($N$7="V",'VA_k1=0.7_k2=0.3'!S182,"")))))))</f>
        <v>0.24673704225551346</v>
      </c>
      <c r="AI183" s="133">
        <f>IF($O$21="X",$Q$9,'VA_k1=0.8_k2=0.2'!M182)</f>
        <v>5</v>
      </c>
      <c r="AJ183" s="133">
        <f>IF($O$21="X",$R$9,IF($N$7="S1",'VA_k1=0.8_k2=0.2'!N182,IF($N$7="S2",'VA_k1=0.8_k2=0.2'!O182,IF($N$7="I",'VA_k1=0.8_k2=0.2'!P182,IF($N$7="R",'VA_k1=0.8_k2=0.2'!Q182,IF($N$7="D",'VA_k1=0.8_k2=0.2'!R182,IF($N$7="V",'VA_k1=0.8_k2=0.2'!S182,"")))))))</f>
        <v>0.24673704225551346</v>
      </c>
      <c r="AK183" s="133" t="e">
        <f>IF($O$22="X",$Q$9,'VA_k1=0.9_k2=0.1'!M182)</f>
        <v>#N/A</v>
      </c>
      <c r="AL183" s="133" t="e">
        <f>IF($O$22="X",$R$9,IF($N$7="S1",'VA_k1=0.9_k2=0.1'!N182,IF($N$7="S2",'VA_k1=0.9_k2=0.1'!O182,IF($N$7="I",'VA_k1=0.9_k2=0.1'!P182,IF($N$7="R",'VA_k1=0.9_k2=0.1'!Q182,IF($N$7="D",'VA_k1=0.9_k2=0.1'!R182,IF($N$7="V",'VA_k1=0.9_k2=0.1'!S182,"")))))))</f>
        <v>#N/A</v>
      </c>
      <c r="AM183" s="133">
        <f>IF($O$23="X",$Q$9,'VA_k1=1.0_k2=0.0'!M182)</f>
        <v>5</v>
      </c>
      <c r="AN183" s="133">
        <f>IF($O$23="X",$R$9,IF($N$7="S1",'VA_k1=1.0_k2=0.0'!N182,IF($N$7="S2",'VA_k1=1.0_k2=0.0'!O182,IF($N$7="I",'VA_k1=1.0_k2=0.0'!P182,IF($N$7="R",'VA_k1=1.0_k2=0.0'!Q182,IF($N$7="D",'VA_k1=1.0_k2=0.0'!R182,IF($N$7="V",'VA_k1=1.0_k2=0.0'!S182,"")))))))</f>
        <v>0.24673704225551346</v>
      </c>
    </row>
    <row r="184" spans="17:40" x14ac:dyDescent="0.25">
      <c r="Q184" s="133" t="e">
        <f>IF($O$12="X",$Q$9,'RESULTS (2S)'!B198)</f>
        <v>#N/A</v>
      </c>
      <c r="R184" s="133" t="e">
        <f>IF($O$12="X",$R$9,IF($N$7="S1",'RESULTS (2S)'!C198,IF($N$7="S2",'RESULTS (2S)'!D198,IF($N$7="I",'RESULTS (2S)'!E198,IF($N$7="R",'RESULTS (2S)'!F198,IF($N$7="D",'RESULTS (2S)'!G198,IF($N$7="V",'RESULTS (2S)'!H198,"")))))))</f>
        <v>#N/A</v>
      </c>
      <c r="S184" s="133">
        <f>IF($O$13="X",$Q$9,'VA_k1=0.0_k2=1.0'!M183)</f>
        <v>5</v>
      </c>
      <c r="T184" s="133">
        <f>IF($O$13="X",$R$9,IF($N$7="S1",'VA_k1=0.0_k2=1.0'!N183,IF($N$7="S2",'VA_k1=0.0_k2=1.0'!O183,IF($N$7="I",'VA_k1=0.0_k2=1.0'!P183,IF($N$7="R",'VA_k1=0.0_k2=1.0'!Q183,IF($N$7="D",'VA_k1=0.0_k2=1.0'!R183,IF($N$7="V",'VA_k1=0.0_k2=1.0'!S183,"")))))))</f>
        <v>0.24673704225551346</v>
      </c>
      <c r="U184" s="133">
        <f>IF($O$14="X",$Q$9,'VA_k1=0.1_k2=0.9'!M183)</f>
        <v>5</v>
      </c>
      <c r="V184" s="133">
        <f>IF($O$14="X",$R$9,IF($N$7="S1",'VA_k1=0.1_k2=0.9'!N183,IF($N$7="S2",'VA_k1=0.1_k2=0.9'!O183,IF($N$7="I",'VA_k1=0.1_k2=0.9'!P183,IF($N$7="R",'VA_k1=0.1_k2=0.9'!Q183,IF($N$7="D",'VA_k1=0.1_k2=0.9'!R183,IF($N$7="V",'VA_k1=0.1_k2=0.9'!S183,"")))))))</f>
        <v>0.24673704225551346</v>
      </c>
      <c r="W184" s="133">
        <f>IF($O$15="X",$Q$9,'VA_k1=0.2_k2=0.8'!M183)</f>
        <v>5</v>
      </c>
      <c r="X184" s="133">
        <f>IF($O$15="X",$R$9,IF($N$7="S1",'VA_k1=0.2_k2=0.8'!N183,IF($N$7="S2",'VA_k1=0.2_k2=0.8'!O183,IF($N$7="I",'VA_k1=0.2_k2=0.8'!P183,IF($N$7="R",'VA_k1=0.2_k2=0.8'!Q183,IF($N$7="D",'VA_k1=0.2_k2=0.8'!R183,IF($N$7="V",'VA_k1=0.2_k2=0.8'!S183,"")))))))</f>
        <v>0.24673704225551346</v>
      </c>
      <c r="Y184" s="133">
        <f>IF($O$16="X",$Q$9,'VA_k1=0.3_k2=0.7'!M183)</f>
        <v>5</v>
      </c>
      <c r="Z184" s="133">
        <f>IF($O$16="X",$R$9,IF($N$7="S1",'VA_k1=0.3_k2=0.7'!N183,IF($N$7="S2",'VA_k1=0.3_k2=0.7'!O183,IF($N$7="I",'VA_k1=0.3_k2=0.7'!P183,IF($N$7="R",'VA_k1=0.3_k2=0.7'!Q183,IF($N$7="D",'VA_k1=0.3_k2=0.7'!R183,IF($N$7="V",'VA_k1=0.3_k2=0.7'!S183,"")))))))</f>
        <v>0.24673704225551346</v>
      </c>
      <c r="AA184" s="133">
        <f>IF($O$17="X",$Q$9,'VA_k1=0.4_k2=0.6'!M183)</f>
        <v>5</v>
      </c>
      <c r="AB184" s="133">
        <f>IF($O$17="X",$R$9,IF($N$7="S1",'VA_k1=0.4_k2=0.6'!N183,IF($N$7="S2",'VA_k1=0.4_k2=0.6'!O183,IF($N$7="I",'VA_k1=0.4_k2=0.6'!P183,IF($N$7="R",'VA_k1=0.4_k2=0.6'!Q183,IF($N$7="D",'VA_k1=0.4_k2=0.6'!R183,IF($N$7="V",'VA_k1=0.4_k2=0.6'!S183,"")))))))</f>
        <v>0.24673704225551346</v>
      </c>
      <c r="AC184" s="133">
        <f>IF($O$18="X",$Q$9,'VA_k1=0.5_k2=0.5'!M183)</f>
        <v>5</v>
      </c>
      <c r="AD184" s="133">
        <f>IF($O$18="X",$R$9,IF($N$7="S1",'VA_k1=0.5_k2=0.5'!N183,IF($N$7="S2",'VA_k1=0.5_k2=0.5'!O183,IF($N$7="I",'VA_k1=0.5_k2=0.5'!P183,IF($N$7="R",'VA_k1=0.5_k2=0.5'!Q183,IF($N$7="D",'VA_k1=0.5_k2=0.5'!R183,IF($N$7="V",'VA_k1=0.5_k2=0.5'!S183,"")))))))</f>
        <v>0.24673704225551346</v>
      </c>
      <c r="AE184" s="133">
        <f>IF($O$19="X",$Q$9,'VA_k1=0.6_k2=0.4'!M183)</f>
        <v>5</v>
      </c>
      <c r="AF184" s="133">
        <f>IF($O$19="X",$R$9,IF($N$7="S1",'VA_k1=0.6_k2=0.4'!N183,IF($N$7="S2",'VA_k1=0.6_k2=0.4'!O183,IF($N$7="I",'VA_k1=0.6_k2=0.4'!P183,IF($N$7="R",'VA_k1=0.6_k2=0.4'!Q183,IF($N$7="D",'VA_k1=0.6_k2=0.4'!R183,IF($N$7="V",'VA_k1=0.6_k2=0.4'!S183,"")))))))</f>
        <v>0.24673704225551346</v>
      </c>
      <c r="AG184" s="133">
        <f>IF($O$20="X",$Q$9,'VA_k1=0.7_k2=0.3'!M183)</f>
        <v>5</v>
      </c>
      <c r="AH184" s="133">
        <f>IF($O$20="X",$R$9,IF($N$7="S1",'VA_k1=0.7_k2=0.3'!N183,IF($N$7="S2",'VA_k1=0.7_k2=0.3'!O183,IF($N$7="I",'VA_k1=0.7_k2=0.3'!P183,IF($N$7="R",'VA_k1=0.7_k2=0.3'!Q183,IF($N$7="D",'VA_k1=0.7_k2=0.3'!R183,IF($N$7="V",'VA_k1=0.7_k2=0.3'!S183,"")))))))</f>
        <v>0.24673704225551346</v>
      </c>
      <c r="AI184" s="133">
        <f>IF($O$21="X",$Q$9,'VA_k1=0.8_k2=0.2'!M183)</f>
        <v>5</v>
      </c>
      <c r="AJ184" s="133">
        <f>IF($O$21="X",$R$9,IF($N$7="S1",'VA_k1=0.8_k2=0.2'!N183,IF($N$7="S2",'VA_k1=0.8_k2=0.2'!O183,IF($N$7="I",'VA_k1=0.8_k2=0.2'!P183,IF($N$7="R",'VA_k1=0.8_k2=0.2'!Q183,IF($N$7="D",'VA_k1=0.8_k2=0.2'!R183,IF($N$7="V",'VA_k1=0.8_k2=0.2'!S183,"")))))))</f>
        <v>0.24673704225551346</v>
      </c>
      <c r="AK184" s="133" t="e">
        <f>IF($O$22="X",$Q$9,'VA_k1=0.9_k2=0.1'!M183)</f>
        <v>#N/A</v>
      </c>
      <c r="AL184" s="133" t="e">
        <f>IF($O$22="X",$R$9,IF($N$7="S1",'VA_k1=0.9_k2=0.1'!N183,IF($N$7="S2",'VA_k1=0.9_k2=0.1'!O183,IF($N$7="I",'VA_k1=0.9_k2=0.1'!P183,IF($N$7="R",'VA_k1=0.9_k2=0.1'!Q183,IF($N$7="D",'VA_k1=0.9_k2=0.1'!R183,IF($N$7="V",'VA_k1=0.9_k2=0.1'!S183,"")))))))</f>
        <v>#N/A</v>
      </c>
      <c r="AM184" s="133">
        <f>IF($O$23="X",$Q$9,'VA_k1=1.0_k2=0.0'!M183)</f>
        <v>5</v>
      </c>
      <c r="AN184" s="133">
        <f>IF($O$23="X",$R$9,IF($N$7="S1",'VA_k1=1.0_k2=0.0'!N183,IF($N$7="S2",'VA_k1=1.0_k2=0.0'!O183,IF($N$7="I",'VA_k1=1.0_k2=0.0'!P183,IF($N$7="R",'VA_k1=1.0_k2=0.0'!Q183,IF($N$7="D",'VA_k1=1.0_k2=0.0'!R183,IF($N$7="V",'VA_k1=1.0_k2=0.0'!S183,"")))))))</f>
        <v>0.24673704225551346</v>
      </c>
    </row>
    <row r="185" spans="17:40" x14ac:dyDescent="0.25">
      <c r="Q185" s="133" t="e">
        <f>IF($O$12="X",$Q$9,'RESULTS (2S)'!B199)</f>
        <v>#N/A</v>
      </c>
      <c r="R185" s="133" t="e">
        <f>IF($O$12="X",$R$9,IF($N$7="S1",'RESULTS (2S)'!C199,IF($N$7="S2",'RESULTS (2S)'!D199,IF($N$7="I",'RESULTS (2S)'!E199,IF($N$7="R",'RESULTS (2S)'!F199,IF($N$7="D",'RESULTS (2S)'!G199,IF($N$7="V",'RESULTS (2S)'!H199,"")))))))</f>
        <v>#N/A</v>
      </c>
      <c r="S185" s="133">
        <f>IF($O$13="X",$Q$9,'VA_k1=0.0_k2=1.0'!M184)</f>
        <v>5</v>
      </c>
      <c r="T185" s="133">
        <f>IF($O$13="X",$R$9,IF($N$7="S1",'VA_k1=0.0_k2=1.0'!N184,IF($N$7="S2",'VA_k1=0.0_k2=1.0'!O184,IF($N$7="I",'VA_k1=0.0_k2=1.0'!P184,IF($N$7="R",'VA_k1=0.0_k2=1.0'!Q184,IF($N$7="D",'VA_k1=0.0_k2=1.0'!R184,IF($N$7="V",'VA_k1=0.0_k2=1.0'!S184,"")))))))</f>
        <v>0.24673704225551346</v>
      </c>
      <c r="U185" s="133">
        <f>IF($O$14="X",$Q$9,'VA_k1=0.1_k2=0.9'!M184)</f>
        <v>5</v>
      </c>
      <c r="V185" s="133">
        <f>IF($O$14="X",$R$9,IF($N$7="S1",'VA_k1=0.1_k2=0.9'!N184,IF($N$7="S2",'VA_k1=0.1_k2=0.9'!O184,IF($N$7="I",'VA_k1=0.1_k2=0.9'!P184,IF($N$7="R",'VA_k1=0.1_k2=0.9'!Q184,IF($N$7="D",'VA_k1=0.1_k2=0.9'!R184,IF($N$7="V",'VA_k1=0.1_k2=0.9'!S184,"")))))))</f>
        <v>0.24673704225551346</v>
      </c>
      <c r="W185" s="133">
        <f>IF($O$15="X",$Q$9,'VA_k1=0.2_k2=0.8'!M184)</f>
        <v>5</v>
      </c>
      <c r="X185" s="133">
        <f>IF($O$15="X",$R$9,IF($N$7="S1",'VA_k1=0.2_k2=0.8'!N184,IF($N$7="S2",'VA_k1=0.2_k2=0.8'!O184,IF($N$7="I",'VA_k1=0.2_k2=0.8'!P184,IF($N$7="R",'VA_k1=0.2_k2=0.8'!Q184,IF($N$7="D",'VA_k1=0.2_k2=0.8'!R184,IF($N$7="V",'VA_k1=0.2_k2=0.8'!S184,"")))))))</f>
        <v>0.24673704225551346</v>
      </c>
      <c r="Y185" s="133">
        <f>IF($O$16="X",$Q$9,'VA_k1=0.3_k2=0.7'!M184)</f>
        <v>5</v>
      </c>
      <c r="Z185" s="133">
        <f>IF($O$16="X",$R$9,IF($N$7="S1",'VA_k1=0.3_k2=0.7'!N184,IF($N$7="S2",'VA_k1=0.3_k2=0.7'!O184,IF($N$7="I",'VA_k1=0.3_k2=0.7'!P184,IF($N$7="R",'VA_k1=0.3_k2=0.7'!Q184,IF($N$7="D",'VA_k1=0.3_k2=0.7'!R184,IF($N$7="V",'VA_k1=0.3_k2=0.7'!S184,"")))))))</f>
        <v>0.24673704225551346</v>
      </c>
      <c r="AA185" s="133">
        <f>IF($O$17="X",$Q$9,'VA_k1=0.4_k2=0.6'!M184)</f>
        <v>5</v>
      </c>
      <c r="AB185" s="133">
        <f>IF($O$17="X",$R$9,IF($N$7="S1",'VA_k1=0.4_k2=0.6'!N184,IF($N$7="S2",'VA_k1=0.4_k2=0.6'!O184,IF($N$7="I",'VA_k1=0.4_k2=0.6'!P184,IF($N$7="R",'VA_k1=0.4_k2=0.6'!Q184,IF($N$7="D",'VA_k1=0.4_k2=0.6'!R184,IF($N$7="V",'VA_k1=0.4_k2=0.6'!S184,"")))))))</f>
        <v>0.24673704225551346</v>
      </c>
      <c r="AC185" s="133">
        <f>IF($O$18="X",$Q$9,'VA_k1=0.5_k2=0.5'!M184)</f>
        <v>5</v>
      </c>
      <c r="AD185" s="133">
        <f>IF($O$18="X",$R$9,IF($N$7="S1",'VA_k1=0.5_k2=0.5'!N184,IF($N$7="S2",'VA_k1=0.5_k2=0.5'!O184,IF($N$7="I",'VA_k1=0.5_k2=0.5'!P184,IF($N$7="R",'VA_k1=0.5_k2=0.5'!Q184,IF($N$7="D",'VA_k1=0.5_k2=0.5'!R184,IF($N$7="V",'VA_k1=0.5_k2=0.5'!S184,"")))))))</f>
        <v>0.24673704225551346</v>
      </c>
      <c r="AE185" s="133">
        <f>IF($O$19="X",$Q$9,'VA_k1=0.6_k2=0.4'!M184)</f>
        <v>5</v>
      </c>
      <c r="AF185" s="133">
        <f>IF($O$19="X",$R$9,IF($N$7="S1",'VA_k1=0.6_k2=0.4'!N184,IF($N$7="S2",'VA_k1=0.6_k2=0.4'!O184,IF($N$7="I",'VA_k1=0.6_k2=0.4'!P184,IF($N$7="R",'VA_k1=0.6_k2=0.4'!Q184,IF($N$7="D",'VA_k1=0.6_k2=0.4'!R184,IF($N$7="V",'VA_k1=0.6_k2=0.4'!S184,"")))))))</f>
        <v>0.24673704225551346</v>
      </c>
      <c r="AG185" s="133">
        <f>IF($O$20="X",$Q$9,'VA_k1=0.7_k2=0.3'!M184)</f>
        <v>5</v>
      </c>
      <c r="AH185" s="133">
        <f>IF($O$20="X",$R$9,IF($N$7="S1",'VA_k1=0.7_k2=0.3'!N184,IF($N$7="S2",'VA_k1=0.7_k2=0.3'!O184,IF($N$7="I",'VA_k1=0.7_k2=0.3'!P184,IF($N$7="R",'VA_k1=0.7_k2=0.3'!Q184,IF($N$7="D",'VA_k1=0.7_k2=0.3'!R184,IF($N$7="V",'VA_k1=0.7_k2=0.3'!S184,"")))))))</f>
        <v>0.24673704225551346</v>
      </c>
      <c r="AI185" s="133">
        <f>IF($O$21="X",$Q$9,'VA_k1=0.8_k2=0.2'!M184)</f>
        <v>5</v>
      </c>
      <c r="AJ185" s="133">
        <f>IF($O$21="X",$R$9,IF($N$7="S1",'VA_k1=0.8_k2=0.2'!N184,IF($N$7="S2",'VA_k1=0.8_k2=0.2'!O184,IF($N$7="I",'VA_k1=0.8_k2=0.2'!P184,IF($N$7="R",'VA_k1=0.8_k2=0.2'!Q184,IF($N$7="D",'VA_k1=0.8_k2=0.2'!R184,IF($N$7="V",'VA_k1=0.8_k2=0.2'!S184,"")))))))</f>
        <v>0.24673704225551346</v>
      </c>
      <c r="AK185" s="133" t="e">
        <f>IF($O$22="X",$Q$9,'VA_k1=0.9_k2=0.1'!M184)</f>
        <v>#N/A</v>
      </c>
      <c r="AL185" s="133" t="e">
        <f>IF($O$22="X",$R$9,IF($N$7="S1",'VA_k1=0.9_k2=0.1'!N184,IF($N$7="S2",'VA_k1=0.9_k2=0.1'!O184,IF($N$7="I",'VA_k1=0.9_k2=0.1'!P184,IF($N$7="R",'VA_k1=0.9_k2=0.1'!Q184,IF($N$7="D",'VA_k1=0.9_k2=0.1'!R184,IF($N$7="V",'VA_k1=0.9_k2=0.1'!S184,"")))))))</f>
        <v>#N/A</v>
      </c>
      <c r="AM185" s="133">
        <f>IF($O$23="X",$Q$9,'VA_k1=1.0_k2=0.0'!M184)</f>
        <v>5</v>
      </c>
      <c r="AN185" s="133">
        <f>IF($O$23="X",$R$9,IF($N$7="S1",'VA_k1=1.0_k2=0.0'!N184,IF($N$7="S2",'VA_k1=1.0_k2=0.0'!O184,IF($N$7="I",'VA_k1=1.0_k2=0.0'!P184,IF($N$7="R",'VA_k1=1.0_k2=0.0'!Q184,IF($N$7="D",'VA_k1=1.0_k2=0.0'!R184,IF($N$7="V",'VA_k1=1.0_k2=0.0'!S184,"")))))))</f>
        <v>0.24673704225551346</v>
      </c>
    </row>
    <row r="186" spans="17:40" x14ac:dyDescent="0.25">
      <c r="Q186" s="133" t="e">
        <f>IF($O$12="X",$Q$9,'RESULTS (2S)'!B200)</f>
        <v>#N/A</v>
      </c>
      <c r="R186" s="133" t="e">
        <f>IF($O$12="X",$R$9,IF($N$7="S1",'RESULTS (2S)'!C200,IF($N$7="S2",'RESULTS (2S)'!D200,IF($N$7="I",'RESULTS (2S)'!E200,IF($N$7="R",'RESULTS (2S)'!F200,IF($N$7="D",'RESULTS (2S)'!G200,IF($N$7="V",'RESULTS (2S)'!H200,"")))))))</f>
        <v>#N/A</v>
      </c>
      <c r="S186" s="133">
        <f>IF($O$13="X",$Q$9,'VA_k1=0.0_k2=1.0'!M185)</f>
        <v>5</v>
      </c>
      <c r="T186" s="133">
        <f>IF($O$13="X",$R$9,IF($N$7="S1",'VA_k1=0.0_k2=1.0'!N185,IF($N$7="S2",'VA_k1=0.0_k2=1.0'!O185,IF($N$7="I",'VA_k1=0.0_k2=1.0'!P185,IF($N$7="R",'VA_k1=0.0_k2=1.0'!Q185,IF($N$7="D",'VA_k1=0.0_k2=1.0'!R185,IF($N$7="V",'VA_k1=0.0_k2=1.0'!S185,"")))))))</f>
        <v>0.24673704225551346</v>
      </c>
      <c r="U186" s="133">
        <f>IF($O$14="X",$Q$9,'VA_k1=0.1_k2=0.9'!M185)</f>
        <v>5</v>
      </c>
      <c r="V186" s="133">
        <f>IF($O$14="X",$R$9,IF($N$7="S1",'VA_k1=0.1_k2=0.9'!N185,IF($N$7="S2",'VA_k1=0.1_k2=0.9'!O185,IF($N$7="I",'VA_k1=0.1_k2=0.9'!P185,IF($N$7="R",'VA_k1=0.1_k2=0.9'!Q185,IF($N$7="D",'VA_k1=0.1_k2=0.9'!R185,IF($N$7="V",'VA_k1=0.1_k2=0.9'!S185,"")))))))</f>
        <v>0.24673704225551346</v>
      </c>
      <c r="W186" s="133">
        <f>IF($O$15="X",$Q$9,'VA_k1=0.2_k2=0.8'!M185)</f>
        <v>5</v>
      </c>
      <c r="X186" s="133">
        <f>IF($O$15="X",$R$9,IF($N$7="S1",'VA_k1=0.2_k2=0.8'!N185,IF($N$7="S2",'VA_k1=0.2_k2=0.8'!O185,IF($N$7="I",'VA_k1=0.2_k2=0.8'!P185,IF($N$7="R",'VA_k1=0.2_k2=0.8'!Q185,IF($N$7="D",'VA_k1=0.2_k2=0.8'!R185,IF($N$7="V",'VA_k1=0.2_k2=0.8'!S185,"")))))))</f>
        <v>0.24673704225551346</v>
      </c>
      <c r="Y186" s="133">
        <f>IF($O$16="X",$Q$9,'VA_k1=0.3_k2=0.7'!M185)</f>
        <v>5</v>
      </c>
      <c r="Z186" s="133">
        <f>IF($O$16="X",$R$9,IF($N$7="S1",'VA_k1=0.3_k2=0.7'!N185,IF($N$7="S2",'VA_k1=0.3_k2=0.7'!O185,IF($N$7="I",'VA_k1=0.3_k2=0.7'!P185,IF($N$7="R",'VA_k1=0.3_k2=0.7'!Q185,IF($N$7="D",'VA_k1=0.3_k2=0.7'!R185,IF($N$7="V",'VA_k1=0.3_k2=0.7'!S185,"")))))))</f>
        <v>0.24673704225551346</v>
      </c>
      <c r="AA186" s="133">
        <f>IF($O$17="X",$Q$9,'VA_k1=0.4_k2=0.6'!M185)</f>
        <v>5</v>
      </c>
      <c r="AB186" s="133">
        <f>IF($O$17="X",$R$9,IF($N$7="S1",'VA_k1=0.4_k2=0.6'!N185,IF($N$7="S2",'VA_k1=0.4_k2=0.6'!O185,IF($N$7="I",'VA_k1=0.4_k2=0.6'!P185,IF($N$7="R",'VA_k1=0.4_k2=0.6'!Q185,IF($N$7="D",'VA_k1=0.4_k2=0.6'!R185,IF($N$7="V",'VA_k1=0.4_k2=0.6'!S185,"")))))))</f>
        <v>0.24673704225551346</v>
      </c>
      <c r="AC186" s="133">
        <f>IF($O$18="X",$Q$9,'VA_k1=0.5_k2=0.5'!M185)</f>
        <v>5</v>
      </c>
      <c r="AD186" s="133">
        <f>IF($O$18="X",$R$9,IF($N$7="S1",'VA_k1=0.5_k2=0.5'!N185,IF($N$7="S2",'VA_k1=0.5_k2=0.5'!O185,IF($N$7="I",'VA_k1=0.5_k2=0.5'!P185,IF($N$7="R",'VA_k1=0.5_k2=0.5'!Q185,IF($N$7="D",'VA_k1=0.5_k2=0.5'!R185,IF($N$7="V",'VA_k1=0.5_k2=0.5'!S185,"")))))))</f>
        <v>0.24673704225551346</v>
      </c>
      <c r="AE186" s="133">
        <f>IF($O$19="X",$Q$9,'VA_k1=0.6_k2=0.4'!M185)</f>
        <v>5</v>
      </c>
      <c r="AF186" s="133">
        <f>IF($O$19="X",$R$9,IF($N$7="S1",'VA_k1=0.6_k2=0.4'!N185,IF($N$7="S2",'VA_k1=0.6_k2=0.4'!O185,IF($N$7="I",'VA_k1=0.6_k2=0.4'!P185,IF($N$7="R",'VA_k1=0.6_k2=0.4'!Q185,IF($N$7="D",'VA_k1=0.6_k2=0.4'!R185,IF($N$7="V",'VA_k1=0.6_k2=0.4'!S185,"")))))))</f>
        <v>0.24673704225551346</v>
      </c>
      <c r="AG186" s="133">
        <f>IF($O$20="X",$Q$9,'VA_k1=0.7_k2=0.3'!M185)</f>
        <v>5</v>
      </c>
      <c r="AH186" s="133">
        <f>IF($O$20="X",$R$9,IF($N$7="S1",'VA_k1=0.7_k2=0.3'!N185,IF($N$7="S2",'VA_k1=0.7_k2=0.3'!O185,IF($N$7="I",'VA_k1=0.7_k2=0.3'!P185,IF($N$7="R",'VA_k1=0.7_k2=0.3'!Q185,IF($N$7="D",'VA_k1=0.7_k2=0.3'!R185,IF($N$7="V",'VA_k1=0.7_k2=0.3'!S185,"")))))))</f>
        <v>0.24673704225551346</v>
      </c>
      <c r="AI186" s="133">
        <f>IF($O$21="X",$Q$9,'VA_k1=0.8_k2=0.2'!M185)</f>
        <v>5</v>
      </c>
      <c r="AJ186" s="133">
        <f>IF($O$21="X",$R$9,IF($N$7="S1",'VA_k1=0.8_k2=0.2'!N185,IF($N$7="S2",'VA_k1=0.8_k2=0.2'!O185,IF($N$7="I",'VA_k1=0.8_k2=0.2'!P185,IF($N$7="R",'VA_k1=0.8_k2=0.2'!Q185,IF($N$7="D",'VA_k1=0.8_k2=0.2'!R185,IF($N$7="V",'VA_k1=0.8_k2=0.2'!S185,"")))))))</f>
        <v>0.24673704225551346</v>
      </c>
      <c r="AK186" s="133" t="e">
        <f>IF($O$22="X",$Q$9,'VA_k1=0.9_k2=0.1'!M185)</f>
        <v>#N/A</v>
      </c>
      <c r="AL186" s="133" t="e">
        <f>IF($O$22="X",$R$9,IF($N$7="S1",'VA_k1=0.9_k2=0.1'!N185,IF($N$7="S2",'VA_k1=0.9_k2=0.1'!O185,IF($N$7="I",'VA_k1=0.9_k2=0.1'!P185,IF($N$7="R",'VA_k1=0.9_k2=0.1'!Q185,IF($N$7="D",'VA_k1=0.9_k2=0.1'!R185,IF($N$7="V",'VA_k1=0.9_k2=0.1'!S185,"")))))))</f>
        <v>#N/A</v>
      </c>
      <c r="AM186" s="133">
        <f>IF($O$23="X",$Q$9,'VA_k1=1.0_k2=0.0'!M185)</f>
        <v>5</v>
      </c>
      <c r="AN186" s="133">
        <f>IF($O$23="X",$R$9,IF($N$7="S1",'VA_k1=1.0_k2=0.0'!N185,IF($N$7="S2",'VA_k1=1.0_k2=0.0'!O185,IF($N$7="I",'VA_k1=1.0_k2=0.0'!P185,IF($N$7="R",'VA_k1=1.0_k2=0.0'!Q185,IF($N$7="D",'VA_k1=1.0_k2=0.0'!R185,IF($N$7="V",'VA_k1=1.0_k2=0.0'!S185,"")))))))</f>
        <v>0.24673704225551346</v>
      </c>
    </row>
    <row r="187" spans="17:40" x14ac:dyDescent="0.25">
      <c r="Q187" s="133" t="e">
        <f>IF($O$12="X",$Q$9,'RESULTS (2S)'!B201)</f>
        <v>#N/A</v>
      </c>
      <c r="R187" s="133" t="e">
        <f>IF($O$12="X",$R$9,IF($N$7="S1",'RESULTS (2S)'!C201,IF($N$7="S2",'RESULTS (2S)'!D201,IF($N$7="I",'RESULTS (2S)'!E201,IF($N$7="R",'RESULTS (2S)'!F201,IF($N$7="D",'RESULTS (2S)'!G201,IF($N$7="V",'RESULTS (2S)'!H201,"")))))))</f>
        <v>#N/A</v>
      </c>
      <c r="S187" s="133">
        <f>IF($O$13="X",$Q$9,'VA_k1=0.0_k2=1.0'!M186)</f>
        <v>5</v>
      </c>
      <c r="T187" s="133">
        <f>IF($O$13="X",$R$9,IF($N$7="S1",'VA_k1=0.0_k2=1.0'!N186,IF($N$7="S2",'VA_k1=0.0_k2=1.0'!O186,IF($N$7="I",'VA_k1=0.0_k2=1.0'!P186,IF($N$7="R",'VA_k1=0.0_k2=1.0'!Q186,IF($N$7="D",'VA_k1=0.0_k2=1.0'!R186,IF($N$7="V",'VA_k1=0.0_k2=1.0'!S186,"")))))))</f>
        <v>0.24673704225551346</v>
      </c>
      <c r="U187" s="133">
        <f>IF($O$14="X",$Q$9,'VA_k1=0.1_k2=0.9'!M186)</f>
        <v>5</v>
      </c>
      <c r="V187" s="133">
        <f>IF($O$14="X",$R$9,IF($N$7="S1",'VA_k1=0.1_k2=0.9'!N186,IF($N$7="S2",'VA_k1=0.1_k2=0.9'!O186,IF($N$7="I",'VA_k1=0.1_k2=0.9'!P186,IF($N$7="R",'VA_k1=0.1_k2=0.9'!Q186,IF($N$7="D",'VA_k1=0.1_k2=0.9'!R186,IF($N$7="V",'VA_k1=0.1_k2=0.9'!S186,"")))))))</f>
        <v>0.24673704225551346</v>
      </c>
      <c r="W187" s="133">
        <f>IF($O$15="X",$Q$9,'VA_k1=0.2_k2=0.8'!M186)</f>
        <v>5</v>
      </c>
      <c r="X187" s="133">
        <f>IF($O$15="X",$R$9,IF($N$7="S1",'VA_k1=0.2_k2=0.8'!N186,IF($N$7="S2",'VA_k1=0.2_k2=0.8'!O186,IF($N$7="I",'VA_k1=0.2_k2=0.8'!P186,IF($N$7="R",'VA_k1=0.2_k2=0.8'!Q186,IF($N$7="D",'VA_k1=0.2_k2=0.8'!R186,IF($N$7="V",'VA_k1=0.2_k2=0.8'!S186,"")))))))</f>
        <v>0.24673704225551346</v>
      </c>
      <c r="Y187" s="133">
        <f>IF($O$16="X",$Q$9,'VA_k1=0.3_k2=0.7'!M186)</f>
        <v>5</v>
      </c>
      <c r="Z187" s="133">
        <f>IF($O$16="X",$R$9,IF($N$7="S1",'VA_k1=0.3_k2=0.7'!N186,IF($N$7="S2",'VA_k1=0.3_k2=0.7'!O186,IF($N$7="I",'VA_k1=0.3_k2=0.7'!P186,IF($N$7="R",'VA_k1=0.3_k2=0.7'!Q186,IF($N$7="D",'VA_k1=0.3_k2=0.7'!R186,IF($N$7="V",'VA_k1=0.3_k2=0.7'!S186,"")))))))</f>
        <v>0.24673704225551346</v>
      </c>
      <c r="AA187" s="133">
        <f>IF($O$17="X",$Q$9,'VA_k1=0.4_k2=0.6'!M186)</f>
        <v>5</v>
      </c>
      <c r="AB187" s="133">
        <f>IF($O$17="X",$R$9,IF($N$7="S1",'VA_k1=0.4_k2=0.6'!N186,IF($N$7="S2",'VA_k1=0.4_k2=0.6'!O186,IF($N$7="I",'VA_k1=0.4_k2=0.6'!P186,IF($N$7="R",'VA_k1=0.4_k2=0.6'!Q186,IF($N$7="D",'VA_k1=0.4_k2=0.6'!R186,IF($N$7="V",'VA_k1=0.4_k2=0.6'!S186,"")))))))</f>
        <v>0.24673704225551346</v>
      </c>
      <c r="AC187" s="133">
        <f>IF($O$18="X",$Q$9,'VA_k1=0.5_k2=0.5'!M186)</f>
        <v>5</v>
      </c>
      <c r="AD187" s="133">
        <f>IF($O$18="X",$R$9,IF($N$7="S1",'VA_k1=0.5_k2=0.5'!N186,IF($N$7="S2",'VA_k1=0.5_k2=0.5'!O186,IF($N$7="I",'VA_k1=0.5_k2=0.5'!P186,IF($N$7="R",'VA_k1=0.5_k2=0.5'!Q186,IF($N$7="D",'VA_k1=0.5_k2=0.5'!R186,IF($N$7="V",'VA_k1=0.5_k2=0.5'!S186,"")))))))</f>
        <v>0.24673704225551346</v>
      </c>
      <c r="AE187" s="133">
        <f>IF($O$19="X",$Q$9,'VA_k1=0.6_k2=0.4'!M186)</f>
        <v>5</v>
      </c>
      <c r="AF187" s="133">
        <f>IF($O$19="X",$R$9,IF($N$7="S1",'VA_k1=0.6_k2=0.4'!N186,IF($N$7="S2",'VA_k1=0.6_k2=0.4'!O186,IF($N$7="I",'VA_k1=0.6_k2=0.4'!P186,IF($N$7="R",'VA_k1=0.6_k2=0.4'!Q186,IF($N$7="D",'VA_k1=0.6_k2=0.4'!R186,IF($N$7="V",'VA_k1=0.6_k2=0.4'!S186,"")))))))</f>
        <v>0.24673704225551346</v>
      </c>
      <c r="AG187" s="133">
        <f>IF($O$20="X",$Q$9,'VA_k1=0.7_k2=0.3'!M186)</f>
        <v>5</v>
      </c>
      <c r="AH187" s="133">
        <f>IF($O$20="X",$R$9,IF($N$7="S1",'VA_k1=0.7_k2=0.3'!N186,IF($N$7="S2",'VA_k1=0.7_k2=0.3'!O186,IF($N$7="I",'VA_k1=0.7_k2=0.3'!P186,IF($N$7="R",'VA_k1=0.7_k2=0.3'!Q186,IF($N$7="D",'VA_k1=0.7_k2=0.3'!R186,IF($N$7="V",'VA_k1=0.7_k2=0.3'!S186,"")))))))</f>
        <v>0.24673704225551346</v>
      </c>
      <c r="AI187" s="133">
        <f>IF($O$21="X",$Q$9,'VA_k1=0.8_k2=0.2'!M186)</f>
        <v>5</v>
      </c>
      <c r="AJ187" s="133">
        <f>IF($O$21="X",$R$9,IF($N$7="S1",'VA_k1=0.8_k2=0.2'!N186,IF($N$7="S2",'VA_k1=0.8_k2=0.2'!O186,IF($N$7="I",'VA_k1=0.8_k2=0.2'!P186,IF($N$7="R",'VA_k1=0.8_k2=0.2'!Q186,IF($N$7="D",'VA_k1=0.8_k2=0.2'!R186,IF($N$7="V",'VA_k1=0.8_k2=0.2'!S186,"")))))))</f>
        <v>0.24673704225551346</v>
      </c>
      <c r="AK187" s="133" t="e">
        <f>IF($O$22="X",$Q$9,'VA_k1=0.9_k2=0.1'!M186)</f>
        <v>#N/A</v>
      </c>
      <c r="AL187" s="133" t="e">
        <f>IF($O$22="X",$R$9,IF($N$7="S1",'VA_k1=0.9_k2=0.1'!N186,IF($N$7="S2",'VA_k1=0.9_k2=0.1'!O186,IF($N$7="I",'VA_k1=0.9_k2=0.1'!P186,IF($N$7="R",'VA_k1=0.9_k2=0.1'!Q186,IF($N$7="D",'VA_k1=0.9_k2=0.1'!R186,IF($N$7="V",'VA_k1=0.9_k2=0.1'!S186,"")))))))</f>
        <v>#N/A</v>
      </c>
      <c r="AM187" s="133">
        <f>IF($O$23="X",$Q$9,'VA_k1=1.0_k2=0.0'!M186)</f>
        <v>5</v>
      </c>
      <c r="AN187" s="133">
        <f>IF($O$23="X",$R$9,IF($N$7="S1",'VA_k1=1.0_k2=0.0'!N186,IF($N$7="S2",'VA_k1=1.0_k2=0.0'!O186,IF($N$7="I",'VA_k1=1.0_k2=0.0'!P186,IF($N$7="R",'VA_k1=1.0_k2=0.0'!Q186,IF($N$7="D",'VA_k1=1.0_k2=0.0'!R186,IF($N$7="V",'VA_k1=1.0_k2=0.0'!S186,"")))))))</f>
        <v>0.24673704225551346</v>
      </c>
    </row>
    <row r="188" spans="17:40" x14ac:dyDescent="0.25">
      <c r="Q188" s="133" t="e">
        <f>IF($O$12="X",$Q$9,'RESULTS (2S)'!B202)</f>
        <v>#N/A</v>
      </c>
      <c r="R188" s="133" t="e">
        <f>IF($O$12="X",$R$9,IF($N$7="S1",'RESULTS (2S)'!C202,IF($N$7="S2",'RESULTS (2S)'!D202,IF($N$7="I",'RESULTS (2S)'!E202,IF($N$7="R",'RESULTS (2S)'!F202,IF($N$7="D",'RESULTS (2S)'!G202,IF($N$7="V",'RESULTS (2S)'!H202,"")))))))</f>
        <v>#N/A</v>
      </c>
      <c r="S188" s="133">
        <f>IF($O$13="X",$Q$9,'VA_k1=0.0_k2=1.0'!M187)</f>
        <v>5</v>
      </c>
      <c r="T188" s="133">
        <f>IF($O$13="X",$R$9,IF($N$7="S1",'VA_k1=0.0_k2=1.0'!N187,IF($N$7="S2",'VA_k1=0.0_k2=1.0'!O187,IF($N$7="I",'VA_k1=0.0_k2=1.0'!P187,IF($N$7="R",'VA_k1=0.0_k2=1.0'!Q187,IF($N$7="D",'VA_k1=0.0_k2=1.0'!R187,IF($N$7="V",'VA_k1=0.0_k2=1.0'!S187,"")))))))</f>
        <v>0.24673704225551346</v>
      </c>
      <c r="U188" s="133">
        <f>IF($O$14="X",$Q$9,'VA_k1=0.1_k2=0.9'!M187)</f>
        <v>5</v>
      </c>
      <c r="V188" s="133">
        <f>IF($O$14="X",$R$9,IF($N$7="S1",'VA_k1=0.1_k2=0.9'!N187,IF($N$7="S2",'VA_k1=0.1_k2=0.9'!O187,IF($N$7="I",'VA_k1=0.1_k2=0.9'!P187,IF($N$7="R",'VA_k1=0.1_k2=0.9'!Q187,IF($N$7="D",'VA_k1=0.1_k2=0.9'!R187,IF($N$7="V",'VA_k1=0.1_k2=0.9'!S187,"")))))))</f>
        <v>0.24673704225551346</v>
      </c>
      <c r="W188" s="133">
        <f>IF($O$15="X",$Q$9,'VA_k1=0.2_k2=0.8'!M187)</f>
        <v>5</v>
      </c>
      <c r="X188" s="133">
        <f>IF($O$15="X",$R$9,IF($N$7="S1",'VA_k1=0.2_k2=0.8'!N187,IF($N$7="S2",'VA_k1=0.2_k2=0.8'!O187,IF($N$7="I",'VA_k1=0.2_k2=0.8'!P187,IF($N$7="R",'VA_k1=0.2_k2=0.8'!Q187,IF($N$7="D",'VA_k1=0.2_k2=0.8'!R187,IF($N$7="V",'VA_k1=0.2_k2=0.8'!S187,"")))))))</f>
        <v>0.24673704225551346</v>
      </c>
      <c r="Y188" s="133">
        <f>IF($O$16="X",$Q$9,'VA_k1=0.3_k2=0.7'!M187)</f>
        <v>5</v>
      </c>
      <c r="Z188" s="133">
        <f>IF($O$16="X",$R$9,IF($N$7="S1",'VA_k1=0.3_k2=0.7'!N187,IF($N$7="S2",'VA_k1=0.3_k2=0.7'!O187,IF($N$7="I",'VA_k1=0.3_k2=0.7'!P187,IF($N$7="R",'VA_k1=0.3_k2=0.7'!Q187,IF($N$7="D",'VA_k1=0.3_k2=0.7'!R187,IF($N$7="V",'VA_k1=0.3_k2=0.7'!S187,"")))))))</f>
        <v>0.24673704225551346</v>
      </c>
      <c r="AA188" s="133">
        <f>IF($O$17="X",$Q$9,'VA_k1=0.4_k2=0.6'!M187)</f>
        <v>5</v>
      </c>
      <c r="AB188" s="133">
        <f>IF($O$17="X",$R$9,IF($N$7="S1",'VA_k1=0.4_k2=0.6'!N187,IF($N$7="S2",'VA_k1=0.4_k2=0.6'!O187,IF($N$7="I",'VA_k1=0.4_k2=0.6'!P187,IF($N$7="R",'VA_k1=0.4_k2=0.6'!Q187,IF($N$7="D",'VA_k1=0.4_k2=0.6'!R187,IF($N$7="V",'VA_k1=0.4_k2=0.6'!S187,"")))))))</f>
        <v>0.24673704225551346</v>
      </c>
      <c r="AC188" s="133">
        <f>IF($O$18="X",$Q$9,'VA_k1=0.5_k2=0.5'!M187)</f>
        <v>5</v>
      </c>
      <c r="AD188" s="133">
        <f>IF($O$18="X",$R$9,IF($N$7="S1",'VA_k1=0.5_k2=0.5'!N187,IF($N$7="S2",'VA_k1=0.5_k2=0.5'!O187,IF($N$7="I",'VA_k1=0.5_k2=0.5'!P187,IF($N$7="R",'VA_k1=0.5_k2=0.5'!Q187,IF($N$7="D",'VA_k1=0.5_k2=0.5'!R187,IF($N$7="V",'VA_k1=0.5_k2=0.5'!S187,"")))))))</f>
        <v>0.24673704225551346</v>
      </c>
      <c r="AE188" s="133">
        <f>IF($O$19="X",$Q$9,'VA_k1=0.6_k2=0.4'!M187)</f>
        <v>5</v>
      </c>
      <c r="AF188" s="133">
        <f>IF($O$19="X",$R$9,IF($N$7="S1",'VA_k1=0.6_k2=0.4'!N187,IF($N$7="S2",'VA_k1=0.6_k2=0.4'!O187,IF($N$7="I",'VA_k1=0.6_k2=0.4'!P187,IF($N$7="R",'VA_k1=0.6_k2=0.4'!Q187,IF($N$7="D",'VA_k1=0.6_k2=0.4'!R187,IF($N$7="V",'VA_k1=0.6_k2=0.4'!S187,"")))))))</f>
        <v>0.24673704225551346</v>
      </c>
      <c r="AG188" s="133">
        <f>IF($O$20="X",$Q$9,'VA_k1=0.7_k2=0.3'!M187)</f>
        <v>5</v>
      </c>
      <c r="AH188" s="133">
        <f>IF($O$20="X",$R$9,IF($N$7="S1",'VA_k1=0.7_k2=0.3'!N187,IF($N$7="S2",'VA_k1=0.7_k2=0.3'!O187,IF($N$7="I",'VA_k1=0.7_k2=0.3'!P187,IF($N$7="R",'VA_k1=0.7_k2=0.3'!Q187,IF($N$7="D",'VA_k1=0.7_k2=0.3'!R187,IF($N$7="V",'VA_k1=0.7_k2=0.3'!S187,"")))))))</f>
        <v>0.24673704225551346</v>
      </c>
      <c r="AI188" s="133">
        <f>IF($O$21="X",$Q$9,'VA_k1=0.8_k2=0.2'!M187)</f>
        <v>5</v>
      </c>
      <c r="AJ188" s="133">
        <f>IF($O$21="X",$R$9,IF($N$7="S1",'VA_k1=0.8_k2=0.2'!N187,IF($N$7="S2",'VA_k1=0.8_k2=0.2'!O187,IF($N$7="I",'VA_k1=0.8_k2=0.2'!P187,IF($N$7="R",'VA_k1=0.8_k2=0.2'!Q187,IF($N$7="D",'VA_k1=0.8_k2=0.2'!R187,IF($N$7="V",'VA_k1=0.8_k2=0.2'!S187,"")))))))</f>
        <v>0.24673704225551346</v>
      </c>
      <c r="AK188" s="133" t="e">
        <f>IF($O$22="X",$Q$9,'VA_k1=0.9_k2=0.1'!M187)</f>
        <v>#N/A</v>
      </c>
      <c r="AL188" s="133" t="e">
        <f>IF($O$22="X",$R$9,IF($N$7="S1",'VA_k1=0.9_k2=0.1'!N187,IF($N$7="S2",'VA_k1=0.9_k2=0.1'!O187,IF($N$7="I",'VA_k1=0.9_k2=0.1'!P187,IF($N$7="R",'VA_k1=0.9_k2=0.1'!Q187,IF($N$7="D",'VA_k1=0.9_k2=0.1'!R187,IF($N$7="V",'VA_k1=0.9_k2=0.1'!S187,"")))))))</f>
        <v>#N/A</v>
      </c>
      <c r="AM188" s="133">
        <f>IF($O$23="X",$Q$9,'VA_k1=1.0_k2=0.0'!M187)</f>
        <v>5</v>
      </c>
      <c r="AN188" s="133">
        <f>IF($O$23="X",$R$9,IF($N$7="S1",'VA_k1=1.0_k2=0.0'!N187,IF($N$7="S2",'VA_k1=1.0_k2=0.0'!O187,IF($N$7="I",'VA_k1=1.0_k2=0.0'!P187,IF($N$7="R",'VA_k1=1.0_k2=0.0'!Q187,IF($N$7="D",'VA_k1=1.0_k2=0.0'!R187,IF($N$7="V",'VA_k1=1.0_k2=0.0'!S187,"")))))))</f>
        <v>0.24673704225551346</v>
      </c>
    </row>
    <row r="189" spans="17:40" x14ac:dyDescent="0.25">
      <c r="Q189" s="133" t="e">
        <f>IF($O$12="X",$Q$9,'RESULTS (2S)'!B203)</f>
        <v>#N/A</v>
      </c>
      <c r="R189" s="133" t="e">
        <f>IF($O$12="X",$R$9,IF($N$7="S1",'RESULTS (2S)'!C203,IF($N$7="S2",'RESULTS (2S)'!D203,IF($N$7="I",'RESULTS (2S)'!E203,IF($N$7="R",'RESULTS (2S)'!F203,IF($N$7="D",'RESULTS (2S)'!G203,IF($N$7="V",'RESULTS (2S)'!H203,"")))))))</f>
        <v>#N/A</v>
      </c>
      <c r="S189" s="133">
        <f>IF($O$13="X",$Q$9,'VA_k1=0.0_k2=1.0'!M188)</f>
        <v>5</v>
      </c>
      <c r="T189" s="133">
        <f>IF($O$13="X",$R$9,IF($N$7="S1",'VA_k1=0.0_k2=1.0'!N188,IF($N$7="S2",'VA_k1=0.0_k2=1.0'!O188,IF($N$7="I",'VA_k1=0.0_k2=1.0'!P188,IF($N$7="R",'VA_k1=0.0_k2=1.0'!Q188,IF($N$7="D",'VA_k1=0.0_k2=1.0'!R188,IF($N$7="V",'VA_k1=0.0_k2=1.0'!S188,"")))))))</f>
        <v>0.24673704225551346</v>
      </c>
      <c r="U189" s="133">
        <f>IF($O$14="X",$Q$9,'VA_k1=0.1_k2=0.9'!M188)</f>
        <v>5</v>
      </c>
      <c r="V189" s="133">
        <f>IF($O$14="X",$R$9,IF($N$7="S1",'VA_k1=0.1_k2=0.9'!N188,IF($N$7="S2",'VA_k1=0.1_k2=0.9'!O188,IF($N$7="I",'VA_k1=0.1_k2=0.9'!P188,IF($N$7="R",'VA_k1=0.1_k2=0.9'!Q188,IF($N$7="D",'VA_k1=0.1_k2=0.9'!R188,IF($N$7="V",'VA_k1=0.1_k2=0.9'!S188,"")))))))</f>
        <v>0.24673704225551346</v>
      </c>
      <c r="W189" s="133">
        <f>IF($O$15="X",$Q$9,'VA_k1=0.2_k2=0.8'!M188)</f>
        <v>5</v>
      </c>
      <c r="X189" s="133">
        <f>IF($O$15="X",$R$9,IF($N$7="S1",'VA_k1=0.2_k2=0.8'!N188,IF($N$7="S2",'VA_k1=0.2_k2=0.8'!O188,IF($N$7="I",'VA_k1=0.2_k2=0.8'!P188,IF($N$7="R",'VA_k1=0.2_k2=0.8'!Q188,IF($N$7="D",'VA_k1=0.2_k2=0.8'!R188,IF($N$7="V",'VA_k1=0.2_k2=0.8'!S188,"")))))))</f>
        <v>0.24673704225551346</v>
      </c>
      <c r="Y189" s="133">
        <f>IF($O$16="X",$Q$9,'VA_k1=0.3_k2=0.7'!M188)</f>
        <v>5</v>
      </c>
      <c r="Z189" s="133">
        <f>IF($O$16="X",$R$9,IF($N$7="S1",'VA_k1=0.3_k2=0.7'!N188,IF($N$7="S2",'VA_k1=0.3_k2=0.7'!O188,IF($N$7="I",'VA_k1=0.3_k2=0.7'!P188,IF($N$7="R",'VA_k1=0.3_k2=0.7'!Q188,IF($N$7="D",'VA_k1=0.3_k2=0.7'!R188,IF($N$7="V",'VA_k1=0.3_k2=0.7'!S188,"")))))))</f>
        <v>0.24673704225551346</v>
      </c>
      <c r="AA189" s="133">
        <f>IF($O$17="X",$Q$9,'VA_k1=0.4_k2=0.6'!M188)</f>
        <v>5</v>
      </c>
      <c r="AB189" s="133">
        <f>IF($O$17="X",$R$9,IF($N$7="S1",'VA_k1=0.4_k2=0.6'!N188,IF($N$7="S2",'VA_k1=0.4_k2=0.6'!O188,IF($N$7="I",'VA_k1=0.4_k2=0.6'!P188,IF($N$7="R",'VA_k1=0.4_k2=0.6'!Q188,IF($N$7="D",'VA_k1=0.4_k2=0.6'!R188,IF($N$7="V",'VA_k1=0.4_k2=0.6'!S188,"")))))))</f>
        <v>0.24673704225551346</v>
      </c>
      <c r="AC189" s="133">
        <f>IF($O$18="X",$Q$9,'VA_k1=0.5_k2=0.5'!M188)</f>
        <v>5</v>
      </c>
      <c r="AD189" s="133">
        <f>IF($O$18="X",$R$9,IF($N$7="S1",'VA_k1=0.5_k2=0.5'!N188,IF($N$7="S2",'VA_k1=0.5_k2=0.5'!O188,IF($N$7="I",'VA_k1=0.5_k2=0.5'!P188,IF($N$7="R",'VA_k1=0.5_k2=0.5'!Q188,IF($N$7="D",'VA_k1=0.5_k2=0.5'!R188,IF($N$7="V",'VA_k1=0.5_k2=0.5'!S188,"")))))))</f>
        <v>0.24673704225551346</v>
      </c>
      <c r="AE189" s="133">
        <f>IF($O$19="X",$Q$9,'VA_k1=0.6_k2=0.4'!M188)</f>
        <v>5</v>
      </c>
      <c r="AF189" s="133">
        <f>IF($O$19="X",$R$9,IF($N$7="S1",'VA_k1=0.6_k2=0.4'!N188,IF($N$7="S2",'VA_k1=0.6_k2=0.4'!O188,IF($N$7="I",'VA_k1=0.6_k2=0.4'!P188,IF($N$7="R",'VA_k1=0.6_k2=0.4'!Q188,IF($N$7="D",'VA_k1=0.6_k2=0.4'!R188,IF($N$7="V",'VA_k1=0.6_k2=0.4'!S188,"")))))))</f>
        <v>0.24673704225551346</v>
      </c>
      <c r="AG189" s="133">
        <f>IF($O$20="X",$Q$9,'VA_k1=0.7_k2=0.3'!M188)</f>
        <v>5</v>
      </c>
      <c r="AH189" s="133">
        <f>IF($O$20="X",$R$9,IF($N$7="S1",'VA_k1=0.7_k2=0.3'!N188,IF($N$7="S2",'VA_k1=0.7_k2=0.3'!O188,IF($N$7="I",'VA_k1=0.7_k2=0.3'!P188,IF($N$7="R",'VA_k1=0.7_k2=0.3'!Q188,IF($N$7="D",'VA_k1=0.7_k2=0.3'!R188,IF($N$7="V",'VA_k1=0.7_k2=0.3'!S188,"")))))))</f>
        <v>0.24673704225551346</v>
      </c>
      <c r="AI189" s="133">
        <f>IF($O$21="X",$Q$9,'VA_k1=0.8_k2=0.2'!M188)</f>
        <v>5</v>
      </c>
      <c r="AJ189" s="133">
        <f>IF($O$21="X",$R$9,IF($N$7="S1",'VA_k1=0.8_k2=0.2'!N188,IF($N$7="S2",'VA_k1=0.8_k2=0.2'!O188,IF($N$7="I",'VA_k1=0.8_k2=0.2'!P188,IF($N$7="R",'VA_k1=0.8_k2=0.2'!Q188,IF($N$7="D",'VA_k1=0.8_k2=0.2'!R188,IF($N$7="V",'VA_k1=0.8_k2=0.2'!S188,"")))))))</f>
        <v>0.24673704225551346</v>
      </c>
      <c r="AK189" s="133" t="e">
        <f>IF($O$22="X",$Q$9,'VA_k1=0.9_k2=0.1'!M188)</f>
        <v>#N/A</v>
      </c>
      <c r="AL189" s="133" t="e">
        <f>IF($O$22="X",$R$9,IF($N$7="S1",'VA_k1=0.9_k2=0.1'!N188,IF($N$7="S2",'VA_k1=0.9_k2=0.1'!O188,IF($N$7="I",'VA_k1=0.9_k2=0.1'!P188,IF($N$7="R",'VA_k1=0.9_k2=0.1'!Q188,IF($N$7="D",'VA_k1=0.9_k2=0.1'!R188,IF($N$7="V",'VA_k1=0.9_k2=0.1'!S188,"")))))))</f>
        <v>#N/A</v>
      </c>
      <c r="AM189" s="133">
        <f>IF($O$23="X",$Q$9,'VA_k1=1.0_k2=0.0'!M188)</f>
        <v>5</v>
      </c>
      <c r="AN189" s="133">
        <f>IF($O$23="X",$R$9,IF($N$7="S1",'VA_k1=1.0_k2=0.0'!N188,IF($N$7="S2",'VA_k1=1.0_k2=0.0'!O188,IF($N$7="I",'VA_k1=1.0_k2=0.0'!P188,IF($N$7="R",'VA_k1=1.0_k2=0.0'!Q188,IF($N$7="D",'VA_k1=1.0_k2=0.0'!R188,IF($N$7="V",'VA_k1=1.0_k2=0.0'!S188,"")))))))</f>
        <v>0.24673704225551346</v>
      </c>
    </row>
    <row r="190" spans="17:40" x14ac:dyDescent="0.25">
      <c r="Q190" s="133" t="e">
        <f>IF($O$12="X",$Q$9,'RESULTS (2S)'!B204)</f>
        <v>#N/A</v>
      </c>
      <c r="R190" s="133" t="e">
        <f>IF($O$12="X",$R$9,IF($N$7="S1",'RESULTS (2S)'!C204,IF($N$7="S2",'RESULTS (2S)'!D204,IF($N$7="I",'RESULTS (2S)'!E204,IF($N$7="R",'RESULTS (2S)'!F204,IF($N$7="D",'RESULTS (2S)'!G204,IF($N$7="V",'RESULTS (2S)'!H204,"")))))))</f>
        <v>#N/A</v>
      </c>
      <c r="S190" s="133">
        <f>IF($O$13="X",$Q$9,'VA_k1=0.0_k2=1.0'!M189)</f>
        <v>5</v>
      </c>
      <c r="T190" s="133">
        <f>IF($O$13="X",$R$9,IF($N$7="S1",'VA_k1=0.0_k2=1.0'!N189,IF($N$7="S2",'VA_k1=0.0_k2=1.0'!O189,IF($N$7="I",'VA_k1=0.0_k2=1.0'!P189,IF($N$7="R",'VA_k1=0.0_k2=1.0'!Q189,IF($N$7="D",'VA_k1=0.0_k2=1.0'!R189,IF($N$7="V",'VA_k1=0.0_k2=1.0'!S189,"")))))))</f>
        <v>0.24673704225551346</v>
      </c>
      <c r="U190" s="133">
        <f>IF($O$14="X",$Q$9,'VA_k1=0.1_k2=0.9'!M189)</f>
        <v>5</v>
      </c>
      <c r="V190" s="133">
        <f>IF($O$14="X",$R$9,IF($N$7="S1",'VA_k1=0.1_k2=0.9'!N189,IF($N$7="S2",'VA_k1=0.1_k2=0.9'!O189,IF($N$7="I",'VA_k1=0.1_k2=0.9'!P189,IF($N$7="R",'VA_k1=0.1_k2=0.9'!Q189,IF($N$7="D",'VA_k1=0.1_k2=0.9'!R189,IF($N$7="V",'VA_k1=0.1_k2=0.9'!S189,"")))))))</f>
        <v>0.24673704225551346</v>
      </c>
      <c r="W190" s="133">
        <f>IF($O$15="X",$Q$9,'VA_k1=0.2_k2=0.8'!M189)</f>
        <v>5</v>
      </c>
      <c r="X190" s="133">
        <f>IF($O$15="X",$R$9,IF($N$7="S1",'VA_k1=0.2_k2=0.8'!N189,IF($N$7="S2",'VA_k1=0.2_k2=0.8'!O189,IF($N$7="I",'VA_k1=0.2_k2=0.8'!P189,IF($N$7="R",'VA_k1=0.2_k2=0.8'!Q189,IF($N$7="D",'VA_k1=0.2_k2=0.8'!R189,IF($N$7="V",'VA_k1=0.2_k2=0.8'!S189,"")))))))</f>
        <v>0.24673704225551346</v>
      </c>
      <c r="Y190" s="133">
        <f>IF($O$16="X",$Q$9,'VA_k1=0.3_k2=0.7'!M189)</f>
        <v>5</v>
      </c>
      <c r="Z190" s="133">
        <f>IF($O$16="X",$R$9,IF($N$7="S1",'VA_k1=0.3_k2=0.7'!N189,IF($N$7="S2",'VA_k1=0.3_k2=0.7'!O189,IF($N$7="I",'VA_k1=0.3_k2=0.7'!P189,IF($N$7="R",'VA_k1=0.3_k2=0.7'!Q189,IF($N$7="D",'VA_k1=0.3_k2=0.7'!R189,IF($N$7="V",'VA_k1=0.3_k2=0.7'!S189,"")))))))</f>
        <v>0.24673704225551346</v>
      </c>
      <c r="AA190" s="133">
        <f>IF($O$17="X",$Q$9,'VA_k1=0.4_k2=0.6'!M189)</f>
        <v>5</v>
      </c>
      <c r="AB190" s="133">
        <f>IF($O$17="X",$R$9,IF($N$7="S1",'VA_k1=0.4_k2=0.6'!N189,IF($N$7="S2",'VA_k1=0.4_k2=0.6'!O189,IF($N$7="I",'VA_k1=0.4_k2=0.6'!P189,IF($N$7="R",'VA_k1=0.4_k2=0.6'!Q189,IF($N$7="D",'VA_k1=0.4_k2=0.6'!R189,IF($N$7="V",'VA_k1=0.4_k2=0.6'!S189,"")))))))</f>
        <v>0.24673704225551346</v>
      </c>
      <c r="AC190" s="133">
        <f>IF($O$18="X",$Q$9,'VA_k1=0.5_k2=0.5'!M189)</f>
        <v>5</v>
      </c>
      <c r="AD190" s="133">
        <f>IF($O$18="X",$R$9,IF($N$7="S1",'VA_k1=0.5_k2=0.5'!N189,IF($N$7="S2",'VA_k1=0.5_k2=0.5'!O189,IF($N$7="I",'VA_k1=0.5_k2=0.5'!P189,IF($N$7="R",'VA_k1=0.5_k2=0.5'!Q189,IF($N$7="D",'VA_k1=0.5_k2=0.5'!R189,IF($N$7="V",'VA_k1=0.5_k2=0.5'!S189,"")))))))</f>
        <v>0.24673704225551346</v>
      </c>
      <c r="AE190" s="133">
        <f>IF($O$19="X",$Q$9,'VA_k1=0.6_k2=0.4'!M189)</f>
        <v>5</v>
      </c>
      <c r="AF190" s="133">
        <f>IF($O$19="X",$R$9,IF($N$7="S1",'VA_k1=0.6_k2=0.4'!N189,IF($N$7="S2",'VA_k1=0.6_k2=0.4'!O189,IF($N$7="I",'VA_k1=0.6_k2=0.4'!P189,IF($N$7="R",'VA_k1=0.6_k2=0.4'!Q189,IF($N$7="D",'VA_k1=0.6_k2=0.4'!R189,IF($N$7="V",'VA_k1=0.6_k2=0.4'!S189,"")))))))</f>
        <v>0.24673704225551346</v>
      </c>
      <c r="AG190" s="133">
        <f>IF($O$20="X",$Q$9,'VA_k1=0.7_k2=0.3'!M189)</f>
        <v>5</v>
      </c>
      <c r="AH190" s="133">
        <f>IF($O$20="X",$R$9,IF($N$7="S1",'VA_k1=0.7_k2=0.3'!N189,IF($N$7="S2",'VA_k1=0.7_k2=0.3'!O189,IF($N$7="I",'VA_k1=0.7_k2=0.3'!P189,IF($N$7="R",'VA_k1=0.7_k2=0.3'!Q189,IF($N$7="D",'VA_k1=0.7_k2=0.3'!R189,IF($N$7="V",'VA_k1=0.7_k2=0.3'!S189,"")))))))</f>
        <v>0.24673704225551346</v>
      </c>
      <c r="AI190" s="133">
        <f>IF($O$21="X",$Q$9,'VA_k1=0.8_k2=0.2'!M189)</f>
        <v>5</v>
      </c>
      <c r="AJ190" s="133">
        <f>IF($O$21="X",$R$9,IF($N$7="S1",'VA_k1=0.8_k2=0.2'!N189,IF($N$7="S2",'VA_k1=0.8_k2=0.2'!O189,IF($N$7="I",'VA_k1=0.8_k2=0.2'!P189,IF($N$7="R",'VA_k1=0.8_k2=0.2'!Q189,IF($N$7="D",'VA_k1=0.8_k2=0.2'!R189,IF($N$7="V",'VA_k1=0.8_k2=0.2'!S189,"")))))))</f>
        <v>0.24673704225551346</v>
      </c>
      <c r="AK190" s="133" t="e">
        <f>IF($O$22="X",$Q$9,'VA_k1=0.9_k2=0.1'!M189)</f>
        <v>#N/A</v>
      </c>
      <c r="AL190" s="133" t="e">
        <f>IF($O$22="X",$R$9,IF($N$7="S1",'VA_k1=0.9_k2=0.1'!N189,IF($N$7="S2",'VA_k1=0.9_k2=0.1'!O189,IF($N$7="I",'VA_k1=0.9_k2=0.1'!P189,IF($N$7="R",'VA_k1=0.9_k2=0.1'!Q189,IF($N$7="D",'VA_k1=0.9_k2=0.1'!R189,IF($N$7="V",'VA_k1=0.9_k2=0.1'!S189,"")))))))</f>
        <v>#N/A</v>
      </c>
      <c r="AM190" s="133">
        <f>IF($O$23="X",$Q$9,'VA_k1=1.0_k2=0.0'!M189)</f>
        <v>5</v>
      </c>
      <c r="AN190" s="133">
        <f>IF($O$23="X",$R$9,IF($N$7="S1",'VA_k1=1.0_k2=0.0'!N189,IF($N$7="S2",'VA_k1=1.0_k2=0.0'!O189,IF($N$7="I",'VA_k1=1.0_k2=0.0'!P189,IF($N$7="R",'VA_k1=1.0_k2=0.0'!Q189,IF($N$7="D",'VA_k1=1.0_k2=0.0'!R189,IF($N$7="V",'VA_k1=1.0_k2=0.0'!S189,"")))))))</f>
        <v>0.24673704225551346</v>
      </c>
    </row>
    <row r="191" spans="17:40" x14ac:dyDescent="0.25">
      <c r="Q191" s="133" t="e">
        <f>IF($O$12="X",$Q$9,'RESULTS (2S)'!B205)</f>
        <v>#N/A</v>
      </c>
      <c r="R191" s="133" t="e">
        <f>IF($O$12="X",$R$9,IF($N$7="S1",'RESULTS (2S)'!C205,IF($N$7="S2",'RESULTS (2S)'!D205,IF($N$7="I",'RESULTS (2S)'!E205,IF($N$7="R",'RESULTS (2S)'!F205,IF($N$7="D",'RESULTS (2S)'!G205,IF($N$7="V",'RESULTS (2S)'!H205,"")))))))</f>
        <v>#N/A</v>
      </c>
      <c r="S191" s="133">
        <f>IF($O$13="X",$Q$9,'VA_k1=0.0_k2=1.0'!M190)</f>
        <v>5</v>
      </c>
      <c r="T191" s="133">
        <f>IF($O$13="X",$R$9,IF($N$7="S1",'VA_k1=0.0_k2=1.0'!N190,IF($N$7="S2",'VA_k1=0.0_k2=1.0'!O190,IF($N$7="I",'VA_k1=0.0_k2=1.0'!P190,IF($N$7="R",'VA_k1=0.0_k2=1.0'!Q190,IF($N$7="D",'VA_k1=0.0_k2=1.0'!R190,IF($N$7="V",'VA_k1=0.0_k2=1.0'!S190,"")))))))</f>
        <v>0.24673704225551346</v>
      </c>
      <c r="U191" s="133">
        <f>IF($O$14="X",$Q$9,'VA_k1=0.1_k2=0.9'!M190)</f>
        <v>5</v>
      </c>
      <c r="V191" s="133">
        <f>IF($O$14="X",$R$9,IF($N$7="S1",'VA_k1=0.1_k2=0.9'!N190,IF($N$7="S2",'VA_k1=0.1_k2=0.9'!O190,IF($N$7="I",'VA_k1=0.1_k2=0.9'!P190,IF($N$7="R",'VA_k1=0.1_k2=0.9'!Q190,IF($N$7="D",'VA_k1=0.1_k2=0.9'!R190,IF($N$7="V",'VA_k1=0.1_k2=0.9'!S190,"")))))))</f>
        <v>0.24673704225551346</v>
      </c>
      <c r="W191" s="133">
        <f>IF($O$15="X",$Q$9,'VA_k1=0.2_k2=0.8'!M190)</f>
        <v>5</v>
      </c>
      <c r="X191" s="133">
        <f>IF($O$15="X",$R$9,IF($N$7="S1",'VA_k1=0.2_k2=0.8'!N190,IF($N$7="S2",'VA_k1=0.2_k2=0.8'!O190,IF($N$7="I",'VA_k1=0.2_k2=0.8'!P190,IF($N$7="R",'VA_k1=0.2_k2=0.8'!Q190,IF($N$7="D",'VA_k1=0.2_k2=0.8'!R190,IF($N$7="V",'VA_k1=0.2_k2=0.8'!S190,"")))))))</f>
        <v>0.24673704225551346</v>
      </c>
      <c r="Y191" s="133">
        <f>IF($O$16="X",$Q$9,'VA_k1=0.3_k2=0.7'!M190)</f>
        <v>5</v>
      </c>
      <c r="Z191" s="133">
        <f>IF($O$16="X",$R$9,IF($N$7="S1",'VA_k1=0.3_k2=0.7'!N190,IF($N$7="S2",'VA_k1=0.3_k2=0.7'!O190,IF($N$7="I",'VA_k1=0.3_k2=0.7'!P190,IF($N$7="R",'VA_k1=0.3_k2=0.7'!Q190,IF($N$7="D",'VA_k1=0.3_k2=0.7'!R190,IF($N$7="V",'VA_k1=0.3_k2=0.7'!S190,"")))))))</f>
        <v>0.24673704225551346</v>
      </c>
      <c r="AA191" s="133">
        <f>IF($O$17="X",$Q$9,'VA_k1=0.4_k2=0.6'!M190)</f>
        <v>5</v>
      </c>
      <c r="AB191" s="133">
        <f>IF($O$17="X",$R$9,IF($N$7="S1",'VA_k1=0.4_k2=0.6'!N190,IF($N$7="S2",'VA_k1=0.4_k2=0.6'!O190,IF($N$7="I",'VA_k1=0.4_k2=0.6'!P190,IF($N$7="R",'VA_k1=0.4_k2=0.6'!Q190,IF($N$7="D",'VA_k1=0.4_k2=0.6'!R190,IF($N$7="V",'VA_k1=0.4_k2=0.6'!S190,"")))))))</f>
        <v>0.24673704225551346</v>
      </c>
      <c r="AC191" s="133">
        <f>IF($O$18="X",$Q$9,'VA_k1=0.5_k2=0.5'!M190)</f>
        <v>5</v>
      </c>
      <c r="AD191" s="133">
        <f>IF($O$18="X",$R$9,IF($N$7="S1",'VA_k1=0.5_k2=0.5'!N190,IF($N$7="S2",'VA_k1=0.5_k2=0.5'!O190,IF($N$7="I",'VA_k1=0.5_k2=0.5'!P190,IF($N$7="R",'VA_k1=0.5_k2=0.5'!Q190,IF($N$7="D",'VA_k1=0.5_k2=0.5'!R190,IF($N$7="V",'VA_k1=0.5_k2=0.5'!S190,"")))))))</f>
        <v>0.24673704225551346</v>
      </c>
      <c r="AE191" s="133">
        <f>IF($O$19="X",$Q$9,'VA_k1=0.6_k2=0.4'!M190)</f>
        <v>5</v>
      </c>
      <c r="AF191" s="133">
        <f>IF($O$19="X",$R$9,IF($N$7="S1",'VA_k1=0.6_k2=0.4'!N190,IF($N$7="S2",'VA_k1=0.6_k2=0.4'!O190,IF($N$7="I",'VA_k1=0.6_k2=0.4'!P190,IF($N$7="R",'VA_k1=0.6_k2=0.4'!Q190,IF($N$7="D",'VA_k1=0.6_k2=0.4'!R190,IF($N$7="V",'VA_k1=0.6_k2=0.4'!S190,"")))))))</f>
        <v>0.24673704225551346</v>
      </c>
      <c r="AG191" s="133">
        <f>IF($O$20="X",$Q$9,'VA_k1=0.7_k2=0.3'!M190)</f>
        <v>5</v>
      </c>
      <c r="AH191" s="133">
        <f>IF($O$20="X",$R$9,IF($N$7="S1",'VA_k1=0.7_k2=0.3'!N190,IF($N$7="S2",'VA_k1=0.7_k2=0.3'!O190,IF($N$7="I",'VA_k1=0.7_k2=0.3'!P190,IF($N$7="R",'VA_k1=0.7_k2=0.3'!Q190,IF($N$7="D",'VA_k1=0.7_k2=0.3'!R190,IF($N$7="V",'VA_k1=0.7_k2=0.3'!S190,"")))))))</f>
        <v>0.24673704225551346</v>
      </c>
      <c r="AI191" s="133">
        <f>IF($O$21="X",$Q$9,'VA_k1=0.8_k2=0.2'!M190)</f>
        <v>5</v>
      </c>
      <c r="AJ191" s="133">
        <f>IF($O$21="X",$R$9,IF($N$7="S1",'VA_k1=0.8_k2=0.2'!N190,IF($N$7="S2",'VA_k1=0.8_k2=0.2'!O190,IF($N$7="I",'VA_k1=0.8_k2=0.2'!P190,IF($N$7="R",'VA_k1=0.8_k2=0.2'!Q190,IF($N$7="D",'VA_k1=0.8_k2=0.2'!R190,IF($N$7="V",'VA_k1=0.8_k2=0.2'!S190,"")))))))</f>
        <v>0.24673704225551346</v>
      </c>
      <c r="AK191" s="133" t="e">
        <f>IF($O$22="X",$Q$9,'VA_k1=0.9_k2=0.1'!M190)</f>
        <v>#N/A</v>
      </c>
      <c r="AL191" s="133" t="e">
        <f>IF($O$22="X",$R$9,IF($N$7="S1",'VA_k1=0.9_k2=0.1'!N190,IF($N$7="S2",'VA_k1=0.9_k2=0.1'!O190,IF($N$7="I",'VA_k1=0.9_k2=0.1'!P190,IF($N$7="R",'VA_k1=0.9_k2=0.1'!Q190,IF($N$7="D",'VA_k1=0.9_k2=0.1'!R190,IF($N$7="V",'VA_k1=0.9_k2=0.1'!S190,"")))))))</f>
        <v>#N/A</v>
      </c>
      <c r="AM191" s="133">
        <f>IF($O$23="X",$Q$9,'VA_k1=1.0_k2=0.0'!M190)</f>
        <v>5</v>
      </c>
      <c r="AN191" s="133">
        <f>IF($O$23="X",$R$9,IF($N$7="S1",'VA_k1=1.0_k2=0.0'!N190,IF($N$7="S2",'VA_k1=1.0_k2=0.0'!O190,IF($N$7="I",'VA_k1=1.0_k2=0.0'!P190,IF($N$7="R",'VA_k1=1.0_k2=0.0'!Q190,IF($N$7="D",'VA_k1=1.0_k2=0.0'!R190,IF($N$7="V",'VA_k1=1.0_k2=0.0'!S190,"")))))))</f>
        <v>0.24673704225551346</v>
      </c>
    </row>
    <row r="192" spans="17:40" x14ac:dyDescent="0.25">
      <c r="Q192" s="133" t="e">
        <f>IF($O$12="X",$Q$9,'RESULTS (2S)'!B206)</f>
        <v>#N/A</v>
      </c>
      <c r="R192" s="133" t="e">
        <f>IF($O$12="X",$R$9,IF($N$7="S1",'RESULTS (2S)'!C206,IF($N$7="S2",'RESULTS (2S)'!D206,IF($N$7="I",'RESULTS (2S)'!E206,IF($N$7="R",'RESULTS (2S)'!F206,IF($N$7="D",'RESULTS (2S)'!G206,IF($N$7="V",'RESULTS (2S)'!H206,"")))))))</f>
        <v>#N/A</v>
      </c>
      <c r="S192" s="133">
        <f>IF($O$13="X",$Q$9,'VA_k1=0.0_k2=1.0'!M191)</f>
        <v>5</v>
      </c>
      <c r="T192" s="133">
        <f>IF($O$13="X",$R$9,IF($N$7="S1",'VA_k1=0.0_k2=1.0'!N191,IF($N$7="S2",'VA_k1=0.0_k2=1.0'!O191,IF($N$7="I",'VA_k1=0.0_k2=1.0'!P191,IF($N$7="R",'VA_k1=0.0_k2=1.0'!Q191,IF($N$7="D",'VA_k1=0.0_k2=1.0'!R191,IF($N$7="V",'VA_k1=0.0_k2=1.0'!S191,"")))))))</f>
        <v>0.24673704225551346</v>
      </c>
      <c r="U192" s="133">
        <f>IF($O$14="X",$Q$9,'VA_k1=0.1_k2=0.9'!M191)</f>
        <v>5</v>
      </c>
      <c r="V192" s="133">
        <f>IF($O$14="X",$R$9,IF($N$7="S1",'VA_k1=0.1_k2=0.9'!N191,IF($N$7="S2",'VA_k1=0.1_k2=0.9'!O191,IF($N$7="I",'VA_k1=0.1_k2=0.9'!P191,IF($N$7="R",'VA_k1=0.1_k2=0.9'!Q191,IF($N$7="D",'VA_k1=0.1_k2=0.9'!R191,IF($N$7="V",'VA_k1=0.1_k2=0.9'!S191,"")))))))</f>
        <v>0.24673704225551346</v>
      </c>
      <c r="W192" s="133">
        <f>IF($O$15="X",$Q$9,'VA_k1=0.2_k2=0.8'!M191)</f>
        <v>5</v>
      </c>
      <c r="X192" s="133">
        <f>IF($O$15="X",$R$9,IF($N$7="S1",'VA_k1=0.2_k2=0.8'!N191,IF($N$7="S2",'VA_k1=0.2_k2=0.8'!O191,IF($N$7="I",'VA_k1=0.2_k2=0.8'!P191,IF($N$7="R",'VA_k1=0.2_k2=0.8'!Q191,IF($N$7="D",'VA_k1=0.2_k2=0.8'!R191,IF($N$7="V",'VA_k1=0.2_k2=0.8'!S191,"")))))))</f>
        <v>0.24673704225551346</v>
      </c>
      <c r="Y192" s="133">
        <f>IF($O$16="X",$Q$9,'VA_k1=0.3_k2=0.7'!M191)</f>
        <v>5</v>
      </c>
      <c r="Z192" s="133">
        <f>IF($O$16="X",$R$9,IF($N$7="S1",'VA_k1=0.3_k2=0.7'!N191,IF($N$7="S2",'VA_k1=0.3_k2=0.7'!O191,IF($N$7="I",'VA_k1=0.3_k2=0.7'!P191,IF($N$7="R",'VA_k1=0.3_k2=0.7'!Q191,IF($N$7="D",'VA_k1=0.3_k2=0.7'!R191,IF($N$7="V",'VA_k1=0.3_k2=0.7'!S191,"")))))))</f>
        <v>0.24673704225551346</v>
      </c>
      <c r="AA192" s="133">
        <f>IF($O$17="X",$Q$9,'VA_k1=0.4_k2=0.6'!M191)</f>
        <v>5</v>
      </c>
      <c r="AB192" s="133">
        <f>IF($O$17="X",$R$9,IF($N$7="S1",'VA_k1=0.4_k2=0.6'!N191,IF($N$7="S2",'VA_k1=0.4_k2=0.6'!O191,IF($N$7="I",'VA_k1=0.4_k2=0.6'!P191,IF($N$7="R",'VA_k1=0.4_k2=0.6'!Q191,IF($N$7="D",'VA_k1=0.4_k2=0.6'!R191,IF($N$7="V",'VA_k1=0.4_k2=0.6'!S191,"")))))))</f>
        <v>0.24673704225551346</v>
      </c>
      <c r="AC192" s="133">
        <f>IF($O$18="X",$Q$9,'VA_k1=0.5_k2=0.5'!M191)</f>
        <v>5</v>
      </c>
      <c r="AD192" s="133">
        <f>IF($O$18="X",$R$9,IF($N$7="S1",'VA_k1=0.5_k2=0.5'!N191,IF($N$7="S2",'VA_k1=0.5_k2=0.5'!O191,IF($N$7="I",'VA_k1=0.5_k2=0.5'!P191,IF($N$7="R",'VA_k1=0.5_k2=0.5'!Q191,IF($N$7="D",'VA_k1=0.5_k2=0.5'!R191,IF($N$7="V",'VA_k1=0.5_k2=0.5'!S191,"")))))))</f>
        <v>0.24673704225551346</v>
      </c>
      <c r="AE192" s="133">
        <f>IF($O$19="X",$Q$9,'VA_k1=0.6_k2=0.4'!M191)</f>
        <v>5</v>
      </c>
      <c r="AF192" s="133">
        <f>IF($O$19="X",$R$9,IF($N$7="S1",'VA_k1=0.6_k2=0.4'!N191,IF($N$7="S2",'VA_k1=0.6_k2=0.4'!O191,IF($N$7="I",'VA_k1=0.6_k2=0.4'!P191,IF($N$7="R",'VA_k1=0.6_k2=0.4'!Q191,IF($N$7="D",'VA_k1=0.6_k2=0.4'!R191,IF($N$7="V",'VA_k1=0.6_k2=0.4'!S191,"")))))))</f>
        <v>0.24673704225551346</v>
      </c>
      <c r="AG192" s="133">
        <f>IF($O$20="X",$Q$9,'VA_k1=0.7_k2=0.3'!M191)</f>
        <v>5</v>
      </c>
      <c r="AH192" s="133">
        <f>IF($O$20="X",$R$9,IF($N$7="S1",'VA_k1=0.7_k2=0.3'!N191,IF($N$7="S2",'VA_k1=0.7_k2=0.3'!O191,IF($N$7="I",'VA_k1=0.7_k2=0.3'!P191,IF($N$7="R",'VA_k1=0.7_k2=0.3'!Q191,IF($N$7="D",'VA_k1=0.7_k2=0.3'!R191,IF($N$7="V",'VA_k1=0.7_k2=0.3'!S191,"")))))))</f>
        <v>0.24673704225551346</v>
      </c>
      <c r="AI192" s="133">
        <f>IF($O$21="X",$Q$9,'VA_k1=0.8_k2=0.2'!M191)</f>
        <v>5</v>
      </c>
      <c r="AJ192" s="133">
        <f>IF($O$21="X",$R$9,IF($N$7="S1",'VA_k1=0.8_k2=0.2'!N191,IF($N$7="S2",'VA_k1=0.8_k2=0.2'!O191,IF($N$7="I",'VA_k1=0.8_k2=0.2'!P191,IF($N$7="R",'VA_k1=0.8_k2=0.2'!Q191,IF($N$7="D",'VA_k1=0.8_k2=0.2'!R191,IF($N$7="V",'VA_k1=0.8_k2=0.2'!S191,"")))))))</f>
        <v>0.24673704225551346</v>
      </c>
      <c r="AK192" s="133" t="e">
        <f>IF($O$22="X",$Q$9,'VA_k1=0.9_k2=0.1'!M191)</f>
        <v>#N/A</v>
      </c>
      <c r="AL192" s="133" t="e">
        <f>IF($O$22="X",$R$9,IF($N$7="S1",'VA_k1=0.9_k2=0.1'!N191,IF($N$7="S2",'VA_k1=0.9_k2=0.1'!O191,IF($N$7="I",'VA_k1=0.9_k2=0.1'!P191,IF($N$7="R",'VA_k1=0.9_k2=0.1'!Q191,IF($N$7="D",'VA_k1=0.9_k2=0.1'!R191,IF($N$7="V",'VA_k1=0.9_k2=0.1'!S191,"")))))))</f>
        <v>#N/A</v>
      </c>
      <c r="AM192" s="133">
        <f>IF($O$23="X",$Q$9,'VA_k1=1.0_k2=0.0'!M191)</f>
        <v>5</v>
      </c>
      <c r="AN192" s="133">
        <f>IF($O$23="X",$R$9,IF($N$7="S1",'VA_k1=1.0_k2=0.0'!N191,IF($N$7="S2",'VA_k1=1.0_k2=0.0'!O191,IF($N$7="I",'VA_k1=1.0_k2=0.0'!P191,IF($N$7="R",'VA_k1=1.0_k2=0.0'!Q191,IF($N$7="D",'VA_k1=1.0_k2=0.0'!R191,IF($N$7="V",'VA_k1=1.0_k2=0.0'!S191,"")))))))</f>
        <v>0.24673704225551346</v>
      </c>
    </row>
    <row r="193" spans="17:40" x14ac:dyDescent="0.25">
      <c r="Q193" s="133" t="e">
        <f>IF($O$12="X",$Q$9,'RESULTS (2S)'!B207)</f>
        <v>#N/A</v>
      </c>
      <c r="R193" s="133" t="e">
        <f>IF($O$12="X",$R$9,IF($N$7="S1",'RESULTS (2S)'!C207,IF($N$7="S2",'RESULTS (2S)'!D207,IF($N$7="I",'RESULTS (2S)'!E207,IF($N$7="R",'RESULTS (2S)'!F207,IF($N$7="D",'RESULTS (2S)'!G207,IF($N$7="V",'RESULTS (2S)'!H207,"")))))))</f>
        <v>#N/A</v>
      </c>
      <c r="S193" s="133">
        <f>IF($O$13="X",$Q$9,'VA_k1=0.0_k2=1.0'!M192)</f>
        <v>5</v>
      </c>
      <c r="T193" s="133">
        <f>IF($O$13="X",$R$9,IF($N$7="S1",'VA_k1=0.0_k2=1.0'!N192,IF($N$7="S2",'VA_k1=0.0_k2=1.0'!O192,IF($N$7="I",'VA_k1=0.0_k2=1.0'!P192,IF($N$7="R",'VA_k1=0.0_k2=1.0'!Q192,IF($N$7="D",'VA_k1=0.0_k2=1.0'!R192,IF($N$7="V",'VA_k1=0.0_k2=1.0'!S192,"")))))))</f>
        <v>0.24673704225551346</v>
      </c>
      <c r="U193" s="133">
        <f>IF($O$14="X",$Q$9,'VA_k1=0.1_k2=0.9'!M192)</f>
        <v>5</v>
      </c>
      <c r="V193" s="133">
        <f>IF($O$14="X",$R$9,IF($N$7="S1",'VA_k1=0.1_k2=0.9'!N192,IF($N$7="S2",'VA_k1=0.1_k2=0.9'!O192,IF($N$7="I",'VA_k1=0.1_k2=0.9'!P192,IF($N$7="R",'VA_k1=0.1_k2=0.9'!Q192,IF($N$7="D",'VA_k1=0.1_k2=0.9'!R192,IF($N$7="V",'VA_k1=0.1_k2=0.9'!S192,"")))))))</f>
        <v>0.24673704225551346</v>
      </c>
      <c r="W193" s="133">
        <f>IF($O$15="X",$Q$9,'VA_k1=0.2_k2=0.8'!M192)</f>
        <v>5</v>
      </c>
      <c r="X193" s="133">
        <f>IF($O$15="X",$R$9,IF($N$7="S1",'VA_k1=0.2_k2=0.8'!N192,IF($N$7="S2",'VA_k1=0.2_k2=0.8'!O192,IF($N$7="I",'VA_k1=0.2_k2=0.8'!P192,IF($N$7="R",'VA_k1=0.2_k2=0.8'!Q192,IF($N$7="D",'VA_k1=0.2_k2=0.8'!R192,IF($N$7="V",'VA_k1=0.2_k2=0.8'!S192,"")))))))</f>
        <v>0.24673704225551346</v>
      </c>
      <c r="Y193" s="133">
        <f>IF($O$16="X",$Q$9,'VA_k1=0.3_k2=0.7'!M192)</f>
        <v>5</v>
      </c>
      <c r="Z193" s="133">
        <f>IF($O$16="X",$R$9,IF($N$7="S1",'VA_k1=0.3_k2=0.7'!N192,IF($N$7="S2",'VA_k1=0.3_k2=0.7'!O192,IF($N$7="I",'VA_k1=0.3_k2=0.7'!P192,IF($N$7="R",'VA_k1=0.3_k2=0.7'!Q192,IF($N$7="D",'VA_k1=0.3_k2=0.7'!R192,IF($N$7="V",'VA_k1=0.3_k2=0.7'!S192,"")))))))</f>
        <v>0.24673704225551346</v>
      </c>
      <c r="AA193" s="133">
        <f>IF($O$17="X",$Q$9,'VA_k1=0.4_k2=0.6'!M192)</f>
        <v>5</v>
      </c>
      <c r="AB193" s="133">
        <f>IF($O$17="X",$R$9,IF($N$7="S1",'VA_k1=0.4_k2=0.6'!N192,IF($N$7="S2",'VA_k1=0.4_k2=0.6'!O192,IF($N$7="I",'VA_k1=0.4_k2=0.6'!P192,IF($N$7="R",'VA_k1=0.4_k2=0.6'!Q192,IF($N$7="D",'VA_k1=0.4_k2=0.6'!R192,IF($N$7="V",'VA_k1=0.4_k2=0.6'!S192,"")))))))</f>
        <v>0.24673704225551346</v>
      </c>
      <c r="AC193" s="133">
        <f>IF($O$18="X",$Q$9,'VA_k1=0.5_k2=0.5'!M192)</f>
        <v>5</v>
      </c>
      <c r="AD193" s="133">
        <f>IF($O$18="X",$R$9,IF($N$7="S1",'VA_k1=0.5_k2=0.5'!N192,IF($N$7="S2",'VA_k1=0.5_k2=0.5'!O192,IF($N$7="I",'VA_k1=0.5_k2=0.5'!P192,IF($N$7="R",'VA_k1=0.5_k2=0.5'!Q192,IF($N$7="D",'VA_k1=0.5_k2=0.5'!R192,IF($N$7="V",'VA_k1=0.5_k2=0.5'!S192,"")))))))</f>
        <v>0.24673704225551346</v>
      </c>
      <c r="AE193" s="133">
        <f>IF($O$19="X",$Q$9,'VA_k1=0.6_k2=0.4'!M192)</f>
        <v>5</v>
      </c>
      <c r="AF193" s="133">
        <f>IF($O$19="X",$R$9,IF($N$7="S1",'VA_k1=0.6_k2=0.4'!N192,IF($N$7="S2",'VA_k1=0.6_k2=0.4'!O192,IF($N$7="I",'VA_k1=0.6_k2=0.4'!P192,IF($N$7="R",'VA_k1=0.6_k2=0.4'!Q192,IF($N$7="D",'VA_k1=0.6_k2=0.4'!R192,IF($N$7="V",'VA_k1=0.6_k2=0.4'!S192,"")))))))</f>
        <v>0.24673704225551346</v>
      </c>
      <c r="AG193" s="133">
        <f>IF($O$20="X",$Q$9,'VA_k1=0.7_k2=0.3'!M192)</f>
        <v>5</v>
      </c>
      <c r="AH193" s="133">
        <f>IF($O$20="X",$R$9,IF($N$7="S1",'VA_k1=0.7_k2=0.3'!N192,IF($N$7="S2",'VA_k1=0.7_k2=0.3'!O192,IF($N$7="I",'VA_k1=0.7_k2=0.3'!P192,IF($N$7="R",'VA_k1=0.7_k2=0.3'!Q192,IF($N$7="D",'VA_k1=0.7_k2=0.3'!R192,IF($N$7="V",'VA_k1=0.7_k2=0.3'!S192,"")))))))</f>
        <v>0.24673704225551346</v>
      </c>
      <c r="AI193" s="133">
        <f>IF($O$21="X",$Q$9,'VA_k1=0.8_k2=0.2'!M192)</f>
        <v>5</v>
      </c>
      <c r="AJ193" s="133">
        <f>IF($O$21="X",$R$9,IF($N$7="S1",'VA_k1=0.8_k2=0.2'!N192,IF($N$7="S2",'VA_k1=0.8_k2=0.2'!O192,IF($N$7="I",'VA_k1=0.8_k2=0.2'!P192,IF($N$7="R",'VA_k1=0.8_k2=0.2'!Q192,IF($N$7="D",'VA_k1=0.8_k2=0.2'!R192,IF($N$7="V",'VA_k1=0.8_k2=0.2'!S192,"")))))))</f>
        <v>0.24673704225551346</v>
      </c>
      <c r="AK193" s="133" t="e">
        <f>IF($O$22="X",$Q$9,'VA_k1=0.9_k2=0.1'!M192)</f>
        <v>#N/A</v>
      </c>
      <c r="AL193" s="133" t="e">
        <f>IF($O$22="X",$R$9,IF($N$7="S1",'VA_k1=0.9_k2=0.1'!N192,IF($N$7="S2",'VA_k1=0.9_k2=0.1'!O192,IF($N$7="I",'VA_k1=0.9_k2=0.1'!P192,IF($N$7="R",'VA_k1=0.9_k2=0.1'!Q192,IF($N$7="D",'VA_k1=0.9_k2=0.1'!R192,IF($N$7="V",'VA_k1=0.9_k2=0.1'!S192,"")))))))</f>
        <v>#N/A</v>
      </c>
      <c r="AM193" s="133">
        <f>IF($O$23="X",$Q$9,'VA_k1=1.0_k2=0.0'!M192)</f>
        <v>5</v>
      </c>
      <c r="AN193" s="133">
        <f>IF($O$23="X",$R$9,IF($N$7="S1",'VA_k1=1.0_k2=0.0'!N192,IF($N$7="S2",'VA_k1=1.0_k2=0.0'!O192,IF($N$7="I",'VA_k1=1.0_k2=0.0'!P192,IF($N$7="R",'VA_k1=1.0_k2=0.0'!Q192,IF($N$7="D",'VA_k1=1.0_k2=0.0'!R192,IF($N$7="V",'VA_k1=1.0_k2=0.0'!S192,"")))))))</f>
        <v>0.24673704225551346</v>
      </c>
    </row>
    <row r="194" spans="17:40" x14ac:dyDescent="0.25">
      <c r="Q194" s="133" t="e">
        <f>IF($O$12="X",$Q$9,'RESULTS (2S)'!B208)</f>
        <v>#N/A</v>
      </c>
      <c r="R194" s="133" t="e">
        <f>IF($O$12="X",$R$9,IF($N$7="S1",'RESULTS (2S)'!C208,IF($N$7="S2",'RESULTS (2S)'!D208,IF($N$7="I",'RESULTS (2S)'!E208,IF($N$7="R",'RESULTS (2S)'!F208,IF($N$7="D",'RESULTS (2S)'!G208,IF($N$7="V",'RESULTS (2S)'!H208,"")))))))</f>
        <v>#N/A</v>
      </c>
      <c r="S194" s="133">
        <f>IF($O$13="X",$Q$9,'VA_k1=0.0_k2=1.0'!M193)</f>
        <v>5</v>
      </c>
      <c r="T194" s="133">
        <f>IF($O$13="X",$R$9,IF($N$7="S1",'VA_k1=0.0_k2=1.0'!N193,IF($N$7="S2",'VA_k1=0.0_k2=1.0'!O193,IF($N$7="I",'VA_k1=0.0_k2=1.0'!P193,IF($N$7="R",'VA_k1=0.0_k2=1.0'!Q193,IF($N$7="D",'VA_k1=0.0_k2=1.0'!R193,IF($N$7="V",'VA_k1=0.0_k2=1.0'!S193,"")))))))</f>
        <v>0.24673704225551346</v>
      </c>
      <c r="U194" s="133">
        <f>IF($O$14="X",$Q$9,'VA_k1=0.1_k2=0.9'!M193)</f>
        <v>5</v>
      </c>
      <c r="V194" s="133">
        <f>IF($O$14="X",$R$9,IF($N$7="S1",'VA_k1=0.1_k2=0.9'!N193,IF($N$7="S2",'VA_k1=0.1_k2=0.9'!O193,IF($N$7="I",'VA_k1=0.1_k2=0.9'!P193,IF($N$7="R",'VA_k1=0.1_k2=0.9'!Q193,IF($N$7="D",'VA_k1=0.1_k2=0.9'!R193,IF($N$7="V",'VA_k1=0.1_k2=0.9'!S193,"")))))))</f>
        <v>0.24673704225551346</v>
      </c>
      <c r="W194" s="133">
        <f>IF($O$15="X",$Q$9,'VA_k1=0.2_k2=0.8'!M193)</f>
        <v>5</v>
      </c>
      <c r="X194" s="133">
        <f>IF($O$15="X",$R$9,IF($N$7="S1",'VA_k1=0.2_k2=0.8'!N193,IF($N$7="S2",'VA_k1=0.2_k2=0.8'!O193,IF($N$7="I",'VA_k1=0.2_k2=0.8'!P193,IF($N$7="R",'VA_k1=0.2_k2=0.8'!Q193,IF($N$7="D",'VA_k1=0.2_k2=0.8'!R193,IF($N$7="V",'VA_k1=0.2_k2=0.8'!S193,"")))))))</f>
        <v>0.24673704225551346</v>
      </c>
      <c r="Y194" s="133">
        <f>IF($O$16="X",$Q$9,'VA_k1=0.3_k2=0.7'!M193)</f>
        <v>5</v>
      </c>
      <c r="Z194" s="133">
        <f>IF($O$16="X",$R$9,IF($N$7="S1",'VA_k1=0.3_k2=0.7'!N193,IF($N$7="S2",'VA_k1=0.3_k2=0.7'!O193,IF($N$7="I",'VA_k1=0.3_k2=0.7'!P193,IF($N$7="R",'VA_k1=0.3_k2=0.7'!Q193,IF($N$7="D",'VA_k1=0.3_k2=0.7'!R193,IF($N$7="V",'VA_k1=0.3_k2=0.7'!S193,"")))))))</f>
        <v>0.24673704225551346</v>
      </c>
      <c r="AA194" s="133">
        <f>IF($O$17="X",$Q$9,'VA_k1=0.4_k2=0.6'!M193)</f>
        <v>5</v>
      </c>
      <c r="AB194" s="133">
        <f>IF($O$17="X",$R$9,IF($N$7="S1",'VA_k1=0.4_k2=0.6'!N193,IF($N$7="S2",'VA_k1=0.4_k2=0.6'!O193,IF($N$7="I",'VA_k1=0.4_k2=0.6'!P193,IF($N$7="R",'VA_k1=0.4_k2=0.6'!Q193,IF($N$7="D",'VA_k1=0.4_k2=0.6'!R193,IF($N$7="V",'VA_k1=0.4_k2=0.6'!S193,"")))))))</f>
        <v>0.24673704225551346</v>
      </c>
      <c r="AC194" s="133">
        <f>IF($O$18="X",$Q$9,'VA_k1=0.5_k2=0.5'!M193)</f>
        <v>5</v>
      </c>
      <c r="AD194" s="133">
        <f>IF($O$18="X",$R$9,IF($N$7="S1",'VA_k1=0.5_k2=0.5'!N193,IF($N$7="S2",'VA_k1=0.5_k2=0.5'!O193,IF($N$7="I",'VA_k1=0.5_k2=0.5'!P193,IF($N$7="R",'VA_k1=0.5_k2=0.5'!Q193,IF($N$7="D",'VA_k1=0.5_k2=0.5'!R193,IF($N$7="V",'VA_k1=0.5_k2=0.5'!S193,"")))))))</f>
        <v>0.24673704225551346</v>
      </c>
      <c r="AE194" s="133">
        <f>IF($O$19="X",$Q$9,'VA_k1=0.6_k2=0.4'!M193)</f>
        <v>5</v>
      </c>
      <c r="AF194" s="133">
        <f>IF($O$19="X",$R$9,IF($N$7="S1",'VA_k1=0.6_k2=0.4'!N193,IF($N$7="S2",'VA_k1=0.6_k2=0.4'!O193,IF($N$7="I",'VA_k1=0.6_k2=0.4'!P193,IF($N$7="R",'VA_k1=0.6_k2=0.4'!Q193,IF($N$7="D",'VA_k1=0.6_k2=0.4'!R193,IF($N$7="V",'VA_k1=0.6_k2=0.4'!S193,"")))))))</f>
        <v>0.24673704225551346</v>
      </c>
      <c r="AG194" s="133">
        <f>IF($O$20="X",$Q$9,'VA_k1=0.7_k2=0.3'!M193)</f>
        <v>5</v>
      </c>
      <c r="AH194" s="133">
        <f>IF($O$20="X",$R$9,IF($N$7="S1",'VA_k1=0.7_k2=0.3'!N193,IF($N$7="S2",'VA_k1=0.7_k2=0.3'!O193,IF($N$7="I",'VA_k1=0.7_k2=0.3'!P193,IF($N$7="R",'VA_k1=0.7_k2=0.3'!Q193,IF($N$7="D",'VA_k1=0.7_k2=0.3'!R193,IF($N$7="V",'VA_k1=0.7_k2=0.3'!S193,"")))))))</f>
        <v>0.24673704225551346</v>
      </c>
      <c r="AI194" s="133">
        <f>IF($O$21="X",$Q$9,'VA_k1=0.8_k2=0.2'!M193)</f>
        <v>5</v>
      </c>
      <c r="AJ194" s="133">
        <f>IF($O$21="X",$R$9,IF($N$7="S1",'VA_k1=0.8_k2=0.2'!N193,IF($N$7="S2",'VA_k1=0.8_k2=0.2'!O193,IF($N$7="I",'VA_k1=0.8_k2=0.2'!P193,IF($N$7="R",'VA_k1=0.8_k2=0.2'!Q193,IF($N$7="D",'VA_k1=0.8_k2=0.2'!R193,IF($N$7="V",'VA_k1=0.8_k2=0.2'!S193,"")))))))</f>
        <v>0.24673704225551346</v>
      </c>
      <c r="AK194" s="133" t="e">
        <f>IF($O$22="X",$Q$9,'VA_k1=0.9_k2=0.1'!M193)</f>
        <v>#N/A</v>
      </c>
      <c r="AL194" s="133" t="e">
        <f>IF($O$22="X",$R$9,IF($N$7="S1",'VA_k1=0.9_k2=0.1'!N193,IF($N$7="S2",'VA_k1=0.9_k2=0.1'!O193,IF($N$7="I",'VA_k1=0.9_k2=0.1'!P193,IF($N$7="R",'VA_k1=0.9_k2=0.1'!Q193,IF($N$7="D",'VA_k1=0.9_k2=0.1'!R193,IF($N$7="V",'VA_k1=0.9_k2=0.1'!S193,"")))))))</f>
        <v>#N/A</v>
      </c>
      <c r="AM194" s="133">
        <f>IF($O$23="X",$Q$9,'VA_k1=1.0_k2=0.0'!M193)</f>
        <v>5</v>
      </c>
      <c r="AN194" s="133">
        <f>IF($O$23="X",$R$9,IF($N$7="S1",'VA_k1=1.0_k2=0.0'!N193,IF($N$7="S2",'VA_k1=1.0_k2=0.0'!O193,IF($N$7="I",'VA_k1=1.0_k2=0.0'!P193,IF($N$7="R",'VA_k1=1.0_k2=0.0'!Q193,IF($N$7="D",'VA_k1=1.0_k2=0.0'!R193,IF($N$7="V",'VA_k1=1.0_k2=0.0'!S193,"")))))))</f>
        <v>0.24673704225551346</v>
      </c>
    </row>
    <row r="195" spans="17:40" x14ac:dyDescent="0.25">
      <c r="Q195" s="133" t="e">
        <f>IF($O$12="X",$Q$9,'RESULTS (2S)'!B209)</f>
        <v>#N/A</v>
      </c>
      <c r="R195" s="133" t="e">
        <f>IF($O$12="X",$R$9,IF($N$7="S1",'RESULTS (2S)'!C209,IF($N$7="S2",'RESULTS (2S)'!D209,IF($N$7="I",'RESULTS (2S)'!E209,IF($N$7="R",'RESULTS (2S)'!F209,IF($N$7="D",'RESULTS (2S)'!G209,IF($N$7="V",'RESULTS (2S)'!H209,"")))))))</f>
        <v>#N/A</v>
      </c>
      <c r="S195" s="133">
        <f>IF($O$13="X",$Q$9,'VA_k1=0.0_k2=1.0'!M194)</f>
        <v>5</v>
      </c>
      <c r="T195" s="133">
        <f>IF($O$13="X",$R$9,IF($N$7="S1",'VA_k1=0.0_k2=1.0'!N194,IF($N$7="S2",'VA_k1=0.0_k2=1.0'!O194,IF($N$7="I",'VA_k1=0.0_k2=1.0'!P194,IF($N$7="R",'VA_k1=0.0_k2=1.0'!Q194,IF($N$7="D",'VA_k1=0.0_k2=1.0'!R194,IF($N$7="V",'VA_k1=0.0_k2=1.0'!S194,"")))))))</f>
        <v>0.24673704225551346</v>
      </c>
      <c r="U195" s="133">
        <f>IF($O$14="X",$Q$9,'VA_k1=0.1_k2=0.9'!M194)</f>
        <v>5</v>
      </c>
      <c r="V195" s="133">
        <f>IF($O$14="X",$R$9,IF($N$7="S1",'VA_k1=0.1_k2=0.9'!N194,IF($N$7="S2",'VA_k1=0.1_k2=0.9'!O194,IF($N$7="I",'VA_k1=0.1_k2=0.9'!P194,IF($N$7="R",'VA_k1=0.1_k2=0.9'!Q194,IF($N$7="D",'VA_k1=0.1_k2=0.9'!R194,IF($N$7="V",'VA_k1=0.1_k2=0.9'!S194,"")))))))</f>
        <v>0.24673704225551346</v>
      </c>
      <c r="W195" s="133">
        <f>IF($O$15="X",$Q$9,'VA_k1=0.2_k2=0.8'!M194)</f>
        <v>5</v>
      </c>
      <c r="X195" s="133">
        <f>IF($O$15="X",$R$9,IF($N$7="S1",'VA_k1=0.2_k2=0.8'!N194,IF($N$7="S2",'VA_k1=0.2_k2=0.8'!O194,IF($N$7="I",'VA_k1=0.2_k2=0.8'!P194,IF($N$7="R",'VA_k1=0.2_k2=0.8'!Q194,IF($N$7="D",'VA_k1=0.2_k2=0.8'!R194,IF($N$7="V",'VA_k1=0.2_k2=0.8'!S194,"")))))))</f>
        <v>0.24673704225551346</v>
      </c>
      <c r="Y195" s="133">
        <f>IF($O$16="X",$Q$9,'VA_k1=0.3_k2=0.7'!M194)</f>
        <v>5</v>
      </c>
      <c r="Z195" s="133">
        <f>IF($O$16="X",$R$9,IF($N$7="S1",'VA_k1=0.3_k2=0.7'!N194,IF($N$7="S2",'VA_k1=0.3_k2=0.7'!O194,IF($N$7="I",'VA_k1=0.3_k2=0.7'!P194,IF($N$7="R",'VA_k1=0.3_k2=0.7'!Q194,IF($N$7="D",'VA_k1=0.3_k2=0.7'!R194,IF($N$7="V",'VA_k1=0.3_k2=0.7'!S194,"")))))))</f>
        <v>0.24673704225551346</v>
      </c>
      <c r="AA195" s="133">
        <f>IF($O$17="X",$Q$9,'VA_k1=0.4_k2=0.6'!M194)</f>
        <v>5</v>
      </c>
      <c r="AB195" s="133">
        <f>IF($O$17="X",$R$9,IF($N$7="S1",'VA_k1=0.4_k2=0.6'!N194,IF($N$7="S2",'VA_k1=0.4_k2=0.6'!O194,IF($N$7="I",'VA_k1=0.4_k2=0.6'!P194,IF($N$7="R",'VA_k1=0.4_k2=0.6'!Q194,IF($N$7="D",'VA_k1=0.4_k2=0.6'!R194,IF($N$7="V",'VA_k1=0.4_k2=0.6'!S194,"")))))))</f>
        <v>0.24673704225551346</v>
      </c>
      <c r="AC195" s="133">
        <f>IF($O$18="X",$Q$9,'VA_k1=0.5_k2=0.5'!M194)</f>
        <v>5</v>
      </c>
      <c r="AD195" s="133">
        <f>IF($O$18="X",$R$9,IF($N$7="S1",'VA_k1=0.5_k2=0.5'!N194,IF($N$7="S2",'VA_k1=0.5_k2=0.5'!O194,IF($N$7="I",'VA_k1=0.5_k2=0.5'!P194,IF($N$7="R",'VA_k1=0.5_k2=0.5'!Q194,IF($N$7="D",'VA_k1=0.5_k2=0.5'!R194,IF($N$7="V",'VA_k1=0.5_k2=0.5'!S194,"")))))))</f>
        <v>0.24673704225551346</v>
      </c>
      <c r="AE195" s="133">
        <f>IF($O$19="X",$Q$9,'VA_k1=0.6_k2=0.4'!M194)</f>
        <v>5</v>
      </c>
      <c r="AF195" s="133">
        <f>IF($O$19="X",$R$9,IF($N$7="S1",'VA_k1=0.6_k2=0.4'!N194,IF($N$7="S2",'VA_k1=0.6_k2=0.4'!O194,IF($N$7="I",'VA_k1=0.6_k2=0.4'!P194,IF($N$7="R",'VA_k1=0.6_k2=0.4'!Q194,IF($N$7="D",'VA_k1=0.6_k2=0.4'!R194,IF($N$7="V",'VA_k1=0.6_k2=0.4'!S194,"")))))))</f>
        <v>0.24673704225551346</v>
      </c>
      <c r="AG195" s="133">
        <f>IF($O$20="X",$Q$9,'VA_k1=0.7_k2=0.3'!M194)</f>
        <v>5</v>
      </c>
      <c r="AH195" s="133">
        <f>IF($O$20="X",$R$9,IF($N$7="S1",'VA_k1=0.7_k2=0.3'!N194,IF($N$7="S2",'VA_k1=0.7_k2=0.3'!O194,IF($N$7="I",'VA_k1=0.7_k2=0.3'!P194,IF($N$7="R",'VA_k1=0.7_k2=0.3'!Q194,IF($N$7="D",'VA_k1=0.7_k2=0.3'!R194,IF($N$7="V",'VA_k1=0.7_k2=0.3'!S194,"")))))))</f>
        <v>0.24673704225551346</v>
      </c>
      <c r="AI195" s="133">
        <f>IF($O$21="X",$Q$9,'VA_k1=0.8_k2=0.2'!M194)</f>
        <v>5</v>
      </c>
      <c r="AJ195" s="133">
        <f>IF($O$21="X",$R$9,IF($N$7="S1",'VA_k1=0.8_k2=0.2'!N194,IF($N$7="S2",'VA_k1=0.8_k2=0.2'!O194,IF($N$7="I",'VA_k1=0.8_k2=0.2'!P194,IF($N$7="R",'VA_k1=0.8_k2=0.2'!Q194,IF($N$7="D",'VA_k1=0.8_k2=0.2'!R194,IF($N$7="V",'VA_k1=0.8_k2=0.2'!S194,"")))))))</f>
        <v>0.24673704225551346</v>
      </c>
      <c r="AK195" s="133" t="e">
        <f>IF($O$22="X",$Q$9,'VA_k1=0.9_k2=0.1'!M194)</f>
        <v>#N/A</v>
      </c>
      <c r="AL195" s="133" t="e">
        <f>IF($O$22="X",$R$9,IF($N$7="S1",'VA_k1=0.9_k2=0.1'!N194,IF($N$7="S2",'VA_k1=0.9_k2=0.1'!O194,IF($N$7="I",'VA_k1=0.9_k2=0.1'!P194,IF($N$7="R",'VA_k1=0.9_k2=0.1'!Q194,IF($N$7="D",'VA_k1=0.9_k2=0.1'!R194,IF($N$7="V",'VA_k1=0.9_k2=0.1'!S194,"")))))))</f>
        <v>#N/A</v>
      </c>
      <c r="AM195" s="133">
        <f>IF($O$23="X",$Q$9,'VA_k1=1.0_k2=0.0'!M194)</f>
        <v>5</v>
      </c>
      <c r="AN195" s="133">
        <f>IF($O$23="X",$R$9,IF($N$7="S1",'VA_k1=1.0_k2=0.0'!N194,IF($N$7="S2",'VA_k1=1.0_k2=0.0'!O194,IF($N$7="I",'VA_k1=1.0_k2=0.0'!P194,IF($N$7="R",'VA_k1=1.0_k2=0.0'!Q194,IF($N$7="D",'VA_k1=1.0_k2=0.0'!R194,IF($N$7="V",'VA_k1=1.0_k2=0.0'!S194,"")))))))</f>
        <v>0.24673704225551346</v>
      </c>
    </row>
    <row r="196" spans="17:40" x14ac:dyDescent="0.25">
      <c r="Q196" s="133" t="e">
        <f>IF($O$12="X",$Q$9,'RESULTS (2S)'!B210)</f>
        <v>#N/A</v>
      </c>
      <c r="R196" s="133" t="e">
        <f>IF($O$12="X",$R$9,IF($N$7="S1",'RESULTS (2S)'!C210,IF($N$7="S2",'RESULTS (2S)'!D210,IF($N$7="I",'RESULTS (2S)'!E210,IF($N$7="R",'RESULTS (2S)'!F210,IF($N$7="D",'RESULTS (2S)'!G210,IF($N$7="V",'RESULTS (2S)'!H210,"")))))))</f>
        <v>#N/A</v>
      </c>
      <c r="S196" s="133">
        <f>IF($O$13="X",$Q$9,'VA_k1=0.0_k2=1.0'!M195)</f>
        <v>5</v>
      </c>
      <c r="T196" s="133">
        <f>IF($O$13="X",$R$9,IF($N$7="S1",'VA_k1=0.0_k2=1.0'!N195,IF($N$7="S2",'VA_k1=0.0_k2=1.0'!O195,IF($N$7="I",'VA_k1=0.0_k2=1.0'!P195,IF($N$7="R",'VA_k1=0.0_k2=1.0'!Q195,IF($N$7="D",'VA_k1=0.0_k2=1.0'!R195,IF($N$7="V",'VA_k1=0.0_k2=1.0'!S195,"")))))))</f>
        <v>0.24673704225551346</v>
      </c>
      <c r="U196" s="133">
        <f>IF($O$14="X",$Q$9,'VA_k1=0.1_k2=0.9'!M195)</f>
        <v>5</v>
      </c>
      <c r="V196" s="133">
        <f>IF($O$14="X",$R$9,IF($N$7="S1",'VA_k1=0.1_k2=0.9'!N195,IF($N$7="S2",'VA_k1=0.1_k2=0.9'!O195,IF($N$7="I",'VA_k1=0.1_k2=0.9'!P195,IF($N$7="R",'VA_k1=0.1_k2=0.9'!Q195,IF($N$7="D",'VA_k1=0.1_k2=0.9'!R195,IF($N$7="V",'VA_k1=0.1_k2=0.9'!S195,"")))))))</f>
        <v>0.24673704225551346</v>
      </c>
      <c r="W196" s="133">
        <f>IF($O$15="X",$Q$9,'VA_k1=0.2_k2=0.8'!M195)</f>
        <v>5</v>
      </c>
      <c r="X196" s="133">
        <f>IF($O$15="X",$R$9,IF($N$7="S1",'VA_k1=0.2_k2=0.8'!N195,IF($N$7="S2",'VA_k1=0.2_k2=0.8'!O195,IF($N$7="I",'VA_k1=0.2_k2=0.8'!P195,IF($N$7="R",'VA_k1=0.2_k2=0.8'!Q195,IF($N$7="D",'VA_k1=0.2_k2=0.8'!R195,IF($N$7="V",'VA_k1=0.2_k2=0.8'!S195,"")))))))</f>
        <v>0.24673704225551346</v>
      </c>
      <c r="Y196" s="133">
        <f>IF($O$16="X",$Q$9,'VA_k1=0.3_k2=0.7'!M195)</f>
        <v>5</v>
      </c>
      <c r="Z196" s="133">
        <f>IF($O$16="X",$R$9,IF($N$7="S1",'VA_k1=0.3_k2=0.7'!N195,IF($N$7="S2",'VA_k1=0.3_k2=0.7'!O195,IF($N$7="I",'VA_k1=0.3_k2=0.7'!P195,IF($N$7="R",'VA_k1=0.3_k2=0.7'!Q195,IF($N$7="D",'VA_k1=0.3_k2=0.7'!R195,IF($N$7="V",'VA_k1=0.3_k2=0.7'!S195,"")))))))</f>
        <v>0.24673704225551346</v>
      </c>
      <c r="AA196" s="133">
        <f>IF($O$17="X",$Q$9,'VA_k1=0.4_k2=0.6'!M195)</f>
        <v>5</v>
      </c>
      <c r="AB196" s="133">
        <f>IF($O$17="X",$R$9,IF($N$7="S1",'VA_k1=0.4_k2=0.6'!N195,IF($N$7="S2",'VA_k1=0.4_k2=0.6'!O195,IF($N$7="I",'VA_k1=0.4_k2=0.6'!P195,IF($N$7="R",'VA_k1=0.4_k2=0.6'!Q195,IF($N$7="D",'VA_k1=0.4_k2=0.6'!R195,IF($N$7="V",'VA_k1=0.4_k2=0.6'!S195,"")))))))</f>
        <v>0.24673704225551346</v>
      </c>
      <c r="AC196" s="133">
        <f>IF($O$18="X",$Q$9,'VA_k1=0.5_k2=0.5'!M195)</f>
        <v>5</v>
      </c>
      <c r="AD196" s="133">
        <f>IF($O$18="X",$R$9,IF($N$7="S1",'VA_k1=0.5_k2=0.5'!N195,IF($N$7="S2",'VA_k1=0.5_k2=0.5'!O195,IF($N$7="I",'VA_k1=0.5_k2=0.5'!P195,IF($N$7="R",'VA_k1=0.5_k2=0.5'!Q195,IF($N$7="D",'VA_k1=0.5_k2=0.5'!R195,IF($N$7="V",'VA_k1=0.5_k2=0.5'!S195,"")))))))</f>
        <v>0.24673704225551346</v>
      </c>
      <c r="AE196" s="133">
        <f>IF($O$19="X",$Q$9,'VA_k1=0.6_k2=0.4'!M195)</f>
        <v>5</v>
      </c>
      <c r="AF196" s="133">
        <f>IF($O$19="X",$R$9,IF($N$7="S1",'VA_k1=0.6_k2=0.4'!N195,IF($N$7="S2",'VA_k1=0.6_k2=0.4'!O195,IF($N$7="I",'VA_k1=0.6_k2=0.4'!P195,IF($N$7="R",'VA_k1=0.6_k2=0.4'!Q195,IF($N$7="D",'VA_k1=0.6_k2=0.4'!R195,IF($N$7="V",'VA_k1=0.6_k2=0.4'!S195,"")))))))</f>
        <v>0.24673704225551346</v>
      </c>
      <c r="AG196" s="133">
        <f>IF($O$20="X",$Q$9,'VA_k1=0.7_k2=0.3'!M195)</f>
        <v>5</v>
      </c>
      <c r="AH196" s="133">
        <f>IF($O$20="X",$R$9,IF($N$7="S1",'VA_k1=0.7_k2=0.3'!N195,IF($N$7="S2",'VA_k1=0.7_k2=0.3'!O195,IF($N$7="I",'VA_k1=0.7_k2=0.3'!P195,IF($N$7="R",'VA_k1=0.7_k2=0.3'!Q195,IF($N$7="D",'VA_k1=0.7_k2=0.3'!R195,IF($N$7="V",'VA_k1=0.7_k2=0.3'!S195,"")))))))</f>
        <v>0.24673704225551346</v>
      </c>
      <c r="AI196" s="133">
        <f>IF($O$21="X",$Q$9,'VA_k1=0.8_k2=0.2'!M195)</f>
        <v>5</v>
      </c>
      <c r="AJ196" s="133">
        <f>IF($O$21="X",$R$9,IF($N$7="S1",'VA_k1=0.8_k2=0.2'!N195,IF($N$7="S2",'VA_k1=0.8_k2=0.2'!O195,IF($N$7="I",'VA_k1=0.8_k2=0.2'!P195,IF($N$7="R",'VA_k1=0.8_k2=0.2'!Q195,IF($N$7="D",'VA_k1=0.8_k2=0.2'!R195,IF($N$7="V",'VA_k1=0.8_k2=0.2'!S195,"")))))))</f>
        <v>0.24673704225551346</v>
      </c>
      <c r="AK196" s="133" t="e">
        <f>IF($O$22="X",$Q$9,'VA_k1=0.9_k2=0.1'!M195)</f>
        <v>#N/A</v>
      </c>
      <c r="AL196" s="133" t="e">
        <f>IF($O$22="X",$R$9,IF($N$7="S1",'VA_k1=0.9_k2=0.1'!N195,IF($N$7="S2",'VA_k1=0.9_k2=0.1'!O195,IF($N$7="I",'VA_k1=0.9_k2=0.1'!P195,IF($N$7="R",'VA_k1=0.9_k2=0.1'!Q195,IF($N$7="D",'VA_k1=0.9_k2=0.1'!R195,IF($N$7="V",'VA_k1=0.9_k2=0.1'!S195,"")))))))</f>
        <v>#N/A</v>
      </c>
      <c r="AM196" s="133">
        <f>IF($O$23="X",$Q$9,'VA_k1=1.0_k2=0.0'!M195)</f>
        <v>5</v>
      </c>
      <c r="AN196" s="133">
        <f>IF($O$23="X",$R$9,IF($N$7="S1",'VA_k1=1.0_k2=0.0'!N195,IF($N$7="S2",'VA_k1=1.0_k2=0.0'!O195,IF($N$7="I",'VA_k1=1.0_k2=0.0'!P195,IF($N$7="R",'VA_k1=1.0_k2=0.0'!Q195,IF($N$7="D",'VA_k1=1.0_k2=0.0'!R195,IF($N$7="V",'VA_k1=1.0_k2=0.0'!S195,"")))))))</f>
        <v>0.24673704225551346</v>
      </c>
    </row>
    <row r="197" spans="17:40" x14ac:dyDescent="0.25">
      <c r="Q197" s="133" t="e">
        <f>IF($O$12="X",$Q$9,'RESULTS (2S)'!B211)</f>
        <v>#N/A</v>
      </c>
      <c r="R197" s="133" t="e">
        <f>IF($O$12="X",$R$9,IF($N$7="S1",'RESULTS (2S)'!C211,IF($N$7="S2",'RESULTS (2S)'!D211,IF($N$7="I",'RESULTS (2S)'!E211,IF($N$7="R",'RESULTS (2S)'!F211,IF($N$7="D",'RESULTS (2S)'!G211,IF($N$7="V",'RESULTS (2S)'!H211,"")))))))</f>
        <v>#N/A</v>
      </c>
      <c r="S197" s="133">
        <f>IF($O$13="X",$Q$9,'VA_k1=0.0_k2=1.0'!M196)</f>
        <v>5</v>
      </c>
      <c r="T197" s="133">
        <f>IF($O$13="X",$R$9,IF($N$7="S1",'VA_k1=0.0_k2=1.0'!N196,IF($N$7="S2",'VA_k1=0.0_k2=1.0'!O196,IF($N$7="I",'VA_k1=0.0_k2=1.0'!P196,IF($N$7="R",'VA_k1=0.0_k2=1.0'!Q196,IF($N$7="D",'VA_k1=0.0_k2=1.0'!R196,IF($N$7="V",'VA_k1=0.0_k2=1.0'!S196,"")))))))</f>
        <v>0.24673704225551346</v>
      </c>
      <c r="U197" s="133">
        <f>IF($O$14="X",$Q$9,'VA_k1=0.1_k2=0.9'!M196)</f>
        <v>5</v>
      </c>
      <c r="V197" s="133">
        <f>IF($O$14="X",$R$9,IF($N$7="S1",'VA_k1=0.1_k2=0.9'!N196,IF($N$7="S2",'VA_k1=0.1_k2=0.9'!O196,IF($N$7="I",'VA_k1=0.1_k2=0.9'!P196,IF($N$7="R",'VA_k1=0.1_k2=0.9'!Q196,IF($N$7="D",'VA_k1=0.1_k2=0.9'!R196,IF($N$7="V",'VA_k1=0.1_k2=0.9'!S196,"")))))))</f>
        <v>0.24673704225551346</v>
      </c>
      <c r="W197" s="133">
        <f>IF($O$15="X",$Q$9,'VA_k1=0.2_k2=0.8'!M196)</f>
        <v>5</v>
      </c>
      <c r="X197" s="133">
        <f>IF($O$15="X",$R$9,IF($N$7="S1",'VA_k1=0.2_k2=0.8'!N196,IF($N$7="S2",'VA_k1=0.2_k2=0.8'!O196,IF($N$7="I",'VA_k1=0.2_k2=0.8'!P196,IF($N$7="R",'VA_k1=0.2_k2=0.8'!Q196,IF($N$7="D",'VA_k1=0.2_k2=0.8'!R196,IF($N$7="V",'VA_k1=0.2_k2=0.8'!S196,"")))))))</f>
        <v>0.24673704225551346</v>
      </c>
      <c r="Y197" s="133">
        <f>IF($O$16="X",$Q$9,'VA_k1=0.3_k2=0.7'!M196)</f>
        <v>5</v>
      </c>
      <c r="Z197" s="133">
        <f>IF($O$16="X",$R$9,IF($N$7="S1",'VA_k1=0.3_k2=0.7'!N196,IF($N$7="S2",'VA_k1=0.3_k2=0.7'!O196,IF($N$7="I",'VA_k1=0.3_k2=0.7'!P196,IF($N$7="R",'VA_k1=0.3_k2=0.7'!Q196,IF($N$7="D",'VA_k1=0.3_k2=0.7'!R196,IF($N$7="V",'VA_k1=0.3_k2=0.7'!S196,"")))))))</f>
        <v>0.24673704225551346</v>
      </c>
      <c r="AA197" s="133">
        <f>IF($O$17="X",$Q$9,'VA_k1=0.4_k2=0.6'!M196)</f>
        <v>5</v>
      </c>
      <c r="AB197" s="133">
        <f>IF($O$17="X",$R$9,IF($N$7="S1",'VA_k1=0.4_k2=0.6'!N196,IF($N$7="S2",'VA_k1=0.4_k2=0.6'!O196,IF($N$7="I",'VA_k1=0.4_k2=0.6'!P196,IF($N$7="R",'VA_k1=0.4_k2=0.6'!Q196,IF($N$7="D",'VA_k1=0.4_k2=0.6'!R196,IF($N$7="V",'VA_k1=0.4_k2=0.6'!S196,"")))))))</f>
        <v>0.24673704225551346</v>
      </c>
      <c r="AC197" s="133">
        <f>IF($O$18="X",$Q$9,'VA_k1=0.5_k2=0.5'!M196)</f>
        <v>5</v>
      </c>
      <c r="AD197" s="133">
        <f>IF($O$18="X",$R$9,IF($N$7="S1",'VA_k1=0.5_k2=0.5'!N196,IF($N$7="S2",'VA_k1=0.5_k2=0.5'!O196,IF($N$7="I",'VA_k1=0.5_k2=0.5'!P196,IF($N$7="R",'VA_k1=0.5_k2=0.5'!Q196,IF($N$7="D",'VA_k1=0.5_k2=0.5'!R196,IF($N$7="V",'VA_k1=0.5_k2=0.5'!S196,"")))))))</f>
        <v>0.24673704225551346</v>
      </c>
      <c r="AE197" s="133">
        <f>IF($O$19="X",$Q$9,'VA_k1=0.6_k2=0.4'!M196)</f>
        <v>5</v>
      </c>
      <c r="AF197" s="133">
        <f>IF($O$19="X",$R$9,IF($N$7="S1",'VA_k1=0.6_k2=0.4'!N196,IF($N$7="S2",'VA_k1=0.6_k2=0.4'!O196,IF($N$7="I",'VA_k1=0.6_k2=0.4'!P196,IF($N$7="R",'VA_k1=0.6_k2=0.4'!Q196,IF($N$7="D",'VA_k1=0.6_k2=0.4'!R196,IF($N$7="V",'VA_k1=0.6_k2=0.4'!S196,"")))))))</f>
        <v>0.24673704225551346</v>
      </c>
      <c r="AG197" s="133">
        <f>IF($O$20="X",$Q$9,'VA_k1=0.7_k2=0.3'!M196)</f>
        <v>5</v>
      </c>
      <c r="AH197" s="133">
        <f>IF($O$20="X",$R$9,IF($N$7="S1",'VA_k1=0.7_k2=0.3'!N196,IF($N$7="S2",'VA_k1=0.7_k2=0.3'!O196,IF($N$7="I",'VA_k1=0.7_k2=0.3'!P196,IF($N$7="R",'VA_k1=0.7_k2=0.3'!Q196,IF($N$7="D",'VA_k1=0.7_k2=0.3'!R196,IF($N$7="V",'VA_k1=0.7_k2=0.3'!S196,"")))))))</f>
        <v>0.24673704225551346</v>
      </c>
      <c r="AI197" s="133">
        <f>IF($O$21="X",$Q$9,'VA_k1=0.8_k2=0.2'!M196)</f>
        <v>5</v>
      </c>
      <c r="AJ197" s="133">
        <f>IF($O$21="X",$R$9,IF($N$7="S1",'VA_k1=0.8_k2=0.2'!N196,IF($N$7="S2",'VA_k1=0.8_k2=0.2'!O196,IF($N$7="I",'VA_k1=0.8_k2=0.2'!P196,IF($N$7="R",'VA_k1=0.8_k2=0.2'!Q196,IF($N$7="D",'VA_k1=0.8_k2=0.2'!R196,IF($N$7="V",'VA_k1=0.8_k2=0.2'!S196,"")))))))</f>
        <v>0.24673704225551346</v>
      </c>
      <c r="AK197" s="133" t="e">
        <f>IF($O$22="X",$Q$9,'VA_k1=0.9_k2=0.1'!M196)</f>
        <v>#N/A</v>
      </c>
      <c r="AL197" s="133" t="e">
        <f>IF($O$22="X",$R$9,IF($N$7="S1",'VA_k1=0.9_k2=0.1'!N196,IF($N$7="S2",'VA_k1=0.9_k2=0.1'!O196,IF($N$7="I",'VA_k1=0.9_k2=0.1'!P196,IF($N$7="R",'VA_k1=0.9_k2=0.1'!Q196,IF($N$7="D",'VA_k1=0.9_k2=0.1'!R196,IF($N$7="V",'VA_k1=0.9_k2=0.1'!S196,"")))))))</f>
        <v>#N/A</v>
      </c>
      <c r="AM197" s="133">
        <f>IF($O$23="X",$Q$9,'VA_k1=1.0_k2=0.0'!M196)</f>
        <v>5</v>
      </c>
      <c r="AN197" s="133">
        <f>IF($O$23="X",$R$9,IF($N$7="S1",'VA_k1=1.0_k2=0.0'!N196,IF($N$7="S2",'VA_k1=1.0_k2=0.0'!O196,IF($N$7="I",'VA_k1=1.0_k2=0.0'!P196,IF($N$7="R",'VA_k1=1.0_k2=0.0'!Q196,IF($N$7="D",'VA_k1=1.0_k2=0.0'!R196,IF($N$7="V",'VA_k1=1.0_k2=0.0'!S196,"")))))))</f>
        <v>0.24673704225551346</v>
      </c>
    </row>
    <row r="198" spans="17:40" x14ac:dyDescent="0.25">
      <c r="Q198" s="133" t="e">
        <f>IF($O$12="X",$Q$9,'RESULTS (2S)'!B212)</f>
        <v>#N/A</v>
      </c>
      <c r="R198" s="133" t="e">
        <f>IF($O$12="X",$R$9,IF($N$7="S1",'RESULTS (2S)'!C212,IF($N$7="S2",'RESULTS (2S)'!D212,IF($N$7="I",'RESULTS (2S)'!E212,IF($N$7="R",'RESULTS (2S)'!F212,IF($N$7="D",'RESULTS (2S)'!G212,IF($N$7="V",'RESULTS (2S)'!H212,"")))))))</f>
        <v>#N/A</v>
      </c>
      <c r="S198" s="133">
        <f>IF($O$13="X",$Q$9,'VA_k1=0.0_k2=1.0'!M197)</f>
        <v>5</v>
      </c>
      <c r="T198" s="133">
        <f>IF($O$13="X",$R$9,IF($N$7="S1",'VA_k1=0.0_k2=1.0'!N197,IF($N$7="S2",'VA_k1=0.0_k2=1.0'!O197,IF($N$7="I",'VA_k1=0.0_k2=1.0'!P197,IF($N$7="R",'VA_k1=0.0_k2=1.0'!Q197,IF($N$7="D",'VA_k1=0.0_k2=1.0'!R197,IF($N$7="V",'VA_k1=0.0_k2=1.0'!S197,"")))))))</f>
        <v>0.24673704225551346</v>
      </c>
      <c r="U198" s="133">
        <f>IF($O$14="X",$Q$9,'VA_k1=0.1_k2=0.9'!M197)</f>
        <v>5</v>
      </c>
      <c r="V198" s="133">
        <f>IF($O$14="X",$R$9,IF($N$7="S1",'VA_k1=0.1_k2=0.9'!N197,IF($N$7="S2",'VA_k1=0.1_k2=0.9'!O197,IF($N$7="I",'VA_k1=0.1_k2=0.9'!P197,IF($N$7="R",'VA_k1=0.1_k2=0.9'!Q197,IF($N$7="D",'VA_k1=0.1_k2=0.9'!R197,IF($N$7="V",'VA_k1=0.1_k2=0.9'!S197,"")))))))</f>
        <v>0.24673704225551346</v>
      </c>
      <c r="W198" s="133">
        <f>IF($O$15="X",$Q$9,'VA_k1=0.2_k2=0.8'!M197)</f>
        <v>5</v>
      </c>
      <c r="X198" s="133">
        <f>IF($O$15="X",$R$9,IF($N$7="S1",'VA_k1=0.2_k2=0.8'!N197,IF($N$7="S2",'VA_k1=0.2_k2=0.8'!O197,IF($N$7="I",'VA_k1=0.2_k2=0.8'!P197,IF($N$7="R",'VA_k1=0.2_k2=0.8'!Q197,IF($N$7="D",'VA_k1=0.2_k2=0.8'!R197,IF($N$7="V",'VA_k1=0.2_k2=0.8'!S197,"")))))))</f>
        <v>0.24673704225551346</v>
      </c>
      <c r="Y198" s="133">
        <f>IF($O$16="X",$Q$9,'VA_k1=0.3_k2=0.7'!M197)</f>
        <v>5</v>
      </c>
      <c r="Z198" s="133">
        <f>IF($O$16="X",$R$9,IF($N$7="S1",'VA_k1=0.3_k2=0.7'!N197,IF($N$7="S2",'VA_k1=0.3_k2=0.7'!O197,IF($N$7="I",'VA_k1=0.3_k2=0.7'!P197,IF($N$7="R",'VA_k1=0.3_k2=0.7'!Q197,IF($N$7="D",'VA_k1=0.3_k2=0.7'!R197,IF($N$7="V",'VA_k1=0.3_k2=0.7'!S197,"")))))))</f>
        <v>0.24673704225551346</v>
      </c>
      <c r="AA198" s="133">
        <f>IF($O$17="X",$Q$9,'VA_k1=0.4_k2=0.6'!M197)</f>
        <v>5</v>
      </c>
      <c r="AB198" s="133">
        <f>IF($O$17="X",$R$9,IF($N$7="S1",'VA_k1=0.4_k2=0.6'!N197,IF($N$7="S2",'VA_k1=0.4_k2=0.6'!O197,IF($N$7="I",'VA_k1=0.4_k2=0.6'!P197,IF($N$7="R",'VA_k1=0.4_k2=0.6'!Q197,IF($N$7="D",'VA_k1=0.4_k2=0.6'!R197,IF($N$7="V",'VA_k1=0.4_k2=0.6'!S197,"")))))))</f>
        <v>0.24673704225551346</v>
      </c>
      <c r="AC198" s="133">
        <f>IF($O$18="X",$Q$9,'VA_k1=0.5_k2=0.5'!M197)</f>
        <v>5</v>
      </c>
      <c r="AD198" s="133">
        <f>IF($O$18="X",$R$9,IF($N$7="S1",'VA_k1=0.5_k2=0.5'!N197,IF($N$7="S2",'VA_k1=0.5_k2=0.5'!O197,IF($N$7="I",'VA_k1=0.5_k2=0.5'!P197,IF($N$7="R",'VA_k1=0.5_k2=0.5'!Q197,IF($N$7="D",'VA_k1=0.5_k2=0.5'!R197,IF($N$7="V",'VA_k1=0.5_k2=0.5'!S197,"")))))))</f>
        <v>0.24673704225551346</v>
      </c>
      <c r="AE198" s="133">
        <f>IF($O$19="X",$Q$9,'VA_k1=0.6_k2=0.4'!M197)</f>
        <v>5</v>
      </c>
      <c r="AF198" s="133">
        <f>IF($O$19="X",$R$9,IF($N$7="S1",'VA_k1=0.6_k2=0.4'!N197,IF($N$7="S2",'VA_k1=0.6_k2=0.4'!O197,IF($N$7="I",'VA_k1=0.6_k2=0.4'!P197,IF($N$7="R",'VA_k1=0.6_k2=0.4'!Q197,IF($N$7="D",'VA_k1=0.6_k2=0.4'!R197,IF($N$7="V",'VA_k1=0.6_k2=0.4'!S197,"")))))))</f>
        <v>0.24673704225551346</v>
      </c>
      <c r="AG198" s="133">
        <f>IF($O$20="X",$Q$9,'VA_k1=0.7_k2=0.3'!M197)</f>
        <v>5</v>
      </c>
      <c r="AH198" s="133">
        <f>IF($O$20="X",$R$9,IF($N$7="S1",'VA_k1=0.7_k2=0.3'!N197,IF($N$7="S2",'VA_k1=0.7_k2=0.3'!O197,IF($N$7="I",'VA_k1=0.7_k2=0.3'!P197,IF($N$7="R",'VA_k1=0.7_k2=0.3'!Q197,IF($N$7="D",'VA_k1=0.7_k2=0.3'!R197,IF($N$7="V",'VA_k1=0.7_k2=0.3'!S197,"")))))))</f>
        <v>0.24673704225551346</v>
      </c>
      <c r="AI198" s="133">
        <f>IF($O$21="X",$Q$9,'VA_k1=0.8_k2=0.2'!M197)</f>
        <v>5</v>
      </c>
      <c r="AJ198" s="133">
        <f>IF($O$21="X",$R$9,IF($N$7="S1",'VA_k1=0.8_k2=0.2'!N197,IF($N$7="S2",'VA_k1=0.8_k2=0.2'!O197,IF($N$7="I",'VA_k1=0.8_k2=0.2'!P197,IF($N$7="R",'VA_k1=0.8_k2=0.2'!Q197,IF($N$7="D",'VA_k1=0.8_k2=0.2'!R197,IF($N$7="V",'VA_k1=0.8_k2=0.2'!S197,"")))))))</f>
        <v>0.24673704225551346</v>
      </c>
      <c r="AK198" s="133" t="e">
        <f>IF($O$22="X",$Q$9,'VA_k1=0.9_k2=0.1'!M197)</f>
        <v>#N/A</v>
      </c>
      <c r="AL198" s="133" t="e">
        <f>IF($O$22="X",$R$9,IF($N$7="S1",'VA_k1=0.9_k2=0.1'!N197,IF($N$7="S2",'VA_k1=0.9_k2=0.1'!O197,IF($N$7="I",'VA_k1=0.9_k2=0.1'!P197,IF($N$7="R",'VA_k1=0.9_k2=0.1'!Q197,IF($N$7="D",'VA_k1=0.9_k2=0.1'!R197,IF($N$7="V",'VA_k1=0.9_k2=0.1'!S197,"")))))))</f>
        <v>#N/A</v>
      </c>
      <c r="AM198" s="133">
        <f>IF($O$23="X",$Q$9,'VA_k1=1.0_k2=0.0'!M197)</f>
        <v>5</v>
      </c>
      <c r="AN198" s="133">
        <f>IF($O$23="X",$R$9,IF($N$7="S1",'VA_k1=1.0_k2=0.0'!N197,IF($N$7="S2",'VA_k1=1.0_k2=0.0'!O197,IF($N$7="I",'VA_k1=1.0_k2=0.0'!P197,IF($N$7="R",'VA_k1=1.0_k2=0.0'!Q197,IF($N$7="D",'VA_k1=1.0_k2=0.0'!R197,IF($N$7="V",'VA_k1=1.0_k2=0.0'!S197,"")))))))</f>
        <v>0.24673704225551346</v>
      </c>
    </row>
    <row r="199" spans="17:40" x14ac:dyDescent="0.25">
      <c r="Q199" s="133" t="e">
        <f>IF($O$12="X",$Q$9,'RESULTS (2S)'!B213)</f>
        <v>#N/A</v>
      </c>
      <c r="R199" s="133" t="e">
        <f>IF($O$12="X",$R$9,IF($N$7="S1",'RESULTS (2S)'!C213,IF($N$7="S2",'RESULTS (2S)'!D213,IF($N$7="I",'RESULTS (2S)'!E213,IF($N$7="R",'RESULTS (2S)'!F213,IF($N$7="D",'RESULTS (2S)'!G213,IF($N$7="V",'RESULTS (2S)'!H213,"")))))))</f>
        <v>#N/A</v>
      </c>
      <c r="S199" s="133">
        <f>IF($O$13="X",$Q$9,'VA_k1=0.0_k2=1.0'!M198)</f>
        <v>5</v>
      </c>
      <c r="T199" s="133">
        <f>IF($O$13="X",$R$9,IF($N$7="S1",'VA_k1=0.0_k2=1.0'!N198,IF($N$7="S2",'VA_k1=0.0_k2=1.0'!O198,IF($N$7="I",'VA_k1=0.0_k2=1.0'!P198,IF($N$7="R",'VA_k1=0.0_k2=1.0'!Q198,IF($N$7="D",'VA_k1=0.0_k2=1.0'!R198,IF($N$7="V",'VA_k1=0.0_k2=1.0'!S198,"")))))))</f>
        <v>0.24673704225551346</v>
      </c>
      <c r="U199" s="133">
        <f>IF($O$14="X",$Q$9,'VA_k1=0.1_k2=0.9'!M198)</f>
        <v>5</v>
      </c>
      <c r="V199" s="133">
        <f>IF($O$14="X",$R$9,IF($N$7="S1",'VA_k1=0.1_k2=0.9'!N198,IF($N$7="S2",'VA_k1=0.1_k2=0.9'!O198,IF($N$7="I",'VA_k1=0.1_k2=0.9'!P198,IF($N$7="R",'VA_k1=0.1_k2=0.9'!Q198,IF($N$7="D",'VA_k1=0.1_k2=0.9'!R198,IF($N$7="V",'VA_k1=0.1_k2=0.9'!S198,"")))))))</f>
        <v>0.24673704225551346</v>
      </c>
      <c r="W199" s="133">
        <f>IF($O$15="X",$Q$9,'VA_k1=0.2_k2=0.8'!M198)</f>
        <v>5</v>
      </c>
      <c r="X199" s="133">
        <f>IF($O$15="X",$R$9,IF($N$7="S1",'VA_k1=0.2_k2=0.8'!N198,IF($N$7="S2",'VA_k1=0.2_k2=0.8'!O198,IF($N$7="I",'VA_k1=0.2_k2=0.8'!P198,IF($N$7="R",'VA_k1=0.2_k2=0.8'!Q198,IF($N$7="D",'VA_k1=0.2_k2=0.8'!R198,IF($N$7="V",'VA_k1=0.2_k2=0.8'!S198,"")))))))</f>
        <v>0.24673704225551346</v>
      </c>
      <c r="Y199" s="133">
        <f>IF($O$16="X",$Q$9,'VA_k1=0.3_k2=0.7'!M198)</f>
        <v>5</v>
      </c>
      <c r="Z199" s="133">
        <f>IF($O$16="X",$R$9,IF($N$7="S1",'VA_k1=0.3_k2=0.7'!N198,IF($N$7="S2",'VA_k1=0.3_k2=0.7'!O198,IF($N$7="I",'VA_k1=0.3_k2=0.7'!P198,IF($N$7="R",'VA_k1=0.3_k2=0.7'!Q198,IF($N$7="D",'VA_k1=0.3_k2=0.7'!R198,IF($N$7="V",'VA_k1=0.3_k2=0.7'!S198,"")))))))</f>
        <v>0.24673704225551346</v>
      </c>
      <c r="AA199" s="133">
        <f>IF($O$17="X",$Q$9,'VA_k1=0.4_k2=0.6'!M198)</f>
        <v>5</v>
      </c>
      <c r="AB199" s="133">
        <f>IF($O$17="X",$R$9,IF($N$7="S1",'VA_k1=0.4_k2=0.6'!N198,IF($N$7="S2",'VA_k1=0.4_k2=0.6'!O198,IF($N$7="I",'VA_k1=0.4_k2=0.6'!P198,IF($N$7="R",'VA_k1=0.4_k2=0.6'!Q198,IF($N$7="D",'VA_k1=0.4_k2=0.6'!R198,IF($N$7="V",'VA_k1=0.4_k2=0.6'!S198,"")))))))</f>
        <v>0.24673704225551346</v>
      </c>
      <c r="AC199" s="133">
        <f>IF($O$18="X",$Q$9,'VA_k1=0.5_k2=0.5'!M198)</f>
        <v>5</v>
      </c>
      <c r="AD199" s="133">
        <f>IF($O$18="X",$R$9,IF($N$7="S1",'VA_k1=0.5_k2=0.5'!N198,IF($N$7="S2",'VA_k1=0.5_k2=0.5'!O198,IF($N$7="I",'VA_k1=0.5_k2=0.5'!P198,IF($N$7="R",'VA_k1=0.5_k2=0.5'!Q198,IF($N$7="D",'VA_k1=0.5_k2=0.5'!R198,IF($N$7="V",'VA_k1=0.5_k2=0.5'!S198,"")))))))</f>
        <v>0.24673704225551346</v>
      </c>
      <c r="AE199" s="133">
        <f>IF($O$19="X",$Q$9,'VA_k1=0.6_k2=0.4'!M198)</f>
        <v>5</v>
      </c>
      <c r="AF199" s="133">
        <f>IF($O$19="X",$R$9,IF($N$7="S1",'VA_k1=0.6_k2=0.4'!N198,IF($N$7="S2",'VA_k1=0.6_k2=0.4'!O198,IF($N$7="I",'VA_k1=0.6_k2=0.4'!P198,IF($N$7="R",'VA_k1=0.6_k2=0.4'!Q198,IF($N$7="D",'VA_k1=0.6_k2=0.4'!R198,IF($N$7="V",'VA_k1=0.6_k2=0.4'!S198,"")))))))</f>
        <v>0.24673704225551346</v>
      </c>
      <c r="AG199" s="133">
        <f>IF($O$20="X",$Q$9,'VA_k1=0.7_k2=0.3'!M198)</f>
        <v>5</v>
      </c>
      <c r="AH199" s="133">
        <f>IF($O$20="X",$R$9,IF($N$7="S1",'VA_k1=0.7_k2=0.3'!N198,IF($N$7="S2",'VA_k1=0.7_k2=0.3'!O198,IF($N$7="I",'VA_k1=0.7_k2=0.3'!P198,IF($N$7="R",'VA_k1=0.7_k2=0.3'!Q198,IF($N$7="D",'VA_k1=0.7_k2=0.3'!R198,IF($N$7="V",'VA_k1=0.7_k2=0.3'!S198,"")))))))</f>
        <v>0.24673704225551346</v>
      </c>
      <c r="AI199" s="133">
        <f>IF($O$21="X",$Q$9,'VA_k1=0.8_k2=0.2'!M198)</f>
        <v>5</v>
      </c>
      <c r="AJ199" s="133">
        <f>IF($O$21="X",$R$9,IF($N$7="S1",'VA_k1=0.8_k2=0.2'!N198,IF($N$7="S2",'VA_k1=0.8_k2=0.2'!O198,IF($N$7="I",'VA_k1=0.8_k2=0.2'!P198,IF($N$7="R",'VA_k1=0.8_k2=0.2'!Q198,IF($N$7="D",'VA_k1=0.8_k2=0.2'!R198,IF($N$7="V",'VA_k1=0.8_k2=0.2'!S198,"")))))))</f>
        <v>0.24673704225551346</v>
      </c>
      <c r="AK199" s="133" t="e">
        <f>IF($O$22="X",$Q$9,'VA_k1=0.9_k2=0.1'!M198)</f>
        <v>#N/A</v>
      </c>
      <c r="AL199" s="133" t="e">
        <f>IF($O$22="X",$R$9,IF($N$7="S1",'VA_k1=0.9_k2=0.1'!N198,IF($N$7="S2",'VA_k1=0.9_k2=0.1'!O198,IF($N$7="I",'VA_k1=0.9_k2=0.1'!P198,IF($N$7="R",'VA_k1=0.9_k2=0.1'!Q198,IF($N$7="D",'VA_k1=0.9_k2=0.1'!R198,IF($N$7="V",'VA_k1=0.9_k2=0.1'!S198,"")))))))</f>
        <v>#N/A</v>
      </c>
      <c r="AM199" s="133">
        <f>IF($O$23="X",$Q$9,'VA_k1=1.0_k2=0.0'!M198)</f>
        <v>5</v>
      </c>
      <c r="AN199" s="133">
        <f>IF($O$23="X",$R$9,IF($N$7="S1",'VA_k1=1.0_k2=0.0'!N198,IF($N$7="S2",'VA_k1=1.0_k2=0.0'!O198,IF($N$7="I",'VA_k1=1.0_k2=0.0'!P198,IF($N$7="R",'VA_k1=1.0_k2=0.0'!Q198,IF($N$7="D",'VA_k1=1.0_k2=0.0'!R198,IF($N$7="V",'VA_k1=1.0_k2=0.0'!S198,"")))))))</f>
        <v>0.24673704225551346</v>
      </c>
    </row>
    <row r="200" spans="17:40" x14ac:dyDescent="0.25">
      <c r="Q200" s="133" t="e">
        <f>IF($O$12="X",$Q$9,'RESULTS (2S)'!B214)</f>
        <v>#N/A</v>
      </c>
      <c r="R200" s="133" t="e">
        <f>IF($O$12="X",$R$9,IF($N$7="S1",'RESULTS (2S)'!C214,IF($N$7="S2",'RESULTS (2S)'!D214,IF($N$7="I",'RESULTS (2S)'!E214,IF($N$7="R",'RESULTS (2S)'!F214,IF($N$7="D",'RESULTS (2S)'!G214,IF($N$7="V",'RESULTS (2S)'!H214,"")))))))</f>
        <v>#N/A</v>
      </c>
      <c r="S200" s="133">
        <f>IF($O$13="X",$Q$9,'VA_k1=0.0_k2=1.0'!M199)</f>
        <v>5</v>
      </c>
      <c r="T200" s="133">
        <f>IF($O$13="X",$R$9,IF($N$7="S1",'VA_k1=0.0_k2=1.0'!N199,IF($N$7="S2",'VA_k1=0.0_k2=1.0'!O199,IF($N$7="I",'VA_k1=0.0_k2=1.0'!P199,IF($N$7="R",'VA_k1=0.0_k2=1.0'!Q199,IF($N$7="D",'VA_k1=0.0_k2=1.0'!R199,IF($N$7="V",'VA_k1=0.0_k2=1.0'!S199,"")))))))</f>
        <v>0.24673704225551346</v>
      </c>
      <c r="U200" s="133">
        <f>IF($O$14="X",$Q$9,'VA_k1=0.1_k2=0.9'!M199)</f>
        <v>5</v>
      </c>
      <c r="V200" s="133">
        <f>IF($O$14="X",$R$9,IF($N$7="S1",'VA_k1=0.1_k2=0.9'!N199,IF($N$7="S2",'VA_k1=0.1_k2=0.9'!O199,IF($N$7="I",'VA_k1=0.1_k2=0.9'!P199,IF($N$7="R",'VA_k1=0.1_k2=0.9'!Q199,IF($N$7="D",'VA_k1=0.1_k2=0.9'!R199,IF($N$7="V",'VA_k1=0.1_k2=0.9'!S199,"")))))))</f>
        <v>0.24673704225551346</v>
      </c>
      <c r="W200" s="133">
        <f>IF($O$15="X",$Q$9,'VA_k1=0.2_k2=0.8'!M199)</f>
        <v>5</v>
      </c>
      <c r="X200" s="133">
        <f>IF($O$15="X",$R$9,IF($N$7="S1",'VA_k1=0.2_k2=0.8'!N199,IF($N$7="S2",'VA_k1=0.2_k2=0.8'!O199,IF($N$7="I",'VA_k1=0.2_k2=0.8'!P199,IF($N$7="R",'VA_k1=0.2_k2=0.8'!Q199,IF($N$7="D",'VA_k1=0.2_k2=0.8'!R199,IF($N$7="V",'VA_k1=0.2_k2=0.8'!S199,"")))))))</f>
        <v>0.24673704225551346</v>
      </c>
      <c r="Y200" s="133">
        <f>IF($O$16="X",$Q$9,'VA_k1=0.3_k2=0.7'!M199)</f>
        <v>5</v>
      </c>
      <c r="Z200" s="133">
        <f>IF($O$16="X",$R$9,IF($N$7="S1",'VA_k1=0.3_k2=0.7'!N199,IF($N$7="S2",'VA_k1=0.3_k2=0.7'!O199,IF($N$7="I",'VA_k1=0.3_k2=0.7'!P199,IF($N$7="R",'VA_k1=0.3_k2=0.7'!Q199,IF($N$7="D",'VA_k1=0.3_k2=0.7'!R199,IF($N$7="V",'VA_k1=0.3_k2=0.7'!S199,"")))))))</f>
        <v>0.24673704225551346</v>
      </c>
      <c r="AA200" s="133">
        <f>IF($O$17="X",$Q$9,'VA_k1=0.4_k2=0.6'!M199)</f>
        <v>5</v>
      </c>
      <c r="AB200" s="133">
        <f>IF($O$17="X",$R$9,IF($N$7="S1",'VA_k1=0.4_k2=0.6'!N199,IF($N$7="S2",'VA_k1=0.4_k2=0.6'!O199,IF($N$7="I",'VA_k1=0.4_k2=0.6'!P199,IF($N$7="R",'VA_k1=0.4_k2=0.6'!Q199,IF($N$7="D",'VA_k1=0.4_k2=0.6'!R199,IF($N$7="V",'VA_k1=0.4_k2=0.6'!S199,"")))))))</f>
        <v>0.24673704225551346</v>
      </c>
      <c r="AC200" s="133">
        <f>IF($O$18="X",$Q$9,'VA_k1=0.5_k2=0.5'!M199)</f>
        <v>5</v>
      </c>
      <c r="AD200" s="133">
        <f>IF($O$18="X",$R$9,IF($N$7="S1",'VA_k1=0.5_k2=0.5'!N199,IF($N$7="S2",'VA_k1=0.5_k2=0.5'!O199,IF($N$7="I",'VA_k1=0.5_k2=0.5'!P199,IF($N$7="R",'VA_k1=0.5_k2=0.5'!Q199,IF($N$7="D",'VA_k1=0.5_k2=0.5'!R199,IF($N$7="V",'VA_k1=0.5_k2=0.5'!S199,"")))))))</f>
        <v>0.24673704225551346</v>
      </c>
      <c r="AE200" s="133">
        <f>IF($O$19="X",$Q$9,'VA_k1=0.6_k2=0.4'!M199)</f>
        <v>5</v>
      </c>
      <c r="AF200" s="133">
        <f>IF($O$19="X",$R$9,IF($N$7="S1",'VA_k1=0.6_k2=0.4'!N199,IF($N$7="S2",'VA_k1=0.6_k2=0.4'!O199,IF($N$7="I",'VA_k1=0.6_k2=0.4'!P199,IF($N$7="R",'VA_k1=0.6_k2=0.4'!Q199,IF($N$7="D",'VA_k1=0.6_k2=0.4'!R199,IF($N$7="V",'VA_k1=0.6_k2=0.4'!S199,"")))))))</f>
        <v>0.24673704225551346</v>
      </c>
      <c r="AG200" s="133">
        <f>IF($O$20="X",$Q$9,'VA_k1=0.7_k2=0.3'!M199)</f>
        <v>5</v>
      </c>
      <c r="AH200" s="133">
        <f>IF($O$20="X",$R$9,IF($N$7="S1",'VA_k1=0.7_k2=0.3'!N199,IF($N$7="S2",'VA_k1=0.7_k2=0.3'!O199,IF($N$7="I",'VA_k1=0.7_k2=0.3'!P199,IF($N$7="R",'VA_k1=0.7_k2=0.3'!Q199,IF($N$7="D",'VA_k1=0.7_k2=0.3'!R199,IF($N$7="V",'VA_k1=0.7_k2=0.3'!S199,"")))))))</f>
        <v>0.24673704225551346</v>
      </c>
      <c r="AI200" s="133">
        <f>IF($O$21="X",$Q$9,'VA_k1=0.8_k2=0.2'!M199)</f>
        <v>5</v>
      </c>
      <c r="AJ200" s="133">
        <f>IF($O$21="X",$R$9,IF($N$7="S1",'VA_k1=0.8_k2=0.2'!N199,IF($N$7="S2",'VA_k1=0.8_k2=0.2'!O199,IF($N$7="I",'VA_k1=0.8_k2=0.2'!P199,IF($N$7="R",'VA_k1=0.8_k2=0.2'!Q199,IF($N$7="D",'VA_k1=0.8_k2=0.2'!R199,IF($N$7="V",'VA_k1=0.8_k2=0.2'!S199,"")))))))</f>
        <v>0.24673704225551346</v>
      </c>
      <c r="AK200" s="133" t="e">
        <f>IF($O$22="X",$Q$9,'VA_k1=0.9_k2=0.1'!M199)</f>
        <v>#N/A</v>
      </c>
      <c r="AL200" s="133" t="e">
        <f>IF($O$22="X",$R$9,IF($N$7="S1",'VA_k1=0.9_k2=0.1'!N199,IF($N$7="S2",'VA_k1=0.9_k2=0.1'!O199,IF($N$7="I",'VA_k1=0.9_k2=0.1'!P199,IF($N$7="R",'VA_k1=0.9_k2=0.1'!Q199,IF($N$7="D",'VA_k1=0.9_k2=0.1'!R199,IF($N$7="V",'VA_k1=0.9_k2=0.1'!S199,"")))))))</f>
        <v>#N/A</v>
      </c>
      <c r="AM200" s="133">
        <f>IF($O$23="X",$Q$9,'VA_k1=1.0_k2=0.0'!M199)</f>
        <v>5</v>
      </c>
      <c r="AN200" s="133">
        <f>IF($O$23="X",$R$9,IF($N$7="S1",'VA_k1=1.0_k2=0.0'!N199,IF($N$7="S2",'VA_k1=1.0_k2=0.0'!O199,IF($N$7="I",'VA_k1=1.0_k2=0.0'!P199,IF($N$7="R",'VA_k1=1.0_k2=0.0'!Q199,IF($N$7="D",'VA_k1=1.0_k2=0.0'!R199,IF($N$7="V",'VA_k1=1.0_k2=0.0'!S199,"")))))))</f>
        <v>0.24673704225551346</v>
      </c>
    </row>
    <row r="201" spans="17:40" x14ac:dyDescent="0.25">
      <c r="Q201" s="133" t="e">
        <f>IF($O$12="X",$Q$9,'RESULTS (2S)'!B215)</f>
        <v>#N/A</v>
      </c>
      <c r="R201" s="133" t="e">
        <f>IF($O$12="X",$R$9,IF($N$7="S1",'RESULTS (2S)'!C215,IF($N$7="S2",'RESULTS (2S)'!D215,IF($N$7="I",'RESULTS (2S)'!E215,IF($N$7="R",'RESULTS (2S)'!F215,IF($N$7="D",'RESULTS (2S)'!G215,IF($N$7="V",'RESULTS (2S)'!H215,"")))))))</f>
        <v>#N/A</v>
      </c>
      <c r="S201" s="133">
        <f>IF($O$13="X",$Q$9,'VA_k1=0.0_k2=1.0'!M200)</f>
        <v>5</v>
      </c>
      <c r="T201" s="133">
        <f>IF($O$13="X",$R$9,IF($N$7="S1",'VA_k1=0.0_k2=1.0'!N200,IF($N$7="S2",'VA_k1=0.0_k2=1.0'!O200,IF($N$7="I",'VA_k1=0.0_k2=1.0'!P200,IF($N$7="R",'VA_k1=0.0_k2=1.0'!Q200,IF($N$7="D",'VA_k1=0.0_k2=1.0'!R200,IF($N$7="V",'VA_k1=0.0_k2=1.0'!S200,"")))))))</f>
        <v>0.24673704225551346</v>
      </c>
      <c r="U201" s="133">
        <f>IF($O$14="X",$Q$9,'VA_k1=0.1_k2=0.9'!M200)</f>
        <v>5</v>
      </c>
      <c r="V201" s="133">
        <f>IF($O$14="X",$R$9,IF($N$7="S1",'VA_k1=0.1_k2=0.9'!N200,IF($N$7="S2",'VA_k1=0.1_k2=0.9'!O200,IF($N$7="I",'VA_k1=0.1_k2=0.9'!P200,IF($N$7="R",'VA_k1=0.1_k2=0.9'!Q200,IF($N$7="D",'VA_k1=0.1_k2=0.9'!R200,IF($N$7="V",'VA_k1=0.1_k2=0.9'!S200,"")))))))</f>
        <v>0.24673704225551346</v>
      </c>
      <c r="W201" s="133">
        <f>IF($O$15="X",$Q$9,'VA_k1=0.2_k2=0.8'!M200)</f>
        <v>5</v>
      </c>
      <c r="X201" s="133">
        <f>IF($O$15="X",$R$9,IF($N$7="S1",'VA_k1=0.2_k2=0.8'!N200,IF($N$7="S2",'VA_k1=0.2_k2=0.8'!O200,IF($N$7="I",'VA_k1=0.2_k2=0.8'!P200,IF($N$7="R",'VA_k1=0.2_k2=0.8'!Q200,IF($N$7="D",'VA_k1=0.2_k2=0.8'!R200,IF($N$7="V",'VA_k1=0.2_k2=0.8'!S200,"")))))))</f>
        <v>0.24673704225551346</v>
      </c>
      <c r="Y201" s="133">
        <f>IF($O$16="X",$Q$9,'VA_k1=0.3_k2=0.7'!M200)</f>
        <v>5</v>
      </c>
      <c r="Z201" s="133">
        <f>IF($O$16="X",$R$9,IF($N$7="S1",'VA_k1=0.3_k2=0.7'!N200,IF($N$7="S2",'VA_k1=0.3_k2=0.7'!O200,IF($N$7="I",'VA_k1=0.3_k2=0.7'!P200,IF($N$7="R",'VA_k1=0.3_k2=0.7'!Q200,IF($N$7="D",'VA_k1=0.3_k2=0.7'!R200,IF($N$7="V",'VA_k1=0.3_k2=0.7'!S200,"")))))))</f>
        <v>0.24673704225551346</v>
      </c>
      <c r="AA201" s="133">
        <f>IF($O$17="X",$Q$9,'VA_k1=0.4_k2=0.6'!M200)</f>
        <v>5</v>
      </c>
      <c r="AB201" s="133">
        <f>IF($O$17="X",$R$9,IF($N$7="S1",'VA_k1=0.4_k2=0.6'!N200,IF($N$7="S2",'VA_k1=0.4_k2=0.6'!O200,IF($N$7="I",'VA_k1=0.4_k2=0.6'!P200,IF($N$7="R",'VA_k1=0.4_k2=0.6'!Q200,IF($N$7="D",'VA_k1=0.4_k2=0.6'!R200,IF($N$7="V",'VA_k1=0.4_k2=0.6'!S200,"")))))))</f>
        <v>0.24673704225551346</v>
      </c>
      <c r="AC201" s="133">
        <f>IF($O$18="X",$Q$9,'VA_k1=0.5_k2=0.5'!M200)</f>
        <v>5</v>
      </c>
      <c r="AD201" s="133">
        <f>IF($O$18="X",$R$9,IF($N$7="S1",'VA_k1=0.5_k2=0.5'!N200,IF($N$7="S2",'VA_k1=0.5_k2=0.5'!O200,IF($N$7="I",'VA_k1=0.5_k2=0.5'!P200,IF($N$7="R",'VA_k1=0.5_k2=0.5'!Q200,IF($N$7="D",'VA_k1=0.5_k2=0.5'!R200,IF($N$7="V",'VA_k1=0.5_k2=0.5'!S200,"")))))))</f>
        <v>0.24673704225551346</v>
      </c>
      <c r="AE201" s="133">
        <f>IF($O$19="X",$Q$9,'VA_k1=0.6_k2=0.4'!M200)</f>
        <v>5</v>
      </c>
      <c r="AF201" s="133">
        <f>IF($O$19="X",$R$9,IF($N$7="S1",'VA_k1=0.6_k2=0.4'!N200,IF($N$7="S2",'VA_k1=0.6_k2=0.4'!O200,IF($N$7="I",'VA_k1=0.6_k2=0.4'!P200,IF($N$7="R",'VA_k1=0.6_k2=0.4'!Q200,IF($N$7="D",'VA_k1=0.6_k2=0.4'!R200,IF($N$7="V",'VA_k1=0.6_k2=0.4'!S200,"")))))))</f>
        <v>0.24673704225551346</v>
      </c>
      <c r="AG201" s="133">
        <f>IF($O$20="X",$Q$9,'VA_k1=0.7_k2=0.3'!M200)</f>
        <v>5</v>
      </c>
      <c r="AH201" s="133">
        <f>IF($O$20="X",$R$9,IF($N$7="S1",'VA_k1=0.7_k2=0.3'!N200,IF($N$7="S2",'VA_k1=0.7_k2=0.3'!O200,IF($N$7="I",'VA_k1=0.7_k2=0.3'!P200,IF($N$7="R",'VA_k1=0.7_k2=0.3'!Q200,IF($N$7="D",'VA_k1=0.7_k2=0.3'!R200,IF($N$7="V",'VA_k1=0.7_k2=0.3'!S200,"")))))))</f>
        <v>0.24673704225551346</v>
      </c>
      <c r="AI201" s="133">
        <f>IF($O$21="X",$Q$9,'VA_k1=0.8_k2=0.2'!M200)</f>
        <v>5</v>
      </c>
      <c r="AJ201" s="133">
        <f>IF($O$21="X",$R$9,IF($N$7="S1",'VA_k1=0.8_k2=0.2'!N200,IF($N$7="S2",'VA_k1=0.8_k2=0.2'!O200,IF($N$7="I",'VA_k1=0.8_k2=0.2'!P200,IF($N$7="R",'VA_k1=0.8_k2=0.2'!Q200,IF($N$7="D",'VA_k1=0.8_k2=0.2'!R200,IF($N$7="V",'VA_k1=0.8_k2=0.2'!S200,"")))))))</f>
        <v>0.24673704225551346</v>
      </c>
      <c r="AK201" s="133" t="e">
        <f>IF($O$22="X",$Q$9,'VA_k1=0.9_k2=0.1'!M200)</f>
        <v>#N/A</v>
      </c>
      <c r="AL201" s="133" t="e">
        <f>IF($O$22="X",$R$9,IF($N$7="S1",'VA_k1=0.9_k2=0.1'!N200,IF($N$7="S2",'VA_k1=0.9_k2=0.1'!O200,IF($N$7="I",'VA_k1=0.9_k2=0.1'!P200,IF($N$7="R",'VA_k1=0.9_k2=0.1'!Q200,IF($N$7="D",'VA_k1=0.9_k2=0.1'!R200,IF($N$7="V",'VA_k1=0.9_k2=0.1'!S200,"")))))))</f>
        <v>#N/A</v>
      </c>
      <c r="AM201" s="133">
        <f>IF($O$23="X",$Q$9,'VA_k1=1.0_k2=0.0'!M200)</f>
        <v>5</v>
      </c>
      <c r="AN201" s="133">
        <f>IF($O$23="X",$R$9,IF($N$7="S1",'VA_k1=1.0_k2=0.0'!N200,IF($N$7="S2",'VA_k1=1.0_k2=0.0'!O200,IF($N$7="I",'VA_k1=1.0_k2=0.0'!P200,IF($N$7="R",'VA_k1=1.0_k2=0.0'!Q200,IF($N$7="D",'VA_k1=1.0_k2=0.0'!R200,IF($N$7="V",'VA_k1=1.0_k2=0.0'!S200,"")))))))</f>
        <v>0.24673704225551346</v>
      </c>
    </row>
    <row r="202" spans="17:40" x14ac:dyDescent="0.25">
      <c r="Q202" s="133" t="e">
        <f>IF($O$12="X",$Q$9,'RESULTS (2S)'!B216)</f>
        <v>#N/A</v>
      </c>
      <c r="R202" s="133" t="e">
        <f>IF($O$12="X",$R$9,IF($N$7="S1",'RESULTS (2S)'!C216,IF($N$7="S2",'RESULTS (2S)'!D216,IF($N$7="I",'RESULTS (2S)'!E216,IF($N$7="R",'RESULTS (2S)'!F216,IF($N$7="D",'RESULTS (2S)'!G216,IF($N$7="V",'RESULTS (2S)'!H216,"")))))))</f>
        <v>#N/A</v>
      </c>
      <c r="S202" s="133">
        <f>IF($O$13="X",$Q$9,'VA_k1=0.0_k2=1.0'!M201)</f>
        <v>5</v>
      </c>
      <c r="T202" s="133">
        <f>IF($O$13="X",$R$9,IF($N$7="S1",'VA_k1=0.0_k2=1.0'!N201,IF($N$7="S2",'VA_k1=0.0_k2=1.0'!O201,IF($N$7="I",'VA_k1=0.0_k2=1.0'!P201,IF($N$7="R",'VA_k1=0.0_k2=1.0'!Q201,IF($N$7="D",'VA_k1=0.0_k2=1.0'!R201,IF($N$7="V",'VA_k1=0.0_k2=1.0'!S201,"")))))))</f>
        <v>0.24673704225551346</v>
      </c>
      <c r="U202" s="133">
        <f>IF($O$14="X",$Q$9,'VA_k1=0.1_k2=0.9'!M201)</f>
        <v>5</v>
      </c>
      <c r="V202" s="133">
        <f>IF($O$14="X",$R$9,IF($N$7="S1",'VA_k1=0.1_k2=0.9'!N201,IF($N$7="S2",'VA_k1=0.1_k2=0.9'!O201,IF($N$7="I",'VA_k1=0.1_k2=0.9'!P201,IF($N$7="R",'VA_k1=0.1_k2=0.9'!Q201,IF($N$7="D",'VA_k1=0.1_k2=0.9'!R201,IF($N$7="V",'VA_k1=0.1_k2=0.9'!S201,"")))))))</f>
        <v>0.24673704225551346</v>
      </c>
      <c r="W202" s="133">
        <f>IF($O$15="X",$Q$9,'VA_k1=0.2_k2=0.8'!M201)</f>
        <v>5</v>
      </c>
      <c r="X202" s="133">
        <f>IF($O$15="X",$R$9,IF($N$7="S1",'VA_k1=0.2_k2=0.8'!N201,IF($N$7="S2",'VA_k1=0.2_k2=0.8'!O201,IF($N$7="I",'VA_k1=0.2_k2=0.8'!P201,IF($N$7="R",'VA_k1=0.2_k2=0.8'!Q201,IF($N$7="D",'VA_k1=0.2_k2=0.8'!R201,IF($N$7="V",'VA_k1=0.2_k2=0.8'!S201,"")))))))</f>
        <v>0.24673704225551346</v>
      </c>
      <c r="Y202" s="133">
        <f>IF($O$16="X",$Q$9,'VA_k1=0.3_k2=0.7'!M201)</f>
        <v>5</v>
      </c>
      <c r="Z202" s="133">
        <f>IF($O$16="X",$R$9,IF($N$7="S1",'VA_k1=0.3_k2=0.7'!N201,IF($N$7="S2",'VA_k1=0.3_k2=0.7'!O201,IF($N$7="I",'VA_k1=0.3_k2=0.7'!P201,IF($N$7="R",'VA_k1=0.3_k2=0.7'!Q201,IF($N$7="D",'VA_k1=0.3_k2=0.7'!R201,IF($N$7="V",'VA_k1=0.3_k2=0.7'!S201,"")))))))</f>
        <v>0.24673704225551346</v>
      </c>
      <c r="AA202" s="133">
        <f>IF($O$17="X",$Q$9,'VA_k1=0.4_k2=0.6'!M201)</f>
        <v>5</v>
      </c>
      <c r="AB202" s="133">
        <f>IF($O$17="X",$R$9,IF($N$7="S1",'VA_k1=0.4_k2=0.6'!N201,IF($N$7="S2",'VA_k1=0.4_k2=0.6'!O201,IF($N$7="I",'VA_k1=0.4_k2=0.6'!P201,IF($N$7="R",'VA_k1=0.4_k2=0.6'!Q201,IF($N$7="D",'VA_k1=0.4_k2=0.6'!R201,IF($N$7="V",'VA_k1=0.4_k2=0.6'!S201,"")))))))</f>
        <v>0.24673704225551346</v>
      </c>
      <c r="AC202" s="133">
        <f>IF($O$18="X",$Q$9,'VA_k1=0.5_k2=0.5'!M201)</f>
        <v>5</v>
      </c>
      <c r="AD202" s="133">
        <f>IF($O$18="X",$R$9,IF($N$7="S1",'VA_k1=0.5_k2=0.5'!N201,IF($N$7="S2",'VA_k1=0.5_k2=0.5'!O201,IF($N$7="I",'VA_k1=0.5_k2=0.5'!P201,IF($N$7="R",'VA_k1=0.5_k2=0.5'!Q201,IF($N$7="D",'VA_k1=0.5_k2=0.5'!R201,IF($N$7="V",'VA_k1=0.5_k2=0.5'!S201,"")))))))</f>
        <v>0.24673704225551346</v>
      </c>
      <c r="AE202" s="133">
        <f>IF($O$19="X",$Q$9,'VA_k1=0.6_k2=0.4'!M201)</f>
        <v>5</v>
      </c>
      <c r="AF202" s="133">
        <f>IF($O$19="X",$R$9,IF($N$7="S1",'VA_k1=0.6_k2=0.4'!N201,IF($N$7="S2",'VA_k1=0.6_k2=0.4'!O201,IF($N$7="I",'VA_k1=0.6_k2=0.4'!P201,IF($N$7="R",'VA_k1=0.6_k2=0.4'!Q201,IF($N$7="D",'VA_k1=0.6_k2=0.4'!R201,IF($N$7="V",'VA_k1=0.6_k2=0.4'!S201,"")))))))</f>
        <v>0.24673704225551346</v>
      </c>
      <c r="AG202" s="133">
        <f>IF($O$20="X",$Q$9,'VA_k1=0.7_k2=0.3'!M201)</f>
        <v>5</v>
      </c>
      <c r="AH202" s="133">
        <f>IF($O$20="X",$R$9,IF($N$7="S1",'VA_k1=0.7_k2=0.3'!N201,IF($N$7="S2",'VA_k1=0.7_k2=0.3'!O201,IF($N$7="I",'VA_k1=0.7_k2=0.3'!P201,IF($N$7="R",'VA_k1=0.7_k2=0.3'!Q201,IF($N$7="D",'VA_k1=0.7_k2=0.3'!R201,IF($N$7="V",'VA_k1=0.7_k2=0.3'!S201,"")))))))</f>
        <v>0.24673704225551346</v>
      </c>
      <c r="AI202" s="133">
        <f>IF($O$21="X",$Q$9,'VA_k1=0.8_k2=0.2'!M201)</f>
        <v>5</v>
      </c>
      <c r="AJ202" s="133">
        <f>IF($O$21="X",$R$9,IF($N$7="S1",'VA_k1=0.8_k2=0.2'!N201,IF($N$7="S2",'VA_k1=0.8_k2=0.2'!O201,IF($N$7="I",'VA_k1=0.8_k2=0.2'!P201,IF($N$7="R",'VA_k1=0.8_k2=0.2'!Q201,IF($N$7="D",'VA_k1=0.8_k2=0.2'!R201,IF($N$7="V",'VA_k1=0.8_k2=0.2'!S201,"")))))))</f>
        <v>0.24673704225551346</v>
      </c>
      <c r="AK202" s="133" t="e">
        <f>IF($O$22="X",$Q$9,'VA_k1=0.9_k2=0.1'!M201)</f>
        <v>#N/A</v>
      </c>
      <c r="AL202" s="133" t="e">
        <f>IF($O$22="X",$R$9,IF($N$7="S1",'VA_k1=0.9_k2=0.1'!N201,IF($N$7="S2",'VA_k1=0.9_k2=0.1'!O201,IF($N$7="I",'VA_k1=0.9_k2=0.1'!P201,IF($N$7="R",'VA_k1=0.9_k2=0.1'!Q201,IF($N$7="D",'VA_k1=0.9_k2=0.1'!R201,IF($N$7="V",'VA_k1=0.9_k2=0.1'!S201,"")))))))</f>
        <v>#N/A</v>
      </c>
      <c r="AM202" s="133">
        <f>IF($O$23="X",$Q$9,'VA_k1=1.0_k2=0.0'!M201)</f>
        <v>5</v>
      </c>
      <c r="AN202" s="133">
        <f>IF($O$23="X",$R$9,IF($N$7="S1",'VA_k1=1.0_k2=0.0'!N201,IF($N$7="S2",'VA_k1=1.0_k2=0.0'!O201,IF($N$7="I",'VA_k1=1.0_k2=0.0'!P201,IF($N$7="R",'VA_k1=1.0_k2=0.0'!Q201,IF($N$7="D",'VA_k1=1.0_k2=0.0'!R201,IF($N$7="V",'VA_k1=1.0_k2=0.0'!S201,"")))))))</f>
        <v>0.24673704225551346</v>
      </c>
    </row>
    <row r="203" spans="17:40" x14ac:dyDescent="0.25">
      <c r="Q203" s="133" t="e">
        <f>IF($O$12="X",$Q$9,'RESULTS (2S)'!B217)</f>
        <v>#N/A</v>
      </c>
      <c r="R203" s="133" t="e">
        <f>IF($O$12="X",$R$9,IF($N$7="S1",'RESULTS (2S)'!C217,IF($N$7="S2",'RESULTS (2S)'!D217,IF($N$7="I",'RESULTS (2S)'!E217,IF($N$7="R",'RESULTS (2S)'!F217,IF($N$7="D",'RESULTS (2S)'!G217,IF($N$7="V",'RESULTS (2S)'!H217,"")))))))</f>
        <v>#N/A</v>
      </c>
      <c r="S203" s="133">
        <f>IF($O$13="X",$Q$9,'VA_k1=0.0_k2=1.0'!M202)</f>
        <v>5</v>
      </c>
      <c r="T203" s="133">
        <f>IF($O$13="X",$R$9,IF($N$7="S1",'VA_k1=0.0_k2=1.0'!N202,IF($N$7="S2",'VA_k1=0.0_k2=1.0'!O202,IF($N$7="I",'VA_k1=0.0_k2=1.0'!P202,IF($N$7="R",'VA_k1=0.0_k2=1.0'!Q202,IF($N$7="D",'VA_k1=0.0_k2=1.0'!R202,IF($N$7="V",'VA_k1=0.0_k2=1.0'!S202,"")))))))</f>
        <v>0.24673704225551346</v>
      </c>
      <c r="U203" s="133">
        <f>IF($O$14="X",$Q$9,'VA_k1=0.1_k2=0.9'!M202)</f>
        <v>5</v>
      </c>
      <c r="V203" s="133">
        <f>IF($O$14="X",$R$9,IF($N$7="S1",'VA_k1=0.1_k2=0.9'!N202,IF($N$7="S2",'VA_k1=0.1_k2=0.9'!O202,IF($N$7="I",'VA_k1=0.1_k2=0.9'!P202,IF($N$7="R",'VA_k1=0.1_k2=0.9'!Q202,IF($N$7="D",'VA_k1=0.1_k2=0.9'!R202,IF($N$7="V",'VA_k1=0.1_k2=0.9'!S202,"")))))))</f>
        <v>0.24673704225551346</v>
      </c>
      <c r="W203" s="133">
        <f>IF($O$15="X",$Q$9,'VA_k1=0.2_k2=0.8'!M202)</f>
        <v>5</v>
      </c>
      <c r="X203" s="133">
        <f>IF($O$15="X",$R$9,IF($N$7="S1",'VA_k1=0.2_k2=0.8'!N202,IF($N$7="S2",'VA_k1=0.2_k2=0.8'!O202,IF($N$7="I",'VA_k1=0.2_k2=0.8'!P202,IF($N$7="R",'VA_k1=0.2_k2=0.8'!Q202,IF($N$7="D",'VA_k1=0.2_k2=0.8'!R202,IF($N$7="V",'VA_k1=0.2_k2=0.8'!S202,"")))))))</f>
        <v>0.24673704225551346</v>
      </c>
      <c r="Y203" s="133">
        <f>IF($O$16="X",$Q$9,'VA_k1=0.3_k2=0.7'!M202)</f>
        <v>5</v>
      </c>
      <c r="Z203" s="133">
        <f>IF($O$16="X",$R$9,IF($N$7="S1",'VA_k1=0.3_k2=0.7'!N202,IF($N$7="S2",'VA_k1=0.3_k2=0.7'!O202,IF($N$7="I",'VA_k1=0.3_k2=0.7'!P202,IF($N$7="R",'VA_k1=0.3_k2=0.7'!Q202,IF($N$7="D",'VA_k1=0.3_k2=0.7'!R202,IF($N$7="V",'VA_k1=0.3_k2=0.7'!S202,"")))))))</f>
        <v>0.24673704225551346</v>
      </c>
      <c r="AA203" s="133">
        <f>IF($O$17="X",$Q$9,'VA_k1=0.4_k2=0.6'!M202)</f>
        <v>5</v>
      </c>
      <c r="AB203" s="133">
        <f>IF($O$17="X",$R$9,IF($N$7="S1",'VA_k1=0.4_k2=0.6'!N202,IF($N$7="S2",'VA_k1=0.4_k2=0.6'!O202,IF($N$7="I",'VA_k1=0.4_k2=0.6'!P202,IF($N$7="R",'VA_k1=0.4_k2=0.6'!Q202,IF($N$7="D",'VA_k1=0.4_k2=0.6'!R202,IF($N$7="V",'VA_k1=0.4_k2=0.6'!S202,"")))))))</f>
        <v>0.24673704225551346</v>
      </c>
      <c r="AC203" s="133">
        <f>IF($O$18="X",$Q$9,'VA_k1=0.5_k2=0.5'!M202)</f>
        <v>5</v>
      </c>
      <c r="AD203" s="133">
        <f>IF($O$18="X",$R$9,IF($N$7="S1",'VA_k1=0.5_k2=0.5'!N202,IF($N$7="S2",'VA_k1=0.5_k2=0.5'!O202,IF($N$7="I",'VA_k1=0.5_k2=0.5'!P202,IF($N$7="R",'VA_k1=0.5_k2=0.5'!Q202,IF($N$7="D",'VA_k1=0.5_k2=0.5'!R202,IF($N$7="V",'VA_k1=0.5_k2=0.5'!S202,"")))))))</f>
        <v>0.24673704225551346</v>
      </c>
      <c r="AE203" s="133">
        <f>IF($O$19="X",$Q$9,'VA_k1=0.6_k2=0.4'!M202)</f>
        <v>5</v>
      </c>
      <c r="AF203" s="133">
        <f>IF($O$19="X",$R$9,IF($N$7="S1",'VA_k1=0.6_k2=0.4'!N202,IF($N$7="S2",'VA_k1=0.6_k2=0.4'!O202,IF($N$7="I",'VA_k1=0.6_k2=0.4'!P202,IF($N$7="R",'VA_k1=0.6_k2=0.4'!Q202,IF($N$7="D",'VA_k1=0.6_k2=0.4'!R202,IF($N$7="V",'VA_k1=0.6_k2=0.4'!S202,"")))))))</f>
        <v>0.24673704225551346</v>
      </c>
      <c r="AG203" s="133">
        <f>IF($O$20="X",$Q$9,'VA_k1=0.7_k2=0.3'!M202)</f>
        <v>5</v>
      </c>
      <c r="AH203" s="133">
        <f>IF($O$20="X",$R$9,IF($N$7="S1",'VA_k1=0.7_k2=0.3'!N202,IF($N$7="S2",'VA_k1=0.7_k2=0.3'!O202,IF($N$7="I",'VA_k1=0.7_k2=0.3'!P202,IF($N$7="R",'VA_k1=0.7_k2=0.3'!Q202,IF($N$7="D",'VA_k1=0.7_k2=0.3'!R202,IF($N$7="V",'VA_k1=0.7_k2=0.3'!S202,"")))))))</f>
        <v>0.24673704225551346</v>
      </c>
      <c r="AI203" s="133">
        <f>IF($O$21="X",$Q$9,'VA_k1=0.8_k2=0.2'!M202)</f>
        <v>5</v>
      </c>
      <c r="AJ203" s="133">
        <f>IF($O$21="X",$R$9,IF($N$7="S1",'VA_k1=0.8_k2=0.2'!N202,IF($N$7="S2",'VA_k1=0.8_k2=0.2'!O202,IF($N$7="I",'VA_k1=0.8_k2=0.2'!P202,IF($N$7="R",'VA_k1=0.8_k2=0.2'!Q202,IF($N$7="D",'VA_k1=0.8_k2=0.2'!R202,IF($N$7="V",'VA_k1=0.8_k2=0.2'!S202,"")))))))</f>
        <v>0.24673704225551346</v>
      </c>
      <c r="AK203" s="133" t="e">
        <f>IF($O$22="X",$Q$9,'VA_k1=0.9_k2=0.1'!M202)</f>
        <v>#N/A</v>
      </c>
      <c r="AL203" s="133" t="e">
        <f>IF($O$22="X",$R$9,IF($N$7="S1",'VA_k1=0.9_k2=0.1'!N202,IF($N$7="S2",'VA_k1=0.9_k2=0.1'!O202,IF($N$7="I",'VA_k1=0.9_k2=0.1'!P202,IF($N$7="R",'VA_k1=0.9_k2=0.1'!Q202,IF($N$7="D",'VA_k1=0.9_k2=0.1'!R202,IF($N$7="V",'VA_k1=0.9_k2=0.1'!S202,"")))))))</f>
        <v>#N/A</v>
      </c>
      <c r="AM203" s="133">
        <f>IF($O$23="X",$Q$9,'VA_k1=1.0_k2=0.0'!M202)</f>
        <v>5</v>
      </c>
      <c r="AN203" s="133">
        <f>IF($O$23="X",$R$9,IF($N$7="S1",'VA_k1=1.0_k2=0.0'!N202,IF($N$7="S2",'VA_k1=1.0_k2=0.0'!O202,IF($N$7="I",'VA_k1=1.0_k2=0.0'!P202,IF($N$7="R",'VA_k1=1.0_k2=0.0'!Q202,IF($N$7="D",'VA_k1=1.0_k2=0.0'!R202,IF($N$7="V",'VA_k1=1.0_k2=0.0'!S202,"")))))))</f>
        <v>0.24673704225551346</v>
      </c>
    </row>
    <row r="204" spans="17:40" x14ac:dyDescent="0.25">
      <c r="Q204" s="133" t="e">
        <f>IF($O$12="X",$Q$9,'RESULTS (2S)'!B218)</f>
        <v>#N/A</v>
      </c>
      <c r="R204" s="133" t="e">
        <f>IF($O$12="X",$R$9,IF($N$7="S1",'RESULTS (2S)'!C218,IF($N$7="S2",'RESULTS (2S)'!D218,IF($N$7="I",'RESULTS (2S)'!E218,IF($N$7="R",'RESULTS (2S)'!F218,IF($N$7="D",'RESULTS (2S)'!G218,IF($N$7="V",'RESULTS (2S)'!H218,"")))))))</f>
        <v>#N/A</v>
      </c>
      <c r="S204" s="133">
        <f>IF($O$13="X",$Q$9,'VA_k1=0.0_k2=1.0'!M203)</f>
        <v>5</v>
      </c>
      <c r="T204" s="133">
        <f>IF($O$13="X",$R$9,IF($N$7="S1",'VA_k1=0.0_k2=1.0'!N203,IF($N$7="S2",'VA_k1=0.0_k2=1.0'!O203,IF($N$7="I",'VA_k1=0.0_k2=1.0'!P203,IF($N$7="R",'VA_k1=0.0_k2=1.0'!Q203,IF($N$7="D",'VA_k1=0.0_k2=1.0'!R203,IF($N$7="V",'VA_k1=0.0_k2=1.0'!S203,"")))))))</f>
        <v>0.24673704225551346</v>
      </c>
      <c r="U204" s="133">
        <f>IF($O$14="X",$Q$9,'VA_k1=0.1_k2=0.9'!M203)</f>
        <v>5</v>
      </c>
      <c r="V204" s="133">
        <f>IF($O$14="X",$R$9,IF($N$7="S1",'VA_k1=0.1_k2=0.9'!N203,IF($N$7="S2",'VA_k1=0.1_k2=0.9'!O203,IF($N$7="I",'VA_k1=0.1_k2=0.9'!P203,IF($N$7="R",'VA_k1=0.1_k2=0.9'!Q203,IF($N$7="D",'VA_k1=0.1_k2=0.9'!R203,IF($N$7="V",'VA_k1=0.1_k2=0.9'!S203,"")))))))</f>
        <v>0.24673704225551346</v>
      </c>
      <c r="W204" s="133">
        <f>IF($O$15="X",$Q$9,'VA_k1=0.2_k2=0.8'!M203)</f>
        <v>5</v>
      </c>
      <c r="X204" s="133">
        <f>IF($O$15="X",$R$9,IF($N$7="S1",'VA_k1=0.2_k2=0.8'!N203,IF($N$7="S2",'VA_k1=0.2_k2=0.8'!O203,IF($N$7="I",'VA_k1=0.2_k2=0.8'!P203,IF($N$7="R",'VA_k1=0.2_k2=0.8'!Q203,IF($N$7="D",'VA_k1=0.2_k2=0.8'!R203,IF($N$7="V",'VA_k1=0.2_k2=0.8'!S203,"")))))))</f>
        <v>0.24673704225551346</v>
      </c>
      <c r="Y204" s="133">
        <f>IF($O$16="X",$Q$9,'VA_k1=0.3_k2=0.7'!M203)</f>
        <v>5</v>
      </c>
      <c r="Z204" s="133">
        <f>IF($O$16="X",$R$9,IF($N$7="S1",'VA_k1=0.3_k2=0.7'!N203,IF($N$7="S2",'VA_k1=0.3_k2=0.7'!O203,IF($N$7="I",'VA_k1=0.3_k2=0.7'!P203,IF($N$7="R",'VA_k1=0.3_k2=0.7'!Q203,IF($N$7="D",'VA_k1=0.3_k2=0.7'!R203,IF($N$7="V",'VA_k1=0.3_k2=0.7'!S203,"")))))))</f>
        <v>0.24673704225551346</v>
      </c>
      <c r="AA204" s="133">
        <f>IF($O$17="X",$Q$9,'VA_k1=0.4_k2=0.6'!M203)</f>
        <v>5</v>
      </c>
      <c r="AB204" s="133">
        <f>IF($O$17="X",$R$9,IF($N$7="S1",'VA_k1=0.4_k2=0.6'!N203,IF($N$7="S2",'VA_k1=0.4_k2=0.6'!O203,IF($N$7="I",'VA_k1=0.4_k2=0.6'!P203,IF($N$7="R",'VA_k1=0.4_k2=0.6'!Q203,IF($N$7="D",'VA_k1=0.4_k2=0.6'!R203,IF($N$7="V",'VA_k1=0.4_k2=0.6'!S203,"")))))))</f>
        <v>0.24673704225551346</v>
      </c>
      <c r="AC204" s="133">
        <f>IF($O$18="X",$Q$9,'VA_k1=0.5_k2=0.5'!M203)</f>
        <v>5</v>
      </c>
      <c r="AD204" s="133">
        <f>IF($O$18="X",$R$9,IF($N$7="S1",'VA_k1=0.5_k2=0.5'!N203,IF($N$7="S2",'VA_k1=0.5_k2=0.5'!O203,IF($N$7="I",'VA_k1=0.5_k2=0.5'!P203,IF($N$7="R",'VA_k1=0.5_k2=0.5'!Q203,IF($N$7="D",'VA_k1=0.5_k2=0.5'!R203,IF($N$7="V",'VA_k1=0.5_k2=0.5'!S203,"")))))))</f>
        <v>0.24673704225551346</v>
      </c>
      <c r="AE204" s="133">
        <f>IF($O$19="X",$Q$9,'VA_k1=0.6_k2=0.4'!M203)</f>
        <v>5</v>
      </c>
      <c r="AF204" s="133">
        <f>IF($O$19="X",$R$9,IF($N$7="S1",'VA_k1=0.6_k2=0.4'!N203,IF($N$7="S2",'VA_k1=0.6_k2=0.4'!O203,IF($N$7="I",'VA_k1=0.6_k2=0.4'!P203,IF($N$7="R",'VA_k1=0.6_k2=0.4'!Q203,IF($N$7="D",'VA_k1=0.6_k2=0.4'!R203,IF($N$7="V",'VA_k1=0.6_k2=0.4'!S203,"")))))))</f>
        <v>0.24673704225551346</v>
      </c>
      <c r="AG204" s="133">
        <f>IF($O$20="X",$Q$9,'VA_k1=0.7_k2=0.3'!M203)</f>
        <v>5</v>
      </c>
      <c r="AH204" s="133">
        <f>IF($O$20="X",$R$9,IF($N$7="S1",'VA_k1=0.7_k2=0.3'!N203,IF($N$7="S2",'VA_k1=0.7_k2=0.3'!O203,IF($N$7="I",'VA_k1=0.7_k2=0.3'!P203,IF($N$7="R",'VA_k1=0.7_k2=0.3'!Q203,IF($N$7="D",'VA_k1=0.7_k2=0.3'!R203,IF($N$7="V",'VA_k1=0.7_k2=0.3'!S203,"")))))))</f>
        <v>0.24673704225551346</v>
      </c>
      <c r="AI204" s="133">
        <f>IF($O$21="X",$Q$9,'VA_k1=0.8_k2=0.2'!M203)</f>
        <v>5</v>
      </c>
      <c r="AJ204" s="133">
        <f>IF($O$21="X",$R$9,IF($N$7="S1",'VA_k1=0.8_k2=0.2'!N203,IF($N$7="S2",'VA_k1=0.8_k2=0.2'!O203,IF($N$7="I",'VA_k1=0.8_k2=0.2'!P203,IF($N$7="R",'VA_k1=0.8_k2=0.2'!Q203,IF($N$7="D",'VA_k1=0.8_k2=0.2'!R203,IF($N$7="V",'VA_k1=0.8_k2=0.2'!S203,"")))))))</f>
        <v>0.24673704225551346</v>
      </c>
      <c r="AK204" s="133" t="e">
        <f>IF($O$22="X",$Q$9,'VA_k1=0.9_k2=0.1'!M203)</f>
        <v>#N/A</v>
      </c>
      <c r="AL204" s="133" t="e">
        <f>IF($O$22="X",$R$9,IF($N$7="S1",'VA_k1=0.9_k2=0.1'!N203,IF($N$7="S2",'VA_k1=0.9_k2=0.1'!O203,IF($N$7="I",'VA_k1=0.9_k2=0.1'!P203,IF($N$7="R",'VA_k1=0.9_k2=0.1'!Q203,IF($N$7="D",'VA_k1=0.9_k2=0.1'!R203,IF($N$7="V",'VA_k1=0.9_k2=0.1'!S203,"")))))))</f>
        <v>#N/A</v>
      </c>
      <c r="AM204" s="133">
        <f>IF($O$23="X",$Q$9,'VA_k1=1.0_k2=0.0'!M203)</f>
        <v>5</v>
      </c>
      <c r="AN204" s="133">
        <f>IF($O$23="X",$R$9,IF($N$7="S1",'VA_k1=1.0_k2=0.0'!N203,IF($N$7="S2",'VA_k1=1.0_k2=0.0'!O203,IF($N$7="I",'VA_k1=1.0_k2=0.0'!P203,IF($N$7="R",'VA_k1=1.0_k2=0.0'!Q203,IF($N$7="D",'VA_k1=1.0_k2=0.0'!R203,IF($N$7="V",'VA_k1=1.0_k2=0.0'!S203,"")))))))</f>
        <v>0.24673704225551346</v>
      </c>
    </row>
    <row r="205" spans="17:40" x14ac:dyDescent="0.25">
      <c r="Q205" s="133" t="e">
        <f>IF($O$12="X",$Q$9,'RESULTS (2S)'!B219)</f>
        <v>#N/A</v>
      </c>
      <c r="R205" s="133" t="e">
        <f>IF($O$12="X",$R$9,IF($N$7="S1",'RESULTS (2S)'!C219,IF($N$7="S2",'RESULTS (2S)'!D219,IF($N$7="I",'RESULTS (2S)'!E219,IF($N$7="R",'RESULTS (2S)'!F219,IF($N$7="D",'RESULTS (2S)'!G219,IF($N$7="V",'RESULTS (2S)'!H219,"")))))))</f>
        <v>#N/A</v>
      </c>
      <c r="S205" s="133">
        <f>IF($O$13="X",$Q$9,'VA_k1=0.0_k2=1.0'!M204)</f>
        <v>5</v>
      </c>
      <c r="T205" s="133">
        <f>IF($O$13="X",$R$9,IF($N$7="S1",'VA_k1=0.0_k2=1.0'!N204,IF($N$7="S2",'VA_k1=0.0_k2=1.0'!O204,IF($N$7="I",'VA_k1=0.0_k2=1.0'!P204,IF($N$7="R",'VA_k1=0.0_k2=1.0'!Q204,IF($N$7="D",'VA_k1=0.0_k2=1.0'!R204,IF($N$7="V",'VA_k1=0.0_k2=1.0'!S204,"")))))))</f>
        <v>0.24673704225551346</v>
      </c>
      <c r="U205" s="133">
        <f>IF($O$14="X",$Q$9,'VA_k1=0.1_k2=0.9'!M204)</f>
        <v>5</v>
      </c>
      <c r="V205" s="133">
        <f>IF($O$14="X",$R$9,IF($N$7="S1",'VA_k1=0.1_k2=0.9'!N204,IF($N$7="S2",'VA_k1=0.1_k2=0.9'!O204,IF($N$7="I",'VA_k1=0.1_k2=0.9'!P204,IF($N$7="R",'VA_k1=0.1_k2=0.9'!Q204,IF($N$7="D",'VA_k1=0.1_k2=0.9'!R204,IF($N$7="V",'VA_k1=0.1_k2=0.9'!S204,"")))))))</f>
        <v>0.24673704225551346</v>
      </c>
      <c r="W205" s="133">
        <f>IF($O$15="X",$Q$9,'VA_k1=0.2_k2=0.8'!M204)</f>
        <v>5</v>
      </c>
      <c r="X205" s="133">
        <f>IF($O$15="X",$R$9,IF($N$7="S1",'VA_k1=0.2_k2=0.8'!N204,IF($N$7="S2",'VA_k1=0.2_k2=0.8'!O204,IF($N$7="I",'VA_k1=0.2_k2=0.8'!P204,IF($N$7="R",'VA_k1=0.2_k2=0.8'!Q204,IF($N$7="D",'VA_k1=0.2_k2=0.8'!R204,IF($N$7="V",'VA_k1=0.2_k2=0.8'!S204,"")))))))</f>
        <v>0.24673704225551346</v>
      </c>
      <c r="Y205" s="133">
        <f>IF($O$16="X",$Q$9,'VA_k1=0.3_k2=0.7'!M204)</f>
        <v>5</v>
      </c>
      <c r="Z205" s="133">
        <f>IF($O$16="X",$R$9,IF($N$7="S1",'VA_k1=0.3_k2=0.7'!N204,IF($N$7="S2",'VA_k1=0.3_k2=0.7'!O204,IF($N$7="I",'VA_k1=0.3_k2=0.7'!P204,IF($N$7="R",'VA_k1=0.3_k2=0.7'!Q204,IF($N$7="D",'VA_k1=0.3_k2=0.7'!R204,IF($N$7="V",'VA_k1=0.3_k2=0.7'!S204,"")))))))</f>
        <v>0.24673704225551346</v>
      </c>
      <c r="AA205" s="133">
        <f>IF($O$17="X",$Q$9,'VA_k1=0.4_k2=0.6'!M204)</f>
        <v>5</v>
      </c>
      <c r="AB205" s="133">
        <f>IF($O$17="X",$R$9,IF($N$7="S1",'VA_k1=0.4_k2=0.6'!N204,IF($N$7="S2",'VA_k1=0.4_k2=0.6'!O204,IF($N$7="I",'VA_k1=0.4_k2=0.6'!P204,IF($N$7="R",'VA_k1=0.4_k2=0.6'!Q204,IF($N$7="D",'VA_k1=0.4_k2=0.6'!R204,IF($N$7="V",'VA_k1=0.4_k2=0.6'!S204,"")))))))</f>
        <v>0.24673704225551346</v>
      </c>
      <c r="AC205" s="133">
        <f>IF($O$18="X",$Q$9,'VA_k1=0.5_k2=0.5'!M204)</f>
        <v>5</v>
      </c>
      <c r="AD205" s="133">
        <f>IF($O$18="X",$R$9,IF($N$7="S1",'VA_k1=0.5_k2=0.5'!N204,IF($N$7="S2",'VA_k1=0.5_k2=0.5'!O204,IF($N$7="I",'VA_k1=0.5_k2=0.5'!P204,IF($N$7="R",'VA_k1=0.5_k2=0.5'!Q204,IF($N$7="D",'VA_k1=0.5_k2=0.5'!R204,IF($N$7="V",'VA_k1=0.5_k2=0.5'!S204,"")))))))</f>
        <v>0.24673704225551346</v>
      </c>
      <c r="AE205" s="133">
        <f>IF($O$19="X",$Q$9,'VA_k1=0.6_k2=0.4'!M204)</f>
        <v>5</v>
      </c>
      <c r="AF205" s="133">
        <f>IF($O$19="X",$R$9,IF($N$7="S1",'VA_k1=0.6_k2=0.4'!N204,IF($N$7="S2",'VA_k1=0.6_k2=0.4'!O204,IF($N$7="I",'VA_k1=0.6_k2=0.4'!P204,IF($N$7="R",'VA_k1=0.6_k2=0.4'!Q204,IF($N$7="D",'VA_k1=0.6_k2=0.4'!R204,IF($N$7="V",'VA_k1=0.6_k2=0.4'!S204,"")))))))</f>
        <v>0.24673704225551346</v>
      </c>
      <c r="AG205" s="133">
        <f>IF($O$20="X",$Q$9,'VA_k1=0.7_k2=0.3'!M204)</f>
        <v>5</v>
      </c>
      <c r="AH205" s="133">
        <f>IF($O$20="X",$R$9,IF($N$7="S1",'VA_k1=0.7_k2=0.3'!N204,IF($N$7="S2",'VA_k1=0.7_k2=0.3'!O204,IF($N$7="I",'VA_k1=0.7_k2=0.3'!P204,IF($N$7="R",'VA_k1=0.7_k2=0.3'!Q204,IF($N$7="D",'VA_k1=0.7_k2=0.3'!R204,IF($N$7="V",'VA_k1=0.7_k2=0.3'!S204,"")))))))</f>
        <v>0.24673704225551346</v>
      </c>
      <c r="AI205" s="133">
        <f>IF($O$21="X",$Q$9,'VA_k1=0.8_k2=0.2'!M204)</f>
        <v>5</v>
      </c>
      <c r="AJ205" s="133">
        <f>IF($O$21="X",$R$9,IF($N$7="S1",'VA_k1=0.8_k2=0.2'!N204,IF($N$7="S2",'VA_k1=0.8_k2=0.2'!O204,IF($N$7="I",'VA_k1=0.8_k2=0.2'!P204,IF($N$7="R",'VA_k1=0.8_k2=0.2'!Q204,IF($N$7="D",'VA_k1=0.8_k2=0.2'!R204,IF($N$7="V",'VA_k1=0.8_k2=0.2'!S204,"")))))))</f>
        <v>0.24673704225551346</v>
      </c>
      <c r="AK205" s="133" t="e">
        <f>IF($O$22="X",$Q$9,'VA_k1=0.9_k2=0.1'!M204)</f>
        <v>#N/A</v>
      </c>
      <c r="AL205" s="133" t="e">
        <f>IF($O$22="X",$R$9,IF($N$7="S1",'VA_k1=0.9_k2=0.1'!N204,IF($N$7="S2",'VA_k1=0.9_k2=0.1'!O204,IF($N$7="I",'VA_k1=0.9_k2=0.1'!P204,IF($N$7="R",'VA_k1=0.9_k2=0.1'!Q204,IF($N$7="D",'VA_k1=0.9_k2=0.1'!R204,IF($N$7="V",'VA_k1=0.9_k2=0.1'!S204,"")))))))</f>
        <v>#N/A</v>
      </c>
      <c r="AM205" s="133">
        <f>IF($O$23="X",$Q$9,'VA_k1=1.0_k2=0.0'!M204)</f>
        <v>5</v>
      </c>
      <c r="AN205" s="133">
        <f>IF($O$23="X",$R$9,IF($N$7="S1",'VA_k1=1.0_k2=0.0'!N204,IF($N$7="S2",'VA_k1=1.0_k2=0.0'!O204,IF($N$7="I",'VA_k1=1.0_k2=0.0'!P204,IF($N$7="R",'VA_k1=1.0_k2=0.0'!Q204,IF($N$7="D",'VA_k1=1.0_k2=0.0'!R204,IF($N$7="V",'VA_k1=1.0_k2=0.0'!S204,"")))))))</f>
        <v>0.24673704225551346</v>
      </c>
    </row>
    <row r="206" spans="17:40" x14ac:dyDescent="0.25">
      <c r="Q206" s="133" t="e">
        <f>IF($O$12="X",$Q$9,'RESULTS (2S)'!B220)</f>
        <v>#N/A</v>
      </c>
      <c r="R206" s="133" t="e">
        <f>IF($O$12="X",$R$9,IF($N$7="S1",'RESULTS (2S)'!C220,IF($N$7="S2",'RESULTS (2S)'!D220,IF($N$7="I",'RESULTS (2S)'!E220,IF($N$7="R",'RESULTS (2S)'!F220,IF($N$7="D",'RESULTS (2S)'!G220,IF($N$7="V",'RESULTS (2S)'!H220,"")))))))</f>
        <v>#N/A</v>
      </c>
      <c r="S206" s="133">
        <f>IF($O$13="X",$Q$9,'VA_k1=0.0_k2=1.0'!M205)</f>
        <v>5</v>
      </c>
      <c r="T206" s="133">
        <f>IF($O$13="X",$R$9,IF($N$7="S1",'VA_k1=0.0_k2=1.0'!N205,IF($N$7="S2",'VA_k1=0.0_k2=1.0'!O205,IF($N$7="I",'VA_k1=0.0_k2=1.0'!P205,IF($N$7="R",'VA_k1=0.0_k2=1.0'!Q205,IF($N$7="D",'VA_k1=0.0_k2=1.0'!R205,IF($N$7="V",'VA_k1=0.0_k2=1.0'!S205,"")))))))</f>
        <v>0.24673704225551346</v>
      </c>
      <c r="U206" s="133">
        <f>IF($O$14="X",$Q$9,'VA_k1=0.1_k2=0.9'!M205)</f>
        <v>5</v>
      </c>
      <c r="V206" s="133">
        <f>IF($O$14="X",$R$9,IF($N$7="S1",'VA_k1=0.1_k2=0.9'!N205,IF($N$7="S2",'VA_k1=0.1_k2=0.9'!O205,IF($N$7="I",'VA_k1=0.1_k2=0.9'!P205,IF($N$7="R",'VA_k1=0.1_k2=0.9'!Q205,IF($N$7="D",'VA_k1=0.1_k2=0.9'!R205,IF($N$7="V",'VA_k1=0.1_k2=0.9'!S205,"")))))))</f>
        <v>0.24673704225551346</v>
      </c>
      <c r="W206" s="133">
        <f>IF($O$15="X",$Q$9,'VA_k1=0.2_k2=0.8'!M205)</f>
        <v>5</v>
      </c>
      <c r="X206" s="133">
        <f>IF($O$15="X",$R$9,IF($N$7="S1",'VA_k1=0.2_k2=0.8'!N205,IF($N$7="S2",'VA_k1=0.2_k2=0.8'!O205,IF($N$7="I",'VA_k1=0.2_k2=0.8'!P205,IF($N$7="R",'VA_k1=0.2_k2=0.8'!Q205,IF($N$7="D",'VA_k1=0.2_k2=0.8'!R205,IF($N$7="V",'VA_k1=0.2_k2=0.8'!S205,"")))))))</f>
        <v>0.24673704225551346</v>
      </c>
      <c r="Y206" s="133">
        <f>IF($O$16="X",$Q$9,'VA_k1=0.3_k2=0.7'!M205)</f>
        <v>5</v>
      </c>
      <c r="Z206" s="133">
        <f>IF($O$16="X",$R$9,IF($N$7="S1",'VA_k1=0.3_k2=0.7'!N205,IF($N$7="S2",'VA_k1=0.3_k2=0.7'!O205,IF($N$7="I",'VA_k1=0.3_k2=0.7'!P205,IF($N$7="R",'VA_k1=0.3_k2=0.7'!Q205,IF($N$7="D",'VA_k1=0.3_k2=0.7'!R205,IF($N$7="V",'VA_k1=0.3_k2=0.7'!S205,"")))))))</f>
        <v>0.24673704225551346</v>
      </c>
      <c r="AA206" s="133">
        <f>IF($O$17="X",$Q$9,'VA_k1=0.4_k2=0.6'!M205)</f>
        <v>5</v>
      </c>
      <c r="AB206" s="133">
        <f>IF($O$17="X",$R$9,IF($N$7="S1",'VA_k1=0.4_k2=0.6'!N205,IF($N$7="S2",'VA_k1=0.4_k2=0.6'!O205,IF($N$7="I",'VA_k1=0.4_k2=0.6'!P205,IF($N$7="R",'VA_k1=0.4_k2=0.6'!Q205,IF($N$7="D",'VA_k1=0.4_k2=0.6'!R205,IF($N$7="V",'VA_k1=0.4_k2=0.6'!S205,"")))))))</f>
        <v>0.24673704225551346</v>
      </c>
      <c r="AC206" s="133">
        <f>IF($O$18="X",$Q$9,'VA_k1=0.5_k2=0.5'!M205)</f>
        <v>5</v>
      </c>
      <c r="AD206" s="133">
        <f>IF($O$18="X",$R$9,IF($N$7="S1",'VA_k1=0.5_k2=0.5'!N205,IF($N$7="S2",'VA_k1=0.5_k2=0.5'!O205,IF($N$7="I",'VA_k1=0.5_k2=0.5'!P205,IF($N$7="R",'VA_k1=0.5_k2=0.5'!Q205,IF($N$7="D",'VA_k1=0.5_k2=0.5'!R205,IF($N$7="V",'VA_k1=0.5_k2=0.5'!S205,"")))))))</f>
        <v>0.24673704225551346</v>
      </c>
      <c r="AE206" s="133">
        <f>IF($O$19="X",$Q$9,'VA_k1=0.6_k2=0.4'!M205)</f>
        <v>5</v>
      </c>
      <c r="AF206" s="133">
        <f>IF($O$19="X",$R$9,IF($N$7="S1",'VA_k1=0.6_k2=0.4'!N205,IF($N$7="S2",'VA_k1=0.6_k2=0.4'!O205,IF($N$7="I",'VA_k1=0.6_k2=0.4'!P205,IF($N$7="R",'VA_k1=0.6_k2=0.4'!Q205,IF($N$7="D",'VA_k1=0.6_k2=0.4'!R205,IF($N$7="V",'VA_k1=0.6_k2=0.4'!S205,"")))))))</f>
        <v>0.24673704225551346</v>
      </c>
      <c r="AG206" s="133">
        <f>IF($O$20="X",$Q$9,'VA_k1=0.7_k2=0.3'!M205)</f>
        <v>5</v>
      </c>
      <c r="AH206" s="133">
        <f>IF($O$20="X",$R$9,IF($N$7="S1",'VA_k1=0.7_k2=0.3'!N205,IF($N$7="S2",'VA_k1=0.7_k2=0.3'!O205,IF($N$7="I",'VA_k1=0.7_k2=0.3'!P205,IF($N$7="R",'VA_k1=0.7_k2=0.3'!Q205,IF($N$7="D",'VA_k1=0.7_k2=0.3'!R205,IF($N$7="V",'VA_k1=0.7_k2=0.3'!S205,"")))))))</f>
        <v>0.24673704225551346</v>
      </c>
      <c r="AI206" s="133">
        <f>IF($O$21="X",$Q$9,'VA_k1=0.8_k2=0.2'!M205)</f>
        <v>5</v>
      </c>
      <c r="AJ206" s="133">
        <f>IF($O$21="X",$R$9,IF($N$7="S1",'VA_k1=0.8_k2=0.2'!N205,IF($N$7="S2",'VA_k1=0.8_k2=0.2'!O205,IF($N$7="I",'VA_k1=0.8_k2=0.2'!P205,IF($N$7="R",'VA_k1=0.8_k2=0.2'!Q205,IF($N$7="D",'VA_k1=0.8_k2=0.2'!R205,IF($N$7="V",'VA_k1=0.8_k2=0.2'!S205,"")))))))</f>
        <v>0.24673704225551346</v>
      </c>
      <c r="AK206" s="133" t="e">
        <f>IF($O$22="X",$Q$9,'VA_k1=0.9_k2=0.1'!M205)</f>
        <v>#N/A</v>
      </c>
      <c r="AL206" s="133" t="e">
        <f>IF($O$22="X",$R$9,IF($N$7="S1",'VA_k1=0.9_k2=0.1'!N205,IF($N$7="S2",'VA_k1=0.9_k2=0.1'!O205,IF($N$7="I",'VA_k1=0.9_k2=0.1'!P205,IF($N$7="R",'VA_k1=0.9_k2=0.1'!Q205,IF($N$7="D",'VA_k1=0.9_k2=0.1'!R205,IF($N$7="V",'VA_k1=0.9_k2=0.1'!S205,"")))))))</f>
        <v>#N/A</v>
      </c>
      <c r="AM206" s="133">
        <f>IF($O$23="X",$Q$9,'VA_k1=1.0_k2=0.0'!M205)</f>
        <v>5</v>
      </c>
      <c r="AN206" s="133">
        <f>IF($O$23="X",$R$9,IF($N$7="S1",'VA_k1=1.0_k2=0.0'!N205,IF($N$7="S2",'VA_k1=1.0_k2=0.0'!O205,IF($N$7="I",'VA_k1=1.0_k2=0.0'!P205,IF($N$7="R",'VA_k1=1.0_k2=0.0'!Q205,IF($N$7="D",'VA_k1=1.0_k2=0.0'!R205,IF($N$7="V",'VA_k1=1.0_k2=0.0'!S205,"")))))))</f>
        <v>0.24673704225551346</v>
      </c>
    </row>
    <row r="207" spans="17:40" x14ac:dyDescent="0.25">
      <c r="Q207" s="133" t="e">
        <f>IF($O$12="X",$Q$9,'RESULTS (2S)'!B221)</f>
        <v>#N/A</v>
      </c>
      <c r="R207" s="133" t="e">
        <f>IF($O$12="X",$R$9,IF($N$7="S1",'RESULTS (2S)'!C221,IF($N$7="S2",'RESULTS (2S)'!D221,IF($N$7="I",'RESULTS (2S)'!E221,IF($N$7="R",'RESULTS (2S)'!F221,IF($N$7="D",'RESULTS (2S)'!G221,IF($N$7="V",'RESULTS (2S)'!H221,"")))))))</f>
        <v>#N/A</v>
      </c>
      <c r="S207" s="133">
        <f>IF($O$13="X",$Q$9,'VA_k1=0.0_k2=1.0'!M206)</f>
        <v>5</v>
      </c>
      <c r="T207" s="133">
        <f>IF($O$13="X",$R$9,IF($N$7="S1",'VA_k1=0.0_k2=1.0'!N206,IF($N$7="S2",'VA_k1=0.0_k2=1.0'!O206,IF($N$7="I",'VA_k1=0.0_k2=1.0'!P206,IF($N$7="R",'VA_k1=0.0_k2=1.0'!Q206,IF($N$7="D",'VA_k1=0.0_k2=1.0'!R206,IF($N$7="V",'VA_k1=0.0_k2=1.0'!S206,"")))))))</f>
        <v>0.24673704225551346</v>
      </c>
      <c r="U207" s="133">
        <f>IF($O$14="X",$Q$9,'VA_k1=0.1_k2=0.9'!M206)</f>
        <v>5</v>
      </c>
      <c r="V207" s="133">
        <f>IF($O$14="X",$R$9,IF($N$7="S1",'VA_k1=0.1_k2=0.9'!N206,IF($N$7="S2",'VA_k1=0.1_k2=0.9'!O206,IF($N$7="I",'VA_k1=0.1_k2=0.9'!P206,IF($N$7="R",'VA_k1=0.1_k2=0.9'!Q206,IF($N$7="D",'VA_k1=0.1_k2=0.9'!R206,IF($N$7="V",'VA_k1=0.1_k2=0.9'!S206,"")))))))</f>
        <v>0.24673704225551346</v>
      </c>
      <c r="W207" s="133">
        <f>IF($O$15="X",$Q$9,'VA_k1=0.2_k2=0.8'!M206)</f>
        <v>5</v>
      </c>
      <c r="X207" s="133">
        <f>IF($O$15="X",$R$9,IF($N$7="S1",'VA_k1=0.2_k2=0.8'!N206,IF($N$7="S2",'VA_k1=0.2_k2=0.8'!O206,IF($N$7="I",'VA_k1=0.2_k2=0.8'!P206,IF($N$7="R",'VA_k1=0.2_k2=0.8'!Q206,IF($N$7="D",'VA_k1=0.2_k2=0.8'!R206,IF($N$7="V",'VA_k1=0.2_k2=0.8'!S206,"")))))))</f>
        <v>0.24673704225551346</v>
      </c>
      <c r="Y207" s="133">
        <f>IF($O$16="X",$Q$9,'VA_k1=0.3_k2=0.7'!M206)</f>
        <v>5</v>
      </c>
      <c r="Z207" s="133">
        <f>IF($O$16="X",$R$9,IF($N$7="S1",'VA_k1=0.3_k2=0.7'!N206,IF($N$7="S2",'VA_k1=0.3_k2=0.7'!O206,IF($N$7="I",'VA_k1=0.3_k2=0.7'!P206,IF($N$7="R",'VA_k1=0.3_k2=0.7'!Q206,IF($N$7="D",'VA_k1=0.3_k2=0.7'!R206,IF($N$7="V",'VA_k1=0.3_k2=0.7'!S206,"")))))))</f>
        <v>0.24673704225551346</v>
      </c>
      <c r="AA207" s="133">
        <f>IF($O$17="X",$Q$9,'VA_k1=0.4_k2=0.6'!M206)</f>
        <v>5</v>
      </c>
      <c r="AB207" s="133">
        <f>IF($O$17="X",$R$9,IF($N$7="S1",'VA_k1=0.4_k2=0.6'!N206,IF($N$7="S2",'VA_k1=0.4_k2=0.6'!O206,IF($N$7="I",'VA_k1=0.4_k2=0.6'!P206,IF($N$7="R",'VA_k1=0.4_k2=0.6'!Q206,IF($N$7="D",'VA_k1=0.4_k2=0.6'!R206,IF($N$7="V",'VA_k1=0.4_k2=0.6'!S206,"")))))))</f>
        <v>0.24673704225551346</v>
      </c>
      <c r="AC207" s="133">
        <f>IF($O$18="X",$Q$9,'VA_k1=0.5_k2=0.5'!M206)</f>
        <v>5</v>
      </c>
      <c r="AD207" s="133">
        <f>IF($O$18="X",$R$9,IF($N$7="S1",'VA_k1=0.5_k2=0.5'!N206,IF($N$7="S2",'VA_k1=0.5_k2=0.5'!O206,IF($N$7="I",'VA_k1=0.5_k2=0.5'!P206,IF($N$7="R",'VA_k1=0.5_k2=0.5'!Q206,IF($N$7="D",'VA_k1=0.5_k2=0.5'!R206,IF($N$7="V",'VA_k1=0.5_k2=0.5'!S206,"")))))))</f>
        <v>0.24673704225551346</v>
      </c>
      <c r="AE207" s="133">
        <f>IF($O$19="X",$Q$9,'VA_k1=0.6_k2=0.4'!M206)</f>
        <v>5</v>
      </c>
      <c r="AF207" s="133">
        <f>IF($O$19="X",$R$9,IF($N$7="S1",'VA_k1=0.6_k2=0.4'!N206,IF($N$7="S2",'VA_k1=0.6_k2=0.4'!O206,IF($N$7="I",'VA_k1=0.6_k2=0.4'!P206,IF($N$7="R",'VA_k1=0.6_k2=0.4'!Q206,IF($N$7="D",'VA_k1=0.6_k2=0.4'!R206,IF($N$7="V",'VA_k1=0.6_k2=0.4'!S206,"")))))))</f>
        <v>0.24673704225551346</v>
      </c>
      <c r="AG207" s="133">
        <f>IF($O$20="X",$Q$9,'VA_k1=0.7_k2=0.3'!M206)</f>
        <v>5</v>
      </c>
      <c r="AH207" s="133">
        <f>IF($O$20="X",$R$9,IF($N$7="S1",'VA_k1=0.7_k2=0.3'!N206,IF($N$7="S2",'VA_k1=0.7_k2=0.3'!O206,IF($N$7="I",'VA_k1=0.7_k2=0.3'!P206,IF($N$7="R",'VA_k1=0.7_k2=0.3'!Q206,IF($N$7="D",'VA_k1=0.7_k2=0.3'!R206,IF($N$7="V",'VA_k1=0.7_k2=0.3'!S206,"")))))))</f>
        <v>0.24673704225551346</v>
      </c>
      <c r="AI207" s="133">
        <f>IF($O$21="X",$Q$9,'VA_k1=0.8_k2=0.2'!M206)</f>
        <v>5</v>
      </c>
      <c r="AJ207" s="133">
        <f>IF($O$21="X",$R$9,IF($N$7="S1",'VA_k1=0.8_k2=0.2'!N206,IF($N$7="S2",'VA_k1=0.8_k2=0.2'!O206,IF($N$7="I",'VA_k1=0.8_k2=0.2'!P206,IF($N$7="R",'VA_k1=0.8_k2=0.2'!Q206,IF($N$7="D",'VA_k1=0.8_k2=0.2'!R206,IF($N$7="V",'VA_k1=0.8_k2=0.2'!S206,"")))))))</f>
        <v>0.24673704225551346</v>
      </c>
      <c r="AK207" s="133" t="e">
        <f>IF($O$22="X",$Q$9,'VA_k1=0.9_k2=0.1'!M206)</f>
        <v>#N/A</v>
      </c>
      <c r="AL207" s="133" t="e">
        <f>IF($O$22="X",$R$9,IF($N$7="S1",'VA_k1=0.9_k2=0.1'!N206,IF($N$7="S2",'VA_k1=0.9_k2=0.1'!O206,IF($N$7="I",'VA_k1=0.9_k2=0.1'!P206,IF($N$7="R",'VA_k1=0.9_k2=0.1'!Q206,IF($N$7="D",'VA_k1=0.9_k2=0.1'!R206,IF($N$7="V",'VA_k1=0.9_k2=0.1'!S206,"")))))))</f>
        <v>#N/A</v>
      </c>
      <c r="AM207" s="133">
        <f>IF($O$23="X",$Q$9,'VA_k1=1.0_k2=0.0'!M206)</f>
        <v>5</v>
      </c>
      <c r="AN207" s="133">
        <f>IF($O$23="X",$R$9,IF($N$7="S1",'VA_k1=1.0_k2=0.0'!N206,IF($N$7="S2",'VA_k1=1.0_k2=0.0'!O206,IF($N$7="I",'VA_k1=1.0_k2=0.0'!P206,IF($N$7="R",'VA_k1=1.0_k2=0.0'!Q206,IF($N$7="D",'VA_k1=1.0_k2=0.0'!R206,IF($N$7="V",'VA_k1=1.0_k2=0.0'!S206,"")))))))</f>
        <v>0.24673704225551346</v>
      </c>
    </row>
    <row r="208" spans="17:40" x14ac:dyDescent="0.25">
      <c r="Q208" s="133" t="e">
        <f>IF($O$12="X",$Q$9,'RESULTS (2S)'!B222)</f>
        <v>#N/A</v>
      </c>
      <c r="R208" s="133" t="e">
        <f>IF($O$12="X",$R$9,IF($N$7="S1",'RESULTS (2S)'!C222,IF($N$7="S2",'RESULTS (2S)'!D222,IF($N$7="I",'RESULTS (2S)'!E222,IF($N$7="R",'RESULTS (2S)'!F222,IF($N$7="D",'RESULTS (2S)'!G222,IF($N$7="V",'RESULTS (2S)'!H222,"")))))))</f>
        <v>#N/A</v>
      </c>
      <c r="S208" s="133">
        <f>IF($O$13="X",$Q$9,'VA_k1=0.0_k2=1.0'!M207)</f>
        <v>5</v>
      </c>
      <c r="T208" s="133">
        <f>IF($O$13="X",$R$9,IF($N$7="S1",'VA_k1=0.0_k2=1.0'!N207,IF($N$7="S2",'VA_k1=0.0_k2=1.0'!O207,IF($N$7="I",'VA_k1=0.0_k2=1.0'!P207,IF($N$7="R",'VA_k1=0.0_k2=1.0'!Q207,IF($N$7="D",'VA_k1=0.0_k2=1.0'!R207,IF($N$7="V",'VA_k1=0.0_k2=1.0'!S207,"")))))))</f>
        <v>0.24673704225551346</v>
      </c>
      <c r="U208" s="133">
        <f>IF($O$14="X",$Q$9,'VA_k1=0.1_k2=0.9'!M207)</f>
        <v>5</v>
      </c>
      <c r="V208" s="133">
        <f>IF($O$14="X",$R$9,IF($N$7="S1",'VA_k1=0.1_k2=0.9'!N207,IF($N$7="S2",'VA_k1=0.1_k2=0.9'!O207,IF($N$7="I",'VA_k1=0.1_k2=0.9'!P207,IF($N$7="R",'VA_k1=0.1_k2=0.9'!Q207,IF($N$7="D",'VA_k1=0.1_k2=0.9'!R207,IF($N$7="V",'VA_k1=0.1_k2=0.9'!S207,"")))))))</f>
        <v>0.24673704225551346</v>
      </c>
      <c r="W208" s="133">
        <f>IF($O$15="X",$Q$9,'VA_k1=0.2_k2=0.8'!M207)</f>
        <v>5</v>
      </c>
      <c r="X208" s="133">
        <f>IF($O$15="X",$R$9,IF($N$7="S1",'VA_k1=0.2_k2=0.8'!N207,IF($N$7="S2",'VA_k1=0.2_k2=0.8'!O207,IF($N$7="I",'VA_k1=0.2_k2=0.8'!P207,IF($N$7="R",'VA_k1=0.2_k2=0.8'!Q207,IF($N$7="D",'VA_k1=0.2_k2=0.8'!R207,IF($N$7="V",'VA_k1=0.2_k2=0.8'!S207,"")))))))</f>
        <v>0.24673704225551346</v>
      </c>
      <c r="Y208" s="133">
        <f>IF($O$16="X",$Q$9,'VA_k1=0.3_k2=0.7'!M207)</f>
        <v>5</v>
      </c>
      <c r="Z208" s="133">
        <f>IF($O$16="X",$R$9,IF($N$7="S1",'VA_k1=0.3_k2=0.7'!N207,IF($N$7="S2",'VA_k1=0.3_k2=0.7'!O207,IF($N$7="I",'VA_k1=0.3_k2=0.7'!P207,IF($N$7="R",'VA_k1=0.3_k2=0.7'!Q207,IF($N$7="D",'VA_k1=0.3_k2=0.7'!R207,IF($N$7="V",'VA_k1=0.3_k2=0.7'!S207,"")))))))</f>
        <v>0.24673704225551346</v>
      </c>
      <c r="AA208" s="133">
        <f>IF($O$17="X",$Q$9,'VA_k1=0.4_k2=0.6'!M207)</f>
        <v>5</v>
      </c>
      <c r="AB208" s="133">
        <f>IF($O$17="X",$R$9,IF($N$7="S1",'VA_k1=0.4_k2=0.6'!N207,IF($N$7="S2",'VA_k1=0.4_k2=0.6'!O207,IF($N$7="I",'VA_k1=0.4_k2=0.6'!P207,IF($N$7="R",'VA_k1=0.4_k2=0.6'!Q207,IF($N$7="D",'VA_k1=0.4_k2=0.6'!R207,IF($N$7="V",'VA_k1=0.4_k2=0.6'!S207,"")))))))</f>
        <v>0.24673704225551346</v>
      </c>
      <c r="AC208" s="133">
        <f>IF($O$18="X",$Q$9,'VA_k1=0.5_k2=0.5'!M207)</f>
        <v>5</v>
      </c>
      <c r="AD208" s="133">
        <f>IF($O$18="X",$R$9,IF($N$7="S1",'VA_k1=0.5_k2=0.5'!N207,IF($N$7="S2",'VA_k1=0.5_k2=0.5'!O207,IF($N$7="I",'VA_k1=0.5_k2=0.5'!P207,IF($N$7="R",'VA_k1=0.5_k2=0.5'!Q207,IF($N$7="D",'VA_k1=0.5_k2=0.5'!R207,IF($N$7="V",'VA_k1=0.5_k2=0.5'!S207,"")))))))</f>
        <v>0.24673704225551346</v>
      </c>
      <c r="AE208" s="133">
        <f>IF($O$19="X",$Q$9,'VA_k1=0.6_k2=0.4'!M207)</f>
        <v>5</v>
      </c>
      <c r="AF208" s="133">
        <f>IF($O$19="X",$R$9,IF($N$7="S1",'VA_k1=0.6_k2=0.4'!N207,IF($N$7="S2",'VA_k1=0.6_k2=0.4'!O207,IF($N$7="I",'VA_k1=0.6_k2=0.4'!P207,IF($N$7="R",'VA_k1=0.6_k2=0.4'!Q207,IF($N$7="D",'VA_k1=0.6_k2=0.4'!R207,IF($N$7="V",'VA_k1=0.6_k2=0.4'!S207,"")))))))</f>
        <v>0.24673704225551346</v>
      </c>
      <c r="AG208" s="133">
        <f>IF($O$20="X",$Q$9,'VA_k1=0.7_k2=0.3'!M207)</f>
        <v>5</v>
      </c>
      <c r="AH208" s="133">
        <f>IF($O$20="X",$R$9,IF($N$7="S1",'VA_k1=0.7_k2=0.3'!N207,IF($N$7="S2",'VA_k1=0.7_k2=0.3'!O207,IF($N$7="I",'VA_k1=0.7_k2=0.3'!P207,IF($N$7="R",'VA_k1=0.7_k2=0.3'!Q207,IF($N$7="D",'VA_k1=0.7_k2=0.3'!R207,IF($N$7="V",'VA_k1=0.7_k2=0.3'!S207,"")))))))</f>
        <v>0.24673704225551346</v>
      </c>
      <c r="AI208" s="133">
        <f>IF($O$21="X",$Q$9,'VA_k1=0.8_k2=0.2'!M207)</f>
        <v>5</v>
      </c>
      <c r="AJ208" s="133">
        <f>IF($O$21="X",$R$9,IF($N$7="S1",'VA_k1=0.8_k2=0.2'!N207,IF($N$7="S2",'VA_k1=0.8_k2=0.2'!O207,IF($N$7="I",'VA_k1=0.8_k2=0.2'!P207,IF($N$7="R",'VA_k1=0.8_k2=0.2'!Q207,IF($N$7="D",'VA_k1=0.8_k2=0.2'!R207,IF($N$7="V",'VA_k1=0.8_k2=0.2'!S207,"")))))))</f>
        <v>0.24673704225551346</v>
      </c>
      <c r="AK208" s="133" t="e">
        <f>IF($O$22="X",$Q$9,'VA_k1=0.9_k2=0.1'!M207)</f>
        <v>#N/A</v>
      </c>
      <c r="AL208" s="133" t="e">
        <f>IF($O$22="X",$R$9,IF($N$7="S1",'VA_k1=0.9_k2=0.1'!N207,IF($N$7="S2",'VA_k1=0.9_k2=0.1'!O207,IF($N$7="I",'VA_k1=0.9_k2=0.1'!P207,IF($N$7="R",'VA_k1=0.9_k2=0.1'!Q207,IF($N$7="D",'VA_k1=0.9_k2=0.1'!R207,IF($N$7="V",'VA_k1=0.9_k2=0.1'!S207,"")))))))</f>
        <v>#N/A</v>
      </c>
      <c r="AM208" s="133">
        <f>IF($O$23="X",$Q$9,'VA_k1=1.0_k2=0.0'!M207)</f>
        <v>5</v>
      </c>
      <c r="AN208" s="133">
        <f>IF($O$23="X",$R$9,IF($N$7="S1",'VA_k1=1.0_k2=0.0'!N207,IF($N$7="S2",'VA_k1=1.0_k2=0.0'!O207,IF($N$7="I",'VA_k1=1.0_k2=0.0'!P207,IF($N$7="R",'VA_k1=1.0_k2=0.0'!Q207,IF($N$7="D",'VA_k1=1.0_k2=0.0'!R207,IF($N$7="V",'VA_k1=1.0_k2=0.0'!S207,"")))))))</f>
        <v>0.24673704225551346</v>
      </c>
    </row>
    <row r="209" spans="17:40" x14ac:dyDescent="0.25">
      <c r="Q209" s="133" t="e">
        <f>IF($O$12="X",$Q$9,'RESULTS (2S)'!B223)</f>
        <v>#N/A</v>
      </c>
      <c r="R209" s="133" t="e">
        <f>IF($O$12="X",$R$9,IF($N$7="S1",'RESULTS (2S)'!C223,IF($N$7="S2",'RESULTS (2S)'!D223,IF($N$7="I",'RESULTS (2S)'!E223,IF($N$7="R",'RESULTS (2S)'!F223,IF($N$7="D",'RESULTS (2S)'!G223,IF($N$7="V",'RESULTS (2S)'!H223,"")))))))</f>
        <v>#N/A</v>
      </c>
      <c r="S209" s="133">
        <f>IF($O$13="X",$Q$9,'VA_k1=0.0_k2=1.0'!M208)</f>
        <v>5</v>
      </c>
      <c r="T209" s="133">
        <f>IF($O$13="X",$R$9,IF($N$7="S1",'VA_k1=0.0_k2=1.0'!N208,IF($N$7="S2",'VA_k1=0.0_k2=1.0'!O208,IF($N$7="I",'VA_k1=0.0_k2=1.0'!P208,IF($N$7="R",'VA_k1=0.0_k2=1.0'!Q208,IF($N$7="D",'VA_k1=0.0_k2=1.0'!R208,IF($N$7="V",'VA_k1=0.0_k2=1.0'!S208,"")))))))</f>
        <v>0.24673704225551346</v>
      </c>
      <c r="U209" s="133">
        <f>IF($O$14="X",$Q$9,'VA_k1=0.1_k2=0.9'!M208)</f>
        <v>5</v>
      </c>
      <c r="V209" s="133">
        <f>IF($O$14="X",$R$9,IF($N$7="S1",'VA_k1=0.1_k2=0.9'!N208,IF($N$7="S2",'VA_k1=0.1_k2=0.9'!O208,IF($N$7="I",'VA_k1=0.1_k2=0.9'!P208,IF($N$7="R",'VA_k1=0.1_k2=0.9'!Q208,IF($N$7="D",'VA_k1=0.1_k2=0.9'!R208,IF($N$7="V",'VA_k1=0.1_k2=0.9'!S208,"")))))))</f>
        <v>0.24673704225551346</v>
      </c>
      <c r="W209" s="133">
        <f>IF($O$15="X",$Q$9,'VA_k1=0.2_k2=0.8'!M208)</f>
        <v>5</v>
      </c>
      <c r="X209" s="133">
        <f>IF($O$15="X",$R$9,IF($N$7="S1",'VA_k1=0.2_k2=0.8'!N208,IF($N$7="S2",'VA_k1=0.2_k2=0.8'!O208,IF($N$7="I",'VA_k1=0.2_k2=0.8'!P208,IF($N$7="R",'VA_k1=0.2_k2=0.8'!Q208,IF($N$7="D",'VA_k1=0.2_k2=0.8'!R208,IF($N$7="V",'VA_k1=0.2_k2=0.8'!S208,"")))))))</f>
        <v>0.24673704225551346</v>
      </c>
      <c r="Y209" s="133">
        <f>IF($O$16="X",$Q$9,'VA_k1=0.3_k2=0.7'!M208)</f>
        <v>5</v>
      </c>
      <c r="Z209" s="133">
        <f>IF($O$16="X",$R$9,IF($N$7="S1",'VA_k1=0.3_k2=0.7'!N208,IF($N$7="S2",'VA_k1=0.3_k2=0.7'!O208,IF($N$7="I",'VA_k1=0.3_k2=0.7'!P208,IF($N$7="R",'VA_k1=0.3_k2=0.7'!Q208,IF($N$7="D",'VA_k1=0.3_k2=0.7'!R208,IF($N$7="V",'VA_k1=0.3_k2=0.7'!S208,"")))))))</f>
        <v>0.24673704225551346</v>
      </c>
      <c r="AA209" s="133">
        <f>IF($O$17="X",$Q$9,'VA_k1=0.4_k2=0.6'!M208)</f>
        <v>5</v>
      </c>
      <c r="AB209" s="133">
        <f>IF($O$17="X",$R$9,IF($N$7="S1",'VA_k1=0.4_k2=0.6'!N208,IF($N$7="S2",'VA_k1=0.4_k2=0.6'!O208,IF($N$7="I",'VA_k1=0.4_k2=0.6'!P208,IF($N$7="R",'VA_k1=0.4_k2=0.6'!Q208,IF($N$7="D",'VA_k1=0.4_k2=0.6'!R208,IF($N$7="V",'VA_k1=0.4_k2=0.6'!S208,"")))))))</f>
        <v>0.24673704225551346</v>
      </c>
      <c r="AC209" s="133">
        <f>IF($O$18="X",$Q$9,'VA_k1=0.5_k2=0.5'!M208)</f>
        <v>5</v>
      </c>
      <c r="AD209" s="133">
        <f>IF($O$18="X",$R$9,IF($N$7="S1",'VA_k1=0.5_k2=0.5'!N208,IF($N$7="S2",'VA_k1=0.5_k2=0.5'!O208,IF($N$7="I",'VA_k1=0.5_k2=0.5'!P208,IF($N$7="R",'VA_k1=0.5_k2=0.5'!Q208,IF($N$7="D",'VA_k1=0.5_k2=0.5'!R208,IF($N$7="V",'VA_k1=0.5_k2=0.5'!S208,"")))))))</f>
        <v>0.24673704225551346</v>
      </c>
      <c r="AE209" s="133">
        <f>IF($O$19="X",$Q$9,'VA_k1=0.6_k2=0.4'!M208)</f>
        <v>5</v>
      </c>
      <c r="AF209" s="133">
        <f>IF($O$19="X",$R$9,IF($N$7="S1",'VA_k1=0.6_k2=0.4'!N208,IF($N$7="S2",'VA_k1=0.6_k2=0.4'!O208,IF($N$7="I",'VA_k1=0.6_k2=0.4'!P208,IF($N$7="R",'VA_k1=0.6_k2=0.4'!Q208,IF($N$7="D",'VA_k1=0.6_k2=0.4'!R208,IF($N$7="V",'VA_k1=0.6_k2=0.4'!S208,"")))))))</f>
        <v>0.24673704225551346</v>
      </c>
      <c r="AG209" s="133">
        <f>IF($O$20="X",$Q$9,'VA_k1=0.7_k2=0.3'!M208)</f>
        <v>5</v>
      </c>
      <c r="AH209" s="133">
        <f>IF($O$20="X",$R$9,IF($N$7="S1",'VA_k1=0.7_k2=0.3'!N208,IF($N$7="S2",'VA_k1=0.7_k2=0.3'!O208,IF($N$7="I",'VA_k1=0.7_k2=0.3'!P208,IF($N$7="R",'VA_k1=0.7_k2=0.3'!Q208,IF($N$7="D",'VA_k1=0.7_k2=0.3'!R208,IF($N$7="V",'VA_k1=0.7_k2=0.3'!S208,"")))))))</f>
        <v>0.24673704225551346</v>
      </c>
      <c r="AI209" s="133">
        <f>IF($O$21="X",$Q$9,'VA_k1=0.8_k2=0.2'!M208)</f>
        <v>5</v>
      </c>
      <c r="AJ209" s="133">
        <f>IF($O$21="X",$R$9,IF($N$7="S1",'VA_k1=0.8_k2=0.2'!N208,IF($N$7="S2",'VA_k1=0.8_k2=0.2'!O208,IF($N$7="I",'VA_k1=0.8_k2=0.2'!P208,IF($N$7="R",'VA_k1=0.8_k2=0.2'!Q208,IF($N$7="D",'VA_k1=0.8_k2=0.2'!R208,IF($N$7="V",'VA_k1=0.8_k2=0.2'!S208,"")))))))</f>
        <v>0.24673704225551346</v>
      </c>
      <c r="AK209" s="133" t="e">
        <f>IF($O$22="X",$Q$9,'VA_k1=0.9_k2=0.1'!M208)</f>
        <v>#N/A</v>
      </c>
      <c r="AL209" s="133" t="e">
        <f>IF($O$22="X",$R$9,IF($N$7="S1",'VA_k1=0.9_k2=0.1'!N208,IF($N$7="S2",'VA_k1=0.9_k2=0.1'!O208,IF($N$7="I",'VA_k1=0.9_k2=0.1'!P208,IF($N$7="R",'VA_k1=0.9_k2=0.1'!Q208,IF($N$7="D",'VA_k1=0.9_k2=0.1'!R208,IF($N$7="V",'VA_k1=0.9_k2=0.1'!S208,"")))))))</f>
        <v>#N/A</v>
      </c>
      <c r="AM209" s="133">
        <f>IF($O$23="X",$Q$9,'VA_k1=1.0_k2=0.0'!M208)</f>
        <v>5</v>
      </c>
      <c r="AN209" s="133">
        <f>IF($O$23="X",$R$9,IF($N$7="S1",'VA_k1=1.0_k2=0.0'!N208,IF($N$7="S2",'VA_k1=1.0_k2=0.0'!O208,IF($N$7="I",'VA_k1=1.0_k2=0.0'!P208,IF($N$7="R",'VA_k1=1.0_k2=0.0'!Q208,IF($N$7="D",'VA_k1=1.0_k2=0.0'!R208,IF($N$7="V",'VA_k1=1.0_k2=0.0'!S208,"")))))))</f>
        <v>0.24673704225551346</v>
      </c>
    </row>
    <row r="210" spans="17:40" x14ac:dyDescent="0.25">
      <c r="Q210" s="133" t="e">
        <f>IF($O$12="X",$Q$9,'RESULTS (2S)'!B224)</f>
        <v>#N/A</v>
      </c>
      <c r="R210" s="133" t="e">
        <f>IF($O$12="X",$R$9,IF($N$7="S1",'RESULTS (2S)'!C224,IF($N$7="S2",'RESULTS (2S)'!D224,IF($N$7="I",'RESULTS (2S)'!E224,IF($N$7="R",'RESULTS (2S)'!F224,IF($N$7="D",'RESULTS (2S)'!G224,IF($N$7="V",'RESULTS (2S)'!H224,"")))))))</f>
        <v>#N/A</v>
      </c>
      <c r="S210" s="133">
        <f>IF($O$13="X",$Q$9,'VA_k1=0.0_k2=1.0'!M209)</f>
        <v>5</v>
      </c>
      <c r="T210" s="133">
        <f>IF($O$13="X",$R$9,IF($N$7="S1",'VA_k1=0.0_k2=1.0'!N209,IF($N$7="S2",'VA_k1=0.0_k2=1.0'!O209,IF($N$7="I",'VA_k1=0.0_k2=1.0'!P209,IF($N$7="R",'VA_k1=0.0_k2=1.0'!Q209,IF($N$7="D",'VA_k1=0.0_k2=1.0'!R209,IF($N$7="V",'VA_k1=0.0_k2=1.0'!S209,"")))))))</f>
        <v>0.24673704225551346</v>
      </c>
      <c r="U210" s="133">
        <f>IF($O$14="X",$Q$9,'VA_k1=0.1_k2=0.9'!M209)</f>
        <v>5</v>
      </c>
      <c r="V210" s="133">
        <f>IF($O$14="X",$R$9,IF($N$7="S1",'VA_k1=0.1_k2=0.9'!N209,IF($N$7="S2",'VA_k1=0.1_k2=0.9'!O209,IF($N$7="I",'VA_k1=0.1_k2=0.9'!P209,IF($N$7="R",'VA_k1=0.1_k2=0.9'!Q209,IF($N$7="D",'VA_k1=0.1_k2=0.9'!R209,IF($N$7="V",'VA_k1=0.1_k2=0.9'!S209,"")))))))</f>
        <v>0.24673704225551346</v>
      </c>
      <c r="W210" s="133">
        <f>IF($O$15="X",$Q$9,'VA_k1=0.2_k2=0.8'!M209)</f>
        <v>5</v>
      </c>
      <c r="X210" s="133">
        <f>IF($O$15="X",$R$9,IF($N$7="S1",'VA_k1=0.2_k2=0.8'!N209,IF($N$7="S2",'VA_k1=0.2_k2=0.8'!O209,IF($N$7="I",'VA_k1=0.2_k2=0.8'!P209,IF($N$7="R",'VA_k1=0.2_k2=0.8'!Q209,IF($N$7="D",'VA_k1=0.2_k2=0.8'!R209,IF($N$7="V",'VA_k1=0.2_k2=0.8'!S209,"")))))))</f>
        <v>0.24673704225551346</v>
      </c>
      <c r="Y210" s="133">
        <f>IF($O$16="X",$Q$9,'VA_k1=0.3_k2=0.7'!M209)</f>
        <v>5</v>
      </c>
      <c r="Z210" s="133">
        <f>IF($O$16="X",$R$9,IF($N$7="S1",'VA_k1=0.3_k2=0.7'!N209,IF($N$7="S2",'VA_k1=0.3_k2=0.7'!O209,IF($N$7="I",'VA_k1=0.3_k2=0.7'!P209,IF($N$7="R",'VA_k1=0.3_k2=0.7'!Q209,IF($N$7="D",'VA_k1=0.3_k2=0.7'!R209,IF($N$7="V",'VA_k1=0.3_k2=0.7'!S209,"")))))))</f>
        <v>0.24673704225551346</v>
      </c>
      <c r="AA210" s="133">
        <f>IF($O$17="X",$Q$9,'VA_k1=0.4_k2=0.6'!M209)</f>
        <v>5</v>
      </c>
      <c r="AB210" s="133">
        <f>IF($O$17="X",$R$9,IF($N$7="S1",'VA_k1=0.4_k2=0.6'!N209,IF($N$7="S2",'VA_k1=0.4_k2=0.6'!O209,IF($N$7="I",'VA_k1=0.4_k2=0.6'!P209,IF($N$7="R",'VA_k1=0.4_k2=0.6'!Q209,IF($N$7="D",'VA_k1=0.4_k2=0.6'!R209,IF($N$7="V",'VA_k1=0.4_k2=0.6'!S209,"")))))))</f>
        <v>0.24673704225551346</v>
      </c>
      <c r="AC210" s="133">
        <f>IF($O$18="X",$Q$9,'VA_k1=0.5_k2=0.5'!M209)</f>
        <v>5</v>
      </c>
      <c r="AD210" s="133">
        <f>IF($O$18="X",$R$9,IF($N$7="S1",'VA_k1=0.5_k2=0.5'!N209,IF($N$7="S2",'VA_k1=0.5_k2=0.5'!O209,IF($N$7="I",'VA_k1=0.5_k2=0.5'!P209,IF($N$7="R",'VA_k1=0.5_k2=0.5'!Q209,IF($N$7="D",'VA_k1=0.5_k2=0.5'!R209,IF($N$7="V",'VA_k1=0.5_k2=0.5'!S209,"")))))))</f>
        <v>0.24673704225551346</v>
      </c>
      <c r="AE210" s="133">
        <f>IF($O$19="X",$Q$9,'VA_k1=0.6_k2=0.4'!M209)</f>
        <v>5</v>
      </c>
      <c r="AF210" s="133">
        <f>IF($O$19="X",$R$9,IF($N$7="S1",'VA_k1=0.6_k2=0.4'!N209,IF($N$7="S2",'VA_k1=0.6_k2=0.4'!O209,IF($N$7="I",'VA_k1=0.6_k2=0.4'!P209,IF($N$7="R",'VA_k1=0.6_k2=0.4'!Q209,IF($N$7="D",'VA_k1=0.6_k2=0.4'!R209,IF($N$7="V",'VA_k1=0.6_k2=0.4'!S209,"")))))))</f>
        <v>0.24673704225551346</v>
      </c>
      <c r="AG210" s="133">
        <f>IF($O$20="X",$Q$9,'VA_k1=0.7_k2=0.3'!M209)</f>
        <v>5</v>
      </c>
      <c r="AH210" s="133">
        <f>IF($O$20="X",$R$9,IF($N$7="S1",'VA_k1=0.7_k2=0.3'!N209,IF($N$7="S2",'VA_k1=0.7_k2=0.3'!O209,IF($N$7="I",'VA_k1=0.7_k2=0.3'!P209,IF($N$7="R",'VA_k1=0.7_k2=0.3'!Q209,IF($N$7="D",'VA_k1=0.7_k2=0.3'!R209,IF($N$7="V",'VA_k1=0.7_k2=0.3'!S209,"")))))))</f>
        <v>0.24673704225551346</v>
      </c>
      <c r="AI210" s="133">
        <f>IF($O$21="X",$Q$9,'VA_k1=0.8_k2=0.2'!M209)</f>
        <v>5</v>
      </c>
      <c r="AJ210" s="133">
        <f>IF($O$21="X",$R$9,IF($N$7="S1",'VA_k1=0.8_k2=0.2'!N209,IF($N$7="S2",'VA_k1=0.8_k2=0.2'!O209,IF($N$7="I",'VA_k1=0.8_k2=0.2'!P209,IF($N$7="R",'VA_k1=0.8_k2=0.2'!Q209,IF($N$7="D",'VA_k1=0.8_k2=0.2'!R209,IF($N$7="V",'VA_k1=0.8_k2=0.2'!S209,"")))))))</f>
        <v>0.24673704225551346</v>
      </c>
      <c r="AK210" s="133" t="e">
        <f>IF($O$22="X",$Q$9,'VA_k1=0.9_k2=0.1'!M209)</f>
        <v>#N/A</v>
      </c>
      <c r="AL210" s="133" t="e">
        <f>IF($O$22="X",$R$9,IF($N$7="S1",'VA_k1=0.9_k2=0.1'!N209,IF($N$7="S2",'VA_k1=0.9_k2=0.1'!O209,IF($N$7="I",'VA_k1=0.9_k2=0.1'!P209,IF($N$7="R",'VA_k1=0.9_k2=0.1'!Q209,IF($N$7="D",'VA_k1=0.9_k2=0.1'!R209,IF($N$7="V",'VA_k1=0.9_k2=0.1'!S209,"")))))))</f>
        <v>#N/A</v>
      </c>
      <c r="AM210" s="133">
        <f>IF($O$23="X",$Q$9,'VA_k1=1.0_k2=0.0'!M209)</f>
        <v>5</v>
      </c>
      <c r="AN210" s="133">
        <f>IF($O$23="X",$R$9,IF($N$7="S1",'VA_k1=1.0_k2=0.0'!N209,IF($N$7="S2",'VA_k1=1.0_k2=0.0'!O209,IF($N$7="I",'VA_k1=1.0_k2=0.0'!P209,IF($N$7="R",'VA_k1=1.0_k2=0.0'!Q209,IF($N$7="D",'VA_k1=1.0_k2=0.0'!R209,IF($N$7="V",'VA_k1=1.0_k2=0.0'!S209,"")))))))</f>
        <v>0.24673704225551346</v>
      </c>
    </row>
    <row r="211" spans="17:40" x14ac:dyDescent="0.25">
      <c r="Q211" s="133" t="e">
        <f>IF($O$12="X",$Q$9,'RESULTS (2S)'!B225)</f>
        <v>#N/A</v>
      </c>
      <c r="R211" s="133" t="e">
        <f>IF($O$12="X",$R$9,IF($N$7="S1",'RESULTS (2S)'!C225,IF($N$7="S2",'RESULTS (2S)'!D225,IF($N$7="I",'RESULTS (2S)'!E225,IF($N$7="R",'RESULTS (2S)'!F225,IF($N$7="D",'RESULTS (2S)'!G225,IF($N$7="V",'RESULTS (2S)'!H225,"")))))))</f>
        <v>#N/A</v>
      </c>
      <c r="S211" s="133">
        <f>IF($O$13="X",$Q$9,'VA_k1=0.0_k2=1.0'!M210)</f>
        <v>5</v>
      </c>
      <c r="T211" s="133">
        <f>IF($O$13="X",$R$9,IF($N$7="S1",'VA_k1=0.0_k2=1.0'!N210,IF($N$7="S2",'VA_k1=0.0_k2=1.0'!O210,IF($N$7="I",'VA_k1=0.0_k2=1.0'!P210,IF($N$7="R",'VA_k1=0.0_k2=1.0'!Q210,IF($N$7="D",'VA_k1=0.0_k2=1.0'!R210,IF($N$7="V",'VA_k1=0.0_k2=1.0'!S210,"")))))))</f>
        <v>0.24673704225551346</v>
      </c>
      <c r="U211" s="133">
        <f>IF($O$14="X",$Q$9,'VA_k1=0.1_k2=0.9'!M210)</f>
        <v>5</v>
      </c>
      <c r="V211" s="133">
        <f>IF($O$14="X",$R$9,IF($N$7="S1",'VA_k1=0.1_k2=0.9'!N210,IF($N$7="S2",'VA_k1=0.1_k2=0.9'!O210,IF($N$7="I",'VA_k1=0.1_k2=0.9'!P210,IF($N$7="R",'VA_k1=0.1_k2=0.9'!Q210,IF($N$7="D",'VA_k1=0.1_k2=0.9'!R210,IF($N$7="V",'VA_k1=0.1_k2=0.9'!S210,"")))))))</f>
        <v>0.24673704225551346</v>
      </c>
      <c r="W211" s="133">
        <f>IF($O$15="X",$Q$9,'VA_k1=0.2_k2=0.8'!M210)</f>
        <v>5</v>
      </c>
      <c r="X211" s="133">
        <f>IF($O$15="X",$R$9,IF($N$7="S1",'VA_k1=0.2_k2=0.8'!N210,IF($N$7="S2",'VA_k1=0.2_k2=0.8'!O210,IF($N$7="I",'VA_k1=0.2_k2=0.8'!P210,IF($N$7="R",'VA_k1=0.2_k2=0.8'!Q210,IF($N$7="D",'VA_k1=0.2_k2=0.8'!R210,IF($N$7="V",'VA_k1=0.2_k2=0.8'!S210,"")))))))</f>
        <v>0.24673704225551346</v>
      </c>
      <c r="Y211" s="133">
        <f>IF($O$16="X",$Q$9,'VA_k1=0.3_k2=0.7'!M210)</f>
        <v>5</v>
      </c>
      <c r="Z211" s="133">
        <f>IF($O$16="X",$R$9,IF($N$7="S1",'VA_k1=0.3_k2=0.7'!N210,IF($N$7="S2",'VA_k1=0.3_k2=0.7'!O210,IF($N$7="I",'VA_k1=0.3_k2=0.7'!P210,IF($N$7="R",'VA_k1=0.3_k2=0.7'!Q210,IF($N$7="D",'VA_k1=0.3_k2=0.7'!R210,IF($N$7="V",'VA_k1=0.3_k2=0.7'!S210,"")))))))</f>
        <v>0.24673704225551346</v>
      </c>
      <c r="AA211" s="133">
        <f>IF($O$17="X",$Q$9,'VA_k1=0.4_k2=0.6'!M210)</f>
        <v>5</v>
      </c>
      <c r="AB211" s="133">
        <f>IF($O$17="X",$R$9,IF($N$7="S1",'VA_k1=0.4_k2=0.6'!N210,IF($N$7="S2",'VA_k1=0.4_k2=0.6'!O210,IF($N$7="I",'VA_k1=0.4_k2=0.6'!P210,IF($N$7="R",'VA_k1=0.4_k2=0.6'!Q210,IF($N$7="D",'VA_k1=0.4_k2=0.6'!R210,IF($N$7="V",'VA_k1=0.4_k2=0.6'!S210,"")))))))</f>
        <v>0.24673704225551346</v>
      </c>
      <c r="AC211" s="133">
        <f>IF($O$18="X",$Q$9,'VA_k1=0.5_k2=0.5'!M210)</f>
        <v>5</v>
      </c>
      <c r="AD211" s="133">
        <f>IF($O$18="X",$R$9,IF($N$7="S1",'VA_k1=0.5_k2=0.5'!N210,IF($N$7="S2",'VA_k1=0.5_k2=0.5'!O210,IF($N$7="I",'VA_k1=0.5_k2=0.5'!P210,IF($N$7="R",'VA_k1=0.5_k2=0.5'!Q210,IF($N$7="D",'VA_k1=0.5_k2=0.5'!R210,IF($N$7="V",'VA_k1=0.5_k2=0.5'!S210,"")))))))</f>
        <v>0.24673704225551346</v>
      </c>
      <c r="AE211" s="133">
        <f>IF($O$19="X",$Q$9,'VA_k1=0.6_k2=0.4'!M210)</f>
        <v>5</v>
      </c>
      <c r="AF211" s="133">
        <f>IF($O$19="X",$R$9,IF($N$7="S1",'VA_k1=0.6_k2=0.4'!N210,IF($N$7="S2",'VA_k1=0.6_k2=0.4'!O210,IF($N$7="I",'VA_k1=0.6_k2=0.4'!P210,IF($N$7="R",'VA_k1=0.6_k2=0.4'!Q210,IF($N$7="D",'VA_k1=0.6_k2=0.4'!R210,IF($N$7="V",'VA_k1=0.6_k2=0.4'!S210,"")))))))</f>
        <v>0.24673704225551346</v>
      </c>
      <c r="AG211" s="133">
        <f>IF($O$20="X",$Q$9,'VA_k1=0.7_k2=0.3'!M210)</f>
        <v>5</v>
      </c>
      <c r="AH211" s="133">
        <f>IF($O$20="X",$R$9,IF($N$7="S1",'VA_k1=0.7_k2=0.3'!N210,IF($N$7="S2",'VA_k1=0.7_k2=0.3'!O210,IF($N$7="I",'VA_k1=0.7_k2=0.3'!P210,IF($N$7="R",'VA_k1=0.7_k2=0.3'!Q210,IF($N$7="D",'VA_k1=0.7_k2=0.3'!R210,IF($N$7="V",'VA_k1=0.7_k2=0.3'!S210,"")))))))</f>
        <v>0.24673704225551346</v>
      </c>
      <c r="AI211" s="133">
        <f>IF($O$21="X",$Q$9,'VA_k1=0.8_k2=0.2'!M210)</f>
        <v>5</v>
      </c>
      <c r="AJ211" s="133">
        <f>IF($O$21="X",$R$9,IF($N$7="S1",'VA_k1=0.8_k2=0.2'!N210,IF($N$7="S2",'VA_k1=0.8_k2=0.2'!O210,IF($N$7="I",'VA_k1=0.8_k2=0.2'!P210,IF($N$7="R",'VA_k1=0.8_k2=0.2'!Q210,IF($N$7="D",'VA_k1=0.8_k2=0.2'!R210,IF($N$7="V",'VA_k1=0.8_k2=0.2'!S210,"")))))))</f>
        <v>0.24673704225551346</v>
      </c>
      <c r="AK211" s="133" t="e">
        <f>IF($O$22="X",$Q$9,'VA_k1=0.9_k2=0.1'!M210)</f>
        <v>#N/A</v>
      </c>
      <c r="AL211" s="133" t="e">
        <f>IF($O$22="X",$R$9,IF($N$7="S1",'VA_k1=0.9_k2=0.1'!N210,IF($N$7="S2",'VA_k1=0.9_k2=0.1'!O210,IF($N$7="I",'VA_k1=0.9_k2=0.1'!P210,IF($N$7="R",'VA_k1=0.9_k2=0.1'!Q210,IF($N$7="D",'VA_k1=0.9_k2=0.1'!R210,IF($N$7="V",'VA_k1=0.9_k2=0.1'!S210,"")))))))</f>
        <v>#N/A</v>
      </c>
      <c r="AM211" s="133">
        <f>IF($O$23="X",$Q$9,'VA_k1=1.0_k2=0.0'!M210)</f>
        <v>5</v>
      </c>
      <c r="AN211" s="133">
        <f>IF($O$23="X",$R$9,IF($N$7="S1",'VA_k1=1.0_k2=0.0'!N210,IF($N$7="S2",'VA_k1=1.0_k2=0.0'!O210,IF($N$7="I",'VA_k1=1.0_k2=0.0'!P210,IF($N$7="R",'VA_k1=1.0_k2=0.0'!Q210,IF($N$7="D",'VA_k1=1.0_k2=0.0'!R210,IF($N$7="V",'VA_k1=1.0_k2=0.0'!S210,"")))))))</f>
        <v>0.24673704225551346</v>
      </c>
    </row>
    <row r="212" spans="17:40" x14ac:dyDescent="0.25">
      <c r="Q212" s="133" t="e">
        <f>IF($O$12="X",$Q$9,'RESULTS (2S)'!B226)</f>
        <v>#N/A</v>
      </c>
      <c r="R212" s="133" t="e">
        <f>IF($O$12="X",$R$9,IF($N$7="S1",'RESULTS (2S)'!C226,IF($N$7="S2",'RESULTS (2S)'!D226,IF($N$7="I",'RESULTS (2S)'!E226,IF($N$7="R",'RESULTS (2S)'!F226,IF($N$7="D",'RESULTS (2S)'!G226,IF($N$7="V",'RESULTS (2S)'!H226,"")))))))</f>
        <v>#N/A</v>
      </c>
      <c r="S212" s="133">
        <f>IF($O$13="X",$Q$9,'VA_k1=0.0_k2=1.0'!M211)</f>
        <v>5</v>
      </c>
      <c r="T212" s="133">
        <f>IF($O$13="X",$R$9,IF($N$7="S1",'VA_k1=0.0_k2=1.0'!N211,IF($N$7="S2",'VA_k1=0.0_k2=1.0'!O211,IF($N$7="I",'VA_k1=0.0_k2=1.0'!P211,IF($N$7="R",'VA_k1=0.0_k2=1.0'!Q211,IF($N$7="D",'VA_k1=0.0_k2=1.0'!R211,IF($N$7="V",'VA_k1=0.0_k2=1.0'!S211,"")))))))</f>
        <v>0.24673704225551346</v>
      </c>
      <c r="U212" s="133">
        <f>IF($O$14="X",$Q$9,'VA_k1=0.1_k2=0.9'!M211)</f>
        <v>5</v>
      </c>
      <c r="V212" s="133">
        <f>IF($O$14="X",$R$9,IF($N$7="S1",'VA_k1=0.1_k2=0.9'!N211,IF($N$7="S2",'VA_k1=0.1_k2=0.9'!O211,IF($N$7="I",'VA_k1=0.1_k2=0.9'!P211,IF($N$7="R",'VA_k1=0.1_k2=0.9'!Q211,IF($N$7="D",'VA_k1=0.1_k2=0.9'!R211,IF($N$7="V",'VA_k1=0.1_k2=0.9'!S211,"")))))))</f>
        <v>0.24673704225551346</v>
      </c>
      <c r="W212" s="133">
        <f>IF($O$15="X",$Q$9,'VA_k1=0.2_k2=0.8'!M211)</f>
        <v>5</v>
      </c>
      <c r="X212" s="133">
        <f>IF($O$15="X",$R$9,IF($N$7="S1",'VA_k1=0.2_k2=0.8'!N211,IF($N$7="S2",'VA_k1=0.2_k2=0.8'!O211,IF($N$7="I",'VA_k1=0.2_k2=0.8'!P211,IF($N$7="R",'VA_k1=0.2_k2=0.8'!Q211,IF($N$7="D",'VA_k1=0.2_k2=0.8'!R211,IF($N$7="V",'VA_k1=0.2_k2=0.8'!S211,"")))))))</f>
        <v>0.24673704225551346</v>
      </c>
      <c r="Y212" s="133">
        <f>IF($O$16="X",$Q$9,'VA_k1=0.3_k2=0.7'!M211)</f>
        <v>5</v>
      </c>
      <c r="Z212" s="133">
        <f>IF($O$16="X",$R$9,IF($N$7="S1",'VA_k1=0.3_k2=0.7'!N211,IF($N$7="S2",'VA_k1=0.3_k2=0.7'!O211,IF($N$7="I",'VA_k1=0.3_k2=0.7'!P211,IF($N$7="R",'VA_k1=0.3_k2=0.7'!Q211,IF($N$7="D",'VA_k1=0.3_k2=0.7'!R211,IF($N$7="V",'VA_k1=0.3_k2=0.7'!S211,"")))))))</f>
        <v>0.24673704225551346</v>
      </c>
      <c r="AA212" s="133">
        <f>IF($O$17="X",$Q$9,'VA_k1=0.4_k2=0.6'!M211)</f>
        <v>5</v>
      </c>
      <c r="AB212" s="133">
        <f>IF($O$17="X",$R$9,IF($N$7="S1",'VA_k1=0.4_k2=0.6'!N211,IF($N$7="S2",'VA_k1=0.4_k2=0.6'!O211,IF($N$7="I",'VA_k1=0.4_k2=0.6'!P211,IF($N$7="R",'VA_k1=0.4_k2=0.6'!Q211,IF($N$7="D",'VA_k1=0.4_k2=0.6'!R211,IF($N$7="V",'VA_k1=0.4_k2=0.6'!S211,"")))))))</f>
        <v>0.24673704225551346</v>
      </c>
      <c r="AC212" s="133">
        <f>IF($O$18="X",$Q$9,'VA_k1=0.5_k2=0.5'!M211)</f>
        <v>5</v>
      </c>
      <c r="AD212" s="133">
        <f>IF($O$18="X",$R$9,IF($N$7="S1",'VA_k1=0.5_k2=0.5'!N211,IF($N$7="S2",'VA_k1=0.5_k2=0.5'!O211,IF($N$7="I",'VA_k1=0.5_k2=0.5'!P211,IF($N$7="R",'VA_k1=0.5_k2=0.5'!Q211,IF($N$7="D",'VA_k1=0.5_k2=0.5'!R211,IF($N$7="V",'VA_k1=0.5_k2=0.5'!S211,"")))))))</f>
        <v>0.24673704225551346</v>
      </c>
      <c r="AE212" s="133">
        <f>IF($O$19="X",$Q$9,'VA_k1=0.6_k2=0.4'!M211)</f>
        <v>5</v>
      </c>
      <c r="AF212" s="133">
        <f>IF($O$19="X",$R$9,IF($N$7="S1",'VA_k1=0.6_k2=0.4'!N211,IF($N$7="S2",'VA_k1=0.6_k2=0.4'!O211,IF($N$7="I",'VA_k1=0.6_k2=0.4'!P211,IF($N$7="R",'VA_k1=0.6_k2=0.4'!Q211,IF($N$7="D",'VA_k1=0.6_k2=0.4'!R211,IF($N$7="V",'VA_k1=0.6_k2=0.4'!S211,"")))))))</f>
        <v>0.24673704225551346</v>
      </c>
      <c r="AG212" s="133">
        <f>IF($O$20="X",$Q$9,'VA_k1=0.7_k2=0.3'!M211)</f>
        <v>5</v>
      </c>
      <c r="AH212" s="133">
        <f>IF($O$20="X",$R$9,IF($N$7="S1",'VA_k1=0.7_k2=0.3'!N211,IF($N$7="S2",'VA_k1=0.7_k2=0.3'!O211,IF($N$7="I",'VA_k1=0.7_k2=0.3'!P211,IF($N$7="R",'VA_k1=0.7_k2=0.3'!Q211,IF($N$7="D",'VA_k1=0.7_k2=0.3'!R211,IF($N$7="V",'VA_k1=0.7_k2=0.3'!S211,"")))))))</f>
        <v>0.24673704225551346</v>
      </c>
      <c r="AI212" s="133">
        <f>IF($O$21="X",$Q$9,'VA_k1=0.8_k2=0.2'!M211)</f>
        <v>5</v>
      </c>
      <c r="AJ212" s="133">
        <f>IF($O$21="X",$R$9,IF($N$7="S1",'VA_k1=0.8_k2=0.2'!N211,IF($N$7="S2",'VA_k1=0.8_k2=0.2'!O211,IF($N$7="I",'VA_k1=0.8_k2=0.2'!P211,IF($N$7="R",'VA_k1=0.8_k2=0.2'!Q211,IF($N$7="D",'VA_k1=0.8_k2=0.2'!R211,IF($N$7="V",'VA_k1=0.8_k2=0.2'!S211,"")))))))</f>
        <v>0.24673704225551346</v>
      </c>
      <c r="AK212" s="133" t="e">
        <f>IF($O$22="X",$Q$9,'VA_k1=0.9_k2=0.1'!M211)</f>
        <v>#N/A</v>
      </c>
      <c r="AL212" s="133" t="e">
        <f>IF($O$22="X",$R$9,IF($N$7="S1",'VA_k1=0.9_k2=0.1'!N211,IF($N$7="S2",'VA_k1=0.9_k2=0.1'!O211,IF($N$7="I",'VA_k1=0.9_k2=0.1'!P211,IF($N$7="R",'VA_k1=0.9_k2=0.1'!Q211,IF($N$7="D",'VA_k1=0.9_k2=0.1'!R211,IF($N$7="V",'VA_k1=0.9_k2=0.1'!S211,"")))))))</f>
        <v>#N/A</v>
      </c>
      <c r="AM212" s="133">
        <f>IF($O$23="X",$Q$9,'VA_k1=1.0_k2=0.0'!M211)</f>
        <v>5</v>
      </c>
      <c r="AN212" s="133">
        <f>IF($O$23="X",$R$9,IF($N$7="S1",'VA_k1=1.0_k2=0.0'!N211,IF($N$7="S2",'VA_k1=1.0_k2=0.0'!O211,IF($N$7="I",'VA_k1=1.0_k2=0.0'!P211,IF($N$7="R",'VA_k1=1.0_k2=0.0'!Q211,IF($N$7="D",'VA_k1=1.0_k2=0.0'!R211,IF($N$7="V",'VA_k1=1.0_k2=0.0'!S211,"")))))))</f>
        <v>0.24673704225551346</v>
      </c>
    </row>
    <row r="213" spans="17:40" x14ac:dyDescent="0.25">
      <c r="Q213" s="133" t="e">
        <f>IF($O$12="X",$Q$9,'RESULTS (2S)'!B227)</f>
        <v>#N/A</v>
      </c>
      <c r="R213" s="133" t="e">
        <f>IF($O$12="X",$R$9,IF($N$7="S1",'RESULTS (2S)'!C227,IF($N$7="S2",'RESULTS (2S)'!D227,IF($N$7="I",'RESULTS (2S)'!E227,IF($N$7="R",'RESULTS (2S)'!F227,IF($N$7="D",'RESULTS (2S)'!G227,IF($N$7="V",'RESULTS (2S)'!H227,"")))))))</f>
        <v>#N/A</v>
      </c>
      <c r="S213" s="133">
        <f>IF($O$13="X",$Q$9,'VA_k1=0.0_k2=1.0'!M212)</f>
        <v>5</v>
      </c>
      <c r="T213" s="133">
        <f>IF($O$13="X",$R$9,IF($N$7="S1",'VA_k1=0.0_k2=1.0'!N212,IF($N$7="S2",'VA_k1=0.0_k2=1.0'!O212,IF($N$7="I",'VA_k1=0.0_k2=1.0'!P212,IF($N$7="R",'VA_k1=0.0_k2=1.0'!Q212,IF($N$7="D",'VA_k1=0.0_k2=1.0'!R212,IF($N$7="V",'VA_k1=0.0_k2=1.0'!S212,"")))))))</f>
        <v>0.24673704225551346</v>
      </c>
      <c r="U213" s="133">
        <f>IF($O$14="X",$Q$9,'VA_k1=0.1_k2=0.9'!M212)</f>
        <v>5</v>
      </c>
      <c r="V213" s="133">
        <f>IF($O$14="X",$R$9,IF($N$7="S1",'VA_k1=0.1_k2=0.9'!N212,IF($N$7="S2",'VA_k1=0.1_k2=0.9'!O212,IF($N$7="I",'VA_k1=0.1_k2=0.9'!P212,IF($N$7="R",'VA_k1=0.1_k2=0.9'!Q212,IF($N$7="D",'VA_k1=0.1_k2=0.9'!R212,IF($N$7="V",'VA_k1=0.1_k2=0.9'!S212,"")))))))</f>
        <v>0.24673704225551346</v>
      </c>
      <c r="W213" s="133">
        <f>IF($O$15="X",$Q$9,'VA_k1=0.2_k2=0.8'!M212)</f>
        <v>5</v>
      </c>
      <c r="X213" s="133">
        <f>IF($O$15="X",$R$9,IF($N$7="S1",'VA_k1=0.2_k2=0.8'!N212,IF($N$7="S2",'VA_k1=0.2_k2=0.8'!O212,IF($N$7="I",'VA_k1=0.2_k2=0.8'!P212,IF($N$7="R",'VA_k1=0.2_k2=0.8'!Q212,IF($N$7="D",'VA_k1=0.2_k2=0.8'!R212,IF($N$7="V",'VA_k1=0.2_k2=0.8'!S212,"")))))))</f>
        <v>0.24673704225551346</v>
      </c>
      <c r="Y213" s="133">
        <f>IF($O$16="X",$Q$9,'VA_k1=0.3_k2=0.7'!M212)</f>
        <v>5</v>
      </c>
      <c r="Z213" s="133">
        <f>IF($O$16="X",$R$9,IF($N$7="S1",'VA_k1=0.3_k2=0.7'!N212,IF($N$7="S2",'VA_k1=0.3_k2=0.7'!O212,IF($N$7="I",'VA_k1=0.3_k2=0.7'!P212,IF($N$7="R",'VA_k1=0.3_k2=0.7'!Q212,IF($N$7="D",'VA_k1=0.3_k2=0.7'!R212,IF($N$7="V",'VA_k1=0.3_k2=0.7'!S212,"")))))))</f>
        <v>0.24673704225551346</v>
      </c>
      <c r="AA213" s="133">
        <f>IF($O$17="X",$Q$9,'VA_k1=0.4_k2=0.6'!M212)</f>
        <v>5</v>
      </c>
      <c r="AB213" s="133">
        <f>IF($O$17="X",$R$9,IF($N$7="S1",'VA_k1=0.4_k2=0.6'!N212,IF($N$7="S2",'VA_k1=0.4_k2=0.6'!O212,IF($N$7="I",'VA_k1=0.4_k2=0.6'!P212,IF($N$7="R",'VA_k1=0.4_k2=0.6'!Q212,IF($N$7="D",'VA_k1=0.4_k2=0.6'!R212,IF($N$7="V",'VA_k1=0.4_k2=0.6'!S212,"")))))))</f>
        <v>0.24673704225551346</v>
      </c>
      <c r="AC213" s="133">
        <f>IF($O$18="X",$Q$9,'VA_k1=0.5_k2=0.5'!M212)</f>
        <v>5</v>
      </c>
      <c r="AD213" s="133">
        <f>IF($O$18="X",$R$9,IF($N$7="S1",'VA_k1=0.5_k2=0.5'!N212,IF($N$7="S2",'VA_k1=0.5_k2=0.5'!O212,IF($N$7="I",'VA_k1=0.5_k2=0.5'!P212,IF($N$7="R",'VA_k1=0.5_k2=0.5'!Q212,IF($N$7="D",'VA_k1=0.5_k2=0.5'!R212,IF($N$7="V",'VA_k1=0.5_k2=0.5'!S212,"")))))))</f>
        <v>0.24673704225551346</v>
      </c>
      <c r="AE213" s="133">
        <f>IF($O$19="X",$Q$9,'VA_k1=0.6_k2=0.4'!M212)</f>
        <v>5</v>
      </c>
      <c r="AF213" s="133">
        <f>IF($O$19="X",$R$9,IF($N$7="S1",'VA_k1=0.6_k2=0.4'!N212,IF($N$7="S2",'VA_k1=0.6_k2=0.4'!O212,IF($N$7="I",'VA_k1=0.6_k2=0.4'!P212,IF($N$7="R",'VA_k1=0.6_k2=0.4'!Q212,IF($N$7="D",'VA_k1=0.6_k2=0.4'!R212,IF($N$7="V",'VA_k1=0.6_k2=0.4'!S212,"")))))))</f>
        <v>0.24673704225551346</v>
      </c>
      <c r="AG213" s="133">
        <f>IF($O$20="X",$Q$9,'VA_k1=0.7_k2=0.3'!M212)</f>
        <v>5</v>
      </c>
      <c r="AH213" s="133">
        <f>IF($O$20="X",$R$9,IF($N$7="S1",'VA_k1=0.7_k2=0.3'!N212,IF($N$7="S2",'VA_k1=0.7_k2=0.3'!O212,IF($N$7="I",'VA_k1=0.7_k2=0.3'!P212,IF($N$7="R",'VA_k1=0.7_k2=0.3'!Q212,IF($N$7="D",'VA_k1=0.7_k2=0.3'!R212,IF($N$7="V",'VA_k1=0.7_k2=0.3'!S212,"")))))))</f>
        <v>0.24673704225551346</v>
      </c>
      <c r="AI213" s="133">
        <f>IF($O$21="X",$Q$9,'VA_k1=0.8_k2=0.2'!M212)</f>
        <v>5</v>
      </c>
      <c r="AJ213" s="133">
        <f>IF($O$21="X",$R$9,IF($N$7="S1",'VA_k1=0.8_k2=0.2'!N212,IF($N$7="S2",'VA_k1=0.8_k2=0.2'!O212,IF($N$7="I",'VA_k1=0.8_k2=0.2'!P212,IF($N$7="R",'VA_k1=0.8_k2=0.2'!Q212,IF($N$7="D",'VA_k1=0.8_k2=0.2'!R212,IF($N$7="V",'VA_k1=0.8_k2=0.2'!S212,"")))))))</f>
        <v>0.24673704225551346</v>
      </c>
      <c r="AK213" s="133" t="e">
        <f>IF($O$22="X",$Q$9,'VA_k1=0.9_k2=0.1'!M212)</f>
        <v>#N/A</v>
      </c>
      <c r="AL213" s="133" t="e">
        <f>IF($O$22="X",$R$9,IF($N$7="S1",'VA_k1=0.9_k2=0.1'!N212,IF($N$7="S2",'VA_k1=0.9_k2=0.1'!O212,IF($N$7="I",'VA_k1=0.9_k2=0.1'!P212,IF($N$7="R",'VA_k1=0.9_k2=0.1'!Q212,IF($N$7="D",'VA_k1=0.9_k2=0.1'!R212,IF($N$7="V",'VA_k1=0.9_k2=0.1'!S212,"")))))))</f>
        <v>#N/A</v>
      </c>
      <c r="AM213" s="133">
        <f>IF($O$23="X",$Q$9,'VA_k1=1.0_k2=0.0'!M212)</f>
        <v>5</v>
      </c>
      <c r="AN213" s="133">
        <f>IF($O$23="X",$R$9,IF($N$7="S1",'VA_k1=1.0_k2=0.0'!N212,IF($N$7="S2",'VA_k1=1.0_k2=0.0'!O212,IF($N$7="I",'VA_k1=1.0_k2=0.0'!P212,IF($N$7="R",'VA_k1=1.0_k2=0.0'!Q212,IF($N$7="D",'VA_k1=1.0_k2=0.0'!R212,IF($N$7="V",'VA_k1=1.0_k2=0.0'!S212,"")))))))</f>
        <v>0.24673704225551346</v>
      </c>
    </row>
    <row r="214" spans="17:40" x14ac:dyDescent="0.25">
      <c r="Q214" s="133" t="e">
        <f>IF($O$12="X",$Q$9,'RESULTS (2S)'!B228)</f>
        <v>#N/A</v>
      </c>
      <c r="R214" s="133" t="e">
        <f>IF($O$12="X",$R$9,IF($N$7="S1",'RESULTS (2S)'!C228,IF($N$7="S2",'RESULTS (2S)'!D228,IF($N$7="I",'RESULTS (2S)'!E228,IF($N$7="R",'RESULTS (2S)'!F228,IF($N$7="D",'RESULTS (2S)'!G228,IF($N$7="V",'RESULTS (2S)'!H228,"")))))))</f>
        <v>#N/A</v>
      </c>
      <c r="S214" s="133">
        <f>IF($O$13="X",$Q$9,'VA_k1=0.0_k2=1.0'!M213)</f>
        <v>5</v>
      </c>
      <c r="T214" s="133">
        <f>IF($O$13="X",$R$9,IF($N$7="S1",'VA_k1=0.0_k2=1.0'!N213,IF($N$7="S2",'VA_k1=0.0_k2=1.0'!O213,IF($N$7="I",'VA_k1=0.0_k2=1.0'!P213,IF($N$7="R",'VA_k1=0.0_k2=1.0'!Q213,IF($N$7="D",'VA_k1=0.0_k2=1.0'!R213,IF($N$7="V",'VA_k1=0.0_k2=1.0'!S213,"")))))))</f>
        <v>0.24673704225551346</v>
      </c>
      <c r="U214" s="133">
        <f>IF($O$14="X",$Q$9,'VA_k1=0.1_k2=0.9'!M213)</f>
        <v>5</v>
      </c>
      <c r="V214" s="133">
        <f>IF($O$14="X",$R$9,IF($N$7="S1",'VA_k1=0.1_k2=0.9'!N213,IF($N$7="S2",'VA_k1=0.1_k2=0.9'!O213,IF($N$7="I",'VA_k1=0.1_k2=0.9'!P213,IF($N$7="R",'VA_k1=0.1_k2=0.9'!Q213,IF($N$7="D",'VA_k1=0.1_k2=0.9'!R213,IF($N$7="V",'VA_k1=0.1_k2=0.9'!S213,"")))))))</f>
        <v>0.24673704225551346</v>
      </c>
      <c r="W214" s="133">
        <f>IF($O$15="X",$Q$9,'VA_k1=0.2_k2=0.8'!M213)</f>
        <v>5</v>
      </c>
      <c r="X214" s="133">
        <f>IF($O$15="X",$R$9,IF($N$7="S1",'VA_k1=0.2_k2=0.8'!N213,IF($N$7="S2",'VA_k1=0.2_k2=0.8'!O213,IF($N$7="I",'VA_k1=0.2_k2=0.8'!P213,IF($N$7="R",'VA_k1=0.2_k2=0.8'!Q213,IF($N$7="D",'VA_k1=0.2_k2=0.8'!R213,IF($N$7="V",'VA_k1=0.2_k2=0.8'!S213,"")))))))</f>
        <v>0.24673704225551346</v>
      </c>
      <c r="Y214" s="133">
        <f>IF($O$16="X",$Q$9,'VA_k1=0.3_k2=0.7'!M213)</f>
        <v>5</v>
      </c>
      <c r="Z214" s="133">
        <f>IF($O$16="X",$R$9,IF($N$7="S1",'VA_k1=0.3_k2=0.7'!N213,IF($N$7="S2",'VA_k1=0.3_k2=0.7'!O213,IF($N$7="I",'VA_k1=0.3_k2=0.7'!P213,IF($N$7="R",'VA_k1=0.3_k2=0.7'!Q213,IF($N$7="D",'VA_k1=0.3_k2=0.7'!R213,IF($N$7="V",'VA_k1=0.3_k2=0.7'!S213,"")))))))</f>
        <v>0.24673704225551346</v>
      </c>
      <c r="AA214" s="133">
        <f>IF($O$17="X",$Q$9,'VA_k1=0.4_k2=0.6'!M213)</f>
        <v>5</v>
      </c>
      <c r="AB214" s="133">
        <f>IF($O$17="X",$R$9,IF($N$7="S1",'VA_k1=0.4_k2=0.6'!N213,IF($N$7="S2",'VA_k1=0.4_k2=0.6'!O213,IF($N$7="I",'VA_k1=0.4_k2=0.6'!P213,IF($N$7="R",'VA_k1=0.4_k2=0.6'!Q213,IF($N$7="D",'VA_k1=0.4_k2=0.6'!R213,IF($N$7="V",'VA_k1=0.4_k2=0.6'!S213,"")))))))</f>
        <v>0.24673704225551346</v>
      </c>
      <c r="AC214" s="133">
        <f>IF($O$18="X",$Q$9,'VA_k1=0.5_k2=0.5'!M213)</f>
        <v>5</v>
      </c>
      <c r="AD214" s="133">
        <f>IF($O$18="X",$R$9,IF($N$7="S1",'VA_k1=0.5_k2=0.5'!N213,IF($N$7="S2",'VA_k1=0.5_k2=0.5'!O213,IF($N$7="I",'VA_k1=0.5_k2=0.5'!P213,IF($N$7="R",'VA_k1=0.5_k2=0.5'!Q213,IF($N$7="D",'VA_k1=0.5_k2=0.5'!R213,IF($N$7="V",'VA_k1=0.5_k2=0.5'!S213,"")))))))</f>
        <v>0.24673704225551346</v>
      </c>
      <c r="AE214" s="133">
        <f>IF($O$19="X",$Q$9,'VA_k1=0.6_k2=0.4'!M213)</f>
        <v>5</v>
      </c>
      <c r="AF214" s="133">
        <f>IF($O$19="X",$R$9,IF($N$7="S1",'VA_k1=0.6_k2=0.4'!N213,IF($N$7="S2",'VA_k1=0.6_k2=0.4'!O213,IF($N$7="I",'VA_k1=0.6_k2=0.4'!P213,IF($N$7="R",'VA_k1=0.6_k2=0.4'!Q213,IF($N$7="D",'VA_k1=0.6_k2=0.4'!R213,IF($N$7="V",'VA_k1=0.6_k2=0.4'!S213,"")))))))</f>
        <v>0.24673704225551346</v>
      </c>
      <c r="AG214" s="133">
        <f>IF($O$20="X",$Q$9,'VA_k1=0.7_k2=0.3'!M213)</f>
        <v>5</v>
      </c>
      <c r="AH214" s="133">
        <f>IF($O$20="X",$R$9,IF($N$7="S1",'VA_k1=0.7_k2=0.3'!N213,IF($N$7="S2",'VA_k1=0.7_k2=0.3'!O213,IF($N$7="I",'VA_k1=0.7_k2=0.3'!P213,IF($N$7="R",'VA_k1=0.7_k2=0.3'!Q213,IF($N$7="D",'VA_k1=0.7_k2=0.3'!R213,IF($N$7="V",'VA_k1=0.7_k2=0.3'!S213,"")))))))</f>
        <v>0.24673704225551346</v>
      </c>
      <c r="AI214" s="133">
        <f>IF($O$21="X",$Q$9,'VA_k1=0.8_k2=0.2'!M213)</f>
        <v>5</v>
      </c>
      <c r="AJ214" s="133">
        <f>IF($O$21="X",$R$9,IF($N$7="S1",'VA_k1=0.8_k2=0.2'!N213,IF($N$7="S2",'VA_k1=0.8_k2=0.2'!O213,IF($N$7="I",'VA_k1=0.8_k2=0.2'!P213,IF($N$7="R",'VA_k1=0.8_k2=0.2'!Q213,IF($N$7="D",'VA_k1=0.8_k2=0.2'!R213,IF($N$7="V",'VA_k1=0.8_k2=0.2'!S213,"")))))))</f>
        <v>0.24673704225551346</v>
      </c>
      <c r="AK214" s="133" t="e">
        <f>IF($O$22="X",$Q$9,'VA_k1=0.9_k2=0.1'!M213)</f>
        <v>#N/A</v>
      </c>
      <c r="AL214" s="133" t="e">
        <f>IF($O$22="X",$R$9,IF($N$7="S1",'VA_k1=0.9_k2=0.1'!N213,IF($N$7="S2",'VA_k1=0.9_k2=0.1'!O213,IF($N$7="I",'VA_k1=0.9_k2=0.1'!P213,IF($N$7="R",'VA_k1=0.9_k2=0.1'!Q213,IF($N$7="D",'VA_k1=0.9_k2=0.1'!R213,IF($N$7="V",'VA_k1=0.9_k2=0.1'!S213,"")))))))</f>
        <v>#N/A</v>
      </c>
      <c r="AM214" s="133">
        <f>IF($O$23="X",$Q$9,'VA_k1=1.0_k2=0.0'!M213)</f>
        <v>5</v>
      </c>
      <c r="AN214" s="133">
        <f>IF($O$23="X",$R$9,IF($N$7="S1",'VA_k1=1.0_k2=0.0'!N213,IF($N$7="S2",'VA_k1=1.0_k2=0.0'!O213,IF($N$7="I",'VA_k1=1.0_k2=0.0'!P213,IF($N$7="R",'VA_k1=1.0_k2=0.0'!Q213,IF($N$7="D",'VA_k1=1.0_k2=0.0'!R213,IF($N$7="V",'VA_k1=1.0_k2=0.0'!S213,"")))))))</f>
        <v>0.24673704225551346</v>
      </c>
    </row>
    <row r="215" spans="17:40" x14ac:dyDescent="0.25">
      <c r="Q215" s="133" t="e">
        <f>IF($O$12="X",$Q$9,'RESULTS (2S)'!B229)</f>
        <v>#N/A</v>
      </c>
      <c r="R215" s="133" t="e">
        <f>IF($O$12="X",$R$9,IF($N$7="S1",'RESULTS (2S)'!C229,IF($N$7="S2",'RESULTS (2S)'!D229,IF($N$7="I",'RESULTS (2S)'!E229,IF($N$7="R",'RESULTS (2S)'!F229,IF($N$7="D",'RESULTS (2S)'!G229,IF($N$7="V",'RESULTS (2S)'!H229,"")))))))</f>
        <v>#N/A</v>
      </c>
      <c r="S215" s="133">
        <f>IF($O$13="X",$Q$9,'VA_k1=0.0_k2=1.0'!M214)</f>
        <v>5</v>
      </c>
      <c r="T215" s="133">
        <f>IF($O$13="X",$R$9,IF($N$7="S1",'VA_k1=0.0_k2=1.0'!N214,IF($N$7="S2",'VA_k1=0.0_k2=1.0'!O214,IF($N$7="I",'VA_k1=0.0_k2=1.0'!P214,IF($N$7="R",'VA_k1=0.0_k2=1.0'!Q214,IF($N$7="D",'VA_k1=0.0_k2=1.0'!R214,IF($N$7="V",'VA_k1=0.0_k2=1.0'!S214,"")))))))</f>
        <v>0.24673704225551346</v>
      </c>
      <c r="U215" s="133">
        <f>IF($O$14="X",$Q$9,'VA_k1=0.1_k2=0.9'!M214)</f>
        <v>5</v>
      </c>
      <c r="V215" s="133">
        <f>IF($O$14="X",$R$9,IF($N$7="S1",'VA_k1=0.1_k2=0.9'!N214,IF($N$7="S2",'VA_k1=0.1_k2=0.9'!O214,IF($N$7="I",'VA_k1=0.1_k2=0.9'!P214,IF($N$7="R",'VA_k1=0.1_k2=0.9'!Q214,IF($N$7="D",'VA_k1=0.1_k2=0.9'!R214,IF($N$7="V",'VA_k1=0.1_k2=0.9'!S214,"")))))))</f>
        <v>0.24673704225551346</v>
      </c>
      <c r="W215" s="133">
        <f>IF($O$15="X",$Q$9,'VA_k1=0.2_k2=0.8'!M214)</f>
        <v>5</v>
      </c>
      <c r="X215" s="133">
        <f>IF($O$15="X",$R$9,IF($N$7="S1",'VA_k1=0.2_k2=0.8'!N214,IF($N$7="S2",'VA_k1=0.2_k2=0.8'!O214,IF($N$7="I",'VA_k1=0.2_k2=0.8'!P214,IF($N$7="R",'VA_k1=0.2_k2=0.8'!Q214,IF($N$7="D",'VA_k1=0.2_k2=0.8'!R214,IF($N$7="V",'VA_k1=0.2_k2=0.8'!S214,"")))))))</f>
        <v>0.24673704225551346</v>
      </c>
      <c r="Y215" s="133">
        <f>IF($O$16="X",$Q$9,'VA_k1=0.3_k2=0.7'!M214)</f>
        <v>5</v>
      </c>
      <c r="Z215" s="133">
        <f>IF($O$16="X",$R$9,IF($N$7="S1",'VA_k1=0.3_k2=0.7'!N214,IF($N$7="S2",'VA_k1=0.3_k2=0.7'!O214,IF($N$7="I",'VA_k1=0.3_k2=0.7'!P214,IF($N$7="R",'VA_k1=0.3_k2=0.7'!Q214,IF($N$7="D",'VA_k1=0.3_k2=0.7'!R214,IF($N$7="V",'VA_k1=0.3_k2=0.7'!S214,"")))))))</f>
        <v>0.24673704225551346</v>
      </c>
      <c r="AA215" s="133">
        <f>IF($O$17="X",$Q$9,'VA_k1=0.4_k2=0.6'!M214)</f>
        <v>5</v>
      </c>
      <c r="AB215" s="133">
        <f>IF($O$17="X",$R$9,IF($N$7="S1",'VA_k1=0.4_k2=0.6'!N214,IF($N$7="S2",'VA_k1=0.4_k2=0.6'!O214,IF($N$7="I",'VA_k1=0.4_k2=0.6'!P214,IF($N$7="R",'VA_k1=0.4_k2=0.6'!Q214,IF($N$7="D",'VA_k1=0.4_k2=0.6'!R214,IF($N$7="V",'VA_k1=0.4_k2=0.6'!S214,"")))))))</f>
        <v>0.24673704225551346</v>
      </c>
      <c r="AC215" s="133">
        <f>IF($O$18="X",$Q$9,'VA_k1=0.5_k2=0.5'!M214)</f>
        <v>5</v>
      </c>
      <c r="AD215" s="133">
        <f>IF($O$18="X",$R$9,IF($N$7="S1",'VA_k1=0.5_k2=0.5'!N214,IF($N$7="S2",'VA_k1=0.5_k2=0.5'!O214,IF($N$7="I",'VA_k1=0.5_k2=0.5'!P214,IF($N$7="R",'VA_k1=0.5_k2=0.5'!Q214,IF($N$7="D",'VA_k1=0.5_k2=0.5'!R214,IF($N$7="V",'VA_k1=0.5_k2=0.5'!S214,"")))))))</f>
        <v>0.24673704225551346</v>
      </c>
      <c r="AE215" s="133">
        <f>IF($O$19="X",$Q$9,'VA_k1=0.6_k2=0.4'!M214)</f>
        <v>5</v>
      </c>
      <c r="AF215" s="133">
        <f>IF($O$19="X",$R$9,IF($N$7="S1",'VA_k1=0.6_k2=0.4'!N214,IF($N$7="S2",'VA_k1=0.6_k2=0.4'!O214,IF($N$7="I",'VA_k1=0.6_k2=0.4'!P214,IF($N$7="R",'VA_k1=0.6_k2=0.4'!Q214,IF($N$7="D",'VA_k1=0.6_k2=0.4'!R214,IF($N$7="V",'VA_k1=0.6_k2=0.4'!S214,"")))))))</f>
        <v>0.24673704225551346</v>
      </c>
      <c r="AG215" s="133">
        <f>IF($O$20="X",$Q$9,'VA_k1=0.7_k2=0.3'!M214)</f>
        <v>5</v>
      </c>
      <c r="AH215" s="133">
        <f>IF($O$20="X",$R$9,IF($N$7="S1",'VA_k1=0.7_k2=0.3'!N214,IF($N$7="S2",'VA_k1=0.7_k2=0.3'!O214,IF($N$7="I",'VA_k1=0.7_k2=0.3'!P214,IF($N$7="R",'VA_k1=0.7_k2=0.3'!Q214,IF($N$7="D",'VA_k1=0.7_k2=0.3'!R214,IF($N$7="V",'VA_k1=0.7_k2=0.3'!S214,"")))))))</f>
        <v>0.24673704225551346</v>
      </c>
      <c r="AI215" s="133">
        <f>IF($O$21="X",$Q$9,'VA_k1=0.8_k2=0.2'!M214)</f>
        <v>5</v>
      </c>
      <c r="AJ215" s="133">
        <f>IF($O$21="X",$R$9,IF($N$7="S1",'VA_k1=0.8_k2=0.2'!N214,IF($N$7="S2",'VA_k1=0.8_k2=0.2'!O214,IF($N$7="I",'VA_k1=0.8_k2=0.2'!P214,IF($N$7="R",'VA_k1=0.8_k2=0.2'!Q214,IF($N$7="D",'VA_k1=0.8_k2=0.2'!R214,IF($N$7="V",'VA_k1=0.8_k2=0.2'!S214,"")))))))</f>
        <v>0.24673704225551346</v>
      </c>
      <c r="AK215" s="133" t="e">
        <f>IF($O$22="X",$Q$9,'VA_k1=0.9_k2=0.1'!M214)</f>
        <v>#N/A</v>
      </c>
      <c r="AL215" s="133" t="e">
        <f>IF($O$22="X",$R$9,IF($N$7="S1",'VA_k1=0.9_k2=0.1'!N214,IF($N$7="S2",'VA_k1=0.9_k2=0.1'!O214,IF($N$7="I",'VA_k1=0.9_k2=0.1'!P214,IF($N$7="R",'VA_k1=0.9_k2=0.1'!Q214,IF($N$7="D",'VA_k1=0.9_k2=0.1'!R214,IF($N$7="V",'VA_k1=0.9_k2=0.1'!S214,"")))))))</f>
        <v>#N/A</v>
      </c>
      <c r="AM215" s="133">
        <f>IF($O$23="X",$Q$9,'VA_k1=1.0_k2=0.0'!M214)</f>
        <v>5</v>
      </c>
      <c r="AN215" s="133">
        <f>IF($O$23="X",$R$9,IF($N$7="S1",'VA_k1=1.0_k2=0.0'!N214,IF($N$7="S2",'VA_k1=1.0_k2=0.0'!O214,IF($N$7="I",'VA_k1=1.0_k2=0.0'!P214,IF($N$7="R",'VA_k1=1.0_k2=0.0'!Q214,IF($N$7="D",'VA_k1=1.0_k2=0.0'!R214,IF($N$7="V",'VA_k1=1.0_k2=0.0'!S214,"")))))))</f>
        <v>0.24673704225551346</v>
      </c>
    </row>
    <row r="216" spans="17:40" x14ac:dyDescent="0.25">
      <c r="Q216" s="133" t="e">
        <f>IF($O$12="X",$Q$9,'RESULTS (2S)'!B230)</f>
        <v>#N/A</v>
      </c>
      <c r="R216" s="133" t="e">
        <f>IF($O$12="X",$R$9,IF($N$7="S1",'RESULTS (2S)'!C230,IF($N$7="S2",'RESULTS (2S)'!D230,IF($N$7="I",'RESULTS (2S)'!E230,IF($N$7="R",'RESULTS (2S)'!F230,IF($N$7="D",'RESULTS (2S)'!G230,IF($N$7="V",'RESULTS (2S)'!H230,"")))))))</f>
        <v>#N/A</v>
      </c>
      <c r="S216" s="133">
        <f>IF($O$13="X",$Q$9,'VA_k1=0.0_k2=1.0'!M215)</f>
        <v>5</v>
      </c>
      <c r="T216" s="133">
        <f>IF($O$13="X",$R$9,IF($N$7="S1",'VA_k1=0.0_k2=1.0'!N215,IF($N$7="S2",'VA_k1=0.0_k2=1.0'!O215,IF($N$7="I",'VA_k1=0.0_k2=1.0'!P215,IF($N$7="R",'VA_k1=0.0_k2=1.0'!Q215,IF($N$7="D",'VA_k1=0.0_k2=1.0'!R215,IF($N$7="V",'VA_k1=0.0_k2=1.0'!S215,"")))))))</f>
        <v>0.24673704225551346</v>
      </c>
      <c r="U216" s="133">
        <f>IF($O$14="X",$Q$9,'VA_k1=0.1_k2=0.9'!M215)</f>
        <v>5</v>
      </c>
      <c r="V216" s="133">
        <f>IF($O$14="X",$R$9,IF($N$7="S1",'VA_k1=0.1_k2=0.9'!N215,IF($N$7="S2",'VA_k1=0.1_k2=0.9'!O215,IF($N$7="I",'VA_k1=0.1_k2=0.9'!P215,IF($N$7="R",'VA_k1=0.1_k2=0.9'!Q215,IF($N$7="D",'VA_k1=0.1_k2=0.9'!R215,IF($N$7="V",'VA_k1=0.1_k2=0.9'!S215,"")))))))</f>
        <v>0.24673704225551346</v>
      </c>
      <c r="W216" s="133">
        <f>IF($O$15="X",$Q$9,'VA_k1=0.2_k2=0.8'!M215)</f>
        <v>5</v>
      </c>
      <c r="X216" s="133">
        <f>IF($O$15="X",$R$9,IF($N$7="S1",'VA_k1=0.2_k2=0.8'!N215,IF($N$7="S2",'VA_k1=0.2_k2=0.8'!O215,IF($N$7="I",'VA_k1=0.2_k2=0.8'!P215,IF($N$7="R",'VA_k1=0.2_k2=0.8'!Q215,IF($N$7="D",'VA_k1=0.2_k2=0.8'!R215,IF($N$7="V",'VA_k1=0.2_k2=0.8'!S215,"")))))))</f>
        <v>0.24673704225551346</v>
      </c>
      <c r="Y216" s="133">
        <f>IF($O$16="X",$Q$9,'VA_k1=0.3_k2=0.7'!M215)</f>
        <v>5</v>
      </c>
      <c r="Z216" s="133">
        <f>IF($O$16="X",$R$9,IF($N$7="S1",'VA_k1=0.3_k2=0.7'!N215,IF($N$7="S2",'VA_k1=0.3_k2=0.7'!O215,IF($N$7="I",'VA_k1=0.3_k2=0.7'!P215,IF($N$7="R",'VA_k1=0.3_k2=0.7'!Q215,IF($N$7="D",'VA_k1=0.3_k2=0.7'!R215,IF($N$7="V",'VA_k1=0.3_k2=0.7'!S215,"")))))))</f>
        <v>0.24673704225551346</v>
      </c>
      <c r="AA216" s="133">
        <f>IF($O$17="X",$Q$9,'VA_k1=0.4_k2=0.6'!M215)</f>
        <v>5</v>
      </c>
      <c r="AB216" s="133">
        <f>IF($O$17="X",$R$9,IF($N$7="S1",'VA_k1=0.4_k2=0.6'!N215,IF($N$7="S2",'VA_k1=0.4_k2=0.6'!O215,IF($N$7="I",'VA_k1=0.4_k2=0.6'!P215,IF($N$7="R",'VA_k1=0.4_k2=0.6'!Q215,IF($N$7="D",'VA_k1=0.4_k2=0.6'!R215,IF($N$7="V",'VA_k1=0.4_k2=0.6'!S215,"")))))))</f>
        <v>0.24673704225551346</v>
      </c>
      <c r="AC216" s="133">
        <f>IF($O$18="X",$Q$9,'VA_k1=0.5_k2=0.5'!M215)</f>
        <v>5</v>
      </c>
      <c r="AD216" s="133">
        <f>IF($O$18="X",$R$9,IF($N$7="S1",'VA_k1=0.5_k2=0.5'!N215,IF($N$7="S2",'VA_k1=0.5_k2=0.5'!O215,IF($N$7="I",'VA_k1=0.5_k2=0.5'!P215,IF($N$7="R",'VA_k1=0.5_k2=0.5'!Q215,IF($N$7="D",'VA_k1=0.5_k2=0.5'!R215,IF($N$7="V",'VA_k1=0.5_k2=0.5'!S215,"")))))))</f>
        <v>0.24673704225551346</v>
      </c>
      <c r="AE216" s="133">
        <f>IF($O$19="X",$Q$9,'VA_k1=0.6_k2=0.4'!M215)</f>
        <v>5</v>
      </c>
      <c r="AF216" s="133">
        <f>IF($O$19="X",$R$9,IF($N$7="S1",'VA_k1=0.6_k2=0.4'!N215,IF($N$7="S2",'VA_k1=0.6_k2=0.4'!O215,IF($N$7="I",'VA_k1=0.6_k2=0.4'!P215,IF($N$7="R",'VA_k1=0.6_k2=0.4'!Q215,IF($N$7="D",'VA_k1=0.6_k2=0.4'!R215,IF($N$7="V",'VA_k1=0.6_k2=0.4'!S215,"")))))))</f>
        <v>0.24673704225551346</v>
      </c>
      <c r="AG216" s="133">
        <f>IF($O$20="X",$Q$9,'VA_k1=0.7_k2=0.3'!M215)</f>
        <v>5</v>
      </c>
      <c r="AH216" s="133">
        <f>IF($O$20="X",$R$9,IF($N$7="S1",'VA_k1=0.7_k2=0.3'!N215,IF($N$7="S2",'VA_k1=0.7_k2=0.3'!O215,IF($N$7="I",'VA_k1=0.7_k2=0.3'!P215,IF($N$7="R",'VA_k1=0.7_k2=0.3'!Q215,IF($N$7="D",'VA_k1=0.7_k2=0.3'!R215,IF($N$7="V",'VA_k1=0.7_k2=0.3'!S215,"")))))))</f>
        <v>0.24673704225551346</v>
      </c>
      <c r="AI216" s="133">
        <f>IF($O$21="X",$Q$9,'VA_k1=0.8_k2=0.2'!M215)</f>
        <v>5</v>
      </c>
      <c r="AJ216" s="133">
        <f>IF($O$21="X",$R$9,IF($N$7="S1",'VA_k1=0.8_k2=0.2'!N215,IF($N$7="S2",'VA_k1=0.8_k2=0.2'!O215,IF($N$7="I",'VA_k1=0.8_k2=0.2'!P215,IF($N$7="R",'VA_k1=0.8_k2=0.2'!Q215,IF($N$7="D",'VA_k1=0.8_k2=0.2'!R215,IF($N$7="V",'VA_k1=0.8_k2=0.2'!S215,"")))))))</f>
        <v>0.24673704225551346</v>
      </c>
      <c r="AK216" s="133" t="e">
        <f>IF($O$22="X",$Q$9,'VA_k1=0.9_k2=0.1'!M215)</f>
        <v>#N/A</v>
      </c>
      <c r="AL216" s="133" t="e">
        <f>IF($O$22="X",$R$9,IF($N$7="S1",'VA_k1=0.9_k2=0.1'!N215,IF($N$7="S2",'VA_k1=0.9_k2=0.1'!O215,IF($N$7="I",'VA_k1=0.9_k2=0.1'!P215,IF($N$7="R",'VA_k1=0.9_k2=0.1'!Q215,IF($N$7="D",'VA_k1=0.9_k2=0.1'!R215,IF($N$7="V",'VA_k1=0.9_k2=0.1'!S215,"")))))))</f>
        <v>#N/A</v>
      </c>
      <c r="AM216" s="133">
        <f>IF($O$23="X",$Q$9,'VA_k1=1.0_k2=0.0'!M215)</f>
        <v>5</v>
      </c>
      <c r="AN216" s="133">
        <f>IF($O$23="X",$R$9,IF($N$7="S1",'VA_k1=1.0_k2=0.0'!N215,IF($N$7="S2",'VA_k1=1.0_k2=0.0'!O215,IF($N$7="I",'VA_k1=1.0_k2=0.0'!P215,IF($N$7="R",'VA_k1=1.0_k2=0.0'!Q215,IF($N$7="D",'VA_k1=1.0_k2=0.0'!R215,IF($N$7="V",'VA_k1=1.0_k2=0.0'!S215,"")))))))</f>
        <v>0.24673704225551346</v>
      </c>
    </row>
    <row r="217" spans="17:40" x14ac:dyDescent="0.25">
      <c r="Q217" s="133" t="e">
        <f>IF($O$12="X",$Q$9,'RESULTS (2S)'!B231)</f>
        <v>#N/A</v>
      </c>
      <c r="R217" s="133" t="e">
        <f>IF($O$12="X",$R$9,IF($N$7="S1",'RESULTS (2S)'!C231,IF($N$7="S2",'RESULTS (2S)'!D231,IF($N$7="I",'RESULTS (2S)'!E231,IF($N$7="R",'RESULTS (2S)'!F231,IF($N$7="D",'RESULTS (2S)'!G231,IF($N$7="V",'RESULTS (2S)'!H231,"")))))))</f>
        <v>#N/A</v>
      </c>
      <c r="S217" s="133">
        <f>IF($O$13="X",$Q$9,'VA_k1=0.0_k2=1.0'!M216)</f>
        <v>5</v>
      </c>
      <c r="T217" s="133">
        <f>IF($O$13="X",$R$9,IF($N$7="S1",'VA_k1=0.0_k2=1.0'!N216,IF($N$7="S2",'VA_k1=0.0_k2=1.0'!O216,IF($N$7="I",'VA_k1=0.0_k2=1.0'!P216,IF($N$7="R",'VA_k1=0.0_k2=1.0'!Q216,IF($N$7="D",'VA_k1=0.0_k2=1.0'!R216,IF($N$7="V",'VA_k1=0.0_k2=1.0'!S216,"")))))))</f>
        <v>0.24673704225551346</v>
      </c>
      <c r="U217" s="133">
        <f>IF($O$14="X",$Q$9,'VA_k1=0.1_k2=0.9'!M216)</f>
        <v>5</v>
      </c>
      <c r="V217" s="133">
        <f>IF($O$14="X",$R$9,IF($N$7="S1",'VA_k1=0.1_k2=0.9'!N216,IF($N$7="S2",'VA_k1=0.1_k2=0.9'!O216,IF($N$7="I",'VA_k1=0.1_k2=0.9'!P216,IF($N$7="R",'VA_k1=0.1_k2=0.9'!Q216,IF($N$7="D",'VA_k1=0.1_k2=0.9'!R216,IF($N$7="V",'VA_k1=0.1_k2=0.9'!S216,"")))))))</f>
        <v>0.24673704225551346</v>
      </c>
      <c r="W217" s="133">
        <f>IF($O$15="X",$Q$9,'VA_k1=0.2_k2=0.8'!M216)</f>
        <v>5</v>
      </c>
      <c r="X217" s="133">
        <f>IF($O$15="X",$R$9,IF($N$7="S1",'VA_k1=0.2_k2=0.8'!N216,IF($N$7="S2",'VA_k1=0.2_k2=0.8'!O216,IF($N$7="I",'VA_k1=0.2_k2=0.8'!P216,IF($N$7="R",'VA_k1=0.2_k2=0.8'!Q216,IF($N$7="D",'VA_k1=0.2_k2=0.8'!R216,IF($N$7="V",'VA_k1=0.2_k2=0.8'!S216,"")))))))</f>
        <v>0.24673704225551346</v>
      </c>
      <c r="Y217" s="133">
        <f>IF($O$16="X",$Q$9,'VA_k1=0.3_k2=0.7'!M216)</f>
        <v>5</v>
      </c>
      <c r="Z217" s="133">
        <f>IF($O$16="X",$R$9,IF($N$7="S1",'VA_k1=0.3_k2=0.7'!N216,IF($N$7="S2",'VA_k1=0.3_k2=0.7'!O216,IF($N$7="I",'VA_k1=0.3_k2=0.7'!P216,IF($N$7="R",'VA_k1=0.3_k2=0.7'!Q216,IF($N$7="D",'VA_k1=0.3_k2=0.7'!R216,IF($N$7="V",'VA_k1=0.3_k2=0.7'!S216,"")))))))</f>
        <v>0.24673704225551346</v>
      </c>
      <c r="AA217" s="133">
        <f>IF($O$17="X",$Q$9,'VA_k1=0.4_k2=0.6'!M216)</f>
        <v>5</v>
      </c>
      <c r="AB217" s="133">
        <f>IF($O$17="X",$R$9,IF($N$7="S1",'VA_k1=0.4_k2=0.6'!N216,IF($N$7="S2",'VA_k1=0.4_k2=0.6'!O216,IF($N$7="I",'VA_k1=0.4_k2=0.6'!P216,IF($N$7="R",'VA_k1=0.4_k2=0.6'!Q216,IF($N$7="D",'VA_k1=0.4_k2=0.6'!R216,IF($N$7="V",'VA_k1=0.4_k2=0.6'!S216,"")))))))</f>
        <v>0.24673704225551346</v>
      </c>
      <c r="AC217" s="133">
        <f>IF($O$18="X",$Q$9,'VA_k1=0.5_k2=0.5'!M216)</f>
        <v>5</v>
      </c>
      <c r="AD217" s="133">
        <f>IF($O$18="X",$R$9,IF($N$7="S1",'VA_k1=0.5_k2=0.5'!N216,IF($N$7="S2",'VA_k1=0.5_k2=0.5'!O216,IF($N$7="I",'VA_k1=0.5_k2=0.5'!P216,IF($N$7="R",'VA_k1=0.5_k2=0.5'!Q216,IF($N$7="D",'VA_k1=0.5_k2=0.5'!R216,IF($N$7="V",'VA_k1=0.5_k2=0.5'!S216,"")))))))</f>
        <v>0.24673704225551346</v>
      </c>
      <c r="AE217" s="133">
        <f>IF($O$19="X",$Q$9,'VA_k1=0.6_k2=0.4'!M216)</f>
        <v>5</v>
      </c>
      <c r="AF217" s="133">
        <f>IF($O$19="X",$R$9,IF($N$7="S1",'VA_k1=0.6_k2=0.4'!N216,IF($N$7="S2",'VA_k1=0.6_k2=0.4'!O216,IF($N$7="I",'VA_k1=0.6_k2=0.4'!P216,IF($N$7="R",'VA_k1=0.6_k2=0.4'!Q216,IF($N$7="D",'VA_k1=0.6_k2=0.4'!R216,IF($N$7="V",'VA_k1=0.6_k2=0.4'!S216,"")))))))</f>
        <v>0.24673704225551346</v>
      </c>
      <c r="AG217" s="133">
        <f>IF($O$20="X",$Q$9,'VA_k1=0.7_k2=0.3'!M216)</f>
        <v>5</v>
      </c>
      <c r="AH217" s="133">
        <f>IF($O$20="X",$R$9,IF($N$7="S1",'VA_k1=0.7_k2=0.3'!N216,IF($N$7="S2",'VA_k1=0.7_k2=0.3'!O216,IF($N$7="I",'VA_k1=0.7_k2=0.3'!P216,IF($N$7="R",'VA_k1=0.7_k2=0.3'!Q216,IF($N$7="D",'VA_k1=0.7_k2=0.3'!R216,IF($N$7="V",'VA_k1=0.7_k2=0.3'!S216,"")))))))</f>
        <v>0.24673704225551346</v>
      </c>
      <c r="AI217" s="133">
        <f>IF($O$21="X",$Q$9,'VA_k1=0.8_k2=0.2'!M216)</f>
        <v>5</v>
      </c>
      <c r="AJ217" s="133">
        <f>IF($O$21="X",$R$9,IF($N$7="S1",'VA_k1=0.8_k2=0.2'!N216,IF($N$7="S2",'VA_k1=0.8_k2=0.2'!O216,IF($N$7="I",'VA_k1=0.8_k2=0.2'!P216,IF($N$7="R",'VA_k1=0.8_k2=0.2'!Q216,IF($N$7="D",'VA_k1=0.8_k2=0.2'!R216,IF($N$7="V",'VA_k1=0.8_k2=0.2'!S216,"")))))))</f>
        <v>0.24673704225551346</v>
      </c>
      <c r="AK217" s="133" t="e">
        <f>IF($O$22="X",$Q$9,'VA_k1=0.9_k2=0.1'!M216)</f>
        <v>#N/A</v>
      </c>
      <c r="AL217" s="133" t="e">
        <f>IF($O$22="X",$R$9,IF($N$7="S1",'VA_k1=0.9_k2=0.1'!N216,IF($N$7="S2",'VA_k1=0.9_k2=0.1'!O216,IF($N$7="I",'VA_k1=0.9_k2=0.1'!P216,IF($N$7="R",'VA_k1=0.9_k2=0.1'!Q216,IF($N$7="D",'VA_k1=0.9_k2=0.1'!R216,IF($N$7="V",'VA_k1=0.9_k2=0.1'!S216,"")))))))</f>
        <v>#N/A</v>
      </c>
      <c r="AM217" s="133">
        <f>IF($O$23="X",$Q$9,'VA_k1=1.0_k2=0.0'!M216)</f>
        <v>5</v>
      </c>
      <c r="AN217" s="133">
        <f>IF($O$23="X",$R$9,IF($N$7="S1",'VA_k1=1.0_k2=0.0'!N216,IF($N$7="S2",'VA_k1=1.0_k2=0.0'!O216,IF($N$7="I",'VA_k1=1.0_k2=0.0'!P216,IF($N$7="R",'VA_k1=1.0_k2=0.0'!Q216,IF($N$7="D",'VA_k1=1.0_k2=0.0'!R216,IF($N$7="V",'VA_k1=1.0_k2=0.0'!S216,"")))))))</f>
        <v>0.24673704225551346</v>
      </c>
    </row>
    <row r="218" spans="17:40" x14ac:dyDescent="0.25">
      <c r="Q218" s="133" t="e">
        <f>IF($O$12="X",$Q$9,'RESULTS (2S)'!B232)</f>
        <v>#N/A</v>
      </c>
      <c r="R218" s="133" t="e">
        <f>IF($O$12="X",$R$9,IF($N$7="S1",'RESULTS (2S)'!C232,IF($N$7="S2",'RESULTS (2S)'!D232,IF($N$7="I",'RESULTS (2S)'!E232,IF($N$7="R",'RESULTS (2S)'!F232,IF($N$7="D",'RESULTS (2S)'!G232,IF($N$7="V",'RESULTS (2S)'!H232,"")))))))</f>
        <v>#N/A</v>
      </c>
      <c r="S218" s="133">
        <f>IF($O$13="X",$Q$9,'VA_k1=0.0_k2=1.0'!M217)</f>
        <v>5</v>
      </c>
      <c r="T218" s="133">
        <f>IF($O$13="X",$R$9,IF($N$7="S1",'VA_k1=0.0_k2=1.0'!N217,IF($N$7="S2",'VA_k1=0.0_k2=1.0'!O217,IF($N$7="I",'VA_k1=0.0_k2=1.0'!P217,IF($N$7="R",'VA_k1=0.0_k2=1.0'!Q217,IF($N$7="D",'VA_k1=0.0_k2=1.0'!R217,IF($N$7="V",'VA_k1=0.0_k2=1.0'!S217,"")))))))</f>
        <v>0.24673704225551346</v>
      </c>
      <c r="U218" s="133">
        <f>IF($O$14="X",$Q$9,'VA_k1=0.1_k2=0.9'!M217)</f>
        <v>5</v>
      </c>
      <c r="V218" s="133">
        <f>IF($O$14="X",$R$9,IF($N$7="S1",'VA_k1=0.1_k2=0.9'!N217,IF($N$7="S2",'VA_k1=0.1_k2=0.9'!O217,IF($N$7="I",'VA_k1=0.1_k2=0.9'!P217,IF($N$7="R",'VA_k1=0.1_k2=0.9'!Q217,IF($N$7="D",'VA_k1=0.1_k2=0.9'!R217,IF($N$7="V",'VA_k1=0.1_k2=0.9'!S217,"")))))))</f>
        <v>0.24673704225551346</v>
      </c>
      <c r="W218" s="133">
        <f>IF($O$15="X",$Q$9,'VA_k1=0.2_k2=0.8'!M217)</f>
        <v>5</v>
      </c>
      <c r="X218" s="133">
        <f>IF($O$15="X",$R$9,IF($N$7="S1",'VA_k1=0.2_k2=0.8'!N217,IF($N$7="S2",'VA_k1=0.2_k2=0.8'!O217,IF($N$7="I",'VA_k1=0.2_k2=0.8'!P217,IF($N$7="R",'VA_k1=0.2_k2=0.8'!Q217,IF($N$7="D",'VA_k1=0.2_k2=0.8'!R217,IF($N$7="V",'VA_k1=0.2_k2=0.8'!S217,"")))))))</f>
        <v>0.24673704225551346</v>
      </c>
      <c r="Y218" s="133">
        <f>IF($O$16="X",$Q$9,'VA_k1=0.3_k2=0.7'!M217)</f>
        <v>5</v>
      </c>
      <c r="Z218" s="133">
        <f>IF($O$16="X",$R$9,IF($N$7="S1",'VA_k1=0.3_k2=0.7'!N217,IF($N$7="S2",'VA_k1=0.3_k2=0.7'!O217,IF($N$7="I",'VA_k1=0.3_k2=0.7'!P217,IF($N$7="R",'VA_k1=0.3_k2=0.7'!Q217,IF($N$7="D",'VA_k1=0.3_k2=0.7'!R217,IF($N$7="V",'VA_k1=0.3_k2=0.7'!S217,"")))))))</f>
        <v>0.24673704225551346</v>
      </c>
      <c r="AA218" s="133">
        <f>IF($O$17="X",$Q$9,'VA_k1=0.4_k2=0.6'!M217)</f>
        <v>5</v>
      </c>
      <c r="AB218" s="133">
        <f>IF($O$17="X",$R$9,IF($N$7="S1",'VA_k1=0.4_k2=0.6'!N217,IF($N$7="S2",'VA_k1=0.4_k2=0.6'!O217,IF($N$7="I",'VA_k1=0.4_k2=0.6'!P217,IF($N$7="R",'VA_k1=0.4_k2=0.6'!Q217,IF($N$7="D",'VA_k1=0.4_k2=0.6'!R217,IF($N$7="V",'VA_k1=0.4_k2=0.6'!S217,"")))))))</f>
        <v>0.24673704225551346</v>
      </c>
      <c r="AC218" s="133">
        <f>IF($O$18="X",$Q$9,'VA_k1=0.5_k2=0.5'!M217)</f>
        <v>5</v>
      </c>
      <c r="AD218" s="133">
        <f>IF($O$18="X",$R$9,IF($N$7="S1",'VA_k1=0.5_k2=0.5'!N217,IF($N$7="S2",'VA_k1=0.5_k2=0.5'!O217,IF($N$7="I",'VA_k1=0.5_k2=0.5'!P217,IF($N$7="R",'VA_k1=0.5_k2=0.5'!Q217,IF($N$7="D",'VA_k1=0.5_k2=0.5'!R217,IF($N$7="V",'VA_k1=0.5_k2=0.5'!S217,"")))))))</f>
        <v>0.24673704225551346</v>
      </c>
      <c r="AE218" s="133">
        <f>IF($O$19="X",$Q$9,'VA_k1=0.6_k2=0.4'!M217)</f>
        <v>5</v>
      </c>
      <c r="AF218" s="133">
        <f>IF($O$19="X",$R$9,IF($N$7="S1",'VA_k1=0.6_k2=0.4'!N217,IF($N$7="S2",'VA_k1=0.6_k2=0.4'!O217,IF($N$7="I",'VA_k1=0.6_k2=0.4'!P217,IF($N$7="R",'VA_k1=0.6_k2=0.4'!Q217,IF($N$7="D",'VA_k1=0.6_k2=0.4'!R217,IF($N$7="V",'VA_k1=0.6_k2=0.4'!S217,"")))))))</f>
        <v>0.24673704225551346</v>
      </c>
      <c r="AG218" s="133">
        <f>IF($O$20="X",$Q$9,'VA_k1=0.7_k2=0.3'!M217)</f>
        <v>5</v>
      </c>
      <c r="AH218" s="133">
        <f>IF($O$20="X",$R$9,IF($N$7="S1",'VA_k1=0.7_k2=0.3'!N217,IF($N$7="S2",'VA_k1=0.7_k2=0.3'!O217,IF($N$7="I",'VA_k1=0.7_k2=0.3'!P217,IF($N$7="R",'VA_k1=0.7_k2=0.3'!Q217,IF($N$7="D",'VA_k1=0.7_k2=0.3'!R217,IF($N$7="V",'VA_k1=0.7_k2=0.3'!S217,"")))))))</f>
        <v>0.24673704225551346</v>
      </c>
      <c r="AI218" s="133">
        <f>IF($O$21="X",$Q$9,'VA_k1=0.8_k2=0.2'!M217)</f>
        <v>5</v>
      </c>
      <c r="AJ218" s="133">
        <f>IF($O$21="X",$R$9,IF($N$7="S1",'VA_k1=0.8_k2=0.2'!N217,IF($N$7="S2",'VA_k1=0.8_k2=0.2'!O217,IF($N$7="I",'VA_k1=0.8_k2=0.2'!P217,IF($N$7="R",'VA_k1=0.8_k2=0.2'!Q217,IF($N$7="D",'VA_k1=0.8_k2=0.2'!R217,IF($N$7="V",'VA_k1=0.8_k2=0.2'!S217,"")))))))</f>
        <v>0.24673704225551346</v>
      </c>
      <c r="AK218" s="133" t="e">
        <f>IF($O$22="X",$Q$9,'VA_k1=0.9_k2=0.1'!M217)</f>
        <v>#N/A</v>
      </c>
      <c r="AL218" s="133" t="e">
        <f>IF($O$22="X",$R$9,IF($N$7="S1",'VA_k1=0.9_k2=0.1'!N217,IF($N$7="S2",'VA_k1=0.9_k2=0.1'!O217,IF($N$7="I",'VA_k1=0.9_k2=0.1'!P217,IF($N$7="R",'VA_k1=0.9_k2=0.1'!Q217,IF($N$7="D",'VA_k1=0.9_k2=0.1'!R217,IF($N$7="V",'VA_k1=0.9_k2=0.1'!S217,"")))))))</f>
        <v>#N/A</v>
      </c>
      <c r="AM218" s="133">
        <f>IF($O$23="X",$Q$9,'VA_k1=1.0_k2=0.0'!M217)</f>
        <v>5</v>
      </c>
      <c r="AN218" s="133">
        <f>IF($O$23="X",$R$9,IF($N$7="S1",'VA_k1=1.0_k2=0.0'!N217,IF($N$7="S2",'VA_k1=1.0_k2=0.0'!O217,IF($N$7="I",'VA_k1=1.0_k2=0.0'!P217,IF($N$7="R",'VA_k1=1.0_k2=0.0'!Q217,IF($N$7="D",'VA_k1=1.0_k2=0.0'!R217,IF($N$7="V",'VA_k1=1.0_k2=0.0'!S217,"")))))))</f>
        <v>0.24673704225551346</v>
      </c>
    </row>
    <row r="219" spans="17:40" x14ac:dyDescent="0.25">
      <c r="Q219" s="133" t="e">
        <f>IF($O$12="X",$Q$9,'RESULTS (2S)'!B233)</f>
        <v>#N/A</v>
      </c>
      <c r="R219" s="133" t="e">
        <f>IF($O$12="X",$R$9,IF($N$7="S1",'RESULTS (2S)'!C233,IF($N$7="S2",'RESULTS (2S)'!D233,IF($N$7="I",'RESULTS (2S)'!E233,IF($N$7="R",'RESULTS (2S)'!F233,IF($N$7="D",'RESULTS (2S)'!G233,IF($N$7="V",'RESULTS (2S)'!H233,"")))))))</f>
        <v>#N/A</v>
      </c>
      <c r="S219" s="133">
        <f>IF($O$13="X",$Q$9,'VA_k1=0.0_k2=1.0'!M218)</f>
        <v>5</v>
      </c>
      <c r="T219" s="133">
        <f>IF($O$13="X",$R$9,IF($N$7="S1",'VA_k1=0.0_k2=1.0'!N218,IF($N$7="S2",'VA_k1=0.0_k2=1.0'!O218,IF($N$7="I",'VA_k1=0.0_k2=1.0'!P218,IF($N$7="R",'VA_k1=0.0_k2=1.0'!Q218,IF($N$7="D",'VA_k1=0.0_k2=1.0'!R218,IF($N$7="V",'VA_k1=0.0_k2=1.0'!S218,"")))))))</f>
        <v>0.24673704225551346</v>
      </c>
      <c r="U219" s="133">
        <f>IF($O$14="X",$Q$9,'VA_k1=0.1_k2=0.9'!M218)</f>
        <v>5</v>
      </c>
      <c r="V219" s="133">
        <f>IF($O$14="X",$R$9,IF($N$7="S1",'VA_k1=0.1_k2=0.9'!N218,IF($N$7="S2",'VA_k1=0.1_k2=0.9'!O218,IF($N$7="I",'VA_k1=0.1_k2=0.9'!P218,IF($N$7="R",'VA_k1=0.1_k2=0.9'!Q218,IF($N$7="D",'VA_k1=0.1_k2=0.9'!R218,IF($N$7="V",'VA_k1=0.1_k2=0.9'!S218,"")))))))</f>
        <v>0.24673704225551346</v>
      </c>
      <c r="W219" s="133">
        <f>IF($O$15="X",$Q$9,'VA_k1=0.2_k2=0.8'!M218)</f>
        <v>5</v>
      </c>
      <c r="X219" s="133">
        <f>IF($O$15="X",$R$9,IF($N$7="S1",'VA_k1=0.2_k2=0.8'!N218,IF($N$7="S2",'VA_k1=0.2_k2=0.8'!O218,IF($N$7="I",'VA_k1=0.2_k2=0.8'!P218,IF($N$7="R",'VA_k1=0.2_k2=0.8'!Q218,IF($N$7="D",'VA_k1=0.2_k2=0.8'!R218,IF($N$7="V",'VA_k1=0.2_k2=0.8'!S218,"")))))))</f>
        <v>0.24673704225551346</v>
      </c>
      <c r="Y219" s="133">
        <f>IF($O$16="X",$Q$9,'VA_k1=0.3_k2=0.7'!M218)</f>
        <v>5</v>
      </c>
      <c r="Z219" s="133">
        <f>IF($O$16="X",$R$9,IF($N$7="S1",'VA_k1=0.3_k2=0.7'!N218,IF($N$7="S2",'VA_k1=0.3_k2=0.7'!O218,IF($N$7="I",'VA_k1=0.3_k2=0.7'!P218,IF($N$7="R",'VA_k1=0.3_k2=0.7'!Q218,IF($N$7="D",'VA_k1=0.3_k2=0.7'!R218,IF($N$7="V",'VA_k1=0.3_k2=0.7'!S218,"")))))))</f>
        <v>0.24673704225551346</v>
      </c>
      <c r="AA219" s="133">
        <f>IF($O$17="X",$Q$9,'VA_k1=0.4_k2=0.6'!M218)</f>
        <v>5</v>
      </c>
      <c r="AB219" s="133">
        <f>IF($O$17="X",$R$9,IF($N$7="S1",'VA_k1=0.4_k2=0.6'!N218,IF($N$7="S2",'VA_k1=0.4_k2=0.6'!O218,IF($N$7="I",'VA_k1=0.4_k2=0.6'!P218,IF($N$7="R",'VA_k1=0.4_k2=0.6'!Q218,IF($N$7="D",'VA_k1=0.4_k2=0.6'!R218,IF($N$7="V",'VA_k1=0.4_k2=0.6'!S218,"")))))))</f>
        <v>0.24673704225551346</v>
      </c>
      <c r="AC219" s="133">
        <f>IF($O$18="X",$Q$9,'VA_k1=0.5_k2=0.5'!M218)</f>
        <v>5</v>
      </c>
      <c r="AD219" s="133">
        <f>IF($O$18="X",$R$9,IF($N$7="S1",'VA_k1=0.5_k2=0.5'!N218,IF($N$7="S2",'VA_k1=0.5_k2=0.5'!O218,IF($N$7="I",'VA_k1=0.5_k2=0.5'!P218,IF($N$7="R",'VA_k1=0.5_k2=0.5'!Q218,IF($N$7="D",'VA_k1=0.5_k2=0.5'!R218,IF($N$7="V",'VA_k1=0.5_k2=0.5'!S218,"")))))))</f>
        <v>0.24673704225551346</v>
      </c>
      <c r="AE219" s="133">
        <f>IF($O$19="X",$Q$9,'VA_k1=0.6_k2=0.4'!M218)</f>
        <v>5</v>
      </c>
      <c r="AF219" s="133">
        <f>IF($O$19="X",$R$9,IF($N$7="S1",'VA_k1=0.6_k2=0.4'!N218,IF($N$7="S2",'VA_k1=0.6_k2=0.4'!O218,IF($N$7="I",'VA_k1=0.6_k2=0.4'!P218,IF($N$7="R",'VA_k1=0.6_k2=0.4'!Q218,IF($N$7="D",'VA_k1=0.6_k2=0.4'!R218,IF($N$7="V",'VA_k1=0.6_k2=0.4'!S218,"")))))))</f>
        <v>0.24673704225551346</v>
      </c>
      <c r="AG219" s="133">
        <f>IF($O$20="X",$Q$9,'VA_k1=0.7_k2=0.3'!M218)</f>
        <v>5</v>
      </c>
      <c r="AH219" s="133">
        <f>IF($O$20="X",$R$9,IF($N$7="S1",'VA_k1=0.7_k2=0.3'!N218,IF($N$7="S2",'VA_k1=0.7_k2=0.3'!O218,IF($N$7="I",'VA_k1=0.7_k2=0.3'!P218,IF($N$7="R",'VA_k1=0.7_k2=0.3'!Q218,IF($N$7="D",'VA_k1=0.7_k2=0.3'!R218,IF($N$7="V",'VA_k1=0.7_k2=0.3'!S218,"")))))))</f>
        <v>0.24673704225551346</v>
      </c>
      <c r="AI219" s="133">
        <f>IF($O$21="X",$Q$9,'VA_k1=0.8_k2=0.2'!M218)</f>
        <v>5</v>
      </c>
      <c r="AJ219" s="133">
        <f>IF($O$21="X",$R$9,IF($N$7="S1",'VA_k1=0.8_k2=0.2'!N218,IF($N$7="S2",'VA_k1=0.8_k2=0.2'!O218,IF($N$7="I",'VA_k1=0.8_k2=0.2'!P218,IF($N$7="R",'VA_k1=0.8_k2=0.2'!Q218,IF($N$7="D",'VA_k1=0.8_k2=0.2'!R218,IF($N$7="V",'VA_k1=0.8_k2=0.2'!S218,"")))))))</f>
        <v>0.24673704225551346</v>
      </c>
      <c r="AK219" s="133" t="e">
        <f>IF($O$22="X",$Q$9,'VA_k1=0.9_k2=0.1'!M218)</f>
        <v>#N/A</v>
      </c>
      <c r="AL219" s="133" t="e">
        <f>IF($O$22="X",$R$9,IF($N$7="S1",'VA_k1=0.9_k2=0.1'!N218,IF($N$7="S2",'VA_k1=0.9_k2=0.1'!O218,IF($N$7="I",'VA_k1=0.9_k2=0.1'!P218,IF($N$7="R",'VA_k1=0.9_k2=0.1'!Q218,IF($N$7="D",'VA_k1=0.9_k2=0.1'!R218,IF($N$7="V",'VA_k1=0.9_k2=0.1'!S218,"")))))))</f>
        <v>#N/A</v>
      </c>
      <c r="AM219" s="133">
        <f>IF($O$23="X",$Q$9,'VA_k1=1.0_k2=0.0'!M218)</f>
        <v>5</v>
      </c>
      <c r="AN219" s="133">
        <f>IF($O$23="X",$R$9,IF($N$7="S1",'VA_k1=1.0_k2=0.0'!N218,IF($N$7="S2",'VA_k1=1.0_k2=0.0'!O218,IF($N$7="I",'VA_k1=1.0_k2=0.0'!P218,IF($N$7="R",'VA_k1=1.0_k2=0.0'!Q218,IF($N$7="D",'VA_k1=1.0_k2=0.0'!R218,IF($N$7="V",'VA_k1=1.0_k2=0.0'!S218,"")))))))</f>
        <v>0.24673704225551346</v>
      </c>
    </row>
    <row r="220" spans="17:40" x14ac:dyDescent="0.25">
      <c r="Q220" s="133" t="e">
        <f>IF($O$12="X",$Q$9,'RESULTS (2S)'!B234)</f>
        <v>#N/A</v>
      </c>
      <c r="R220" s="133" t="e">
        <f>IF($O$12="X",$R$9,IF($N$7="S1",'RESULTS (2S)'!C234,IF($N$7="S2",'RESULTS (2S)'!D234,IF($N$7="I",'RESULTS (2S)'!E234,IF($N$7="R",'RESULTS (2S)'!F234,IF($N$7="D",'RESULTS (2S)'!G234,IF($N$7="V",'RESULTS (2S)'!H234,"")))))))</f>
        <v>#N/A</v>
      </c>
      <c r="S220" s="133">
        <f>IF($O$13="X",$Q$9,'VA_k1=0.0_k2=1.0'!M219)</f>
        <v>5</v>
      </c>
      <c r="T220" s="133">
        <f>IF($O$13="X",$R$9,IF($N$7="S1",'VA_k1=0.0_k2=1.0'!N219,IF($N$7="S2",'VA_k1=0.0_k2=1.0'!O219,IF($N$7="I",'VA_k1=0.0_k2=1.0'!P219,IF($N$7="R",'VA_k1=0.0_k2=1.0'!Q219,IF($N$7="D",'VA_k1=0.0_k2=1.0'!R219,IF($N$7="V",'VA_k1=0.0_k2=1.0'!S219,"")))))))</f>
        <v>0.24673704225551346</v>
      </c>
      <c r="U220" s="133">
        <f>IF($O$14="X",$Q$9,'VA_k1=0.1_k2=0.9'!M219)</f>
        <v>5</v>
      </c>
      <c r="V220" s="133">
        <f>IF($O$14="X",$R$9,IF($N$7="S1",'VA_k1=0.1_k2=0.9'!N219,IF($N$7="S2",'VA_k1=0.1_k2=0.9'!O219,IF($N$7="I",'VA_k1=0.1_k2=0.9'!P219,IF($N$7="R",'VA_k1=0.1_k2=0.9'!Q219,IF($N$7="D",'VA_k1=0.1_k2=0.9'!R219,IF($N$7="V",'VA_k1=0.1_k2=0.9'!S219,"")))))))</f>
        <v>0.24673704225551346</v>
      </c>
      <c r="W220" s="133">
        <f>IF($O$15="X",$Q$9,'VA_k1=0.2_k2=0.8'!M219)</f>
        <v>5</v>
      </c>
      <c r="X220" s="133">
        <f>IF($O$15="X",$R$9,IF($N$7="S1",'VA_k1=0.2_k2=0.8'!N219,IF($N$7="S2",'VA_k1=0.2_k2=0.8'!O219,IF($N$7="I",'VA_k1=0.2_k2=0.8'!P219,IF($N$7="R",'VA_k1=0.2_k2=0.8'!Q219,IF($N$7="D",'VA_k1=0.2_k2=0.8'!R219,IF($N$7="V",'VA_k1=0.2_k2=0.8'!S219,"")))))))</f>
        <v>0.24673704225551346</v>
      </c>
      <c r="Y220" s="133">
        <f>IF($O$16="X",$Q$9,'VA_k1=0.3_k2=0.7'!M219)</f>
        <v>5</v>
      </c>
      <c r="Z220" s="133">
        <f>IF($O$16="X",$R$9,IF($N$7="S1",'VA_k1=0.3_k2=0.7'!N219,IF($N$7="S2",'VA_k1=0.3_k2=0.7'!O219,IF($N$7="I",'VA_k1=0.3_k2=0.7'!P219,IF($N$7="R",'VA_k1=0.3_k2=0.7'!Q219,IF($N$7="D",'VA_k1=0.3_k2=0.7'!R219,IF($N$7="V",'VA_k1=0.3_k2=0.7'!S219,"")))))))</f>
        <v>0.24673704225551346</v>
      </c>
      <c r="AA220" s="133">
        <f>IF($O$17="X",$Q$9,'VA_k1=0.4_k2=0.6'!M219)</f>
        <v>5</v>
      </c>
      <c r="AB220" s="133">
        <f>IF($O$17="X",$R$9,IF($N$7="S1",'VA_k1=0.4_k2=0.6'!N219,IF($N$7="S2",'VA_k1=0.4_k2=0.6'!O219,IF($N$7="I",'VA_k1=0.4_k2=0.6'!P219,IF($N$7="R",'VA_k1=0.4_k2=0.6'!Q219,IF($N$7="D",'VA_k1=0.4_k2=0.6'!R219,IF($N$7="V",'VA_k1=0.4_k2=0.6'!S219,"")))))))</f>
        <v>0.24673704225551346</v>
      </c>
      <c r="AC220" s="133">
        <f>IF($O$18="X",$Q$9,'VA_k1=0.5_k2=0.5'!M219)</f>
        <v>5</v>
      </c>
      <c r="AD220" s="133">
        <f>IF($O$18="X",$R$9,IF($N$7="S1",'VA_k1=0.5_k2=0.5'!N219,IF($N$7="S2",'VA_k1=0.5_k2=0.5'!O219,IF($N$7="I",'VA_k1=0.5_k2=0.5'!P219,IF($N$7="R",'VA_k1=0.5_k2=0.5'!Q219,IF($N$7="D",'VA_k1=0.5_k2=0.5'!R219,IF($N$7="V",'VA_k1=0.5_k2=0.5'!S219,"")))))))</f>
        <v>0.24673704225551346</v>
      </c>
      <c r="AE220" s="133">
        <f>IF($O$19="X",$Q$9,'VA_k1=0.6_k2=0.4'!M219)</f>
        <v>5</v>
      </c>
      <c r="AF220" s="133">
        <f>IF($O$19="X",$R$9,IF($N$7="S1",'VA_k1=0.6_k2=0.4'!N219,IF($N$7="S2",'VA_k1=0.6_k2=0.4'!O219,IF($N$7="I",'VA_k1=0.6_k2=0.4'!P219,IF($N$7="R",'VA_k1=0.6_k2=0.4'!Q219,IF($N$7="D",'VA_k1=0.6_k2=0.4'!R219,IF($N$7="V",'VA_k1=0.6_k2=0.4'!S219,"")))))))</f>
        <v>0.24673704225551346</v>
      </c>
      <c r="AG220" s="133">
        <f>IF($O$20="X",$Q$9,'VA_k1=0.7_k2=0.3'!M219)</f>
        <v>5</v>
      </c>
      <c r="AH220" s="133">
        <f>IF($O$20="X",$R$9,IF($N$7="S1",'VA_k1=0.7_k2=0.3'!N219,IF($N$7="S2",'VA_k1=0.7_k2=0.3'!O219,IF($N$7="I",'VA_k1=0.7_k2=0.3'!P219,IF($N$7="R",'VA_k1=0.7_k2=0.3'!Q219,IF($N$7="D",'VA_k1=0.7_k2=0.3'!R219,IF($N$7="V",'VA_k1=0.7_k2=0.3'!S219,"")))))))</f>
        <v>0.24673704225551346</v>
      </c>
      <c r="AI220" s="133">
        <f>IF($O$21="X",$Q$9,'VA_k1=0.8_k2=0.2'!M219)</f>
        <v>5</v>
      </c>
      <c r="AJ220" s="133">
        <f>IF($O$21="X",$R$9,IF($N$7="S1",'VA_k1=0.8_k2=0.2'!N219,IF($N$7="S2",'VA_k1=0.8_k2=0.2'!O219,IF($N$7="I",'VA_k1=0.8_k2=0.2'!P219,IF($N$7="R",'VA_k1=0.8_k2=0.2'!Q219,IF($N$7="D",'VA_k1=0.8_k2=0.2'!R219,IF($N$7="V",'VA_k1=0.8_k2=0.2'!S219,"")))))))</f>
        <v>0.24673704225551346</v>
      </c>
      <c r="AK220" s="133" t="e">
        <f>IF($O$22="X",$Q$9,'VA_k1=0.9_k2=0.1'!M219)</f>
        <v>#N/A</v>
      </c>
      <c r="AL220" s="133" t="e">
        <f>IF($O$22="X",$R$9,IF($N$7="S1",'VA_k1=0.9_k2=0.1'!N219,IF($N$7="S2",'VA_k1=0.9_k2=0.1'!O219,IF($N$7="I",'VA_k1=0.9_k2=0.1'!P219,IF($N$7="R",'VA_k1=0.9_k2=0.1'!Q219,IF($N$7="D",'VA_k1=0.9_k2=0.1'!R219,IF($N$7="V",'VA_k1=0.9_k2=0.1'!S219,"")))))))</f>
        <v>#N/A</v>
      </c>
      <c r="AM220" s="133">
        <f>IF($O$23="X",$Q$9,'VA_k1=1.0_k2=0.0'!M219)</f>
        <v>5</v>
      </c>
      <c r="AN220" s="133">
        <f>IF($O$23="X",$R$9,IF($N$7="S1",'VA_k1=1.0_k2=0.0'!N219,IF($N$7="S2",'VA_k1=1.0_k2=0.0'!O219,IF($N$7="I",'VA_k1=1.0_k2=0.0'!P219,IF($N$7="R",'VA_k1=1.0_k2=0.0'!Q219,IF($N$7="D",'VA_k1=1.0_k2=0.0'!R219,IF($N$7="V",'VA_k1=1.0_k2=0.0'!S219,"")))))))</f>
        <v>0.24673704225551346</v>
      </c>
    </row>
    <row r="221" spans="17:40" x14ac:dyDescent="0.25">
      <c r="Q221" s="133" t="e">
        <f>IF($O$12="X",$Q$9,'RESULTS (2S)'!B235)</f>
        <v>#N/A</v>
      </c>
      <c r="R221" s="133" t="e">
        <f>IF($O$12="X",$R$9,IF($N$7="S1",'RESULTS (2S)'!C235,IF($N$7="S2",'RESULTS (2S)'!D235,IF($N$7="I",'RESULTS (2S)'!E235,IF($N$7="R",'RESULTS (2S)'!F235,IF($N$7="D",'RESULTS (2S)'!G235,IF($N$7="V",'RESULTS (2S)'!H235,"")))))))</f>
        <v>#N/A</v>
      </c>
      <c r="S221" s="133">
        <f>IF($O$13="X",$Q$9,'VA_k1=0.0_k2=1.0'!M220)</f>
        <v>5</v>
      </c>
      <c r="T221" s="133">
        <f>IF($O$13="X",$R$9,IF($N$7="S1",'VA_k1=0.0_k2=1.0'!N220,IF($N$7="S2",'VA_k1=0.0_k2=1.0'!O220,IF($N$7="I",'VA_k1=0.0_k2=1.0'!P220,IF($N$7="R",'VA_k1=0.0_k2=1.0'!Q220,IF($N$7="D",'VA_k1=0.0_k2=1.0'!R220,IF($N$7="V",'VA_k1=0.0_k2=1.0'!S220,"")))))))</f>
        <v>0.24673704225551346</v>
      </c>
      <c r="U221" s="133">
        <f>IF($O$14="X",$Q$9,'VA_k1=0.1_k2=0.9'!M220)</f>
        <v>5</v>
      </c>
      <c r="V221" s="133">
        <f>IF($O$14="X",$R$9,IF($N$7="S1",'VA_k1=0.1_k2=0.9'!N220,IF($N$7="S2",'VA_k1=0.1_k2=0.9'!O220,IF($N$7="I",'VA_k1=0.1_k2=0.9'!P220,IF($N$7="R",'VA_k1=0.1_k2=0.9'!Q220,IF($N$7="D",'VA_k1=0.1_k2=0.9'!R220,IF($N$7="V",'VA_k1=0.1_k2=0.9'!S220,"")))))))</f>
        <v>0.24673704225551346</v>
      </c>
      <c r="W221" s="133">
        <f>IF($O$15="X",$Q$9,'VA_k1=0.2_k2=0.8'!M220)</f>
        <v>5</v>
      </c>
      <c r="X221" s="133">
        <f>IF($O$15="X",$R$9,IF($N$7="S1",'VA_k1=0.2_k2=0.8'!N220,IF($N$7="S2",'VA_k1=0.2_k2=0.8'!O220,IF($N$7="I",'VA_k1=0.2_k2=0.8'!P220,IF($N$7="R",'VA_k1=0.2_k2=0.8'!Q220,IF($N$7="D",'VA_k1=0.2_k2=0.8'!R220,IF($N$7="V",'VA_k1=0.2_k2=0.8'!S220,"")))))))</f>
        <v>0.24673704225551346</v>
      </c>
      <c r="Y221" s="133">
        <f>IF($O$16="X",$Q$9,'VA_k1=0.3_k2=0.7'!M220)</f>
        <v>5</v>
      </c>
      <c r="Z221" s="133">
        <f>IF($O$16="X",$R$9,IF($N$7="S1",'VA_k1=0.3_k2=0.7'!N220,IF($N$7="S2",'VA_k1=0.3_k2=0.7'!O220,IF($N$7="I",'VA_k1=0.3_k2=0.7'!P220,IF($N$7="R",'VA_k1=0.3_k2=0.7'!Q220,IF($N$7="D",'VA_k1=0.3_k2=0.7'!R220,IF($N$7="V",'VA_k1=0.3_k2=0.7'!S220,"")))))))</f>
        <v>0.24673704225551346</v>
      </c>
      <c r="AA221" s="133">
        <f>IF($O$17="X",$Q$9,'VA_k1=0.4_k2=0.6'!M220)</f>
        <v>5</v>
      </c>
      <c r="AB221" s="133">
        <f>IF($O$17="X",$R$9,IF($N$7="S1",'VA_k1=0.4_k2=0.6'!N220,IF($N$7="S2",'VA_k1=0.4_k2=0.6'!O220,IF($N$7="I",'VA_k1=0.4_k2=0.6'!P220,IF($N$7="R",'VA_k1=0.4_k2=0.6'!Q220,IF($N$7="D",'VA_k1=0.4_k2=0.6'!R220,IF($N$7="V",'VA_k1=0.4_k2=0.6'!S220,"")))))))</f>
        <v>0.24673704225551346</v>
      </c>
      <c r="AC221" s="133">
        <f>IF($O$18="X",$Q$9,'VA_k1=0.5_k2=0.5'!M220)</f>
        <v>5</v>
      </c>
      <c r="AD221" s="133">
        <f>IF($O$18="X",$R$9,IF($N$7="S1",'VA_k1=0.5_k2=0.5'!N220,IF($N$7="S2",'VA_k1=0.5_k2=0.5'!O220,IF($N$7="I",'VA_k1=0.5_k2=0.5'!P220,IF($N$7="R",'VA_k1=0.5_k2=0.5'!Q220,IF($N$7="D",'VA_k1=0.5_k2=0.5'!R220,IF($N$7="V",'VA_k1=0.5_k2=0.5'!S220,"")))))))</f>
        <v>0.24673704225551346</v>
      </c>
      <c r="AE221" s="133">
        <f>IF($O$19="X",$Q$9,'VA_k1=0.6_k2=0.4'!M220)</f>
        <v>5</v>
      </c>
      <c r="AF221" s="133">
        <f>IF($O$19="X",$R$9,IF($N$7="S1",'VA_k1=0.6_k2=0.4'!N220,IF($N$7="S2",'VA_k1=0.6_k2=0.4'!O220,IF($N$7="I",'VA_k1=0.6_k2=0.4'!P220,IF($N$7="R",'VA_k1=0.6_k2=0.4'!Q220,IF($N$7="D",'VA_k1=0.6_k2=0.4'!R220,IF($N$7="V",'VA_k1=0.6_k2=0.4'!S220,"")))))))</f>
        <v>0.24673704225551346</v>
      </c>
      <c r="AG221" s="133">
        <f>IF($O$20="X",$Q$9,'VA_k1=0.7_k2=0.3'!M220)</f>
        <v>5</v>
      </c>
      <c r="AH221" s="133">
        <f>IF($O$20="X",$R$9,IF($N$7="S1",'VA_k1=0.7_k2=0.3'!N220,IF($N$7="S2",'VA_k1=0.7_k2=0.3'!O220,IF($N$7="I",'VA_k1=0.7_k2=0.3'!P220,IF($N$7="R",'VA_k1=0.7_k2=0.3'!Q220,IF($N$7="D",'VA_k1=0.7_k2=0.3'!R220,IF($N$7="V",'VA_k1=0.7_k2=0.3'!S220,"")))))))</f>
        <v>0.24673704225551346</v>
      </c>
      <c r="AI221" s="133">
        <f>IF($O$21="X",$Q$9,'VA_k1=0.8_k2=0.2'!M220)</f>
        <v>5</v>
      </c>
      <c r="AJ221" s="133">
        <f>IF($O$21="X",$R$9,IF($N$7="S1",'VA_k1=0.8_k2=0.2'!N220,IF($N$7="S2",'VA_k1=0.8_k2=0.2'!O220,IF($N$7="I",'VA_k1=0.8_k2=0.2'!P220,IF($N$7="R",'VA_k1=0.8_k2=0.2'!Q220,IF($N$7="D",'VA_k1=0.8_k2=0.2'!R220,IF($N$7="V",'VA_k1=0.8_k2=0.2'!S220,"")))))))</f>
        <v>0.24673704225551346</v>
      </c>
      <c r="AK221" s="133" t="e">
        <f>IF($O$22="X",$Q$9,'VA_k1=0.9_k2=0.1'!M220)</f>
        <v>#N/A</v>
      </c>
      <c r="AL221" s="133" t="e">
        <f>IF($O$22="X",$R$9,IF($N$7="S1",'VA_k1=0.9_k2=0.1'!N220,IF($N$7="S2",'VA_k1=0.9_k2=0.1'!O220,IF($N$7="I",'VA_k1=0.9_k2=0.1'!P220,IF($N$7="R",'VA_k1=0.9_k2=0.1'!Q220,IF($N$7="D",'VA_k1=0.9_k2=0.1'!R220,IF($N$7="V",'VA_k1=0.9_k2=0.1'!S220,"")))))))</f>
        <v>#N/A</v>
      </c>
      <c r="AM221" s="133">
        <f>IF($O$23="X",$Q$9,'VA_k1=1.0_k2=0.0'!M220)</f>
        <v>5</v>
      </c>
      <c r="AN221" s="133">
        <f>IF($O$23="X",$R$9,IF($N$7="S1",'VA_k1=1.0_k2=0.0'!N220,IF($N$7="S2",'VA_k1=1.0_k2=0.0'!O220,IF($N$7="I",'VA_k1=1.0_k2=0.0'!P220,IF($N$7="R",'VA_k1=1.0_k2=0.0'!Q220,IF($N$7="D",'VA_k1=1.0_k2=0.0'!R220,IF($N$7="V",'VA_k1=1.0_k2=0.0'!S220,"")))))))</f>
        <v>0.24673704225551346</v>
      </c>
    </row>
    <row r="222" spans="17:40" x14ac:dyDescent="0.25">
      <c r="Q222" s="133" t="e">
        <f>IF($O$12="X",$Q$9,'RESULTS (2S)'!B236)</f>
        <v>#N/A</v>
      </c>
      <c r="R222" s="133" t="e">
        <f>IF($O$12="X",$R$9,IF($N$7="S1",'RESULTS (2S)'!C236,IF($N$7="S2",'RESULTS (2S)'!D236,IF($N$7="I",'RESULTS (2S)'!E236,IF($N$7="R",'RESULTS (2S)'!F236,IF($N$7="D",'RESULTS (2S)'!G236,IF($N$7="V",'RESULTS (2S)'!H236,"")))))))</f>
        <v>#N/A</v>
      </c>
      <c r="S222" s="133">
        <f>IF($O$13="X",$Q$9,'VA_k1=0.0_k2=1.0'!M221)</f>
        <v>5</v>
      </c>
      <c r="T222" s="133">
        <f>IF($O$13="X",$R$9,IF($N$7="S1",'VA_k1=0.0_k2=1.0'!N221,IF($N$7="S2",'VA_k1=0.0_k2=1.0'!O221,IF($N$7="I",'VA_k1=0.0_k2=1.0'!P221,IF($N$7="R",'VA_k1=0.0_k2=1.0'!Q221,IF($N$7="D",'VA_k1=0.0_k2=1.0'!R221,IF($N$7="V",'VA_k1=0.0_k2=1.0'!S221,"")))))))</f>
        <v>0.24673704225551346</v>
      </c>
      <c r="U222" s="133">
        <f>IF($O$14="X",$Q$9,'VA_k1=0.1_k2=0.9'!M221)</f>
        <v>5</v>
      </c>
      <c r="V222" s="133">
        <f>IF($O$14="X",$R$9,IF($N$7="S1",'VA_k1=0.1_k2=0.9'!N221,IF($N$7="S2",'VA_k1=0.1_k2=0.9'!O221,IF($N$7="I",'VA_k1=0.1_k2=0.9'!P221,IF($N$7="R",'VA_k1=0.1_k2=0.9'!Q221,IF($N$7="D",'VA_k1=0.1_k2=0.9'!R221,IF($N$7="V",'VA_k1=0.1_k2=0.9'!S221,"")))))))</f>
        <v>0.24673704225551346</v>
      </c>
      <c r="W222" s="133">
        <f>IF($O$15="X",$Q$9,'VA_k1=0.2_k2=0.8'!M221)</f>
        <v>5</v>
      </c>
      <c r="X222" s="133">
        <f>IF($O$15="X",$R$9,IF($N$7="S1",'VA_k1=0.2_k2=0.8'!N221,IF($N$7="S2",'VA_k1=0.2_k2=0.8'!O221,IF($N$7="I",'VA_k1=0.2_k2=0.8'!P221,IF($N$7="R",'VA_k1=0.2_k2=0.8'!Q221,IF($N$7="D",'VA_k1=0.2_k2=0.8'!R221,IF($N$7="V",'VA_k1=0.2_k2=0.8'!S221,"")))))))</f>
        <v>0.24673704225551346</v>
      </c>
      <c r="Y222" s="133">
        <f>IF($O$16="X",$Q$9,'VA_k1=0.3_k2=0.7'!M221)</f>
        <v>5</v>
      </c>
      <c r="Z222" s="133">
        <f>IF($O$16="X",$R$9,IF($N$7="S1",'VA_k1=0.3_k2=0.7'!N221,IF($N$7="S2",'VA_k1=0.3_k2=0.7'!O221,IF($N$7="I",'VA_k1=0.3_k2=0.7'!P221,IF($N$7="R",'VA_k1=0.3_k2=0.7'!Q221,IF($N$7="D",'VA_k1=0.3_k2=0.7'!R221,IF($N$7="V",'VA_k1=0.3_k2=0.7'!S221,"")))))))</f>
        <v>0.24673704225551346</v>
      </c>
      <c r="AA222" s="133">
        <f>IF($O$17="X",$Q$9,'VA_k1=0.4_k2=0.6'!M221)</f>
        <v>5</v>
      </c>
      <c r="AB222" s="133">
        <f>IF($O$17="X",$R$9,IF($N$7="S1",'VA_k1=0.4_k2=0.6'!N221,IF($N$7="S2",'VA_k1=0.4_k2=0.6'!O221,IF($N$7="I",'VA_k1=0.4_k2=0.6'!P221,IF($N$7="R",'VA_k1=0.4_k2=0.6'!Q221,IF($N$7="D",'VA_k1=0.4_k2=0.6'!R221,IF($N$7="V",'VA_k1=0.4_k2=0.6'!S221,"")))))))</f>
        <v>0.24673704225551346</v>
      </c>
      <c r="AC222" s="133">
        <f>IF($O$18="X",$Q$9,'VA_k1=0.5_k2=0.5'!M221)</f>
        <v>5</v>
      </c>
      <c r="AD222" s="133">
        <f>IF($O$18="X",$R$9,IF($N$7="S1",'VA_k1=0.5_k2=0.5'!N221,IF($N$7="S2",'VA_k1=0.5_k2=0.5'!O221,IF($N$7="I",'VA_k1=0.5_k2=0.5'!P221,IF($N$7="R",'VA_k1=0.5_k2=0.5'!Q221,IF($N$7="D",'VA_k1=0.5_k2=0.5'!R221,IF($N$7="V",'VA_k1=0.5_k2=0.5'!S221,"")))))))</f>
        <v>0.24673704225551346</v>
      </c>
      <c r="AE222" s="133">
        <f>IF($O$19="X",$Q$9,'VA_k1=0.6_k2=0.4'!M221)</f>
        <v>5</v>
      </c>
      <c r="AF222" s="133">
        <f>IF($O$19="X",$R$9,IF($N$7="S1",'VA_k1=0.6_k2=0.4'!N221,IF($N$7="S2",'VA_k1=0.6_k2=0.4'!O221,IF($N$7="I",'VA_k1=0.6_k2=0.4'!P221,IF($N$7="R",'VA_k1=0.6_k2=0.4'!Q221,IF($N$7="D",'VA_k1=0.6_k2=0.4'!R221,IF($N$7="V",'VA_k1=0.6_k2=0.4'!S221,"")))))))</f>
        <v>0.24673704225551346</v>
      </c>
      <c r="AG222" s="133">
        <f>IF($O$20="X",$Q$9,'VA_k1=0.7_k2=0.3'!M221)</f>
        <v>5</v>
      </c>
      <c r="AH222" s="133">
        <f>IF($O$20="X",$R$9,IF($N$7="S1",'VA_k1=0.7_k2=0.3'!N221,IF($N$7="S2",'VA_k1=0.7_k2=0.3'!O221,IF($N$7="I",'VA_k1=0.7_k2=0.3'!P221,IF($N$7="R",'VA_k1=0.7_k2=0.3'!Q221,IF($N$7="D",'VA_k1=0.7_k2=0.3'!R221,IF($N$7="V",'VA_k1=0.7_k2=0.3'!S221,"")))))))</f>
        <v>0.24673704225551346</v>
      </c>
      <c r="AI222" s="133">
        <f>IF($O$21="X",$Q$9,'VA_k1=0.8_k2=0.2'!M221)</f>
        <v>5</v>
      </c>
      <c r="AJ222" s="133">
        <f>IF($O$21="X",$R$9,IF($N$7="S1",'VA_k1=0.8_k2=0.2'!N221,IF($N$7="S2",'VA_k1=0.8_k2=0.2'!O221,IF($N$7="I",'VA_k1=0.8_k2=0.2'!P221,IF($N$7="R",'VA_k1=0.8_k2=0.2'!Q221,IF($N$7="D",'VA_k1=0.8_k2=0.2'!R221,IF($N$7="V",'VA_k1=0.8_k2=0.2'!S221,"")))))))</f>
        <v>0.24673704225551346</v>
      </c>
      <c r="AK222" s="133" t="e">
        <f>IF($O$22="X",$Q$9,'VA_k1=0.9_k2=0.1'!M221)</f>
        <v>#N/A</v>
      </c>
      <c r="AL222" s="133" t="e">
        <f>IF($O$22="X",$R$9,IF($N$7="S1",'VA_k1=0.9_k2=0.1'!N221,IF($N$7="S2",'VA_k1=0.9_k2=0.1'!O221,IF($N$7="I",'VA_k1=0.9_k2=0.1'!P221,IF($N$7="R",'VA_k1=0.9_k2=0.1'!Q221,IF($N$7="D",'VA_k1=0.9_k2=0.1'!R221,IF($N$7="V",'VA_k1=0.9_k2=0.1'!S221,"")))))))</f>
        <v>#N/A</v>
      </c>
      <c r="AM222" s="133">
        <f>IF($O$23="X",$Q$9,'VA_k1=1.0_k2=0.0'!M221)</f>
        <v>5</v>
      </c>
      <c r="AN222" s="133">
        <f>IF($O$23="X",$R$9,IF($N$7="S1",'VA_k1=1.0_k2=0.0'!N221,IF($N$7="S2",'VA_k1=1.0_k2=0.0'!O221,IF($N$7="I",'VA_k1=1.0_k2=0.0'!P221,IF($N$7="R",'VA_k1=1.0_k2=0.0'!Q221,IF($N$7="D",'VA_k1=1.0_k2=0.0'!R221,IF($N$7="V",'VA_k1=1.0_k2=0.0'!S221,"")))))))</f>
        <v>0.24673704225551346</v>
      </c>
    </row>
    <row r="223" spans="17:40" x14ac:dyDescent="0.25">
      <c r="Q223" s="133" t="e">
        <f>IF($O$12="X",$Q$9,'RESULTS (2S)'!B237)</f>
        <v>#N/A</v>
      </c>
      <c r="R223" s="133" t="e">
        <f>IF($O$12="X",$R$9,IF($N$7="S1",'RESULTS (2S)'!C237,IF($N$7="S2",'RESULTS (2S)'!D237,IF($N$7="I",'RESULTS (2S)'!E237,IF($N$7="R",'RESULTS (2S)'!F237,IF($N$7="D",'RESULTS (2S)'!G237,IF($N$7="V",'RESULTS (2S)'!H237,"")))))))</f>
        <v>#N/A</v>
      </c>
      <c r="S223" s="133">
        <f>IF($O$13="X",$Q$9,'VA_k1=0.0_k2=1.0'!M222)</f>
        <v>5</v>
      </c>
      <c r="T223" s="133">
        <f>IF($O$13="X",$R$9,IF($N$7="S1",'VA_k1=0.0_k2=1.0'!N222,IF($N$7="S2",'VA_k1=0.0_k2=1.0'!O222,IF($N$7="I",'VA_k1=0.0_k2=1.0'!P222,IF($N$7="R",'VA_k1=0.0_k2=1.0'!Q222,IF($N$7="D",'VA_k1=0.0_k2=1.0'!R222,IF($N$7="V",'VA_k1=0.0_k2=1.0'!S222,"")))))))</f>
        <v>0.24673704225551346</v>
      </c>
      <c r="U223" s="133">
        <f>IF($O$14="X",$Q$9,'VA_k1=0.1_k2=0.9'!M222)</f>
        <v>5</v>
      </c>
      <c r="V223" s="133">
        <f>IF($O$14="X",$R$9,IF($N$7="S1",'VA_k1=0.1_k2=0.9'!N222,IF($N$7="S2",'VA_k1=0.1_k2=0.9'!O222,IF($N$7="I",'VA_k1=0.1_k2=0.9'!P222,IF($N$7="R",'VA_k1=0.1_k2=0.9'!Q222,IF($N$7="D",'VA_k1=0.1_k2=0.9'!R222,IF($N$7="V",'VA_k1=0.1_k2=0.9'!S222,"")))))))</f>
        <v>0.24673704225551346</v>
      </c>
      <c r="W223" s="133">
        <f>IF($O$15="X",$Q$9,'VA_k1=0.2_k2=0.8'!M222)</f>
        <v>5</v>
      </c>
      <c r="X223" s="133">
        <f>IF($O$15="X",$R$9,IF($N$7="S1",'VA_k1=0.2_k2=0.8'!N222,IF($N$7="S2",'VA_k1=0.2_k2=0.8'!O222,IF($N$7="I",'VA_k1=0.2_k2=0.8'!P222,IF($N$7="R",'VA_k1=0.2_k2=0.8'!Q222,IF($N$7="D",'VA_k1=0.2_k2=0.8'!R222,IF($N$7="V",'VA_k1=0.2_k2=0.8'!S222,"")))))))</f>
        <v>0.24673704225551346</v>
      </c>
      <c r="Y223" s="133">
        <f>IF($O$16="X",$Q$9,'VA_k1=0.3_k2=0.7'!M222)</f>
        <v>5</v>
      </c>
      <c r="Z223" s="133">
        <f>IF($O$16="X",$R$9,IF($N$7="S1",'VA_k1=0.3_k2=0.7'!N222,IF($N$7="S2",'VA_k1=0.3_k2=0.7'!O222,IF($N$7="I",'VA_k1=0.3_k2=0.7'!P222,IF($N$7="R",'VA_k1=0.3_k2=0.7'!Q222,IF($N$7="D",'VA_k1=0.3_k2=0.7'!R222,IF($N$7="V",'VA_k1=0.3_k2=0.7'!S222,"")))))))</f>
        <v>0.24673704225551346</v>
      </c>
      <c r="AA223" s="133">
        <f>IF($O$17="X",$Q$9,'VA_k1=0.4_k2=0.6'!M222)</f>
        <v>5</v>
      </c>
      <c r="AB223" s="133">
        <f>IF($O$17="X",$R$9,IF($N$7="S1",'VA_k1=0.4_k2=0.6'!N222,IF($N$7="S2",'VA_k1=0.4_k2=0.6'!O222,IF($N$7="I",'VA_k1=0.4_k2=0.6'!P222,IF($N$7="R",'VA_k1=0.4_k2=0.6'!Q222,IF($N$7="D",'VA_k1=0.4_k2=0.6'!R222,IF($N$7="V",'VA_k1=0.4_k2=0.6'!S222,"")))))))</f>
        <v>0.24673704225551346</v>
      </c>
      <c r="AC223" s="133">
        <f>IF($O$18="X",$Q$9,'VA_k1=0.5_k2=0.5'!M222)</f>
        <v>5</v>
      </c>
      <c r="AD223" s="133">
        <f>IF($O$18="X",$R$9,IF($N$7="S1",'VA_k1=0.5_k2=0.5'!N222,IF($N$7="S2",'VA_k1=0.5_k2=0.5'!O222,IF($N$7="I",'VA_k1=0.5_k2=0.5'!P222,IF($N$7="R",'VA_k1=0.5_k2=0.5'!Q222,IF($N$7="D",'VA_k1=0.5_k2=0.5'!R222,IF($N$7="V",'VA_k1=0.5_k2=0.5'!S222,"")))))))</f>
        <v>0.24673704225551346</v>
      </c>
      <c r="AE223" s="133">
        <f>IF($O$19="X",$Q$9,'VA_k1=0.6_k2=0.4'!M222)</f>
        <v>5</v>
      </c>
      <c r="AF223" s="133">
        <f>IF($O$19="X",$R$9,IF($N$7="S1",'VA_k1=0.6_k2=0.4'!N222,IF($N$7="S2",'VA_k1=0.6_k2=0.4'!O222,IF($N$7="I",'VA_k1=0.6_k2=0.4'!P222,IF($N$7="R",'VA_k1=0.6_k2=0.4'!Q222,IF($N$7="D",'VA_k1=0.6_k2=0.4'!R222,IF($N$7="V",'VA_k1=0.6_k2=0.4'!S222,"")))))))</f>
        <v>0.24673704225551346</v>
      </c>
      <c r="AG223" s="133">
        <f>IF($O$20="X",$Q$9,'VA_k1=0.7_k2=0.3'!M222)</f>
        <v>5</v>
      </c>
      <c r="AH223" s="133">
        <f>IF($O$20="X",$R$9,IF($N$7="S1",'VA_k1=0.7_k2=0.3'!N222,IF($N$7="S2",'VA_k1=0.7_k2=0.3'!O222,IF($N$7="I",'VA_k1=0.7_k2=0.3'!P222,IF($N$7="R",'VA_k1=0.7_k2=0.3'!Q222,IF($N$7="D",'VA_k1=0.7_k2=0.3'!R222,IF($N$7="V",'VA_k1=0.7_k2=0.3'!S222,"")))))))</f>
        <v>0.24673704225551346</v>
      </c>
      <c r="AI223" s="133">
        <f>IF($O$21="X",$Q$9,'VA_k1=0.8_k2=0.2'!M222)</f>
        <v>5</v>
      </c>
      <c r="AJ223" s="133">
        <f>IF($O$21="X",$R$9,IF($N$7="S1",'VA_k1=0.8_k2=0.2'!N222,IF($N$7="S2",'VA_k1=0.8_k2=0.2'!O222,IF($N$7="I",'VA_k1=0.8_k2=0.2'!P222,IF($N$7="R",'VA_k1=0.8_k2=0.2'!Q222,IF($N$7="D",'VA_k1=0.8_k2=0.2'!R222,IF($N$7="V",'VA_k1=0.8_k2=0.2'!S222,"")))))))</f>
        <v>0.24673704225551346</v>
      </c>
      <c r="AK223" s="133" t="e">
        <f>IF($O$22="X",$Q$9,'VA_k1=0.9_k2=0.1'!M222)</f>
        <v>#N/A</v>
      </c>
      <c r="AL223" s="133" t="e">
        <f>IF($O$22="X",$R$9,IF($N$7="S1",'VA_k1=0.9_k2=0.1'!N222,IF($N$7="S2",'VA_k1=0.9_k2=0.1'!O222,IF($N$7="I",'VA_k1=0.9_k2=0.1'!P222,IF($N$7="R",'VA_k1=0.9_k2=0.1'!Q222,IF($N$7="D",'VA_k1=0.9_k2=0.1'!R222,IF($N$7="V",'VA_k1=0.9_k2=0.1'!S222,"")))))))</f>
        <v>#N/A</v>
      </c>
      <c r="AM223" s="133">
        <f>IF($O$23="X",$Q$9,'VA_k1=1.0_k2=0.0'!M222)</f>
        <v>5</v>
      </c>
      <c r="AN223" s="133">
        <f>IF($O$23="X",$R$9,IF($N$7="S1",'VA_k1=1.0_k2=0.0'!N222,IF($N$7="S2",'VA_k1=1.0_k2=0.0'!O222,IF($N$7="I",'VA_k1=1.0_k2=0.0'!P222,IF($N$7="R",'VA_k1=1.0_k2=0.0'!Q222,IF($N$7="D",'VA_k1=1.0_k2=0.0'!R222,IF($N$7="V",'VA_k1=1.0_k2=0.0'!S222,"")))))))</f>
        <v>0.24673704225551346</v>
      </c>
    </row>
    <row r="224" spans="17:40" x14ac:dyDescent="0.25">
      <c r="Q224" s="133" t="e">
        <f>IF($O$12="X",$Q$9,'RESULTS (2S)'!B238)</f>
        <v>#N/A</v>
      </c>
      <c r="R224" s="133" t="e">
        <f>IF($O$12="X",$R$9,IF($N$7="S1",'RESULTS (2S)'!C238,IF($N$7="S2",'RESULTS (2S)'!D238,IF($N$7="I",'RESULTS (2S)'!E238,IF($N$7="R",'RESULTS (2S)'!F238,IF($N$7="D",'RESULTS (2S)'!G238,IF($N$7="V",'RESULTS (2S)'!H238,"")))))))</f>
        <v>#N/A</v>
      </c>
      <c r="S224" s="133">
        <f>IF($O$13="X",$Q$9,'VA_k1=0.0_k2=1.0'!M223)</f>
        <v>5</v>
      </c>
      <c r="T224" s="133">
        <f>IF($O$13="X",$R$9,IF($N$7="S1",'VA_k1=0.0_k2=1.0'!N223,IF($N$7="S2",'VA_k1=0.0_k2=1.0'!O223,IF($N$7="I",'VA_k1=0.0_k2=1.0'!P223,IF($N$7="R",'VA_k1=0.0_k2=1.0'!Q223,IF($N$7="D",'VA_k1=0.0_k2=1.0'!R223,IF($N$7="V",'VA_k1=0.0_k2=1.0'!S223,"")))))))</f>
        <v>0.24673704225551346</v>
      </c>
      <c r="U224" s="133">
        <f>IF($O$14="X",$Q$9,'VA_k1=0.1_k2=0.9'!M223)</f>
        <v>5</v>
      </c>
      <c r="V224" s="133">
        <f>IF($O$14="X",$R$9,IF($N$7="S1",'VA_k1=0.1_k2=0.9'!N223,IF($N$7="S2",'VA_k1=0.1_k2=0.9'!O223,IF($N$7="I",'VA_k1=0.1_k2=0.9'!P223,IF($N$7="R",'VA_k1=0.1_k2=0.9'!Q223,IF($N$7="D",'VA_k1=0.1_k2=0.9'!R223,IF($N$7="V",'VA_k1=0.1_k2=0.9'!S223,"")))))))</f>
        <v>0.24673704225551346</v>
      </c>
      <c r="W224" s="133">
        <f>IF($O$15="X",$Q$9,'VA_k1=0.2_k2=0.8'!M223)</f>
        <v>5</v>
      </c>
      <c r="X224" s="133">
        <f>IF($O$15="X",$R$9,IF($N$7="S1",'VA_k1=0.2_k2=0.8'!N223,IF($N$7="S2",'VA_k1=0.2_k2=0.8'!O223,IF($N$7="I",'VA_k1=0.2_k2=0.8'!P223,IF($N$7="R",'VA_k1=0.2_k2=0.8'!Q223,IF($N$7="D",'VA_k1=0.2_k2=0.8'!R223,IF($N$7="V",'VA_k1=0.2_k2=0.8'!S223,"")))))))</f>
        <v>0.24673704225551346</v>
      </c>
      <c r="Y224" s="133">
        <f>IF($O$16="X",$Q$9,'VA_k1=0.3_k2=0.7'!M223)</f>
        <v>5</v>
      </c>
      <c r="Z224" s="133">
        <f>IF($O$16="X",$R$9,IF($N$7="S1",'VA_k1=0.3_k2=0.7'!N223,IF($N$7="S2",'VA_k1=0.3_k2=0.7'!O223,IF($N$7="I",'VA_k1=0.3_k2=0.7'!P223,IF($N$7="R",'VA_k1=0.3_k2=0.7'!Q223,IF($N$7="D",'VA_k1=0.3_k2=0.7'!R223,IF($N$7="V",'VA_k1=0.3_k2=0.7'!S223,"")))))))</f>
        <v>0.24673704225551346</v>
      </c>
      <c r="AA224" s="133">
        <f>IF($O$17="X",$Q$9,'VA_k1=0.4_k2=0.6'!M223)</f>
        <v>5</v>
      </c>
      <c r="AB224" s="133">
        <f>IF($O$17="X",$R$9,IF($N$7="S1",'VA_k1=0.4_k2=0.6'!N223,IF($N$7="S2",'VA_k1=0.4_k2=0.6'!O223,IF($N$7="I",'VA_k1=0.4_k2=0.6'!P223,IF($N$7="R",'VA_k1=0.4_k2=0.6'!Q223,IF($N$7="D",'VA_k1=0.4_k2=0.6'!R223,IF($N$7="V",'VA_k1=0.4_k2=0.6'!S223,"")))))))</f>
        <v>0.24673704225551346</v>
      </c>
      <c r="AC224" s="133">
        <f>IF($O$18="X",$Q$9,'VA_k1=0.5_k2=0.5'!M223)</f>
        <v>5</v>
      </c>
      <c r="AD224" s="133">
        <f>IF($O$18="X",$R$9,IF($N$7="S1",'VA_k1=0.5_k2=0.5'!N223,IF($N$7="S2",'VA_k1=0.5_k2=0.5'!O223,IF($N$7="I",'VA_k1=0.5_k2=0.5'!P223,IF($N$7="R",'VA_k1=0.5_k2=0.5'!Q223,IF($N$7="D",'VA_k1=0.5_k2=0.5'!R223,IF($N$7="V",'VA_k1=0.5_k2=0.5'!S223,"")))))))</f>
        <v>0.24673704225551346</v>
      </c>
      <c r="AE224" s="133">
        <f>IF($O$19="X",$Q$9,'VA_k1=0.6_k2=0.4'!M223)</f>
        <v>5</v>
      </c>
      <c r="AF224" s="133">
        <f>IF($O$19="X",$R$9,IF($N$7="S1",'VA_k1=0.6_k2=0.4'!N223,IF($N$7="S2",'VA_k1=0.6_k2=0.4'!O223,IF($N$7="I",'VA_k1=0.6_k2=0.4'!P223,IF($N$7="R",'VA_k1=0.6_k2=0.4'!Q223,IF($N$7="D",'VA_k1=0.6_k2=0.4'!R223,IF($N$7="V",'VA_k1=0.6_k2=0.4'!S223,"")))))))</f>
        <v>0.24673704225551346</v>
      </c>
      <c r="AG224" s="133">
        <f>IF($O$20="X",$Q$9,'VA_k1=0.7_k2=0.3'!M223)</f>
        <v>5</v>
      </c>
      <c r="AH224" s="133">
        <f>IF($O$20="X",$R$9,IF($N$7="S1",'VA_k1=0.7_k2=0.3'!N223,IF($N$7="S2",'VA_k1=0.7_k2=0.3'!O223,IF($N$7="I",'VA_k1=0.7_k2=0.3'!P223,IF($N$7="R",'VA_k1=0.7_k2=0.3'!Q223,IF($N$7="D",'VA_k1=0.7_k2=0.3'!R223,IF($N$7="V",'VA_k1=0.7_k2=0.3'!S223,"")))))))</f>
        <v>0.24673704225551346</v>
      </c>
      <c r="AI224" s="133">
        <f>IF($O$21="X",$Q$9,'VA_k1=0.8_k2=0.2'!M223)</f>
        <v>5</v>
      </c>
      <c r="AJ224" s="133">
        <f>IF($O$21="X",$R$9,IF($N$7="S1",'VA_k1=0.8_k2=0.2'!N223,IF($N$7="S2",'VA_k1=0.8_k2=0.2'!O223,IF($N$7="I",'VA_k1=0.8_k2=0.2'!P223,IF($N$7="R",'VA_k1=0.8_k2=0.2'!Q223,IF($N$7="D",'VA_k1=0.8_k2=0.2'!R223,IF($N$7="V",'VA_k1=0.8_k2=0.2'!S223,"")))))))</f>
        <v>0.24673704225551346</v>
      </c>
      <c r="AK224" s="133" t="e">
        <f>IF($O$22="X",$Q$9,'VA_k1=0.9_k2=0.1'!M223)</f>
        <v>#N/A</v>
      </c>
      <c r="AL224" s="133" t="e">
        <f>IF($O$22="X",$R$9,IF($N$7="S1",'VA_k1=0.9_k2=0.1'!N223,IF($N$7="S2",'VA_k1=0.9_k2=0.1'!O223,IF($N$7="I",'VA_k1=0.9_k2=0.1'!P223,IF($N$7="R",'VA_k1=0.9_k2=0.1'!Q223,IF($N$7="D",'VA_k1=0.9_k2=0.1'!R223,IF($N$7="V",'VA_k1=0.9_k2=0.1'!S223,"")))))))</f>
        <v>#N/A</v>
      </c>
      <c r="AM224" s="133">
        <f>IF($O$23="X",$Q$9,'VA_k1=1.0_k2=0.0'!M223)</f>
        <v>5</v>
      </c>
      <c r="AN224" s="133">
        <f>IF($O$23="X",$R$9,IF($N$7="S1",'VA_k1=1.0_k2=0.0'!N223,IF($N$7="S2",'VA_k1=1.0_k2=0.0'!O223,IF($N$7="I",'VA_k1=1.0_k2=0.0'!P223,IF($N$7="R",'VA_k1=1.0_k2=0.0'!Q223,IF($N$7="D",'VA_k1=1.0_k2=0.0'!R223,IF($N$7="V",'VA_k1=1.0_k2=0.0'!S223,"")))))))</f>
        <v>0.24673704225551346</v>
      </c>
    </row>
    <row r="225" spans="17:40" x14ac:dyDescent="0.25">
      <c r="Q225" s="133" t="e">
        <f>IF($O$12="X",$Q$9,'RESULTS (2S)'!B239)</f>
        <v>#N/A</v>
      </c>
      <c r="R225" s="133" t="e">
        <f>IF($O$12="X",$R$9,IF($N$7="S1",'RESULTS (2S)'!C239,IF($N$7="S2",'RESULTS (2S)'!D239,IF($N$7="I",'RESULTS (2S)'!E239,IF($N$7="R",'RESULTS (2S)'!F239,IF($N$7="D",'RESULTS (2S)'!G239,IF($N$7="V",'RESULTS (2S)'!H239,"")))))))</f>
        <v>#N/A</v>
      </c>
      <c r="S225" s="133">
        <f>IF($O$13="X",$Q$9,'VA_k1=0.0_k2=1.0'!M224)</f>
        <v>5</v>
      </c>
      <c r="T225" s="133">
        <f>IF($O$13="X",$R$9,IF($N$7="S1",'VA_k1=0.0_k2=1.0'!N224,IF($N$7="S2",'VA_k1=0.0_k2=1.0'!O224,IF($N$7="I",'VA_k1=0.0_k2=1.0'!P224,IF($N$7="R",'VA_k1=0.0_k2=1.0'!Q224,IF($N$7="D",'VA_k1=0.0_k2=1.0'!R224,IF($N$7="V",'VA_k1=0.0_k2=1.0'!S224,"")))))))</f>
        <v>0.24673704225551346</v>
      </c>
      <c r="U225" s="133">
        <f>IF($O$14="X",$Q$9,'VA_k1=0.1_k2=0.9'!M224)</f>
        <v>5</v>
      </c>
      <c r="V225" s="133">
        <f>IF($O$14="X",$R$9,IF($N$7="S1",'VA_k1=0.1_k2=0.9'!N224,IF($N$7="S2",'VA_k1=0.1_k2=0.9'!O224,IF($N$7="I",'VA_k1=0.1_k2=0.9'!P224,IF($N$7="R",'VA_k1=0.1_k2=0.9'!Q224,IF($N$7="D",'VA_k1=0.1_k2=0.9'!R224,IF($N$7="V",'VA_k1=0.1_k2=0.9'!S224,"")))))))</f>
        <v>0.24673704225551346</v>
      </c>
      <c r="W225" s="133">
        <f>IF($O$15="X",$Q$9,'VA_k1=0.2_k2=0.8'!M224)</f>
        <v>5</v>
      </c>
      <c r="X225" s="133">
        <f>IF($O$15="X",$R$9,IF($N$7="S1",'VA_k1=0.2_k2=0.8'!N224,IF($N$7="S2",'VA_k1=0.2_k2=0.8'!O224,IF($N$7="I",'VA_k1=0.2_k2=0.8'!P224,IF($N$7="R",'VA_k1=0.2_k2=0.8'!Q224,IF($N$7="D",'VA_k1=0.2_k2=0.8'!R224,IF($N$7="V",'VA_k1=0.2_k2=0.8'!S224,"")))))))</f>
        <v>0.24673704225551346</v>
      </c>
      <c r="Y225" s="133">
        <f>IF($O$16="X",$Q$9,'VA_k1=0.3_k2=0.7'!M224)</f>
        <v>5</v>
      </c>
      <c r="Z225" s="133">
        <f>IF($O$16="X",$R$9,IF($N$7="S1",'VA_k1=0.3_k2=0.7'!N224,IF($N$7="S2",'VA_k1=0.3_k2=0.7'!O224,IF($N$7="I",'VA_k1=0.3_k2=0.7'!P224,IF($N$7="R",'VA_k1=0.3_k2=0.7'!Q224,IF($N$7="D",'VA_k1=0.3_k2=0.7'!R224,IF($N$7="V",'VA_k1=0.3_k2=0.7'!S224,"")))))))</f>
        <v>0.24673704225551346</v>
      </c>
      <c r="AA225" s="133">
        <f>IF($O$17="X",$Q$9,'VA_k1=0.4_k2=0.6'!M224)</f>
        <v>5</v>
      </c>
      <c r="AB225" s="133">
        <f>IF($O$17="X",$R$9,IF($N$7="S1",'VA_k1=0.4_k2=0.6'!N224,IF($N$7="S2",'VA_k1=0.4_k2=0.6'!O224,IF($N$7="I",'VA_k1=0.4_k2=0.6'!P224,IF($N$7="R",'VA_k1=0.4_k2=0.6'!Q224,IF($N$7="D",'VA_k1=0.4_k2=0.6'!R224,IF($N$7="V",'VA_k1=0.4_k2=0.6'!S224,"")))))))</f>
        <v>0.24673704225551346</v>
      </c>
      <c r="AC225" s="133">
        <f>IF($O$18="X",$Q$9,'VA_k1=0.5_k2=0.5'!M224)</f>
        <v>5</v>
      </c>
      <c r="AD225" s="133">
        <f>IF($O$18="X",$R$9,IF($N$7="S1",'VA_k1=0.5_k2=0.5'!N224,IF($N$7="S2",'VA_k1=0.5_k2=0.5'!O224,IF($N$7="I",'VA_k1=0.5_k2=0.5'!P224,IF($N$7="R",'VA_k1=0.5_k2=0.5'!Q224,IF($N$7="D",'VA_k1=0.5_k2=0.5'!R224,IF($N$7="V",'VA_k1=0.5_k2=0.5'!S224,"")))))))</f>
        <v>0.24673704225551346</v>
      </c>
      <c r="AE225" s="133">
        <f>IF($O$19="X",$Q$9,'VA_k1=0.6_k2=0.4'!M224)</f>
        <v>5</v>
      </c>
      <c r="AF225" s="133">
        <f>IF($O$19="X",$R$9,IF($N$7="S1",'VA_k1=0.6_k2=0.4'!N224,IF($N$7="S2",'VA_k1=0.6_k2=0.4'!O224,IF($N$7="I",'VA_k1=0.6_k2=0.4'!P224,IF($N$7="R",'VA_k1=0.6_k2=0.4'!Q224,IF($N$7="D",'VA_k1=0.6_k2=0.4'!R224,IF($N$7="V",'VA_k1=0.6_k2=0.4'!S224,"")))))))</f>
        <v>0.24673704225551346</v>
      </c>
      <c r="AG225" s="133">
        <f>IF($O$20="X",$Q$9,'VA_k1=0.7_k2=0.3'!M224)</f>
        <v>5</v>
      </c>
      <c r="AH225" s="133">
        <f>IF($O$20="X",$R$9,IF($N$7="S1",'VA_k1=0.7_k2=0.3'!N224,IF($N$7="S2",'VA_k1=0.7_k2=0.3'!O224,IF($N$7="I",'VA_k1=0.7_k2=0.3'!P224,IF($N$7="R",'VA_k1=0.7_k2=0.3'!Q224,IF($N$7="D",'VA_k1=0.7_k2=0.3'!R224,IF($N$7="V",'VA_k1=0.7_k2=0.3'!S224,"")))))))</f>
        <v>0.24673704225551346</v>
      </c>
      <c r="AI225" s="133">
        <f>IF($O$21="X",$Q$9,'VA_k1=0.8_k2=0.2'!M224)</f>
        <v>5</v>
      </c>
      <c r="AJ225" s="133">
        <f>IF($O$21="X",$R$9,IF($N$7="S1",'VA_k1=0.8_k2=0.2'!N224,IF($N$7="S2",'VA_k1=0.8_k2=0.2'!O224,IF($N$7="I",'VA_k1=0.8_k2=0.2'!P224,IF($N$7="R",'VA_k1=0.8_k2=0.2'!Q224,IF($N$7="D",'VA_k1=0.8_k2=0.2'!R224,IF($N$7="V",'VA_k1=0.8_k2=0.2'!S224,"")))))))</f>
        <v>0.24673704225551346</v>
      </c>
      <c r="AK225" s="133" t="e">
        <f>IF($O$22="X",$Q$9,'VA_k1=0.9_k2=0.1'!M224)</f>
        <v>#N/A</v>
      </c>
      <c r="AL225" s="133" t="e">
        <f>IF($O$22="X",$R$9,IF($N$7="S1",'VA_k1=0.9_k2=0.1'!N224,IF($N$7="S2",'VA_k1=0.9_k2=0.1'!O224,IF($N$7="I",'VA_k1=0.9_k2=0.1'!P224,IF($N$7="R",'VA_k1=0.9_k2=0.1'!Q224,IF($N$7="D",'VA_k1=0.9_k2=0.1'!R224,IF($N$7="V",'VA_k1=0.9_k2=0.1'!S224,"")))))))</f>
        <v>#N/A</v>
      </c>
      <c r="AM225" s="133">
        <f>IF($O$23="X",$Q$9,'VA_k1=1.0_k2=0.0'!M224)</f>
        <v>5</v>
      </c>
      <c r="AN225" s="133">
        <f>IF($O$23="X",$R$9,IF($N$7="S1",'VA_k1=1.0_k2=0.0'!N224,IF($N$7="S2",'VA_k1=1.0_k2=0.0'!O224,IF($N$7="I",'VA_k1=1.0_k2=0.0'!P224,IF($N$7="R",'VA_k1=1.0_k2=0.0'!Q224,IF($N$7="D",'VA_k1=1.0_k2=0.0'!R224,IF($N$7="V",'VA_k1=1.0_k2=0.0'!S224,"")))))))</f>
        <v>0.24673704225551346</v>
      </c>
    </row>
    <row r="226" spans="17:40" x14ac:dyDescent="0.25">
      <c r="Q226" s="133" t="e">
        <f>IF($O$12="X",$Q$9,'RESULTS (2S)'!B240)</f>
        <v>#N/A</v>
      </c>
      <c r="R226" s="133" t="e">
        <f>IF($O$12="X",$R$9,IF($N$7="S1",'RESULTS (2S)'!C240,IF($N$7="S2",'RESULTS (2S)'!D240,IF($N$7="I",'RESULTS (2S)'!E240,IF($N$7="R",'RESULTS (2S)'!F240,IF($N$7="D",'RESULTS (2S)'!G240,IF($N$7="V",'RESULTS (2S)'!H240,"")))))))</f>
        <v>#N/A</v>
      </c>
      <c r="S226" s="133">
        <f>IF($O$13="X",$Q$9,'VA_k1=0.0_k2=1.0'!M225)</f>
        <v>5</v>
      </c>
      <c r="T226" s="133">
        <f>IF($O$13="X",$R$9,IF($N$7="S1",'VA_k1=0.0_k2=1.0'!N225,IF($N$7="S2",'VA_k1=0.0_k2=1.0'!O225,IF($N$7="I",'VA_k1=0.0_k2=1.0'!P225,IF($N$7="R",'VA_k1=0.0_k2=1.0'!Q225,IF($N$7="D",'VA_k1=0.0_k2=1.0'!R225,IF($N$7="V",'VA_k1=0.0_k2=1.0'!S225,"")))))))</f>
        <v>0.24673704225551346</v>
      </c>
      <c r="U226" s="133">
        <f>IF($O$14="X",$Q$9,'VA_k1=0.1_k2=0.9'!M225)</f>
        <v>5</v>
      </c>
      <c r="V226" s="133">
        <f>IF($O$14="X",$R$9,IF($N$7="S1",'VA_k1=0.1_k2=0.9'!N225,IF($N$7="S2",'VA_k1=0.1_k2=0.9'!O225,IF($N$7="I",'VA_k1=0.1_k2=0.9'!P225,IF($N$7="R",'VA_k1=0.1_k2=0.9'!Q225,IF($N$7="D",'VA_k1=0.1_k2=0.9'!R225,IF($N$7="V",'VA_k1=0.1_k2=0.9'!S225,"")))))))</f>
        <v>0.24673704225551346</v>
      </c>
      <c r="W226" s="133">
        <f>IF($O$15="X",$Q$9,'VA_k1=0.2_k2=0.8'!M225)</f>
        <v>5</v>
      </c>
      <c r="X226" s="133">
        <f>IF($O$15="X",$R$9,IF($N$7="S1",'VA_k1=0.2_k2=0.8'!N225,IF($N$7="S2",'VA_k1=0.2_k2=0.8'!O225,IF($N$7="I",'VA_k1=0.2_k2=0.8'!P225,IF($N$7="R",'VA_k1=0.2_k2=0.8'!Q225,IF($N$7="D",'VA_k1=0.2_k2=0.8'!R225,IF($N$7="V",'VA_k1=0.2_k2=0.8'!S225,"")))))))</f>
        <v>0.24673704225551346</v>
      </c>
      <c r="Y226" s="133">
        <f>IF($O$16="X",$Q$9,'VA_k1=0.3_k2=0.7'!M225)</f>
        <v>5</v>
      </c>
      <c r="Z226" s="133">
        <f>IF($O$16="X",$R$9,IF($N$7="S1",'VA_k1=0.3_k2=0.7'!N225,IF($N$7="S2",'VA_k1=0.3_k2=0.7'!O225,IF($N$7="I",'VA_k1=0.3_k2=0.7'!P225,IF($N$7="R",'VA_k1=0.3_k2=0.7'!Q225,IF($N$7="D",'VA_k1=0.3_k2=0.7'!R225,IF($N$7="V",'VA_k1=0.3_k2=0.7'!S225,"")))))))</f>
        <v>0.24673704225551346</v>
      </c>
      <c r="AA226" s="133">
        <f>IF($O$17="X",$Q$9,'VA_k1=0.4_k2=0.6'!M225)</f>
        <v>5</v>
      </c>
      <c r="AB226" s="133">
        <f>IF($O$17="X",$R$9,IF($N$7="S1",'VA_k1=0.4_k2=0.6'!N225,IF($N$7="S2",'VA_k1=0.4_k2=0.6'!O225,IF($N$7="I",'VA_k1=0.4_k2=0.6'!P225,IF($N$7="R",'VA_k1=0.4_k2=0.6'!Q225,IF($N$7="D",'VA_k1=0.4_k2=0.6'!R225,IF($N$7="V",'VA_k1=0.4_k2=0.6'!S225,"")))))))</f>
        <v>0.24673704225551346</v>
      </c>
      <c r="AC226" s="133">
        <f>IF($O$18="X",$Q$9,'VA_k1=0.5_k2=0.5'!M225)</f>
        <v>5</v>
      </c>
      <c r="AD226" s="133">
        <f>IF($O$18="X",$R$9,IF($N$7="S1",'VA_k1=0.5_k2=0.5'!N225,IF($N$7="S2",'VA_k1=0.5_k2=0.5'!O225,IF($N$7="I",'VA_k1=0.5_k2=0.5'!P225,IF($N$7="R",'VA_k1=0.5_k2=0.5'!Q225,IF($N$7="D",'VA_k1=0.5_k2=0.5'!R225,IF($N$7="V",'VA_k1=0.5_k2=0.5'!S225,"")))))))</f>
        <v>0.24673704225551346</v>
      </c>
      <c r="AE226" s="133">
        <f>IF($O$19="X",$Q$9,'VA_k1=0.6_k2=0.4'!M225)</f>
        <v>5</v>
      </c>
      <c r="AF226" s="133">
        <f>IF($O$19="X",$R$9,IF($N$7="S1",'VA_k1=0.6_k2=0.4'!N225,IF($N$7="S2",'VA_k1=0.6_k2=0.4'!O225,IF($N$7="I",'VA_k1=0.6_k2=0.4'!P225,IF($N$7="R",'VA_k1=0.6_k2=0.4'!Q225,IF($N$7="D",'VA_k1=0.6_k2=0.4'!R225,IF($N$7="V",'VA_k1=0.6_k2=0.4'!S225,"")))))))</f>
        <v>0.24673704225551346</v>
      </c>
      <c r="AG226" s="133">
        <f>IF($O$20="X",$Q$9,'VA_k1=0.7_k2=0.3'!M225)</f>
        <v>5</v>
      </c>
      <c r="AH226" s="133">
        <f>IF($O$20="X",$R$9,IF($N$7="S1",'VA_k1=0.7_k2=0.3'!N225,IF($N$7="S2",'VA_k1=0.7_k2=0.3'!O225,IF($N$7="I",'VA_k1=0.7_k2=0.3'!P225,IF($N$7="R",'VA_k1=0.7_k2=0.3'!Q225,IF($N$7="D",'VA_k1=0.7_k2=0.3'!R225,IF($N$7="V",'VA_k1=0.7_k2=0.3'!S225,"")))))))</f>
        <v>0.24673704225551346</v>
      </c>
      <c r="AI226" s="133">
        <f>IF($O$21="X",$Q$9,'VA_k1=0.8_k2=0.2'!M225)</f>
        <v>5</v>
      </c>
      <c r="AJ226" s="133">
        <f>IF($O$21="X",$R$9,IF($N$7="S1",'VA_k1=0.8_k2=0.2'!N225,IF($N$7="S2",'VA_k1=0.8_k2=0.2'!O225,IF($N$7="I",'VA_k1=0.8_k2=0.2'!P225,IF($N$7="R",'VA_k1=0.8_k2=0.2'!Q225,IF($N$7="D",'VA_k1=0.8_k2=0.2'!R225,IF($N$7="V",'VA_k1=0.8_k2=0.2'!S225,"")))))))</f>
        <v>0.24673704225551346</v>
      </c>
      <c r="AK226" s="133" t="e">
        <f>IF($O$22="X",$Q$9,'VA_k1=0.9_k2=0.1'!M225)</f>
        <v>#N/A</v>
      </c>
      <c r="AL226" s="133" t="e">
        <f>IF($O$22="X",$R$9,IF($N$7="S1",'VA_k1=0.9_k2=0.1'!N225,IF($N$7="S2",'VA_k1=0.9_k2=0.1'!O225,IF($N$7="I",'VA_k1=0.9_k2=0.1'!P225,IF($N$7="R",'VA_k1=0.9_k2=0.1'!Q225,IF($N$7="D",'VA_k1=0.9_k2=0.1'!R225,IF($N$7="V",'VA_k1=0.9_k2=0.1'!S225,"")))))))</f>
        <v>#N/A</v>
      </c>
      <c r="AM226" s="133">
        <f>IF($O$23="X",$Q$9,'VA_k1=1.0_k2=0.0'!M225)</f>
        <v>5</v>
      </c>
      <c r="AN226" s="133">
        <f>IF($O$23="X",$R$9,IF($N$7="S1",'VA_k1=1.0_k2=0.0'!N225,IF($N$7="S2",'VA_k1=1.0_k2=0.0'!O225,IF($N$7="I",'VA_k1=1.0_k2=0.0'!P225,IF($N$7="R",'VA_k1=1.0_k2=0.0'!Q225,IF($N$7="D",'VA_k1=1.0_k2=0.0'!R225,IF($N$7="V",'VA_k1=1.0_k2=0.0'!S225,"")))))))</f>
        <v>0.24673704225551346</v>
      </c>
    </row>
    <row r="227" spans="17:40" x14ac:dyDescent="0.25">
      <c r="Q227" s="133" t="e">
        <f>IF($O$12="X",$Q$9,'RESULTS (2S)'!B241)</f>
        <v>#N/A</v>
      </c>
      <c r="R227" s="133" t="e">
        <f>IF($O$12="X",$R$9,IF($N$7="S1",'RESULTS (2S)'!C241,IF($N$7="S2",'RESULTS (2S)'!D241,IF($N$7="I",'RESULTS (2S)'!E241,IF($N$7="R",'RESULTS (2S)'!F241,IF($N$7="D",'RESULTS (2S)'!G241,IF($N$7="V",'RESULTS (2S)'!H241,"")))))))</f>
        <v>#N/A</v>
      </c>
      <c r="S227" s="133">
        <f>IF($O$13="X",$Q$9,'VA_k1=0.0_k2=1.0'!M226)</f>
        <v>5</v>
      </c>
      <c r="T227" s="133">
        <f>IF($O$13="X",$R$9,IF($N$7="S1",'VA_k1=0.0_k2=1.0'!N226,IF($N$7="S2",'VA_k1=0.0_k2=1.0'!O226,IF($N$7="I",'VA_k1=0.0_k2=1.0'!P226,IF($N$7="R",'VA_k1=0.0_k2=1.0'!Q226,IF($N$7="D",'VA_k1=0.0_k2=1.0'!R226,IF($N$7="V",'VA_k1=0.0_k2=1.0'!S226,"")))))))</f>
        <v>0.24673704225551346</v>
      </c>
      <c r="U227" s="133">
        <f>IF($O$14="X",$Q$9,'VA_k1=0.1_k2=0.9'!M226)</f>
        <v>5</v>
      </c>
      <c r="V227" s="133">
        <f>IF($O$14="X",$R$9,IF($N$7="S1",'VA_k1=0.1_k2=0.9'!N226,IF($N$7="S2",'VA_k1=0.1_k2=0.9'!O226,IF($N$7="I",'VA_k1=0.1_k2=0.9'!P226,IF($N$7="R",'VA_k1=0.1_k2=0.9'!Q226,IF($N$7="D",'VA_k1=0.1_k2=0.9'!R226,IF($N$7="V",'VA_k1=0.1_k2=0.9'!S226,"")))))))</f>
        <v>0.24673704225551346</v>
      </c>
      <c r="W227" s="133">
        <f>IF($O$15="X",$Q$9,'VA_k1=0.2_k2=0.8'!M226)</f>
        <v>5</v>
      </c>
      <c r="X227" s="133">
        <f>IF($O$15="X",$R$9,IF($N$7="S1",'VA_k1=0.2_k2=0.8'!N226,IF($N$7="S2",'VA_k1=0.2_k2=0.8'!O226,IF($N$7="I",'VA_k1=0.2_k2=0.8'!P226,IF($N$7="R",'VA_k1=0.2_k2=0.8'!Q226,IF($N$7="D",'VA_k1=0.2_k2=0.8'!R226,IF($N$7="V",'VA_k1=0.2_k2=0.8'!S226,"")))))))</f>
        <v>0.24673704225551346</v>
      </c>
      <c r="Y227" s="133">
        <f>IF($O$16="X",$Q$9,'VA_k1=0.3_k2=0.7'!M226)</f>
        <v>5</v>
      </c>
      <c r="Z227" s="133">
        <f>IF($O$16="X",$R$9,IF($N$7="S1",'VA_k1=0.3_k2=0.7'!N226,IF($N$7="S2",'VA_k1=0.3_k2=0.7'!O226,IF($N$7="I",'VA_k1=0.3_k2=0.7'!P226,IF($N$7="R",'VA_k1=0.3_k2=0.7'!Q226,IF($N$7="D",'VA_k1=0.3_k2=0.7'!R226,IF($N$7="V",'VA_k1=0.3_k2=0.7'!S226,"")))))))</f>
        <v>0.24673704225551346</v>
      </c>
      <c r="AA227" s="133">
        <f>IF($O$17="X",$Q$9,'VA_k1=0.4_k2=0.6'!M226)</f>
        <v>5</v>
      </c>
      <c r="AB227" s="133">
        <f>IF($O$17="X",$R$9,IF($N$7="S1",'VA_k1=0.4_k2=0.6'!N226,IF($N$7="S2",'VA_k1=0.4_k2=0.6'!O226,IF($N$7="I",'VA_k1=0.4_k2=0.6'!P226,IF($N$7="R",'VA_k1=0.4_k2=0.6'!Q226,IF($N$7="D",'VA_k1=0.4_k2=0.6'!R226,IF($N$7="V",'VA_k1=0.4_k2=0.6'!S226,"")))))))</f>
        <v>0.24673704225551346</v>
      </c>
      <c r="AC227" s="133">
        <f>IF($O$18="X",$Q$9,'VA_k1=0.5_k2=0.5'!M226)</f>
        <v>5</v>
      </c>
      <c r="AD227" s="133">
        <f>IF($O$18="X",$R$9,IF($N$7="S1",'VA_k1=0.5_k2=0.5'!N226,IF($N$7="S2",'VA_k1=0.5_k2=0.5'!O226,IF($N$7="I",'VA_k1=0.5_k2=0.5'!P226,IF($N$7="R",'VA_k1=0.5_k2=0.5'!Q226,IF($N$7="D",'VA_k1=0.5_k2=0.5'!R226,IF($N$7="V",'VA_k1=0.5_k2=0.5'!S226,"")))))))</f>
        <v>0.24673704225551346</v>
      </c>
      <c r="AE227" s="133">
        <f>IF($O$19="X",$Q$9,'VA_k1=0.6_k2=0.4'!M226)</f>
        <v>5</v>
      </c>
      <c r="AF227" s="133">
        <f>IF($O$19="X",$R$9,IF($N$7="S1",'VA_k1=0.6_k2=0.4'!N226,IF($N$7="S2",'VA_k1=0.6_k2=0.4'!O226,IF($N$7="I",'VA_k1=0.6_k2=0.4'!P226,IF($N$7="R",'VA_k1=0.6_k2=0.4'!Q226,IF($N$7="D",'VA_k1=0.6_k2=0.4'!R226,IF($N$7="V",'VA_k1=0.6_k2=0.4'!S226,"")))))))</f>
        <v>0.24673704225551346</v>
      </c>
      <c r="AG227" s="133">
        <f>IF($O$20="X",$Q$9,'VA_k1=0.7_k2=0.3'!M226)</f>
        <v>5</v>
      </c>
      <c r="AH227" s="133">
        <f>IF($O$20="X",$R$9,IF($N$7="S1",'VA_k1=0.7_k2=0.3'!N226,IF($N$7="S2",'VA_k1=0.7_k2=0.3'!O226,IF($N$7="I",'VA_k1=0.7_k2=0.3'!P226,IF($N$7="R",'VA_k1=0.7_k2=0.3'!Q226,IF($N$7="D",'VA_k1=0.7_k2=0.3'!R226,IF($N$7="V",'VA_k1=0.7_k2=0.3'!S226,"")))))))</f>
        <v>0.24673704225551346</v>
      </c>
      <c r="AI227" s="133">
        <f>IF($O$21="X",$Q$9,'VA_k1=0.8_k2=0.2'!M226)</f>
        <v>5</v>
      </c>
      <c r="AJ227" s="133">
        <f>IF($O$21="X",$R$9,IF($N$7="S1",'VA_k1=0.8_k2=0.2'!N226,IF($N$7="S2",'VA_k1=0.8_k2=0.2'!O226,IF($N$7="I",'VA_k1=0.8_k2=0.2'!P226,IF($N$7="R",'VA_k1=0.8_k2=0.2'!Q226,IF($N$7="D",'VA_k1=0.8_k2=0.2'!R226,IF($N$7="V",'VA_k1=0.8_k2=0.2'!S226,"")))))))</f>
        <v>0.24673704225551346</v>
      </c>
      <c r="AK227" s="133" t="e">
        <f>IF($O$22="X",$Q$9,'VA_k1=0.9_k2=0.1'!M226)</f>
        <v>#N/A</v>
      </c>
      <c r="AL227" s="133" t="e">
        <f>IF($O$22="X",$R$9,IF($N$7="S1",'VA_k1=0.9_k2=0.1'!N226,IF($N$7="S2",'VA_k1=0.9_k2=0.1'!O226,IF($N$7="I",'VA_k1=0.9_k2=0.1'!P226,IF($N$7="R",'VA_k1=0.9_k2=0.1'!Q226,IF($N$7="D",'VA_k1=0.9_k2=0.1'!R226,IF($N$7="V",'VA_k1=0.9_k2=0.1'!S226,"")))))))</f>
        <v>#N/A</v>
      </c>
      <c r="AM227" s="133">
        <f>IF($O$23="X",$Q$9,'VA_k1=1.0_k2=0.0'!M226)</f>
        <v>5</v>
      </c>
      <c r="AN227" s="133">
        <f>IF($O$23="X",$R$9,IF($N$7="S1",'VA_k1=1.0_k2=0.0'!N226,IF($N$7="S2",'VA_k1=1.0_k2=0.0'!O226,IF($N$7="I",'VA_k1=1.0_k2=0.0'!P226,IF($N$7="R",'VA_k1=1.0_k2=0.0'!Q226,IF($N$7="D",'VA_k1=1.0_k2=0.0'!R226,IF($N$7="V",'VA_k1=1.0_k2=0.0'!S226,"")))))))</f>
        <v>0.24673704225551346</v>
      </c>
    </row>
    <row r="228" spans="17:40" x14ac:dyDescent="0.25">
      <c r="Q228" s="133" t="e">
        <f>IF($O$12="X",$Q$9,'RESULTS (2S)'!B242)</f>
        <v>#N/A</v>
      </c>
      <c r="R228" s="133" t="e">
        <f>IF($O$12="X",$R$9,IF($N$7="S1",'RESULTS (2S)'!C242,IF($N$7="S2",'RESULTS (2S)'!D242,IF($N$7="I",'RESULTS (2S)'!E242,IF($N$7="R",'RESULTS (2S)'!F242,IF($N$7="D",'RESULTS (2S)'!G242,IF($N$7="V",'RESULTS (2S)'!H242,"")))))))</f>
        <v>#N/A</v>
      </c>
      <c r="S228" s="133">
        <f>IF($O$13="X",$Q$9,'VA_k1=0.0_k2=1.0'!M227)</f>
        <v>5</v>
      </c>
      <c r="T228" s="133">
        <f>IF($O$13="X",$R$9,IF($N$7="S1",'VA_k1=0.0_k2=1.0'!N227,IF($N$7="S2",'VA_k1=0.0_k2=1.0'!O227,IF($N$7="I",'VA_k1=0.0_k2=1.0'!P227,IF($N$7="R",'VA_k1=0.0_k2=1.0'!Q227,IF($N$7="D",'VA_k1=0.0_k2=1.0'!R227,IF($N$7="V",'VA_k1=0.0_k2=1.0'!S227,"")))))))</f>
        <v>0.24673704225551346</v>
      </c>
      <c r="U228" s="133">
        <f>IF($O$14="X",$Q$9,'VA_k1=0.1_k2=0.9'!M227)</f>
        <v>5</v>
      </c>
      <c r="V228" s="133">
        <f>IF($O$14="X",$R$9,IF($N$7="S1",'VA_k1=0.1_k2=0.9'!N227,IF($N$7="S2",'VA_k1=0.1_k2=0.9'!O227,IF($N$7="I",'VA_k1=0.1_k2=0.9'!P227,IF($N$7="R",'VA_k1=0.1_k2=0.9'!Q227,IF($N$7="D",'VA_k1=0.1_k2=0.9'!R227,IF($N$7="V",'VA_k1=0.1_k2=0.9'!S227,"")))))))</f>
        <v>0.24673704225551346</v>
      </c>
      <c r="W228" s="133">
        <f>IF($O$15="X",$Q$9,'VA_k1=0.2_k2=0.8'!M227)</f>
        <v>5</v>
      </c>
      <c r="X228" s="133">
        <f>IF($O$15="X",$R$9,IF($N$7="S1",'VA_k1=0.2_k2=0.8'!N227,IF($N$7="S2",'VA_k1=0.2_k2=0.8'!O227,IF($N$7="I",'VA_k1=0.2_k2=0.8'!P227,IF($N$7="R",'VA_k1=0.2_k2=0.8'!Q227,IF($N$7="D",'VA_k1=0.2_k2=0.8'!R227,IF($N$7="V",'VA_k1=0.2_k2=0.8'!S227,"")))))))</f>
        <v>0.24673704225551346</v>
      </c>
      <c r="Y228" s="133">
        <f>IF($O$16="X",$Q$9,'VA_k1=0.3_k2=0.7'!M227)</f>
        <v>5</v>
      </c>
      <c r="Z228" s="133">
        <f>IF($O$16="X",$R$9,IF($N$7="S1",'VA_k1=0.3_k2=0.7'!N227,IF($N$7="S2",'VA_k1=0.3_k2=0.7'!O227,IF($N$7="I",'VA_k1=0.3_k2=0.7'!P227,IF($N$7="R",'VA_k1=0.3_k2=0.7'!Q227,IF($N$7="D",'VA_k1=0.3_k2=0.7'!R227,IF($N$7="V",'VA_k1=0.3_k2=0.7'!S227,"")))))))</f>
        <v>0.24673704225551346</v>
      </c>
      <c r="AA228" s="133">
        <f>IF($O$17="X",$Q$9,'VA_k1=0.4_k2=0.6'!M227)</f>
        <v>5</v>
      </c>
      <c r="AB228" s="133">
        <f>IF($O$17="X",$R$9,IF($N$7="S1",'VA_k1=0.4_k2=0.6'!N227,IF($N$7="S2",'VA_k1=0.4_k2=0.6'!O227,IF($N$7="I",'VA_k1=0.4_k2=0.6'!P227,IF($N$7="R",'VA_k1=0.4_k2=0.6'!Q227,IF($N$7="D",'VA_k1=0.4_k2=0.6'!R227,IF($N$7="V",'VA_k1=0.4_k2=0.6'!S227,"")))))))</f>
        <v>0.24673704225551346</v>
      </c>
      <c r="AC228" s="133">
        <f>IF($O$18="X",$Q$9,'VA_k1=0.5_k2=0.5'!M227)</f>
        <v>5</v>
      </c>
      <c r="AD228" s="133">
        <f>IF($O$18="X",$R$9,IF($N$7="S1",'VA_k1=0.5_k2=0.5'!N227,IF($N$7="S2",'VA_k1=0.5_k2=0.5'!O227,IF($N$7="I",'VA_k1=0.5_k2=0.5'!P227,IF($N$7="R",'VA_k1=0.5_k2=0.5'!Q227,IF($N$7="D",'VA_k1=0.5_k2=0.5'!R227,IF($N$7="V",'VA_k1=0.5_k2=0.5'!S227,"")))))))</f>
        <v>0.24673704225551346</v>
      </c>
      <c r="AE228" s="133">
        <f>IF($O$19="X",$Q$9,'VA_k1=0.6_k2=0.4'!M227)</f>
        <v>5</v>
      </c>
      <c r="AF228" s="133">
        <f>IF($O$19="X",$R$9,IF($N$7="S1",'VA_k1=0.6_k2=0.4'!N227,IF($N$7="S2",'VA_k1=0.6_k2=0.4'!O227,IF($N$7="I",'VA_k1=0.6_k2=0.4'!P227,IF($N$7="R",'VA_k1=0.6_k2=0.4'!Q227,IF($N$7="D",'VA_k1=0.6_k2=0.4'!R227,IF($N$7="V",'VA_k1=0.6_k2=0.4'!S227,"")))))))</f>
        <v>0.24673704225551346</v>
      </c>
      <c r="AG228" s="133">
        <f>IF($O$20="X",$Q$9,'VA_k1=0.7_k2=0.3'!M227)</f>
        <v>5</v>
      </c>
      <c r="AH228" s="133">
        <f>IF($O$20="X",$R$9,IF($N$7="S1",'VA_k1=0.7_k2=0.3'!N227,IF($N$7="S2",'VA_k1=0.7_k2=0.3'!O227,IF($N$7="I",'VA_k1=0.7_k2=0.3'!P227,IF($N$7="R",'VA_k1=0.7_k2=0.3'!Q227,IF($N$7="D",'VA_k1=0.7_k2=0.3'!R227,IF($N$7="V",'VA_k1=0.7_k2=0.3'!S227,"")))))))</f>
        <v>0.24673704225551346</v>
      </c>
      <c r="AI228" s="133">
        <f>IF($O$21="X",$Q$9,'VA_k1=0.8_k2=0.2'!M227)</f>
        <v>5</v>
      </c>
      <c r="AJ228" s="133">
        <f>IF($O$21="X",$R$9,IF($N$7="S1",'VA_k1=0.8_k2=0.2'!N227,IF($N$7="S2",'VA_k1=0.8_k2=0.2'!O227,IF($N$7="I",'VA_k1=0.8_k2=0.2'!P227,IF($N$7="R",'VA_k1=0.8_k2=0.2'!Q227,IF($N$7="D",'VA_k1=0.8_k2=0.2'!R227,IF($N$7="V",'VA_k1=0.8_k2=0.2'!S227,"")))))))</f>
        <v>0.24673704225551346</v>
      </c>
      <c r="AK228" s="133" t="e">
        <f>IF($O$22="X",$Q$9,'VA_k1=0.9_k2=0.1'!M227)</f>
        <v>#N/A</v>
      </c>
      <c r="AL228" s="133" t="e">
        <f>IF($O$22="X",$R$9,IF($N$7="S1",'VA_k1=0.9_k2=0.1'!N227,IF($N$7="S2",'VA_k1=0.9_k2=0.1'!O227,IF($N$7="I",'VA_k1=0.9_k2=0.1'!P227,IF($N$7="R",'VA_k1=0.9_k2=0.1'!Q227,IF($N$7="D",'VA_k1=0.9_k2=0.1'!R227,IF($N$7="V",'VA_k1=0.9_k2=0.1'!S227,"")))))))</f>
        <v>#N/A</v>
      </c>
      <c r="AM228" s="133">
        <f>IF($O$23="X",$Q$9,'VA_k1=1.0_k2=0.0'!M227)</f>
        <v>5</v>
      </c>
      <c r="AN228" s="133">
        <f>IF($O$23="X",$R$9,IF($N$7="S1",'VA_k1=1.0_k2=0.0'!N227,IF($N$7="S2",'VA_k1=1.0_k2=0.0'!O227,IF($N$7="I",'VA_k1=1.0_k2=0.0'!P227,IF($N$7="R",'VA_k1=1.0_k2=0.0'!Q227,IF($N$7="D",'VA_k1=1.0_k2=0.0'!R227,IF($N$7="V",'VA_k1=1.0_k2=0.0'!S227,"")))))))</f>
        <v>0.24673704225551346</v>
      </c>
    </row>
    <row r="229" spans="17:40" x14ac:dyDescent="0.25">
      <c r="Q229" s="133" t="e">
        <f>IF($O$12="X",$Q$9,'RESULTS (2S)'!B243)</f>
        <v>#N/A</v>
      </c>
      <c r="R229" s="133" t="e">
        <f>IF($O$12="X",$R$9,IF($N$7="S1",'RESULTS (2S)'!C243,IF($N$7="S2",'RESULTS (2S)'!D243,IF($N$7="I",'RESULTS (2S)'!E243,IF($N$7="R",'RESULTS (2S)'!F243,IF($N$7="D",'RESULTS (2S)'!G243,IF($N$7="V",'RESULTS (2S)'!H243,"")))))))</f>
        <v>#N/A</v>
      </c>
      <c r="S229" s="133">
        <f>IF($O$13="X",$Q$9,'VA_k1=0.0_k2=1.0'!M228)</f>
        <v>5</v>
      </c>
      <c r="T229" s="133">
        <f>IF($O$13="X",$R$9,IF($N$7="S1",'VA_k1=0.0_k2=1.0'!N228,IF($N$7="S2",'VA_k1=0.0_k2=1.0'!O228,IF($N$7="I",'VA_k1=0.0_k2=1.0'!P228,IF($N$7="R",'VA_k1=0.0_k2=1.0'!Q228,IF($N$7="D",'VA_k1=0.0_k2=1.0'!R228,IF($N$7="V",'VA_k1=0.0_k2=1.0'!S228,"")))))))</f>
        <v>0.24673704225551346</v>
      </c>
      <c r="U229" s="133">
        <f>IF($O$14="X",$Q$9,'VA_k1=0.1_k2=0.9'!M228)</f>
        <v>5</v>
      </c>
      <c r="V229" s="133">
        <f>IF($O$14="X",$R$9,IF($N$7="S1",'VA_k1=0.1_k2=0.9'!N228,IF($N$7="S2",'VA_k1=0.1_k2=0.9'!O228,IF($N$7="I",'VA_k1=0.1_k2=0.9'!P228,IF($N$7="R",'VA_k1=0.1_k2=0.9'!Q228,IF($N$7="D",'VA_k1=0.1_k2=0.9'!R228,IF($N$7="V",'VA_k1=0.1_k2=0.9'!S228,"")))))))</f>
        <v>0.24673704225551346</v>
      </c>
      <c r="W229" s="133">
        <f>IF($O$15="X",$Q$9,'VA_k1=0.2_k2=0.8'!M228)</f>
        <v>5</v>
      </c>
      <c r="X229" s="133">
        <f>IF($O$15="X",$R$9,IF($N$7="S1",'VA_k1=0.2_k2=0.8'!N228,IF($N$7="S2",'VA_k1=0.2_k2=0.8'!O228,IF($N$7="I",'VA_k1=0.2_k2=0.8'!P228,IF($N$7="R",'VA_k1=0.2_k2=0.8'!Q228,IF($N$7="D",'VA_k1=0.2_k2=0.8'!R228,IF($N$7="V",'VA_k1=0.2_k2=0.8'!S228,"")))))))</f>
        <v>0.24673704225551346</v>
      </c>
      <c r="Y229" s="133">
        <f>IF($O$16="X",$Q$9,'VA_k1=0.3_k2=0.7'!M228)</f>
        <v>5</v>
      </c>
      <c r="Z229" s="133">
        <f>IF($O$16="X",$R$9,IF($N$7="S1",'VA_k1=0.3_k2=0.7'!N228,IF($N$7="S2",'VA_k1=0.3_k2=0.7'!O228,IF($N$7="I",'VA_k1=0.3_k2=0.7'!P228,IF($N$7="R",'VA_k1=0.3_k2=0.7'!Q228,IF($N$7="D",'VA_k1=0.3_k2=0.7'!R228,IF($N$7="V",'VA_k1=0.3_k2=0.7'!S228,"")))))))</f>
        <v>0.24673704225551346</v>
      </c>
      <c r="AA229" s="133">
        <f>IF($O$17="X",$Q$9,'VA_k1=0.4_k2=0.6'!M228)</f>
        <v>5</v>
      </c>
      <c r="AB229" s="133">
        <f>IF($O$17="X",$R$9,IF($N$7="S1",'VA_k1=0.4_k2=0.6'!N228,IF($N$7="S2",'VA_k1=0.4_k2=0.6'!O228,IF($N$7="I",'VA_k1=0.4_k2=0.6'!P228,IF($N$7="R",'VA_k1=0.4_k2=0.6'!Q228,IF($N$7="D",'VA_k1=0.4_k2=0.6'!R228,IF($N$7="V",'VA_k1=0.4_k2=0.6'!S228,"")))))))</f>
        <v>0.24673704225551346</v>
      </c>
      <c r="AC229" s="133">
        <f>IF($O$18="X",$Q$9,'VA_k1=0.5_k2=0.5'!M228)</f>
        <v>5</v>
      </c>
      <c r="AD229" s="133">
        <f>IF($O$18="X",$R$9,IF($N$7="S1",'VA_k1=0.5_k2=0.5'!N228,IF($N$7="S2",'VA_k1=0.5_k2=0.5'!O228,IF($N$7="I",'VA_k1=0.5_k2=0.5'!P228,IF($N$7="R",'VA_k1=0.5_k2=0.5'!Q228,IF($N$7="D",'VA_k1=0.5_k2=0.5'!R228,IF($N$7="V",'VA_k1=0.5_k2=0.5'!S228,"")))))))</f>
        <v>0.24673704225551346</v>
      </c>
      <c r="AE229" s="133">
        <f>IF($O$19="X",$Q$9,'VA_k1=0.6_k2=0.4'!M228)</f>
        <v>5</v>
      </c>
      <c r="AF229" s="133">
        <f>IF($O$19="X",$R$9,IF($N$7="S1",'VA_k1=0.6_k2=0.4'!N228,IF($N$7="S2",'VA_k1=0.6_k2=0.4'!O228,IF($N$7="I",'VA_k1=0.6_k2=0.4'!P228,IF($N$7="R",'VA_k1=0.6_k2=0.4'!Q228,IF($N$7="D",'VA_k1=0.6_k2=0.4'!R228,IF($N$7="V",'VA_k1=0.6_k2=0.4'!S228,"")))))))</f>
        <v>0.24673704225551346</v>
      </c>
      <c r="AG229" s="133">
        <f>IF($O$20="X",$Q$9,'VA_k1=0.7_k2=0.3'!M228)</f>
        <v>5</v>
      </c>
      <c r="AH229" s="133">
        <f>IF($O$20="X",$R$9,IF($N$7="S1",'VA_k1=0.7_k2=0.3'!N228,IF($N$7="S2",'VA_k1=0.7_k2=0.3'!O228,IF($N$7="I",'VA_k1=0.7_k2=0.3'!P228,IF($N$7="R",'VA_k1=0.7_k2=0.3'!Q228,IF($N$7="D",'VA_k1=0.7_k2=0.3'!R228,IF($N$7="V",'VA_k1=0.7_k2=0.3'!S228,"")))))))</f>
        <v>0.24673704225551346</v>
      </c>
      <c r="AI229" s="133">
        <f>IF($O$21="X",$Q$9,'VA_k1=0.8_k2=0.2'!M228)</f>
        <v>5</v>
      </c>
      <c r="AJ229" s="133">
        <f>IF($O$21="X",$R$9,IF($N$7="S1",'VA_k1=0.8_k2=0.2'!N228,IF($N$7="S2",'VA_k1=0.8_k2=0.2'!O228,IF($N$7="I",'VA_k1=0.8_k2=0.2'!P228,IF($N$7="R",'VA_k1=0.8_k2=0.2'!Q228,IF($N$7="D",'VA_k1=0.8_k2=0.2'!R228,IF($N$7="V",'VA_k1=0.8_k2=0.2'!S228,"")))))))</f>
        <v>0.24673704225551346</v>
      </c>
      <c r="AK229" s="133" t="e">
        <f>IF($O$22="X",$Q$9,'VA_k1=0.9_k2=0.1'!M228)</f>
        <v>#N/A</v>
      </c>
      <c r="AL229" s="133" t="e">
        <f>IF($O$22="X",$R$9,IF($N$7="S1",'VA_k1=0.9_k2=0.1'!N228,IF($N$7="S2",'VA_k1=0.9_k2=0.1'!O228,IF($N$7="I",'VA_k1=0.9_k2=0.1'!P228,IF($N$7="R",'VA_k1=0.9_k2=0.1'!Q228,IF($N$7="D",'VA_k1=0.9_k2=0.1'!R228,IF($N$7="V",'VA_k1=0.9_k2=0.1'!S228,"")))))))</f>
        <v>#N/A</v>
      </c>
      <c r="AM229" s="133">
        <f>IF($O$23="X",$Q$9,'VA_k1=1.0_k2=0.0'!M228)</f>
        <v>5</v>
      </c>
      <c r="AN229" s="133">
        <f>IF($O$23="X",$R$9,IF($N$7="S1",'VA_k1=1.0_k2=0.0'!N228,IF($N$7="S2",'VA_k1=1.0_k2=0.0'!O228,IF($N$7="I",'VA_k1=1.0_k2=0.0'!P228,IF($N$7="R",'VA_k1=1.0_k2=0.0'!Q228,IF($N$7="D",'VA_k1=1.0_k2=0.0'!R228,IF($N$7="V",'VA_k1=1.0_k2=0.0'!S228,"")))))))</f>
        <v>0.24673704225551346</v>
      </c>
    </row>
    <row r="230" spans="17:40" x14ac:dyDescent="0.25">
      <c r="Q230" s="133" t="e">
        <f>IF($O$12="X",$Q$9,'RESULTS (2S)'!B244)</f>
        <v>#N/A</v>
      </c>
      <c r="R230" s="133" t="e">
        <f>IF($O$12="X",$R$9,IF($N$7="S1",'RESULTS (2S)'!C244,IF($N$7="S2",'RESULTS (2S)'!D244,IF($N$7="I",'RESULTS (2S)'!E244,IF($N$7="R",'RESULTS (2S)'!F244,IF($N$7="D",'RESULTS (2S)'!G244,IF($N$7="V",'RESULTS (2S)'!H244,"")))))))</f>
        <v>#N/A</v>
      </c>
      <c r="S230" s="133">
        <f>IF($O$13="X",$Q$9,'VA_k1=0.0_k2=1.0'!M229)</f>
        <v>5</v>
      </c>
      <c r="T230" s="133">
        <f>IF($O$13="X",$R$9,IF($N$7="S1",'VA_k1=0.0_k2=1.0'!N229,IF($N$7="S2",'VA_k1=0.0_k2=1.0'!O229,IF($N$7="I",'VA_k1=0.0_k2=1.0'!P229,IF($N$7="R",'VA_k1=0.0_k2=1.0'!Q229,IF($N$7="D",'VA_k1=0.0_k2=1.0'!R229,IF($N$7="V",'VA_k1=0.0_k2=1.0'!S229,"")))))))</f>
        <v>0.24673704225551346</v>
      </c>
      <c r="U230" s="133">
        <f>IF($O$14="X",$Q$9,'VA_k1=0.1_k2=0.9'!M229)</f>
        <v>5</v>
      </c>
      <c r="V230" s="133">
        <f>IF($O$14="X",$R$9,IF($N$7="S1",'VA_k1=0.1_k2=0.9'!N229,IF($N$7="S2",'VA_k1=0.1_k2=0.9'!O229,IF($N$7="I",'VA_k1=0.1_k2=0.9'!P229,IF($N$7="R",'VA_k1=0.1_k2=0.9'!Q229,IF($N$7="D",'VA_k1=0.1_k2=0.9'!R229,IF($N$7="V",'VA_k1=0.1_k2=0.9'!S229,"")))))))</f>
        <v>0.24673704225551346</v>
      </c>
      <c r="W230" s="133">
        <f>IF($O$15="X",$Q$9,'VA_k1=0.2_k2=0.8'!M229)</f>
        <v>5</v>
      </c>
      <c r="X230" s="133">
        <f>IF($O$15="X",$R$9,IF($N$7="S1",'VA_k1=0.2_k2=0.8'!N229,IF($N$7="S2",'VA_k1=0.2_k2=0.8'!O229,IF($N$7="I",'VA_k1=0.2_k2=0.8'!P229,IF($N$7="R",'VA_k1=0.2_k2=0.8'!Q229,IF($N$7="D",'VA_k1=0.2_k2=0.8'!R229,IF($N$7="V",'VA_k1=0.2_k2=0.8'!S229,"")))))))</f>
        <v>0.24673704225551346</v>
      </c>
      <c r="Y230" s="133">
        <f>IF($O$16="X",$Q$9,'VA_k1=0.3_k2=0.7'!M229)</f>
        <v>5</v>
      </c>
      <c r="Z230" s="133">
        <f>IF($O$16="X",$R$9,IF($N$7="S1",'VA_k1=0.3_k2=0.7'!N229,IF($N$7="S2",'VA_k1=0.3_k2=0.7'!O229,IF($N$7="I",'VA_k1=0.3_k2=0.7'!P229,IF($N$7="R",'VA_k1=0.3_k2=0.7'!Q229,IF($N$7="D",'VA_k1=0.3_k2=0.7'!R229,IF($N$7="V",'VA_k1=0.3_k2=0.7'!S229,"")))))))</f>
        <v>0.24673704225551346</v>
      </c>
      <c r="AA230" s="133">
        <f>IF($O$17="X",$Q$9,'VA_k1=0.4_k2=0.6'!M229)</f>
        <v>5</v>
      </c>
      <c r="AB230" s="133">
        <f>IF($O$17="X",$R$9,IF($N$7="S1",'VA_k1=0.4_k2=0.6'!N229,IF($N$7="S2",'VA_k1=0.4_k2=0.6'!O229,IF($N$7="I",'VA_k1=0.4_k2=0.6'!P229,IF($N$7="R",'VA_k1=0.4_k2=0.6'!Q229,IF($N$7="D",'VA_k1=0.4_k2=0.6'!R229,IF($N$7="V",'VA_k1=0.4_k2=0.6'!S229,"")))))))</f>
        <v>0.24673704225551346</v>
      </c>
      <c r="AC230" s="133">
        <f>IF($O$18="X",$Q$9,'VA_k1=0.5_k2=0.5'!M229)</f>
        <v>5</v>
      </c>
      <c r="AD230" s="133">
        <f>IF($O$18="X",$R$9,IF($N$7="S1",'VA_k1=0.5_k2=0.5'!N229,IF($N$7="S2",'VA_k1=0.5_k2=0.5'!O229,IF($N$7="I",'VA_k1=0.5_k2=0.5'!P229,IF($N$7="R",'VA_k1=0.5_k2=0.5'!Q229,IF($N$7="D",'VA_k1=0.5_k2=0.5'!R229,IF($N$7="V",'VA_k1=0.5_k2=0.5'!S229,"")))))))</f>
        <v>0.24673704225551346</v>
      </c>
      <c r="AE230" s="133">
        <f>IF($O$19="X",$Q$9,'VA_k1=0.6_k2=0.4'!M229)</f>
        <v>5</v>
      </c>
      <c r="AF230" s="133">
        <f>IF($O$19="X",$R$9,IF($N$7="S1",'VA_k1=0.6_k2=0.4'!N229,IF($N$7="S2",'VA_k1=0.6_k2=0.4'!O229,IF($N$7="I",'VA_k1=0.6_k2=0.4'!P229,IF($N$7="R",'VA_k1=0.6_k2=0.4'!Q229,IF($N$7="D",'VA_k1=0.6_k2=0.4'!R229,IF($N$7="V",'VA_k1=0.6_k2=0.4'!S229,"")))))))</f>
        <v>0.24673704225551346</v>
      </c>
      <c r="AG230" s="133">
        <f>IF($O$20="X",$Q$9,'VA_k1=0.7_k2=0.3'!M229)</f>
        <v>5</v>
      </c>
      <c r="AH230" s="133">
        <f>IF($O$20="X",$R$9,IF($N$7="S1",'VA_k1=0.7_k2=0.3'!N229,IF($N$7="S2",'VA_k1=0.7_k2=0.3'!O229,IF($N$7="I",'VA_k1=0.7_k2=0.3'!P229,IF($N$7="R",'VA_k1=0.7_k2=0.3'!Q229,IF($N$7="D",'VA_k1=0.7_k2=0.3'!R229,IF($N$7="V",'VA_k1=0.7_k2=0.3'!S229,"")))))))</f>
        <v>0.24673704225551346</v>
      </c>
      <c r="AI230" s="133">
        <f>IF($O$21="X",$Q$9,'VA_k1=0.8_k2=0.2'!M229)</f>
        <v>5</v>
      </c>
      <c r="AJ230" s="133">
        <f>IF($O$21="X",$R$9,IF($N$7="S1",'VA_k1=0.8_k2=0.2'!N229,IF($N$7="S2",'VA_k1=0.8_k2=0.2'!O229,IF($N$7="I",'VA_k1=0.8_k2=0.2'!P229,IF($N$7="R",'VA_k1=0.8_k2=0.2'!Q229,IF($N$7="D",'VA_k1=0.8_k2=0.2'!R229,IF($N$7="V",'VA_k1=0.8_k2=0.2'!S229,"")))))))</f>
        <v>0.24673704225551346</v>
      </c>
      <c r="AK230" s="133" t="e">
        <f>IF($O$22="X",$Q$9,'VA_k1=0.9_k2=0.1'!M229)</f>
        <v>#N/A</v>
      </c>
      <c r="AL230" s="133" t="e">
        <f>IF($O$22="X",$R$9,IF($N$7="S1",'VA_k1=0.9_k2=0.1'!N229,IF($N$7="S2",'VA_k1=0.9_k2=0.1'!O229,IF($N$7="I",'VA_k1=0.9_k2=0.1'!P229,IF($N$7="R",'VA_k1=0.9_k2=0.1'!Q229,IF($N$7="D",'VA_k1=0.9_k2=0.1'!R229,IF($N$7="V",'VA_k1=0.9_k2=0.1'!S229,"")))))))</f>
        <v>#N/A</v>
      </c>
      <c r="AM230" s="133">
        <f>IF($O$23="X",$Q$9,'VA_k1=1.0_k2=0.0'!M229)</f>
        <v>5</v>
      </c>
      <c r="AN230" s="133">
        <f>IF($O$23="X",$R$9,IF($N$7="S1",'VA_k1=1.0_k2=0.0'!N229,IF($N$7="S2",'VA_k1=1.0_k2=0.0'!O229,IF($N$7="I",'VA_k1=1.0_k2=0.0'!P229,IF($N$7="R",'VA_k1=1.0_k2=0.0'!Q229,IF($N$7="D",'VA_k1=1.0_k2=0.0'!R229,IF($N$7="V",'VA_k1=1.0_k2=0.0'!S229,"")))))))</f>
        <v>0.24673704225551346</v>
      </c>
    </row>
    <row r="231" spans="17:40" x14ac:dyDescent="0.25">
      <c r="Q231" s="133" t="e">
        <f>IF($O$12="X",$Q$9,'RESULTS (2S)'!B245)</f>
        <v>#N/A</v>
      </c>
      <c r="R231" s="133" t="e">
        <f>IF($O$12="X",$R$9,IF($N$7="S1",'RESULTS (2S)'!C245,IF($N$7="S2",'RESULTS (2S)'!D245,IF($N$7="I",'RESULTS (2S)'!E245,IF($N$7="R",'RESULTS (2S)'!F245,IF($N$7="D",'RESULTS (2S)'!G245,IF($N$7="V",'RESULTS (2S)'!H245,"")))))))</f>
        <v>#N/A</v>
      </c>
      <c r="S231" s="133">
        <f>IF($O$13="X",$Q$9,'VA_k1=0.0_k2=1.0'!M230)</f>
        <v>5</v>
      </c>
      <c r="T231" s="133">
        <f>IF($O$13="X",$R$9,IF($N$7="S1",'VA_k1=0.0_k2=1.0'!N230,IF($N$7="S2",'VA_k1=0.0_k2=1.0'!O230,IF($N$7="I",'VA_k1=0.0_k2=1.0'!P230,IF($N$7="R",'VA_k1=0.0_k2=1.0'!Q230,IF($N$7="D",'VA_k1=0.0_k2=1.0'!R230,IF($N$7="V",'VA_k1=0.0_k2=1.0'!S230,"")))))))</f>
        <v>0.24673704225551346</v>
      </c>
      <c r="U231" s="133">
        <f>IF($O$14="X",$Q$9,'VA_k1=0.1_k2=0.9'!M230)</f>
        <v>5</v>
      </c>
      <c r="V231" s="133">
        <f>IF($O$14="X",$R$9,IF($N$7="S1",'VA_k1=0.1_k2=0.9'!N230,IF($N$7="S2",'VA_k1=0.1_k2=0.9'!O230,IF($N$7="I",'VA_k1=0.1_k2=0.9'!P230,IF($N$7="R",'VA_k1=0.1_k2=0.9'!Q230,IF($N$7="D",'VA_k1=0.1_k2=0.9'!R230,IF($N$7="V",'VA_k1=0.1_k2=0.9'!S230,"")))))))</f>
        <v>0.24673704225551346</v>
      </c>
      <c r="W231" s="133">
        <f>IF($O$15="X",$Q$9,'VA_k1=0.2_k2=0.8'!M230)</f>
        <v>5</v>
      </c>
      <c r="X231" s="133">
        <f>IF($O$15="X",$R$9,IF($N$7="S1",'VA_k1=0.2_k2=0.8'!N230,IF($N$7="S2",'VA_k1=0.2_k2=0.8'!O230,IF($N$7="I",'VA_k1=0.2_k2=0.8'!P230,IF($N$7="R",'VA_k1=0.2_k2=0.8'!Q230,IF($N$7="D",'VA_k1=0.2_k2=0.8'!R230,IF($N$7="V",'VA_k1=0.2_k2=0.8'!S230,"")))))))</f>
        <v>0.24673704225551346</v>
      </c>
      <c r="Y231" s="133">
        <f>IF($O$16="X",$Q$9,'VA_k1=0.3_k2=0.7'!M230)</f>
        <v>5</v>
      </c>
      <c r="Z231" s="133">
        <f>IF($O$16="X",$R$9,IF($N$7="S1",'VA_k1=0.3_k2=0.7'!N230,IF($N$7="S2",'VA_k1=0.3_k2=0.7'!O230,IF($N$7="I",'VA_k1=0.3_k2=0.7'!P230,IF($N$7="R",'VA_k1=0.3_k2=0.7'!Q230,IF($N$7="D",'VA_k1=0.3_k2=0.7'!R230,IF($N$7="V",'VA_k1=0.3_k2=0.7'!S230,"")))))))</f>
        <v>0.24673704225551346</v>
      </c>
      <c r="AA231" s="133">
        <f>IF($O$17="X",$Q$9,'VA_k1=0.4_k2=0.6'!M230)</f>
        <v>5</v>
      </c>
      <c r="AB231" s="133">
        <f>IF($O$17="X",$R$9,IF($N$7="S1",'VA_k1=0.4_k2=0.6'!N230,IF($N$7="S2",'VA_k1=0.4_k2=0.6'!O230,IF($N$7="I",'VA_k1=0.4_k2=0.6'!P230,IF($N$7="R",'VA_k1=0.4_k2=0.6'!Q230,IF($N$7="D",'VA_k1=0.4_k2=0.6'!R230,IF($N$7="V",'VA_k1=0.4_k2=0.6'!S230,"")))))))</f>
        <v>0.24673704225551346</v>
      </c>
      <c r="AC231" s="133">
        <f>IF($O$18="X",$Q$9,'VA_k1=0.5_k2=0.5'!M230)</f>
        <v>5</v>
      </c>
      <c r="AD231" s="133">
        <f>IF($O$18="X",$R$9,IF($N$7="S1",'VA_k1=0.5_k2=0.5'!N230,IF($N$7="S2",'VA_k1=0.5_k2=0.5'!O230,IF($N$7="I",'VA_k1=0.5_k2=0.5'!P230,IF($N$7="R",'VA_k1=0.5_k2=0.5'!Q230,IF($N$7="D",'VA_k1=0.5_k2=0.5'!R230,IF($N$7="V",'VA_k1=0.5_k2=0.5'!S230,"")))))))</f>
        <v>0.24673704225551346</v>
      </c>
      <c r="AE231" s="133">
        <f>IF($O$19="X",$Q$9,'VA_k1=0.6_k2=0.4'!M230)</f>
        <v>5</v>
      </c>
      <c r="AF231" s="133">
        <f>IF($O$19="X",$R$9,IF($N$7="S1",'VA_k1=0.6_k2=0.4'!N230,IF($N$7="S2",'VA_k1=0.6_k2=0.4'!O230,IF($N$7="I",'VA_k1=0.6_k2=0.4'!P230,IF($N$7="R",'VA_k1=0.6_k2=0.4'!Q230,IF($N$7="D",'VA_k1=0.6_k2=0.4'!R230,IF($N$7="V",'VA_k1=0.6_k2=0.4'!S230,"")))))))</f>
        <v>0.24673704225551346</v>
      </c>
      <c r="AG231" s="133">
        <f>IF($O$20="X",$Q$9,'VA_k1=0.7_k2=0.3'!M230)</f>
        <v>5</v>
      </c>
      <c r="AH231" s="133">
        <f>IF($O$20="X",$R$9,IF($N$7="S1",'VA_k1=0.7_k2=0.3'!N230,IF($N$7="S2",'VA_k1=0.7_k2=0.3'!O230,IF($N$7="I",'VA_k1=0.7_k2=0.3'!P230,IF($N$7="R",'VA_k1=0.7_k2=0.3'!Q230,IF($N$7="D",'VA_k1=0.7_k2=0.3'!R230,IF($N$7="V",'VA_k1=0.7_k2=0.3'!S230,"")))))))</f>
        <v>0.24673704225551346</v>
      </c>
      <c r="AI231" s="133">
        <f>IF($O$21="X",$Q$9,'VA_k1=0.8_k2=0.2'!M230)</f>
        <v>5</v>
      </c>
      <c r="AJ231" s="133">
        <f>IF($O$21="X",$R$9,IF($N$7="S1",'VA_k1=0.8_k2=0.2'!N230,IF($N$7="S2",'VA_k1=0.8_k2=0.2'!O230,IF($N$7="I",'VA_k1=0.8_k2=0.2'!P230,IF($N$7="R",'VA_k1=0.8_k2=0.2'!Q230,IF($N$7="D",'VA_k1=0.8_k2=0.2'!R230,IF($N$7="V",'VA_k1=0.8_k2=0.2'!S230,"")))))))</f>
        <v>0.24673704225551346</v>
      </c>
      <c r="AK231" s="133" t="e">
        <f>IF($O$22="X",$Q$9,'VA_k1=0.9_k2=0.1'!M230)</f>
        <v>#N/A</v>
      </c>
      <c r="AL231" s="133" t="e">
        <f>IF($O$22="X",$R$9,IF($N$7="S1",'VA_k1=0.9_k2=0.1'!N230,IF($N$7="S2",'VA_k1=0.9_k2=0.1'!O230,IF($N$7="I",'VA_k1=0.9_k2=0.1'!P230,IF($N$7="R",'VA_k1=0.9_k2=0.1'!Q230,IF($N$7="D",'VA_k1=0.9_k2=0.1'!R230,IF($N$7="V",'VA_k1=0.9_k2=0.1'!S230,"")))))))</f>
        <v>#N/A</v>
      </c>
      <c r="AM231" s="133">
        <f>IF($O$23="X",$Q$9,'VA_k1=1.0_k2=0.0'!M230)</f>
        <v>5</v>
      </c>
      <c r="AN231" s="133">
        <f>IF($O$23="X",$R$9,IF($N$7="S1",'VA_k1=1.0_k2=0.0'!N230,IF($N$7="S2",'VA_k1=1.0_k2=0.0'!O230,IF($N$7="I",'VA_k1=1.0_k2=0.0'!P230,IF($N$7="R",'VA_k1=1.0_k2=0.0'!Q230,IF($N$7="D",'VA_k1=1.0_k2=0.0'!R230,IF($N$7="V",'VA_k1=1.0_k2=0.0'!S230,"")))))))</f>
        <v>0.24673704225551346</v>
      </c>
    </row>
    <row r="232" spans="17:40" x14ac:dyDescent="0.25">
      <c r="Q232" s="133" t="e">
        <f>IF($O$12="X",$Q$9,'RESULTS (2S)'!B246)</f>
        <v>#N/A</v>
      </c>
      <c r="R232" s="133" t="e">
        <f>IF($O$12="X",$R$9,IF($N$7="S1",'RESULTS (2S)'!C246,IF($N$7="S2",'RESULTS (2S)'!D246,IF($N$7="I",'RESULTS (2S)'!E246,IF($N$7="R",'RESULTS (2S)'!F246,IF($N$7="D",'RESULTS (2S)'!G246,IF($N$7="V",'RESULTS (2S)'!H246,"")))))))</f>
        <v>#N/A</v>
      </c>
      <c r="S232" s="133">
        <f>IF($O$13="X",$Q$9,'VA_k1=0.0_k2=1.0'!M231)</f>
        <v>5</v>
      </c>
      <c r="T232" s="133">
        <f>IF($O$13="X",$R$9,IF($N$7="S1",'VA_k1=0.0_k2=1.0'!N231,IF($N$7="S2",'VA_k1=0.0_k2=1.0'!O231,IF($N$7="I",'VA_k1=0.0_k2=1.0'!P231,IF($N$7="R",'VA_k1=0.0_k2=1.0'!Q231,IF($N$7="D",'VA_k1=0.0_k2=1.0'!R231,IF($N$7="V",'VA_k1=0.0_k2=1.0'!S231,"")))))))</f>
        <v>0.24673704225551346</v>
      </c>
      <c r="U232" s="133">
        <f>IF($O$14="X",$Q$9,'VA_k1=0.1_k2=0.9'!M231)</f>
        <v>5</v>
      </c>
      <c r="V232" s="133">
        <f>IF($O$14="X",$R$9,IF($N$7="S1",'VA_k1=0.1_k2=0.9'!N231,IF($N$7="S2",'VA_k1=0.1_k2=0.9'!O231,IF($N$7="I",'VA_k1=0.1_k2=0.9'!P231,IF($N$7="R",'VA_k1=0.1_k2=0.9'!Q231,IF($N$7="D",'VA_k1=0.1_k2=0.9'!R231,IF($N$7="V",'VA_k1=0.1_k2=0.9'!S231,"")))))))</f>
        <v>0.24673704225551346</v>
      </c>
      <c r="W232" s="133">
        <f>IF($O$15="X",$Q$9,'VA_k1=0.2_k2=0.8'!M231)</f>
        <v>5</v>
      </c>
      <c r="X232" s="133">
        <f>IF($O$15="X",$R$9,IF($N$7="S1",'VA_k1=0.2_k2=0.8'!N231,IF($N$7="S2",'VA_k1=0.2_k2=0.8'!O231,IF($N$7="I",'VA_k1=0.2_k2=0.8'!P231,IF($N$7="R",'VA_k1=0.2_k2=0.8'!Q231,IF($N$7="D",'VA_k1=0.2_k2=0.8'!R231,IF($N$7="V",'VA_k1=0.2_k2=0.8'!S231,"")))))))</f>
        <v>0.24673704225551346</v>
      </c>
      <c r="Y232" s="133">
        <f>IF($O$16="X",$Q$9,'VA_k1=0.3_k2=0.7'!M231)</f>
        <v>5</v>
      </c>
      <c r="Z232" s="133">
        <f>IF($O$16="X",$R$9,IF($N$7="S1",'VA_k1=0.3_k2=0.7'!N231,IF($N$7="S2",'VA_k1=0.3_k2=0.7'!O231,IF($N$7="I",'VA_k1=0.3_k2=0.7'!P231,IF($N$7="R",'VA_k1=0.3_k2=0.7'!Q231,IF($N$7="D",'VA_k1=0.3_k2=0.7'!R231,IF($N$7="V",'VA_k1=0.3_k2=0.7'!S231,"")))))))</f>
        <v>0.24673704225551346</v>
      </c>
      <c r="AA232" s="133">
        <f>IF($O$17="X",$Q$9,'VA_k1=0.4_k2=0.6'!M231)</f>
        <v>5</v>
      </c>
      <c r="AB232" s="133">
        <f>IF($O$17="X",$R$9,IF($N$7="S1",'VA_k1=0.4_k2=0.6'!N231,IF($N$7="S2",'VA_k1=0.4_k2=0.6'!O231,IF($N$7="I",'VA_k1=0.4_k2=0.6'!P231,IF($N$7="R",'VA_k1=0.4_k2=0.6'!Q231,IF($N$7="D",'VA_k1=0.4_k2=0.6'!R231,IF($N$7="V",'VA_k1=0.4_k2=0.6'!S231,"")))))))</f>
        <v>0.24673704225551346</v>
      </c>
      <c r="AC232" s="133">
        <f>IF($O$18="X",$Q$9,'VA_k1=0.5_k2=0.5'!M231)</f>
        <v>5</v>
      </c>
      <c r="AD232" s="133">
        <f>IF($O$18="X",$R$9,IF($N$7="S1",'VA_k1=0.5_k2=0.5'!N231,IF($N$7="S2",'VA_k1=0.5_k2=0.5'!O231,IF($N$7="I",'VA_k1=0.5_k2=0.5'!P231,IF($N$7="R",'VA_k1=0.5_k2=0.5'!Q231,IF($N$7="D",'VA_k1=0.5_k2=0.5'!R231,IF($N$7="V",'VA_k1=0.5_k2=0.5'!S231,"")))))))</f>
        <v>0.24673704225551346</v>
      </c>
      <c r="AE232" s="133">
        <f>IF($O$19="X",$Q$9,'VA_k1=0.6_k2=0.4'!M231)</f>
        <v>5</v>
      </c>
      <c r="AF232" s="133">
        <f>IF($O$19="X",$R$9,IF($N$7="S1",'VA_k1=0.6_k2=0.4'!N231,IF($N$7="S2",'VA_k1=0.6_k2=0.4'!O231,IF($N$7="I",'VA_k1=0.6_k2=0.4'!P231,IF($N$7="R",'VA_k1=0.6_k2=0.4'!Q231,IF($N$7="D",'VA_k1=0.6_k2=0.4'!R231,IF($N$7="V",'VA_k1=0.6_k2=0.4'!S231,"")))))))</f>
        <v>0.24673704225551346</v>
      </c>
      <c r="AG232" s="133">
        <f>IF($O$20="X",$Q$9,'VA_k1=0.7_k2=0.3'!M231)</f>
        <v>5</v>
      </c>
      <c r="AH232" s="133">
        <f>IF($O$20="X",$R$9,IF($N$7="S1",'VA_k1=0.7_k2=0.3'!N231,IF($N$7="S2",'VA_k1=0.7_k2=0.3'!O231,IF($N$7="I",'VA_k1=0.7_k2=0.3'!P231,IF($N$7="R",'VA_k1=0.7_k2=0.3'!Q231,IF($N$7="D",'VA_k1=0.7_k2=0.3'!R231,IF($N$7="V",'VA_k1=0.7_k2=0.3'!S231,"")))))))</f>
        <v>0.24673704225551346</v>
      </c>
      <c r="AI232" s="133">
        <f>IF($O$21="X",$Q$9,'VA_k1=0.8_k2=0.2'!M231)</f>
        <v>5</v>
      </c>
      <c r="AJ232" s="133">
        <f>IF($O$21="X",$R$9,IF($N$7="S1",'VA_k1=0.8_k2=0.2'!N231,IF($N$7="S2",'VA_k1=0.8_k2=0.2'!O231,IF($N$7="I",'VA_k1=0.8_k2=0.2'!P231,IF($N$7="R",'VA_k1=0.8_k2=0.2'!Q231,IF($N$7="D",'VA_k1=0.8_k2=0.2'!R231,IF($N$7="V",'VA_k1=0.8_k2=0.2'!S231,"")))))))</f>
        <v>0.24673704225551346</v>
      </c>
      <c r="AK232" s="133" t="e">
        <f>IF($O$22="X",$Q$9,'VA_k1=0.9_k2=0.1'!M231)</f>
        <v>#N/A</v>
      </c>
      <c r="AL232" s="133" t="e">
        <f>IF($O$22="X",$R$9,IF($N$7="S1",'VA_k1=0.9_k2=0.1'!N231,IF($N$7="S2",'VA_k1=0.9_k2=0.1'!O231,IF($N$7="I",'VA_k1=0.9_k2=0.1'!P231,IF($N$7="R",'VA_k1=0.9_k2=0.1'!Q231,IF($N$7="D",'VA_k1=0.9_k2=0.1'!R231,IF($N$7="V",'VA_k1=0.9_k2=0.1'!S231,"")))))))</f>
        <v>#N/A</v>
      </c>
      <c r="AM232" s="133">
        <f>IF($O$23="X",$Q$9,'VA_k1=1.0_k2=0.0'!M231)</f>
        <v>5</v>
      </c>
      <c r="AN232" s="133">
        <f>IF($O$23="X",$R$9,IF($N$7="S1",'VA_k1=1.0_k2=0.0'!N231,IF($N$7="S2",'VA_k1=1.0_k2=0.0'!O231,IF($N$7="I",'VA_k1=1.0_k2=0.0'!P231,IF($N$7="R",'VA_k1=1.0_k2=0.0'!Q231,IF($N$7="D",'VA_k1=1.0_k2=0.0'!R231,IF($N$7="V",'VA_k1=1.0_k2=0.0'!S231,"")))))))</f>
        <v>0.24673704225551346</v>
      </c>
    </row>
    <row r="233" spans="17:40" x14ac:dyDescent="0.25">
      <c r="Q233" s="133" t="e">
        <f>IF($O$12="X",$Q$9,'RESULTS (2S)'!B247)</f>
        <v>#N/A</v>
      </c>
      <c r="R233" s="133" t="e">
        <f>IF($O$12="X",$R$9,IF($N$7="S1",'RESULTS (2S)'!C247,IF($N$7="S2",'RESULTS (2S)'!D247,IF($N$7="I",'RESULTS (2S)'!E247,IF($N$7="R",'RESULTS (2S)'!F247,IF($N$7="D",'RESULTS (2S)'!G247,IF($N$7="V",'RESULTS (2S)'!H247,"")))))))</f>
        <v>#N/A</v>
      </c>
      <c r="S233" s="133">
        <f>IF($O$13="X",$Q$9,'VA_k1=0.0_k2=1.0'!M232)</f>
        <v>5</v>
      </c>
      <c r="T233" s="133">
        <f>IF($O$13="X",$R$9,IF($N$7="S1",'VA_k1=0.0_k2=1.0'!N232,IF($N$7="S2",'VA_k1=0.0_k2=1.0'!O232,IF($N$7="I",'VA_k1=0.0_k2=1.0'!P232,IF($N$7="R",'VA_k1=0.0_k2=1.0'!Q232,IF($N$7="D",'VA_k1=0.0_k2=1.0'!R232,IF($N$7="V",'VA_k1=0.0_k2=1.0'!S232,"")))))))</f>
        <v>0.24673704225551346</v>
      </c>
      <c r="U233" s="133">
        <f>IF($O$14="X",$Q$9,'VA_k1=0.1_k2=0.9'!M232)</f>
        <v>5</v>
      </c>
      <c r="V233" s="133">
        <f>IF($O$14="X",$R$9,IF($N$7="S1",'VA_k1=0.1_k2=0.9'!N232,IF($N$7="S2",'VA_k1=0.1_k2=0.9'!O232,IF($N$7="I",'VA_k1=0.1_k2=0.9'!P232,IF($N$7="R",'VA_k1=0.1_k2=0.9'!Q232,IF($N$7="D",'VA_k1=0.1_k2=0.9'!R232,IF($N$7="V",'VA_k1=0.1_k2=0.9'!S232,"")))))))</f>
        <v>0.24673704225551346</v>
      </c>
      <c r="W233" s="133">
        <f>IF($O$15="X",$Q$9,'VA_k1=0.2_k2=0.8'!M232)</f>
        <v>5</v>
      </c>
      <c r="X233" s="133">
        <f>IF($O$15="X",$R$9,IF($N$7="S1",'VA_k1=0.2_k2=0.8'!N232,IF($N$7="S2",'VA_k1=0.2_k2=0.8'!O232,IF($N$7="I",'VA_k1=0.2_k2=0.8'!P232,IF($N$7="R",'VA_k1=0.2_k2=0.8'!Q232,IF($N$7="D",'VA_k1=0.2_k2=0.8'!R232,IF($N$7="V",'VA_k1=0.2_k2=0.8'!S232,"")))))))</f>
        <v>0.24673704225551346</v>
      </c>
      <c r="Y233" s="133">
        <f>IF($O$16="X",$Q$9,'VA_k1=0.3_k2=0.7'!M232)</f>
        <v>5</v>
      </c>
      <c r="Z233" s="133">
        <f>IF($O$16="X",$R$9,IF($N$7="S1",'VA_k1=0.3_k2=0.7'!N232,IF($N$7="S2",'VA_k1=0.3_k2=0.7'!O232,IF($N$7="I",'VA_k1=0.3_k2=0.7'!P232,IF($N$7="R",'VA_k1=0.3_k2=0.7'!Q232,IF($N$7="D",'VA_k1=0.3_k2=0.7'!R232,IF($N$7="V",'VA_k1=0.3_k2=0.7'!S232,"")))))))</f>
        <v>0.24673704225551346</v>
      </c>
      <c r="AA233" s="133">
        <f>IF($O$17="X",$Q$9,'VA_k1=0.4_k2=0.6'!M232)</f>
        <v>5</v>
      </c>
      <c r="AB233" s="133">
        <f>IF($O$17="X",$R$9,IF($N$7="S1",'VA_k1=0.4_k2=0.6'!N232,IF($N$7="S2",'VA_k1=0.4_k2=0.6'!O232,IF($N$7="I",'VA_k1=0.4_k2=0.6'!P232,IF($N$7="R",'VA_k1=0.4_k2=0.6'!Q232,IF($N$7="D",'VA_k1=0.4_k2=0.6'!R232,IF($N$7="V",'VA_k1=0.4_k2=0.6'!S232,"")))))))</f>
        <v>0.24673704225551346</v>
      </c>
      <c r="AC233" s="133">
        <f>IF($O$18="X",$Q$9,'VA_k1=0.5_k2=0.5'!M232)</f>
        <v>5</v>
      </c>
      <c r="AD233" s="133">
        <f>IF($O$18="X",$R$9,IF($N$7="S1",'VA_k1=0.5_k2=0.5'!N232,IF($N$7="S2",'VA_k1=0.5_k2=0.5'!O232,IF($N$7="I",'VA_k1=0.5_k2=0.5'!P232,IF($N$7="R",'VA_k1=0.5_k2=0.5'!Q232,IF($N$7="D",'VA_k1=0.5_k2=0.5'!R232,IF($N$7="V",'VA_k1=0.5_k2=0.5'!S232,"")))))))</f>
        <v>0.24673704225551346</v>
      </c>
      <c r="AE233" s="133">
        <f>IF($O$19="X",$Q$9,'VA_k1=0.6_k2=0.4'!M232)</f>
        <v>5</v>
      </c>
      <c r="AF233" s="133">
        <f>IF($O$19="X",$R$9,IF($N$7="S1",'VA_k1=0.6_k2=0.4'!N232,IF($N$7="S2",'VA_k1=0.6_k2=0.4'!O232,IF($N$7="I",'VA_k1=0.6_k2=0.4'!P232,IF($N$7="R",'VA_k1=0.6_k2=0.4'!Q232,IF($N$7="D",'VA_k1=0.6_k2=0.4'!R232,IF($N$7="V",'VA_k1=0.6_k2=0.4'!S232,"")))))))</f>
        <v>0.24673704225551346</v>
      </c>
      <c r="AG233" s="133">
        <f>IF($O$20="X",$Q$9,'VA_k1=0.7_k2=0.3'!M232)</f>
        <v>5</v>
      </c>
      <c r="AH233" s="133">
        <f>IF($O$20="X",$R$9,IF($N$7="S1",'VA_k1=0.7_k2=0.3'!N232,IF($N$7="S2",'VA_k1=0.7_k2=0.3'!O232,IF($N$7="I",'VA_k1=0.7_k2=0.3'!P232,IF($N$7="R",'VA_k1=0.7_k2=0.3'!Q232,IF($N$7="D",'VA_k1=0.7_k2=0.3'!R232,IF($N$7="V",'VA_k1=0.7_k2=0.3'!S232,"")))))))</f>
        <v>0.24673704225551346</v>
      </c>
      <c r="AI233" s="133">
        <f>IF($O$21="X",$Q$9,'VA_k1=0.8_k2=0.2'!M232)</f>
        <v>5</v>
      </c>
      <c r="AJ233" s="133">
        <f>IF($O$21="X",$R$9,IF($N$7="S1",'VA_k1=0.8_k2=0.2'!N232,IF($N$7="S2",'VA_k1=0.8_k2=0.2'!O232,IF($N$7="I",'VA_k1=0.8_k2=0.2'!P232,IF($N$7="R",'VA_k1=0.8_k2=0.2'!Q232,IF($N$7="D",'VA_k1=0.8_k2=0.2'!R232,IF($N$7="V",'VA_k1=0.8_k2=0.2'!S232,"")))))))</f>
        <v>0.24673704225551346</v>
      </c>
      <c r="AK233" s="133" t="e">
        <f>IF($O$22="X",$Q$9,'VA_k1=0.9_k2=0.1'!M232)</f>
        <v>#N/A</v>
      </c>
      <c r="AL233" s="133" t="e">
        <f>IF($O$22="X",$R$9,IF($N$7="S1",'VA_k1=0.9_k2=0.1'!N232,IF($N$7="S2",'VA_k1=0.9_k2=0.1'!O232,IF($N$7="I",'VA_k1=0.9_k2=0.1'!P232,IF($N$7="R",'VA_k1=0.9_k2=0.1'!Q232,IF($N$7="D",'VA_k1=0.9_k2=0.1'!R232,IF($N$7="V",'VA_k1=0.9_k2=0.1'!S232,"")))))))</f>
        <v>#N/A</v>
      </c>
      <c r="AM233" s="133">
        <f>IF($O$23="X",$Q$9,'VA_k1=1.0_k2=0.0'!M232)</f>
        <v>5</v>
      </c>
      <c r="AN233" s="133">
        <f>IF($O$23="X",$R$9,IF($N$7="S1",'VA_k1=1.0_k2=0.0'!N232,IF($N$7="S2",'VA_k1=1.0_k2=0.0'!O232,IF($N$7="I",'VA_k1=1.0_k2=0.0'!P232,IF($N$7="R",'VA_k1=1.0_k2=0.0'!Q232,IF($N$7="D",'VA_k1=1.0_k2=0.0'!R232,IF($N$7="V",'VA_k1=1.0_k2=0.0'!S232,"")))))))</f>
        <v>0.24673704225551346</v>
      </c>
    </row>
    <row r="234" spans="17:40" x14ac:dyDescent="0.25">
      <c r="Q234" s="133" t="e">
        <f>IF($O$12="X",$Q$9,'RESULTS (2S)'!B248)</f>
        <v>#N/A</v>
      </c>
      <c r="R234" s="133" t="e">
        <f>IF($O$12="X",$R$9,IF($N$7="S1",'RESULTS (2S)'!C248,IF($N$7="S2",'RESULTS (2S)'!D248,IF($N$7="I",'RESULTS (2S)'!E248,IF($N$7="R",'RESULTS (2S)'!F248,IF($N$7="D",'RESULTS (2S)'!G248,IF($N$7="V",'RESULTS (2S)'!H248,"")))))))</f>
        <v>#N/A</v>
      </c>
      <c r="S234" s="133">
        <f>IF($O$13="X",$Q$9,'VA_k1=0.0_k2=1.0'!M233)</f>
        <v>5</v>
      </c>
      <c r="T234" s="133">
        <f>IF($O$13="X",$R$9,IF($N$7="S1",'VA_k1=0.0_k2=1.0'!N233,IF($N$7="S2",'VA_k1=0.0_k2=1.0'!O233,IF($N$7="I",'VA_k1=0.0_k2=1.0'!P233,IF($N$7="R",'VA_k1=0.0_k2=1.0'!Q233,IF($N$7="D",'VA_k1=0.0_k2=1.0'!R233,IF($N$7="V",'VA_k1=0.0_k2=1.0'!S233,"")))))))</f>
        <v>0.24673704225551346</v>
      </c>
      <c r="U234" s="133">
        <f>IF($O$14="X",$Q$9,'VA_k1=0.1_k2=0.9'!M233)</f>
        <v>5</v>
      </c>
      <c r="V234" s="133">
        <f>IF($O$14="X",$R$9,IF($N$7="S1",'VA_k1=0.1_k2=0.9'!N233,IF($N$7="S2",'VA_k1=0.1_k2=0.9'!O233,IF($N$7="I",'VA_k1=0.1_k2=0.9'!P233,IF($N$7="R",'VA_k1=0.1_k2=0.9'!Q233,IF($N$7="D",'VA_k1=0.1_k2=0.9'!R233,IF($N$7="V",'VA_k1=0.1_k2=0.9'!S233,"")))))))</f>
        <v>0.24673704225551346</v>
      </c>
      <c r="W234" s="133">
        <f>IF($O$15="X",$Q$9,'VA_k1=0.2_k2=0.8'!M233)</f>
        <v>5</v>
      </c>
      <c r="X234" s="133">
        <f>IF($O$15="X",$R$9,IF($N$7="S1",'VA_k1=0.2_k2=0.8'!N233,IF($N$7="S2",'VA_k1=0.2_k2=0.8'!O233,IF($N$7="I",'VA_k1=0.2_k2=0.8'!P233,IF($N$7="R",'VA_k1=0.2_k2=0.8'!Q233,IF($N$7="D",'VA_k1=0.2_k2=0.8'!R233,IF($N$7="V",'VA_k1=0.2_k2=0.8'!S233,"")))))))</f>
        <v>0.24673704225551346</v>
      </c>
      <c r="Y234" s="133">
        <f>IF($O$16="X",$Q$9,'VA_k1=0.3_k2=0.7'!M233)</f>
        <v>5</v>
      </c>
      <c r="Z234" s="133">
        <f>IF($O$16="X",$R$9,IF($N$7="S1",'VA_k1=0.3_k2=0.7'!N233,IF($N$7="S2",'VA_k1=0.3_k2=0.7'!O233,IF($N$7="I",'VA_k1=0.3_k2=0.7'!P233,IF($N$7="R",'VA_k1=0.3_k2=0.7'!Q233,IF($N$7="D",'VA_k1=0.3_k2=0.7'!R233,IF($N$7="V",'VA_k1=0.3_k2=0.7'!S233,"")))))))</f>
        <v>0.24673704225551346</v>
      </c>
      <c r="AA234" s="133">
        <f>IF($O$17="X",$Q$9,'VA_k1=0.4_k2=0.6'!M233)</f>
        <v>5</v>
      </c>
      <c r="AB234" s="133">
        <f>IF($O$17="X",$R$9,IF($N$7="S1",'VA_k1=0.4_k2=0.6'!N233,IF($N$7="S2",'VA_k1=0.4_k2=0.6'!O233,IF($N$7="I",'VA_k1=0.4_k2=0.6'!P233,IF($N$7="R",'VA_k1=0.4_k2=0.6'!Q233,IF($N$7="D",'VA_k1=0.4_k2=0.6'!R233,IF($N$7="V",'VA_k1=0.4_k2=0.6'!S233,"")))))))</f>
        <v>0.24673704225551346</v>
      </c>
      <c r="AC234" s="133">
        <f>IF($O$18="X",$Q$9,'VA_k1=0.5_k2=0.5'!M233)</f>
        <v>5</v>
      </c>
      <c r="AD234" s="133">
        <f>IF($O$18="X",$R$9,IF($N$7="S1",'VA_k1=0.5_k2=0.5'!N233,IF($N$7="S2",'VA_k1=0.5_k2=0.5'!O233,IF($N$7="I",'VA_k1=0.5_k2=0.5'!P233,IF($N$7="R",'VA_k1=0.5_k2=0.5'!Q233,IF($N$7="D",'VA_k1=0.5_k2=0.5'!R233,IF($N$7="V",'VA_k1=0.5_k2=0.5'!S233,"")))))))</f>
        <v>0.24673704225551346</v>
      </c>
      <c r="AE234" s="133">
        <f>IF($O$19="X",$Q$9,'VA_k1=0.6_k2=0.4'!M233)</f>
        <v>5</v>
      </c>
      <c r="AF234" s="133">
        <f>IF($O$19="X",$R$9,IF($N$7="S1",'VA_k1=0.6_k2=0.4'!N233,IF($N$7="S2",'VA_k1=0.6_k2=0.4'!O233,IF($N$7="I",'VA_k1=0.6_k2=0.4'!P233,IF($N$7="R",'VA_k1=0.6_k2=0.4'!Q233,IF($N$7="D",'VA_k1=0.6_k2=0.4'!R233,IF($N$7="V",'VA_k1=0.6_k2=0.4'!S233,"")))))))</f>
        <v>0.24673704225551346</v>
      </c>
      <c r="AG234" s="133">
        <f>IF($O$20="X",$Q$9,'VA_k1=0.7_k2=0.3'!M233)</f>
        <v>5</v>
      </c>
      <c r="AH234" s="133">
        <f>IF($O$20="X",$R$9,IF($N$7="S1",'VA_k1=0.7_k2=0.3'!N233,IF($N$7="S2",'VA_k1=0.7_k2=0.3'!O233,IF($N$7="I",'VA_k1=0.7_k2=0.3'!P233,IF($N$7="R",'VA_k1=0.7_k2=0.3'!Q233,IF($N$7="D",'VA_k1=0.7_k2=0.3'!R233,IF($N$7="V",'VA_k1=0.7_k2=0.3'!S233,"")))))))</f>
        <v>0.24673704225551346</v>
      </c>
      <c r="AI234" s="133">
        <f>IF($O$21="X",$Q$9,'VA_k1=0.8_k2=0.2'!M233)</f>
        <v>5</v>
      </c>
      <c r="AJ234" s="133">
        <f>IF($O$21="X",$R$9,IF($N$7="S1",'VA_k1=0.8_k2=0.2'!N233,IF($N$7="S2",'VA_k1=0.8_k2=0.2'!O233,IF($N$7="I",'VA_k1=0.8_k2=0.2'!P233,IF($N$7="R",'VA_k1=0.8_k2=0.2'!Q233,IF($N$7="D",'VA_k1=0.8_k2=0.2'!R233,IF($N$7="V",'VA_k1=0.8_k2=0.2'!S233,"")))))))</f>
        <v>0.24673704225551346</v>
      </c>
      <c r="AK234" s="133" t="e">
        <f>IF($O$22="X",$Q$9,'VA_k1=0.9_k2=0.1'!M233)</f>
        <v>#N/A</v>
      </c>
      <c r="AL234" s="133" t="e">
        <f>IF($O$22="X",$R$9,IF($N$7="S1",'VA_k1=0.9_k2=0.1'!N233,IF($N$7="S2",'VA_k1=0.9_k2=0.1'!O233,IF($N$7="I",'VA_k1=0.9_k2=0.1'!P233,IF($N$7="R",'VA_k1=0.9_k2=0.1'!Q233,IF($N$7="D",'VA_k1=0.9_k2=0.1'!R233,IF($N$7="V",'VA_k1=0.9_k2=0.1'!S233,"")))))))</f>
        <v>#N/A</v>
      </c>
      <c r="AM234" s="133">
        <f>IF($O$23="X",$Q$9,'VA_k1=1.0_k2=0.0'!M233)</f>
        <v>5</v>
      </c>
      <c r="AN234" s="133">
        <f>IF($O$23="X",$R$9,IF($N$7="S1",'VA_k1=1.0_k2=0.0'!N233,IF($N$7="S2",'VA_k1=1.0_k2=0.0'!O233,IF($N$7="I",'VA_k1=1.0_k2=0.0'!P233,IF($N$7="R",'VA_k1=1.0_k2=0.0'!Q233,IF($N$7="D",'VA_k1=1.0_k2=0.0'!R233,IF($N$7="V",'VA_k1=1.0_k2=0.0'!S233,"")))))))</f>
        <v>0.24673704225551346</v>
      </c>
    </row>
    <row r="235" spans="17:40" x14ac:dyDescent="0.25">
      <c r="Q235" s="133" t="e">
        <f>IF($O$12="X",$Q$9,'RESULTS (2S)'!B249)</f>
        <v>#N/A</v>
      </c>
      <c r="R235" s="133" t="e">
        <f>IF($O$12="X",$R$9,IF($N$7="S1",'RESULTS (2S)'!C249,IF($N$7="S2",'RESULTS (2S)'!D249,IF($N$7="I",'RESULTS (2S)'!E249,IF($N$7="R",'RESULTS (2S)'!F249,IF($N$7="D",'RESULTS (2S)'!G249,IF($N$7="V",'RESULTS (2S)'!H249,"")))))))</f>
        <v>#N/A</v>
      </c>
      <c r="S235" s="133">
        <f>IF($O$13="X",$Q$9,'VA_k1=0.0_k2=1.0'!M234)</f>
        <v>5</v>
      </c>
      <c r="T235" s="133">
        <f>IF($O$13="X",$R$9,IF($N$7="S1",'VA_k1=0.0_k2=1.0'!N234,IF($N$7="S2",'VA_k1=0.0_k2=1.0'!O234,IF($N$7="I",'VA_k1=0.0_k2=1.0'!P234,IF($N$7="R",'VA_k1=0.0_k2=1.0'!Q234,IF($N$7="D",'VA_k1=0.0_k2=1.0'!R234,IF($N$7="V",'VA_k1=0.0_k2=1.0'!S234,"")))))))</f>
        <v>0.24673704225551346</v>
      </c>
      <c r="U235" s="133">
        <f>IF($O$14="X",$Q$9,'VA_k1=0.1_k2=0.9'!M234)</f>
        <v>5</v>
      </c>
      <c r="V235" s="133">
        <f>IF($O$14="X",$R$9,IF($N$7="S1",'VA_k1=0.1_k2=0.9'!N234,IF($N$7="S2",'VA_k1=0.1_k2=0.9'!O234,IF($N$7="I",'VA_k1=0.1_k2=0.9'!P234,IF($N$7="R",'VA_k1=0.1_k2=0.9'!Q234,IF($N$7="D",'VA_k1=0.1_k2=0.9'!R234,IF($N$7="V",'VA_k1=0.1_k2=0.9'!S234,"")))))))</f>
        <v>0.24673704225551346</v>
      </c>
      <c r="W235" s="133">
        <f>IF($O$15="X",$Q$9,'VA_k1=0.2_k2=0.8'!M234)</f>
        <v>5</v>
      </c>
      <c r="X235" s="133">
        <f>IF($O$15="X",$R$9,IF($N$7="S1",'VA_k1=0.2_k2=0.8'!N234,IF($N$7="S2",'VA_k1=0.2_k2=0.8'!O234,IF($N$7="I",'VA_k1=0.2_k2=0.8'!P234,IF($N$7="R",'VA_k1=0.2_k2=0.8'!Q234,IF($N$7="D",'VA_k1=0.2_k2=0.8'!R234,IF($N$7="V",'VA_k1=0.2_k2=0.8'!S234,"")))))))</f>
        <v>0.24673704225551346</v>
      </c>
      <c r="Y235" s="133">
        <f>IF($O$16="X",$Q$9,'VA_k1=0.3_k2=0.7'!M234)</f>
        <v>5</v>
      </c>
      <c r="Z235" s="133">
        <f>IF($O$16="X",$R$9,IF($N$7="S1",'VA_k1=0.3_k2=0.7'!N234,IF($N$7="S2",'VA_k1=0.3_k2=0.7'!O234,IF($N$7="I",'VA_k1=0.3_k2=0.7'!P234,IF($N$7="R",'VA_k1=0.3_k2=0.7'!Q234,IF($N$7="D",'VA_k1=0.3_k2=0.7'!R234,IF($N$7="V",'VA_k1=0.3_k2=0.7'!S234,"")))))))</f>
        <v>0.24673704225551346</v>
      </c>
      <c r="AA235" s="133">
        <f>IF($O$17="X",$Q$9,'VA_k1=0.4_k2=0.6'!M234)</f>
        <v>5</v>
      </c>
      <c r="AB235" s="133">
        <f>IF($O$17="X",$R$9,IF($N$7="S1",'VA_k1=0.4_k2=0.6'!N234,IF($N$7="S2",'VA_k1=0.4_k2=0.6'!O234,IF($N$7="I",'VA_k1=0.4_k2=0.6'!P234,IF($N$7="R",'VA_k1=0.4_k2=0.6'!Q234,IF($N$7="D",'VA_k1=0.4_k2=0.6'!R234,IF($N$7="V",'VA_k1=0.4_k2=0.6'!S234,"")))))))</f>
        <v>0.24673704225551346</v>
      </c>
      <c r="AC235" s="133">
        <f>IF($O$18="X",$Q$9,'VA_k1=0.5_k2=0.5'!M234)</f>
        <v>5</v>
      </c>
      <c r="AD235" s="133">
        <f>IF($O$18="X",$R$9,IF($N$7="S1",'VA_k1=0.5_k2=0.5'!N234,IF($N$7="S2",'VA_k1=0.5_k2=0.5'!O234,IF($N$7="I",'VA_k1=0.5_k2=0.5'!P234,IF($N$7="R",'VA_k1=0.5_k2=0.5'!Q234,IF($N$7="D",'VA_k1=0.5_k2=0.5'!R234,IF($N$7="V",'VA_k1=0.5_k2=0.5'!S234,"")))))))</f>
        <v>0.24673704225551346</v>
      </c>
      <c r="AE235" s="133">
        <f>IF($O$19="X",$Q$9,'VA_k1=0.6_k2=0.4'!M234)</f>
        <v>5</v>
      </c>
      <c r="AF235" s="133">
        <f>IF($O$19="X",$R$9,IF($N$7="S1",'VA_k1=0.6_k2=0.4'!N234,IF($N$7="S2",'VA_k1=0.6_k2=0.4'!O234,IF($N$7="I",'VA_k1=0.6_k2=0.4'!P234,IF($N$7="R",'VA_k1=0.6_k2=0.4'!Q234,IF($N$7="D",'VA_k1=0.6_k2=0.4'!R234,IF($N$7="V",'VA_k1=0.6_k2=0.4'!S234,"")))))))</f>
        <v>0.24673704225551346</v>
      </c>
      <c r="AG235" s="133">
        <f>IF($O$20="X",$Q$9,'VA_k1=0.7_k2=0.3'!M234)</f>
        <v>5</v>
      </c>
      <c r="AH235" s="133">
        <f>IF($O$20="X",$R$9,IF($N$7="S1",'VA_k1=0.7_k2=0.3'!N234,IF($N$7="S2",'VA_k1=0.7_k2=0.3'!O234,IF($N$7="I",'VA_k1=0.7_k2=0.3'!P234,IF($N$7="R",'VA_k1=0.7_k2=0.3'!Q234,IF($N$7="D",'VA_k1=0.7_k2=0.3'!R234,IF($N$7="V",'VA_k1=0.7_k2=0.3'!S234,"")))))))</f>
        <v>0.24673704225551346</v>
      </c>
      <c r="AI235" s="133">
        <f>IF($O$21="X",$Q$9,'VA_k1=0.8_k2=0.2'!M234)</f>
        <v>5</v>
      </c>
      <c r="AJ235" s="133">
        <f>IF($O$21="X",$R$9,IF($N$7="S1",'VA_k1=0.8_k2=0.2'!N234,IF($N$7="S2",'VA_k1=0.8_k2=0.2'!O234,IF($N$7="I",'VA_k1=0.8_k2=0.2'!P234,IF($N$7="R",'VA_k1=0.8_k2=0.2'!Q234,IF($N$7="D",'VA_k1=0.8_k2=0.2'!R234,IF($N$7="V",'VA_k1=0.8_k2=0.2'!S234,"")))))))</f>
        <v>0.24673704225551346</v>
      </c>
      <c r="AK235" s="133" t="e">
        <f>IF($O$22="X",$Q$9,'VA_k1=0.9_k2=0.1'!M234)</f>
        <v>#N/A</v>
      </c>
      <c r="AL235" s="133" t="e">
        <f>IF($O$22="X",$R$9,IF($N$7="S1",'VA_k1=0.9_k2=0.1'!N234,IF($N$7="S2",'VA_k1=0.9_k2=0.1'!O234,IF($N$7="I",'VA_k1=0.9_k2=0.1'!P234,IF($N$7="R",'VA_k1=0.9_k2=0.1'!Q234,IF($N$7="D",'VA_k1=0.9_k2=0.1'!R234,IF($N$7="V",'VA_k1=0.9_k2=0.1'!S234,"")))))))</f>
        <v>#N/A</v>
      </c>
      <c r="AM235" s="133">
        <f>IF($O$23="X",$Q$9,'VA_k1=1.0_k2=0.0'!M234)</f>
        <v>5</v>
      </c>
      <c r="AN235" s="133">
        <f>IF($O$23="X",$R$9,IF($N$7="S1",'VA_k1=1.0_k2=0.0'!N234,IF($N$7="S2",'VA_k1=1.0_k2=0.0'!O234,IF($N$7="I",'VA_k1=1.0_k2=0.0'!P234,IF($N$7="R",'VA_k1=1.0_k2=0.0'!Q234,IF($N$7="D",'VA_k1=1.0_k2=0.0'!R234,IF($N$7="V",'VA_k1=1.0_k2=0.0'!S234,"")))))))</f>
        <v>0.24673704225551346</v>
      </c>
    </row>
    <row r="236" spans="17:40" x14ac:dyDescent="0.25">
      <c r="Q236" s="133" t="e">
        <f>IF($O$12="X",$Q$9,'RESULTS (2S)'!B250)</f>
        <v>#N/A</v>
      </c>
      <c r="R236" s="133" t="e">
        <f>IF($O$12="X",$R$9,IF($N$7="S1",'RESULTS (2S)'!C250,IF($N$7="S2",'RESULTS (2S)'!D250,IF($N$7="I",'RESULTS (2S)'!E250,IF($N$7="R",'RESULTS (2S)'!F250,IF($N$7="D",'RESULTS (2S)'!G250,IF($N$7="V",'RESULTS (2S)'!H250,"")))))))</f>
        <v>#N/A</v>
      </c>
      <c r="S236" s="133">
        <f>IF($O$13="X",$Q$9,'VA_k1=0.0_k2=1.0'!M235)</f>
        <v>5</v>
      </c>
      <c r="T236" s="133">
        <f>IF($O$13="X",$R$9,IF($N$7="S1",'VA_k1=0.0_k2=1.0'!N235,IF($N$7="S2",'VA_k1=0.0_k2=1.0'!O235,IF($N$7="I",'VA_k1=0.0_k2=1.0'!P235,IF($N$7="R",'VA_k1=0.0_k2=1.0'!Q235,IF($N$7="D",'VA_k1=0.0_k2=1.0'!R235,IF($N$7="V",'VA_k1=0.0_k2=1.0'!S235,"")))))))</f>
        <v>0.24673704225551346</v>
      </c>
      <c r="U236" s="133">
        <f>IF($O$14="X",$Q$9,'VA_k1=0.1_k2=0.9'!M235)</f>
        <v>5</v>
      </c>
      <c r="V236" s="133">
        <f>IF($O$14="X",$R$9,IF($N$7="S1",'VA_k1=0.1_k2=0.9'!N235,IF($N$7="S2",'VA_k1=0.1_k2=0.9'!O235,IF($N$7="I",'VA_k1=0.1_k2=0.9'!P235,IF($N$7="R",'VA_k1=0.1_k2=0.9'!Q235,IF($N$7="D",'VA_k1=0.1_k2=0.9'!R235,IF($N$7="V",'VA_k1=0.1_k2=0.9'!S235,"")))))))</f>
        <v>0.24673704225551346</v>
      </c>
      <c r="W236" s="133">
        <f>IF($O$15="X",$Q$9,'VA_k1=0.2_k2=0.8'!M235)</f>
        <v>5</v>
      </c>
      <c r="X236" s="133">
        <f>IF($O$15="X",$R$9,IF($N$7="S1",'VA_k1=0.2_k2=0.8'!N235,IF($N$7="S2",'VA_k1=0.2_k2=0.8'!O235,IF($N$7="I",'VA_k1=0.2_k2=0.8'!P235,IF($N$7="R",'VA_k1=0.2_k2=0.8'!Q235,IF($N$7="D",'VA_k1=0.2_k2=0.8'!R235,IF($N$7="V",'VA_k1=0.2_k2=0.8'!S235,"")))))))</f>
        <v>0.24673704225551346</v>
      </c>
      <c r="Y236" s="133">
        <f>IF($O$16="X",$Q$9,'VA_k1=0.3_k2=0.7'!M235)</f>
        <v>5</v>
      </c>
      <c r="Z236" s="133">
        <f>IF($O$16="X",$R$9,IF($N$7="S1",'VA_k1=0.3_k2=0.7'!N235,IF($N$7="S2",'VA_k1=0.3_k2=0.7'!O235,IF($N$7="I",'VA_k1=0.3_k2=0.7'!P235,IF($N$7="R",'VA_k1=0.3_k2=0.7'!Q235,IF($N$7="D",'VA_k1=0.3_k2=0.7'!R235,IF($N$7="V",'VA_k1=0.3_k2=0.7'!S235,"")))))))</f>
        <v>0.24673704225551346</v>
      </c>
      <c r="AA236" s="133">
        <f>IF($O$17="X",$Q$9,'VA_k1=0.4_k2=0.6'!M235)</f>
        <v>5</v>
      </c>
      <c r="AB236" s="133">
        <f>IF($O$17="X",$R$9,IF($N$7="S1",'VA_k1=0.4_k2=0.6'!N235,IF($N$7="S2",'VA_k1=0.4_k2=0.6'!O235,IF($N$7="I",'VA_k1=0.4_k2=0.6'!P235,IF($N$7="R",'VA_k1=0.4_k2=0.6'!Q235,IF($N$7="D",'VA_k1=0.4_k2=0.6'!R235,IF($N$7="V",'VA_k1=0.4_k2=0.6'!S235,"")))))))</f>
        <v>0.24673704225551346</v>
      </c>
      <c r="AC236" s="133">
        <f>IF($O$18="X",$Q$9,'VA_k1=0.5_k2=0.5'!M235)</f>
        <v>5</v>
      </c>
      <c r="AD236" s="133">
        <f>IF($O$18="X",$R$9,IF($N$7="S1",'VA_k1=0.5_k2=0.5'!N235,IF($N$7="S2",'VA_k1=0.5_k2=0.5'!O235,IF($N$7="I",'VA_k1=0.5_k2=0.5'!P235,IF($N$7="R",'VA_k1=0.5_k2=0.5'!Q235,IF($N$7="D",'VA_k1=0.5_k2=0.5'!R235,IF($N$7="V",'VA_k1=0.5_k2=0.5'!S235,"")))))))</f>
        <v>0.24673704225551346</v>
      </c>
      <c r="AE236" s="133">
        <f>IF($O$19="X",$Q$9,'VA_k1=0.6_k2=0.4'!M235)</f>
        <v>5</v>
      </c>
      <c r="AF236" s="133">
        <f>IF($O$19="X",$R$9,IF($N$7="S1",'VA_k1=0.6_k2=0.4'!N235,IF($N$7="S2",'VA_k1=0.6_k2=0.4'!O235,IF($N$7="I",'VA_k1=0.6_k2=0.4'!P235,IF($N$7="R",'VA_k1=0.6_k2=0.4'!Q235,IF($N$7="D",'VA_k1=0.6_k2=0.4'!R235,IF($N$7="V",'VA_k1=0.6_k2=0.4'!S235,"")))))))</f>
        <v>0.24673704225551346</v>
      </c>
      <c r="AG236" s="133">
        <f>IF($O$20="X",$Q$9,'VA_k1=0.7_k2=0.3'!M235)</f>
        <v>5</v>
      </c>
      <c r="AH236" s="133">
        <f>IF($O$20="X",$R$9,IF($N$7="S1",'VA_k1=0.7_k2=0.3'!N235,IF($N$7="S2",'VA_k1=0.7_k2=0.3'!O235,IF($N$7="I",'VA_k1=0.7_k2=0.3'!P235,IF($N$7="R",'VA_k1=0.7_k2=0.3'!Q235,IF($N$7="D",'VA_k1=0.7_k2=0.3'!R235,IF($N$7="V",'VA_k1=0.7_k2=0.3'!S235,"")))))))</f>
        <v>0.24673704225551346</v>
      </c>
      <c r="AI236" s="133">
        <f>IF($O$21="X",$Q$9,'VA_k1=0.8_k2=0.2'!M235)</f>
        <v>5</v>
      </c>
      <c r="AJ236" s="133">
        <f>IF($O$21="X",$R$9,IF($N$7="S1",'VA_k1=0.8_k2=0.2'!N235,IF($N$7="S2",'VA_k1=0.8_k2=0.2'!O235,IF($N$7="I",'VA_k1=0.8_k2=0.2'!P235,IF($N$7="R",'VA_k1=0.8_k2=0.2'!Q235,IF($N$7="D",'VA_k1=0.8_k2=0.2'!R235,IF($N$7="V",'VA_k1=0.8_k2=0.2'!S235,"")))))))</f>
        <v>0.24673704225551346</v>
      </c>
      <c r="AK236" s="133" t="e">
        <f>IF($O$22="X",$Q$9,'VA_k1=0.9_k2=0.1'!M235)</f>
        <v>#N/A</v>
      </c>
      <c r="AL236" s="133" t="e">
        <f>IF($O$22="X",$R$9,IF($N$7="S1",'VA_k1=0.9_k2=0.1'!N235,IF($N$7="S2",'VA_k1=0.9_k2=0.1'!O235,IF($N$7="I",'VA_k1=0.9_k2=0.1'!P235,IF($N$7="R",'VA_k1=0.9_k2=0.1'!Q235,IF($N$7="D",'VA_k1=0.9_k2=0.1'!R235,IF($N$7="V",'VA_k1=0.9_k2=0.1'!S235,"")))))))</f>
        <v>#N/A</v>
      </c>
      <c r="AM236" s="133">
        <f>IF($O$23="X",$Q$9,'VA_k1=1.0_k2=0.0'!M235)</f>
        <v>5</v>
      </c>
      <c r="AN236" s="133">
        <f>IF($O$23="X",$R$9,IF($N$7="S1",'VA_k1=1.0_k2=0.0'!N235,IF($N$7="S2",'VA_k1=1.0_k2=0.0'!O235,IF($N$7="I",'VA_k1=1.0_k2=0.0'!P235,IF($N$7="R",'VA_k1=1.0_k2=0.0'!Q235,IF($N$7="D",'VA_k1=1.0_k2=0.0'!R235,IF($N$7="V",'VA_k1=1.0_k2=0.0'!S235,"")))))))</f>
        <v>0.24673704225551346</v>
      </c>
    </row>
    <row r="237" spans="17:40" x14ac:dyDescent="0.25">
      <c r="Q237" s="133" t="e">
        <f>IF($O$12="X",$Q$9,'RESULTS (2S)'!B251)</f>
        <v>#N/A</v>
      </c>
      <c r="R237" s="133" t="e">
        <f>IF($O$12="X",$R$9,IF($N$7="S1",'RESULTS (2S)'!C251,IF($N$7="S2",'RESULTS (2S)'!D251,IF($N$7="I",'RESULTS (2S)'!E251,IF($N$7="R",'RESULTS (2S)'!F251,IF($N$7="D",'RESULTS (2S)'!G251,IF($N$7="V",'RESULTS (2S)'!H251,"")))))))</f>
        <v>#N/A</v>
      </c>
      <c r="S237" s="133">
        <f>IF($O$13="X",$Q$9,'VA_k1=0.0_k2=1.0'!M236)</f>
        <v>5</v>
      </c>
      <c r="T237" s="133">
        <f>IF($O$13="X",$R$9,IF($N$7="S1",'VA_k1=0.0_k2=1.0'!N236,IF($N$7="S2",'VA_k1=0.0_k2=1.0'!O236,IF($N$7="I",'VA_k1=0.0_k2=1.0'!P236,IF($N$7="R",'VA_k1=0.0_k2=1.0'!Q236,IF($N$7="D",'VA_k1=0.0_k2=1.0'!R236,IF($N$7="V",'VA_k1=0.0_k2=1.0'!S236,"")))))))</f>
        <v>0.24673704225551346</v>
      </c>
      <c r="U237" s="133">
        <f>IF($O$14="X",$Q$9,'VA_k1=0.1_k2=0.9'!M236)</f>
        <v>5</v>
      </c>
      <c r="V237" s="133">
        <f>IF($O$14="X",$R$9,IF($N$7="S1",'VA_k1=0.1_k2=0.9'!N236,IF($N$7="S2",'VA_k1=0.1_k2=0.9'!O236,IF($N$7="I",'VA_k1=0.1_k2=0.9'!P236,IF($N$7="R",'VA_k1=0.1_k2=0.9'!Q236,IF($N$7="D",'VA_k1=0.1_k2=0.9'!R236,IF($N$7="V",'VA_k1=0.1_k2=0.9'!S236,"")))))))</f>
        <v>0.24673704225551346</v>
      </c>
      <c r="W237" s="133">
        <f>IF($O$15="X",$Q$9,'VA_k1=0.2_k2=0.8'!M236)</f>
        <v>5</v>
      </c>
      <c r="X237" s="133">
        <f>IF($O$15="X",$R$9,IF($N$7="S1",'VA_k1=0.2_k2=0.8'!N236,IF($N$7="S2",'VA_k1=0.2_k2=0.8'!O236,IF($N$7="I",'VA_k1=0.2_k2=0.8'!P236,IF($N$7="R",'VA_k1=0.2_k2=0.8'!Q236,IF($N$7="D",'VA_k1=0.2_k2=0.8'!R236,IF($N$7="V",'VA_k1=0.2_k2=0.8'!S236,"")))))))</f>
        <v>0.24673704225551346</v>
      </c>
      <c r="Y237" s="133">
        <f>IF($O$16="X",$Q$9,'VA_k1=0.3_k2=0.7'!M236)</f>
        <v>5</v>
      </c>
      <c r="Z237" s="133">
        <f>IF($O$16="X",$R$9,IF($N$7="S1",'VA_k1=0.3_k2=0.7'!N236,IF($N$7="S2",'VA_k1=0.3_k2=0.7'!O236,IF($N$7="I",'VA_k1=0.3_k2=0.7'!P236,IF($N$7="R",'VA_k1=0.3_k2=0.7'!Q236,IF($N$7="D",'VA_k1=0.3_k2=0.7'!R236,IF($N$7="V",'VA_k1=0.3_k2=0.7'!S236,"")))))))</f>
        <v>0.24673704225551346</v>
      </c>
      <c r="AA237" s="133">
        <f>IF($O$17="X",$Q$9,'VA_k1=0.4_k2=0.6'!M236)</f>
        <v>5</v>
      </c>
      <c r="AB237" s="133">
        <f>IF($O$17="X",$R$9,IF($N$7="S1",'VA_k1=0.4_k2=0.6'!N236,IF($N$7="S2",'VA_k1=0.4_k2=0.6'!O236,IF($N$7="I",'VA_k1=0.4_k2=0.6'!P236,IF($N$7="R",'VA_k1=0.4_k2=0.6'!Q236,IF($N$7="D",'VA_k1=0.4_k2=0.6'!R236,IF($N$7="V",'VA_k1=0.4_k2=0.6'!S236,"")))))))</f>
        <v>0.24673704225551346</v>
      </c>
      <c r="AC237" s="133">
        <f>IF($O$18="X",$Q$9,'VA_k1=0.5_k2=0.5'!M236)</f>
        <v>5</v>
      </c>
      <c r="AD237" s="133">
        <f>IF($O$18="X",$R$9,IF($N$7="S1",'VA_k1=0.5_k2=0.5'!N236,IF($N$7="S2",'VA_k1=0.5_k2=0.5'!O236,IF($N$7="I",'VA_k1=0.5_k2=0.5'!P236,IF($N$7="R",'VA_k1=0.5_k2=0.5'!Q236,IF($N$7="D",'VA_k1=0.5_k2=0.5'!R236,IF($N$7="V",'VA_k1=0.5_k2=0.5'!S236,"")))))))</f>
        <v>0.24673704225551346</v>
      </c>
      <c r="AE237" s="133">
        <f>IF($O$19="X",$Q$9,'VA_k1=0.6_k2=0.4'!M236)</f>
        <v>5</v>
      </c>
      <c r="AF237" s="133">
        <f>IF($O$19="X",$R$9,IF($N$7="S1",'VA_k1=0.6_k2=0.4'!N236,IF($N$7="S2",'VA_k1=0.6_k2=0.4'!O236,IF($N$7="I",'VA_k1=0.6_k2=0.4'!P236,IF($N$7="R",'VA_k1=0.6_k2=0.4'!Q236,IF($N$7="D",'VA_k1=0.6_k2=0.4'!R236,IF($N$7="V",'VA_k1=0.6_k2=0.4'!S236,"")))))))</f>
        <v>0.24673704225551346</v>
      </c>
      <c r="AG237" s="133">
        <f>IF($O$20="X",$Q$9,'VA_k1=0.7_k2=0.3'!M236)</f>
        <v>5</v>
      </c>
      <c r="AH237" s="133">
        <f>IF($O$20="X",$R$9,IF($N$7="S1",'VA_k1=0.7_k2=0.3'!N236,IF($N$7="S2",'VA_k1=0.7_k2=0.3'!O236,IF($N$7="I",'VA_k1=0.7_k2=0.3'!P236,IF($N$7="R",'VA_k1=0.7_k2=0.3'!Q236,IF($N$7="D",'VA_k1=0.7_k2=0.3'!R236,IF($N$7="V",'VA_k1=0.7_k2=0.3'!S236,"")))))))</f>
        <v>0.24673704225551346</v>
      </c>
      <c r="AI237" s="133">
        <f>IF($O$21="X",$Q$9,'VA_k1=0.8_k2=0.2'!M236)</f>
        <v>5</v>
      </c>
      <c r="AJ237" s="133">
        <f>IF($O$21="X",$R$9,IF($N$7="S1",'VA_k1=0.8_k2=0.2'!N236,IF($N$7="S2",'VA_k1=0.8_k2=0.2'!O236,IF($N$7="I",'VA_k1=0.8_k2=0.2'!P236,IF($N$7="R",'VA_k1=0.8_k2=0.2'!Q236,IF($N$7="D",'VA_k1=0.8_k2=0.2'!R236,IF($N$7="V",'VA_k1=0.8_k2=0.2'!S236,"")))))))</f>
        <v>0.24673704225551346</v>
      </c>
      <c r="AK237" s="133" t="e">
        <f>IF($O$22="X",$Q$9,'VA_k1=0.9_k2=0.1'!M236)</f>
        <v>#N/A</v>
      </c>
      <c r="AL237" s="133" t="e">
        <f>IF($O$22="X",$R$9,IF($N$7="S1",'VA_k1=0.9_k2=0.1'!N236,IF($N$7="S2",'VA_k1=0.9_k2=0.1'!O236,IF($N$7="I",'VA_k1=0.9_k2=0.1'!P236,IF($N$7="R",'VA_k1=0.9_k2=0.1'!Q236,IF($N$7="D",'VA_k1=0.9_k2=0.1'!R236,IF($N$7="V",'VA_k1=0.9_k2=0.1'!S236,"")))))))</f>
        <v>#N/A</v>
      </c>
      <c r="AM237" s="133">
        <f>IF($O$23="X",$Q$9,'VA_k1=1.0_k2=0.0'!M236)</f>
        <v>5</v>
      </c>
      <c r="AN237" s="133">
        <f>IF($O$23="X",$R$9,IF($N$7="S1",'VA_k1=1.0_k2=0.0'!N236,IF($N$7="S2",'VA_k1=1.0_k2=0.0'!O236,IF($N$7="I",'VA_k1=1.0_k2=0.0'!P236,IF($N$7="R",'VA_k1=1.0_k2=0.0'!Q236,IF($N$7="D",'VA_k1=1.0_k2=0.0'!R236,IF($N$7="V",'VA_k1=1.0_k2=0.0'!S236,"")))))))</f>
        <v>0.24673704225551346</v>
      </c>
    </row>
    <row r="238" spans="17:40" x14ac:dyDescent="0.25">
      <c r="Q238" s="133" t="e">
        <f>IF($O$12="X",$Q$9,'RESULTS (2S)'!B252)</f>
        <v>#N/A</v>
      </c>
      <c r="R238" s="133" t="e">
        <f>IF($O$12="X",$R$9,IF($N$7="S1",'RESULTS (2S)'!C252,IF($N$7="S2",'RESULTS (2S)'!D252,IF($N$7="I",'RESULTS (2S)'!E252,IF($N$7="R",'RESULTS (2S)'!F252,IF($N$7="D",'RESULTS (2S)'!G252,IF($N$7="V",'RESULTS (2S)'!H252,"")))))))</f>
        <v>#N/A</v>
      </c>
      <c r="S238" s="133">
        <f>IF($O$13="X",$Q$9,'VA_k1=0.0_k2=1.0'!M237)</f>
        <v>5</v>
      </c>
      <c r="T238" s="133">
        <f>IF($O$13="X",$R$9,IF($N$7="S1",'VA_k1=0.0_k2=1.0'!N237,IF($N$7="S2",'VA_k1=0.0_k2=1.0'!O237,IF($N$7="I",'VA_k1=0.0_k2=1.0'!P237,IF($N$7="R",'VA_k1=0.0_k2=1.0'!Q237,IF($N$7="D",'VA_k1=0.0_k2=1.0'!R237,IF($N$7="V",'VA_k1=0.0_k2=1.0'!S237,"")))))))</f>
        <v>0.24673704225551346</v>
      </c>
      <c r="U238" s="133">
        <f>IF($O$14="X",$Q$9,'VA_k1=0.1_k2=0.9'!M237)</f>
        <v>5</v>
      </c>
      <c r="V238" s="133">
        <f>IF($O$14="X",$R$9,IF($N$7="S1",'VA_k1=0.1_k2=0.9'!N237,IF($N$7="S2",'VA_k1=0.1_k2=0.9'!O237,IF($N$7="I",'VA_k1=0.1_k2=0.9'!P237,IF($N$7="R",'VA_k1=0.1_k2=0.9'!Q237,IF($N$7="D",'VA_k1=0.1_k2=0.9'!R237,IF($N$7="V",'VA_k1=0.1_k2=0.9'!S237,"")))))))</f>
        <v>0.24673704225551346</v>
      </c>
      <c r="W238" s="133">
        <f>IF($O$15="X",$Q$9,'VA_k1=0.2_k2=0.8'!M237)</f>
        <v>5</v>
      </c>
      <c r="X238" s="133">
        <f>IF($O$15="X",$R$9,IF($N$7="S1",'VA_k1=0.2_k2=0.8'!N237,IF($N$7="S2",'VA_k1=0.2_k2=0.8'!O237,IF($N$7="I",'VA_k1=0.2_k2=0.8'!P237,IF($N$7="R",'VA_k1=0.2_k2=0.8'!Q237,IF($N$7="D",'VA_k1=0.2_k2=0.8'!R237,IF($N$7="V",'VA_k1=0.2_k2=0.8'!S237,"")))))))</f>
        <v>0.24673704225551346</v>
      </c>
      <c r="Y238" s="133">
        <f>IF($O$16="X",$Q$9,'VA_k1=0.3_k2=0.7'!M237)</f>
        <v>5</v>
      </c>
      <c r="Z238" s="133">
        <f>IF($O$16="X",$R$9,IF($N$7="S1",'VA_k1=0.3_k2=0.7'!N237,IF($N$7="S2",'VA_k1=0.3_k2=0.7'!O237,IF($N$7="I",'VA_k1=0.3_k2=0.7'!P237,IF($N$7="R",'VA_k1=0.3_k2=0.7'!Q237,IF($N$7="D",'VA_k1=0.3_k2=0.7'!R237,IF($N$7="V",'VA_k1=0.3_k2=0.7'!S237,"")))))))</f>
        <v>0.24673704225551346</v>
      </c>
      <c r="AA238" s="133">
        <f>IF($O$17="X",$Q$9,'VA_k1=0.4_k2=0.6'!M237)</f>
        <v>5</v>
      </c>
      <c r="AB238" s="133">
        <f>IF($O$17="X",$R$9,IF($N$7="S1",'VA_k1=0.4_k2=0.6'!N237,IF($N$7="S2",'VA_k1=0.4_k2=0.6'!O237,IF($N$7="I",'VA_k1=0.4_k2=0.6'!P237,IF($N$7="R",'VA_k1=0.4_k2=0.6'!Q237,IF($N$7="D",'VA_k1=0.4_k2=0.6'!R237,IF($N$7="V",'VA_k1=0.4_k2=0.6'!S237,"")))))))</f>
        <v>0.24673704225551346</v>
      </c>
      <c r="AC238" s="133">
        <f>IF($O$18="X",$Q$9,'VA_k1=0.5_k2=0.5'!M237)</f>
        <v>5</v>
      </c>
      <c r="AD238" s="133">
        <f>IF($O$18="X",$R$9,IF($N$7="S1",'VA_k1=0.5_k2=0.5'!N237,IF($N$7="S2",'VA_k1=0.5_k2=0.5'!O237,IF($N$7="I",'VA_k1=0.5_k2=0.5'!P237,IF($N$7="R",'VA_k1=0.5_k2=0.5'!Q237,IF($N$7="D",'VA_k1=0.5_k2=0.5'!R237,IF($N$7="V",'VA_k1=0.5_k2=0.5'!S237,"")))))))</f>
        <v>0.24673704225551346</v>
      </c>
      <c r="AE238" s="133">
        <f>IF($O$19="X",$Q$9,'VA_k1=0.6_k2=0.4'!M237)</f>
        <v>5</v>
      </c>
      <c r="AF238" s="133">
        <f>IF($O$19="X",$R$9,IF($N$7="S1",'VA_k1=0.6_k2=0.4'!N237,IF($N$7="S2",'VA_k1=0.6_k2=0.4'!O237,IF($N$7="I",'VA_k1=0.6_k2=0.4'!P237,IF($N$7="R",'VA_k1=0.6_k2=0.4'!Q237,IF($N$7="D",'VA_k1=0.6_k2=0.4'!R237,IF($N$7="V",'VA_k1=0.6_k2=0.4'!S237,"")))))))</f>
        <v>0.24673704225551346</v>
      </c>
      <c r="AG238" s="133">
        <f>IF($O$20="X",$Q$9,'VA_k1=0.7_k2=0.3'!M237)</f>
        <v>5</v>
      </c>
      <c r="AH238" s="133">
        <f>IF($O$20="X",$R$9,IF($N$7="S1",'VA_k1=0.7_k2=0.3'!N237,IF($N$7="S2",'VA_k1=0.7_k2=0.3'!O237,IF($N$7="I",'VA_k1=0.7_k2=0.3'!P237,IF($N$7="R",'VA_k1=0.7_k2=0.3'!Q237,IF($N$7="D",'VA_k1=0.7_k2=0.3'!R237,IF($N$7="V",'VA_k1=0.7_k2=0.3'!S237,"")))))))</f>
        <v>0.24673704225551346</v>
      </c>
      <c r="AI238" s="133">
        <f>IF($O$21="X",$Q$9,'VA_k1=0.8_k2=0.2'!M237)</f>
        <v>5</v>
      </c>
      <c r="AJ238" s="133">
        <f>IF($O$21="X",$R$9,IF($N$7="S1",'VA_k1=0.8_k2=0.2'!N237,IF($N$7="S2",'VA_k1=0.8_k2=0.2'!O237,IF($N$7="I",'VA_k1=0.8_k2=0.2'!P237,IF($N$7="R",'VA_k1=0.8_k2=0.2'!Q237,IF($N$7="D",'VA_k1=0.8_k2=0.2'!R237,IF($N$7="V",'VA_k1=0.8_k2=0.2'!S237,"")))))))</f>
        <v>0.24673704225551346</v>
      </c>
      <c r="AK238" s="133" t="e">
        <f>IF($O$22="X",$Q$9,'VA_k1=0.9_k2=0.1'!M237)</f>
        <v>#N/A</v>
      </c>
      <c r="AL238" s="133" t="e">
        <f>IF($O$22="X",$R$9,IF($N$7="S1",'VA_k1=0.9_k2=0.1'!N237,IF($N$7="S2",'VA_k1=0.9_k2=0.1'!O237,IF($N$7="I",'VA_k1=0.9_k2=0.1'!P237,IF($N$7="R",'VA_k1=0.9_k2=0.1'!Q237,IF($N$7="D",'VA_k1=0.9_k2=0.1'!R237,IF($N$7="V",'VA_k1=0.9_k2=0.1'!S237,"")))))))</f>
        <v>#N/A</v>
      </c>
      <c r="AM238" s="133">
        <f>IF($O$23="X",$Q$9,'VA_k1=1.0_k2=0.0'!M237)</f>
        <v>5</v>
      </c>
      <c r="AN238" s="133">
        <f>IF($O$23="X",$R$9,IF($N$7="S1",'VA_k1=1.0_k2=0.0'!N237,IF($N$7="S2",'VA_k1=1.0_k2=0.0'!O237,IF($N$7="I",'VA_k1=1.0_k2=0.0'!P237,IF($N$7="R",'VA_k1=1.0_k2=0.0'!Q237,IF($N$7="D",'VA_k1=1.0_k2=0.0'!R237,IF($N$7="V",'VA_k1=1.0_k2=0.0'!S237,"")))))))</f>
        <v>0.24673704225551346</v>
      </c>
    </row>
    <row r="239" spans="17:40" x14ac:dyDescent="0.25">
      <c r="Q239" s="133" t="e">
        <f>IF($O$12="X",$Q$9,'RESULTS (2S)'!B253)</f>
        <v>#N/A</v>
      </c>
      <c r="R239" s="133" t="e">
        <f>IF($O$12="X",$R$9,IF($N$7="S1",'RESULTS (2S)'!C253,IF($N$7="S2",'RESULTS (2S)'!D253,IF($N$7="I",'RESULTS (2S)'!E253,IF($N$7="R",'RESULTS (2S)'!F253,IF($N$7="D",'RESULTS (2S)'!G253,IF($N$7="V",'RESULTS (2S)'!H253,"")))))))</f>
        <v>#N/A</v>
      </c>
      <c r="S239" s="133">
        <f>IF($O$13="X",$Q$9,'VA_k1=0.0_k2=1.0'!M238)</f>
        <v>5</v>
      </c>
      <c r="T239" s="133">
        <f>IF($O$13="X",$R$9,IF($N$7="S1",'VA_k1=0.0_k2=1.0'!N238,IF($N$7="S2",'VA_k1=0.0_k2=1.0'!O238,IF($N$7="I",'VA_k1=0.0_k2=1.0'!P238,IF($N$7="R",'VA_k1=0.0_k2=1.0'!Q238,IF($N$7="D",'VA_k1=0.0_k2=1.0'!R238,IF($N$7="V",'VA_k1=0.0_k2=1.0'!S238,"")))))))</f>
        <v>0.24673704225551346</v>
      </c>
      <c r="U239" s="133">
        <f>IF($O$14="X",$Q$9,'VA_k1=0.1_k2=0.9'!M238)</f>
        <v>5</v>
      </c>
      <c r="V239" s="133">
        <f>IF($O$14="X",$R$9,IF($N$7="S1",'VA_k1=0.1_k2=0.9'!N238,IF($N$7="S2",'VA_k1=0.1_k2=0.9'!O238,IF($N$7="I",'VA_k1=0.1_k2=0.9'!P238,IF($N$7="R",'VA_k1=0.1_k2=0.9'!Q238,IF($N$7="D",'VA_k1=0.1_k2=0.9'!R238,IF($N$7="V",'VA_k1=0.1_k2=0.9'!S238,"")))))))</f>
        <v>0.24673704225551346</v>
      </c>
      <c r="W239" s="133">
        <f>IF($O$15="X",$Q$9,'VA_k1=0.2_k2=0.8'!M238)</f>
        <v>5</v>
      </c>
      <c r="X239" s="133">
        <f>IF($O$15="X",$R$9,IF($N$7="S1",'VA_k1=0.2_k2=0.8'!N238,IF($N$7="S2",'VA_k1=0.2_k2=0.8'!O238,IF($N$7="I",'VA_k1=0.2_k2=0.8'!P238,IF($N$7="R",'VA_k1=0.2_k2=0.8'!Q238,IF($N$7="D",'VA_k1=0.2_k2=0.8'!R238,IF($N$7="V",'VA_k1=0.2_k2=0.8'!S238,"")))))))</f>
        <v>0.24673704225551346</v>
      </c>
      <c r="Y239" s="133">
        <f>IF($O$16="X",$Q$9,'VA_k1=0.3_k2=0.7'!M238)</f>
        <v>5</v>
      </c>
      <c r="Z239" s="133">
        <f>IF($O$16="X",$R$9,IF($N$7="S1",'VA_k1=0.3_k2=0.7'!N238,IF($N$7="S2",'VA_k1=0.3_k2=0.7'!O238,IF($N$7="I",'VA_k1=0.3_k2=0.7'!P238,IF($N$7="R",'VA_k1=0.3_k2=0.7'!Q238,IF($N$7="D",'VA_k1=0.3_k2=0.7'!R238,IF($N$7="V",'VA_k1=0.3_k2=0.7'!S238,"")))))))</f>
        <v>0.24673704225551346</v>
      </c>
      <c r="AA239" s="133">
        <f>IF($O$17="X",$Q$9,'VA_k1=0.4_k2=0.6'!M238)</f>
        <v>5</v>
      </c>
      <c r="AB239" s="133">
        <f>IF($O$17="X",$R$9,IF($N$7="S1",'VA_k1=0.4_k2=0.6'!N238,IF($N$7="S2",'VA_k1=0.4_k2=0.6'!O238,IF($N$7="I",'VA_k1=0.4_k2=0.6'!P238,IF($N$7="R",'VA_k1=0.4_k2=0.6'!Q238,IF($N$7="D",'VA_k1=0.4_k2=0.6'!R238,IF($N$7="V",'VA_k1=0.4_k2=0.6'!S238,"")))))))</f>
        <v>0.24673704225551346</v>
      </c>
      <c r="AC239" s="133">
        <f>IF($O$18="X",$Q$9,'VA_k1=0.5_k2=0.5'!M238)</f>
        <v>5</v>
      </c>
      <c r="AD239" s="133">
        <f>IF($O$18="X",$R$9,IF($N$7="S1",'VA_k1=0.5_k2=0.5'!N238,IF($N$7="S2",'VA_k1=0.5_k2=0.5'!O238,IF($N$7="I",'VA_k1=0.5_k2=0.5'!P238,IF($N$7="R",'VA_k1=0.5_k2=0.5'!Q238,IF($N$7="D",'VA_k1=0.5_k2=0.5'!R238,IF($N$7="V",'VA_k1=0.5_k2=0.5'!S238,"")))))))</f>
        <v>0.24673704225551346</v>
      </c>
      <c r="AE239" s="133">
        <f>IF($O$19="X",$Q$9,'VA_k1=0.6_k2=0.4'!M238)</f>
        <v>5</v>
      </c>
      <c r="AF239" s="133">
        <f>IF($O$19="X",$R$9,IF($N$7="S1",'VA_k1=0.6_k2=0.4'!N238,IF($N$7="S2",'VA_k1=0.6_k2=0.4'!O238,IF($N$7="I",'VA_k1=0.6_k2=0.4'!P238,IF($N$7="R",'VA_k1=0.6_k2=0.4'!Q238,IF($N$7="D",'VA_k1=0.6_k2=0.4'!R238,IF($N$7="V",'VA_k1=0.6_k2=0.4'!S238,"")))))))</f>
        <v>0.24673704225551346</v>
      </c>
      <c r="AG239" s="133">
        <f>IF($O$20="X",$Q$9,'VA_k1=0.7_k2=0.3'!M238)</f>
        <v>5</v>
      </c>
      <c r="AH239" s="133">
        <f>IF($O$20="X",$R$9,IF($N$7="S1",'VA_k1=0.7_k2=0.3'!N238,IF($N$7="S2",'VA_k1=0.7_k2=0.3'!O238,IF($N$7="I",'VA_k1=0.7_k2=0.3'!P238,IF($N$7="R",'VA_k1=0.7_k2=0.3'!Q238,IF($N$7="D",'VA_k1=0.7_k2=0.3'!R238,IF($N$7="V",'VA_k1=0.7_k2=0.3'!S238,"")))))))</f>
        <v>0.24673704225551346</v>
      </c>
      <c r="AI239" s="133">
        <f>IF($O$21="X",$Q$9,'VA_k1=0.8_k2=0.2'!M238)</f>
        <v>5</v>
      </c>
      <c r="AJ239" s="133">
        <f>IF($O$21="X",$R$9,IF($N$7="S1",'VA_k1=0.8_k2=0.2'!N238,IF($N$7="S2",'VA_k1=0.8_k2=0.2'!O238,IF($N$7="I",'VA_k1=0.8_k2=0.2'!P238,IF($N$7="R",'VA_k1=0.8_k2=0.2'!Q238,IF($N$7="D",'VA_k1=0.8_k2=0.2'!R238,IF($N$7="V",'VA_k1=0.8_k2=0.2'!S238,"")))))))</f>
        <v>0.24673704225551346</v>
      </c>
      <c r="AK239" s="133" t="e">
        <f>IF($O$22="X",$Q$9,'VA_k1=0.9_k2=0.1'!M238)</f>
        <v>#N/A</v>
      </c>
      <c r="AL239" s="133" t="e">
        <f>IF($O$22="X",$R$9,IF($N$7="S1",'VA_k1=0.9_k2=0.1'!N238,IF($N$7="S2",'VA_k1=0.9_k2=0.1'!O238,IF($N$7="I",'VA_k1=0.9_k2=0.1'!P238,IF($N$7="R",'VA_k1=0.9_k2=0.1'!Q238,IF($N$7="D",'VA_k1=0.9_k2=0.1'!R238,IF($N$7="V",'VA_k1=0.9_k2=0.1'!S238,"")))))))</f>
        <v>#N/A</v>
      </c>
      <c r="AM239" s="133">
        <f>IF($O$23="X",$Q$9,'VA_k1=1.0_k2=0.0'!M238)</f>
        <v>5</v>
      </c>
      <c r="AN239" s="133">
        <f>IF($O$23="X",$R$9,IF($N$7="S1",'VA_k1=1.0_k2=0.0'!N238,IF($N$7="S2",'VA_k1=1.0_k2=0.0'!O238,IF($N$7="I",'VA_k1=1.0_k2=0.0'!P238,IF($N$7="R",'VA_k1=1.0_k2=0.0'!Q238,IF($N$7="D",'VA_k1=1.0_k2=0.0'!R238,IF($N$7="V",'VA_k1=1.0_k2=0.0'!S238,"")))))))</f>
        <v>0.24673704225551346</v>
      </c>
    </row>
    <row r="240" spans="17:40" x14ac:dyDescent="0.25">
      <c r="Q240" s="133" t="e">
        <f>IF($O$12="X",$Q$9,'RESULTS (2S)'!B254)</f>
        <v>#N/A</v>
      </c>
      <c r="R240" s="133" t="e">
        <f>IF($O$12="X",$R$9,IF($N$7="S1",'RESULTS (2S)'!C254,IF($N$7="S2",'RESULTS (2S)'!D254,IF($N$7="I",'RESULTS (2S)'!E254,IF($N$7="R",'RESULTS (2S)'!F254,IF($N$7="D",'RESULTS (2S)'!G254,IF($N$7="V",'RESULTS (2S)'!H254,"")))))))</f>
        <v>#N/A</v>
      </c>
      <c r="S240" s="133">
        <f>IF($O$13="X",$Q$9,'VA_k1=0.0_k2=1.0'!M239)</f>
        <v>5</v>
      </c>
      <c r="T240" s="133">
        <f>IF($O$13="X",$R$9,IF($N$7="S1",'VA_k1=0.0_k2=1.0'!N239,IF($N$7="S2",'VA_k1=0.0_k2=1.0'!O239,IF($N$7="I",'VA_k1=0.0_k2=1.0'!P239,IF($N$7="R",'VA_k1=0.0_k2=1.0'!Q239,IF($N$7="D",'VA_k1=0.0_k2=1.0'!R239,IF($N$7="V",'VA_k1=0.0_k2=1.0'!S239,"")))))))</f>
        <v>0.24673704225551346</v>
      </c>
      <c r="U240" s="133">
        <f>IF($O$14="X",$Q$9,'VA_k1=0.1_k2=0.9'!M239)</f>
        <v>5</v>
      </c>
      <c r="V240" s="133">
        <f>IF($O$14="X",$R$9,IF($N$7="S1",'VA_k1=0.1_k2=0.9'!N239,IF($N$7="S2",'VA_k1=0.1_k2=0.9'!O239,IF($N$7="I",'VA_k1=0.1_k2=0.9'!P239,IF($N$7="R",'VA_k1=0.1_k2=0.9'!Q239,IF($N$7="D",'VA_k1=0.1_k2=0.9'!R239,IF($N$7="V",'VA_k1=0.1_k2=0.9'!S239,"")))))))</f>
        <v>0.24673704225551346</v>
      </c>
      <c r="W240" s="133">
        <f>IF($O$15="X",$Q$9,'VA_k1=0.2_k2=0.8'!M239)</f>
        <v>5</v>
      </c>
      <c r="X240" s="133">
        <f>IF($O$15="X",$R$9,IF($N$7="S1",'VA_k1=0.2_k2=0.8'!N239,IF($N$7="S2",'VA_k1=0.2_k2=0.8'!O239,IF($N$7="I",'VA_k1=0.2_k2=0.8'!P239,IF($N$7="R",'VA_k1=0.2_k2=0.8'!Q239,IF($N$7="D",'VA_k1=0.2_k2=0.8'!R239,IF($N$7="V",'VA_k1=0.2_k2=0.8'!S239,"")))))))</f>
        <v>0.24673704225551346</v>
      </c>
      <c r="Y240" s="133">
        <f>IF($O$16="X",$Q$9,'VA_k1=0.3_k2=0.7'!M239)</f>
        <v>5</v>
      </c>
      <c r="Z240" s="133">
        <f>IF($O$16="X",$R$9,IF($N$7="S1",'VA_k1=0.3_k2=0.7'!N239,IF($N$7="S2",'VA_k1=0.3_k2=0.7'!O239,IF($N$7="I",'VA_k1=0.3_k2=0.7'!P239,IF($N$7="R",'VA_k1=0.3_k2=0.7'!Q239,IF($N$7="D",'VA_k1=0.3_k2=0.7'!R239,IF($N$7="V",'VA_k1=0.3_k2=0.7'!S239,"")))))))</f>
        <v>0.24673704225551346</v>
      </c>
      <c r="AA240" s="133">
        <f>IF($O$17="X",$Q$9,'VA_k1=0.4_k2=0.6'!M239)</f>
        <v>5</v>
      </c>
      <c r="AB240" s="133">
        <f>IF($O$17="X",$R$9,IF($N$7="S1",'VA_k1=0.4_k2=0.6'!N239,IF($N$7="S2",'VA_k1=0.4_k2=0.6'!O239,IF($N$7="I",'VA_k1=0.4_k2=0.6'!P239,IF($N$7="R",'VA_k1=0.4_k2=0.6'!Q239,IF($N$7="D",'VA_k1=0.4_k2=0.6'!R239,IF($N$7="V",'VA_k1=0.4_k2=0.6'!S239,"")))))))</f>
        <v>0.24673704225551346</v>
      </c>
      <c r="AC240" s="133">
        <f>IF($O$18="X",$Q$9,'VA_k1=0.5_k2=0.5'!M239)</f>
        <v>5</v>
      </c>
      <c r="AD240" s="133">
        <f>IF($O$18="X",$R$9,IF($N$7="S1",'VA_k1=0.5_k2=0.5'!N239,IF($N$7="S2",'VA_k1=0.5_k2=0.5'!O239,IF($N$7="I",'VA_k1=0.5_k2=0.5'!P239,IF($N$7="R",'VA_k1=0.5_k2=0.5'!Q239,IF($N$7="D",'VA_k1=0.5_k2=0.5'!R239,IF($N$7="V",'VA_k1=0.5_k2=0.5'!S239,"")))))))</f>
        <v>0.24673704225551346</v>
      </c>
      <c r="AE240" s="133">
        <f>IF($O$19="X",$Q$9,'VA_k1=0.6_k2=0.4'!M239)</f>
        <v>5</v>
      </c>
      <c r="AF240" s="133">
        <f>IF($O$19="X",$R$9,IF($N$7="S1",'VA_k1=0.6_k2=0.4'!N239,IF($N$7="S2",'VA_k1=0.6_k2=0.4'!O239,IF($N$7="I",'VA_k1=0.6_k2=0.4'!P239,IF($N$7="R",'VA_k1=0.6_k2=0.4'!Q239,IF($N$7="D",'VA_k1=0.6_k2=0.4'!R239,IF($N$7="V",'VA_k1=0.6_k2=0.4'!S239,"")))))))</f>
        <v>0.24673704225551346</v>
      </c>
      <c r="AG240" s="133">
        <f>IF($O$20="X",$Q$9,'VA_k1=0.7_k2=0.3'!M239)</f>
        <v>5</v>
      </c>
      <c r="AH240" s="133">
        <f>IF($O$20="X",$R$9,IF($N$7="S1",'VA_k1=0.7_k2=0.3'!N239,IF($N$7="S2",'VA_k1=0.7_k2=0.3'!O239,IF($N$7="I",'VA_k1=0.7_k2=0.3'!P239,IF($N$7="R",'VA_k1=0.7_k2=0.3'!Q239,IF($N$7="D",'VA_k1=0.7_k2=0.3'!R239,IF($N$7="V",'VA_k1=0.7_k2=0.3'!S239,"")))))))</f>
        <v>0.24673704225551346</v>
      </c>
      <c r="AI240" s="133">
        <f>IF($O$21="X",$Q$9,'VA_k1=0.8_k2=0.2'!M239)</f>
        <v>5</v>
      </c>
      <c r="AJ240" s="133">
        <f>IF($O$21="X",$R$9,IF($N$7="S1",'VA_k1=0.8_k2=0.2'!N239,IF($N$7="S2",'VA_k1=0.8_k2=0.2'!O239,IF($N$7="I",'VA_k1=0.8_k2=0.2'!P239,IF($N$7="R",'VA_k1=0.8_k2=0.2'!Q239,IF($N$7="D",'VA_k1=0.8_k2=0.2'!R239,IF($N$7="V",'VA_k1=0.8_k2=0.2'!S239,"")))))))</f>
        <v>0.24673704225551346</v>
      </c>
      <c r="AK240" s="133" t="e">
        <f>IF($O$22="X",$Q$9,'VA_k1=0.9_k2=0.1'!M239)</f>
        <v>#N/A</v>
      </c>
      <c r="AL240" s="133" t="e">
        <f>IF($O$22="X",$R$9,IF($N$7="S1",'VA_k1=0.9_k2=0.1'!N239,IF($N$7="S2",'VA_k1=0.9_k2=0.1'!O239,IF($N$7="I",'VA_k1=0.9_k2=0.1'!P239,IF($N$7="R",'VA_k1=0.9_k2=0.1'!Q239,IF($N$7="D",'VA_k1=0.9_k2=0.1'!R239,IF($N$7="V",'VA_k1=0.9_k2=0.1'!S239,"")))))))</f>
        <v>#N/A</v>
      </c>
      <c r="AM240" s="133">
        <f>IF($O$23="X",$Q$9,'VA_k1=1.0_k2=0.0'!M239)</f>
        <v>5</v>
      </c>
      <c r="AN240" s="133">
        <f>IF($O$23="X",$R$9,IF($N$7="S1",'VA_k1=1.0_k2=0.0'!N239,IF($N$7="S2",'VA_k1=1.0_k2=0.0'!O239,IF($N$7="I",'VA_k1=1.0_k2=0.0'!P239,IF($N$7="R",'VA_k1=1.0_k2=0.0'!Q239,IF($N$7="D",'VA_k1=1.0_k2=0.0'!R239,IF($N$7="V",'VA_k1=1.0_k2=0.0'!S239,"")))))))</f>
        <v>0.24673704225551346</v>
      </c>
    </row>
    <row r="241" spans="17:40" x14ac:dyDescent="0.25">
      <c r="Q241" s="133" t="e">
        <f>IF($O$12="X",$Q$9,'RESULTS (2S)'!B255)</f>
        <v>#N/A</v>
      </c>
      <c r="R241" s="133" t="e">
        <f>IF($O$12="X",$R$9,IF($N$7="S1",'RESULTS (2S)'!C255,IF($N$7="S2",'RESULTS (2S)'!D255,IF($N$7="I",'RESULTS (2S)'!E255,IF($N$7="R",'RESULTS (2S)'!F255,IF($N$7="D",'RESULTS (2S)'!G255,IF($N$7="V",'RESULTS (2S)'!H255,"")))))))</f>
        <v>#N/A</v>
      </c>
      <c r="S241" s="133">
        <f>IF($O$13="X",$Q$9,'VA_k1=0.0_k2=1.0'!M240)</f>
        <v>5</v>
      </c>
      <c r="T241" s="133">
        <f>IF($O$13="X",$R$9,IF($N$7="S1",'VA_k1=0.0_k2=1.0'!N240,IF($N$7="S2",'VA_k1=0.0_k2=1.0'!O240,IF($N$7="I",'VA_k1=0.0_k2=1.0'!P240,IF($N$7="R",'VA_k1=0.0_k2=1.0'!Q240,IF($N$7="D",'VA_k1=0.0_k2=1.0'!R240,IF($N$7="V",'VA_k1=0.0_k2=1.0'!S240,"")))))))</f>
        <v>0.24673704225551346</v>
      </c>
      <c r="U241" s="133">
        <f>IF($O$14="X",$Q$9,'VA_k1=0.1_k2=0.9'!M240)</f>
        <v>5</v>
      </c>
      <c r="V241" s="133">
        <f>IF($O$14="X",$R$9,IF($N$7="S1",'VA_k1=0.1_k2=0.9'!N240,IF($N$7="S2",'VA_k1=0.1_k2=0.9'!O240,IF($N$7="I",'VA_k1=0.1_k2=0.9'!P240,IF($N$7="R",'VA_k1=0.1_k2=0.9'!Q240,IF($N$7="D",'VA_k1=0.1_k2=0.9'!R240,IF($N$7="V",'VA_k1=0.1_k2=0.9'!S240,"")))))))</f>
        <v>0.24673704225551346</v>
      </c>
      <c r="W241" s="133">
        <f>IF($O$15="X",$Q$9,'VA_k1=0.2_k2=0.8'!M240)</f>
        <v>5</v>
      </c>
      <c r="X241" s="133">
        <f>IF($O$15="X",$R$9,IF($N$7="S1",'VA_k1=0.2_k2=0.8'!N240,IF($N$7="S2",'VA_k1=0.2_k2=0.8'!O240,IF($N$7="I",'VA_k1=0.2_k2=0.8'!P240,IF($N$7="R",'VA_k1=0.2_k2=0.8'!Q240,IF($N$7="D",'VA_k1=0.2_k2=0.8'!R240,IF($N$7="V",'VA_k1=0.2_k2=0.8'!S240,"")))))))</f>
        <v>0.24673704225551346</v>
      </c>
      <c r="Y241" s="133">
        <f>IF($O$16="X",$Q$9,'VA_k1=0.3_k2=0.7'!M240)</f>
        <v>5</v>
      </c>
      <c r="Z241" s="133">
        <f>IF($O$16="X",$R$9,IF($N$7="S1",'VA_k1=0.3_k2=0.7'!N240,IF($N$7="S2",'VA_k1=0.3_k2=0.7'!O240,IF($N$7="I",'VA_k1=0.3_k2=0.7'!P240,IF($N$7="R",'VA_k1=0.3_k2=0.7'!Q240,IF($N$7="D",'VA_k1=0.3_k2=0.7'!R240,IF($N$7="V",'VA_k1=0.3_k2=0.7'!S240,"")))))))</f>
        <v>0.24673704225551346</v>
      </c>
      <c r="AA241" s="133">
        <f>IF($O$17="X",$Q$9,'VA_k1=0.4_k2=0.6'!M240)</f>
        <v>5</v>
      </c>
      <c r="AB241" s="133">
        <f>IF($O$17="X",$R$9,IF($N$7="S1",'VA_k1=0.4_k2=0.6'!N240,IF($N$7="S2",'VA_k1=0.4_k2=0.6'!O240,IF($N$7="I",'VA_k1=0.4_k2=0.6'!P240,IF($N$7="R",'VA_k1=0.4_k2=0.6'!Q240,IF($N$7="D",'VA_k1=0.4_k2=0.6'!R240,IF($N$7="V",'VA_k1=0.4_k2=0.6'!S240,"")))))))</f>
        <v>0.24673704225551346</v>
      </c>
      <c r="AC241" s="133">
        <f>IF($O$18="X",$Q$9,'VA_k1=0.5_k2=0.5'!M240)</f>
        <v>5</v>
      </c>
      <c r="AD241" s="133">
        <f>IF($O$18="X",$R$9,IF($N$7="S1",'VA_k1=0.5_k2=0.5'!N240,IF($N$7="S2",'VA_k1=0.5_k2=0.5'!O240,IF($N$7="I",'VA_k1=0.5_k2=0.5'!P240,IF($N$7="R",'VA_k1=0.5_k2=0.5'!Q240,IF($N$7="D",'VA_k1=0.5_k2=0.5'!R240,IF($N$7="V",'VA_k1=0.5_k2=0.5'!S240,"")))))))</f>
        <v>0.24673704225551346</v>
      </c>
      <c r="AE241" s="133">
        <f>IF($O$19="X",$Q$9,'VA_k1=0.6_k2=0.4'!M240)</f>
        <v>5</v>
      </c>
      <c r="AF241" s="133">
        <f>IF($O$19="X",$R$9,IF($N$7="S1",'VA_k1=0.6_k2=0.4'!N240,IF($N$7="S2",'VA_k1=0.6_k2=0.4'!O240,IF($N$7="I",'VA_k1=0.6_k2=0.4'!P240,IF($N$7="R",'VA_k1=0.6_k2=0.4'!Q240,IF($N$7="D",'VA_k1=0.6_k2=0.4'!R240,IF($N$7="V",'VA_k1=0.6_k2=0.4'!S240,"")))))))</f>
        <v>0.24673704225551346</v>
      </c>
      <c r="AG241" s="133">
        <f>IF($O$20="X",$Q$9,'VA_k1=0.7_k2=0.3'!M240)</f>
        <v>5</v>
      </c>
      <c r="AH241" s="133">
        <f>IF($O$20="X",$R$9,IF($N$7="S1",'VA_k1=0.7_k2=0.3'!N240,IF($N$7="S2",'VA_k1=0.7_k2=0.3'!O240,IF($N$7="I",'VA_k1=0.7_k2=0.3'!P240,IF($N$7="R",'VA_k1=0.7_k2=0.3'!Q240,IF($N$7="D",'VA_k1=0.7_k2=0.3'!R240,IF($N$7="V",'VA_k1=0.7_k2=0.3'!S240,"")))))))</f>
        <v>0.24673704225551346</v>
      </c>
      <c r="AI241" s="133">
        <f>IF($O$21="X",$Q$9,'VA_k1=0.8_k2=0.2'!M240)</f>
        <v>5</v>
      </c>
      <c r="AJ241" s="133">
        <f>IF($O$21="X",$R$9,IF($N$7="S1",'VA_k1=0.8_k2=0.2'!N240,IF($N$7="S2",'VA_k1=0.8_k2=0.2'!O240,IF($N$7="I",'VA_k1=0.8_k2=0.2'!P240,IF($N$7="R",'VA_k1=0.8_k2=0.2'!Q240,IF($N$7="D",'VA_k1=0.8_k2=0.2'!R240,IF($N$7="V",'VA_k1=0.8_k2=0.2'!S240,"")))))))</f>
        <v>0.24673704225551346</v>
      </c>
      <c r="AK241" s="133" t="e">
        <f>IF($O$22="X",$Q$9,'VA_k1=0.9_k2=0.1'!M240)</f>
        <v>#N/A</v>
      </c>
      <c r="AL241" s="133" t="e">
        <f>IF($O$22="X",$R$9,IF($N$7="S1",'VA_k1=0.9_k2=0.1'!N240,IF($N$7="S2",'VA_k1=0.9_k2=0.1'!O240,IF($N$7="I",'VA_k1=0.9_k2=0.1'!P240,IF($N$7="R",'VA_k1=0.9_k2=0.1'!Q240,IF($N$7="D",'VA_k1=0.9_k2=0.1'!R240,IF($N$7="V",'VA_k1=0.9_k2=0.1'!S240,"")))))))</f>
        <v>#N/A</v>
      </c>
      <c r="AM241" s="133">
        <f>IF($O$23="X",$Q$9,'VA_k1=1.0_k2=0.0'!M240)</f>
        <v>5</v>
      </c>
      <c r="AN241" s="133">
        <f>IF($O$23="X",$R$9,IF($N$7="S1",'VA_k1=1.0_k2=0.0'!N240,IF($N$7="S2",'VA_k1=1.0_k2=0.0'!O240,IF($N$7="I",'VA_k1=1.0_k2=0.0'!P240,IF($N$7="R",'VA_k1=1.0_k2=0.0'!Q240,IF($N$7="D",'VA_k1=1.0_k2=0.0'!R240,IF($N$7="V",'VA_k1=1.0_k2=0.0'!S240,"")))))))</f>
        <v>0.24673704225551346</v>
      </c>
    </row>
    <row r="242" spans="17:40" x14ac:dyDescent="0.25">
      <c r="Q242" s="133" t="e">
        <f>IF($O$12="X",$Q$9,'RESULTS (2S)'!B256)</f>
        <v>#N/A</v>
      </c>
      <c r="R242" s="133" t="e">
        <f>IF($O$12="X",$R$9,IF($N$7="S1",'RESULTS (2S)'!C256,IF($N$7="S2",'RESULTS (2S)'!D256,IF($N$7="I",'RESULTS (2S)'!E256,IF($N$7="R",'RESULTS (2S)'!F256,IF($N$7="D",'RESULTS (2S)'!G256,IF($N$7="V",'RESULTS (2S)'!H256,"")))))))</f>
        <v>#N/A</v>
      </c>
      <c r="S242" s="133">
        <f>IF($O$13="X",$Q$9,'VA_k1=0.0_k2=1.0'!M241)</f>
        <v>5</v>
      </c>
      <c r="T242" s="133">
        <f>IF($O$13="X",$R$9,IF($N$7="S1",'VA_k1=0.0_k2=1.0'!N241,IF($N$7="S2",'VA_k1=0.0_k2=1.0'!O241,IF($N$7="I",'VA_k1=0.0_k2=1.0'!P241,IF($N$7="R",'VA_k1=0.0_k2=1.0'!Q241,IF($N$7="D",'VA_k1=0.0_k2=1.0'!R241,IF($N$7="V",'VA_k1=0.0_k2=1.0'!S241,"")))))))</f>
        <v>0.24673704225551346</v>
      </c>
      <c r="U242" s="133">
        <f>IF($O$14="X",$Q$9,'VA_k1=0.1_k2=0.9'!M241)</f>
        <v>5</v>
      </c>
      <c r="V242" s="133">
        <f>IF($O$14="X",$R$9,IF($N$7="S1",'VA_k1=0.1_k2=0.9'!N241,IF($N$7="S2",'VA_k1=0.1_k2=0.9'!O241,IF($N$7="I",'VA_k1=0.1_k2=0.9'!P241,IF($N$7="R",'VA_k1=0.1_k2=0.9'!Q241,IF($N$7="D",'VA_k1=0.1_k2=0.9'!R241,IF($N$7="V",'VA_k1=0.1_k2=0.9'!S241,"")))))))</f>
        <v>0.24673704225551346</v>
      </c>
      <c r="W242" s="133">
        <f>IF($O$15="X",$Q$9,'VA_k1=0.2_k2=0.8'!M241)</f>
        <v>5</v>
      </c>
      <c r="X242" s="133">
        <f>IF($O$15="X",$R$9,IF($N$7="S1",'VA_k1=0.2_k2=0.8'!N241,IF($N$7="S2",'VA_k1=0.2_k2=0.8'!O241,IF($N$7="I",'VA_k1=0.2_k2=0.8'!P241,IF($N$7="R",'VA_k1=0.2_k2=0.8'!Q241,IF($N$7="D",'VA_k1=0.2_k2=0.8'!R241,IF($N$7="V",'VA_k1=0.2_k2=0.8'!S241,"")))))))</f>
        <v>0.24673704225551346</v>
      </c>
      <c r="Y242" s="133">
        <f>IF($O$16="X",$Q$9,'VA_k1=0.3_k2=0.7'!M241)</f>
        <v>5</v>
      </c>
      <c r="Z242" s="133">
        <f>IF($O$16="X",$R$9,IF($N$7="S1",'VA_k1=0.3_k2=0.7'!N241,IF($N$7="S2",'VA_k1=0.3_k2=0.7'!O241,IF($N$7="I",'VA_k1=0.3_k2=0.7'!P241,IF($N$7="R",'VA_k1=0.3_k2=0.7'!Q241,IF($N$7="D",'VA_k1=0.3_k2=0.7'!R241,IF($N$7="V",'VA_k1=0.3_k2=0.7'!S241,"")))))))</f>
        <v>0.24673704225551346</v>
      </c>
      <c r="AA242" s="133">
        <f>IF($O$17="X",$Q$9,'VA_k1=0.4_k2=0.6'!M241)</f>
        <v>5</v>
      </c>
      <c r="AB242" s="133">
        <f>IF($O$17="X",$R$9,IF($N$7="S1",'VA_k1=0.4_k2=0.6'!N241,IF($N$7="S2",'VA_k1=0.4_k2=0.6'!O241,IF($N$7="I",'VA_k1=0.4_k2=0.6'!P241,IF($N$7="R",'VA_k1=0.4_k2=0.6'!Q241,IF($N$7="D",'VA_k1=0.4_k2=0.6'!R241,IF($N$7="V",'VA_k1=0.4_k2=0.6'!S241,"")))))))</f>
        <v>0.24673704225551346</v>
      </c>
      <c r="AC242" s="133">
        <f>IF($O$18="X",$Q$9,'VA_k1=0.5_k2=0.5'!M241)</f>
        <v>5</v>
      </c>
      <c r="AD242" s="133">
        <f>IF($O$18="X",$R$9,IF($N$7="S1",'VA_k1=0.5_k2=0.5'!N241,IF($N$7="S2",'VA_k1=0.5_k2=0.5'!O241,IF($N$7="I",'VA_k1=0.5_k2=0.5'!P241,IF($N$7="R",'VA_k1=0.5_k2=0.5'!Q241,IF($N$7="D",'VA_k1=0.5_k2=0.5'!R241,IF($N$7="V",'VA_k1=0.5_k2=0.5'!S241,"")))))))</f>
        <v>0.24673704225551346</v>
      </c>
      <c r="AE242" s="133">
        <f>IF($O$19="X",$Q$9,'VA_k1=0.6_k2=0.4'!M241)</f>
        <v>5</v>
      </c>
      <c r="AF242" s="133">
        <f>IF($O$19="X",$R$9,IF($N$7="S1",'VA_k1=0.6_k2=0.4'!N241,IF($N$7="S2",'VA_k1=0.6_k2=0.4'!O241,IF($N$7="I",'VA_k1=0.6_k2=0.4'!P241,IF($N$7="R",'VA_k1=0.6_k2=0.4'!Q241,IF($N$7="D",'VA_k1=0.6_k2=0.4'!R241,IF($N$7="V",'VA_k1=0.6_k2=0.4'!S241,"")))))))</f>
        <v>0.24673704225551346</v>
      </c>
      <c r="AG242" s="133">
        <f>IF($O$20="X",$Q$9,'VA_k1=0.7_k2=0.3'!M241)</f>
        <v>5</v>
      </c>
      <c r="AH242" s="133">
        <f>IF($O$20="X",$R$9,IF($N$7="S1",'VA_k1=0.7_k2=0.3'!N241,IF($N$7="S2",'VA_k1=0.7_k2=0.3'!O241,IF($N$7="I",'VA_k1=0.7_k2=0.3'!P241,IF($N$7="R",'VA_k1=0.7_k2=0.3'!Q241,IF($N$7="D",'VA_k1=0.7_k2=0.3'!R241,IF($N$7="V",'VA_k1=0.7_k2=0.3'!S241,"")))))))</f>
        <v>0.24673704225551346</v>
      </c>
      <c r="AI242" s="133">
        <f>IF($O$21="X",$Q$9,'VA_k1=0.8_k2=0.2'!M241)</f>
        <v>5</v>
      </c>
      <c r="AJ242" s="133">
        <f>IF($O$21="X",$R$9,IF($N$7="S1",'VA_k1=0.8_k2=0.2'!N241,IF($N$7="S2",'VA_k1=0.8_k2=0.2'!O241,IF($N$7="I",'VA_k1=0.8_k2=0.2'!P241,IF($N$7="R",'VA_k1=0.8_k2=0.2'!Q241,IF($N$7="D",'VA_k1=0.8_k2=0.2'!R241,IF($N$7="V",'VA_k1=0.8_k2=0.2'!S241,"")))))))</f>
        <v>0.24673704225551346</v>
      </c>
      <c r="AK242" s="133" t="e">
        <f>IF($O$22="X",$Q$9,'VA_k1=0.9_k2=0.1'!M241)</f>
        <v>#N/A</v>
      </c>
      <c r="AL242" s="133" t="e">
        <f>IF($O$22="X",$R$9,IF($N$7="S1",'VA_k1=0.9_k2=0.1'!N241,IF($N$7="S2",'VA_k1=0.9_k2=0.1'!O241,IF($N$7="I",'VA_k1=0.9_k2=0.1'!P241,IF($N$7="R",'VA_k1=0.9_k2=0.1'!Q241,IF($N$7="D",'VA_k1=0.9_k2=0.1'!R241,IF($N$7="V",'VA_k1=0.9_k2=0.1'!S241,"")))))))</f>
        <v>#N/A</v>
      </c>
      <c r="AM242" s="133">
        <f>IF($O$23="X",$Q$9,'VA_k1=1.0_k2=0.0'!M241)</f>
        <v>5</v>
      </c>
      <c r="AN242" s="133">
        <f>IF($O$23="X",$R$9,IF($N$7="S1",'VA_k1=1.0_k2=0.0'!N241,IF($N$7="S2",'VA_k1=1.0_k2=0.0'!O241,IF($N$7="I",'VA_k1=1.0_k2=0.0'!P241,IF($N$7="R",'VA_k1=1.0_k2=0.0'!Q241,IF($N$7="D",'VA_k1=1.0_k2=0.0'!R241,IF($N$7="V",'VA_k1=1.0_k2=0.0'!S241,"")))))))</f>
        <v>0.24673704225551346</v>
      </c>
    </row>
    <row r="243" spans="17:40" x14ac:dyDescent="0.25">
      <c r="Q243" s="133" t="e">
        <f>IF($O$12="X",$Q$9,'RESULTS (2S)'!B257)</f>
        <v>#N/A</v>
      </c>
      <c r="R243" s="133" t="e">
        <f>IF($O$12="X",$R$9,IF($N$7="S1",'RESULTS (2S)'!C257,IF($N$7="S2",'RESULTS (2S)'!D257,IF($N$7="I",'RESULTS (2S)'!E257,IF($N$7="R",'RESULTS (2S)'!F257,IF($N$7="D",'RESULTS (2S)'!G257,IF($N$7="V",'RESULTS (2S)'!H257,"")))))))</f>
        <v>#N/A</v>
      </c>
      <c r="S243" s="133">
        <f>IF($O$13="X",$Q$9,'VA_k1=0.0_k2=1.0'!M242)</f>
        <v>5</v>
      </c>
      <c r="T243" s="133">
        <f>IF($O$13="X",$R$9,IF($N$7="S1",'VA_k1=0.0_k2=1.0'!N242,IF($N$7="S2",'VA_k1=0.0_k2=1.0'!O242,IF($N$7="I",'VA_k1=0.0_k2=1.0'!P242,IF($N$7="R",'VA_k1=0.0_k2=1.0'!Q242,IF($N$7="D",'VA_k1=0.0_k2=1.0'!R242,IF($N$7="V",'VA_k1=0.0_k2=1.0'!S242,"")))))))</f>
        <v>0.24673704225551346</v>
      </c>
      <c r="U243" s="133">
        <f>IF($O$14="X",$Q$9,'VA_k1=0.1_k2=0.9'!M242)</f>
        <v>5</v>
      </c>
      <c r="V243" s="133">
        <f>IF($O$14="X",$R$9,IF($N$7="S1",'VA_k1=0.1_k2=0.9'!N242,IF($N$7="S2",'VA_k1=0.1_k2=0.9'!O242,IF($N$7="I",'VA_k1=0.1_k2=0.9'!P242,IF($N$7="R",'VA_k1=0.1_k2=0.9'!Q242,IF($N$7="D",'VA_k1=0.1_k2=0.9'!R242,IF($N$7="V",'VA_k1=0.1_k2=0.9'!S242,"")))))))</f>
        <v>0.24673704225551346</v>
      </c>
      <c r="W243" s="133">
        <f>IF($O$15="X",$Q$9,'VA_k1=0.2_k2=0.8'!M242)</f>
        <v>5</v>
      </c>
      <c r="X243" s="133">
        <f>IF($O$15="X",$R$9,IF($N$7="S1",'VA_k1=0.2_k2=0.8'!N242,IF($N$7="S2",'VA_k1=0.2_k2=0.8'!O242,IF($N$7="I",'VA_k1=0.2_k2=0.8'!P242,IF($N$7="R",'VA_k1=0.2_k2=0.8'!Q242,IF($N$7="D",'VA_k1=0.2_k2=0.8'!R242,IF($N$7="V",'VA_k1=0.2_k2=0.8'!S242,"")))))))</f>
        <v>0.24673704225551346</v>
      </c>
      <c r="Y243" s="133">
        <f>IF($O$16="X",$Q$9,'VA_k1=0.3_k2=0.7'!M242)</f>
        <v>5</v>
      </c>
      <c r="Z243" s="133">
        <f>IF($O$16="X",$R$9,IF($N$7="S1",'VA_k1=0.3_k2=0.7'!N242,IF($N$7="S2",'VA_k1=0.3_k2=0.7'!O242,IF($N$7="I",'VA_k1=0.3_k2=0.7'!P242,IF($N$7="R",'VA_k1=0.3_k2=0.7'!Q242,IF($N$7="D",'VA_k1=0.3_k2=0.7'!R242,IF($N$7="V",'VA_k1=0.3_k2=0.7'!S242,"")))))))</f>
        <v>0.24673704225551346</v>
      </c>
      <c r="AA243" s="133">
        <f>IF($O$17="X",$Q$9,'VA_k1=0.4_k2=0.6'!M242)</f>
        <v>5</v>
      </c>
      <c r="AB243" s="133">
        <f>IF($O$17="X",$R$9,IF($N$7="S1",'VA_k1=0.4_k2=0.6'!N242,IF($N$7="S2",'VA_k1=0.4_k2=0.6'!O242,IF($N$7="I",'VA_k1=0.4_k2=0.6'!P242,IF($N$7="R",'VA_k1=0.4_k2=0.6'!Q242,IF($N$7="D",'VA_k1=0.4_k2=0.6'!R242,IF($N$7="V",'VA_k1=0.4_k2=0.6'!S242,"")))))))</f>
        <v>0.24673704225551346</v>
      </c>
      <c r="AC243" s="133">
        <f>IF($O$18="X",$Q$9,'VA_k1=0.5_k2=0.5'!M242)</f>
        <v>5</v>
      </c>
      <c r="AD243" s="133">
        <f>IF($O$18="X",$R$9,IF($N$7="S1",'VA_k1=0.5_k2=0.5'!N242,IF($N$7="S2",'VA_k1=0.5_k2=0.5'!O242,IF($N$7="I",'VA_k1=0.5_k2=0.5'!P242,IF($N$7="R",'VA_k1=0.5_k2=0.5'!Q242,IF($N$7="D",'VA_k1=0.5_k2=0.5'!R242,IF($N$7="V",'VA_k1=0.5_k2=0.5'!S242,"")))))))</f>
        <v>0.24673704225551346</v>
      </c>
      <c r="AE243" s="133">
        <f>IF($O$19="X",$Q$9,'VA_k1=0.6_k2=0.4'!M242)</f>
        <v>5</v>
      </c>
      <c r="AF243" s="133">
        <f>IF($O$19="X",$R$9,IF($N$7="S1",'VA_k1=0.6_k2=0.4'!N242,IF($N$7="S2",'VA_k1=0.6_k2=0.4'!O242,IF($N$7="I",'VA_k1=0.6_k2=0.4'!P242,IF($N$7="R",'VA_k1=0.6_k2=0.4'!Q242,IF($N$7="D",'VA_k1=0.6_k2=0.4'!R242,IF($N$7="V",'VA_k1=0.6_k2=0.4'!S242,"")))))))</f>
        <v>0.24673704225551346</v>
      </c>
      <c r="AG243" s="133">
        <f>IF($O$20="X",$Q$9,'VA_k1=0.7_k2=0.3'!M242)</f>
        <v>5</v>
      </c>
      <c r="AH243" s="133">
        <f>IF($O$20="X",$R$9,IF($N$7="S1",'VA_k1=0.7_k2=0.3'!N242,IF($N$7="S2",'VA_k1=0.7_k2=0.3'!O242,IF($N$7="I",'VA_k1=0.7_k2=0.3'!P242,IF($N$7="R",'VA_k1=0.7_k2=0.3'!Q242,IF($N$7="D",'VA_k1=0.7_k2=0.3'!R242,IF($N$7="V",'VA_k1=0.7_k2=0.3'!S242,"")))))))</f>
        <v>0.24673704225551346</v>
      </c>
      <c r="AI243" s="133">
        <f>IF($O$21="X",$Q$9,'VA_k1=0.8_k2=0.2'!M242)</f>
        <v>5</v>
      </c>
      <c r="AJ243" s="133">
        <f>IF($O$21="X",$R$9,IF($N$7="S1",'VA_k1=0.8_k2=0.2'!N242,IF($N$7="S2",'VA_k1=0.8_k2=0.2'!O242,IF($N$7="I",'VA_k1=0.8_k2=0.2'!P242,IF($N$7="R",'VA_k1=0.8_k2=0.2'!Q242,IF($N$7="D",'VA_k1=0.8_k2=0.2'!R242,IF($N$7="V",'VA_k1=0.8_k2=0.2'!S242,"")))))))</f>
        <v>0.24673704225551346</v>
      </c>
      <c r="AK243" s="133" t="e">
        <f>IF($O$22="X",$Q$9,'VA_k1=0.9_k2=0.1'!M242)</f>
        <v>#N/A</v>
      </c>
      <c r="AL243" s="133" t="e">
        <f>IF($O$22="X",$R$9,IF($N$7="S1",'VA_k1=0.9_k2=0.1'!N242,IF($N$7="S2",'VA_k1=0.9_k2=0.1'!O242,IF($N$7="I",'VA_k1=0.9_k2=0.1'!P242,IF($N$7="R",'VA_k1=0.9_k2=0.1'!Q242,IF($N$7="D",'VA_k1=0.9_k2=0.1'!R242,IF($N$7="V",'VA_k1=0.9_k2=0.1'!S242,"")))))))</f>
        <v>#N/A</v>
      </c>
      <c r="AM243" s="133">
        <f>IF($O$23="X",$Q$9,'VA_k1=1.0_k2=0.0'!M242)</f>
        <v>5</v>
      </c>
      <c r="AN243" s="133">
        <f>IF($O$23="X",$R$9,IF($N$7="S1",'VA_k1=1.0_k2=0.0'!N242,IF($N$7="S2",'VA_k1=1.0_k2=0.0'!O242,IF($N$7="I",'VA_k1=1.0_k2=0.0'!P242,IF($N$7="R",'VA_k1=1.0_k2=0.0'!Q242,IF($N$7="D",'VA_k1=1.0_k2=0.0'!R242,IF($N$7="V",'VA_k1=1.0_k2=0.0'!S242,"")))))))</f>
        <v>0.24673704225551346</v>
      </c>
    </row>
    <row r="244" spans="17:40" x14ac:dyDescent="0.25">
      <c r="Q244" s="133" t="e">
        <f>IF($O$12="X",$Q$9,'RESULTS (2S)'!B258)</f>
        <v>#N/A</v>
      </c>
      <c r="R244" s="133" t="e">
        <f>IF($O$12="X",$R$9,IF($N$7="S1",'RESULTS (2S)'!C258,IF($N$7="S2",'RESULTS (2S)'!D258,IF($N$7="I",'RESULTS (2S)'!E258,IF($N$7="R",'RESULTS (2S)'!F258,IF($N$7="D",'RESULTS (2S)'!G258,IF($N$7="V",'RESULTS (2S)'!H258,"")))))))</f>
        <v>#N/A</v>
      </c>
      <c r="S244" s="133">
        <f>IF($O$13="X",$Q$9,'VA_k1=0.0_k2=1.0'!M243)</f>
        <v>5</v>
      </c>
      <c r="T244" s="133">
        <f>IF($O$13="X",$R$9,IF($N$7="S1",'VA_k1=0.0_k2=1.0'!N243,IF($N$7="S2",'VA_k1=0.0_k2=1.0'!O243,IF($N$7="I",'VA_k1=0.0_k2=1.0'!P243,IF($N$7="R",'VA_k1=0.0_k2=1.0'!Q243,IF($N$7="D",'VA_k1=0.0_k2=1.0'!R243,IF($N$7="V",'VA_k1=0.0_k2=1.0'!S243,"")))))))</f>
        <v>0.24673704225551346</v>
      </c>
      <c r="U244" s="133">
        <f>IF($O$14="X",$Q$9,'VA_k1=0.1_k2=0.9'!M243)</f>
        <v>5</v>
      </c>
      <c r="V244" s="133">
        <f>IF($O$14="X",$R$9,IF($N$7="S1",'VA_k1=0.1_k2=0.9'!N243,IF($N$7="S2",'VA_k1=0.1_k2=0.9'!O243,IF($N$7="I",'VA_k1=0.1_k2=0.9'!P243,IF($N$7="R",'VA_k1=0.1_k2=0.9'!Q243,IF($N$7="D",'VA_k1=0.1_k2=0.9'!R243,IF($N$7="V",'VA_k1=0.1_k2=0.9'!S243,"")))))))</f>
        <v>0.24673704225551346</v>
      </c>
      <c r="W244" s="133">
        <f>IF($O$15="X",$Q$9,'VA_k1=0.2_k2=0.8'!M243)</f>
        <v>5</v>
      </c>
      <c r="X244" s="133">
        <f>IF($O$15="X",$R$9,IF($N$7="S1",'VA_k1=0.2_k2=0.8'!N243,IF($N$7="S2",'VA_k1=0.2_k2=0.8'!O243,IF($N$7="I",'VA_k1=0.2_k2=0.8'!P243,IF($N$7="R",'VA_k1=0.2_k2=0.8'!Q243,IF($N$7="D",'VA_k1=0.2_k2=0.8'!R243,IF($N$7="V",'VA_k1=0.2_k2=0.8'!S243,"")))))))</f>
        <v>0.24673704225551346</v>
      </c>
      <c r="Y244" s="133">
        <f>IF($O$16="X",$Q$9,'VA_k1=0.3_k2=0.7'!M243)</f>
        <v>5</v>
      </c>
      <c r="Z244" s="133">
        <f>IF($O$16="X",$R$9,IF($N$7="S1",'VA_k1=0.3_k2=0.7'!N243,IF($N$7="S2",'VA_k1=0.3_k2=0.7'!O243,IF($N$7="I",'VA_k1=0.3_k2=0.7'!P243,IF($N$7="R",'VA_k1=0.3_k2=0.7'!Q243,IF($N$7="D",'VA_k1=0.3_k2=0.7'!R243,IF($N$7="V",'VA_k1=0.3_k2=0.7'!S243,"")))))))</f>
        <v>0.24673704225551346</v>
      </c>
      <c r="AA244" s="133">
        <f>IF($O$17="X",$Q$9,'VA_k1=0.4_k2=0.6'!M243)</f>
        <v>5</v>
      </c>
      <c r="AB244" s="133">
        <f>IF($O$17="X",$R$9,IF($N$7="S1",'VA_k1=0.4_k2=0.6'!N243,IF($N$7="S2",'VA_k1=0.4_k2=0.6'!O243,IF($N$7="I",'VA_k1=0.4_k2=0.6'!P243,IF($N$7="R",'VA_k1=0.4_k2=0.6'!Q243,IF($N$7="D",'VA_k1=0.4_k2=0.6'!R243,IF($N$7="V",'VA_k1=0.4_k2=0.6'!S243,"")))))))</f>
        <v>0.24673704225551346</v>
      </c>
      <c r="AC244" s="133">
        <f>IF($O$18="X",$Q$9,'VA_k1=0.5_k2=0.5'!M243)</f>
        <v>5</v>
      </c>
      <c r="AD244" s="133">
        <f>IF($O$18="X",$R$9,IF($N$7="S1",'VA_k1=0.5_k2=0.5'!N243,IF($N$7="S2",'VA_k1=0.5_k2=0.5'!O243,IF($N$7="I",'VA_k1=0.5_k2=0.5'!P243,IF($N$7="R",'VA_k1=0.5_k2=0.5'!Q243,IF($N$7="D",'VA_k1=0.5_k2=0.5'!R243,IF($N$7="V",'VA_k1=0.5_k2=0.5'!S243,"")))))))</f>
        <v>0.24673704225551346</v>
      </c>
      <c r="AE244" s="133">
        <f>IF($O$19="X",$Q$9,'VA_k1=0.6_k2=0.4'!M243)</f>
        <v>5</v>
      </c>
      <c r="AF244" s="133">
        <f>IF($O$19="X",$R$9,IF($N$7="S1",'VA_k1=0.6_k2=0.4'!N243,IF($N$7="S2",'VA_k1=0.6_k2=0.4'!O243,IF($N$7="I",'VA_k1=0.6_k2=0.4'!P243,IF($N$7="R",'VA_k1=0.6_k2=0.4'!Q243,IF($N$7="D",'VA_k1=0.6_k2=0.4'!R243,IF($N$7="V",'VA_k1=0.6_k2=0.4'!S243,"")))))))</f>
        <v>0.24673704225551346</v>
      </c>
      <c r="AG244" s="133">
        <f>IF($O$20="X",$Q$9,'VA_k1=0.7_k2=0.3'!M243)</f>
        <v>5</v>
      </c>
      <c r="AH244" s="133">
        <f>IF($O$20="X",$R$9,IF($N$7="S1",'VA_k1=0.7_k2=0.3'!N243,IF($N$7="S2",'VA_k1=0.7_k2=0.3'!O243,IF($N$7="I",'VA_k1=0.7_k2=0.3'!P243,IF($N$7="R",'VA_k1=0.7_k2=0.3'!Q243,IF($N$7="D",'VA_k1=0.7_k2=0.3'!R243,IF($N$7="V",'VA_k1=0.7_k2=0.3'!S243,"")))))))</f>
        <v>0.24673704225551346</v>
      </c>
      <c r="AI244" s="133">
        <f>IF($O$21="X",$Q$9,'VA_k1=0.8_k2=0.2'!M243)</f>
        <v>5</v>
      </c>
      <c r="AJ244" s="133">
        <f>IF($O$21="X",$R$9,IF($N$7="S1",'VA_k1=0.8_k2=0.2'!N243,IF($N$7="S2",'VA_k1=0.8_k2=0.2'!O243,IF($N$7="I",'VA_k1=0.8_k2=0.2'!P243,IF($N$7="R",'VA_k1=0.8_k2=0.2'!Q243,IF($N$7="D",'VA_k1=0.8_k2=0.2'!R243,IF($N$7="V",'VA_k1=0.8_k2=0.2'!S243,"")))))))</f>
        <v>0.24673704225551346</v>
      </c>
      <c r="AK244" s="133" t="e">
        <f>IF($O$22="X",$Q$9,'VA_k1=0.9_k2=0.1'!M243)</f>
        <v>#N/A</v>
      </c>
      <c r="AL244" s="133" t="e">
        <f>IF($O$22="X",$R$9,IF($N$7="S1",'VA_k1=0.9_k2=0.1'!N243,IF($N$7="S2",'VA_k1=0.9_k2=0.1'!O243,IF($N$7="I",'VA_k1=0.9_k2=0.1'!P243,IF($N$7="R",'VA_k1=0.9_k2=0.1'!Q243,IF($N$7="D",'VA_k1=0.9_k2=0.1'!R243,IF($N$7="V",'VA_k1=0.9_k2=0.1'!S243,"")))))))</f>
        <v>#N/A</v>
      </c>
      <c r="AM244" s="133">
        <f>IF($O$23="X",$Q$9,'VA_k1=1.0_k2=0.0'!M243)</f>
        <v>5</v>
      </c>
      <c r="AN244" s="133">
        <f>IF($O$23="X",$R$9,IF($N$7="S1",'VA_k1=1.0_k2=0.0'!N243,IF($N$7="S2",'VA_k1=1.0_k2=0.0'!O243,IF($N$7="I",'VA_k1=1.0_k2=0.0'!P243,IF($N$7="R",'VA_k1=1.0_k2=0.0'!Q243,IF($N$7="D",'VA_k1=1.0_k2=0.0'!R243,IF($N$7="V",'VA_k1=1.0_k2=0.0'!S243,"")))))))</f>
        <v>0.24673704225551346</v>
      </c>
    </row>
    <row r="245" spans="17:40" x14ac:dyDescent="0.25">
      <c r="Q245" s="133" t="e">
        <f>IF($O$12="X",$Q$9,'RESULTS (2S)'!B259)</f>
        <v>#N/A</v>
      </c>
      <c r="R245" s="133" t="e">
        <f>IF($O$12="X",$R$9,IF($N$7="S1",'RESULTS (2S)'!C259,IF($N$7="S2",'RESULTS (2S)'!D259,IF($N$7="I",'RESULTS (2S)'!E259,IF($N$7="R",'RESULTS (2S)'!F259,IF($N$7="D",'RESULTS (2S)'!G259,IF($N$7="V",'RESULTS (2S)'!H259,"")))))))</f>
        <v>#N/A</v>
      </c>
      <c r="S245" s="133">
        <f>IF($O$13="X",$Q$9,'VA_k1=0.0_k2=1.0'!M244)</f>
        <v>5</v>
      </c>
      <c r="T245" s="133">
        <f>IF($O$13="X",$R$9,IF($N$7="S1",'VA_k1=0.0_k2=1.0'!N244,IF($N$7="S2",'VA_k1=0.0_k2=1.0'!O244,IF($N$7="I",'VA_k1=0.0_k2=1.0'!P244,IF($N$7="R",'VA_k1=0.0_k2=1.0'!Q244,IF($N$7="D",'VA_k1=0.0_k2=1.0'!R244,IF($N$7="V",'VA_k1=0.0_k2=1.0'!S244,"")))))))</f>
        <v>0.24673704225551346</v>
      </c>
      <c r="U245" s="133">
        <f>IF($O$14="X",$Q$9,'VA_k1=0.1_k2=0.9'!M244)</f>
        <v>5</v>
      </c>
      <c r="V245" s="133">
        <f>IF($O$14="X",$R$9,IF($N$7="S1",'VA_k1=0.1_k2=0.9'!N244,IF($N$7="S2",'VA_k1=0.1_k2=0.9'!O244,IF($N$7="I",'VA_k1=0.1_k2=0.9'!P244,IF($N$7="R",'VA_k1=0.1_k2=0.9'!Q244,IF($N$7="D",'VA_k1=0.1_k2=0.9'!R244,IF($N$7="V",'VA_k1=0.1_k2=0.9'!S244,"")))))))</f>
        <v>0.24673704225551346</v>
      </c>
      <c r="W245" s="133">
        <f>IF($O$15="X",$Q$9,'VA_k1=0.2_k2=0.8'!M244)</f>
        <v>5</v>
      </c>
      <c r="X245" s="133">
        <f>IF($O$15="X",$R$9,IF($N$7="S1",'VA_k1=0.2_k2=0.8'!N244,IF($N$7="S2",'VA_k1=0.2_k2=0.8'!O244,IF($N$7="I",'VA_k1=0.2_k2=0.8'!P244,IF($N$7="R",'VA_k1=0.2_k2=0.8'!Q244,IF($N$7="D",'VA_k1=0.2_k2=0.8'!R244,IF($N$7="V",'VA_k1=0.2_k2=0.8'!S244,"")))))))</f>
        <v>0.24673704225551346</v>
      </c>
      <c r="Y245" s="133">
        <f>IF($O$16="X",$Q$9,'VA_k1=0.3_k2=0.7'!M244)</f>
        <v>5</v>
      </c>
      <c r="Z245" s="133">
        <f>IF($O$16="X",$R$9,IF($N$7="S1",'VA_k1=0.3_k2=0.7'!N244,IF($N$7="S2",'VA_k1=0.3_k2=0.7'!O244,IF($N$7="I",'VA_k1=0.3_k2=0.7'!P244,IF($N$7="R",'VA_k1=0.3_k2=0.7'!Q244,IF($N$7="D",'VA_k1=0.3_k2=0.7'!R244,IF($N$7="V",'VA_k1=0.3_k2=0.7'!S244,"")))))))</f>
        <v>0.24673704225551346</v>
      </c>
      <c r="AA245" s="133">
        <f>IF($O$17="X",$Q$9,'VA_k1=0.4_k2=0.6'!M244)</f>
        <v>5</v>
      </c>
      <c r="AB245" s="133">
        <f>IF($O$17="X",$R$9,IF($N$7="S1",'VA_k1=0.4_k2=0.6'!N244,IF($N$7="S2",'VA_k1=0.4_k2=0.6'!O244,IF($N$7="I",'VA_k1=0.4_k2=0.6'!P244,IF($N$7="R",'VA_k1=0.4_k2=0.6'!Q244,IF($N$7="D",'VA_k1=0.4_k2=0.6'!R244,IF($N$7="V",'VA_k1=0.4_k2=0.6'!S244,"")))))))</f>
        <v>0.24673704225551346</v>
      </c>
      <c r="AC245" s="133">
        <f>IF($O$18="X",$Q$9,'VA_k1=0.5_k2=0.5'!M244)</f>
        <v>5</v>
      </c>
      <c r="AD245" s="133">
        <f>IF($O$18="X",$R$9,IF($N$7="S1",'VA_k1=0.5_k2=0.5'!N244,IF($N$7="S2",'VA_k1=0.5_k2=0.5'!O244,IF($N$7="I",'VA_k1=0.5_k2=0.5'!P244,IF($N$7="R",'VA_k1=0.5_k2=0.5'!Q244,IF($N$7="D",'VA_k1=0.5_k2=0.5'!R244,IF($N$7="V",'VA_k1=0.5_k2=0.5'!S244,"")))))))</f>
        <v>0.24673704225551346</v>
      </c>
      <c r="AE245" s="133">
        <f>IF($O$19="X",$Q$9,'VA_k1=0.6_k2=0.4'!M244)</f>
        <v>5</v>
      </c>
      <c r="AF245" s="133">
        <f>IF($O$19="X",$R$9,IF($N$7="S1",'VA_k1=0.6_k2=0.4'!N244,IF($N$7="S2",'VA_k1=0.6_k2=0.4'!O244,IF($N$7="I",'VA_k1=0.6_k2=0.4'!P244,IF($N$7="R",'VA_k1=0.6_k2=0.4'!Q244,IF($N$7="D",'VA_k1=0.6_k2=0.4'!R244,IF($N$7="V",'VA_k1=0.6_k2=0.4'!S244,"")))))))</f>
        <v>0.24673704225551346</v>
      </c>
      <c r="AG245" s="133">
        <f>IF($O$20="X",$Q$9,'VA_k1=0.7_k2=0.3'!M244)</f>
        <v>5</v>
      </c>
      <c r="AH245" s="133">
        <f>IF($O$20="X",$R$9,IF($N$7="S1",'VA_k1=0.7_k2=0.3'!N244,IF($N$7="S2",'VA_k1=0.7_k2=0.3'!O244,IF($N$7="I",'VA_k1=0.7_k2=0.3'!P244,IF($N$7="R",'VA_k1=0.7_k2=0.3'!Q244,IF($N$7="D",'VA_k1=0.7_k2=0.3'!R244,IF($N$7="V",'VA_k1=0.7_k2=0.3'!S244,"")))))))</f>
        <v>0.24673704225551346</v>
      </c>
      <c r="AI245" s="133">
        <f>IF($O$21="X",$Q$9,'VA_k1=0.8_k2=0.2'!M244)</f>
        <v>5</v>
      </c>
      <c r="AJ245" s="133">
        <f>IF($O$21="X",$R$9,IF($N$7="S1",'VA_k1=0.8_k2=0.2'!N244,IF($N$7="S2",'VA_k1=0.8_k2=0.2'!O244,IF($N$7="I",'VA_k1=0.8_k2=0.2'!P244,IF($N$7="R",'VA_k1=0.8_k2=0.2'!Q244,IF($N$7="D",'VA_k1=0.8_k2=0.2'!R244,IF($N$7="V",'VA_k1=0.8_k2=0.2'!S244,"")))))))</f>
        <v>0.24673704225551346</v>
      </c>
      <c r="AK245" s="133" t="e">
        <f>IF($O$22="X",$Q$9,'VA_k1=0.9_k2=0.1'!M244)</f>
        <v>#N/A</v>
      </c>
      <c r="AL245" s="133" t="e">
        <f>IF($O$22="X",$R$9,IF($N$7="S1",'VA_k1=0.9_k2=0.1'!N244,IF($N$7="S2",'VA_k1=0.9_k2=0.1'!O244,IF($N$7="I",'VA_k1=0.9_k2=0.1'!P244,IF($N$7="R",'VA_k1=0.9_k2=0.1'!Q244,IF($N$7="D",'VA_k1=0.9_k2=0.1'!R244,IF($N$7="V",'VA_k1=0.9_k2=0.1'!S244,"")))))))</f>
        <v>#N/A</v>
      </c>
      <c r="AM245" s="133">
        <f>IF($O$23="X",$Q$9,'VA_k1=1.0_k2=0.0'!M244)</f>
        <v>5</v>
      </c>
      <c r="AN245" s="133">
        <f>IF($O$23="X",$R$9,IF($N$7="S1",'VA_k1=1.0_k2=0.0'!N244,IF($N$7="S2",'VA_k1=1.0_k2=0.0'!O244,IF($N$7="I",'VA_k1=1.0_k2=0.0'!P244,IF($N$7="R",'VA_k1=1.0_k2=0.0'!Q244,IF($N$7="D",'VA_k1=1.0_k2=0.0'!R244,IF($N$7="V",'VA_k1=1.0_k2=0.0'!S244,"")))))))</f>
        <v>0.24673704225551346</v>
      </c>
    </row>
    <row r="246" spans="17:40" x14ac:dyDescent="0.25">
      <c r="Q246" s="133" t="e">
        <f>IF($O$12="X",$Q$9,'RESULTS (2S)'!B260)</f>
        <v>#N/A</v>
      </c>
      <c r="R246" s="133" t="e">
        <f>IF($O$12="X",$R$9,IF($N$7="S1",'RESULTS (2S)'!C260,IF($N$7="S2",'RESULTS (2S)'!D260,IF($N$7="I",'RESULTS (2S)'!E260,IF($N$7="R",'RESULTS (2S)'!F260,IF($N$7="D",'RESULTS (2S)'!G260,IF($N$7="V",'RESULTS (2S)'!H260,"")))))))</f>
        <v>#N/A</v>
      </c>
      <c r="S246" s="133">
        <f>IF($O$13="X",$Q$9,'VA_k1=0.0_k2=1.0'!M245)</f>
        <v>5</v>
      </c>
      <c r="T246" s="133">
        <f>IF($O$13="X",$R$9,IF($N$7="S1",'VA_k1=0.0_k2=1.0'!N245,IF($N$7="S2",'VA_k1=0.0_k2=1.0'!O245,IF($N$7="I",'VA_k1=0.0_k2=1.0'!P245,IF($N$7="R",'VA_k1=0.0_k2=1.0'!Q245,IF($N$7="D",'VA_k1=0.0_k2=1.0'!R245,IF($N$7="V",'VA_k1=0.0_k2=1.0'!S245,"")))))))</f>
        <v>0.24673704225551346</v>
      </c>
      <c r="U246" s="133">
        <f>IF($O$14="X",$Q$9,'VA_k1=0.1_k2=0.9'!M245)</f>
        <v>5</v>
      </c>
      <c r="V246" s="133">
        <f>IF($O$14="X",$R$9,IF($N$7="S1",'VA_k1=0.1_k2=0.9'!N245,IF($N$7="S2",'VA_k1=0.1_k2=0.9'!O245,IF($N$7="I",'VA_k1=0.1_k2=0.9'!P245,IF($N$7="R",'VA_k1=0.1_k2=0.9'!Q245,IF($N$7="D",'VA_k1=0.1_k2=0.9'!R245,IF($N$7="V",'VA_k1=0.1_k2=0.9'!S245,"")))))))</f>
        <v>0.24673704225551346</v>
      </c>
      <c r="W246" s="133">
        <f>IF($O$15="X",$Q$9,'VA_k1=0.2_k2=0.8'!M245)</f>
        <v>5</v>
      </c>
      <c r="X246" s="133">
        <f>IF($O$15="X",$R$9,IF($N$7="S1",'VA_k1=0.2_k2=0.8'!N245,IF($N$7="S2",'VA_k1=0.2_k2=0.8'!O245,IF($N$7="I",'VA_k1=0.2_k2=0.8'!P245,IF($N$7="R",'VA_k1=0.2_k2=0.8'!Q245,IF($N$7="D",'VA_k1=0.2_k2=0.8'!R245,IF($N$7="V",'VA_k1=0.2_k2=0.8'!S245,"")))))))</f>
        <v>0.24673704225551346</v>
      </c>
      <c r="Y246" s="133">
        <f>IF($O$16="X",$Q$9,'VA_k1=0.3_k2=0.7'!M245)</f>
        <v>5</v>
      </c>
      <c r="Z246" s="133">
        <f>IF($O$16="X",$R$9,IF($N$7="S1",'VA_k1=0.3_k2=0.7'!N245,IF($N$7="S2",'VA_k1=0.3_k2=0.7'!O245,IF($N$7="I",'VA_k1=0.3_k2=0.7'!P245,IF($N$7="R",'VA_k1=0.3_k2=0.7'!Q245,IF($N$7="D",'VA_k1=0.3_k2=0.7'!R245,IF($N$7="V",'VA_k1=0.3_k2=0.7'!S245,"")))))))</f>
        <v>0.24673704225551346</v>
      </c>
      <c r="AA246" s="133">
        <f>IF($O$17="X",$Q$9,'VA_k1=0.4_k2=0.6'!M245)</f>
        <v>5</v>
      </c>
      <c r="AB246" s="133">
        <f>IF($O$17="X",$R$9,IF($N$7="S1",'VA_k1=0.4_k2=0.6'!N245,IF($N$7="S2",'VA_k1=0.4_k2=0.6'!O245,IF($N$7="I",'VA_k1=0.4_k2=0.6'!P245,IF($N$7="R",'VA_k1=0.4_k2=0.6'!Q245,IF($N$7="D",'VA_k1=0.4_k2=0.6'!R245,IF($N$7="V",'VA_k1=0.4_k2=0.6'!S245,"")))))))</f>
        <v>0.24673704225551346</v>
      </c>
      <c r="AC246" s="133">
        <f>IF($O$18="X",$Q$9,'VA_k1=0.5_k2=0.5'!M245)</f>
        <v>5</v>
      </c>
      <c r="AD246" s="133">
        <f>IF($O$18="X",$R$9,IF($N$7="S1",'VA_k1=0.5_k2=0.5'!N245,IF($N$7="S2",'VA_k1=0.5_k2=0.5'!O245,IF($N$7="I",'VA_k1=0.5_k2=0.5'!P245,IF($N$7="R",'VA_k1=0.5_k2=0.5'!Q245,IF($N$7="D",'VA_k1=0.5_k2=0.5'!R245,IF($N$7="V",'VA_k1=0.5_k2=0.5'!S245,"")))))))</f>
        <v>0.24673704225551346</v>
      </c>
      <c r="AE246" s="133">
        <f>IF($O$19="X",$Q$9,'VA_k1=0.6_k2=0.4'!M245)</f>
        <v>5</v>
      </c>
      <c r="AF246" s="133">
        <f>IF($O$19="X",$R$9,IF($N$7="S1",'VA_k1=0.6_k2=0.4'!N245,IF($N$7="S2",'VA_k1=0.6_k2=0.4'!O245,IF($N$7="I",'VA_k1=0.6_k2=0.4'!P245,IF($N$7="R",'VA_k1=0.6_k2=0.4'!Q245,IF($N$7="D",'VA_k1=0.6_k2=0.4'!R245,IF($N$7="V",'VA_k1=0.6_k2=0.4'!S245,"")))))))</f>
        <v>0.24673704225551346</v>
      </c>
      <c r="AG246" s="133">
        <f>IF($O$20="X",$Q$9,'VA_k1=0.7_k2=0.3'!M245)</f>
        <v>5</v>
      </c>
      <c r="AH246" s="133">
        <f>IF($O$20="X",$R$9,IF($N$7="S1",'VA_k1=0.7_k2=0.3'!N245,IF($N$7="S2",'VA_k1=0.7_k2=0.3'!O245,IF($N$7="I",'VA_k1=0.7_k2=0.3'!P245,IF($N$7="R",'VA_k1=0.7_k2=0.3'!Q245,IF($N$7="D",'VA_k1=0.7_k2=0.3'!R245,IF($N$7="V",'VA_k1=0.7_k2=0.3'!S245,"")))))))</f>
        <v>0.24673704225551346</v>
      </c>
      <c r="AI246" s="133">
        <f>IF($O$21="X",$Q$9,'VA_k1=0.8_k2=0.2'!M245)</f>
        <v>5</v>
      </c>
      <c r="AJ246" s="133">
        <f>IF($O$21="X",$R$9,IF($N$7="S1",'VA_k1=0.8_k2=0.2'!N245,IF($N$7="S2",'VA_k1=0.8_k2=0.2'!O245,IF($N$7="I",'VA_k1=0.8_k2=0.2'!P245,IF($N$7="R",'VA_k1=0.8_k2=0.2'!Q245,IF($N$7="D",'VA_k1=0.8_k2=0.2'!R245,IF($N$7="V",'VA_k1=0.8_k2=0.2'!S245,"")))))))</f>
        <v>0.24673704225551346</v>
      </c>
      <c r="AK246" s="133" t="e">
        <f>IF($O$22="X",$Q$9,'VA_k1=0.9_k2=0.1'!M245)</f>
        <v>#N/A</v>
      </c>
      <c r="AL246" s="133" t="e">
        <f>IF($O$22="X",$R$9,IF($N$7="S1",'VA_k1=0.9_k2=0.1'!N245,IF($N$7="S2",'VA_k1=0.9_k2=0.1'!O245,IF($N$7="I",'VA_k1=0.9_k2=0.1'!P245,IF($N$7="R",'VA_k1=0.9_k2=0.1'!Q245,IF($N$7="D",'VA_k1=0.9_k2=0.1'!R245,IF($N$7="V",'VA_k1=0.9_k2=0.1'!S245,"")))))))</f>
        <v>#N/A</v>
      </c>
      <c r="AM246" s="133">
        <f>IF($O$23="X",$Q$9,'VA_k1=1.0_k2=0.0'!M245)</f>
        <v>5</v>
      </c>
      <c r="AN246" s="133">
        <f>IF($O$23="X",$R$9,IF($N$7="S1",'VA_k1=1.0_k2=0.0'!N245,IF($N$7="S2",'VA_k1=1.0_k2=0.0'!O245,IF($N$7="I",'VA_k1=1.0_k2=0.0'!P245,IF($N$7="R",'VA_k1=1.0_k2=0.0'!Q245,IF($N$7="D",'VA_k1=1.0_k2=0.0'!R245,IF($N$7="V",'VA_k1=1.0_k2=0.0'!S245,"")))))))</f>
        <v>0.24673704225551346</v>
      </c>
    </row>
    <row r="247" spans="17:40" x14ac:dyDescent="0.25">
      <c r="Q247" s="133" t="e">
        <f>IF($O$12="X",$Q$9,'RESULTS (2S)'!B261)</f>
        <v>#N/A</v>
      </c>
      <c r="R247" s="133" t="e">
        <f>IF($O$12="X",$R$9,IF($N$7="S1",'RESULTS (2S)'!C261,IF($N$7="S2",'RESULTS (2S)'!D261,IF($N$7="I",'RESULTS (2S)'!E261,IF($N$7="R",'RESULTS (2S)'!F261,IF($N$7="D",'RESULTS (2S)'!G261,IF($N$7="V",'RESULTS (2S)'!H261,"")))))))</f>
        <v>#N/A</v>
      </c>
      <c r="S247" s="133">
        <f>IF($O$13="X",$Q$9,'VA_k1=0.0_k2=1.0'!M246)</f>
        <v>5</v>
      </c>
      <c r="T247" s="133">
        <f>IF($O$13="X",$R$9,IF($N$7="S1",'VA_k1=0.0_k2=1.0'!N246,IF($N$7="S2",'VA_k1=0.0_k2=1.0'!O246,IF($N$7="I",'VA_k1=0.0_k2=1.0'!P246,IF($N$7="R",'VA_k1=0.0_k2=1.0'!Q246,IF($N$7="D",'VA_k1=0.0_k2=1.0'!R246,IF($N$7="V",'VA_k1=0.0_k2=1.0'!S246,"")))))))</f>
        <v>0.24673704225551346</v>
      </c>
      <c r="U247" s="133">
        <f>IF($O$14="X",$Q$9,'VA_k1=0.1_k2=0.9'!M246)</f>
        <v>5</v>
      </c>
      <c r="V247" s="133">
        <f>IF($O$14="X",$R$9,IF($N$7="S1",'VA_k1=0.1_k2=0.9'!N246,IF($N$7="S2",'VA_k1=0.1_k2=0.9'!O246,IF($N$7="I",'VA_k1=0.1_k2=0.9'!P246,IF($N$7="R",'VA_k1=0.1_k2=0.9'!Q246,IF($N$7="D",'VA_k1=0.1_k2=0.9'!R246,IF($N$7="V",'VA_k1=0.1_k2=0.9'!S246,"")))))))</f>
        <v>0.24673704225551346</v>
      </c>
      <c r="W247" s="133">
        <f>IF($O$15="X",$Q$9,'VA_k1=0.2_k2=0.8'!M246)</f>
        <v>5</v>
      </c>
      <c r="X247" s="133">
        <f>IF($O$15="X",$R$9,IF($N$7="S1",'VA_k1=0.2_k2=0.8'!N246,IF($N$7="S2",'VA_k1=0.2_k2=0.8'!O246,IF($N$7="I",'VA_k1=0.2_k2=0.8'!P246,IF($N$7="R",'VA_k1=0.2_k2=0.8'!Q246,IF($N$7="D",'VA_k1=0.2_k2=0.8'!R246,IF($N$7="V",'VA_k1=0.2_k2=0.8'!S246,"")))))))</f>
        <v>0.24673704225551346</v>
      </c>
      <c r="Y247" s="133">
        <f>IF($O$16="X",$Q$9,'VA_k1=0.3_k2=0.7'!M246)</f>
        <v>5</v>
      </c>
      <c r="Z247" s="133">
        <f>IF($O$16="X",$R$9,IF($N$7="S1",'VA_k1=0.3_k2=0.7'!N246,IF($N$7="S2",'VA_k1=0.3_k2=0.7'!O246,IF($N$7="I",'VA_k1=0.3_k2=0.7'!P246,IF($N$7="R",'VA_k1=0.3_k2=0.7'!Q246,IF($N$7="D",'VA_k1=0.3_k2=0.7'!R246,IF($N$7="V",'VA_k1=0.3_k2=0.7'!S246,"")))))))</f>
        <v>0.24673704225551346</v>
      </c>
      <c r="AA247" s="133">
        <f>IF($O$17="X",$Q$9,'VA_k1=0.4_k2=0.6'!M246)</f>
        <v>5</v>
      </c>
      <c r="AB247" s="133">
        <f>IF($O$17="X",$R$9,IF($N$7="S1",'VA_k1=0.4_k2=0.6'!N246,IF($N$7="S2",'VA_k1=0.4_k2=0.6'!O246,IF($N$7="I",'VA_k1=0.4_k2=0.6'!P246,IF($N$7="R",'VA_k1=0.4_k2=0.6'!Q246,IF($N$7="D",'VA_k1=0.4_k2=0.6'!R246,IF($N$7="V",'VA_k1=0.4_k2=0.6'!S246,"")))))))</f>
        <v>0.24673704225551346</v>
      </c>
      <c r="AC247" s="133">
        <f>IF($O$18="X",$Q$9,'VA_k1=0.5_k2=0.5'!M246)</f>
        <v>5</v>
      </c>
      <c r="AD247" s="133">
        <f>IF($O$18="X",$R$9,IF($N$7="S1",'VA_k1=0.5_k2=0.5'!N246,IF($N$7="S2",'VA_k1=0.5_k2=0.5'!O246,IF($N$7="I",'VA_k1=0.5_k2=0.5'!P246,IF($N$7="R",'VA_k1=0.5_k2=0.5'!Q246,IF($N$7="D",'VA_k1=0.5_k2=0.5'!R246,IF($N$7="V",'VA_k1=0.5_k2=0.5'!S246,"")))))))</f>
        <v>0.24673704225551346</v>
      </c>
      <c r="AE247" s="133">
        <f>IF($O$19="X",$Q$9,'VA_k1=0.6_k2=0.4'!M246)</f>
        <v>5</v>
      </c>
      <c r="AF247" s="133">
        <f>IF($O$19="X",$R$9,IF($N$7="S1",'VA_k1=0.6_k2=0.4'!N246,IF($N$7="S2",'VA_k1=0.6_k2=0.4'!O246,IF($N$7="I",'VA_k1=0.6_k2=0.4'!P246,IF($N$7="R",'VA_k1=0.6_k2=0.4'!Q246,IF($N$7="D",'VA_k1=0.6_k2=0.4'!R246,IF($N$7="V",'VA_k1=0.6_k2=0.4'!S246,"")))))))</f>
        <v>0.24673704225551346</v>
      </c>
      <c r="AG247" s="133">
        <f>IF($O$20="X",$Q$9,'VA_k1=0.7_k2=0.3'!M246)</f>
        <v>5</v>
      </c>
      <c r="AH247" s="133">
        <f>IF($O$20="X",$R$9,IF($N$7="S1",'VA_k1=0.7_k2=0.3'!N246,IF($N$7="S2",'VA_k1=0.7_k2=0.3'!O246,IF($N$7="I",'VA_k1=0.7_k2=0.3'!P246,IF($N$7="R",'VA_k1=0.7_k2=0.3'!Q246,IF($N$7="D",'VA_k1=0.7_k2=0.3'!R246,IF($N$7="V",'VA_k1=0.7_k2=0.3'!S246,"")))))))</f>
        <v>0.24673704225551346</v>
      </c>
      <c r="AI247" s="133">
        <f>IF($O$21="X",$Q$9,'VA_k1=0.8_k2=0.2'!M246)</f>
        <v>5</v>
      </c>
      <c r="AJ247" s="133">
        <f>IF($O$21="X",$R$9,IF($N$7="S1",'VA_k1=0.8_k2=0.2'!N246,IF($N$7="S2",'VA_k1=0.8_k2=0.2'!O246,IF($N$7="I",'VA_k1=0.8_k2=0.2'!P246,IF($N$7="R",'VA_k1=0.8_k2=0.2'!Q246,IF($N$7="D",'VA_k1=0.8_k2=0.2'!R246,IF($N$7="V",'VA_k1=0.8_k2=0.2'!S246,"")))))))</f>
        <v>0.24673704225551346</v>
      </c>
      <c r="AK247" s="133" t="e">
        <f>IF($O$22="X",$Q$9,'VA_k1=0.9_k2=0.1'!M246)</f>
        <v>#N/A</v>
      </c>
      <c r="AL247" s="133" t="e">
        <f>IF($O$22="X",$R$9,IF($N$7="S1",'VA_k1=0.9_k2=0.1'!N246,IF($N$7="S2",'VA_k1=0.9_k2=0.1'!O246,IF($N$7="I",'VA_k1=0.9_k2=0.1'!P246,IF($N$7="R",'VA_k1=0.9_k2=0.1'!Q246,IF($N$7="D",'VA_k1=0.9_k2=0.1'!R246,IF($N$7="V",'VA_k1=0.9_k2=0.1'!S246,"")))))))</f>
        <v>#N/A</v>
      </c>
      <c r="AM247" s="133">
        <f>IF($O$23="X",$Q$9,'VA_k1=1.0_k2=0.0'!M246)</f>
        <v>5</v>
      </c>
      <c r="AN247" s="133">
        <f>IF($O$23="X",$R$9,IF($N$7="S1",'VA_k1=1.0_k2=0.0'!N246,IF($N$7="S2",'VA_k1=1.0_k2=0.0'!O246,IF($N$7="I",'VA_k1=1.0_k2=0.0'!P246,IF($N$7="R",'VA_k1=1.0_k2=0.0'!Q246,IF($N$7="D",'VA_k1=1.0_k2=0.0'!R246,IF($N$7="V",'VA_k1=1.0_k2=0.0'!S246,"")))))))</f>
        <v>0.24673704225551346</v>
      </c>
    </row>
    <row r="248" spans="17:40" x14ac:dyDescent="0.25">
      <c r="Q248" s="133" t="e">
        <f>IF($O$12="X",$Q$9,'RESULTS (2S)'!B262)</f>
        <v>#N/A</v>
      </c>
      <c r="R248" s="133" t="e">
        <f>IF($O$12="X",$R$9,IF($N$7="S1",'RESULTS (2S)'!C262,IF($N$7="S2",'RESULTS (2S)'!D262,IF($N$7="I",'RESULTS (2S)'!E262,IF($N$7="R",'RESULTS (2S)'!F262,IF($N$7="D",'RESULTS (2S)'!G262,IF($N$7="V",'RESULTS (2S)'!H262,"")))))))</f>
        <v>#N/A</v>
      </c>
      <c r="S248" s="133">
        <f>IF($O$13="X",$Q$9,'VA_k1=0.0_k2=1.0'!M247)</f>
        <v>5</v>
      </c>
      <c r="T248" s="133">
        <f>IF($O$13="X",$R$9,IF($N$7="S1",'VA_k1=0.0_k2=1.0'!N247,IF($N$7="S2",'VA_k1=0.0_k2=1.0'!O247,IF($N$7="I",'VA_k1=0.0_k2=1.0'!P247,IF($N$7="R",'VA_k1=0.0_k2=1.0'!Q247,IF($N$7="D",'VA_k1=0.0_k2=1.0'!R247,IF($N$7="V",'VA_k1=0.0_k2=1.0'!S247,"")))))))</f>
        <v>0.24673704225551346</v>
      </c>
      <c r="U248" s="133">
        <f>IF($O$14="X",$Q$9,'VA_k1=0.1_k2=0.9'!M247)</f>
        <v>5</v>
      </c>
      <c r="V248" s="133">
        <f>IF($O$14="X",$R$9,IF($N$7="S1",'VA_k1=0.1_k2=0.9'!N247,IF($N$7="S2",'VA_k1=0.1_k2=0.9'!O247,IF($N$7="I",'VA_k1=0.1_k2=0.9'!P247,IF($N$7="R",'VA_k1=0.1_k2=0.9'!Q247,IF($N$7="D",'VA_k1=0.1_k2=0.9'!R247,IF($N$7="V",'VA_k1=0.1_k2=0.9'!S247,"")))))))</f>
        <v>0.24673704225551346</v>
      </c>
      <c r="W248" s="133">
        <f>IF($O$15="X",$Q$9,'VA_k1=0.2_k2=0.8'!M247)</f>
        <v>5</v>
      </c>
      <c r="X248" s="133">
        <f>IF($O$15="X",$R$9,IF($N$7="S1",'VA_k1=0.2_k2=0.8'!N247,IF($N$7="S2",'VA_k1=0.2_k2=0.8'!O247,IF($N$7="I",'VA_k1=0.2_k2=0.8'!P247,IF($N$7="R",'VA_k1=0.2_k2=0.8'!Q247,IF($N$7="D",'VA_k1=0.2_k2=0.8'!R247,IF($N$7="V",'VA_k1=0.2_k2=0.8'!S247,"")))))))</f>
        <v>0.24673704225551346</v>
      </c>
      <c r="Y248" s="133">
        <f>IF($O$16="X",$Q$9,'VA_k1=0.3_k2=0.7'!M247)</f>
        <v>5</v>
      </c>
      <c r="Z248" s="133">
        <f>IF($O$16="X",$R$9,IF($N$7="S1",'VA_k1=0.3_k2=0.7'!N247,IF($N$7="S2",'VA_k1=0.3_k2=0.7'!O247,IF($N$7="I",'VA_k1=0.3_k2=0.7'!P247,IF($N$7="R",'VA_k1=0.3_k2=0.7'!Q247,IF($N$7="D",'VA_k1=0.3_k2=0.7'!R247,IF($N$7="V",'VA_k1=0.3_k2=0.7'!S247,"")))))))</f>
        <v>0.24673704225551346</v>
      </c>
      <c r="AA248" s="133">
        <f>IF($O$17="X",$Q$9,'VA_k1=0.4_k2=0.6'!M247)</f>
        <v>5</v>
      </c>
      <c r="AB248" s="133">
        <f>IF($O$17="X",$R$9,IF($N$7="S1",'VA_k1=0.4_k2=0.6'!N247,IF($N$7="S2",'VA_k1=0.4_k2=0.6'!O247,IF($N$7="I",'VA_k1=0.4_k2=0.6'!P247,IF($N$7="R",'VA_k1=0.4_k2=0.6'!Q247,IF($N$7="D",'VA_k1=0.4_k2=0.6'!R247,IF($N$7="V",'VA_k1=0.4_k2=0.6'!S247,"")))))))</f>
        <v>0.24673704225551346</v>
      </c>
      <c r="AC248" s="133">
        <f>IF($O$18="X",$Q$9,'VA_k1=0.5_k2=0.5'!M247)</f>
        <v>5</v>
      </c>
      <c r="AD248" s="133">
        <f>IF($O$18="X",$R$9,IF($N$7="S1",'VA_k1=0.5_k2=0.5'!N247,IF($N$7="S2",'VA_k1=0.5_k2=0.5'!O247,IF($N$7="I",'VA_k1=0.5_k2=0.5'!P247,IF($N$7="R",'VA_k1=0.5_k2=0.5'!Q247,IF($N$7="D",'VA_k1=0.5_k2=0.5'!R247,IF($N$7="V",'VA_k1=0.5_k2=0.5'!S247,"")))))))</f>
        <v>0.24673704225551346</v>
      </c>
      <c r="AE248" s="133">
        <f>IF($O$19="X",$Q$9,'VA_k1=0.6_k2=0.4'!M247)</f>
        <v>5</v>
      </c>
      <c r="AF248" s="133">
        <f>IF($O$19="X",$R$9,IF($N$7="S1",'VA_k1=0.6_k2=0.4'!N247,IF($N$7="S2",'VA_k1=0.6_k2=0.4'!O247,IF($N$7="I",'VA_k1=0.6_k2=0.4'!P247,IF($N$7="R",'VA_k1=0.6_k2=0.4'!Q247,IF($N$7="D",'VA_k1=0.6_k2=0.4'!R247,IF($N$7="V",'VA_k1=0.6_k2=0.4'!S247,"")))))))</f>
        <v>0.24673704225551346</v>
      </c>
      <c r="AG248" s="133">
        <f>IF($O$20="X",$Q$9,'VA_k1=0.7_k2=0.3'!M247)</f>
        <v>5</v>
      </c>
      <c r="AH248" s="133">
        <f>IF($O$20="X",$R$9,IF($N$7="S1",'VA_k1=0.7_k2=0.3'!N247,IF($N$7="S2",'VA_k1=0.7_k2=0.3'!O247,IF($N$7="I",'VA_k1=0.7_k2=0.3'!P247,IF($N$7="R",'VA_k1=0.7_k2=0.3'!Q247,IF($N$7="D",'VA_k1=0.7_k2=0.3'!R247,IF($N$7="V",'VA_k1=0.7_k2=0.3'!S247,"")))))))</f>
        <v>0.24673704225551346</v>
      </c>
      <c r="AI248" s="133">
        <f>IF($O$21="X",$Q$9,'VA_k1=0.8_k2=0.2'!M247)</f>
        <v>5</v>
      </c>
      <c r="AJ248" s="133">
        <f>IF($O$21="X",$R$9,IF($N$7="S1",'VA_k1=0.8_k2=0.2'!N247,IF($N$7="S2",'VA_k1=0.8_k2=0.2'!O247,IF($N$7="I",'VA_k1=0.8_k2=0.2'!P247,IF($N$7="R",'VA_k1=0.8_k2=0.2'!Q247,IF($N$7="D",'VA_k1=0.8_k2=0.2'!R247,IF($N$7="V",'VA_k1=0.8_k2=0.2'!S247,"")))))))</f>
        <v>0.24673704225551346</v>
      </c>
      <c r="AK248" s="133" t="e">
        <f>IF($O$22="X",$Q$9,'VA_k1=0.9_k2=0.1'!M247)</f>
        <v>#N/A</v>
      </c>
      <c r="AL248" s="133" t="e">
        <f>IF($O$22="X",$R$9,IF($N$7="S1",'VA_k1=0.9_k2=0.1'!N247,IF($N$7="S2",'VA_k1=0.9_k2=0.1'!O247,IF($N$7="I",'VA_k1=0.9_k2=0.1'!P247,IF($N$7="R",'VA_k1=0.9_k2=0.1'!Q247,IF($N$7="D",'VA_k1=0.9_k2=0.1'!R247,IF($N$7="V",'VA_k1=0.9_k2=0.1'!S247,"")))))))</f>
        <v>#N/A</v>
      </c>
      <c r="AM248" s="133">
        <f>IF($O$23="X",$Q$9,'VA_k1=1.0_k2=0.0'!M247)</f>
        <v>5</v>
      </c>
      <c r="AN248" s="133">
        <f>IF($O$23="X",$R$9,IF($N$7="S1",'VA_k1=1.0_k2=0.0'!N247,IF($N$7="S2",'VA_k1=1.0_k2=0.0'!O247,IF($N$7="I",'VA_k1=1.0_k2=0.0'!P247,IF($N$7="R",'VA_k1=1.0_k2=0.0'!Q247,IF($N$7="D",'VA_k1=1.0_k2=0.0'!R247,IF($N$7="V",'VA_k1=1.0_k2=0.0'!S247,"")))))))</f>
        <v>0.24673704225551346</v>
      </c>
    </row>
    <row r="249" spans="17:40" x14ac:dyDescent="0.25">
      <c r="Q249" s="133" t="e">
        <f>IF($O$12="X",$Q$9,'RESULTS (2S)'!B263)</f>
        <v>#N/A</v>
      </c>
      <c r="R249" s="133" t="e">
        <f>IF($O$12="X",$R$9,IF($N$7="S1",'RESULTS (2S)'!C263,IF($N$7="S2",'RESULTS (2S)'!D263,IF($N$7="I",'RESULTS (2S)'!E263,IF($N$7="R",'RESULTS (2S)'!F263,IF($N$7="D",'RESULTS (2S)'!G263,IF($N$7="V",'RESULTS (2S)'!H263,"")))))))</f>
        <v>#N/A</v>
      </c>
      <c r="S249" s="133">
        <f>IF($O$13="X",$Q$9,'VA_k1=0.0_k2=1.0'!M248)</f>
        <v>5</v>
      </c>
      <c r="T249" s="133">
        <f>IF($O$13="X",$R$9,IF($N$7="S1",'VA_k1=0.0_k2=1.0'!N248,IF($N$7="S2",'VA_k1=0.0_k2=1.0'!O248,IF($N$7="I",'VA_k1=0.0_k2=1.0'!P248,IF($N$7="R",'VA_k1=0.0_k2=1.0'!Q248,IF($N$7="D",'VA_k1=0.0_k2=1.0'!R248,IF($N$7="V",'VA_k1=0.0_k2=1.0'!S248,"")))))))</f>
        <v>0.24673704225551346</v>
      </c>
      <c r="U249" s="133">
        <f>IF($O$14="X",$Q$9,'VA_k1=0.1_k2=0.9'!M248)</f>
        <v>5</v>
      </c>
      <c r="V249" s="133">
        <f>IF($O$14="X",$R$9,IF($N$7="S1",'VA_k1=0.1_k2=0.9'!N248,IF($N$7="S2",'VA_k1=0.1_k2=0.9'!O248,IF($N$7="I",'VA_k1=0.1_k2=0.9'!P248,IF($N$7="R",'VA_k1=0.1_k2=0.9'!Q248,IF($N$7="D",'VA_k1=0.1_k2=0.9'!R248,IF($N$7="V",'VA_k1=0.1_k2=0.9'!S248,"")))))))</f>
        <v>0.24673704225551346</v>
      </c>
      <c r="W249" s="133">
        <f>IF($O$15="X",$Q$9,'VA_k1=0.2_k2=0.8'!M248)</f>
        <v>5</v>
      </c>
      <c r="X249" s="133">
        <f>IF($O$15="X",$R$9,IF($N$7="S1",'VA_k1=0.2_k2=0.8'!N248,IF($N$7="S2",'VA_k1=0.2_k2=0.8'!O248,IF($N$7="I",'VA_k1=0.2_k2=0.8'!P248,IF($N$7="R",'VA_k1=0.2_k2=0.8'!Q248,IF($N$7="D",'VA_k1=0.2_k2=0.8'!R248,IF($N$7="V",'VA_k1=0.2_k2=0.8'!S248,"")))))))</f>
        <v>0.24673704225551346</v>
      </c>
      <c r="Y249" s="133">
        <f>IF($O$16="X",$Q$9,'VA_k1=0.3_k2=0.7'!M248)</f>
        <v>5</v>
      </c>
      <c r="Z249" s="133">
        <f>IF($O$16="X",$R$9,IF($N$7="S1",'VA_k1=0.3_k2=0.7'!N248,IF($N$7="S2",'VA_k1=0.3_k2=0.7'!O248,IF($N$7="I",'VA_k1=0.3_k2=0.7'!P248,IF($N$7="R",'VA_k1=0.3_k2=0.7'!Q248,IF($N$7="D",'VA_k1=0.3_k2=0.7'!R248,IF($N$7="V",'VA_k1=0.3_k2=0.7'!S248,"")))))))</f>
        <v>0.24673704225551346</v>
      </c>
      <c r="AA249" s="133">
        <f>IF($O$17="X",$Q$9,'VA_k1=0.4_k2=0.6'!M248)</f>
        <v>5</v>
      </c>
      <c r="AB249" s="133">
        <f>IF($O$17="X",$R$9,IF($N$7="S1",'VA_k1=0.4_k2=0.6'!N248,IF($N$7="S2",'VA_k1=0.4_k2=0.6'!O248,IF($N$7="I",'VA_k1=0.4_k2=0.6'!P248,IF($N$7="R",'VA_k1=0.4_k2=0.6'!Q248,IF($N$7="D",'VA_k1=0.4_k2=0.6'!R248,IF($N$7="V",'VA_k1=0.4_k2=0.6'!S248,"")))))))</f>
        <v>0.24673704225551346</v>
      </c>
      <c r="AC249" s="133">
        <f>IF($O$18="X",$Q$9,'VA_k1=0.5_k2=0.5'!M248)</f>
        <v>5</v>
      </c>
      <c r="AD249" s="133">
        <f>IF($O$18="X",$R$9,IF($N$7="S1",'VA_k1=0.5_k2=0.5'!N248,IF($N$7="S2",'VA_k1=0.5_k2=0.5'!O248,IF($N$7="I",'VA_k1=0.5_k2=0.5'!P248,IF($N$7="R",'VA_k1=0.5_k2=0.5'!Q248,IF($N$7="D",'VA_k1=0.5_k2=0.5'!R248,IF($N$7="V",'VA_k1=0.5_k2=0.5'!S248,"")))))))</f>
        <v>0.24673704225551346</v>
      </c>
      <c r="AE249" s="133">
        <f>IF($O$19="X",$Q$9,'VA_k1=0.6_k2=0.4'!M248)</f>
        <v>5</v>
      </c>
      <c r="AF249" s="133">
        <f>IF($O$19="X",$R$9,IF($N$7="S1",'VA_k1=0.6_k2=0.4'!N248,IF($N$7="S2",'VA_k1=0.6_k2=0.4'!O248,IF($N$7="I",'VA_k1=0.6_k2=0.4'!P248,IF($N$7="R",'VA_k1=0.6_k2=0.4'!Q248,IF($N$7="D",'VA_k1=0.6_k2=0.4'!R248,IF($N$7="V",'VA_k1=0.6_k2=0.4'!S248,"")))))))</f>
        <v>0.24673704225551346</v>
      </c>
      <c r="AG249" s="133">
        <f>IF($O$20="X",$Q$9,'VA_k1=0.7_k2=0.3'!M248)</f>
        <v>5</v>
      </c>
      <c r="AH249" s="133">
        <f>IF($O$20="X",$R$9,IF($N$7="S1",'VA_k1=0.7_k2=0.3'!N248,IF($N$7="S2",'VA_k1=0.7_k2=0.3'!O248,IF($N$7="I",'VA_k1=0.7_k2=0.3'!P248,IF($N$7="R",'VA_k1=0.7_k2=0.3'!Q248,IF($N$7="D",'VA_k1=0.7_k2=0.3'!R248,IF($N$7="V",'VA_k1=0.7_k2=0.3'!S248,"")))))))</f>
        <v>0.24673704225551346</v>
      </c>
      <c r="AI249" s="133">
        <f>IF($O$21="X",$Q$9,'VA_k1=0.8_k2=0.2'!M248)</f>
        <v>5</v>
      </c>
      <c r="AJ249" s="133">
        <f>IF($O$21="X",$R$9,IF($N$7="S1",'VA_k1=0.8_k2=0.2'!N248,IF($N$7="S2",'VA_k1=0.8_k2=0.2'!O248,IF($N$7="I",'VA_k1=0.8_k2=0.2'!P248,IF($N$7="R",'VA_k1=0.8_k2=0.2'!Q248,IF($N$7="D",'VA_k1=0.8_k2=0.2'!R248,IF($N$7="V",'VA_k1=0.8_k2=0.2'!S248,"")))))))</f>
        <v>0.24673704225551346</v>
      </c>
      <c r="AK249" s="133" t="e">
        <f>IF($O$22="X",$Q$9,'VA_k1=0.9_k2=0.1'!M248)</f>
        <v>#N/A</v>
      </c>
      <c r="AL249" s="133" t="e">
        <f>IF($O$22="X",$R$9,IF($N$7="S1",'VA_k1=0.9_k2=0.1'!N248,IF($N$7="S2",'VA_k1=0.9_k2=0.1'!O248,IF($N$7="I",'VA_k1=0.9_k2=0.1'!P248,IF($N$7="R",'VA_k1=0.9_k2=0.1'!Q248,IF($N$7="D",'VA_k1=0.9_k2=0.1'!R248,IF($N$7="V",'VA_k1=0.9_k2=0.1'!S248,"")))))))</f>
        <v>#N/A</v>
      </c>
      <c r="AM249" s="133">
        <f>IF($O$23="X",$Q$9,'VA_k1=1.0_k2=0.0'!M248)</f>
        <v>5</v>
      </c>
      <c r="AN249" s="133">
        <f>IF($O$23="X",$R$9,IF($N$7="S1",'VA_k1=1.0_k2=0.0'!N248,IF($N$7="S2",'VA_k1=1.0_k2=0.0'!O248,IF($N$7="I",'VA_k1=1.0_k2=0.0'!P248,IF($N$7="R",'VA_k1=1.0_k2=0.0'!Q248,IF($N$7="D",'VA_k1=1.0_k2=0.0'!R248,IF($N$7="V",'VA_k1=1.0_k2=0.0'!S248,"")))))))</f>
        <v>0.24673704225551346</v>
      </c>
    </row>
    <row r="250" spans="17:40" x14ac:dyDescent="0.25">
      <c r="Q250" s="133" t="e">
        <f>IF($O$12="X",$Q$9,'RESULTS (2S)'!B264)</f>
        <v>#N/A</v>
      </c>
      <c r="R250" s="133" t="e">
        <f>IF($O$12="X",$R$9,IF($N$7="S1",'RESULTS (2S)'!C264,IF($N$7="S2",'RESULTS (2S)'!D264,IF($N$7="I",'RESULTS (2S)'!E264,IF($N$7="R",'RESULTS (2S)'!F264,IF($N$7="D",'RESULTS (2S)'!G264,IF($N$7="V",'RESULTS (2S)'!H264,"")))))))</f>
        <v>#N/A</v>
      </c>
      <c r="S250" s="133">
        <f>IF($O$13="X",$Q$9,'VA_k1=0.0_k2=1.0'!M249)</f>
        <v>5</v>
      </c>
      <c r="T250" s="133">
        <f>IF($O$13="X",$R$9,IF($N$7="S1",'VA_k1=0.0_k2=1.0'!N249,IF($N$7="S2",'VA_k1=0.0_k2=1.0'!O249,IF($N$7="I",'VA_k1=0.0_k2=1.0'!P249,IF($N$7="R",'VA_k1=0.0_k2=1.0'!Q249,IF($N$7="D",'VA_k1=0.0_k2=1.0'!R249,IF($N$7="V",'VA_k1=0.0_k2=1.0'!S249,"")))))))</f>
        <v>0.24673704225551346</v>
      </c>
      <c r="U250" s="133">
        <f>IF($O$14="X",$Q$9,'VA_k1=0.1_k2=0.9'!M249)</f>
        <v>5</v>
      </c>
      <c r="V250" s="133">
        <f>IF($O$14="X",$R$9,IF($N$7="S1",'VA_k1=0.1_k2=0.9'!N249,IF($N$7="S2",'VA_k1=0.1_k2=0.9'!O249,IF($N$7="I",'VA_k1=0.1_k2=0.9'!P249,IF($N$7="R",'VA_k1=0.1_k2=0.9'!Q249,IF($N$7="D",'VA_k1=0.1_k2=0.9'!R249,IF($N$7="V",'VA_k1=0.1_k2=0.9'!S249,"")))))))</f>
        <v>0.24673704225551346</v>
      </c>
      <c r="W250" s="133">
        <f>IF($O$15="X",$Q$9,'VA_k1=0.2_k2=0.8'!M249)</f>
        <v>5</v>
      </c>
      <c r="X250" s="133">
        <f>IF($O$15="X",$R$9,IF($N$7="S1",'VA_k1=0.2_k2=0.8'!N249,IF($N$7="S2",'VA_k1=0.2_k2=0.8'!O249,IF($N$7="I",'VA_k1=0.2_k2=0.8'!P249,IF($N$7="R",'VA_k1=0.2_k2=0.8'!Q249,IF($N$7="D",'VA_k1=0.2_k2=0.8'!R249,IF($N$7="V",'VA_k1=0.2_k2=0.8'!S249,"")))))))</f>
        <v>0.24673704225551346</v>
      </c>
      <c r="Y250" s="133">
        <f>IF($O$16="X",$Q$9,'VA_k1=0.3_k2=0.7'!M249)</f>
        <v>5</v>
      </c>
      <c r="Z250" s="133">
        <f>IF($O$16="X",$R$9,IF($N$7="S1",'VA_k1=0.3_k2=0.7'!N249,IF($N$7="S2",'VA_k1=0.3_k2=0.7'!O249,IF($N$7="I",'VA_k1=0.3_k2=0.7'!P249,IF($N$7="R",'VA_k1=0.3_k2=0.7'!Q249,IF($N$7="D",'VA_k1=0.3_k2=0.7'!R249,IF($N$7="V",'VA_k1=0.3_k2=0.7'!S249,"")))))))</f>
        <v>0.24673704225551346</v>
      </c>
      <c r="AA250" s="133">
        <f>IF($O$17="X",$Q$9,'VA_k1=0.4_k2=0.6'!M249)</f>
        <v>5</v>
      </c>
      <c r="AB250" s="133">
        <f>IF($O$17="X",$R$9,IF($N$7="S1",'VA_k1=0.4_k2=0.6'!N249,IF($N$7="S2",'VA_k1=0.4_k2=0.6'!O249,IF($N$7="I",'VA_k1=0.4_k2=0.6'!P249,IF($N$7="R",'VA_k1=0.4_k2=0.6'!Q249,IF($N$7="D",'VA_k1=0.4_k2=0.6'!R249,IF($N$7="V",'VA_k1=0.4_k2=0.6'!S249,"")))))))</f>
        <v>0.24673704225551346</v>
      </c>
      <c r="AC250" s="133">
        <f>IF($O$18="X",$Q$9,'VA_k1=0.5_k2=0.5'!M249)</f>
        <v>5</v>
      </c>
      <c r="AD250" s="133">
        <f>IF($O$18="X",$R$9,IF($N$7="S1",'VA_k1=0.5_k2=0.5'!N249,IF($N$7="S2",'VA_k1=0.5_k2=0.5'!O249,IF($N$7="I",'VA_k1=0.5_k2=0.5'!P249,IF($N$7="R",'VA_k1=0.5_k2=0.5'!Q249,IF($N$7="D",'VA_k1=0.5_k2=0.5'!R249,IF($N$7="V",'VA_k1=0.5_k2=0.5'!S249,"")))))))</f>
        <v>0.24673704225551346</v>
      </c>
      <c r="AE250" s="133">
        <f>IF($O$19="X",$Q$9,'VA_k1=0.6_k2=0.4'!M249)</f>
        <v>5</v>
      </c>
      <c r="AF250" s="133">
        <f>IF($O$19="X",$R$9,IF($N$7="S1",'VA_k1=0.6_k2=0.4'!N249,IF($N$7="S2",'VA_k1=0.6_k2=0.4'!O249,IF($N$7="I",'VA_k1=0.6_k2=0.4'!P249,IF($N$7="R",'VA_k1=0.6_k2=0.4'!Q249,IF($N$7="D",'VA_k1=0.6_k2=0.4'!R249,IF($N$7="V",'VA_k1=0.6_k2=0.4'!S249,"")))))))</f>
        <v>0.24673704225551346</v>
      </c>
      <c r="AG250" s="133">
        <f>IF($O$20="X",$Q$9,'VA_k1=0.7_k2=0.3'!M249)</f>
        <v>5</v>
      </c>
      <c r="AH250" s="133">
        <f>IF($O$20="X",$R$9,IF($N$7="S1",'VA_k1=0.7_k2=0.3'!N249,IF($N$7="S2",'VA_k1=0.7_k2=0.3'!O249,IF($N$7="I",'VA_k1=0.7_k2=0.3'!P249,IF($N$7="R",'VA_k1=0.7_k2=0.3'!Q249,IF($N$7="D",'VA_k1=0.7_k2=0.3'!R249,IF($N$7="V",'VA_k1=0.7_k2=0.3'!S249,"")))))))</f>
        <v>0.24673704225551346</v>
      </c>
      <c r="AI250" s="133">
        <f>IF($O$21="X",$Q$9,'VA_k1=0.8_k2=0.2'!M249)</f>
        <v>5</v>
      </c>
      <c r="AJ250" s="133">
        <f>IF($O$21="X",$R$9,IF($N$7="S1",'VA_k1=0.8_k2=0.2'!N249,IF($N$7="S2",'VA_k1=0.8_k2=0.2'!O249,IF($N$7="I",'VA_k1=0.8_k2=0.2'!P249,IF($N$7="R",'VA_k1=0.8_k2=0.2'!Q249,IF($N$7="D",'VA_k1=0.8_k2=0.2'!R249,IF($N$7="V",'VA_k1=0.8_k2=0.2'!S249,"")))))))</f>
        <v>0.24673704225551346</v>
      </c>
      <c r="AK250" s="133" t="e">
        <f>IF($O$22="X",$Q$9,'VA_k1=0.9_k2=0.1'!M249)</f>
        <v>#N/A</v>
      </c>
      <c r="AL250" s="133" t="e">
        <f>IF($O$22="X",$R$9,IF($N$7="S1",'VA_k1=0.9_k2=0.1'!N249,IF($N$7="S2",'VA_k1=0.9_k2=0.1'!O249,IF($N$7="I",'VA_k1=0.9_k2=0.1'!P249,IF($N$7="R",'VA_k1=0.9_k2=0.1'!Q249,IF($N$7="D",'VA_k1=0.9_k2=0.1'!R249,IF($N$7="V",'VA_k1=0.9_k2=0.1'!S249,"")))))))</f>
        <v>#N/A</v>
      </c>
      <c r="AM250" s="133">
        <f>IF($O$23="X",$Q$9,'VA_k1=1.0_k2=0.0'!M249)</f>
        <v>5</v>
      </c>
      <c r="AN250" s="133">
        <f>IF($O$23="X",$R$9,IF($N$7="S1",'VA_k1=1.0_k2=0.0'!N249,IF($N$7="S2",'VA_k1=1.0_k2=0.0'!O249,IF($N$7="I",'VA_k1=1.0_k2=0.0'!P249,IF($N$7="R",'VA_k1=1.0_k2=0.0'!Q249,IF($N$7="D",'VA_k1=1.0_k2=0.0'!R249,IF($N$7="V",'VA_k1=1.0_k2=0.0'!S249,"")))))))</f>
        <v>0.24673704225551346</v>
      </c>
    </row>
    <row r="251" spans="17:40" x14ac:dyDescent="0.25">
      <c r="Q251" s="133" t="e">
        <f>IF($O$12="X",$Q$9,'RESULTS (2S)'!B265)</f>
        <v>#N/A</v>
      </c>
      <c r="R251" s="133" t="e">
        <f>IF($O$12="X",$R$9,IF($N$7="S1",'RESULTS (2S)'!C265,IF($N$7="S2",'RESULTS (2S)'!D265,IF($N$7="I",'RESULTS (2S)'!E265,IF($N$7="R",'RESULTS (2S)'!F265,IF($N$7="D",'RESULTS (2S)'!G265,IF($N$7="V",'RESULTS (2S)'!H265,"")))))))</f>
        <v>#N/A</v>
      </c>
      <c r="S251" s="133">
        <f>IF($O$13="X",$Q$9,'VA_k1=0.0_k2=1.0'!M250)</f>
        <v>5</v>
      </c>
      <c r="T251" s="133">
        <f>IF($O$13="X",$R$9,IF($N$7="S1",'VA_k1=0.0_k2=1.0'!N250,IF($N$7="S2",'VA_k1=0.0_k2=1.0'!O250,IF($N$7="I",'VA_k1=0.0_k2=1.0'!P250,IF($N$7="R",'VA_k1=0.0_k2=1.0'!Q250,IF($N$7="D",'VA_k1=0.0_k2=1.0'!R250,IF($N$7="V",'VA_k1=0.0_k2=1.0'!S250,"")))))))</f>
        <v>0.24673704225551346</v>
      </c>
      <c r="U251" s="133">
        <f>IF($O$14="X",$Q$9,'VA_k1=0.1_k2=0.9'!M250)</f>
        <v>5</v>
      </c>
      <c r="V251" s="133">
        <f>IF($O$14="X",$R$9,IF($N$7="S1",'VA_k1=0.1_k2=0.9'!N250,IF($N$7="S2",'VA_k1=0.1_k2=0.9'!O250,IF($N$7="I",'VA_k1=0.1_k2=0.9'!P250,IF($N$7="R",'VA_k1=0.1_k2=0.9'!Q250,IF($N$7="D",'VA_k1=0.1_k2=0.9'!R250,IF($N$7="V",'VA_k1=0.1_k2=0.9'!S250,"")))))))</f>
        <v>0.24673704225551346</v>
      </c>
      <c r="W251" s="133">
        <f>IF($O$15="X",$Q$9,'VA_k1=0.2_k2=0.8'!M250)</f>
        <v>5</v>
      </c>
      <c r="X251" s="133">
        <f>IF($O$15="X",$R$9,IF($N$7="S1",'VA_k1=0.2_k2=0.8'!N250,IF($N$7="S2",'VA_k1=0.2_k2=0.8'!O250,IF($N$7="I",'VA_k1=0.2_k2=0.8'!P250,IF($N$7="R",'VA_k1=0.2_k2=0.8'!Q250,IF($N$7="D",'VA_k1=0.2_k2=0.8'!R250,IF($N$7="V",'VA_k1=0.2_k2=0.8'!S250,"")))))))</f>
        <v>0.24673704225551346</v>
      </c>
      <c r="Y251" s="133">
        <f>IF($O$16="X",$Q$9,'VA_k1=0.3_k2=0.7'!M250)</f>
        <v>5</v>
      </c>
      <c r="Z251" s="133">
        <f>IF($O$16="X",$R$9,IF($N$7="S1",'VA_k1=0.3_k2=0.7'!N250,IF($N$7="S2",'VA_k1=0.3_k2=0.7'!O250,IF($N$7="I",'VA_k1=0.3_k2=0.7'!P250,IF($N$7="R",'VA_k1=0.3_k2=0.7'!Q250,IF($N$7="D",'VA_k1=0.3_k2=0.7'!R250,IF($N$7="V",'VA_k1=0.3_k2=0.7'!S250,"")))))))</f>
        <v>0.24673704225551346</v>
      </c>
      <c r="AA251" s="133">
        <f>IF($O$17="X",$Q$9,'VA_k1=0.4_k2=0.6'!M250)</f>
        <v>5</v>
      </c>
      <c r="AB251" s="133">
        <f>IF($O$17="X",$R$9,IF($N$7="S1",'VA_k1=0.4_k2=0.6'!N250,IF($N$7="S2",'VA_k1=0.4_k2=0.6'!O250,IF($N$7="I",'VA_k1=0.4_k2=0.6'!P250,IF($N$7="R",'VA_k1=0.4_k2=0.6'!Q250,IF($N$7="D",'VA_k1=0.4_k2=0.6'!R250,IF($N$7="V",'VA_k1=0.4_k2=0.6'!S250,"")))))))</f>
        <v>0.24673704225551346</v>
      </c>
      <c r="AC251" s="133">
        <f>IF($O$18="X",$Q$9,'VA_k1=0.5_k2=0.5'!M250)</f>
        <v>5</v>
      </c>
      <c r="AD251" s="133">
        <f>IF($O$18="X",$R$9,IF($N$7="S1",'VA_k1=0.5_k2=0.5'!N250,IF($N$7="S2",'VA_k1=0.5_k2=0.5'!O250,IF($N$7="I",'VA_k1=0.5_k2=0.5'!P250,IF($N$7="R",'VA_k1=0.5_k2=0.5'!Q250,IF($N$7="D",'VA_k1=0.5_k2=0.5'!R250,IF($N$7="V",'VA_k1=0.5_k2=0.5'!S250,"")))))))</f>
        <v>0.24673704225551346</v>
      </c>
      <c r="AE251" s="133">
        <f>IF($O$19="X",$Q$9,'VA_k1=0.6_k2=0.4'!M250)</f>
        <v>5</v>
      </c>
      <c r="AF251" s="133">
        <f>IF($O$19="X",$R$9,IF($N$7="S1",'VA_k1=0.6_k2=0.4'!N250,IF($N$7="S2",'VA_k1=0.6_k2=0.4'!O250,IF($N$7="I",'VA_k1=0.6_k2=0.4'!P250,IF($N$7="R",'VA_k1=0.6_k2=0.4'!Q250,IF($N$7="D",'VA_k1=0.6_k2=0.4'!R250,IF($N$7="V",'VA_k1=0.6_k2=0.4'!S250,"")))))))</f>
        <v>0.24673704225551346</v>
      </c>
      <c r="AG251" s="133">
        <f>IF($O$20="X",$Q$9,'VA_k1=0.7_k2=0.3'!M250)</f>
        <v>5</v>
      </c>
      <c r="AH251" s="133">
        <f>IF($O$20="X",$R$9,IF($N$7="S1",'VA_k1=0.7_k2=0.3'!N250,IF($N$7="S2",'VA_k1=0.7_k2=0.3'!O250,IF($N$7="I",'VA_k1=0.7_k2=0.3'!P250,IF($N$7="R",'VA_k1=0.7_k2=0.3'!Q250,IF($N$7="D",'VA_k1=0.7_k2=0.3'!R250,IF($N$7="V",'VA_k1=0.7_k2=0.3'!S250,"")))))))</f>
        <v>0.24673704225551346</v>
      </c>
      <c r="AI251" s="133">
        <f>IF($O$21="X",$Q$9,'VA_k1=0.8_k2=0.2'!M250)</f>
        <v>5</v>
      </c>
      <c r="AJ251" s="133">
        <f>IF($O$21="X",$R$9,IF($N$7="S1",'VA_k1=0.8_k2=0.2'!N250,IF($N$7="S2",'VA_k1=0.8_k2=0.2'!O250,IF($N$7="I",'VA_k1=0.8_k2=0.2'!P250,IF($N$7="R",'VA_k1=0.8_k2=0.2'!Q250,IF($N$7="D",'VA_k1=0.8_k2=0.2'!R250,IF($N$7="V",'VA_k1=0.8_k2=0.2'!S250,"")))))))</f>
        <v>0.24673704225551346</v>
      </c>
      <c r="AK251" s="133" t="e">
        <f>IF($O$22="X",$Q$9,'VA_k1=0.9_k2=0.1'!M250)</f>
        <v>#N/A</v>
      </c>
      <c r="AL251" s="133" t="e">
        <f>IF($O$22="X",$R$9,IF($N$7="S1",'VA_k1=0.9_k2=0.1'!N250,IF($N$7="S2",'VA_k1=0.9_k2=0.1'!O250,IF($N$7="I",'VA_k1=0.9_k2=0.1'!P250,IF($N$7="R",'VA_k1=0.9_k2=0.1'!Q250,IF($N$7="D",'VA_k1=0.9_k2=0.1'!R250,IF($N$7="V",'VA_k1=0.9_k2=0.1'!S250,"")))))))</f>
        <v>#N/A</v>
      </c>
      <c r="AM251" s="133">
        <f>IF($O$23="X",$Q$9,'VA_k1=1.0_k2=0.0'!M250)</f>
        <v>5</v>
      </c>
      <c r="AN251" s="133">
        <f>IF($O$23="X",$R$9,IF($N$7="S1",'VA_k1=1.0_k2=0.0'!N250,IF($N$7="S2",'VA_k1=1.0_k2=0.0'!O250,IF($N$7="I",'VA_k1=1.0_k2=0.0'!P250,IF($N$7="R",'VA_k1=1.0_k2=0.0'!Q250,IF($N$7="D",'VA_k1=1.0_k2=0.0'!R250,IF($N$7="V",'VA_k1=1.0_k2=0.0'!S250,"")))))))</f>
        <v>0.24673704225551346</v>
      </c>
    </row>
    <row r="252" spans="17:40" x14ac:dyDescent="0.25">
      <c r="Q252" s="133" t="e">
        <f>IF($O$12="X",$Q$9,'RESULTS (2S)'!B266)</f>
        <v>#N/A</v>
      </c>
      <c r="R252" s="133" t="e">
        <f>IF($O$12="X",$R$9,IF($N$7="S1",'RESULTS (2S)'!C266,IF($N$7="S2",'RESULTS (2S)'!D266,IF($N$7="I",'RESULTS (2S)'!E266,IF($N$7="R",'RESULTS (2S)'!F266,IF($N$7="D",'RESULTS (2S)'!G266,IF($N$7="V",'RESULTS (2S)'!H266,"")))))))</f>
        <v>#N/A</v>
      </c>
      <c r="S252" s="133">
        <f>IF($O$13="X",$Q$9,'VA_k1=0.0_k2=1.0'!M251)</f>
        <v>5</v>
      </c>
      <c r="T252" s="133">
        <f>IF($O$13="X",$R$9,IF($N$7="S1",'VA_k1=0.0_k2=1.0'!N251,IF($N$7="S2",'VA_k1=0.0_k2=1.0'!O251,IF($N$7="I",'VA_k1=0.0_k2=1.0'!P251,IF($N$7="R",'VA_k1=0.0_k2=1.0'!Q251,IF($N$7="D",'VA_k1=0.0_k2=1.0'!R251,IF($N$7="V",'VA_k1=0.0_k2=1.0'!S251,"")))))))</f>
        <v>0.24673704225551346</v>
      </c>
      <c r="U252" s="133">
        <f>IF($O$14="X",$Q$9,'VA_k1=0.1_k2=0.9'!M251)</f>
        <v>5</v>
      </c>
      <c r="V252" s="133">
        <f>IF($O$14="X",$R$9,IF($N$7="S1",'VA_k1=0.1_k2=0.9'!N251,IF($N$7="S2",'VA_k1=0.1_k2=0.9'!O251,IF($N$7="I",'VA_k1=0.1_k2=0.9'!P251,IF($N$7="R",'VA_k1=0.1_k2=0.9'!Q251,IF($N$7="D",'VA_k1=0.1_k2=0.9'!R251,IF($N$7="V",'VA_k1=0.1_k2=0.9'!S251,"")))))))</f>
        <v>0.24673704225551346</v>
      </c>
      <c r="W252" s="133">
        <f>IF($O$15="X",$Q$9,'VA_k1=0.2_k2=0.8'!M251)</f>
        <v>5</v>
      </c>
      <c r="X252" s="133">
        <f>IF($O$15="X",$R$9,IF($N$7="S1",'VA_k1=0.2_k2=0.8'!N251,IF($N$7="S2",'VA_k1=0.2_k2=0.8'!O251,IF($N$7="I",'VA_k1=0.2_k2=0.8'!P251,IF($N$7="R",'VA_k1=0.2_k2=0.8'!Q251,IF($N$7="D",'VA_k1=0.2_k2=0.8'!R251,IF($N$7="V",'VA_k1=0.2_k2=0.8'!S251,"")))))))</f>
        <v>0.24673704225551346</v>
      </c>
      <c r="Y252" s="133">
        <f>IF($O$16="X",$Q$9,'VA_k1=0.3_k2=0.7'!M251)</f>
        <v>5</v>
      </c>
      <c r="Z252" s="133">
        <f>IF($O$16="X",$R$9,IF($N$7="S1",'VA_k1=0.3_k2=0.7'!N251,IF($N$7="S2",'VA_k1=0.3_k2=0.7'!O251,IF($N$7="I",'VA_k1=0.3_k2=0.7'!P251,IF($N$7="R",'VA_k1=0.3_k2=0.7'!Q251,IF($N$7="D",'VA_k1=0.3_k2=0.7'!R251,IF($N$7="V",'VA_k1=0.3_k2=0.7'!S251,"")))))))</f>
        <v>0.24673704225551346</v>
      </c>
      <c r="AA252" s="133">
        <f>IF($O$17="X",$Q$9,'VA_k1=0.4_k2=0.6'!M251)</f>
        <v>5</v>
      </c>
      <c r="AB252" s="133">
        <f>IF($O$17="X",$R$9,IF($N$7="S1",'VA_k1=0.4_k2=0.6'!N251,IF($N$7="S2",'VA_k1=0.4_k2=0.6'!O251,IF($N$7="I",'VA_k1=0.4_k2=0.6'!P251,IF($N$7="R",'VA_k1=0.4_k2=0.6'!Q251,IF($N$7="D",'VA_k1=0.4_k2=0.6'!R251,IF($N$7="V",'VA_k1=0.4_k2=0.6'!S251,"")))))))</f>
        <v>0.24673704225551346</v>
      </c>
      <c r="AC252" s="133">
        <f>IF($O$18="X",$Q$9,'VA_k1=0.5_k2=0.5'!M251)</f>
        <v>5</v>
      </c>
      <c r="AD252" s="133">
        <f>IF($O$18="X",$R$9,IF($N$7="S1",'VA_k1=0.5_k2=0.5'!N251,IF($N$7="S2",'VA_k1=0.5_k2=0.5'!O251,IF($N$7="I",'VA_k1=0.5_k2=0.5'!P251,IF($N$7="R",'VA_k1=0.5_k2=0.5'!Q251,IF($N$7="D",'VA_k1=0.5_k2=0.5'!R251,IF($N$7="V",'VA_k1=0.5_k2=0.5'!S251,"")))))))</f>
        <v>0.24673704225551346</v>
      </c>
      <c r="AE252" s="133">
        <f>IF($O$19="X",$Q$9,'VA_k1=0.6_k2=0.4'!M251)</f>
        <v>5</v>
      </c>
      <c r="AF252" s="133">
        <f>IF($O$19="X",$R$9,IF($N$7="S1",'VA_k1=0.6_k2=0.4'!N251,IF($N$7="S2",'VA_k1=0.6_k2=0.4'!O251,IF($N$7="I",'VA_k1=0.6_k2=0.4'!P251,IF($N$7="R",'VA_k1=0.6_k2=0.4'!Q251,IF($N$7="D",'VA_k1=0.6_k2=0.4'!R251,IF($N$7="V",'VA_k1=0.6_k2=0.4'!S251,"")))))))</f>
        <v>0.24673704225551346</v>
      </c>
      <c r="AG252" s="133">
        <f>IF($O$20="X",$Q$9,'VA_k1=0.7_k2=0.3'!M251)</f>
        <v>5</v>
      </c>
      <c r="AH252" s="133">
        <f>IF($O$20="X",$R$9,IF($N$7="S1",'VA_k1=0.7_k2=0.3'!N251,IF($N$7="S2",'VA_k1=0.7_k2=0.3'!O251,IF($N$7="I",'VA_k1=0.7_k2=0.3'!P251,IF($N$7="R",'VA_k1=0.7_k2=0.3'!Q251,IF($N$7="D",'VA_k1=0.7_k2=0.3'!R251,IF($N$7="V",'VA_k1=0.7_k2=0.3'!S251,"")))))))</f>
        <v>0.24673704225551346</v>
      </c>
      <c r="AI252" s="133">
        <f>IF($O$21="X",$Q$9,'VA_k1=0.8_k2=0.2'!M251)</f>
        <v>5</v>
      </c>
      <c r="AJ252" s="133">
        <f>IF($O$21="X",$R$9,IF($N$7="S1",'VA_k1=0.8_k2=0.2'!N251,IF($N$7="S2",'VA_k1=0.8_k2=0.2'!O251,IF($N$7="I",'VA_k1=0.8_k2=0.2'!P251,IF($N$7="R",'VA_k1=0.8_k2=0.2'!Q251,IF($N$7="D",'VA_k1=0.8_k2=0.2'!R251,IF($N$7="V",'VA_k1=0.8_k2=0.2'!S251,"")))))))</f>
        <v>0.24673704225551346</v>
      </c>
      <c r="AK252" s="133" t="e">
        <f>IF($O$22="X",$Q$9,'VA_k1=0.9_k2=0.1'!M251)</f>
        <v>#N/A</v>
      </c>
      <c r="AL252" s="133" t="e">
        <f>IF($O$22="X",$R$9,IF($N$7="S1",'VA_k1=0.9_k2=0.1'!N251,IF($N$7="S2",'VA_k1=0.9_k2=0.1'!O251,IF($N$7="I",'VA_k1=0.9_k2=0.1'!P251,IF($N$7="R",'VA_k1=0.9_k2=0.1'!Q251,IF($N$7="D",'VA_k1=0.9_k2=0.1'!R251,IF($N$7="V",'VA_k1=0.9_k2=0.1'!S251,"")))))))</f>
        <v>#N/A</v>
      </c>
      <c r="AM252" s="133">
        <f>IF($O$23="X",$Q$9,'VA_k1=1.0_k2=0.0'!M251)</f>
        <v>5</v>
      </c>
      <c r="AN252" s="133">
        <f>IF($O$23="X",$R$9,IF($N$7="S1",'VA_k1=1.0_k2=0.0'!N251,IF($N$7="S2",'VA_k1=1.0_k2=0.0'!O251,IF($N$7="I",'VA_k1=1.0_k2=0.0'!P251,IF($N$7="R",'VA_k1=1.0_k2=0.0'!Q251,IF($N$7="D",'VA_k1=1.0_k2=0.0'!R251,IF($N$7="V",'VA_k1=1.0_k2=0.0'!S251,"")))))))</f>
        <v>0.24673704225551346</v>
      </c>
    </row>
    <row r="253" spans="17:40" x14ac:dyDescent="0.25">
      <c r="Q253" s="133" t="e">
        <f>IF($O$12="X",$Q$9,'RESULTS (2S)'!B267)</f>
        <v>#N/A</v>
      </c>
      <c r="R253" s="133" t="e">
        <f>IF($O$12="X",$R$9,IF($N$7="S1",'RESULTS (2S)'!C267,IF($N$7="S2",'RESULTS (2S)'!D267,IF($N$7="I",'RESULTS (2S)'!E267,IF($N$7="R",'RESULTS (2S)'!F267,IF($N$7="D",'RESULTS (2S)'!G267,IF($N$7="V",'RESULTS (2S)'!H267,"")))))))</f>
        <v>#N/A</v>
      </c>
      <c r="S253" s="133">
        <f>IF($O$13="X",$Q$9,'VA_k1=0.0_k2=1.0'!M252)</f>
        <v>5</v>
      </c>
      <c r="T253" s="133">
        <f>IF($O$13="X",$R$9,IF($N$7="S1",'VA_k1=0.0_k2=1.0'!N252,IF($N$7="S2",'VA_k1=0.0_k2=1.0'!O252,IF($N$7="I",'VA_k1=0.0_k2=1.0'!P252,IF($N$7="R",'VA_k1=0.0_k2=1.0'!Q252,IF($N$7="D",'VA_k1=0.0_k2=1.0'!R252,IF($N$7="V",'VA_k1=0.0_k2=1.0'!S252,"")))))))</f>
        <v>0.24673704225551346</v>
      </c>
      <c r="U253" s="133">
        <f>IF($O$14="X",$Q$9,'VA_k1=0.1_k2=0.9'!M252)</f>
        <v>5</v>
      </c>
      <c r="V253" s="133">
        <f>IF($O$14="X",$R$9,IF($N$7="S1",'VA_k1=0.1_k2=0.9'!N252,IF($N$7="S2",'VA_k1=0.1_k2=0.9'!O252,IF($N$7="I",'VA_k1=0.1_k2=0.9'!P252,IF($N$7="R",'VA_k1=0.1_k2=0.9'!Q252,IF($N$7="D",'VA_k1=0.1_k2=0.9'!R252,IF($N$7="V",'VA_k1=0.1_k2=0.9'!S252,"")))))))</f>
        <v>0.24673704225551346</v>
      </c>
      <c r="W253" s="133">
        <f>IF($O$15="X",$Q$9,'VA_k1=0.2_k2=0.8'!M252)</f>
        <v>5</v>
      </c>
      <c r="X253" s="133">
        <f>IF($O$15="X",$R$9,IF($N$7="S1",'VA_k1=0.2_k2=0.8'!N252,IF($N$7="S2",'VA_k1=0.2_k2=0.8'!O252,IF($N$7="I",'VA_k1=0.2_k2=0.8'!P252,IF($N$7="R",'VA_k1=0.2_k2=0.8'!Q252,IF($N$7="D",'VA_k1=0.2_k2=0.8'!R252,IF($N$7="V",'VA_k1=0.2_k2=0.8'!S252,"")))))))</f>
        <v>0.24673704225551346</v>
      </c>
      <c r="Y253" s="133">
        <f>IF($O$16="X",$Q$9,'VA_k1=0.3_k2=0.7'!M252)</f>
        <v>5</v>
      </c>
      <c r="Z253" s="133">
        <f>IF($O$16="X",$R$9,IF($N$7="S1",'VA_k1=0.3_k2=0.7'!N252,IF($N$7="S2",'VA_k1=0.3_k2=0.7'!O252,IF($N$7="I",'VA_k1=0.3_k2=0.7'!P252,IF($N$7="R",'VA_k1=0.3_k2=0.7'!Q252,IF($N$7="D",'VA_k1=0.3_k2=0.7'!R252,IF($N$7="V",'VA_k1=0.3_k2=0.7'!S252,"")))))))</f>
        <v>0.24673704225551346</v>
      </c>
      <c r="AA253" s="133">
        <f>IF($O$17="X",$Q$9,'VA_k1=0.4_k2=0.6'!M252)</f>
        <v>5</v>
      </c>
      <c r="AB253" s="133">
        <f>IF($O$17="X",$R$9,IF($N$7="S1",'VA_k1=0.4_k2=0.6'!N252,IF($N$7="S2",'VA_k1=0.4_k2=0.6'!O252,IF($N$7="I",'VA_k1=0.4_k2=0.6'!P252,IF($N$7="R",'VA_k1=0.4_k2=0.6'!Q252,IF($N$7="D",'VA_k1=0.4_k2=0.6'!R252,IF($N$7="V",'VA_k1=0.4_k2=0.6'!S252,"")))))))</f>
        <v>0.24673704225551346</v>
      </c>
      <c r="AC253" s="133">
        <f>IF($O$18="X",$Q$9,'VA_k1=0.5_k2=0.5'!M252)</f>
        <v>5</v>
      </c>
      <c r="AD253" s="133">
        <f>IF($O$18="X",$R$9,IF($N$7="S1",'VA_k1=0.5_k2=0.5'!N252,IF($N$7="S2",'VA_k1=0.5_k2=0.5'!O252,IF($N$7="I",'VA_k1=0.5_k2=0.5'!P252,IF($N$7="R",'VA_k1=0.5_k2=0.5'!Q252,IF($N$7="D",'VA_k1=0.5_k2=0.5'!R252,IF($N$7="V",'VA_k1=0.5_k2=0.5'!S252,"")))))))</f>
        <v>0.24673704225551346</v>
      </c>
      <c r="AE253" s="133">
        <f>IF($O$19="X",$Q$9,'VA_k1=0.6_k2=0.4'!M252)</f>
        <v>5</v>
      </c>
      <c r="AF253" s="133">
        <f>IF($O$19="X",$R$9,IF($N$7="S1",'VA_k1=0.6_k2=0.4'!N252,IF($N$7="S2",'VA_k1=0.6_k2=0.4'!O252,IF($N$7="I",'VA_k1=0.6_k2=0.4'!P252,IF($N$7="R",'VA_k1=0.6_k2=0.4'!Q252,IF($N$7="D",'VA_k1=0.6_k2=0.4'!R252,IF($N$7="V",'VA_k1=0.6_k2=0.4'!S252,"")))))))</f>
        <v>0.24673704225551346</v>
      </c>
      <c r="AG253" s="133">
        <f>IF($O$20="X",$Q$9,'VA_k1=0.7_k2=0.3'!M252)</f>
        <v>5</v>
      </c>
      <c r="AH253" s="133">
        <f>IF($O$20="X",$R$9,IF($N$7="S1",'VA_k1=0.7_k2=0.3'!N252,IF($N$7="S2",'VA_k1=0.7_k2=0.3'!O252,IF($N$7="I",'VA_k1=0.7_k2=0.3'!P252,IF($N$7="R",'VA_k1=0.7_k2=0.3'!Q252,IF($N$7="D",'VA_k1=0.7_k2=0.3'!R252,IF($N$7="V",'VA_k1=0.7_k2=0.3'!S252,"")))))))</f>
        <v>0.24673704225551346</v>
      </c>
      <c r="AI253" s="133">
        <f>IF($O$21="X",$Q$9,'VA_k1=0.8_k2=0.2'!M252)</f>
        <v>5</v>
      </c>
      <c r="AJ253" s="133">
        <f>IF($O$21="X",$R$9,IF($N$7="S1",'VA_k1=0.8_k2=0.2'!N252,IF($N$7="S2",'VA_k1=0.8_k2=0.2'!O252,IF($N$7="I",'VA_k1=0.8_k2=0.2'!P252,IF($N$7="R",'VA_k1=0.8_k2=0.2'!Q252,IF($N$7="D",'VA_k1=0.8_k2=0.2'!R252,IF($N$7="V",'VA_k1=0.8_k2=0.2'!S252,"")))))))</f>
        <v>0.24673704225551346</v>
      </c>
      <c r="AK253" s="133" t="e">
        <f>IF($O$22="X",$Q$9,'VA_k1=0.9_k2=0.1'!M252)</f>
        <v>#N/A</v>
      </c>
      <c r="AL253" s="133" t="e">
        <f>IF($O$22="X",$R$9,IF($N$7="S1",'VA_k1=0.9_k2=0.1'!N252,IF($N$7="S2",'VA_k1=0.9_k2=0.1'!O252,IF($N$7="I",'VA_k1=0.9_k2=0.1'!P252,IF($N$7="R",'VA_k1=0.9_k2=0.1'!Q252,IF($N$7="D",'VA_k1=0.9_k2=0.1'!R252,IF($N$7="V",'VA_k1=0.9_k2=0.1'!S252,"")))))))</f>
        <v>#N/A</v>
      </c>
      <c r="AM253" s="133">
        <f>IF($O$23="X",$Q$9,'VA_k1=1.0_k2=0.0'!M252)</f>
        <v>5</v>
      </c>
      <c r="AN253" s="133">
        <f>IF($O$23="X",$R$9,IF($N$7="S1",'VA_k1=1.0_k2=0.0'!N252,IF($N$7="S2",'VA_k1=1.0_k2=0.0'!O252,IF($N$7="I",'VA_k1=1.0_k2=0.0'!P252,IF($N$7="R",'VA_k1=1.0_k2=0.0'!Q252,IF($N$7="D",'VA_k1=1.0_k2=0.0'!R252,IF($N$7="V",'VA_k1=1.0_k2=0.0'!S252,"")))))))</f>
        <v>0.24673704225551346</v>
      </c>
    </row>
    <row r="254" spans="17:40" x14ac:dyDescent="0.25">
      <c r="Q254" s="133" t="e">
        <f>IF($O$12="X",$Q$9,'RESULTS (2S)'!B268)</f>
        <v>#N/A</v>
      </c>
      <c r="R254" s="133" t="e">
        <f>IF($O$12="X",$R$9,IF($N$7="S1",'RESULTS (2S)'!C268,IF($N$7="S2",'RESULTS (2S)'!D268,IF($N$7="I",'RESULTS (2S)'!E268,IF($N$7="R",'RESULTS (2S)'!F268,IF($N$7="D",'RESULTS (2S)'!G268,IF($N$7="V",'RESULTS (2S)'!H268,"")))))))</f>
        <v>#N/A</v>
      </c>
      <c r="S254" s="133">
        <f>IF($O$13="X",$Q$9,'VA_k1=0.0_k2=1.0'!M253)</f>
        <v>5</v>
      </c>
      <c r="T254" s="133">
        <f>IF($O$13="X",$R$9,IF($N$7="S1",'VA_k1=0.0_k2=1.0'!N253,IF($N$7="S2",'VA_k1=0.0_k2=1.0'!O253,IF($N$7="I",'VA_k1=0.0_k2=1.0'!P253,IF($N$7="R",'VA_k1=0.0_k2=1.0'!Q253,IF($N$7="D",'VA_k1=0.0_k2=1.0'!R253,IF($N$7="V",'VA_k1=0.0_k2=1.0'!S253,"")))))))</f>
        <v>0.24673704225551346</v>
      </c>
      <c r="U254" s="133">
        <f>IF($O$14="X",$Q$9,'VA_k1=0.1_k2=0.9'!M253)</f>
        <v>5</v>
      </c>
      <c r="V254" s="133">
        <f>IF($O$14="X",$R$9,IF($N$7="S1",'VA_k1=0.1_k2=0.9'!N253,IF($N$7="S2",'VA_k1=0.1_k2=0.9'!O253,IF($N$7="I",'VA_k1=0.1_k2=0.9'!P253,IF($N$7="R",'VA_k1=0.1_k2=0.9'!Q253,IF($N$7="D",'VA_k1=0.1_k2=0.9'!R253,IF($N$7="V",'VA_k1=0.1_k2=0.9'!S253,"")))))))</f>
        <v>0.24673704225551346</v>
      </c>
      <c r="W254" s="133">
        <f>IF($O$15="X",$Q$9,'VA_k1=0.2_k2=0.8'!M253)</f>
        <v>5</v>
      </c>
      <c r="X254" s="133">
        <f>IF($O$15="X",$R$9,IF($N$7="S1",'VA_k1=0.2_k2=0.8'!N253,IF($N$7="S2",'VA_k1=0.2_k2=0.8'!O253,IF($N$7="I",'VA_k1=0.2_k2=0.8'!P253,IF($N$7="R",'VA_k1=0.2_k2=0.8'!Q253,IF($N$7="D",'VA_k1=0.2_k2=0.8'!R253,IF($N$7="V",'VA_k1=0.2_k2=0.8'!S253,"")))))))</f>
        <v>0.24673704225551346</v>
      </c>
      <c r="Y254" s="133">
        <f>IF($O$16="X",$Q$9,'VA_k1=0.3_k2=0.7'!M253)</f>
        <v>5</v>
      </c>
      <c r="Z254" s="133">
        <f>IF($O$16="X",$R$9,IF($N$7="S1",'VA_k1=0.3_k2=0.7'!N253,IF($N$7="S2",'VA_k1=0.3_k2=0.7'!O253,IF($N$7="I",'VA_k1=0.3_k2=0.7'!P253,IF($N$7="R",'VA_k1=0.3_k2=0.7'!Q253,IF($N$7="D",'VA_k1=0.3_k2=0.7'!R253,IF($N$7="V",'VA_k1=0.3_k2=0.7'!S253,"")))))))</f>
        <v>0.24673704225551346</v>
      </c>
      <c r="AA254" s="133">
        <f>IF($O$17="X",$Q$9,'VA_k1=0.4_k2=0.6'!M253)</f>
        <v>5</v>
      </c>
      <c r="AB254" s="133">
        <f>IF($O$17="X",$R$9,IF($N$7="S1",'VA_k1=0.4_k2=0.6'!N253,IF($N$7="S2",'VA_k1=0.4_k2=0.6'!O253,IF($N$7="I",'VA_k1=0.4_k2=0.6'!P253,IF($N$7="R",'VA_k1=0.4_k2=0.6'!Q253,IF($N$7="D",'VA_k1=0.4_k2=0.6'!R253,IF($N$7="V",'VA_k1=0.4_k2=0.6'!S253,"")))))))</f>
        <v>0.24673704225551346</v>
      </c>
      <c r="AC254" s="133">
        <f>IF($O$18="X",$Q$9,'VA_k1=0.5_k2=0.5'!M253)</f>
        <v>5</v>
      </c>
      <c r="AD254" s="133">
        <f>IF($O$18="X",$R$9,IF($N$7="S1",'VA_k1=0.5_k2=0.5'!N253,IF($N$7="S2",'VA_k1=0.5_k2=0.5'!O253,IF($N$7="I",'VA_k1=0.5_k2=0.5'!P253,IF($N$7="R",'VA_k1=0.5_k2=0.5'!Q253,IF($N$7="D",'VA_k1=0.5_k2=0.5'!R253,IF($N$7="V",'VA_k1=0.5_k2=0.5'!S253,"")))))))</f>
        <v>0.24673704225551346</v>
      </c>
      <c r="AE254" s="133">
        <f>IF($O$19="X",$Q$9,'VA_k1=0.6_k2=0.4'!M253)</f>
        <v>5</v>
      </c>
      <c r="AF254" s="133">
        <f>IF($O$19="X",$R$9,IF($N$7="S1",'VA_k1=0.6_k2=0.4'!N253,IF($N$7="S2",'VA_k1=0.6_k2=0.4'!O253,IF($N$7="I",'VA_k1=0.6_k2=0.4'!P253,IF($N$7="R",'VA_k1=0.6_k2=0.4'!Q253,IF($N$7="D",'VA_k1=0.6_k2=0.4'!R253,IF($N$7="V",'VA_k1=0.6_k2=0.4'!S253,"")))))))</f>
        <v>0.24673704225551346</v>
      </c>
      <c r="AG254" s="133">
        <f>IF($O$20="X",$Q$9,'VA_k1=0.7_k2=0.3'!M253)</f>
        <v>5</v>
      </c>
      <c r="AH254" s="133">
        <f>IF($O$20="X",$R$9,IF($N$7="S1",'VA_k1=0.7_k2=0.3'!N253,IF($N$7="S2",'VA_k1=0.7_k2=0.3'!O253,IF($N$7="I",'VA_k1=0.7_k2=0.3'!P253,IF($N$7="R",'VA_k1=0.7_k2=0.3'!Q253,IF($N$7="D",'VA_k1=0.7_k2=0.3'!R253,IF($N$7="V",'VA_k1=0.7_k2=0.3'!S253,"")))))))</f>
        <v>0.24673704225551346</v>
      </c>
      <c r="AI254" s="133">
        <f>IF($O$21="X",$Q$9,'VA_k1=0.8_k2=0.2'!M253)</f>
        <v>5</v>
      </c>
      <c r="AJ254" s="133">
        <f>IF($O$21="X",$R$9,IF($N$7="S1",'VA_k1=0.8_k2=0.2'!N253,IF($N$7="S2",'VA_k1=0.8_k2=0.2'!O253,IF($N$7="I",'VA_k1=0.8_k2=0.2'!P253,IF($N$7="R",'VA_k1=0.8_k2=0.2'!Q253,IF($N$7="D",'VA_k1=0.8_k2=0.2'!R253,IF($N$7="V",'VA_k1=0.8_k2=0.2'!S253,"")))))))</f>
        <v>0.24673704225551346</v>
      </c>
      <c r="AK254" s="133" t="e">
        <f>IF($O$22="X",$Q$9,'VA_k1=0.9_k2=0.1'!M253)</f>
        <v>#N/A</v>
      </c>
      <c r="AL254" s="133" t="e">
        <f>IF($O$22="X",$R$9,IF($N$7="S1",'VA_k1=0.9_k2=0.1'!N253,IF($N$7="S2",'VA_k1=0.9_k2=0.1'!O253,IF($N$7="I",'VA_k1=0.9_k2=0.1'!P253,IF($N$7="R",'VA_k1=0.9_k2=0.1'!Q253,IF($N$7="D",'VA_k1=0.9_k2=0.1'!R253,IF($N$7="V",'VA_k1=0.9_k2=0.1'!S253,"")))))))</f>
        <v>#N/A</v>
      </c>
      <c r="AM254" s="133">
        <f>IF($O$23="X",$Q$9,'VA_k1=1.0_k2=0.0'!M253)</f>
        <v>5</v>
      </c>
      <c r="AN254" s="133">
        <f>IF($O$23="X",$R$9,IF($N$7="S1",'VA_k1=1.0_k2=0.0'!N253,IF($N$7="S2",'VA_k1=1.0_k2=0.0'!O253,IF($N$7="I",'VA_k1=1.0_k2=0.0'!P253,IF($N$7="R",'VA_k1=1.0_k2=0.0'!Q253,IF($N$7="D",'VA_k1=1.0_k2=0.0'!R253,IF($N$7="V",'VA_k1=1.0_k2=0.0'!S253,"")))))))</f>
        <v>0.24673704225551346</v>
      </c>
    </row>
    <row r="255" spans="17:40" x14ac:dyDescent="0.25">
      <c r="Q255" s="133" t="e">
        <f>IF($O$12="X",$Q$9,'RESULTS (2S)'!B269)</f>
        <v>#N/A</v>
      </c>
      <c r="R255" s="133" t="e">
        <f>IF($O$12="X",$R$9,IF($N$7="S1",'RESULTS (2S)'!C269,IF($N$7="S2",'RESULTS (2S)'!D269,IF($N$7="I",'RESULTS (2S)'!E269,IF($N$7="R",'RESULTS (2S)'!F269,IF($N$7="D",'RESULTS (2S)'!G269,IF($N$7="V",'RESULTS (2S)'!H269,"")))))))</f>
        <v>#N/A</v>
      </c>
      <c r="S255" s="133">
        <f>IF($O$13="X",$Q$9,'VA_k1=0.0_k2=1.0'!M254)</f>
        <v>5</v>
      </c>
      <c r="T255" s="133">
        <f>IF($O$13="X",$R$9,IF($N$7="S1",'VA_k1=0.0_k2=1.0'!N254,IF($N$7="S2",'VA_k1=0.0_k2=1.0'!O254,IF($N$7="I",'VA_k1=0.0_k2=1.0'!P254,IF($N$7="R",'VA_k1=0.0_k2=1.0'!Q254,IF($N$7="D",'VA_k1=0.0_k2=1.0'!R254,IF($N$7="V",'VA_k1=0.0_k2=1.0'!S254,"")))))))</f>
        <v>0.24673704225551346</v>
      </c>
      <c r="U255" s="133">
        <f>IF($O$14="X",$Q$9,'VA_k1=0.1_k2=0.9'!M254)</f>
        <v>5</v>
      </c>
      <c r="V255" s="133">
        <f>IF($O$14="X",$R$9,IF($N$7="S1",'VA_k1=0.1_k2=0.9'!N254,IF($N$7="S2",'VA_k1=0.1_k2=0.9'!O254,IF($N$7="I",'VA_k1=0.1_k2=0.9'!P254,IF($N$7="R",'VA_k1=0.1_k2=0.9'!Q254,IF($N$7="D",'VA_k1=0.1_k2=0.9'!R254,IF($N$7="V",'VA_k1=0.1_k2=0.9'!S254,"")))))))</f>
        <v>0.24673704225551346</v>
      </c>
      <c r="W255" s="133">
        <f>IF($O$15="X",$Q$9,'VA_k1=0.2_k2=0.8'!M254)</f>
        <v>5</v>
      </c>
      <c r="X255" s="133">
        <f>IF($O$15="X",$R$9,IF($N$7="S1",'VA_k1=0.2_k2=0.8'!N254,IF($N$7="S2",'VA_k1=0.2_k2=0.8'!O254,IF($N$7="I",'VA_k1=0.2_k2=0.8'!P254,IF($N$7="R",'VA_k1=0.2_k2=0.8'!Q254,IF($N$7="D",'VA_k1=0.2_k2=0.8'!R254,IF($N$7="V",'VA_k1=0.2_k2=0.8'!S254,"")))))))</f>
        <v>0.24673704225551346</v>
      </c>
      <c r="Y255" s="133">
        <f>IF($O$16="X",$Q$9,'VA_k1=0.3_k2=0.7'!M254)</f>
        <v>5</v>
      </c>
      <c r="Z255" s="133">
        <f>IF($O$16="X",$R$9,IF($N$7="S1",'VA_k1=0.3_k2=0.7'!N254,IF($N$7="S2",'VA_k1=0.3_k2=0.7'!O254,IF($N$7="I",'VA_k1=0.3_k2=0.7'!P254,IF($N$7="R",'VA_k1=0.3_k2=0.7'!Q254,IF($N$7="D",'VA_k1=0.3_k2=0.7'!R254,IF($N$7="V",'VA_k1=0.3_k2=0.7'!S254,"")))))))</f>
        <v>0.24673704225551346</v>
      </c>
      <c r="AA255" s="133">
        <f>IF($O$17="X",$Q$9,'VA_k1=0.4_k2=0.6'!M254)</f>
        <v>5</v>
      </c>
      <c r="AB255" s="133">
        <f>IF($O$17="X",$R$9,IF($N$7="S1",'VA_k1=0.4_k2=0.6'!N254,IF($N$7="S2",'VA_k1=0.4_k2=0.6'!O254,IF($N$7="I",'VA_k1=0.4_k2=0.6'!P254,IF($N$7="R",'VA_k1=0.4_k2=0.6'!Q254,IF($N$7="D",'VA_k1=0.4_k2=0.6'!R254,IF($N$7="V",'VA_k1=0.4_k2=0.6'!S254,"")))))))</f>
        <v>0.24673704225551346</v>
      </c>
      <c r="AC255" s="133">
        <f>IF($O$18="X",$Q$9,'VA_k1=0.5_k2=0.5'!M254)</f>
        <v>5</v>
      </c>
      <c r="AD255" s="133">
        <f>IF($O$18="X",$R$9,IF($N$7="S1",'VA_k1=0.5_k2=0.5'!N254,IF($N$7="S2",'VA_k1=0.5_k2=0.5'!O254,IF($N$7="I",'VA_k1=0.5_k2=0.5'!P254,IF($N$7="R",'VA_k1=0.5_k2=0.5'!Q254,IF($N$7="D",'VA_k1=0.5_k2=0.5'!R254,IF($N$7="V",'VA_k1=0.5_k2=0.5'!S254,"")))))))</f>
        <v>0.24673704225551346</v>
      </c>
      <c r="AE255" s="133">
        <f>IF($O$19="X",$Q$9,'VA_k1=0.6_k2=0.4'!M254)</f>
        <v>5</v>
      </c>
      <c r="AF255" s="133">
        <f>IF($O$19="X",$R$9,IF($N$7="S1",'VA_k1=0.6_k2=0.4'!N254,IF($N$7="S2",'VA_k1=0.6_k2=0.4'!O254,IF($N$7="I",'VA_k1=0.6_k2=0.4'!P254,IF($N$7="R",'VA_k1=0.6_k2=0.4'!Q254,IF($N$7="D",'VA_k1=0.6_k2=0.4'!R254,IF($N$7="V",'VA_k1=0.6_k2=0.4'!S254,"")))))))</f>
        <v>0.24673704225551346</v>
      </c>
      <c r="AG255" s="133">
        <f>IF($O$20="X",$Q$9,'VA_k1=0.7_k2=0.3'!M254)</f>
        <v>5</v>
      </c>
      <c r="AH255" s="133">
        <f>IF($O$20="X",$R$9,IF($N$7="S1",'VA_k1=0.7_k2=0.3'!N254,IF($N$7="S2",'VA_k1=0.7_k2=0.3'!O254,IF($N$7="I",'VA_k1=0.7_k2=0.3'!P254,IF($N$7="R",'VA_k1=0.7_k2=0.3'!Q254,IF($N$7="D",'VA_k1=0.7_k2=0.3'!R254,IF($N$7="V",'VA_k1=0.7_k2=0.3'!S254,"")))))))</f>
        <v>0.24673704225551346</v>
      </c>
      <c r="AI255" s="133">
        <f>IF($O$21="X",$Q$9,'VA_k1=0.8_k2=0.2'!M254)</f>
        <v>5</v>
      </c>
      <c r="AJ255" s="133">
        <f>IF($O$21="X",$R$9,IF($N$7="S1",'VA_k1=0.8_k2=0.2'!N254,IF($N$7="S2",'VA_k1=0.8_k2=0.2'!O254,IF($N$7="I",'VA_k1=0.8_k2=0.2'!P254,IF($N$7="R",'VA_k1=0.8_k2=0.2'!Q254,IF($N$7="D",'VA_k1=0.8_k2=0.2'!R254,IF($N$7="V",'VA_k1=0.8_k2=0.2'!S254,"")))))))</f>
        <v>0.24673704225551346</v>
      </c>
      <c r="AK255" s="133" t="e">
        <f>IF($O$22="X",$Q$9,'VA_k1=0.9_k2=0.1'!M254)</f>
        <v>#N/A</v>
      </c>
      <c r="AL255" s="133" t="e">
        <f>IF($O$22="X",$R$9,IF($N$7="S1",'VA_k1=0.9_k2=0.1'!N254,IF($N$7="S2",'VA_k1=0.9_k2=0.1'!O254,IF($N$7="I",'VA_k1=0.9_k2=0.1'!P254,IF($N$7="R",'VA_k1=0.9_k2=0.1'!Q254,IF($N$7="D",'VA_k1=0.9_k2=0.1'!R254,IF($N$7="V",'VA_k1=0.9_k2=0.1'!S254,"")))))))</f>
        <v>#N/A</v>
      </c>
      <c r="AM255" s="133">
        <f>IF($O$23="X",$Q$9,'VA_k1=1.0_k2=0.0'!M254)</f>
        <v>5</v>
      </c>
      <c r="AN255" s="133">
        <f>IF($O$23="X",$R$9,IF($N$7="S1",'VA_k1=1.0_k2=0.0'!N254,IF($N$7="S2",'VA_k1=1.0_k2=0.0'!O254,IF($N$7="I",'VA_k1=1.0_k2=0.0'!P254,IF($N$7="R",'VA_k1=1.0_k2=0.0'!Q254,IF($N$7="D",'VA_k1=1.0_k2=0.0'!R254,IF($N$7="V",'VA_k1=1.0_k2=0.0'!S254,"")))))))</f>
        <v>0.24673704225551346</v>
      </c>
    </row>
    <row r="256" spans="17:40" x14ac:dyDescent="0.25">
      <c r="Q256" s="133" t="e">
        <f>IF($O$12="X",$Q$9,'RESULTS (2S)'!B270)</f>
        <v>#N/A</v>
      </c>
      <c r="R256" s="133" t="e">
        <f>IF($O$12="X",$R$9,IF($N$7="S1",'RESULTS (2S)'!C270,IF($N$7="S2",'RESULTS (2S)'!D270,IF($N$7="I",'RESULTS (2S)'!E270,IF($N$7="R",'RESULTS (2S)'!F270,IF($N$7="D",'RESULTS (2S)'!G270,IF($N$7="V",'RESULTS (2S)'!H270,"")))))))</f>
        <v>#N/A</v>
      </c>
      <c r="S256" s="133">
        <f>IF($O$13="X",$Q$9,'VA_k1=0.0_k2=1.0'!M255)</f>
        <v>5</v>
      </c>
      <c r="T256" s="133">
        <f>IF($O$13="X",$R$9,IF($N$7="S1",'VA_k1=0.0_k2=1.0'!N255,IF($N$7="S2",'VA_k1=0.0_k2=1.0'!O255,IF($N$7="I",'VA_k1=0.0_k2=1.0'!P255,IF($N$7="R",'VA_k1=0.0_k2=1.0'!Q255,IF($N$7="D",'VA_k1=0.0_k2=1.0'!R255,IF($N$7="V",'VA_k1=0.0_k2=1.0'!S255,"")))))))</f>
        <v>0.24673704225551346</v>
      </c>
      <c r="U256" s="133">
        <f>IF($O$14="X",$Q$9,'VA_k1=0.1_k2=0.9'!M255)</f>
        <v>5</v>
      </c>
      <c r="V256" s="133">
        <f>IF($O$14="X",$R$9,IF($N$7="S1",'VA_k1=0.1_k2=0.9'!N255,IF($N$7="S2",'VA_k1=0.1_k2=0.9'!O255,IF($N$7="I",'VA_k1=0.1_k2=0.9'!P255,IF($N$7="R",'VA_k1=0.1_k2=0.9'!Q255,IF($N$7="D",'VA_k1=0.1_k2=0.9'!R255,IF($N$7="V",'VA_k1=0.1_k2=0.9'!S255,"")))))))</f>
        <v>0.24673704225551346</v>
      </c>
      <c r="W256" s="133">
        <f>IF($O$15="X",$Q$9,'VA_k1=0.2_k2=0.8'!M255)</f>
        <v>5</v>
      </c>
      <c r="X256" s="133">
        <f>IF($O$15="X",$R$9,IF($N$7="S1",'VA_k1=0.2_k2=0.8'!N255,IF($N$7="S2",'VA_k1=0.2_k2=0.8'!O255,IF($N$7="I",'VA_k1=0.2_k2=0.8'!P255,IF($N$7="R",'VA_k1=0.2_k2=0.8'!Q255,IF($N$7="D",'VA_k1=0.2_k2=0.8'!R255,IF($N$7="V",'VA_k1=0.2_k2=0.8'!S255,"")))))))</f>
        <v>0.24673704225551346</v>
      </c>
      <c r="Y256" s="133">
        <f>IF($O$16="X",$Q$9,'VA_k1=0.3_k2=0.7'!M255)</f>
        <v>5</v>
      </c>
      <c r="Z256" s="133">
        <f>IF($O$16="X",$R$9,IF($N$7="S1",'VA_k1=0.3_k2=0.7'!N255,IF($N$7="S2",'VA_k1=0.3_k2=0.7'!O255,IF($N$7="I",'VA_k1=0.3_k2=0.7'!P255,IF($N$7="R",'VA_k1=0.3_k2=0.7'!Q255,IF($N$7="D",'VA_k1=0.3_k2=0.7'!R255,IF($N$7="V",'VA_k1=0.3_k2=0.7'!S255,"")))))))</f>
        <v>0.24673704225551346</v>
      </c>
      <c r="AA256" s="133">
        <f>IF($O$17="X",$Q$9,'VA_k1=0.4_k2=0.6'!M255)</f>
        <v>5</v>
      </c>
      <c r="AB256" s="133">
        <f>IF($O$17="X",$R$9,IF($N$7="S1",'VA_k1=0.4_k2=0.6'!N255,IF($N$7="S2",'VA_k1=0.4_k2=0.6'!O255,IF($N$7="I",'VA_k1=0.4_k2=0.6'!P255,IF($N$7="R",'VA_k1=0.4_k2=0.6'!Q255,IF($N$7="D",'VA_k1=0.4_k2=0.6'!R255,IF($N$7="V",'VA_k1=0.4_k2=0.6'!S255,"")))))))</f>
        <v>0.24673704225551346</v>
      </c>
      <c r="AC256" s="133">
        <f>IF($O$18="X",$Q$9,'VA_k1=0.5_k2=0.5'!M255)</f>
        <v>5</v>
      </c>
      <c r="AD256" s="133">
        <f>IF($O$18="X",$R$9,IF($N$7="S1",'VA_k1=0.5_k2=0.5'!N255,IF($N$7="S2",'VA_k1=0.5_k2=0.5'!O255,IF($N$7="I",'VA_k1=0.5_k2=0.5'!P255,IF($N$7="R",'VA_k1=0.5_k2=0.5'!Q255,IF($N$7="D",'VA_k1=0.5_k2=0.5'!R255,IF($N$7="V",'VA_k1=0.5_k2=0.5'!S255,"")))))))</f>
        <v>0.24673704225551346</v>
      </c>
      <c r="AE256" s="133">
        <f>IF($O$19="X",$Q$9,'VA_k1=0.6_k2=0.4'!M255)</f>
        <v>5</v>
      </c>
      <c r="AF256" s="133">
        <f>IF($O$19="X",$R$9,IF($N$7="S1",'VA_k1=0.6_k2=0.4'!N255,IF($N$7="S2",'VA_k1=0.6_k2=0.4'!O255,IF($N$7="I",'VA_k1=0.6_k2=0.4'!P255,IF($N$7="R",'VA_k1=0.6_k2=0.4'!Q255,IF($N$7="D",'VA_k1=0.6_k2=0.4'!R255,IF($N$7="V",'VA_k1=0.6_k2=0.4'!S255,"")))))))</f>
        <v>0.24673704225551346</v>
      </c>
      <c r="AG256" s="133">
        <f>IF($O$20="X",$Q$9,'VA_k1=0.7_k2=0.3'!M255)</f>
        <v>5</v>
      </c>
      <c r="AH256" s="133">
        <f>IF($O$20="X",$R$9,IF($N$7="S1",'VA_k1=0.7_k2=0.3'!N255,IF($N$7="S2",'VA_k1=0.7_k2=0.3'!O255,IF($N$7="I",'VA_k1=0.7_k2=0.3'!P255,IF($N$7="R",'VA_k1=0.7_k2=0.3'!Q255,IF($N$7="D",'VA_k1=0.7_k2=0.3'!R255,IF($N$7="V",'VA_k1=0.7_k2=0.3'!S255,"")))))))</f>
        <v>0.24673704225551346</v>
      </c>
      <c r="AI256" s="133">
        <f>IF($O$21="X",$Q$9,'VA_k1=0.8_k2=0.2'!M255)</f>
        <v>5</v>
      </c>
      <c r="AJ256" s="133">
        <f>IF($O$21="X",$R$9,IF($N$7="S1",'VA_k1=0.8_k2=0.2'!N255,IF($N$7="S2",'VA_k1=0.8_k2=0.2'!O255,IF($N$7="I",'VA_k1=0.8_k2=0.2'!P255,IF($N$7="R",'VA_k1=0.8_k2=0.2'!Q255,IF($N$7="D",'VA_k1=0.8_k2=0.2'!R255,IF($N$7="V",'VA_k1=0.8_k2=0.2'!S255,"")))))))</f>
        <v>0.24673704225551346</v>
      </c>
      <c r="AK256" s="133" t="e">
        <f>IF($O$22="X",$Q$9,'VA_k1=0.9_k2=0.1'!M255)</f>
        <v>#N/A</v>
      </c>
      <c r="AL256" s="133" t="e">
        <f>IF($O$22="X",$R$9,IF($N$7="S1",'VA_k1=0.9_k2=0.1'!N255,IF($N$7="S2",'VA_k1=0.9_k2=0.1'!O255,IF($N$7="I",'VA_k1=0.9_k2=0.1'!P255,IF($N$7="R",'VA_k1=0.9_k2=0.1'!Q255,IF($N$7="D",'VA_k1=0.9_k2=0.1'!R255,IF($N$7="V",'VA_k1=0.9_k2=0.1'!S255,"")))))))</f>
        <v>#N/A</v>
      </c>
      <c r="AM256" s="133">
        <f>IF($O$23="X",$Q$9,'VA_k1=1.0_k2=0.0'!M255)</f>
        <v>5</v>
      </c>
      <c r="AN256" s="133">
        <f>IF($O$23="X",$R$9,IF($N$7="S1",'VA_k1=1.0_k2=0.0'!N255,IF($N$7="S2",'VA_k1=1.0_k2=0.0'!O255,IF($N$7="I",'VA_k1=1.0_k2=0.0'!P255,IF($N$7="R",'VA_k1=1.0_k2=0.0'!Q255,IF($N$7="D",'VA_k1=1.0_k2=0.0'!R255,IF($N$7="V",'VA_k1=1.0_k2=0.0'!S255,"")))))))</f>
        <v>0.24673704225551346</v>
      </c>
    </row>
    <row r="257" spans="17:40" x14ac:dyDescent="0.25">
      <c r="Q257" s="133" t="e">
        <f>IF($O$12="X",$Q$9,'RESULTS (2S)'!B271)</f>
        <v>#N/A</v>
      </c>
      <c r="R257" s="133" t="e">
        <f>IF($O$12="X",$R$9,IF($N$7="S1",'RESULTS (2S)'!C271,IF($N$7="S2",'RESULTS (2S)'!D271,IF($N$7="I",'RESULTS (2S)'!E271,IF($N$7="R",'RESULTS (2S)'!F271,IF($N$7="D",'RESULTS (2S)'!G271,IF($N$7="V",'RESULTS (2S)'!H271,"")))))))</f>
        <v>#N/A</v>
      </c>
      <c r="S257" s="133">
        <f>IF($O$13="X",$Q$9,'VA_k1=0.0_k2=1.0'!M256)</f>
        <v>5</v>
      </c>
      <c r="T257" s="133">
        <f>IF($O$13="X",$R$9,IF($N$7="S1",'VA_k1=0.0_k2=1.0'!N256,IF($N$7="S2",'VA_k1=0.0_k2=1.0'!O256,IF($N$7="I",'VA_k1=0.0_k2=1.0'!P256,IF($N$7="R",'VA_k1=0.0_k2=1.0'!Q256,IF($N$7="D",'VA_k1=0.0_k2=1.0'!R256,IF($N$7="V",'VA_k1=0.0_k2=1.0'!S256,"")))))))</f>
        <v>0.24673704225551346</v>
      </c>
      <c r="U257" s="133">
        <f>IF($O$14="X",$Q$9,'VA_k1=0.1_k2=0.9'!M256)</f>
        <v>5</v>
      </c>
      <c r="V257" s="133">
        <f>IF($O$14="X",$R$9,IF($N$7="S1",'VA_k1=0.1_k2=0.9'!N256,IF($N$7="S2",'VA_k1=0.1_k2=0.9'!O256,IF($N$7="I",'VA_k1=0.1_k2=0.9'!P256,IF($N$7="R",'VA_k1=0.1_k2=0.9'!Q256,IF($N$7="D",'VA_k1=0.1_k2=0.9'!R256,IF($N$7="V",'VA_k1=0.1_k2=0.9'!S256,"")))))))</f>
        <v>0.24673704225551346</v>
      </c>
      <c r="W257" s="133">
        <f>IF($O$15="X",$Q$9,'VA_k1=0.2_k2=0.8'!M256)</f>
        <v>5</v>
      </c>
      <c r="X257" s="133">
        <f>IF($O$15="X",$R$9,IF($N$7="S1",'VA_k1=0.2_k2=0.8'!N256,IF($N$7="S2",'VA_k1=0.2_k2=0.8'!O256,IF($N$7="I",'VA_k1=0.2_k2=0.8'!P256,IF($N$7="R",'VA_k1=0.2_k2=0.8'!Q256,IF($N$7="D",'VA_k1=0.2_k2=0.8'!R256,IF($N$7="V",'VA_k1=0.2_k2=0.8'!S256,"")))))))</f>
        <v>0.24673704225551346</v>
      </c>
      <c r="Y257" s="133">
        <f>IF($O$16="X",$Q$9,'VA_k1=0.3_k2=0.7'!M256)</f>
        <v>5</v>
      </c>
      <c r="Z257" s="133">
        <f>IF($O$16="X",$R$9,IF($N$7="S1",'VA_k1=0.3_k2=0.7'!N256,IF($N$7="S2",'VA_k1=0.3_k2=0.7'!O256,IF($N$7="I",'VA_k1=0.3_k2=0.7'!P256,IF($N$7="R",'VA_k1=0.3_k2=0.7'!Q256,IF($N$7="D",'VA_k1=0.3_k2=0.7'!R256,IF($N$7="V",'VA_k1=0.3_k2=0.7'!S256,"")))))))</f>
        <v>0.24673704225551346</v>
      </c>
      <c r="AA257" s="133">
        <f>IF($O$17="X",$Q$9,'VA_k1=0.4_k2=0.6'!M256)</f>
        <v>5</v>
      </c>
      <c r="AB257" s="133">
        <f>IF($O$17="X",$R$9,IF($N$7="S1",'VA_k1=0.4_k2=0.6'!N256,IF($N$7="S2",'VA_k1=0.4_k2=0.6'!O256,IF($N$7="I",'VA_k1=0.4_k2=0.6'!P256,IF($N$7="R",'VA_k1=0.4_k2=0.6'!Q256,IF($N$7="D",'VA_k1=0.4_k2=0.6'!R256,IF($N$7="V",'VA_k1=0.4_k2=0.6'!S256,"")))))))</f>
        <v>0.24673704225551346</v>
      </c>
      <c r="AC257" s="133">
        <f>IF($O$18="X",$Q$9,'VA_k1=0.5_k2=0.5'!M256)</f>
        <v>5</v>
      </c>
      <c r="AD257" s="133">
        <f>IF($O$18="X",$R$9,IF($N$7="S1",'VA_k1=0.5_k2=0.5'!N256,IF($N$7="S2",'VA_k1=0.5_k2=0.5'!O256,IF($N$7="I",'VA_k1=0.5_k2=0.5'!P256,IF($N$7="R",'VA_k1=0.5_k2=0.5'!Q256,IF($N$7="D",'VA_k1=0.5_k2=0.5'!R256,IF($N$7="V",'VA_k1=0.5_k2=0.5'!S256,"")))))))</f>
        <v>0.24673704225551346</v>
      </c>
      <c r="AE257" s="133">
        <f>IF($O$19="X",$Q$9,'VA_k1=0.6_k2=0.4'!M256)</f>
        <v>5</v>
      </c>
      <c r="AF257" s="133">
        <f>IF($O$19="X",$R$9,IF($N$7="S1",'VA_k1=0.6_k2=0.4'!N256,IF($N$7="S2",'VA_k1=0.6_k2=0.4'!O256,IF($N$7="I",'VA_k1=0.6_k2=0.4'!P256,IF($N$7="R",'VA_k1=0.6_k2=0.4'!Q256,IF($N$7="D",'VA_k1=0.6_k2=0.4'!R256,IF($N$7="V",'VA_k1=0.6_k2=0.4'!S256,"")))))))</f>
        <v>0.24673704225551346</v>
      </c>
      <c r="AG257" s="133">
        <f>IF($O$20="X",$Q$9,'VA_k1=0.7_k2=0.3'!M256)</f>
        <v>5</v>
      </c>
      <c r="AH257" s="133">
        <f>IF($O$20="X",$R$9,IF($N$7="S1",'VA_k1=0.7_k2=0.3'!N256,IF($N$7="S2",'VA_k1=0.7_k2=0.3'!O256,IF($N$7="I",'VA_k1=0.7_k2=0.3'!P256,IF($N$7="R",'VA_k1=0.7_k2=0.3'!Q256,IF($N$7="D",'VA_k1=0.7_k2=0.3'!R256,IF($N$7="V",'VA_k1=0.7_k2=0.3'!S256,"")))))))</f>
        <v>0.24673704225551346</v>
      </c>
      <c r="AI257" s="133">
        <f>IF($O$21="X",$Q$9,'VA_k1=0.8_k2=0.2'!M256)</f>
        <v>5</v>
      </c>
      <c r="AJ257" s="133">
        <f>IF($O$21="X",$R$9,IF($N$7="S1",'VA_k1=0.8_k2=0.2'!N256,IF($N$7="S2",'VA_k1=0.8_k2=0.2'!O256,IF($N$7="I",'VA_k1=0.8_k2=0.2'!P256,IF($N$7="R",'VA_k1=0.8_k2=0.2'!Q256,IF($N$7="D",'VA_k1=0.8_k2=0.2'!R256,IF($N$7="V",'VA_k1=0.8_k2=0.2'!S256,"")))))))</f>
        <v>0.24673704225551346</v>
      </c>
      <c r="AK257" s="133" t="e">
        <f>IF($O$22="X",$Q$9,'VA_k1=0.9_k2=0.1'!M256)</f>
        <v>#N/A</v>
      </c>
      <c r="AL257" s="133" t="e">
        <f>IF($O$22="X",$R$9,IF($N$7="S1",'VA_k1=0.9_k2=0.1'!N256,IF($N$7="S2",'VA_k1=0.9_k2=0.1'!O256,IF($N$7="I",'VA_k1=0.9_k2=0.1'!P256,IF($N$7="R",'VA_k1=0.9_k2=0.1'!Q256,IF($N$7="D",'VA_k1=0.9_k2=0.1'!R256,IF($N$7="V",'VA_k1=0.9_k2=0.1'!S256,"")))))))</f>
        <v>#N/A</v>
      </c>
      <c r="AM257" s="133">
        <f>IF($O$23="X",$Q$9,'VA_k1=1.0_k2=0.0'!M256)</f>
        <v>5</v>
      </c>
      <c r="AN257" s="133">
        <f>IF($O$23="X",$R$9,IF($N$7="S1",'VA_k1=1.0_k2=0.0'!N256,IF($N$7="S2",'VA_k1=1.0_k2=0.0'!O256,IF($N$7="I",'VA_k1=1.0_k2=0.0'!P256,IF($N$7="R",'VA_k1=1.0_k2=0.0'!Q256,IF($N$7="D",'VA_k1=1.0_k2=0.0'!R256,IF($N$7="V",'VA_k1=1.0_k2=0.0'!S256,"")))))))</f>
        <v>0.24673704225551346</v>
      </c>
    </row>
    <row r="258" spans="17:40" x14ac:dyDescent="0.25">
      <c r="Q258" s="133" t="e">
        <f>IF($O$12="X",$Q$9,'RESULTS (2S)'!B272)</f>
        <v>#N/A</v>
      </c>
      <c r="R258" s="133" t="e">
        <f>IF($O$12="X",$R$9,IF($N$7="S1",'RESULTS (2S)'!C272,IF($N$7="S2",'RESULTS (2S)'!D272,IF($N$7="I",'RESULTS (2S)'!E272,IF($N$7="R",'RESULTS (2S)'!F272,IF($N$7="D",'RESULTS (2S)'!G272,IF($N$7="V",'RESULTS (2S)'!H272,"")))))))</f>
        <v>#N/A</v>
      </c>
      <c r="S258" s="133">
        <f>IF($O$13="X",$Q$9,'VA_k1=0.0_k2=1.0'!M257)</f>
        <v>5</v>
      </c>
      <c r="T258" s="133">
        <f>IF($O$13="X",$R$9,IF($N$7="S1",'VA_k1=0.0_k2=1.0'!N257,IF($N$7="S2",'VA_k1=0.0_k2=1.0'!O257,IF($N$7="I",'VA_k1=0.0_k2=1.0'!P257,IF($N$7="R",'VA_k1=0.0_k2=1.0'!Q257,IF($N$7="D",'VA_k1=0.0_k2=1.0'!R257,IF($N$7="V",'VA_k1=0.0_k2=1.0'!S257,"")))))))</f>
        <v>0.24673704225551346</v>
      </c>
      <c r="U258" s="133">
        <f>IF($O$14="X",$Q$9,'VA_k1=0.1_k2=0.9'!M257)</f>
        <v>5</v>
      </c>
      <c r="V258" s="133">
        <f>IF($O$14="X",$R$9,IF($N$7="S1",'VA_k1=0.1_k2=0.9'!N257,IF($N$7="S2",'VA_k1=0.1_k2=0.9'!O257,IF($N$7="I",'VA_k1=0.1_k2=0.9'!P257,IF($N$7="R",'VA_k1=0.1_k2=0.9'!Q257,IF($N$7="D",'VA_k1=0.1_k2=0.9'!R257,IF($N$7="V",'VA_k1=0.1_k2=0.9'!S257,"")))))))</f>
        <v>0.24673704225551346</v>
      </c>
      <c r="W258" s="133">
        <f>IF($O$15="X",$Q$9,'VA_k1=0.2_k2=0.8'!M257)</f>
        <v>5</v>
      </c>
      <c r="X258" s="133">
        <f>IF($O$15="X",$R$9,IF($N$7="S1",'VA_k1=0.2_k2=0.8'!N257,IF($N$7="S2",'VA_k1=0.2_k2=0.8'!O257,IF($N$7="I",'VA_k1=0.2_k2=0.8'!P257,IF($N$7="R",'VA_k1=0.2_k2=0.8'!Q257,IF($N$7="D",'VA_k1=0.2_k2=0.8'!R257,IF($N$7="V",'VA_k1=0.2_k2=0.8'!S257,"")))))))</f>
        <v>0.24673704225551346</v>
      </c>
      <c r="Y258" s="133">
        <f>IF($O$16="X",$Q$9,'VA_k1=0.3_k2=0.7'!M257)</f>
        <v>5</v>
      </c>
      <c r="Z258" s="133">
        <f>IF($O$16="X",$R$9,IF($N$7="S1",'VA_k1=0.3_k2=0.7'!N257,IF($N$7="S2",'VA_k1=0.3_k2=0.7'!O257,IF($N$7="I",'VA_k1=0.3_k2=0.7'!P257,IF($N$7="R",'VA_k1=0.3_k2=0.7'!Q257,IF($N$7="D",'VA_k1=0.3_k2=0.7'!R257,IF($N$7="V",'VA_k1=0.3_k2=0.7'!S257,"")))))))</f>
        <v>0.24673704225551346</v>
      </c>
      <c r="AA258" s="133">
        <f>IF($O$17="X",$Q$9,'VA_k1=0.4_k2=0.6'!M257)</f>
        <v>5</v>
      </c>
      <c r="AB258" s="133">
        <f>IF($O$17="X",$R$9,IF($N$7="S1",'VA_k1=0.4_k2=0.6'!N257,IF($N$7="S2",'VA_k1=0.4_k2=0.6'!O257,IF($N$7="I",'VA_k1=0.4_k2=0.6'!P257,IF($N$7="R",'VA_k1=0.4_k2=0.6'!Q257,IF($N$7="D",'VA_k1=0.4_k2=0.6'!R257,IF($N$7="V",'VA_k1=0.4_k2=0.6'!S257,"")))))))</f>
        <v>0.24673704225551346</v>
      </c>
      <c r="AC258" s="133">
        <f>IF($O$18="X",$Q$9,'VA_k1=0.5_k2=0.5'!M257)</f>
        <v>5</v>
      </c>
      <c r="AD258" s="133">
        <f>IF($O$18="X",$R$9,IF($N$7="S1",'VA_k1=0.5_k2=0.5'!N257,IF($N$7="S2",'VA_k1=0.5_k2=0.5'!O257,IF($N$7="I",'VA_k1=0.5_k2=0.5'!P257,IF($N$7="R",'VA_k1=0.5_k2=0.5'!Q257,IF($N$7="D",'VA_k1=0.5_k2=0.5'!R257,IF($N$7="V",'VA_k1=0.5_k2=0.5'!S257,"")))))))</f>
        <v>0.24673704225551346</v>
      </c>
      <c r="AE258" s="133">
        <f>IF($O$19="X",$Q$9,'VA_k1=0.6_k2=0.4'!M257)</f>
        <v>5</v>
      </c>
      <c r="AF258" s="133">
        <f>IF($O$19="X",$R$9,IF($N$7="S1",'VA_k1=0.6_k2=0.4'!N257,IF($N$7="S2",'VA_k1=0.6_k2=0.4'!O257,IF($N$7="I",'VA_k1=0.6_k2=0.4'!P257,IF($N$7="R",'VA_k1=0.6_k2=0.4'!Q257,IF($N$7="D",'VA_k1=0.6_k2=0.4'!R257,IF($N$7="V",'VA_k1=0.6_k2=0.4'!S257,"")))))))</f>
        <v>0.24673704225551346</v>
      </c>
      <c r="AG258" s="133">
        <f>IF($O$20="X",$Q$9,'VA_k1=0.7_k2=0.3'!M257)</f>
        <v>5</v>
      </c>
      <c r="AH258" s="133">
        <f>IF($O$20="X",$R$9,IF($N$7="S1",'VA_k1=0.7_k2=0.3'!N257,IF($N$7="S2",'VA_k1=0.7_k2=0.3'!O257,IF($N$7="I",'VA_k1=0.7_k2=0.3'!P257,IF($N$7="R",'VA_k1=0.7_k2=0.3'!Q257,IF($N$7="D",'VA_k1=0.7_k2=0.3'!R257,IF($N$7="V",'VA_k1=0.7_k2=0.3'!S257,"")))))))</f>
        <v>0.24673704225551346</v>
      </c>
      <c r="AI258" s="133">
        <f>IF($O$21="X",$Q$9,'VA_k1=0.8_k2=0.2'!M257)</f>
        <v>5</v>
      </c>
      <c r="AJ258" s="133">
        <f>IF($O$21="X",$R$9,IF($N$7="S1",'VA_k1=0.8_k2=0.2'!N257,IF($N$7="S2",'VA_k1=0.8_k2=0.2'!O257,IF($N$7="I",'VA_k1=0.8_k2=0.2'!P257,IF($N$7="R",'VA_k1=0.8_k2=0.2'!Q257,IF($N$7="D",'VA_k1=0.8_k2=0.2'!R257,IF($N$7="V",'VA_k1=0.8_k2=0.2'!S257,"")))))))</f>
        <v>0.24673704225551346</v>
      </c>
      <c r="AK258" s="133" t="e">
        <f>IF($O$22="X",$Q$9,'VA_k1=0.9_k2=0.1'!M257)</f>
        <v>#N/A</v>
      </c>
      <c r="AL258" s="133" t="e">
        <f>IF($O$22="X",$R$9,IF($N$7="S1",'VA_k1=0.9_k2=0.1'!N257,IF($N$7="S2",'VA_k1=0.9_k2=0.1'!O257,IF($N$7="I",'VA_k1=0.9_k2=0.1'!P257,IF($N$7="R",'VA_k1=0.9_k2=0.1'!Q257,IF($N$7="D",'VA_k1=0.9_k2=0.1'!R257,IF($N$7="V",'VA_k1=0.9_k2=0.1'!S257,"")))))))</f>
        <v>#N/A</v>
      </c>
      <c r="AM258" s="133">
        <f>IF($O$23="X",$Q$9,'VA_k1=1.0_k2=0.0'!M257)</f>
        <v>5</v>
      </c>
      <c r="AN258" s="133">
        <f>IF($O$23="X",$R$9,IF($N$7="S1",'VA_k1=1.0_k2=0.0'!N257,IF($N$7="S2",'VA_k1=1.0_k2=0.0'!O257,IF($N$7="I",'VA_k1=1.0_k2=0.0'!P257,IF($N$7="R",'VA_k1=1.0_k2=0.0'!Q257,IF($N$7="D",'VA_k1=1.0_k2=0.0'!R257,IF($N$7="V",'VA_k1=1.0_k2=0.0'!S257,"")))))))</f>
        <v>0.24673704225551346</v>
      </c>
    </row>
    <row r="259" spans="17:40" x14ac:dyDescent="0.25">
      <c r="Q259" s="133" t="e">
        <f>IF($O$12="X",$Q$9,'RESULTS (2S)'!B273)</f>
        <v>#N/A</v>
      </c>
      <c r="R259" s="133" t="e">
        <f>IF($O$12="X",$R$9,IF($N$7="S1",'RESULTS (2S)'!C273,IF($N$7="S2",'RESULTS (2S)'!D273,IF($N$7="I",'RESULTS (2S)'!E273,IF($N$7="R",'RESULTS (2S)'!F273,IF($N$7="D",'RESULTS (2S)'!G273,IF($N$7="V",'RESULTS (2S)'!H273,"")))))))</f>
        <v>#N/A</v>
      </c>
      <c r="S259" s="133">
        <f>IF($O$13="X",$Q$9,'VA_k1=0.0_k2=1.0'!M258)</f>
        <v>5</v>
      </c>
      <c r="T259" s="133">
        <f>IF($O$13="X",$R$9,IF($N$7="S1",'VA_k1=0.0_k2=1.0'!N258,IF($N$7="S2",'VA_k1=0.0_k2=1.0'!O258,IF($N$7="I",'VA_k1=0.0_k2=1.0'!P258,IF($N$7="R",'VA_k1=0.0_k2=1.0'!Q258,IF($N$7="D",'VA_k1=0.0_k2=1.0'!R258,IF($N$7="V",'VA_k1=0.0_k2=1.0'!S258,"")))))))</f>
        <v>0.24673704225551346</v>
      </c>
      <c r="U259" s="133">
        <f>IF($O$14="X",$Q$9,'VA_k1=0.1_k2=0.9'!M258)</f>
        <v>5</v>
      </c>
      <c r="V259" s="133">
        <f>IF($O$14="X",$R$9,IF($N$7="S1",'VA_k1=0.1_k2=0.9'!N258,IF($N$7="S2",'VA_k1=0.1_k2=0.9'!O258,IF($N$7="I",'VA_k1=0.1_k2=0.9'!P258,IF($N$7="R",'VA_k1=0.1_k2=0.9'!Q258,IF($N$7="D",'VA_k1=0.1_k2=0.9'!R258,IF($N$7="V",'VA_k1=0.1_k2=0.9'!S258,"")))))))</f>
        <v>0.24673704225551346</v>
      </c>
      <c r="W259" s="133">
        <f>IF($O$15="X",$Q$9,'VA_k1=0.2_k2=0.8'!M258)</f>
        <v>5</v>
      </c>
      <c r="X259" s="133">
        <f>IF($O$15="X",$R$9,IF($N$7="S1",'VA_k1=0.2_k2=0.8'!N258,IF($N$7="S2",'VA_k1=0.2_k2=0.8'!O258,IF($N$7="I",'VA_k1=0.2_k2=0.8'!P258,IF($N$7="R",'VA_k1=0.2_k2=0.8'!Q258,IF($N$7="D",'VA_k1=0.2_k2=0.8'!R258,IF($N$7="V",'VA_k1=0.2_k2=0.8'!S258,"")))))))</f>
        <v>0.24673704225551346</v>
      </c>
      <c r="Y259" s="133">
        <f>IF($O$16="X",$Q$9,'VA_k1=0.3_k2=0.7'!M258)</f>
        <v>5</v>
      </c>
      <c r="Z259" s="133">
        <f>IF($O$16="X",$R$9,IF($N$7="S1",'VA_k1=0.3_k2=0.7'!N258,IF($N$7="S2",'VA_k1=0.3_k2=0.7'!O258,IF($N$7="I",'VA_k1=0.3_k2=0.7'!P258,IF($N$7="R",'VA_k1=0.3_k2=0.7'!Q258,IF($N$7="D",'VA_k1=0.3_k2=0.7'!R258,IF($N$7="V",'VA_k1=0.3_k2=0.7'!S258,"")))))))</f>
        <v>0.24673704225551346</v>
      </c>
      <c r="AA259" s="133">
        <f>IF($O$17="X",$Q$9,'VA_k1=0.4_k2=0.6'!M258)</f>
        <v>5</v>
      </c>
      <c r="AB259" s="133">
        <f>IF($O$17="X",$R$9,IF($N$7="S1",'VA_k1=0.4_k2=0.6'!N258,IF($N$7="S2",'VA_k1=0.4_k2=0.6'!O258,IF($N$7="I",'VA_k1=0.4_k2=0.6'!P258,IF($N$7="R",'VA_k1=0.4_k2=0.6'!Q258,IF($N$7="D",'VA_k1=0.4_k2=0.6'!R258,IF($N$7="V",'VA_k1=0.4_k2=0.6'!S258,"")))))))</f>
        <v>0.24673704225551346</v>
      </c>
      <c r="AC259" s="133">
        <f>IF($O$18="X",$Q$9,'VA_k1=0.5_k2=0.5'!M258)</f>
        <v>5</v>
      </c>
      <c r="AD259" s="133">
        <f>IF($O$18="X",$R$9,IF($N$7="S1",'VA_k1=0.5_k2=0.5'!N258,IF($N$7="S2",'VA_k1=0.5_k2=0.5'!O258,IF($N$7="I",'VA_k1=0.5_k2=0.5'!P258,IF($N$7="R",'VA_k1=0.5_k2=0.5'!Q258,IF($N$7="D",'VA_k1=0.5_k2=0.5'!R258,IF($N$7="V",'VA_k1=0.5_k2=0.5'!S258,"")))))))</f>
        <v>0.24673704225551346</v>
      </c>
      <c r="AE259" s="133">
        <f>IF($O$19="X",$Q$9,'VA_k1=0.6_k2=0.4'!M258)</f>
        <v>5</v>
      </c>
      <c r="AF259" s="133">
        <f>IF($O$19="X",$R$9,IF($N$7="S1",'VA_k1=0.6_k2=0.4'!N258,IF($N$7="S2",'VA_k1=0.6_k2=0.4'!O258,IF($N$7="I",'VA_k1=0.6_k2=0.4'!P258,IF($N$7="R",'VA_k1=0.6_k2=0.4'!Q258,IF($N$7="D",'VA_k1=0.6_k2=0.4'!R258,IF($N$7="V",'VA_k1=0.6_k2=0.4'!S258,"")))))))</f>
        <v>0.24673704225551346</v>
      </c>
      <c r="AG259" s="133">
        <f>IF($O$20="X",$Q$9,'VA_k1=0.7_k2=0.3'!M258)</f>
        <v>5</v>
      </c>
      <c r="AH259" s="133">
        <f>IF($O$20="X",$R$9,IF($N$7="S1",'VA_k1=0.7_k2=0.3'!N258,IF($N$7="S2",'VA_k1=0.7_k2=0.3'!O258,IF($N$7="I",'VA_k1=0.7_k2=0.3'!P258,IF($N$7="R",'VA_k1=0.7_k2=0.3'!Q258,IF($N$7="D",'VA_k1=0.7_k2=0.3'!R258,IF($N$7="V",'VA_k1=0.7_k2=0.3'!S258,"")))))))</f>
        <v>0.24673704225551346</v>
      </c>
      <c r="AI259" s="133">
        <f>IF($O$21="X",$Q$9,'VA_k1=0.8_k2=0.2'!M258)</f>
        <v>5</v>
      </c>
      <c r="AJ259" s="133">
        <f>IF($O$21="X",$R$9,IF($N$7="S1",'VA_k1=0.8_k2=0.2'!N258,IF($N$7="S2",'VA_k1=0.8_k2=0.2'!O258,IF($N$7="I",'VA_k1=0.8_k2=0.2'!P258,IF($N$7="R",'VA_k1=0.8_k2=0.2'!Q258,IF($N$7="D",'VA_k1=0.8_k2=0.2'!R258,IF($N$7="V",'VA_k1=0.8_k2=0.2'!S258,"")))))))</f>
        <v>0.24673704225551346</v>
      </c>
      <c r="AK259" s="133" t="e">
        <f>IF($O$22="X",$Q$9,'VA_k1=0.9_k2=0.1'!M258)</f>
        <v>#N/A</v>
      </c>
      <c r="AL259" s="133" t="e">
        <f>IF($O$22="X",$R$9,IF($N$7="S1",'VA_k1=0.9_k2=0.1'!N258,IF($N$7="S2",'VA_k1=0.9_k2=0.1'!O258,IF($N$7="I",'VA_k1=0.9_k2=0.1'!P258,IF($N$7="R",'VA_k1=0.9_k2=0.1'!Q258,IF($N$7="D",'VA_k1=0.9_k2=0.1'!R258,IF($N$7="V",'VA_k1=0.9_k2=0.1'!S258,"")))))))</f>
        <v>#N/A</v>
      </c>
      <c r="AM259" s="133">
        <f>IF($O$23="X",$Q$9,'VA_k1=1.0_k2=0.0'!M258)</f>
        <v>5</v>
      </c>
      <c r="AN259" s="133">
        <f>IF($O$23="X",$R$9,IF($N$7="S1",'VA_k1=1.0_k2=0.0'!N258,IF($N$7="S2",'VA_k1=1.0_k2=0.0'!O258,IF($N$7="I",'VA_k1=1.0_k2=0.0'!P258,IF($N$7="R",'VA_k1=1.0_k2=0.0'!Q258,IF($N$7="D",'VA_k1=1.0_k2=0.0'!R258,IF($N$7="V",'VA_k1=1.0_k2=0.0'!S258,"")))))))</f>
        <v>0.24673704225551346</v>
      </c>
    </row>
    <row r="260" spans="17:40" x14ac:dyDescent="0.25">
      <c r="Q260" s="133" t="e">
        <f>IF($O$12="X",$Q$9,'RESULTS (2S)'!B274)</f>
        <v>#N/A</v>
      </c>
      <c r="R260" s="133" t="e">
        <f>IF($O$12="X",$R$9,IF($N$7="S1",'RESULTS (2S)'!C274,IF($N$7="S2",'RESULTS (2S)'!D274,IF($N$7="I",'RESULTS (2S)'!E274,IF($N$7="R",'RESULTS (2S)'!F274,IF($N$7="D",'RESULTS (2S)'!G274,IF($N$7="V",'RESULTS (2S)'!H274,"")))))))</f>
        <v>#N/A</v>
      </c>
      <c r="S260" s="133">
        <f>IF($O$13="X",$Q$9,'VA_k1=0.0_k2=1.0'!M259)</f>
        <v>5</v>
      </c>
      <c r="T260" s="133">
        <f>IF($O$13="X",$R$9,IF($N$7="S1",'VA_k1=0.0_k2=1.0'!N259,IF($N$7="S2",'VA_k1=0.0_k2=1.0'!O259,IF($N$7="I",'VA_k1=0.0_k2=1.0'!P259,IF($N$7="R",'VA_k1=0.0_k2=1.0'!Q259,IF($N$7="D",'VA_k1=0.0_k2=1.0'!R259,IF($N$7="V",'VA_k1=0.0_k2=1.0'!S259,"")))))))</f>
        <v>0.24673704225551346</v>
      </c>
      <c r="U260" s="133">
        <f>IF($O$14="X",$Q$9,'VA_k1=0.1_k2=0.9'!M259)</f>
        <v>5</v>
      </c>
      <c r="V260" s="133">
        <f>IF($O$14="X",$R$9,IF($N$7="S1",'VA_k1=0.1_k2=0.9'!N259,IF($N$7="S2",'VA_k1=0.1_k2=0.9'!O259,IF($N$7="I",'VA_k1=0.1_k2=0.9'!P259,IF($N$7="R",'VA_k1=0.1_k2=0.9'!Q259,IF($N$7="D",'VA_k1=0.1_k2=0.9'!R259,IF($N$7="V",'VA_k1=0.1_k2=0.9'!S259,"")))))))</f>
        <v>0.24673704225551346</v>
      </c>
      <c r="W260" s="133">
        <f>IF($O$15="X",$Q$9,'VA_k1=0.2_k2=0.8'!M259)</f>
        <v>5</v>
      </c>
      <c r="X260" s="133">
        <f>IF($O$15="X",$R$9,IF($N$7="S1",'VA_k1=0.2_k2=0.8'!N259,IF($N$7="S2",'VA_k1=0.2_k2=0.8'!O259,IF($N$7="I",'VA_k1=0.2_k2=0.8'!P259,IF($N$7="R",'VA_k1=0.2_k2=0.8'!Q259,IF($N$7="D",'VA_k1=0.2_k2=0.8'!R259,IF($N$7="V",'VA_k1=0.2_k2=0.8'!S259,"")))))))</f>
        <v>0.24673704225551346</v>
      </c>
      <c r="Y260" s="133">
        <f>IF($O$16="X",$Q$9,'VA_k1=0.3_k2=0.7'!M259)</f>
        <v>5</v>
      </c>
      <c r="Z260" s="133">
        <f>IF($O$16="X",$R$9,IF($N$7="S1",'VA_k1=0.3_k2=0.7'!N259,IF($N$7="S2",'VA_k1=0.3_k2=0.7'!O259,IF($N$7="I",'VA_k1=0.3_k2=0.7'!P259,IF($N$7="R",'VA_k1=0.3_k2=0.7'!Q259,IF($N$7="D",'VA_k1=0.3_k2=0.7'!R259,IF($N$7="V",'VA_k1=0.3_k2=0.7'!S259,"")))))))</f>
        <v>0.24673704225551346</v>
      </c>
      <c r="AA260" s="133">
        <f>IF($O$17="X",$Q$9,'VA_k1=0.4_k2=0.6'!M259)</f>
        <v>5</v>
      </c>
      <c r="AB260" s="133">
        <f>IF($O$17="X",$R$9,IF($N$7="S1",'VA_k1=0.4_k2=0.6'!N259,IF($N$7="S2",'VA_k1=0.4_k2=0.6'!O259,IF($N$7="I",'VA_k1=0.4_k2=0.6'!P259,IF($N$7="R",'VA_k1=0.4_k2=0.6'!Q259,IF($N$7="D",'VA_k1=0.4_k2=0.6'!R259,IF($N$7="V",'VA_k1=0.4_k2=0.6'!S259,"")))))))</f>
        <v>0.24673704225551346</v>
      </c>
      <c r="AC260" s="133">
        <f>IF($O$18="X",$Q$9,'VA_k1=0.5_k2=0.5'!M259)</f>
        <v>5</v>
      </c>
      <c r="AD260" s="133">
        <f>IF($O$18="X",$R$9,IF($N$7="S1",'VA_k1=0.5_k2=0.5'!N259,IF($N$7="S2",'VA_k1=0.5_k2=0.5'!O259,IF($N$7="I",'VA_k1=0.5_k2=0.5'!P259,IF($N$7="R",'VA_k1=0.5_k2=0.5'!Q259,IF($N$7="D",'VA_k1=0.5_k2=0.5'!R259,IF($N$7="V",'VA_k1=0.5_k2=0.5'!S259,"")))))))</f>
        <v>0.24673704225551346</v>
      </c>
      <c r="AE260" s="133">
        <f>IF($O$19="X",$Q$9,'VA_k1=0.6_k2=0.4'!M259)</f>
        <v>5</v>
      </c>
      <c r="AF260" s="133">
        <f>IF($O$19="X",$R$9,IF($N$7="S1",'VA_k1=0.6_k2=0.4'!N259,IF($N$7="S2",'VA_k1=0.6_k2=0.4'!O259,IF($N$7="I",'VA_k1=0.6_k2=0.4'!P259,IF($N$7="R",'VA_k1=0.6_k2=0.4'!Q259,IF($N$7="D",'VA_k1=0.6_k2=0.4'!R259,IF($N$7="V",'VA_k1=0.6_k2=0.4'!S259,"")))))))</f>
        <v>0.24673704225551346</v>
      </c>
      <c r="AG260" s="133">
        <f>IF($O$20="X",$Q$9,'VA_k1=0.7_k2=0.3'!M259)</f>
        <v>5</v>
      </c>
      <c r="AH260" s="133">
        <f>IF($O$20="X",$R$9,IF($N$7="S1",'VA_k1=0.7_k2=0.3'!N259,IF($N$7="S2",'VA_k1=0.7_k2=0.3'!O259,IF($N$7="I",'VA_k1=0.7_k2=0.3'!P259,IF($N$7="R",'VA_k1=0.7_k2=0.3'!Q259,IF($N$7="D",'VA_k1=0.7_k2=0.3'!R259,IF($N$7="V",'VA_k1=0.7_k2=0.3'!S259,"")))))))</f>
        <v>0.24673704225551346</v>
      </c>
      <c r="AI260" s="133">
        <f>IF($O$21="X",$Q$9,'VA_k1=0.8_k2=0.2'!M259)</f>
        <v>5</v>
      </c>
      <c r="AJ260" s="133">
        <f>IF($O$21="X",$R$9,IF($N$7="S1",'VA_k1=0.8_k2=0.2'!N259,IF($N$7="S2",'VA_k1=0.8_k2=0.2'!O259,IF($N$7="I",'VA_k1=0.8_k2=0.2'!P259,IF($N$7="R",'VA_k1=0.8_k2=0.2'!Q259,IF($N$7="D",'VA_k1=0.8_k2=0.2'!R259,IF($N$7="V",'VA_k1=0.8_k2=0.2'!S259,"")))))))</f>
        <v>0.24673704225551346</v>
      </c>
      <c r="AK260" s="133" t="e">
        <f>IF($O$22="X",$Q$9,'VA_k1=0.9_k2=0.1'!M259)</f>
        <v>#N/A</v>
      </c>
      <c r="AL260" s="133" t="e">
        <f>IF($O$22="X",$R$9,IF($N$7="S1",'VA_k1=0.9_k2=0.1'!N259,IF($N$7="S2",'VA_k1=0.9_k2=0.1'!O259,IF($N$7="I",'VA_k1=0.9_k2=0.1'!P259,IF($N$7="R",'VA_k1=0.9_k2=0.1'!Q259,IF($N$7="D",'VA_k1=0.9_k2=0.1'!R259,IF($N$7="V",'VA_k1=0.9_k2=0.1'!S259,"")))))))</f>
        <v>#N/A</v>
      </c>
      <c r="AM260" s="133">
        <f>IF($O$23="X",$Q$9,'VA_k1=1.0_k2=0.0'!M259)</f>
        <v>5</v>
      </c>
      <c r="AN260" s="133">
        <f>IF($O$23="X",$R$9,IF($N$7="S1",'VA_k1=1.0_k2=0.0'!N259,IF($N$7="S2",'VA_k1=1.0_k2=0.0'!O259,IF($N$7="I",'VA_k1=1.0_k2=0.0'!P259,IF($N$7="R",'VA_k1=1.0_k2=0.0'!Q259,IF($N$7="D",'VA_k1=1.0_k2=0.0'!R259,IF($N$7="V",'VA_k1=1.0_k2=0.0'!S259,"")))))))</f>
        <v>0.24673704225551346</v>
      </c>
    </row>
    <row r="261" spans="17:40" x14ac:dyDescent="0.25">
      <c r="Q261" s="133" t="e">
        <f>IF($O$12="X",$Q$9,'RESULTS (2S)'!B275)</f>
        <v>#N/A</v>
      </c>
      <c r="R261" s="133" t="e">
        <f>IF($O$12="X",$R$9,IF($N$7="S1",'RESULTS (2S)'!C275,IF($N$7="S2",'RESULTS (2S)'!D275,IF($N$7="I",'RESULTS (2S)'!E275,IF($N$7="R",'RESULTS (2S)'!F275,IF($N$7="D",'RESULTS (2S)'!G275,IF($N$7="V",'RESULTS (2S)'!H275,"")))))))</f>
        <v>#N/A</v>
      </c>
      <c r="S261" s="133">
        <f>IF($O$13="X",$Q$9,'VA_k1=0.0_k2=1.0'!M260)</f>
        <v>5</v>
      </c>
      <c r="T261" s="133">
        <f>IF($O$13="X",$R$9,IF($N$7="S1",'VA_k1=0.0_k2=1.0'!N260,IF($N$7="S2",'VA_k1=0.0_k2=1.0'!O260,IF($N$7="I",'VA_k1=0.0_k2=1.0'!P260,IF($N$7="R",'VA_k1=0.0_k2=1.0'!Q260,IF($N$7="D",'VA_k1=0.0_k2=1.0'!R260,IF($N$7="V",'VA_k1=0.0_k2=1.0'!S260,"")))))))</f>
        <v>0.24673704225551346</v>
      </c>
      <c r="U261" s="133">
        <f>IF($O$14="X",$Q$9,'VA_k1=0.1_k2=0.9'!M260)</f>
        <v>5</v>
      </c>
      <c r="V261" s="133">
        <f>IF($O$14="X",$R$9,IF($N$7="S1",'VA_k1=0.1_k2=0.9'!N260,IF($N$7="S2",'VA_k1=0.1_k2=0.9'!O260,IF($N$7="I",'VA_k1=0.1_k2=0.9'!P260,IF($N$7="R",'VA_k1=0.1_k2=0.9'!Q260,IF($N$7="D",'VA_k1=0.1_k2=0.9'!R260,IF($N$7="V",'VA_k1=0.1_k2=0.9'!S260,"")))))))</f>
        <v>0.24673704225551346</v>
      </c>
      <c r="W261" s="133">
        <f>IF($O$15="X",$Q$9,'VA_k1=0.2_k2=0.8'!M260)</f>
        <v>5</v>
      </c>
      <c r="X261" s="133">
        <f>IF($O$15="X",$R$9,IF($N$7="S1",'VA_k1=0.2_k2=0.8'!N260,IF($N$7="S2",'VA_k1=0.2_k2=0.8'!O260,IF($N$7="I",'VA_k1=0.2_k2=0.8'!P260,IF($N$7="R",'VA_k1=0.2_k2=0.8'!Q260,IF($N$7="D",'VA_k1=0.2_k2=0.8'!R260,IF($N$7="V",'VA_k1=0.2_k2=0.8'!S260,"")))))))</f>
        <v>0.24673704225551346</v>
      </c>
      <c r="Y261" s="133">
        <f>IF($O$16="X",$Q$9,'VA_k1=0.3_k2=0.7'!M260)</f>
        <v>5</v>
      </c>
      <c r="Z261" s="133">
        <f>IF($O$16="X",$R$9,IF($N$7="S1",'VA_k1=0.3_k2=0.7'!N260,IF($N$7="S2",'VA_k1=0.3_k2=0.7'!O260,IF($N$7="I",'VA_k1=0.3_k2=0.7'!P260,IF($N$7="R",'VA_k1=0.3_k2=0.7'!Q260,IF($N$7="D",'VA_k1=0.3_k2=0.7'!R260,IF($N$7="V",'VA_k1=0.3_k2=0.7'!S260,"")))))))</f>
        <v>0.24673704225551346</v>
      </c>
      <c r="AA261" s="133">
        <f>IF($O$17="X",$Q$9,'VA_k1=0.4_k2=0.6'!M260)</f>
        <v>5</v>
      </c>
      <c r="AB261" s="133">
        <f>IF($O$17="X",$R$9,IF($N$7="S1",'VA_k1=0.4_k2=0.6'!N260,IF($N$7="S2",'VA_k1=0.4_k2=0.6'!O260,IF($N$7="I",'VA_k1=0.4_k2=0.6'!P260,IF($N$7="R",'VA_k1=0.4_k2=0.6'!Q260,IF($N$7="D",'VA_k1=0.4_k2=0.6'!R260,IF($N$7="V",'VA_k1=0.4_k2=0.6'!S260,"")))))))</f>
        <v>0.24673704225551346</v>
      </c>
      <c r="AC261" s="133">
        <f>IF($O$18="X",$Q$9,'VA_k1=0.5_k2=0.5'!M260)</f>
        <v>5</v>
      </c>
      <c r="AD261" s="133">
        <f>IF($O$18="X",$R$9,IF($N$7="S1",'VA_k1=0.5_k2=0.5'!N260,IF($N$7="S2",'VA_k1=0.5_k2=0.5'!O260,IF($N$7="I",'VA_k1=0.5_k2=0.5'!P260,IF($N$7="R",'VA_k1=0.5_k2=0.5'!Q260,IF($N$7="D",'VA_k1=0.5_k2=0.5'!R260,IF($N$7="V",'VA_k1=0.5_k2=0.5'!S260,"")))))))</f>
        <v>0.24673704225551346</v>
      </c>
      <c r="AE261" s="133">
        <f>IF($O$19="X",$Q$9,'VA_k1=0.6_k2=0.4'!M260)</f>
        <v>5</v>
      </c>
      <c r="AF261" s="133">
        <f>IF($O$19="X",$R$9,IF($N$7="S1",'VA_k1=0.6_k2=0.4'!N260,IF($N$7="S2",'VA_k1=0.6_k2=0.4'!O260,IF($N$7="I",'VA_k1=0.6_k2=0.4'!P260,IF($N$7="R",'VA_k1=0.6_k2=0.4'!Q260,IF($N$7="D",'VA_k1=0.6_k2=0.4'!R260,IF($N$7="V",'VA_k1=0.6_k2=0.4'!S260,"")))))))</f>
        <v>0.24673704225551346</v>
      </c>
      <c r="AG261" s="133">
        <f>IF($O$20="X",$Q$9,'VA_k1=0.7_k2=0.3'!M260)</f>
        <v>5</v>
      </c>
      <c r="AH261" s="133">
        <f>IF($O$20="X",$R$9,IF($N$7="S1",'VA_k1=0.7_k2=0.3'!N260,IF($N$7="S2",'VA_k1=0.7_k2=0.3'!O260,IF($N$7="I",'VA_k1=0.7_k2=0.3'!P260,IF($N$7="R",'VA_k1=0.7_k2=0.3'!Q260,IF($N$7="D",'VA_k1=0.7_k2=0.3'!R260,IF($N$7="V",'VA_k1=0.7_k2=0.3'!S260,"")))))))</f>
        <v>0.24673704225551346</v>
      </c>
      <c r="AI261" s="133">
        <f>IF($O$21="X",$Q$9,'VA_k1=0.8_k2=0.2'!M260)</f>
        <v>5</v>
      </c>
      <c r="AJ261" s="133">
        <f>IF($O$21="X",$R$9,IF($N$7="S1",'VA_k1=0.8_k2=0.2'!N260,IF($N$7="S2",'VA_k1=0.8_k2=0.2'!O260,IF($N$7="I",'VA_k1=0.8_k2=0.2'!P260,IF($N$7="R",'VA_k1=0.8_k2=0.2'!Q260,IF($N$7="D",'VA_k1=0.8_k2=0.2'!R260,IF($N$7="V",'VA_k1=0.8_k2=0.2'!S260,"")))))))</f>
        <v>0.24673704225551346</v>
      </c>
      <c r="AK261" s="133" t="e">
        <f>IF($O$22="X",$Q$9,'VA_k1=0.9_k2=0.1'!M260)</f>
        <v>#N/A</v>
      </c>
      <c r="AL261" s="133" t="e">
        <f>IF($O$22="X",$R$9,IF($N$7="S1",'VA_k1=0.9_k2=0.1'!N260,IF($N$7="S2",'VA_k1=0.9_k2=0.1'!O260,IF($N$7="I",'VA_k1=0.9_k2=0.1'!P260,IF($N$7="R",'VA_k1=0.9_k2=0.1'!Q260,IF($N$7="D",'VA_k1=0.9_k2=0.1'!R260,IF($N$7="V",'VA_k1=0.9_k2=0.1'!S260,"")))))))</f>
        <v>#N/A</v>
      </c>
      <c r="AM261" s="133">
        <f>IF($O$23="X",$Q$9,'VA_k1=1.0_k2=0.0'!M260)</f>
        <v>5</v>
      </c>
      <c r="AN261" s="133">
        <f>IF($O$23="X",$R$9,IF($N$7="S1",'VA_k1=1.0_k2=0.0'!N260,IF($N$7="S2",'VA_k1=1.0_k2=0.0'!O260,IF($N$7="I",'VA_k1=1.0_k2=0.0'!P260,IF($N$7="R",'VA_k1=1.0_k2=0.0'!Q260,IF($N$7="D",'VA_k1=1.0_k2=0.0'!R260,IF($N$7="V",'VA_k1=1.0_k2=0.0'!S260,"")))))))</f>
        <v>0.24673704225551346</v>
      </c>
    </row>
    <row r="262" spans="17:40" x14ac:dyDescent="0.25">
      <c r="Q262" s="133" t="e">
        <f>IF($O$12="X",$Q$9,'RESULTS (2S)'!B276)</f>
        <v>#N/A</v>
      </c>
      <c r="R262" s="133" t="e">
        <f>IF($O$12="X",$R$9,IF($N$7="S1",'RESULTS (2S)'!C276,IF($N$7="S2",'RESULTS (2S)'!D276,IF($N$7="I",'RESULTS (2S)'!E276,IF($N$7="R",'RESULTS (2S)'!F276,IF($N$7="D",'RESULTS (2S)'!G276,IF($N$7="V",'RESULTS (2S)'!H276,"")))))))</f>
        <v>#N/A</v>
      </c>
      <c r="S262" s="133">
        <f>IF($O$13="X",$Q$9,'VA_k1=0.0_k2=1.0'!M261)</f>
        <v>5</v>
      </c>
      <c r="T262" s="133">
        <f>IF($O$13="X",$R$9,IF($N$7="S1",'VA_k1=0.0_k2=1.0'!N261,IF($N$7="S2",'VA_k1=0.0_k2=1.0'!O261,IF($N$7="I",'VA_k1=0.0_k2=1.0'!P261,IF($N$7="R",'VA_k1=0.0_k2=1.0'!Q261,IF($N$7="D",'VA_k1=0.0_k2=1.0'!R261,IF($N$7="V",'VA_k1=0.0_k2=1.0'!S261,"")))))))</f>
        <v>0.24673704225551346</v>
      </c>
      <c r="U262" s="133">
        <f>IF($O$14="X",$Q$9,'VA_k1=0.1_k2=0.9'!M261)</f>
        <v>5</v>
      </c>
      <c r="V262" s="133">
        <f>IF($O$14="X",$R$9,IF($N$7="S1",'VA_k1=0.1_k2=0.9'!N261,IF($N$7="S2",'VA_k1=0.1_k2=0.9'!O261,IF($N$7="I",'VA_k1=0.1_k2=0.9'!P261,IF($N$7="R",'VA_k1=0.1_k2=0.9'!Q261,IF($N$7="D",'VA_k1=0.1_k2=0.9'!R261,IF($N$7="V",'VA_k1=0.1_k2=0.9'!S261,"")))))))</f>
        <v>0.24673704225551346</v>
      </c>
      <c r="W262" s="133">
        <f>IF($O$15="X",$Q$9,'VA_k1=0.2_k2=0.8'!M261)</f>
        <v>5</v>
      </c>
      <c r="X262" s="133">
        <f>IF($O$15="X",$R$9,IF($N$7="S1",'VA_k1=0.2_k2=0.8'!N261,IF($N$7="S2",'VA_k1=0.2_k2=0.8'!O261,IF($N$7="I",'VA_k1=0.2_k2=0.8'!P261,IF($N$7="R",'VA_k1=0.2_k2=0.8'!Q261,IF($N$7="D",'VA_k1=0.2_k2=0.8'!R261,IF($N$7="V",'VA_k1=0.2_k2=0.8'!S261,"")))))))</f>
        <v>0.24673704225551346</v>
      </c>
      <c r="Y262" s="133">
        <f>IF($O$16="X",$Q$9,'VA_k1=0.3_k2=0.7'!M261)</f>
        <v>5</v>
      </c>
      <c r="Z262" s="133">
        <f>IF($O$16="X",$R$9,IF($N$7="S1",'VA_k1=0.3_k2=0.7'!N261,IF($N$7="S2",'VA_k1=0.3_k2=0.7'!O261,IF($N$7="I",'VA_k1=0.3_k2=0.7'!P261,IF($N$7="R",'VA_k1=0.3_k2=0.7'!Q261,IF($N$7="D",'VA_k1=0.3_k2=0.7'!R261,IF($N$7="V",'VA_k1=0.3_k2=0.7'!S261,"")))))))</f>
        <v>0.24673704225551346</v>
      </c>
      <c r="AA262" s="133">
        <f>IF($O$17="X",$Q$9,'VA_k1=0.4_k2=0.6'!M261)</f>
        <v>5</v>
      </c>
      <c r="AB262" s="133">
        <f>IF($O$17="X",$R$9,IF($N$7="S1",'VA_k1=0.4_k2=0.6'!N261,IF($N$7="S2",'VA_k1=0.4_k2=0.6'!O261,IF($N$7="I",'VA_k1=0.4_k2=0.6'!P261,IF($N$7="R",'VA_k1=0.4_k2=0.6'!Q261,IF($N$7="D",'VA_k1=0.4_k2=0.6'!R261,IF($N$7="V",'VA_k1=0.4_k2=0.6'!S261,"")))))))</f>
        <v>0.24673704225551346</v>
      </c>
      <c r="AC262" s="133">
        <f>IF($O$18="X",$Q$9,'VA_k1=0.5_k2=0.5'!M261)</f>
        <v>5</v>
      </c>
      <c r="AD262" s="133">
        <f>IF($O$18="X",$R$9,IF($N$7="S1",'VA_k1=0.5_k2=0.5'!N261,IF($N$7="S2",'VA_k1=0.5_k2=0.5'!O261,IF($N$7="I",'VA_k1=0.5_k2=0.5'!P261,IF($N$7="R",'VA_k1=0.5_k2=0.5'!Q261,IF($N$7="D",'VA_k1=0.5_k2=0.5'!R261,IF($N$7="V",'VA_k1=0.5_k2=0.5'!S261,"")))))))</f>
        <v>0.24673704225551346</v>
      </c>
      <c r="AE262" s="133">
        <f>IF($O$19="X",$Q$9,'VA_k1=0.6_k2=0.4'!M261)</f>
        <v>5</v>
      </c>
      <c r="AF262" s="133">
        <f>IF($O$19="X",$R$9,IF($N$7="S1",'VA_k1=0.6_k2=0.4'!N261,IF($N$7="S2",'VA_k1=0.6_k2=0.4'!O261,IF($N$7="I",'VA_k1=0.6_k2=0.4'!P261,IF($N$7="R",'VA_k1=0.6_k2=0.4'!Q261,IF($N$7="D",'VA_k1=0.6_k2=0.4'!R261,IF($N$7="V",'VA_k1=0.6_k2=0.4'!S261,"")))))))</f>
        <v>0.24673704225551346</v>
      </c>
      <c r="AG262" s="133">
        <f>IF($O$20="X",$Q$9,'VA_k1=0.7_k2=0.3'!M261)</f>
        <v>5</v>
      </c>
      <c r="AH262" s="133">
        <f>IF($O$20="X",$R$9,IF($N$7="S1",'VA_k1=0.7_k2=0.3'!N261,IF($N$7="S2",'VA_k1=0.7_k2=0.3'!O261,IF($N$7="I",'VA_k1=0.7_k2=0.3'!P261,IF($N$7="R",'VA_k1=0.7_k2=0.3'!Q261,IF($N$7="D",'VA_k1=0.7_k2=0.3'!R261,IF($N$7="V",'VA_k1=0.7_k2=0.3'!S261,"")))))))</f>
        <v>0.24673704225551346</v>
      </c>
      <c r="AI262" s="133">
        <f>IF($O$21="X",$Q$9,'VA_k1=0.8_k2=0.2'!M261)</f>
        <v>5</v>
      </c>
      <c r="AJ262" s="133">
        <f>IF($O$21="X",$R$9,IF($N$7="S1",'VA_k1=0.8_k2=0.2'!N261,IF($N$7="S2",'VA_k1=0.8_k2=0.2'!O261,IF($N$7="I",'VA_k1=0.8_k2=0.2'!P261,IF($N$7="R",'VA_k1=0.8_k2=0.2'!Q261,IF($N$7="D",'VA_k1=0.8_k2=0.2'!R261,IF($N$7="V",'VA_k1=0.8_k2=0.2'!S261,"")))))))</f>
        <v>0.24673704225551346</v>
      </c>
      <c r="AK262" s="133" t="e">
        <f>IF($O$22="X",$Q$9,'VA_k1=0.9_k2=0.1'!M261)</f>
        <v>#N/A</v>
      </c>
      <c r="AL262" s="133" t="e">
        <f>IF($O$22="X",$R$9,IF($N$7="S1",'VA_k1=0.9_k2=0.1'!N261,IF($N$7="S2",'VA_k1=0.9_k2=0.1'!O261,IF($N$7="I",'VA_k1=0.9_k2=0.1'!P261,IF($N$7="R",'VA_k1=0.9_k2=0.1'!Q261,IF($N$7="D",'VA_k1=0.9_k2=0.1'!R261,IF($N$7="V",'VA_k1=0.9_k2=0.1'!S261,"")))))))</f>
        <v>#N/A</v>
      </c>
      <c r="AM262" s="133">
        <f>IF($O$23="X",$Q$9,'VA_k1=1.0_k2=0.0'!M261)</f>
        <v>5</v>
      </c>
      <c r="AN262" s="133">
        <f>IF($O$23="X",$R$9,IF($N$7="S1",'VA_k1=1.0_k2=0.0'!N261,IF($N$7="S2",'VA_k1=1.0_k2=0.0'!O261,IF($N$7="I",'VA_k1=1.0_k2=0.0'!P261,IF($N$7="R",'VA_k1=1.0_k2=0.0'!Q261,IF($N$7="D",'VA_k1=1.0_k2=0.0'!R261,IF($N$7="V",'VA_k1=1.0_k2=0.0'!S261,"")))))))</f>
        <v>0.24673704225551346</v>
      </c>
    </row>
    <row r="263" spans="17:40" x14ac:dyDescent="0.25">
      <c r="Q263" s="133" t="e">
        <f>IF($O$12="X",$Q$9,'RESULTS (2S)'!B277)</f>
        <v>#N/A</v>
      </c>
      <c r="R263" s="133" t="e">
        <f>IF($O$12="X",$R$9,IF($N$7="S1",'RESULTS (2S)'!C277,IF($N$7="S2",'RESULTS (2S)'!D277,IF($N$7="I",'RESULTS (2S)'!E277,IF($N$7="R",'RESULTS (2S)'!F277,IF($N$7="D",'RESULTS (2S)'!G277,IF($N$7="V",'RESULTS (2S)'!H277,"")))))))</f>
        <v>#N/A</v>
      </c>
      <c r="S263" s="133">
        <f>IF($O$13="X",$Q$9,'VA_k1=0.0_k2=1.0'!M262)</f>
        <v>5</v>
      </c>
      <c r="T263" s="133">
        <f>IF($O$13="X",$R$9,IF($N$7="S1",'VA_k1=0.0_k2=1.0'!N262,IF($N$7="S2",'VA_k1=0.0_k2=1.0'!O262,IF($N$7="I",'VA_k1=0.0_k2=1.0'!P262,IF($N$7="R",'VA_k1=0.0_k2=1.0'!Q262,IF($N$7="D",'VA_k1=0.0_k2=1.0'!R262,IF($N$7="V",'VA_k1=0.0_k2=1.0'!S262,"")))))))</f>
        <v>0.24673704225551346</v>
      </c>
      <c r="U263" s="133">
        <f>IF($O$14="X",$Q$9,'VA_k1=0.1_k2=0.9'!M262)</f>
        <v>5</v>
      </c>
      <c r="V263" s="133">
        <f>IF($O$14="X",$R$9,IF($N$7="S1",'VA_k1=0.1_k2=0.9'!N262,IF($N$7="S2",'VA_k1=0.1_k2=0.9'!O262,IF($N$7="I",'VA_k1=0.1_k2=0.9'!P262,IF($N$7="R",'VA_k1=0.1_k2=0.9'!Q262,IF($N$7="D",'VA_k1=0.1_k2=0.9'!R262,IF($N$7="V",'VA_k1=0.1_k2=0.9'!S262,"")))))))</f>
        <v>0.24673704225551346</v>
      </c>
      <c r="W263" s="133">
        <f>IF($O$15="X",$Q$9,'VA_k1=0.2_k2=0.8'!M262)</f>
        <v>5</v>
      </c>
      <c r="X263" s="133">
        <f>IF($O$15="X",$R$9,IF($N$7="S1",'VA_k1=0.2_k2=0.8'!N262,IF($N$7="S2",'VA_k1=0.2_k2=0.8'!O262,IF($N$7="I",'VA_k1=0.2_k2=0.8'!P262,IF($N$7="R",'VA_k1=0.2_k2=0.8'!Q262,IF($N$7="D",'VA_k1=0.2_k2=0.8'!R262,IF($N$7="V",'VA_k1=0.2_k2=0.8'!S262,"")))))))</f>
        <v>0.24673704225551346</v>
      </c>
      <c r="Y263" s="133">
        <f>IF($O$16="X",$Q$9,'VA_k1=0.3_k2=0.7'!M262)</f>
        <v>5</v>
      </c>
      <c r="Z263" s="133">
        <f>IF($O$16="X",$R$9,IF($N$7="S1",'VA_k1=0.3_k2=0.7'!N262,IF($N$7="S2",'VA_k1=0.3_k2=0.7'!O262,IF($N$7="I",'VA_k1=0.3_k2=0.7'!P262,IF($N$7="R",'VA_k1=0.3_k2=0.7'!Q262,IF($N$7="D",'VA_k1=0.3_k2=0.7'!R262,IF($N$7="V",'VA_k1=0.3_k2=0.7'!S262,"")))))))</f>
        <v>0.24673704225551346</v>
      </c>
      <c r="AA263" s="133">
        <f>IF($O$17="X",$Q$9,'VA_k1=0.4_k2=0.6'!M262)</f>
        <v>5</v>
      </c>
      <c r="AB263" s="133">
        <f>IF($O$17="X",$R$9,IF($N$7="S1",'VA_k1=0.4_k2=0.6'!N262,IF($N$7="S2",'VA_k1=0.4_k2=0.6'!O262,IF($N$7="I",'VA_k1=0.4_k2=0.6'!P262,IF($N$7="R",'VA_k1=0.4_k2=0.6'!Q262,IF($N$7="D",'VA_k1=0.4_k2=0.6'!R262,IF($N$7="V",'VA_k1=0.4_k2=0.6'!S262,"")))))))</f>
        <v>0.24673704225551346</v>
      </c>
      <c r="AC263" s="133">
        <f>IF($O$18="X",$Q$9,'VA_k1=0.5_k2=0.5'!M262)</f>
        <v>5</v>
      </c>
      <c r="AD263" s="133">
        <f>IF($O$18="X",$R$9,IF($N$7="S1",'VA_k1=0.5_k2=0.5'!N262,IF($N$7="S2",'VA_k1=0.5_k2=0.5'!O262,IF($N$7="I",'VA_k1=0.5_k2=0.5'!P262,IF($N$7="R",'VA_k1=0.5_k2=0.5'!Q262,IF($N$7="D",'VA_k1=0.5_k2=0.5'!R262,IF($N$7="V",'VA_k1=0.5_k2=0.5'!S262,"")))))))</f>
        <v>0.24673704225551346</v>
      </c>
      <c r="AE263" s="133">
        <f>IF($O$19="X",$Q$9,'VA_k1=0.6_k2=0.4'!M262)</f>
        <v>5</v>
      </c>
      <c r="AF263" s="133">
        <f>IF($O$19="X",$R$9,IF($N$7="S1",'VA_k1=0.6_k2=0.4'!N262,IF($N$7="S2",'VA_k1=0.6_k2=0.4'!O262,IF($N$7="I",'VA_k1=0.6_k2=0.4'!P262,IF($N$7="R",'VA_k1=0.6_k2=0.4'!Q262,IF($N$7="D",'VA_k1=0.6_k2=0.4'!R262,IF($N$7="V",'VA_k1=0.6_k2=0.4'!S262,"")))))))</f>
        <v>0.24673704225551346</v>
      </c>
      <c r="AG263" s="133">
        <f>IF($O$20="X",$Q$9,'VA_k1=0.7_k2=0.3'!M262)</f>
        <v>5</v>
      </c>
      <c r="AH263" s="133">
        <f>IF($O$20="X",$R$9,IF($N$7="S1",'VA_k1=0.7_k2=0.3'!N262,IF($N$7="S2",'VA_k1=0.7_k2=0.3'!O262,IF($N$7="I",'VA_k1=0.7_k2=0.3'!P262,IF($N$7="R",'VA_k1=0.7_k2=0.3'!Q262,IF($N$7="D",'VA_k1=0.7_k2=0.3'!R262,IF($N$7="V",'VA_k1=0.7_k2=0.3'!S262,"")))))))</f>
        <v>0.24673704225551346</v>
      </c>
      <c r="AI263" s="133">
        <f>IF($O$21="X",$Q$9,'VA_k1=0.8_k2=0.2'!M262)</f>
        <v>5</v>
      </c>
      <c r="AJ263" s="133">
        <f>IF($O$21="X",$R$9,IF($N$7="S1",'VA_k1=0.8_k2=0.2'!N262,IF($N$7="S2",'VA_k1=0.8_k2=0.2'!O262,IF($N$7="I",'VA_k1=0.8_k2=0.2'!P262,IF($N$7="R",'VA_k1=0.8_k2=0.2'!Q262,IF($N$7="D",'VA_k1=0.8_k2=0.2'!R262,IF($N$7="V",'VA_k1=0.8_k2=0.2'!S262,"")))))))</f>
        <v>0.24673704225551346</v>
      </c>
      <c r="AK263" s="133" t="e">
        <f>IF($O$22="X",$Q$9,'VA_k1=0.9_k2=0.1'!M262)</f>
        <v>#N/A</v>
      </c>
      <c r="AL263" s="133" t="e">
        <f>IF($O$22="X",$R$9,IF($N$7="S1",'VA_k1=0.9_k2=0.1'!N262,IF($N$7="S2",'VA_k1=0.9_k2=0.1'!O262,IF($N$7="I",'VA_k1=0.9_k2=0.1'!P262,IF($N$7="R",'VA_k1=0.9_k2=0.1'!Q262,IF($N$7="D",'VA_k1=0.9_k2=0.1'!R262,IF($N$7="V",'VA_k1=0.9_k2=0.1'!S262,"")))))))</f>
        <v>#N/A</v>
      </c>
      <c r="AM263" s="133">
        <f>IF($O$23="X",$Q$9,'VA_k1=1.0_k2=0.0'!M262)</f>
        <v>5</v>
      </c>
      <c r="AN263" s="133">
        <f>IF($O$23="X",$R$9,IF($N$7="S1",'VA_k1=1.0_k2=0.0'!N262,IF($N$7="S2",'VA_k1=1.0_k2=0.0'!O262,IF($N$7="I",'VA_k1=1.0_k2=0.0'!P262,IF($N$7="R",'VA_k1=1.0_k2=0.0'!Q262,IF($N$7="D",'VA_k1=1.0_k2=0.0'!R262,IF($N$7="V",'VA_k1=1.0_k2=0.0'!S262,"")))))))</f>
        <v>0.24673704225551346</v>
      </c>
    </row>
    <row r="264" spans="17:40" x14ac:dyDescent="0.25">
      <c r="Q264" s="133" t="e">
        <f>IF($O$12="X",$Q$9,'RESULTS (2S)'!B278)</f>
        <v>#N/A</v>
      </c>
      <c r="R264" s="133" t="e">
        <f>IF($O$12="X",$R$9,IF($N$7="S1",'RESULTS (2S)'!C278,IF($N$7="S2",'RESULTS (2S)'!D278,IF($N$7="I",'RESULTS (2S)'!E278,IF($N$7="R",'RESULTS (2S)'!F278,IF($N$7="D",'RESULTS (2S)'!G278,IF($N$7="V",'RESULTS (2S)'!H278,"")))))))</f>
        <v>#N/A</v>
      </c>
      <c r="S264" s="133">
        <f>IF($O$13="X",$Q$9,'VA_k1=0.0_k2=1.0'!M263)</f>
        <v>5</v>
      </c>
      <c r="T264" s="133">
        <f>IF($O$13="X",$R$9,IF($N$7="S1",'VA_k1=0.0_k2=1.0'!N263,IF($N$7="S2",'VA_k1=0.0_k2=1.0'!O263,IF($N$7="I",'VA_k1=0.0_k2=1.0'!P263,IF($N$7="R",'VA_k1=0.0_k2=1.0'!Q263,IF($N$7="D",'VA_k1=0.0_k2=1.0'!R263,IF($N$7="V",'VA_k1=0.0_k2=1.0'!S263,"")))))))</f>
        <v>0.24673704225551346</v>
      </c>
      <c r="U264" s="133">
        <f>IF($O$14="X",$Q$9,'VA_k1=0.1_k2=0.9'!M263)</f>
        <v>5</v>
      </c>
      <c r="V264" s="133">
        <f>IF($O$14="X",$R$9,IF($N$7="S1",'VA_k1=0.1_k2=0.9'!N263,IF($N$7="S2",'VA_k1=0.1_k2=0.9'!O263,IF($N$7="I",'VA_k1=0.1_k2=0.9'!P263,IF($N$7="R",'VA_k1=0.1_k2=0.9'!Q263,IF($N$7="D",'VA_k1=0.1_k2=0.9'!R263,IF($N$7="V",'VA_k1=0.1_k2=0.9'!S263,"")))))))</f>
        <v>0.24673704225551346</v>
      </c>
      <c r="W264" s="133">
        <f>IF($O$15="X",$Q$9,'VA_k1=0.2_k2=0.8'!M263)</f>
        <v>5</v>
      </c>
      <c r="X264" s="133">
        <f>IF($O$15="X",$R$9,IF($N$7="S1",'VA_k1=0.2_k2=0.8'!N263,IF($N$7="S2",'VA_k1=0.2_k2=0.8'!O263,IF($N$7="I",'VA_k1=0.2_k2=0.8'!P263,IF($N$7="R",'VA_k1=0.2_k2=0.8'!Q263,IF($N$7="D",'VA_k1=0.2_k2=0.8'!R263,IF($N$7="V",'VA_k1=0.2_k2=0.8'!S263,"")))))))</f>
        <v>0.24673704225551346</v>
      </c>
      <c r="Y264" s="133">
        <f>IF($O$16="X",$Q$9,'VA_k1=0.3_k2=0.7'!M263)</f>
        <v>5</v>
      </c>
      <c r="Z264" s="133">
        <f>IF($O$16="X",$R$9,IF($N$7="S1",'VA_k1=0.3_k2=0.7'!N263,IF($N$7="S2",'VA_k1=0.3_k2=0.7'!O263,IF($N$7="I",'VA_k1=0.3_k2=0.7'!P263,IF($N$7="R",'VA_k1=0.3_k2=0.7'!Q263,IF($N$7="D",'VA_k1=0.3_k2=0.7'!R263,IF($N$7="V",'VA_k1=0.3_k2=0.7'!S263,"")))))))</f>
        <v>0.24673704225551346</v>
      </c>
      <c r="AA264" s="133">
        <f>IF($O$17="X",$Q$9,'VA_k1=0.4_k2=0.6'!M263)</f>
        <v>5</v>
      </c>
      <c r="AB264" s="133">
        <f>IF($O$17="X",$R$9,IF($N$7="S1",'VA_k1=0.4_k2=0.6'!N263,IF($N$7="S2",'VA_k1=0.4_k2=0.6'!O263,IF($N$7="I",'VA_k1=0.4_k2=0.6'!P263,IF($N$7="R",'VA_k1=0.4_k2=0.6'!Q263,IF($N$7="D",'VA_k1=0.4_k2=0.6'!R263,IF($N$7="V",'VA_k1=0.4_k2=0.6'!S263,"")))))))</f>
        <v>0.24673704225551346</v>
      </c>
      <c r="AC264" s="133">
        <f>IF($O$18="X",$Q$9,'VA_k1=0.5_k2=0.5'!M263)</f>
        <v>5</v>
      </c>
      <c r="AD264" s="133">
        <f>IF($O$18="X",$R$9,IF($N$7="S1",'VA_k1=0.5_k2=0.5'!N263,IF($N$7="S2",'VA_k1=0.5_k2=0.5'!O263,IF($N$7="I",'VA_k1=0.5_k2=0.5'!P263,IF($N$7="R",'VA_k1=0.5_k2=0.5'!Q263,IF($N$7="D",'VA_k1=0.5_k2=0.5'!R263,IF($N$7="V",'VA_k1=0.5_k2=0.5'!S263,"")))))))</f>
        <v>0.24673704225551346</v>
      </c>
      <c r="AE264" s="133">
        <f>IF($O$19="X",$Q$9,'VA_k1=0.6_k2=0.4'!M263)</f>
        <v>5</v>
      </c>
      <c r="AF264" s="133">
        <f>IF($O$19="X",$R$9,IF($N$7="S1",'VA_k1=0.6_k2=0.4'!N263,IF($N$7="S2",'VA_k1=0.6_k2=0.4'!O263,IF($N$7="I",'VA_k1=0.6_k2=0.4'!P263,IF($N$7="R",'VA_k1=0.6_k2=0.4'!Q263,IF($N$7="D",'VA_k1=0.6_k2=0.4'!R263,IF($N$7="V",'VA_k1=0.6_k2=0.4'!S263,"")))))))</f>
        <v>0.24673704225551346</v>
      </c>
      <c r="AG264" s="133">
        <f>IF($O$20="X",$Q$9,'VA_k1=0.7_k2=0.3'!M263)</f>
        <v>5</v>
      </c>
      <c r="AH264" s="133">
        <f>IF($O$20="X",$R$9,IF($N$7="S1",'VA_k1=0.7_k2=0.3'!N263,IF($N$7="S2",'VA_k1=0.7_k2=0.3'!O263,IF($N$7="I",'VA_k1=0.7_k2=0.3'!P263,IF($N$7="R",'VA_k1=0.7_k2=0.3'!Q263,IF($N$7="D",'VA_k1=0.7_k2=0.3'!R263,IF($N$7="V",'VA_k1=0.7_k2=0.3'!S263,"")))))))</f>
        <v>0.24673704225551346</v>
      </c>
      <c r="AI264" s="133">
        <f>IF($O$21="X",$Q$9,'VA_k1=0.8_k2=0.2'!M263)</f>
        <v>5</v>
      </c>
      <c r="AJ264" s="133">
        <f>IF($O$21="X",$R$9,IF($N$7="S1",'VA_k1=0.8_k2=0.2'!N263,IF($N$7="S2",'VA_k1=0.8_k2=0.2'!O263,IF($N$7="I",'VA_k1=0.8_k2=0.2'!P263,IF($N$7="R",'VA_k1=0.8_k2=0.2'!Q263,IF($N$7="D",'VA_k1=0.8_k2=0.2'!R263,IF($N$7="V",'VA_k1=0.8_k2=0.2'!S263,"")))))))</f>
        <v>0.24673704225551346</v>
      </c>
      <c r="AK264" s="133" t="e">
        <f>IF($O$22="X",$Q$9,'VA_k1=0.9_k2=0.1'!M263)</f>
        <v>#N/A</v>
      </c>
      <c r="AL264" s="133" t="e">
        <f>IF($O$22="X",$R$9,IF($N$7="S1",'VA_k1=0.9_k2=0.1'!N263,IF($N$7="S2",'VA_k1=0.9_k2=0.1'!O263,IF($N$7="I",'VA_k1=0.9_k2=0.1'!P263,IF($N$7="R",'VA_k1=0.9_k2=0.1'!Q263,IF($N$7="D",'VA_k1=0.9_k2=0.1'!R263,IF($N$7="V",'VA_k1=0.9_k2=0.1'!S263,"")))))))</f>
        <v>#N/A</v>
      </c>
      <c r="AM264" s="133">
        <f>IF($O$23="X",$Q$9,'VA_k1=1.0_k2=0.0'!M263)</f>
        <v>5</v>
      </c>
      <c r="AN264" s="133">
        <f>IF($O$23="X",$R$9,IF($N$7="S1",'VA_k1=1.0_k2=0.0'!N263,IF($N$7="S2",'VA_k1=1.0_k2=0.0'!O263,IF($N$7="I",'VA_k1=1.0_k2=0.0'!P263,IF($N$7="R",'VA_k1=1.0_k2=0.0'!Q263,IF($N$7="D",'VA_k1=1.0_k2=0.0'!R263,IF($N$7="V",'VA_k1=1.0_k2=0.0'!S263,"")))))))</f>
        <v>0.24673704225551346</v>
      </c>
    </row>
    <row r="265" spans="17:40" x14ac:dyDescent="0.25">
      <c r="Q265" s="133" t="e">
        <f>IF($O$12="X",$Q$9,'RESULTS (2S)'!B279)</f>
        <v>#N/A</v>
      </c>
      <c r="R265" s="133" t="e">
        <f>IF($O$12="X",$R$9,IF($N$7="S1",'RESULTS (2S)'!C279,IF($N$7="S2",'RESULTS (2S)'!D279,IF($N$7="I",'RESULTS (2S)'!E279,IF($N$7="R",'RESULTS (2S)'!F279,IF($N$7="D",'RESULTS (2S)'!G279,IF($N$7="V",'RESULTS (2S)'!H279,"")))))))</f>
        <v>#N/A</v>
      </c>
      <c r="S265" s="133">
        <f>IF($O$13="X",$Q$9,'VA_k1=0.0_k2=1.0'!M264)</f>
        <v>5</v>
      </c>
      <c r="T265" s="133">
        <f>IF($O$13="X",$R$9,IF($N$7="S1",'VA_k1=0.0_k2=1.0'!N264,IF($N$7="S2",'VA_k1=0.0_k2=1.0'!O264,IF($N$7="I",'VA_k1=0.0_k2=1.0'!P264,IF($N$7="R",'VA_k1=0.0_k2=1.0'!Q264,IF($N$7="D",'VA_k1=0.0_k2=1.0'!R264,IF($N$7="V",'VA_k1=0.0_k2=1.0'!S264,"")))))))</f>
        <v>0.24673704225551346</v>
      </c>
      <c r="U265" s="133">
        <f>IF($O$14="X",$Q$9,'VA_k1=0.1_k2=0.9'!M264)</f>
        <v>5</v>
      </c>
      <c r="V265" s="133">
        <f>IF($O$14="X",$R$9,IF($N$7="S1",'VA_k1=0.1_k2=0.9'!N264,IF($N$7="S2",'VA_k1=0.1_k2=0.9'!O264,IF($N$7="I",'VA_k1=0.1_k2=0.9'!P264,IF($N$7="R",'VA_k1=0.1_k2=0.9'!Q264,IF($N$7="D",'VA_k1=0.1_k2=0.9'!R264,IF($N$7="V",'VA_k1=0.1_k2=0.9'!S264,"")))))))</f>
        <v>0.24673704225551346</v>
      </c>
      <c r="W265" s="133">
        <f>IF($O$15="X",$Q$9,'VA_k1=0.2_k2=0.8'!M264)</f>
        <v>5</v>
      </c>
      <c r="X265" s="133">
        <f>IF($O$15="X",$R$9,IF($N$7="S1",'VA_k1=0.2_k2=0.8'!N264,IF($N$7="S2",'VA_k1=0.2_k2=0.8'!O264,IF($N$7="I",'VA_k1=0.2_k2=0.8'!P264,IF($N$7="R",'VA_k1=0.2_k2=0.8'!Q264,IF($N$7="D",'VA_k1=0.2_k2=0.8'!R264,IF($N$7="V",'VA_k1=0.2_k2=0.8'!S264,"")))))))</f>
        <v>0.24673704225551346</v>
      </c>
      <c r="Y265" s="133">
        <f>IF($O$16="X",$Q$9,'VA_k1=0.3_k2=0.7'!M264)</f>
        <v>5</v>
      </c>
      <c r="Z265" s="133">
        <f>IF($O$16="X",$R$9,IF($N$7="S1",'VA_k1=0.3_k2=0.7'!N264,IF($N$7="S2",'VA_k1=0.3_k2=0.7'!O264,IF($N$7="I",'VA_k1=0.3_k2=0.7'!P264,IF($N$7="R",'VA_k1=0.3_k2=0.7'!Q264,IF($N$7="D",'VA_k1=0.3_k2=0.7'!R264,IF($N$7="V",'VA_k1=0.3_k2=0.7'!S264,"")))))))</f>
        <v>0.24673704225551346</v>
      </c>
      <c r="AA265" s="133">
        <f>IF($O$17="X",$Q$9,'VA_k1=0.4_k2=0.6'!M264)</f>
        <v>5</v>
      </c>
      <c r="AB265" s="133">
        <f>IF($O$17="X",$R$9,IF($N$7="S1",'VA_k1=0.4_k2=0.6'!N264,IF($N$7="S2",'VA_k1=0.4_k2=0.6'!O264,IF($N$7="I",'VA_k1=0.4_k2=0.6'!P264,IF($N$7="R",'VA_k1=0.4_k2=0.6'!Q264,IF($N$7="D",'VA_k1=0.4_k2=0.6'!R264,IF($N$7="V",'VA_k1=0.4_k2=0.6'!S264,"")))))))</f>
        <v>0.24673704225551346</v>
      </c>
      <c r="AC265" s="133">
        <f>IF($O$18="X",$Q$9,'VA_k1=0.5_k2=0.5'!M264)</f>
        <v>5</v>
      </c>
      <c r="AD265" s="133">
        <f>IF($O$18="X",$R$9,IF($N$7="S1",'VA_k1=0.5_k2=0.5'!N264,IF($N$7="S2",'VA_k1=0.5_k2=0.5'!O264,IF($N$7="I",'VA_k1=0.5_k2=0.5'!P264,IF($N$7="R",'VA_k1=0.5_k2=0.5'!Q264,IF($N$7="D",'VA_k1=0.5_k2=0.5'!R264,IF($N$7="V",'VA_k1=0.5_k2=0.5'!S264,"")))))))</f>
        <v>0.24673704225551346</v>
      </c>
      <c r="AE265" s="133">
        <f>IF($O$19="X",$Q$9,'VA_k1=0.6_k2=0.4'!M264)</f>
        <v>5</v>
      </c>
      <c r="AF265" s="133">
        <f>IF($O$19="X",$R$9,IF($N$7="S1",'VA_k1=0.6_k2=0.4'!N264,IF($N$7="S2",'VA_k1=0.6_k2=0.4'!O264,IF($N$7="I",'VA_k1=0.6_k2=0.4'!P264,IF($N$7="R",'VA_k1=0.6_k2=0.4'!Q264,IF($N$7="D",'VA_k1=0.6_k2=0.4'!R264,IF($N$7="V",'VA_k1=0.6_k2=0.4'!S264,"")))))))</f>
        <v>0.24673704225551346</v>
      </c>
      <c r="AG265" s="133">
        <f>IF($O$20="X",$Q$9,'VA_k1=0.7_k2=0.3'!M264)</f>
        <v>5</v>
      </c>
      <c r="AH265" s="133">
        <f>IF($O$20="X",$R$9,IF($N$7="S1",'VA_k1=0.7_k2=0.3'!N264,IF($N$7="S2",'VA_k1=0.7_k2=0.3'!O264,IF($N$7="I",'VA_k1=0.7_k2=0.3'!P264,IF($N$7="R",'VA_k1=0.7_k2=0.3'!Q264,IF($N$7="D",'VA_k1=0.7_k2=0.3'!R264,IF($N$7="V",'VA_k1=0.7_k2=0.3'!S264,"")))))))</f>
        <v>0.24673704225551346</v>
      </c>
      <c r="AI265" s="133">
        <f>IF($O$21="X",$Q$9,'VA_k1=0.8_k2=0.2'!M264)</f>
        <v>5</v>
      </c>
      <c r="AJ265" s="133">
        <f>IF($O$21="X",$R$9,IF($N$7="S1",'VA_k1=0.8_k2=0.2'!N264,IF($N$7="S2",'VA_k1=0.8_k2=0.2'!O264,IF($N$7="I",'VA_k1=0.8_k2=0.2'!P264,IF($N$7="R",'VA_k1=0.8_k2=0.2'!Q264,IF($N$7="D",'VA_k1=0.8_k2=0.2'!R264,IF($N$7="V",'VA_k1=0.8_k2=0.2'!S264,"")))))))</f>
        <v>0.24673704225551346</v>
      </c>
      <c r="AK265" s="133" t="e">
        <f>IF($O$22="X",$Q$9,'VA_k1=0.9_k2=0.1'!M264)</f>
        <v>#N/A</v>
      </c>
      <c r="AL265" s="133" t="e">
        <f>IF($O$22="X",$R$9,IF($N$7="S1",'VA_k1=0.9_k2=0.1'!N264,IF($N$7="S2",'VA_k1=0.9_k2=0.1'!O264,IF($N$7="I",'VA_k1=0.9_k2=0.1'!P264,IF($N$7="R",'VA_k1=0.9_k2=0.1'!Q264,IF($N$7="D",'VA_k1=0.9_k2=0.1'!R264,IF($N$7="V",'VA_k1=0.9_k2=0.1'!S264,"")))))))</f>
        <v>#N/A</v>
      </c>
      <c r="AM265" s="133">
        <f>IF($O$23="X",$Q$9,'VA_k1=1.0_k2=0.0'!M264)</f>
        <v>5</v>
      </c>
      <c r="AN265" s="133">
        <f>IF($O$23="X",$R$9,IF($N$7="S1",'VA_k1=1.0_k2=0.0'!N264,IF($N$7="S2",'VA_k1=1.0_k2=0.0'!O264,IF($N$7="I",'VA_k1=1.0_k2=0.0'!P264,IF($N$7="R",'VA_k1=1.0_k2=0.0'!Q264,IF($N$7="D",'VA_k1=1.0_k2=0.0'!R264,IF($N$7="V",'VA_k1=1.0_k2=0.0'!S264,"")))))))</f>
        <v>0.24673704225551346</v>
      </c>
    </row>
    <row r="266" spans="17:40" x14ac:dyDescent="0.25">
      <c r="Q266" s="133" t="e">
        <f>IF($O$12="X",$Q$9,'RESULTS (2S)'!B280)</f>
        <v>#N/A</v>
      </c>
      <c r="R266" s="133" t="e">
        <f>IF($O$12="X",$R$9,IF($N$7="S1",'RESULTS (2S)'!C280,IF($N$7="S2",'RESULTS (2S)'!D280,IF($N$7="I",'RESULTS (2S)'!E280,IF($N$7="R",'RESULTS (2S)'!F280,IF($N$7="D",'RESULTS (2S)'!G280,IF($N$7="V",'RESULTS (2S)'!H280,"")))))))</f>
        <v>#N/A</v>
      </c>
      <c r="S266" s="133">
        <f>IF($O$13="X",$Q$9,'VA_k1=0.0_k2=1.0'!M265)</f>
        <v>5</v>
      </c>
      <c r="T266" s="133">
        <f>IF($O$13="X",$R$9,IF($N$7="S1",'VA_k1=0.0_k2=1.0'!N265,IF($N$7="S2",'VA_k1=0.0_k2=1.0'!O265,IF($N$7="I",'VA_k1=0.0_k2=1.0'!P265,IF($N$7="R",'VA_k1=0.0_k2=1.0'!Q265,IF($N$7="D",'VA_k1=0.0_k2=1.0'!R265,IF($N$7="V",'VA_k1=0.0_k2=1.0'!S265,"")))))))</f>
        <v>0.24673704225551346</v>
      </c>
      <c r="U266" s="133">
        <f>IF($O$14="X",$Q$9,'VA_k1=0.1_k2=0.9'!M265)</f>
        <v>5</v>
      </c>
      <c r="V266" s="133">
        <f>IF($O$14="X",$R$9,IF($N$7="S1",'VA_k1=0.1_k2=0.9'!N265,IF($N$7="S2",'VA_k1=0.1_k2=0.9'!O265,IF($N$7="I",'VA_k1=0.1_k2=0.9'!P265,IF($N$7="R",'VA_k1=0.1_k2=0.9'!Q265,IF($N$7="D",'VA_k1=0.1_k2=0.9'!R265,IF($N$7="V",'VA_k1=0.1_k2=0.9'!S265,"")))))))</f>
        <v>0.24673704225551346</v>
      </c>
      <c r="W266" s="133">
        <f>IF($O$15="X",$Q$9,'VA_k1=0.2_k2=0.8'!M265)</f>
        <v>5</v>
      </c>
      <c r="X266" s="133">
        <f>IF($O$15="X",$R$9,IF($N$7="S1",'VA_k1=0.2_k2=0.8'!N265,IF($N$7="S2",'VA_k1=0.2_k2=0.8'!O265,IF($N$7="I",'VA_k1=0.2_k2=0.8'!P265,IF($N$7="R",'VA_k1=0.2_k2=0.8'!Q265,IF($N$7="D",'VA_k1=0.2_k2=0.8'!R265,IF($N$7="V",'VA_k1=0.2_k2=0.8'!S265,"")))))))</f>
        <v>0.24673704225551346</v>
      </c>
      <c r="Y266" s="133">
        <f>IF($O$16="X",$Q$9,'VA_k1=0.3_k2=0.7'!M265)</f>
        <v>5</v>
      </c>
      <c r="Z266" s="133">
        <f>IF($O$16="X",$R$9,IF($N$7="S1",'VA_k1=0.3_k2=0.7'!N265,IF($N$7="S2",'VA_k1=0.3_k2=0.7'!O265,IF($N$7="I",'VA_k1=0.3_k2=0.7'!P265,IF($N$7="R",'VA_k1=0.3_k2=0.7'!Q265,IF($N$7="D",'VA_k1=0.3_k2=0.7'!R265,IF($N$7="V",'VA_k1=0.3_k2=0.7'!S265,"")))))))</f>
        <v>0.24673704225551346</v>
      </c>
      <c r="AA266" s="133">
        <f>IF($O$17="X",$Q$9,'VA_k1=0.4_k2=0.6'!M265)</f>
        <v>5</v>
      </c>
      <c r="AB266" s="133">
        <f>IF($O$17="X",$R$9,IF($N$7="S1",'VA_k1=0.4_k2=0.6'!N265,IF($N$7="S2",'VA_k1=0.4_k2=0.6'!O265,IF($N$7="I",'VA_k1=0.4_k2=0.6'!P265,IF($N$7="R",'VA_k1=0.4_k2=0.6'!Q265,IF($N$7="D",'VA_k1=0.4_k2=0.6'!R265,IF($N$7="V",'VA_k1=0.4_k2=0.6'!S265,"")))))))</f>
        <v>0.24673704225551346</v>
      </c>
      <c r="AC266" s="133">
        <f>IF($O$18="X",$Q$9,'VA_k1=0.5_k2=0.5'!M265)</f>
        <v>5</v>
      </c>
      <c r="AD266" s="133">
        <f>IF($O$18="X",$R$9,IF($N$7="S1",'VA_k1=0.5_k2=0.5'!N265,IF($N$7="S2",'VA_k1=0.5_k2=0.5'!O265,IF($N$7="I",'VA_k1=0.5_k2=0.5'!P265,IF($N$7="R",'VA_k1=0.5_k2=0.5'!Q265,IF($N$7="D",'VA_k1=0.5_k2=0.5'!R265,IF($N$7="V",'VA_k1=0.5_k2=0.5'!S265,"")))))))</f>
        <v>0.24673704225551346</v>
      </c>
      <c r="AE266" s="133">
        <f>IF($O$19="X",$Q$9,'VA_k1=0.6_k2=0.4'!M265)</f>
        <v>5</v>
      </c>
      <c r="AF266" s="133">
        <f>IF($O$19="X",$R$9,IF($N$7="S1",'VA_k1=0.6_k2=0.4'!N265,IF($N$7="S2",'VA_k1=0.6_k2=0.4'!O265,IF($N$7="I",'VA_k1=0.6_k2=0.4'!P265,IF($N$7="R",'VA_k1=0.6_k2=0.4'!Q265,IF($N$7="D",'VA_k1=0.6_k2=0.4'!R265,IF($N$7="V",'VA_k1=0.6_k2=0.4'!S265,"")))))))</f>
        <v>0.24673704225551346</v>
      </c>
      <c r="AG266" s="133">
        <f>IF($O$20="X",$Q$9,'VA_k1=0.7_k2=0.3'!M265)</f>
        <v>5</v>
      </c>
      <c r="AH266" s="133">
        <f>IF($O$20="X",$R$9,IF($N$7="S1",'VA_k1=0.7_k2=0.3'!N265,IF($N$7="S2",'VA_k1=0.7_k2=0.3'!O265,IF($N$7="I",'VA_k1=0.7_k2=0.3'!P265,IF($N$7="R",'VA_k1=0.7_k2=0.3'!Q265,IF($N$7="D",'VA_k1=0.7_k2=0.3'!R265,IF($N$7="V",'VA_k1=0.7_k2=0.3'!S265,"")))))))</f>
        <v>0.24673704225551346</v>
      </c>
      <c r="AI266" s="133">
        <f>IF($O$21="X",$Q$9,'VA_k1=0.8_k2=0.2'!M265)</f>
        <v>5</v>
      </c>
      <c r="AJ266" s="133">
        <f>IF($O$21="X",$R$9,IF($N$7="S1",'VA_k1=0.8_k2=0.2'!N265,IF($N$7="S2",'VA_k1=0.8_k2=0.2'!O265,IF($N$7="I",'VA_k1=0.8_k2=0.2'!P265,IF($N$7="R",'VA_k1=0.8_k2=0.2'!Q265,IF($N$7="D",'VA_k1=0.8_k2=0.2'!R265,IF($N$7="V",'VA_k1=0.8_k2=0.2'!S265,"")))))))</f>
        <v>0.24673704225551346</v>
      </c>
      <c r="AK266" s="133" t="e">
        <f>IF($O$22="X",$Q$9,'VA_k1=0.9_k2=0.1'!M265)</f>
        <v>#N/A</v>
      </c>
      <c r="AL266" s="133" t="e">
        <f>IF($O$22="X",$R$9,IF($N$7="S1",'VA_k1=0.9_k2=0.1'!N265,IF($N$7="S2",'VA_k1=0.9_k2=0.1'!O265,IF($N$7="I",'VA_k1=0.9_k2=0.1'!P265,IF($N$7="R",'VA_k1=0.9_k2=0.1'!Q265,IF($N$7="D",'VA_k1=0.9_k2=0.1'!R265,IF($N$7="V",'VA_k1=0.9_k2=0.1'!S265,"")))))))</f>
        <v>#N/A</v>
      </c>
      <c r="AM266" s="133">
        <f>IF($O$23="X",$Q$9,'VA_k1=1.0_k2=0.0'!M265)</f>
        <v>5</v>
      </c>
      <c r="AN266" s="133">
        <f>IF($O$23="X",$R$9,IF($N$7="S1",'VA_k1=1.0_k2=0.0'!N265,IF($N$7="S2",'VA_k1=1.0_k2=0.0'!O265,IF($N$7="I",'VA_k1=1.0_k2=0.0'!P265,IF($N$7="R",'VA_k1=1.0_k2=0.0'!Q265,IF($N$7="D",'VA_k1=1.0_k2=0.0'!R265,IF($N$7="V",'VA_k1=1.0_k2=0.0'!S265,"")))))))</f>
        <v>0.24673704225551346</v>
      </c>
    </row>
    <row r="267" spans="17:40" x14ac:dyDescent="0.25">
      <c r="Q267" s="133" t="e">
        <f>IF($O$12="X",$Q$9,'RESULTS (2S)'!B281)</f>
        <v>#N/A</v>
      </c>
      <c r="R267" s="133" t="e">
        <f>IF($O$12="X",$R$9,IF($N$7="S1",'RESULTS (2S)'!C281,IF($N$7="S2",'RESULTS (2S)'!D281,IF($N$7="I",'RESULTS (2S)'!E281,IF($N$7="R",'RESULTS (2S)'!F281,IF($N$7="D",'RESULTS (2S)'!G281,IF($N$7="V",'RESULTS (2S)'!H281,"")))))))</f>
        <v>#N/A</v>
      </c>
      <c r="S267" s="133">
        <f>IF($O$13="X",$Q$9,'VA_k1=0.0_k2=1.0'!M266)</f>
        <v>5</v>
      </c>
      <c r="T267" s="133">
        <f>IF($O$13="X",$R$9,IF($N$7="S1",'VA_k1=0.0_k2=1.0'!N266,IF($N$7="S2",'VA_k1=0.0_k2=1.0'!O266,IF($N$7="I",'VA_k1=0.0_k2=1.0'!P266,IF($N$7="R",'VA_k1=0.0_k2=1.0'!Q266,IF($N$7="D",'VA_k1=0.0_k2=1.0'!R266,IF($N$7="V",'VA_k1=0.0_k2=1.0'!S266,"")))))))</f>
        <v>0.24673704225551346</v>
      </c>
      <c r="U267" s="133">
        <f>IF($O$14="X",$Q$9,'VA_k1=0.1_k2=0.9'!M266)</f>
        <v>5</v>
      </c>
      <c r="V267" s="133">
        <f>IF($O$14="X",$R$9,IF($N$7="S1",'VA_k1=0.1_k2=0.9'!N266,IF($N$7="S2",'VA_k1=0.1_k2=0.9'!O266,IF($N$7="I",'VA_k1=0.1_k2=0.9'!P266,IF($N$7="R",'VA_k1=0.1_k2=0.9'!Q266,IF($N$7="D",'VA_k1=0.1_k2=0.9'!R266,IF($N$7="V",'VA_k1=0.1_k2=0.9'!S266,"")))))))</f>
        <v>0.24673704225551346</v>
      </c>
      <c r="W267" s="133">
        <f>IF($O$15="X",$Q$9,'VA_k1=0.2_k2=0.8'!M266)</f>
        <v>5</v>
      </c>
      <c r="X267" s="133">
        <f>IF($O$15="X",$R$9,IF($N$7="S1",'VA_k1=0.2_k2=0.8'!N266,IF($N$7="S2",'VA_k1=0.2_k2=0.8'!O266,IF($N$7="I",'VA_k1=0.2_k2=0.8'!P266,IF($N$7="R",'VA_k1=0.2_k2=0.8'!Q266,IF($N$7="D",'VA_k1=0.2_k2=0.8'!R266,IF($N$7="V",'VA_k1=0.2_k2=0.8'!S266,"")))))))</f>
        <v>0.24673704225551346</v>
      </c>
      <c r="Y267" s="133">
        <f>IF($O$16="X",$Q$9,'VA_k1=0.3_k2=0.7'!M266)</f>
        <v>5</v>
      </c>
      <c r="Z267" s="133">
        <f>IF($O$16="X",$R$9,IF($N$7="S1",'VA_k1=0.3_k2=0.7'!N266,IF($N$7="S2",'VA_k1=0.3_k2=0.7'!O266,IF($N$7="I",'VA_k1=0.3_k2=0.7'!P266,IF($N$7="R",'VA_k1=0.3_k2=0.7'!Q266,IF($N$7="D",'VA_k1=0.3_k2=0.7'!R266,IF($N$7="V",'VA_k1=0.3_k2=0.7'!S266,"")))))))</f>
        <v>0.24673704225551346</v>
      </c>
      <c r="AA267" s="133">
        <f>IF($O$17="X",$Q$9,'VA_k1=0.4_k2=0.6'!M266)</f>
        <v>5</v>
      </c>
      <c r="AB267" s="133">
        <f>IF($O$17="X",$R$9,IF($N$7="S1",'VA_k1=0.4_k2=0.6'!N266,IF($N$7="S2",'VA_k1=0.4_k2=0.6'!O266,IF($N$7="I",'VA_k1=0.4_k2=0.6'!P266,IF($N$7="R",'VA_k1=0.4_k2=0.6'!Q266,IF($N$7="D",'VA_k1=0.4_k2=0.6'!R266,IF($N$7="V",'VA_k1=0.4_k2=0.6'!S266,"")))))))</f>
        <v>0.24673704225551346</v>
      </c>
      <c r="AC267" s="133">
        <f>IF($O$18="X",$Q$9,'VA_k1=0.5_k2=0.5'!M266)</f>
        <v>5</v>
      </c>
      <c r="AD267" s="133">
        <f>IF($O$18="X",$R$9,IF($N$7="S1",'VA_k1=0.5_k2=0.5'!N266,IF($N$7="S2",'VA_k1=0.5_k2=0.5'!O266,IF($N$7="I",'VA_k1=0.5_k2=0.5'!P266,IF($N$7="R",'VA_k1=0.5_k2=0.5'!Q266,IF($N$7="D",'VA_k1=0.5_k2=0.5'!R266,IF($N$7="V",'VA_k1=0.5_k2=0.5'!S266,"")))))))</f>
        <v>0.24673704225551346</v>
      </c>
      <c r="AE267" s="133">
        <f>IF($O$19="X",$Q$9,'VA_k1=0.6_k2=0.4'!M266)</f>
        <v>5</v>
      </c>
      <c r="AF267" s="133">
        <f>IF($O$19="X",$R$9,IF($N$7="S1",'VA_k1=0.6_k2=0.4'!N266,IF($N$7="S2",'VA_k1=0.6_k2=0.4'!O266,IF($N$7="I",'VA_k1=0.6_k2=0.4'!P266,IF($N$7="R",'VA_k1=0.6_k2=0.4'!Q266,IF($N$7="D",'VA_k1=0.6_k2=0.4'!R266,IF($N$7="V",'VA_k1=0.6_k2=0.4'!S266,"")))))))</f>
        <v>0.24673704225551346</v>
      </c>
      <c r="AG267" s="133">
        <f>IF($O$20="X",$Q$9,'VA_k1=0.7_k2=0.3'!M266)</f>
        <v>5</v>
      </c>
      <c r="AH267" s="133">
        <f>IF($O$20="X",$R$9,IF($N$7="S1",'VA_k1=0.7_k2=0.3'!N266,IF($N$7="S2",'VA_k1=0.7_k2=0.3'!O266,IF($N$7="I",'VA_k1=0.7_k2=0.3'!P266,IF($N$7="R",'VA_k1=0.7_k2=0.3'!Q266,IF($N$7="D",'VA_k1=0.7_k2=0.3'!R266,IF($N$7="V",'VA_k1=0.7_k2=0.3'!S266,"")))))))</f>
        <v>0.24673704225551346</v>
      </c>
      <c r="AI267" s="133">
        <f>IF($O$21="X",$Q$9,'VA_k1=0.8_k2=0.2'!M266)</f>
        <v>5</v>
      </c>
      <c r="AJ267" s="133">
        <f>IF($O$21="X",$R$9,IF($N$7="S1",'VA_k1=0.8_k2=0.2'!N266,IF($N$7="S2",'VA_k1=0.8_k2=0.2'!O266,IF($N$7="I",'VA_k1=0.8_k2=0.2'!P266,IF($N$7="R",'VA_k1=0.8_k2=0.2'!Q266,IF($N$7="D",'VA_k1=0.8_k2=0.2'!R266,IF($N$7="V",'VA_k1=0.8_k2=0.2'!S266,"")))))))</f>
        <v>0.24673704225551346</v>
      </c>
      <c r="AK267" s="133" t="e">
        <f>IF($O$22="X",$Q$9,'VA_k1=0.9_k2=0.1'!M266)</f>
        <v>#N/A</v>
      </c>
      <c r="AL267" s="133" t="e">
        <f>IF($O$22="X",$R$9,IF($N$7="S1",'VA_k1=0.9_k2=0.1'!N266,IF($N$7="S2",'VA_k1=0.9_k2=0.1'!O266,IF($N$7="I",'VA_k1=0.9_k2=0.1'!P266,IF($N$7="R",'VA_k1=0.9_k2=0.1'!Q266,IF($N$7="D",'VA_k1=0.9_k2=0.1'!R266,IF($N$7="V",'VA_k1=0.9_k2=0.1'!S266,"")))))))</f>
        <v>#N/A</v>
      </c>
      <c r="AM267" s="133">
        <f>IF($O$23="X",$Q$9,'VA_k1=1.0_k2=0.0'!M266)</f>
        <v>5</v>
      </c>
      <c r="AN267" s="133">
        <f>IF($O$23="X",$R$9,IF($N$7="S1",'VA_k1=1.0_k2=0.0'!N266,IF($N$7="S2",'VA_k1=1.0_k2=0.0'!O266,IF($N$7="I",'VA_k1=1.0_k2=0.0'!P266,IF($N$7="R",'VA_k1=1.0_k2=0.0'!Q266,IF($N$7="D",'VA_k1=1.0_k2=0.0'!R266,IF($N$7="V",'VA_k1=1.0_k2=0.0'!S266,"")))))))</f>
        <v>0.24673704225551346</v>
      </c>
    </row>
    <row r="268" spans="17:40" x14ac:dyDescent="0.25">
      <c r="Q268" s="133" t="e">
        <f>IF($O$12="X",$Q$9,'RESULTS (2S)'!B282)</f>
        <v>#N/A</v>
      </c>
      <c r="R268" s="133" t="e">
        <f>IF($O$12="X",$R$9,IF($N$7="S1",'RESULTS (2S)'!C282,IF($N$7="S2",'RESULTS (2S)'!D282,IF($N$7="I",'RESULTS (2S)'!E282,IF($N$7="R",'RESULTS (2S)'!F282,IF($N$7="D",'RESULTS (2S)'!G282,IF($N$7="V",'RESULTS (2S)'!H282,"")))))))</f>
        <v>#N/A</v>
      </c>
      <c r="S268" s="133">
        <f>IF($O$13="X",$Q$9,'VA_k1=0.0_k2=1.0'!M267)</f>
        <v>5</v>
      </c>
      <c r="T268" s="133">
        <f>IF($O$13="X",$R$9,IF($N$7="S1",'VA_k1=0.0_k2=1.0'!N267,IF($N$7="S2",'VA_k1=0.0_k2=1.0'!O267,IF($N$7="I",'VA_k1=0.0_k2=1.0'!P267,IF($N$7="R",'VA_k1=0.0_k2=1.0'!Q267,IF($N$7="D",'VA_k1=0.0_k2=1.0'!R267,IF($N$7="V",'VA_k1=0.0_k2=1.0'!S267,"")))))))</f>
        <v>0.24673704225551346</v>
      </c>
      <c r="U268" s="133">
        <f>IF($O$14="X",$Q$9,'VA_k1=0.1_k2=0.9'!M267)</f>
        <v>5</v>
      </c>
      <c r="V268" s="133">
        <f>IF($O$14="X",$R$9,IF($N$7="S1",'VA_k1=0.1_k2=0.9'!N267,IF($N$7="S2",'VA_k1=0.1_k2=0.9'!O267,IF($N$7="I",'VA_k1=0.1_k2=0.9'!P267,IF($N$7="R",'VA_k1=0.1_k2=0.9'!Q267,IF($N$7="D",'VA_k1=0.1_k2=0.9'!R267,IF($N$7="V",'VA_k1=0.1_k2=0.9'!S267,"")))))))</f>
        <v>0.24673704225551346</v>
      </c>
      <c r="W268" s="133">
        <f>IF($O$15="X",$Q$9,'VA_k1=0.2_k2=0.8'!M267)</f>
        <v>5</v>
      </c>
      <c r="X268" s="133">
        <f>IF($O$15="X",$R$9,IF($N$7="S1",'VA_k1=0.2_k2=0.8'!N267,IF($N$7="S2",'VA_k1=0.2_k2=0.8'!O267,IF($N$7="I",'VA_k1=0.2_k2=0.8'!P267,IF($N$7="R",'VA_k1=0.2_k2=0.8'!Q267,IF($N$7="D",'VA_k1=0.2_k2=0.8'!R267,IF($N$7="V",'VA_k1=0.2_k2=0.8'!S267,"")))))))</f>
        <v>0.24673704225551346</v>
      </c>
      <c r="Y268" s="133">
        <f>IF($O$16="X",$Q$9,'VA_k1=0.3_k2=0.7'!M267)</f>
        <v>5</v>
      </c>
      <c r="Z268" s="133">
        <f>IF($O$16="X",$R$9,IF($N$7="S1",'VA_k1=0.3_k2=0.7'!N267,IF($N$7="S2",'VA_k1=0.3_k2=0.7'!O267,IF($N$7="I",'VA_k1=0.3_k2=0.7'!P267,IF($N$7="R",'VA_k1=0.3_k2=0.7'!Q267,IF($N$7="D",'VA_k1=0.3_k2=0.7'!R267,IF($N$7="V",'VA_k1=0.3_k2=0.7'!S267,"")))))))</f>
        <v>0.24673704225551346</v>
      </c>
      <c r="AA268" s="133">
        <f>IF($O$17="X",$Q$9,'VA_k1=0.4_k2=0.6'!M267)</f>
        <v>5</v>
      </c>
      <c r="AB268" s="133">
        <f>IF($O$17="X",$R$9,IF($N$7="S1",'VA_k1=0.4_k2=0.6'!N267,IF($N$7="S2",'VA_k1=0.4_k2=0.6'!O267,IF($N$7="I",'VA_k1=0.4_k2=0.6'!P267,IF($N$7="R",'VA_k1=0.4_k2=0.6'!Q267,IF($N$7="D",'VA_k1=0.4_k2=0.6'!R267,IF($N$7="V",'VA_k1=0.4_k2=0.6'!S267,"")))))))</f>
        <v>0.24673704225551346</v>
      </c>
      <c r="AC268" s="133">
        <f>IF($O$18="X",$Q$9,'VA_k1=0.5_k2=0.5'!M267)</f>
        <v>5</v>
      </c>
      <c r="AD268" s="133">
        <f>IF($O$18="X",$R$9,IF($N$7="S1",'VA_k1=0.5_k2=0.5'!N267,IF($N$7="S2",'VA_k1=0.5_k2=0.5'!O267,IF($N$7="I",'VA_k1=0.5_k2=0.5'!P267,IF($N$7="R",'VA_k1=0.5_k2=0.5'!Q267,IF($N$7="D",'VA_k1=0.5_k2=0.5'!R267,IF($N$7="V",'VA_k1=0.5_k2=0.5'!S267,"")))))))</f>
        <v>0.24673704225551346</v>
      </c>
      <c r="AE268" s="133">
        <f>IF($O$19="X",$Q$9,'VA_k1=0.6_k2=0.4'!M267)</f>
        <v>5</v>
      </c>
      <c r="AF268" s="133">
        <f>IF($O$19="X",$R$9,IF($N$7="S1",'VA_k1=0.6_k2=0.4'!N267,IF($N$7="S2",'VA_k1=0.6_k2=0.4'!O267,IF($N$7="I",'VA_k1=0.6_k2=0.4'!P267,IF($N$7="R",'VA_k1=0.6_k2=0.4'!Q267,IF($N$7="D",'VA_k1=0.6_k2=0.4'!R267,IF($N$7="V",'VA_k1=0.6_k2=0.4'!S267,"")))))))</f>
        <v>0.24673704225551346</v>
      </c>
      <c r="AG268" s="133">
        <f>IF($O$20="X",$Q$9,'VA_k1=0.7_k2=0.3'!M267)</f>
        <v>5</v>
      </c>
      <c r="AH268" s="133">
        <f>IF($O$20="X",$R$9,IF($N$7="S1",'VA_k1=0.7_k2=0.3'!N267,IF($N$7="S2",'VA_k1=0.7_k2=0.3'!O267,IF($N$7="I",'VA_k1=0.7_k2=0.3'!P267,IF($N$7="R",'VA_k1=0.7_k2=0.3'!Q267,IF($N$7="D",'VA_k1=0.7_k2=0.3'!R267,IF($N$7="V",'VA_k1=0.7_k2=0.3'!S267,"")))))))</f>
        <v>0.24673704225551346</v>
      </c>
      <c r="AI268" s="133">
        <f>IF($O$21="X",$Q$9,'VA_k1=0.8_k2=0.2'!M267)</f>
        <v>5</v>
      </c>
      <c r="AJ268" s="133">
        <f>IF($O$21="X",$R$9,IF($N$7="S1",'VA_k1=0.8_k2=0.2'!N267,IF($N$7="S2",'VA_k1=0.8_k2=0.2'!O267,IF($N$7="I",'VA_k1=0.8_k2=0.2'!P267,IF($N$7="R",'VA_k1=0.8_k2=0.2'!Q267,IF($N$7="D",'VA_k1=0.8_k2=0.2'!R267,IF($N$7="V",'VA_k1=0.8_k2=0.2'!S267,"")))))))</f>
        <v>0.24673704225551346</v>
      </c>
      <c r="AK268" s="133" t="e">
        <f>IF($O$22="X",$Q$9,'VA_k1=0.9_k2=0.1'!M267)</f>
        <v>#N/A</v>
      </c>
      <c r="AL268" s="133" t="e">
        <f>IF($O$22="X",$R$9,IF($N$7="S1",'VA_k1=0.9_k2=0.1'!N267,IF($N$7="S2",'VA_k1=0.9_k2=0.1'!O267,IF($N$7="I",'VA_k1=0.9_k2=0.1'!P267,IF($N$7="R",'VA_k1=0.9_k2=0.1'!Q267,IF($N$7="D",'VA_k1=0.9_k2=0.1'!R267,IF($N$7="V",'VA_k1=0.9_k2=0.1'!S267,"")))))))</f>
        <v>#N/A</v>
      </c>
      <c r="AM268" s="133">
        <f>IF($O$23="X",$Q$9,'VA_k1=1.0_k2=0.0'!M267)</f>
        <v>5</v>
      </c>
      <c r="AN268" s="133">
        <f>IF($O$23="X",$R$9,IF($N$7="S1",'VA_k1=1.0_k2=0.0'!N267,IF($N$7="S2",'VA_k1=1.0_k2=0.0'!O267,IF($N$7="I",'VA_k1=1.0_k2=0.0'!P267,IF($N$7="R",'VA_k1=1.0_k2=0.0'!Q267,IF($N$7="D",'VA_k1=1.0_k2=0.0'!R267,IF($N$7="V",'VA_k1=1.0_k2=0.0'!S267,"")))))))</f>
        <v>0.24673704225551346</v>
      </c>
    </row>
    <row r="269" spans="17:40" x14ac:dyDescent="0.25">
      <c r="Q269" s="133" t="e">
        <f>IF($O$12="X",$Q$9,'RESULTS (2S)'!B283)</f>
        <v>#N/A</v>
      </c>
      <c r="R269" s="133" t="e">
        <f>IF($O$12="X",$R$9,IF($N$7="S1",'RESULTS (2S)'!C283,IF($N$7="S2",'RESULTS (2S)'!D283,IF($N$7="I",'RESULTS (2S)'!E283,IF($N$7="R",'RESULTS (2S)'!F283,IF($N$7="D",'RESULTS (2S)'!G283,IF($N$7="V",'RESULTS (2S)'!H283,"")))))))</f>
        <v>#N/A</v>
      </c>
      <c r="S269" s="133">
        <f>IF($O$13="X",$Q$9,'VA_k1=0.0_k2=1.0'!M268)</f>
        <v>5</v>
      </c>
      <c r="T269" s="133">
        <f>IF($O$13="X",$R$9,IF($N$7="S1",'VA_k1=0.0_k2=1.0'!N268,IF($N$7="S2",'VA_k1=0.0_k2=1.0'!O268,IF($N$7="I",'VA_k1=0.0_k2=1.0'!P268,IF($N$7="R",'VA_k1=0.0_k2=1.0'!Q268,IF($N$7="D",'VA_k1=0.0_k2=1.0'!R268,IF($N$7="V",'VA_k1=0.0_k2=1.0'!S268,"")))))))</f>
        <v>0.24673704225551346</v>
      </c>
      <c r="U269" s="133">
        <f>IF($O$14="X",$Q$9,'VA_k1=0.1_k2=0.9'!M268)</f>
        <v>5</v>
      </c>
      <c r="V269" s="133">
        <f>IF($O$14="X",$R$9,IF($N$7="S1",'VA_k1=0.1_k2=0.9'!N268,IF($N$7="S2",'VA_k1=0.1_k2=0.9'!O268,IF($N$7="I",'VA_k1=0.1_k2=0.9'!P268,IF($N$7="R",'VA_k1=0.1_k2=0.9'!Q268,IF($N$7="D",'VA_k1=0.1_k2=0.9'!R268,IF($N$7="V",'VA_k1=0.1_k2=0.9'!S268,"")))))))</f>
        <v>0.24673704225551346</v>
      </c>
      <c r="W269" s="133">
        <f>IF($O$15="X",$Q$9,'VA_k1=0.2_k2=0.8'!M268)</f>
        <v>5</v>
      </c>
      <c r="X269" s="133">
        <f>IF($O$15="X",$R$9,IF($N$7="S1",'VA_k1=0.2_k2=0.8'!N268,IF($N$7="S2",'VA_k1=0.2_k2=0.8'!O268,IF($N$7="I",'VA_k1=0.2_k2=0.8'!P268,IF($N$7="R",'VA_k1=0.2_k2=0.8'!Q268,IF($N$7="D",'VA_k1=0.2_k2=0.8'!R268,IF($N$7="V",'VA_k1=0.2_k2=0.8'!S268,"")))))))</f>
        <v>0.24673704225551346</v>
      </c>
      <c r="Y269" s="133">
        <f>IF($O$16="X",$Q$9,'VA_k1=0.3_k2=0.7'!M268)</f>
        <v>5</v>
      </c>
      <c r="Z269" s="133">
        <f>IF($O$16="X",$R$9,IF($N$7="S1",'VA_k1=0.3_k2=0.7'!N268,IF($N$7="S2",'VA_k1=0.3_k2=0.7'!O268,IF($N$7="I",'VA_k1=0.3_k2=0.7'!P268,IF($N$7="R",'VA_k1=0.3_k2=0.7'!Q268,IF($N$7="D",'VA_k1=0.3_k2=0.7'!R268,IF($N$7="V",'VA_k1=0.3_k2=0.7'!S268,"")))))))</f>
        <v>0.24673704225551346</v>
      </c>
      <c r="AA269" s="133">
        <f>IF($O$17="X",$Q$9,'VA_k1=0.4_k2=0.6'!M268)</f>
        <v>5</v>
      </c>
      <c r="AB269" s="133">
        <f>IF($O$17="X",$R$9,IF($N$7="S1",'VA_k1=0.4_k2=0.6'!N268,IF($N$7="S2",'VA_k1=0.4_k2=0.6'!O268,IF($N$7="I",'VA_k1=0.4_k2=0.6'!P268,IF($N$7="R",'VA_k1=0.4_k2=0.6'!Q268,IF($N$7="D",'VA_k1=0.4_k2=0.6'!R268,IF($N$7="V",'VA_k1=0.4_k2=0.6'!S268,"")))))))</f>
        <v>0.24673704225551346</v>
      </c>
      <c r="AC269" s="133">
        <f>IF($O$18="X",$Q$9,'VA_k1=0.5_k2=0.5'!M268)</f>
        <v>5</v>
      </c>
      <c r="AD269" s="133">
        <f>IF($O$18="X",$R$9,IF($N$7="S1",'VA_k1=0.5_k2=0.5'!N268,IF($N$7="S2",'VA_k1=0.5_k2=0.5'!O268,IF($N$7="I",'VA_k1=0.5_k2=0.5'!P268,IF($N$7="R",'VA_k1=0.5_k2=0.5'!Q268,IF($N$7="D",'VA_k1=0.5_k2=0.5'!R268,IF($N$7="V",'VA_k1=0.5_k2=0.5'!S268,"")))))))</f>
        <v>0.24673704225551346</v>
      </c>
      <c r="AE269" s="133">
        <f>IF($O$19="X",$Q$9,'VA_k1=0.6_k2=0.4'!M268)</f>
        <v>5</v>
      </c>
      <c r="AF269" s="133">
        <f>IF($O$19="X",$R$9,IF($N$7="S1",'VA_k1=0.6_k2=0.4'!N268,IF($N$7="S2",'VA_k1=0.6_k2=0.4'!O268,IF($N$7="I",'VA_k1=0.6_k2=0.4'!P268,IF($N$7="R",'VA_k1=0.6_k2=0.4'!Q268,IF($N$7="D",'VA_k1=0.6_k2=0.4'!R268,IF($N$7="V",'VA_k1=0.6_k2=0.4'!S268,"")))))))</f>
        <v>0.24673704225551346</v>
      </c>
      <c r="AG269" s="133">
        <f>IF($O$20="X",$Q$9,'VA_k1=0.7_k2=0.3'!M268)</f>
        <v>5</v>
      </c>
      <c r="AH269" s="133">
        <f>IF($O$20="X",$R$9,IF($N$7="S1",'VA_k1=0.7_k2=0.3'!N268,IF($N$7="S2",'VA_k1=0.7_k2=0.3'!O268,IF($N$7="I",'VA_k1=0.7_k2=0.3'!P268,IF($N$7="R",'VA_k1=0.7_k2=0.3'!Q268,IF($N$7="D",'VA_k1=0.7_k2=0.3'!R268,IF($N$7="V",'VA_k1=0.7_k2=0.3'!S268,"")))))))</f>
        <v>0.24673704225551346</v>
      </c>
      <c r="AI269" s="133">
        <f>IF($O$21="X",$Q$9,'VA_k1=0.8_k2=0.2'!M268)</f>
        <v>5</v>
      </c>
      <c r="AJ269" s="133">
        <f>IF($O$21="X",$R$9,IF($N$7="S1",'VA_k1=0.8_k2=0.2'!N268,IF($N$7="S2",'VA_k1=0.8_k2=0.2'!O268,IF($N$7="I",'VA_k1=0.8_k2=0.2'!P268,IF($N$7="R",'VA_k1=0.8_k2=0.2'!Q268,IF($N$7="D",'VA_k1=0.8_k2=0.2'!R268,IF($N$7="V",'VA_k1=0.8_k2=0.2'!S268,"")))))))</f>
        <v>0.24673704225551346</v>
      </c>
      <c r="AK269" s="133" t="e">
        <f>IF($O$22="X",$Q$9,'VA_k1=0.9_k2=0.1'!M268)</f>
        <v>#N/A</v>
      </c>
      <c r="AL269" s="133" t="e">
        <f>IF($O$22="X",$R$9,IF($N$7="S1",'VA_k1=0.9_k2=0.1'!N268,IF($N$7="S2",'VA_k1=0.9_k2=0.1'!O268,IF($N$7="I",'VA_k1=0.9_k2=0.1'!P268,IF($N$7="R",'VA_k1=0.9_k2=0.1'!Q268,IF($N$7="D",'VA_k1=0.9_k2=0.1'!R268,IF($N$7="V",'VA_k1=0.9_k2=0.1'!S268,"")))))))</f>
        <v>#N/A</v>
      </c>
      <c r="AM269" s="133">
        <f>IF($O$23="X",$Q$9,'VA_k1=1.0_k2=0.0'!M268)</f>
        <v>5</v>
      </c>
      <c r="AN269" s="133">
        <f>IF($O$23="X",$R$9,IF($N$7="S1",'VA_k1=1.0_k2=0.0'!N268,IF($N$7="S2",'VA_k1=1.0_k2=0.0'!O268,IF($N$7="I",'VA_k1=1.0_k2=0.0'!P268,IF($N$7="R",'VA_k1=1.0_k2=0.0'!Q268,IF($N$7="D",'VA_k1=1.0_k2=0.0'!R268,IF($N$7="V",'VA_k1=1.0_k2=0.0'!S268,"")))))))</f>
        <v>0.24673704225551346</v>
      </c>
    </row>
    <row r="270" spans="17:40" x14ac:dyDescent="0.25">
      <c r="Q270" s="133" t="e">
        <f>IF($O$12="X",$Q$9,'RESULTS (2S)'!B284)</f>
        <v>#N/A</v>
      </c>
      <c r="R270" s="133" t="e">
        <f>IF($O$12="X",$R$9,IF($N$7="S1",'RESULTS (2S)'!C284,IF($N$7="S2",'RESULTS (2S)'!D284,IF($N$7="I",'RESULTS (2S)'!E284,IF($N$7="R",'RESULTS (2S)'!F284,IF($N$7="D",'RESULTS (2S)'!G284,IF($N$7="V",'RESULTS (2S)'!H284,"")))))))</f>
        <v>#N/A</v>
      </c>
      <c r="S270" s="133">
        <f>IF($O$13="X",$Q$9,'VA_k1=0.0_k2=1.0'!M269)</f>
        <v>5</v>
      </c>
      <c r="T270" s="133">
        <f>IF($O$13="X",$R$9,IF($N$7="S1",'VA_k1=0.0_k2=1.0'!N269,IF($N$7="S2",'VA_k1=0.0_k2=1.0'!O269,IF($N$7="I",'VA_k1=0.0_k2=1.0'!P269,IF($N$7="R",'VA_k1=0.0_k2=1.0'!Q269,IF($N$7="D",'VA_k1=0.0_k2=1.0'!R269,IF($N$7="V",'VA_k1=0.0_k2=1.0'!S269,"")))))))</f>
        <v>0.24673704225551346</v>
      </c>
      <c r="U270" s="133">
        <f>IF($O$14="X",$Q$9,'VA_k1=0.1_k2=0.9'!M269)</f>
        <v>5</v>
      </c>
      <c r="V270" s="133">
        <f>IF($O$14="X",$R$9,IF($N$7="S1",'VA_k1=0.1_k2=0.9'!N269,IF($N$7="S2",'VA_k1=0.1_k2=0.9'!O269,IF($N$7="I",'VA_k1=0.1_k2=0.9'!P269,IF($N$7="R",'VA_k1=0.1_k2=0.9'!Q269,IF($N$7="D",'VA_k1=0.1_k2=0.9'!R269,IF($N$7="V",'VA_k1=0.1_k2=0.9'!S269,"")))))))</f>
        <v>0.24673704225551346</v>
      </c>
      <c r="W270" s="133">
        <f>IF($O$15="X",$Q$9,'VA_k1=0.2_k2=0.8'!M269)</f>
        <v>5</v>
      </c>
      <c r="X270" s="133">
        <f>IF($O$15="X",$R$9,IF($N$7="S1",'VA_k1=0.2_k2=0.8'!N269,IF($N$7="S2",'VA_k1=0.2_k2=0.8'!O269,IF($N$7="I",'VA_k1=0.2_k2=0.8'!P269,IF($N$7="R",'VA_k1=0.2_k2=0.8'!Q269,IF($N$7="D",'VA_k1=0.2_k2=0.8'!R269,IF($N$7="V",'VA_k1=0.2_k2=0.8'!S269,"")))))))</f>
        <v>0.24673704225551346</v>
      </c>
      <c r="Y270" s="133">
        <f>IF($O$16="X",$Q$9,'VA_k1=0.3_k2=0.7'!M269)</f>
        <v>5</v>
      </c>
      <c r="Z270" s="133">
        <f>IF($O$16="X",$R$9,IF($N$7="S1",'VA_k1=0.3_k2=0.7'!N269,IF($N$7="S2",'VA_k1=0.3_k2=0.7'!O269,IF($N$7="I",'VA_k1=0.3_k2=0.7'!P269,IF($N$7="R",'VA_k1=0.3_k2=0.7'!Q269,IF($N$7="D",'VA_k1=0.3_k2=0.7'!R269,IF($N$7="V",'VA_k1=0.3_k2=0.7'!S269,"")))))))</f>
        <v>0.24673704225551346</v>
      </c>
      <c r="AA270" s="133">
        <f>IF($O$17="X",$Q$9,'VA_k1=0.4_k2=0.6'!M269)</f>
        <v>5</v>
      </c>
      <c r="AB270" s="133">
        <f>IF($O$17="X",$R$9,IF($N$7="S1",'VA_k1=0.4_k2=0.6'!N269,IF($N$7="S2",'VA_k1=0.4_k2=0.6'!O269,IF($N$7="I",'VA_k1=0.4_k2=0.6'!P269,IF($N$7="R",'VA_k1=0.4_k2=0.6'!Q269,IF($N$7="D",'VA_k1=0.4_k2=0.6'!R269,IF($N$7="V",'VA_k1=0.4_k2=0.6'!S269,"")))))))</f>
        <v>0.24673704225551346</v>
      </c>
      <c r="AC270" s="133">
        <f>IF($O$18="X",$Q$9,'VA_k1=0.5_k2=0.5'!M269)</f>
        <v>5</v>
      </c>
      <c r="AD270" s="133">
        <f>IF($O$18="X",$R$9,IF($N$7="S1",'VA_k1=0.5_k2=0.5'!N269,IF($N$7="S2",'VA_k1=0.5_k2=0.5'!O269,IF($N$7="I",'VA_k1=0.5_k2=0.5'!P269,IF($N$7="R",'VA_k1=0.5_k2=0.5'!Q269,IF($N$7="D",'VA_k1=0.5_k2=0.5'!R269,IF($N$7="V",'VA_k1=0.5_k2=0.5'!S269,"")))))))</f>
        <v>0.24673704225551346</v>
      </c>
      <c r="AE270" s="133">
        <f>IF($O$19="X",$Q$9,'VA_k1=0.6_k2=0.4'!M269)</f>
        <v>5</v>
      </c>
      <c r="AF270" s="133">
        <f>IF($O$19="X",$R$9,IF($N$7="S1",'VA_k1=0.6_k2=0.4'!N269,IF($N$7="S2",'VA_k1=0.6_k2=0.4'!O269,IF($N$7="I",'VA_k1=0.6_k2=0.4'!P269,IF($N$7="R",'VA_k1=0.6_k2=0.4'!Q269,IF($N$7="D",'VA_k1=0.6_k2=0.4'!R269,IF($N$7="V",'VA_k1=0.6_k2=0.4'!S269,"")))))))</f>
        <v>0.24673704225551346</v>
      </c>
      <c r="AG270" s="133">
        <f>IF($O$20="X",$Q$9,'VA_k1=0.7_k2=0.3'!M269)</f>
        <v>5</v>
      </c>
      <c r="AH270" s="133">
        <f>IF($O$20="X",$R$9,IF($N$7="S1",'VA_k1=0.7_k2=0.3'!N269,IF($N$7="S2",'VA_k1=0.7_k2=0.3'!O269,IF($N$7="I",'VA_k1=0.7_k2=0.3'!P269,IF($N$7="R",'VA_k1=0.7_k2=0.3'!Q269,IF($N$7="D",'VA_k1=0.7_k2=0.3'!R269,IF($N$7="V",'VA_k1=0.7_k2=0.3'!S269,"")))))))</f>
        <v>0.24673704225551346</v>
      </c>
      <c r="AI270" s="133">
        <f>IF($O$21="X",$Q$9,'VA_k1=0.8_k2=0.2'!M269)</f>
        <v>5</v>
      </c>
      <c r="AJ270" s="133">
        <f>IF($O$21="X",$R$9,IF($N$7="S1",'VA_k1=0.8_k2=0.2'!N269,IF($N$7="S2",'VA_k1=0.8_k2=0.2'!O269,IF($N$7="I",'VA_k1=0.8_k2=0.2'!P269,IF($N$7="R",'VA_k1=0.8_k2=0.2'!Q269,IF($N$7="D",'VA_k1=0.8_k2=0.2'!R269,IF($N$7="V",'VA_k1=0.8_k2=0.2'!S269,"")))))))</f>
        <v>0.24673704225551346</v>
      </c>
      <c r="AK270" s="133" t="e">
        <f>IF($O$22="X",$Q$9,'VA_k1=0.9_k2=0.1'!M269)</f>
        <v>#N/A</v>
      </c>
      <c r="AL270" s="133" t="e">
        <f>IF($O$22="X",$R$9,IF($N$7="S1",'VA_k1=0.9_k2=0.1'!N269,IF($N$7="S2",'VA_k1=0.9_k2=0.1'!O269,IF($N$7="I",'VA_k1=0.9_k2=0.1'!P269,IF($N$7="R",'VA_k1=0.9_k2=0.1'!Q269,IF($N$7="D",'VA_k1=0.9_k2=0.1'!R269,IF($N$7="V",'VA_k1=0.9_k2=0.1'!S269,"")))))))</f>
        <v>#N/A</v>
      </c>
      <c r="AM270" s="133">
        <f>IF($O$23="X",$Q$9,'VA_k1=1.0_k2=0.0'!M269)</f>
        <v>5</v>
      </c>
      <c r="AN270" s="133">
        <f>IF($O$23="X",$R$9,IF($N$7="S1",'VA_k1=1.0_k2=0.0'!N269,IF($N$7="S2",'VA_k1=1.0_k2=0.0'!O269,IF($N$7="I",'VA_k1=1.0_k2=0.0'!P269,IF($N$7="R",'VA_k1=1.0_k2=0.0'!Q269,IF($N$7="D",'VA_k1=1.0_k2=0.0'!R269,IF($N$7="V",'VA_k1=1.0_k2=0.0'!S269,"")))))))</f>
        <v>0.24673704225551346</v>
      </c>
    </row>
    <row r="271" spans="17:40" x14ac:dyDescent="0.25">
      <c r="Q271" s="133" t="e">
        <f>IF($O$12="X",$Q$9,'RESULTS (2S)'!B285)</f>
        <v>#N/A</v>
      </c>
      <c r="R271" s="133" t="e">
        <f>IF($O$12="X",$R$9,IF($N$7="S1",'RESULTS (2S)'!C285,IF($N$7="S2",'RESULTS (2S)'!D285,IF($N$7="I",'RESULTS (2S)'!E285,IF($N$7="R",'RESULTS (2S)'!F285,IF($N$7="D",'RESULTS (2S)'!G285,IF($N$7="V",'RESULTS (2S)'!H285,"")))))))</f>
        <v>#N/A</v>
      </c>
      <c r="S271" s="133">
        <f>IF($O$13="X",$Q$9,'VA_k1=0.0_k2=1.0'!M270)</f>
        <v>5</v>
      </c>
      <c r="T271" s="133">
        <f>IF($O$13="X",$R$9,IF($N$7="S1",'VA_k1=0.0_k2=1.0'!N270,IF($N$7="S2",'VA_k1=0.0_k2=1.0'!O270,IF($N$7="I",'VA_k1=0.0_k2=1.0'!P270,IF($N$7="R",'VA_k1=0.0_k2=1.0'!Q270,IF($N$7="D",'VA_k1=0.0_k2=1.0'!R270,IF($N$7="V",'VA_k1=0.0_k2=1.0'!S270,"")))))))</f>
        <v>0.24673704225551346</v>
      </c>
      <c r="U271" s="133">
        <f>IF($O$14="X",$Q$9,'VA_k1=0.1_k2=0.9'!M270)</f>
        <v>5</v>
      </c>
      <c r="V271" s="133">
        <f>IF($O$14="X",$R$9,IF($N$7="S1",'VA_k1=0.1_k2=0.9'!N270,IF($N$7="S2",'VA_k1=0.1_k2=0.9'!O270,IF($N$7="I",'VA_k1=0.1_k2=0.9'!P270,IF($N$7="R",'VA_k1=0.1_k2=0.9'!Q270,IF($N$7="D",'VA_k1=0.1_k2=0.9'!R270,IF($N$7="V",'VA_k1=0.1_k2=0.9'!S270,"")))))))</f>
        <v>0.24673704225551346</v>
      </c>
      <c r="W271" s="133">
        <f>IF($O$15="X",$Q$9,'VA_k1=0.2_k2=0.8'!M270)</f>
        <v>5</v>
      </c>
      <c r="X271" s="133">
        <f>IF($O$15="X",$R$9,IF($N$7="S1",'VA_k1=0.2_k2=0.8'!N270,IF($N$7="S2",'VA_k1=0.2_k2=0.8'!O270,IF($N$7="I",'VA_k1=0.2_k2=0.8'!P270,IF($N$7="R",'VA_k1=0.2_k2=0.8'!Q270,IF($N$7="D",'VA_k1=0.2_k2=0.8'!R270,IF($N$7="V",'VA_k1=0.2_k2=0.8'!S270,"")))))))</f>
        <v>0.24673704225551346</v>
      </c>
      <c r="Y271" s="133">
        <f>IF($O$16="X",$Q$9,'VA_k1=0.3_k2=0.7'!M270)</f>
        <v>5</v>
      </c>
      <c r="Z271" s="133">
        <f>IF($O$16="X",$R$9,IF($N$7="S1",'VA_k1=0.3_k2=0.7'!N270,IF($N$7="S2",'VA_k1=0.3_k2=0.7'!O270,IF($N$7="I",'VA_k1=0.3_k2=0.7'!P270,IF($N$7="R",'VA_k1=0.3_k2=0.7'!Q270,IF($N$7="D",'VA_k1=0.3_k2=0.7'!R270,IF($N$7="V",'VA_k1=0.3_k2=0.7'!S270,"")))))))</f>
        <v>0.24673704225551346</v>
      </c>
      <c r="AA271" s="133">
        <f>IF($O$17="X",$Q$9,'VA_k1=0.4_k2=0.6'!M270)</f>
        <v>5</v>
      </c>
      <c r="AB271" s="133">
        <f>IF($O$17="X",$R$9,IF($N$7="S1",'VA_k1=0.4_k2=0.6'!N270,IF($N$7="S2",'VA_k1=0.4_k2=0.6'!O270,IF($N$7="I",'VA_k1=0.4_k2=0.6'!P270,IF($N$7="R",'VA_k1=0.4_k2=0.6'!Q270,IF($N$7="D",'VA_k1=0.4_k2=0.6'!R270,IF($N$7="V",'VA_k1=0.4_k2=0.6'!S270,"")))))))</f>
        <v>0.24673704225551346</v>
      </c>
      <c r="AC271" s="133">
        <f>IF($O$18="X",$Q$9,'VA_k1=0.5_k2=0.5'!M270)</f>
        <v>5</v>
      </c>
      <c r="AD271" s="133">
        <f>IF($O$18="X",$R$9,IF($N$7="S1",'VA_k1=0.5_k2=0.5'!N270,IF($N$7="S2",'VA_k1=0.5_k2=0.5'!O270,IF($N$7="I",'VA_k1=0.5_k2=0.5'!P270,IF($N$7="R",'VA_k1=0.5_k2=0.5'!Q270,IF($N$7="D",'VA_k1=0.5_k2=0.5'!R270,IF($N$7="V",'VA_k1=0.5_k2=0.5'!S270,"")))))))</f>
        <v>0.24673704225551346</v>
      </c>
      <c r="AE271" s="133">
        <f>IF($O$19="X",$Q$9,'VA_k1=0.6_k2=0.4'!M270)</f>
        <v>5</v>
      </c>
      <c r="AF271" s="133">
        <f>IF($O$19="X",$R$9,IF($N$7="S1",'VA_k1=0.6_k2=0.4'!N270,IF($N$7="S2",'VA_k1=0.6_k2=0.4'!O270,IF($N$7="I",'VA_k1=0.6_k2=0.4'!P270,IF($N$7="R",'VA_k1=0.6_k2=0.4'!Q270,IF($N$7="D",'VA_k1=0.6_k2=0.4'!R270,IF($N$7="V",'VA_k1=0.6_k2=0.4'!S270,"")))))))</f>
        <v>0.24673704225551346</v>
      </c>
      <c r="AG271" s="133">
        <f>IF($O$20="X",$Q$9,'VA_k1=0.7_k2=0.3'!M270)</f>
        <v>5</v>
      </c>
      <c r="AH271" s="133">
        <f>IF($O$20="X",$R$9,IF($N$7="S1",'VA_k1=0.7_k2=0.3'!N270,IF($N$7="S2",'VA_k1=0.7_k2=0.3'!O270,IF($N$7="I",'VA_k1=0.7_k2=0.3'!P270,IF($N$7="R",'VA_k1=0.7_k2=0.3'!Q270,IF($N$7="D",'VA_k1=0.7_k2=0.3'!R270,IF($N$7="V",'VA_k1=0.7_k2=0.3'!S270,"")))))))</f>
        <v>0.24673704225551346</v>
      </c>
      <c r="AI271" s="133">
        <f>IF($O$21="X",$Q$9,'VA_k1=0.8_k2=0.2'!M270)</f>
        <v>5</v>
      </c>
      <c r="AJ271" s="133">
        <f>IF($O$21="X",$R$9,IF($N$7="S1",'VA_k1=0.8_k2=0.2'!N270,IF($N$7="S2",'VA_k1=0.8_k2=0.2'!O270,IF($N$7="I",'VA_k1=0.8_k2=0.2'!P270,IF($N$7="R",'VA_k1=0.8_k2=0.2'!Q270,IF($N$7="D",'VA_k1=0.8_k2=0.2'!R270,IF($N$7="V",'VA_k1=0.8_k2=0.2'!S270,"")))))))</f>
        <v>0.24673704225551346</v>
      </c>
      <c r="AK271" s="133" t="e">
        <f>IF($O$22="X",$Q$9,'VA_k1=0.9_k2=0.1'!M270)</f>
        <v>#N/A</v>
      </c>
      <c r="AL271" s="133" t="e">
        <f>IF($O$22="X",$R$9,IF($N$7="S1",'VA_k1=0.9_k2=0.1'!N270,IF($N$7="S2",'VA_k1=0.9_k2=0.1'!O270,IF($N$7="I",'VA_k1=0.9_k2=0.1'!P270,IF($N$7="R",'VA_k1=0.9_k2=0.1'!Q270,IF($N$7="D",'VA_k1=0.9_k2=0.1'!R270,IF($N$7="V",'VA_k1=0.9_k2=0.1'!S270,"")))))))</f>
        <v>#N/A</v>
      </c>
      <c r="AM271" s="133">
        <f>IF($O$23="X",$Q$9,'VA_k1=1.0_k2=0.0'!M270)</f>
        <v>5</v>
      </c>
      <c r="AN271" s="133">
        <f>IF($O$23="X",$R$9,IF($N$7="S1",'VA_k1=1.0_k2=0.0'!N270,IF($N$7="S2",'VA_k1=1.0_k2=0.0'!O270,IF($N$7="I",'VA_k1=1.0_k2=0.0'!P270,IF($N$7="R",'VA_k1=1.0_k2=0.0'!Q270,IF($N$7="D",'VA_k1=1.0_k2=0.0'!R270,IF($N$7="V",'VA_k1=1.0_k2=0.0'!S270,"")))))))</f>
        <v>0.24673704225551346</v>
      </c>
    </row>
    <row r="272" spans="17:40" x14ac:dyDescent="0.25">
      <c r="Q272" s="133" t="e">
        <f>IF($O$12="X",$Q$9,'RESULTS (2S)'!B286)</f>
        <v>#N/A</v>
      </c>
      <c r="R272" s="133" t="e">
        <f>IF($O$12="X",$R$9,IF($N$7="S1",'RESULTS (2S)'!C286,IF($N$7="S2",'RESULTS (2S)'!D286,IF($N$7="I",'RESULTS (2S)'!E286,IF($N$7="R",'RESULTS (2S)'!F286,IF($N$7="D",'RESULTS (2S)'!G286,IF($N$7="V",'RESULTS (2S)'!H286,"")))))))</f>
        <v>#N/A</v>
      </c>
      <c r="S272" s="133">
        <f>IF($O$13="X",$Q$9,'VA_k1=0.0_k2=1.0'!M271)</f>
        <v>5</v>
      </c>
      <c r="T272" s="133">
        <f>IF($O$13="X",$R$9,IF($N$7="S1",'VA_k1=0.0_k2=1.0'!N271,IF($N$7="S2",'VA_k1=0.0_k2=1.0'!O271,IF($N$7="I",'VA_k1=0.0_k2=1.0'!P271,IF($N$7="R",'VA_k1=0.0_k2=1.0'!Q271,IF($N$7="D",'VA_k1=0.0_k2=1.0'!R271,IF($N$7="V",'VA_k1=0.0_k2=1.0'!S271,"")))))))</f>
        <v>0.24673704225551346</v>
      </c>
      <c r="U272" s="133">
        <f>IF($O$14="X",$Q$9,'VA_k1=0.1_k2=0.9'!M271)</f>
        <v>5</v>
      </c>
      <c r="V272" s="133">
        <f>IF($O$14="X",$R$9,IF($N$7="S1",'VA_k1=0.1_k2=0.9'!N271,IF($N$7="S2",'VA_k1=0.1_k2=0.9'!O271,IF($N$7="I",'VA_k1=0.1_k2=0.9'!P271,IF($N$7="R",'VA_k1=0.1_k2=0.9'!Q271,IF($N$7="D",'VA_k1=0.1_k2=0.9'!R271,IF($N$7="V",'VA_k1=0.1_k2=0.9'!S271,"")))))))</f>
        <v>0.24673704225551346</v>
      </c>
      <c r="W272" s="133">
        <f>IF($O$15="X",$Q$9,'VA_k1=0.2_k2=0.8'!M271)</f>
        <v>5</v>
      </c>
      <c r="X272" s="133">
        <f>IF($O$15="X",$R$9,IF($N$7="S1",'VA_k1=0.2_k2=0.8'!N271,IF($N$7="S2",'VA_k1=0.2_k2=0.8'!O271,IF($N$7="I",'VA_k1=0.2_k2=0.8'!P271,IF($N$7="R",'VA_k1=0.2_k2=0.8'!Q271,IF($N$7="D",'VA_k1=0.2_k2=0.8'!R271,IF($N$7="V",'VA_k1=0.2_k2=0.8'!S271,"")))))))</f>
        <v>0.24673704225551346</v>
      </c>
      <c r="Y272" s="133">
        <f>IF($O$16="X",$Q$9,'VA_k1=0.3_k2=0.7'!M271)</f>
        <v>5</v>
      </c>
      <c r="Z272" s="133">
        <f>IF($O$16="X",$R$9,IF($N$7="S1",'VA_k1=0.3_k2=0.7'!N271,IF($N$7="S2",'VA_k1=0.3_k2=0.7'!O271,IF($N$7="I",'VA_k1=0.3_k2=0.7'!P271,IF($N$7="R",'VA_k1=0.3_k2=0.7'!Q271,IF($N$7="D",'VA_k1=0.3_k2=0.7'!R271,IF($N$7="V",'VA_k1=0.3_k2=0.7'!S271,"")))))))</f>
        <v>0.24673704225551346</v>
      </c>
      <c r="AA272" s="133">
        <f>IF($O$17="X",$Q$9,'VA_k1=0.4_k2=0.6'!M271)</f>
        <v>5</v>
      </c>
      <c r="AB272" s="133">
        <f>IF($O$17="X",$R$9,IF($N$7="S1",'VA_k1=0.4_k2=0.6'!N271,IF($N$7="S2",'VA_k1=0.4_k2=0.6'!O271,IF($N$7="I",'VA_k1=0.4_k2=0.6'!P271,IF($N$7="R",'VA_k1=0.4_k2=0.6'!Q271,IF($N$7="D",'VA_k1=0.4_k2=0.6'!R271,IF($N$7="V",'VA_k1=0.4_k2=0.6'!S271,"")))))))</f>
        <v>0.24673704225551346</v>
      </c>
      <c r="AC272" s="133">
        <f>IF($O$18="X",$Q$9,'VA_k1=0.5_k2=0.5'!M271)</f>
        <v>5</v>
      </c>
      <c r="AD272" s="133">
        <f>IF($O$18="X",$R$9,IF($N$7="S1",'VA_k1=0.5_k2=0.5'!N271,IF($N$7="S2",'VA_k1=0.5_k2=0.5'!O271,IF($N$7="I",'VA_k1=0.5_k2=0.5'!P271,IF($N$7="R",'VA_k1=0.5_k2=0.5'!Q271,IF($N$7="D",'VA_k1=0.5_k2=0.5'!R271,IF($N$7="V",'VA_k1=0.5_k2=0.5'!S271,"")))))))</f>
        <v>0.24673704225551346</v>
      </c>
      <c r="AE272" s="133">
        <f>IF($O$19="X",$Q$9,'VA_k1=0.6_k2=0.4'!M271)</f>
        <v>5</v>
      </c>
      <c r="AF272" s="133">
        <f>IF($O$19="X",$R$9,IF($N$7="S1",'VA_k1=0.6_k2=0.4'!N271,IF($N$7="S2",'VA_k1=0.6_k2=0.4'!O271,IF($N$7="I",'VA_k1=0.6_k2=0.4'!P271,IF($N$7="R",'VA_k1=0.6_k2=0.4'!Q271,IF($N$7="D",'VA_k1=0.6_k2=0.4'!R271,IF($N$7="V",'VA_k1=0.6_k2=0.4'!S271,"")))))))</f>
        <v>0.24673704225551346</v>
      </c>
      <c r="AG272" s="133">
        <f>IF($O$20="X",$Q$9,'VA_k1=0.7_k2=0.3'!M271)</f>
        <v>5</v>
      </c>
      <c r="AH272" s="133">
        <f>IF($O$20="X",$R$9,IF($N$7="S1",'VA_k1=0.7_k2=0.3'!N271,IF($N$7="S2",'VA_k1=0.7_k2=0.3'!O271,IF($N$7="I",'VA_k1=0.7_k2=0.3'!P271,IF($N$7="R",'VA_k1=0.7_k2=0.3'!Q271,IF($N$7="D",'VA_k1=0.7_k2=0.3'!R271,IF($N$7="V",'VA_k1=0.7_k2=0.3'!S271,"")))))))</f>
        <v>0.24673704225551346</v>
      </c>
      <c r="AI272" s="133">
        <f>IF($O$21="X",$Q$9,'VA_k1=0.8_k2=0.2'!M271)</f>
        <v>5</v>
      </c>
      <c r="AJ272" s="133">
        <f>IF($O$21="X",$R$9,IF($N$7="S1",'VA_k1=0.8_k2=0.2'!N271,IF($N$7="S2",'VA_k1=0.8_k2=0.2'!O271,IF($N$7="I",'VA_k1=0.8_k2=0.2'!P271,IF($N$7="R",'VA_k1=0.8_k2=0.2'!Q271,IF($N$7="D",'VA_k1=0.8_k2=0.2'!R271,IF($N$7="V",'VA_k1=0.8_k2=0.2'!S271,"")))))))</f>
        <v>0.24673704225551346</v>
      </c>
      <c r="AK272" s="133" t="e">
        <f>IF($O$22="X",$Q$9,'VA_k1=0.9_k2=0.1'!M271)</f>
        <v>#N/A</v>
      </c>
      <c r="AL272" s="133" t="e">
        <f>IF($O$22="X",$R$9,IF($N$7="S1",'VA_k1=0.9_k2=0.1'!N271,IF($N$7="S2",'VA_k1=0.9_k2=0.1'!O271,IF($N$7="I",'VA_k1=0.9_k2=0.1'!P271,IF($N$7="R",'VA_k1=0.9_k2=0.1'!Q271,IF($N$7="D",'VA_k1=0.9_k2=0.1'!R271,IF($N$7="V",'VA_k1=0.9_k2=0.1'!S271,"")))))))</f>
        <v>#N/A</v>
      </c>
      <c r="AM272" s="133">
        <f>IF($O$23="X",$Q$9,'VA_k1=1.0_k2=0.0'!M271)</f>
        <v>5</v>
      </c>
      <c r="AN272" s="133">
        <f>IF($O$23="X",$R$9,IF($N$7="S1",'VA_k1=1.0_k2=0.0'!N271,IF($N$7="S2",'VA_k1=1.0_k2=0.0'!O271,IF($N$7="I",'VA_k1=1.0_k2=0.0'!P271,IF($N$7="R",'VA_k1=1.0_k2=0.0'!Q271,IF($N$7="D",'VA_k1=1.0_k2=0.0'!R271,IF($N$7="V",'VA_k1=1.0_k2=0.0'!S271,"")))))))</f>
        <v>0.24673704225551346</v>
      </c>
    </row>
    <row r="273" spans="17:40" x14ac:dyDescent="0.25">
      <c r="Q273" s="133" t="e">
        <f>IF($O$12="X",$Q$9,'RESULTS (2S)'!B287)</f>
        <v>#N/A</v>
      </c>
      <c r="R273" s="133" t="e">
        <f>IF($O$12="X",$R$9,IF($N$7="S1",'RESULTS (2S)'!C287,IF($N$7="S2",'RESULTS (2S)'!D287,IF($N$7="I",'RESULTS (2S)'!E287,IF($N$7="R",'RESULTS (2S)'!F287,IF($N$7="D",'RESULTS (2S)'!G287,IF($N$7="V",'RESULTS (2S)'!H287,"")))))))</f>
        <v>#N/A</v>
      </c>
      <c r="S273" s="133">
        <f>IF($O$13="X",$Q$9,'VA_k1=0.0_k2=1.0'!M272)</f>
        <v>5</v>
      </c>
      <c r="T273" s="133">
        <f>IF($O$13="X",$R$9,IF($N$7="S1",'VA_k1=0.0_k2=1.0'!N272,IF($N$7="S2",'VA_k1=0.0_k2=1.0'!O272,IF($N$7="I",'VA_k1=0.0_k2=1.0'!P272,IF($N$7="R",'VA_k1=0.0_k2=1.0'!Q272,IF($N$7="D",'VA_k1=0.0_k2=1.0'!R272,IF($N$7="V",'VA_k1=0.0_k2=1.0'!S272,"")))))))</f>
        <v>0.24673704225551346</v>
      </c>
      <c r="U273" s="133">
        <f>IF($O$14="X",$Q$9,'VA_k1=0.1_k2=0.9'!M272)</f>
        <v>5</v>
      </c>
      <c r="V273" s="133">
        <f>IF($O$14="X",$R$9,IF($N$7="S1",'VA_k1=0.1_k2=0.9'!N272,IF($N$7="S2",'VA_k1=0.1_k2=0.9'!O272,IF($N$7="I",'VA_k1=0.1_k2=0.9'!P272,IF($N$7="R",'VA_k1=0.1_k2=0.9'!Q272,IF($N$7="D",'VA_k1=0.1_k2=0.9'!R272,IF($N$7="V",'VA_k1=0.1_k2=0.9'!S272,"")))))))</f>
        <v>0.24673704225551346</v>
      </c>
      <c r="W273" s="133">
        <f>IF($O$15="X",$Q$9,'VA_k1=0.2_k2=0.8'!M272)</f>
        <v>5</v>
      </c>
      <c r="X273" s="133">
        <f>IF($O$15="X",$R$9,IF($N$7="S1",'VA_k1=0.2_k2=0.8'!N272,IF($N$7="S2",'VA_k1=0.2_k2=0.8'!O272,IF($N$7="I",'VA_k1=0.2_k2=0.8'!P272,IF($N$7="R",'VA_k1=0.2_k2=0.8'!Q272,IF($N$7="D",'VA_k1=0.2_k2=0.8'!R272,IF($N$7="V",'VA_k1=0.2_k2=0.8'!S272,"")))))))</f>
        <v>0.24673704225551346</v>
      </c>
      <c r="Y273" s="133">
        <f>IF($O$16="X",$Q$9,'VA_k1=0.3_k2=0.7'!M272)</f>
        <v>5</v>
      </c>
      <c r="Z273" s="133">
        <f>IF($O$16="X",$R$9,IF($N$7="S1",'VA_k1=0.3_k2=0.7'!N272,IF($N$7="S2",'VA_k1=0.3_k2=0.7'!O272,IF($N$7="I",'VA_k1=0.3_k2=0.7'!P272,IF($N$7="R",'VA_k1=0.3_k2=0.7'!Q272,IF($N$7="D",'VA_k1=0.3_k2=0.7'!R272,IF($N$7="V",'VA_k1=0.3_k2=0.7'!S272,"")))))))</f>
        <v>0.24673704225551346</v>
      </c>
      <c r="AA273" s="133">
        <f>IF($O$17="X",$Q$9,'VA_k1=0.4_k2=0.6'!M272)</f>
        <v>5</v>
      </c>
      <c r="AB273" s="133">
        <f>IF($O$17="X",$R$9,IF($N$7="S1",'VA_k1=0.4_k2=0.6'!N272,IF($N$7="S2",'VA_k1=0.4_k2=0.6'!O272,IF($N$7="I",'VA_k1=0.4_k2=0.6'!P272,IF($N$7="R",'VA_k1=0.4_k2=0.6'!Q272,IF($N$7="D",'VA_k1=0.4_k2=0.6'!R272,IF($N$7="V",'VA_k1=0.4_k2=0.6'!S272,"")))))))</f>
        <v>0.24673704225551346</v>
      </c>
      <c r="AC273" s="133">
        <f>IF($O$18="X",$Q$9,'VA_k1=0.5_k2=0.5'!M272)</f>
        <v>5</v>
      </c>
      <c r="AD273" s="133">
        <f>IF($O$18="X",$R$9,IF($N$7="S1",'VA_k1=0.5_k2=0.5'!N272,IF($N$7="S2",'VA_k1=0.5_k2=0.5'!O272,IF($N$7="I",'VA_k1=0.5_k2=0.5'!P272,IF($N$7="R",'VA_k1=0.5_k2=0.5'!Q272,IF($N$7="D",'VA_k1=0.5_k2=0.5'!R272,IF($N$7="V",'VA_k1=0.5_k2=0.5'!S272,"")))))))</f>
        <v>0.24673704225551346</v>
      </c>
      <c r="AE273" s="133">
        <f>IF($O$19="X",$Q$9,'VA_k1=0.6_k2=0.4'!M272)</f>
        <v>5</v>
      </c>
      <c r="AF273" s="133">
        <f>IF($O$19="X",$R$9,IF($N$7="S1",'VA_k1=0.6_k2=0.4'!N272,IF($N$7="S2",'VA_k1=0.6_k2=0.4'!O272,IF($N$7="I",'VA_k1=0.6_k2=0.4'!P272,IF($N$7="R",'VA_k1=0.6_k2=0.4'!Q272,IF($N$7="D",'VA_k1=0.6_k2=0.4'!R272,IF($N$7="V",'VA_k1=0.6_k2=0.4'!S272,"")))))))</f>
        <v>0.24673704225551346</v>
      </c>
      <c r="AG273" s="133">
        <f>IF($O$20="X",$Q$9,'VA_k1=0.7_k2=0.3'!M272)</f>
        <v>5</v>
      </c>
      <c r="AH273" s="133">
        <f>IF($O$20="X",$R$9,IF($N$7="S1",'VA_k1=0.7_k2=0.3'!N272,IF($N$7="S2",'VA_k1=0.7_k2=0.3'!O272,IF($N$7="I",'VA_k1=0.7_k2=0.3'!P272,IF($N$7="R",'VA_k1=0.7_k2=0.3'!Q272,IF($N$7="D",'VA_k1=0.7_k2=0.3'!R272,IF($N$7="V",'VA_k1=0.7_k2=0.3'!S272,"")))))))</f>
        <v>0.24673704225551346</v>
      </c>
      <c r="AI273" s="133">
        <f>IF($O$21="X",$Q$9,'VA_k1=0.8_k2=0.2'!M272)</f>
        <v>5</v>
      </c>
      <c r="AJ273" s="133">
        <f>IF($O$21="X",$R$9,IF($N$7="S1",'VA_k1=0.8_k2=0.2'!N272,IF($N$7="S2",'VA_k1=0.8_k2=0.2'!O272,IF($N$7="I",'VA_k1=0.8_k2=0.2'!P272,IF($N$7="R",'VA_k1=0.8_k2=0.2'!Q272,IF($N$7="D",'VA_k1=0.8_k2=0.2'!R272,IF($N$7="V",'VA_k1=0.8_k2=0.2'!S272,"")))))))</f>
        <v>0.24673704225551346</v>
      </c>
      <c r="AK273" s="133" t="e">
        <f>IF($O$22="X",$Q$9,'VA_k1=0.9_k2=0.1'!M272)</f>
        <v>#N/A</v>
      </c>
      <c r="AL273" s="133" t="e">
        <f>IF($O$22="X",$R$9,IF($N$7="S1",'VA_k1=0.9_k2=0.1'!N272,IF($N$7="S2",'VA_k1=0.9_k2=0.1'!O272,IF($N$7="I",'VA_k1=0.9_k2=0.1'!P272,IF($N$7="R",'VA_k1=0.9_k2=0.1'!Q272,IF($N$7="D",'VA_k1=0.9_k2=0.1'!R272,IF($N$7="V",'VA_k1=0.9_k2=0.1'!S272,"")))))))</f>
        <v>#N/A</v>
      </c>
      <c r="AM273" s="133">
        <f>IF($O$23="X",$Q$9,'VA_k1=1.0_k2=0.0'!M272)</f>
        <v>5</v>
      </c>
      <c r="AN273" s="133">
        <f>IF($O$23="X",$R$9,IF($N$7="S1",'VA_k1=1.0_k2=0.0'!N272,IF($N$7="S2",'VA_k1=1.0_k2=0.0'!O272,IF($N$7="I",'VA_k1=1.0_k2=0.0'!P272,IF($N$7="R",'VA_k1=1.0_k2=0.0'!Q272,IF($N$7="D",'VA_k1=1.0_k2=0.0'!R272,IF($N$7="V",'VA_k1=1.0_k2=0.0'!S272,"")))))))</f>
        <v>0.24673704225551346</v>
      </c>
    </row>
    <row r="274" spans="17:40" x14ac:dyDescent="0.25">
      <c r="Q274" s="133" t="e">
        <f>IF($O$12="X",$Q$9,'RESULTS (2S)'!B288)</f>
        <v>#N/A</v>
      </c>
      <c r="R274" s="133" t="e">
        <f>IF($O$12="X",$R$9,IF($N$7="S1",'RESULTS (2S)'!C288,IF($N$7="S2",'RESULTS (2S)'!D288,IF($N$7="I",'RESULTS (2S)'!E288,IF($N$7="R",'RESULTS (2S)'!F288,IF($N$7="D",'RESULTS (2S)'!G288,IF($N$7="V",'RESULTS (2S)'!H288,"")))))))</f>
        <v>#N/A</v>
      </c>
      <c r="S274" s="133">
        <f>IF($O$13="X",$Q$9,'VA_k1=0.0_k2=1.0'!M273)</f>
        <v>5</v>
      </c>
      <c r="T274" s="133">
        <f>IF($O$13="X",$R$9,IF($N$7="S1",'VA_k1=0.0_k2=1.0'!N273,IF($N$7="S2",'VA_k1=0.0_k2=1.0'!O273,IF($N$7="I",'VA_k1=0.0_k2=1.0'!P273,IF($N$7="R",'VA_k1=0.0_k2=1.0'!Q273,IF($N$7="D",'VA_k1=0.0_k2=1.0'!R273,IF($N$7="V",'VA_k1=0.0_k2=1.0'!S273,"")))))))</f>
        <v>0.24673704225551346</v>
      </c>
      <c r="U274" s="133">
        <f>IF($O$14="X",$Q$9,'VA_k1=0.1_k2=0.9'!M273)</f>
        <v>5</v>
      </c>
      <c r="V274" s="133">
        <f>IF($O$14="X",$R$9,IF($N$7="S1",'VA_k1=0.1_k2=0.9'!N273,IF($N$7="S2",'VA_k1=0.1_k2=0.9'!O273,IF($N$7="I",'VA_k1=0.1_k2=0.9'!P273,IF($N$7="R",'VA_k1=0.1_k2=0.9'!Q273,IF($N$7="D",'VA_k1=0.1_k2=0.9'!R273,IF($N$7="V",'VA_k1=0.1_k2=0.9'!S273,"")))))))</f>
        <v>0.24673704225551346</v>
      </c>
      <c r="W274" s="133">
        <f>IF($O$15="X",$Q$9,'VA_k1=0.2_k2=0.8'!M273)</f>
        <v>5</v>
      </c>
      <c r="X274" s="133">
        <f>IF($O$15="X",$R$9,IF($N$7="S1",'VA_k1=0.2_k2=0.8'!N273,IF($N$7="S2",'VA_k1=0.2_k2=0.8'!O273,IF($N$7="I",'VA_k1=0.2_k2=0.8'!P273,IF($N$7="R",'VA_k1=0.2_k2=0.8'!Q273,IF($N$7="D",'VA_k1=0.2_k2=0.8'!R273,IF($N$7="V",'VA_k1=0.2_k2=0.8'!S273,"")))))))</f>
        <v>0.24673704225551346</v>
      </c>
      <c r="Y274" s="133">
        <f>IF($O$16="X",$Q$9,'VA_k1=0.3_k2=0.7'!M273)</f>
        <v>5</v>
      </c>
      <c r="Z274" s="133">
        <f>IF($O$16="X",$R$9,IF($N$7="S1",'VA_k1=0.3_k2=0.7'!N273,IF($N$7="S2",'VA_k1=0.3_k2=0.7'!O273,IF($N$7="I",'VA_k1=0.3_k2=0.7'!P273,IF($N$7="R",'VA_k1=0.3_k2=0.7'!Q273,IF($N$7="D",'VA_k1=0.3_k2=0.7'!R273,IF($N$7="V",'VA_k1=0.3_k2=0.7'!S273,"")))))))</f>
        <v>0.24673704225551346</v>
      </c>
      <c r="AA274" s="133">
        <f>IF($O$17="X",$Q$9,'VA_k1=0.4_k2=0.6'!M273)</f>
        <v>5</v>
      </c>
      <c r="AB274" s="133">
        <f>IF($O$17="X",$R$9,IF($N$7="S1",'VA_k1=0.4_k2=0.6'!N273,IF($N$7="S2",'VA_k1=0.4_k2=0.6'!O273,IF($N$7="I",'VA_k1=0.4_k2=0.6'!P273,IF($N$7="R",'VA_k1=0.4_k2=0.6'!Q273,IF($N$7="D",'VA_k1=0.4_k2=0.6'!R273,IF($N$7="V",'VA_k1=0.4_k2=0.6'!S273,"")))))))</f>
        <v>0.24673704225551346</v>
      </c>
      <c r="AC274" s="133">
        <f>IF($O$18="X",$Q$9,'VA_k1=0.5_k2=0.5'!M273)</f>
        <v>5</v>
      </c>
      <c r="AD274" s="133">
        <f>IF($O$18="X",$R$9,IF($N$7="S1",'VA_k1=0.5_k2=0.5'!N273,IF($N$7="S2",'VA_k1=0.5_k2=0.5'!O273,IF($N$7="I",'VA_k1=0.5_k2=0.5'!P273,IF($N$7="R",'VA_k1=0.5_k2=0.5'!Q273,IF($N$7="D",'VA_k1=0.5_k2=0.5'!R273,IF($N$7="V",'VA_k1=0.5_k2=0.5'!S273,"")))))))</f>
        <v>0.24673704225551346</v>
      </c>
      <c r="AE274" s="133">
        <f>IF($O$19="X",$Q$9,'VA_k1=0.6_k2=0.4'!M273)</f>
        <v>5</v>
      </c>
      <c r="AF274" s="133">
        <f>IF($O$19="X",$R$9,IF($N$7="S1",'VA_k1=0.6_k2=0.4'!N273,IF($N$7="S2",'VA_k1=0.6_k2=0.4'!O273,IF($N$7="I",'VA_k1=0.6_k2=0.4'!P273,IF($N$7="R",'VA_k1=0.6_k2=0.4'!Q273,IF($N$7="D",'VA_k1=0.6_k2=0.4'!R273,IF($N$7="V",'VA_k1=0.6_k2=0.4'!S273,"")))))))</f>
        <v>0.24673704225551346</v>
      </c>
      <c r="AG274" s="133">
        <f>IF($O$20="X",$Q$9,'VA_k1=0.7_k2=0.3'!M273)</f>
        <v>5</v>
      </c>
      <c r="AH274" s="133">
        <f>IF($O$20="X",$R$9,IF($N$7="S1",'VA_k1=0.7_k2=0.3'!N273,IF($N$7="S2",'VA_k1=0.7_k2=0.3'!O273,IF($N$7="I",'VA_k1=0.7_k2=0.3'!P273,IF($N$7="R",'VA_k1=0.7_k2=0.3'!Q273,IF($N$7="D",'VA_k1=0.7_k2=0.3'!R273,IF($N$7="V",'VA_k1=0.7_k2=0.3'!S273,"")))))))</f>
        <v>0.24673704225551346</v>
      </c>
      <c r="AI274" s="133">
        <f>IF($O$21="X",$Q$9,'VA_k1=0.8_k2=0.2'!M273)</f>
        <v>5</v>
      </c>
      <c r="AJ274" s="133">
        <f>IF($O$21="X",$R$9,IF($N$7="S1",'VA_k1=0.8_k2=0.2'!N273,IF($N$7="S2",'VA_k1=0.8_k2=0.2'!O273,IF($N$7="I",'VA_k1=0.8_k2=0.2'!P273,IF($N$7="R",'VA_k1=0.8_k2=0.2'!Q273,IF($N$7="D",'VA_k1=0.8_k2=0.2'!R273,IF($N$7="V",'VA_k1=0.8_k2=0.2'!S273,"")))))))</f>
        <v>0.24673704225551346</v>
      </c>
      <c r="AK274" s="133" t="e">
        <f>IF($O$22="X",$Q$9,'VA_k1=0.9_k2=0.1'!M273)</f>
        <v>#N/A</v>
      </c>
      <c r="AL274" s="133" t="e">
        <f>IF($O$22="X",$R$9,IF($N$7="S1",'VA_k1=0.9_k2=0.1'!N273,IF($N$7="S2",'VA_k1=0.9_k2=0.1'!O273,IF($N$7="I",'VA_k1=0.9_k2=0.1'!P273,IF($N$7="R",'VA_k1=0.9_k2=0.1'!Q273,IF($N$7="D",'VA_k1=0.9_k2=0.1'!R273,IF($N$7="V",'VA_k1=0.9_k2=0.1'!S273,"")))))))</f>
        <v>#N/A</v>
      </c>
      <c r="AM274" s="133">
        <f>IF($O$23="X",$Q$9,'VA_k1=1.0_k2=0.0'!M273)</f>
        <v>5</v>
      </c>
      <c r="AN274" s="133">
        <f>IF($O$23="X",$R$9,IF($N$7="S1",'VA_k1=1.0_k2=0.0'!N273,IF($N$7="S2",'VA_k1=1.0_k2=0.0'!O273,IF($N$7="I",'VA_k1=1.0_k2=0.0'!P273,IF($N$7="R",'VA_k1=1.0_k2=0.0'!Q273,IF($N$7="D",'VA_k1=1.0_k2=0.0'!R273,IF($N$7="V",'VA_k1=1.0_k2=0.0'!S273,"")))))))</f>
        <v>0.24673704225551346</v>
      </c>
    </row>
    <row r="275" spans="17:40" x14ac:dyDescent="0.25">
      <c r="Q275" s="133" t="e">
        <f>IF($O$12="X",$Q$9,'RESULTS (2S)'!B289)</f>
        <v>#N/A</v>
      </c>
      <c r="R275" s="133" t="e">
        <f>IF($O$12="X",$R$9,IF($N$7="S1",'RESULTS (2S)'!C289,IF($N$7="S2",'RESULTS (2S)'!D289,IF($N$7="I",'RESULTS (2S)'!E289,IF($N$7="R",'RESULTS (2S)'!F289,IF($N$7="D",'RESULTS (2S)'!G289,IF($N$7="V",'RESULTS (2S)'!H289,"")))))))</f>
        <v>#N/A</v>
      </c>
      <c r="S275" s="133">
        <f>IF($O$13="X",$Q$9,'VA_k1=0.0_k2=1.0'!M274)</f>
        <v>5</v>
      </c>
      <c r="T275" s="133">
        <f>IF($O$13="X",$R$9,IF($N$7="S1",'VA_k1=0.0_k2=1.0'!N274,IF($N$7="S2",'VA_k1=0.0_k2=1.0'!O274,IF($N$7="I",'VA_k1=0.0_k2=1.0'!P274,IF($N$7="R",'VA_k1=0.0_k2=1.0'!Q274,IF($N$7="D",'VA_k1=0.0_k2=1.0'!R274,IF($N$7="V",'VA_k1=0.0_k2=1.0'!S274,"")))))))</f>
        <v>0.24673704225551346</v>
      </c>
      <c r="U275" s="133">
        <f>IF($O$14="X",$Q$9,'VA_k1=0.1_k2=0.9'!M274)</f>
        <v>5</v>
      </c>
      <c r="V275" s="133">
        <f>IF($O$14="X",$R$9,IF($N$7="S1",'VA_k1=0.1_k2=0.9'!N274,IF($N$7="S2",'VA_k1=0.1_k2=0.9'!O274,IF($N$7="I",'VA_k1=0.1_k2=0.9'!P274,IF($N$7="R",'VA_k1=0.1_k2=0.9'!Q274,IF($N$7="D",'VA_k1=0.1_k2=0.9'!R274,IF($N$7="V",'VA_k1=0.1_k2=0.9'!S274,"")))))))</f>
        <v>0.24673704225551346</v>
      </c>
      <c r="W275" s="133">
        <f>IF($O$15="X",$Q$9,'VA_k1=0.2_k2=0.8'!M274)</f>
        <v>5</v>
      </c>
      <c r="X275" s="133">
        <f>IF($O$15="X",$R$9,IF($N$7="S1",'VA_k1=0.2_k2=0.8'!N274,IF($N$7="S2",'VA_k1=0.2_k2=0.8'!O274,IF($N$7="I",'VA_k1=0.2_k2=0.8'!P274,IF($N$7="R",'VA_k1=0.2_k2=0.8'!Q274,IF($N$7="D",'VA_k1=0.2_k2=0.8'!R274,IF($N$7="V",'VA_k1=0.2_k2=0.8'!S274,"")))))))</f>
        <v>0.24673704225551346</v>
      </c>
      <c r="Y275" s="133">
        <f>IF($O$16="X",$Q$9,'VA_k1=0.3_k2=0.7'!M274)</f>
        <v>5</v>
      </c>
      <c r="Z275" s="133">
        <f>IF($O$16="X",$R$9,IF($N$7="S1",'VA_k1=0.3_k2=0.7'!N274,IF($N$7="S2",'VA_k1=0.3_k2=0.7'!O274,IF($N$7="I",'VA_k1=0.3_k2=0.7'!P274,IF($N$7="R",'VA_k1=0.3_k2=0.7'!Q274,IF($N$7="D",'VA_k1=0.3_k2=0.7'!R274,IF($N$7="V",'VA_k1=0.3_k2=0.7'!S274,"")))))))</f>
        <v>0.24673704225551346</v>
      </c>
      <c r="AA275" s="133">
        <f>IF($O$17="X",$Q$9,'VA_k1=0.4_k2=0.6'!M274)</f>
        <v>5</v>
      </c>
      <c r="AB275" s="133">
        <f>IF($O$17="X",$R$9,IF($N$7="S1",'VA_k1=0.4_k2=0.6'!N274,IF($N$7="S2",'VA_k1=0.4_k2=0.6'!O274,IF($N$7="I",'VA_k1=0.4_k2=0.6'!P274,IF($N$7="R",'VA_k1=0.4_k2=0.6'!Q274,IF($N$7="D",'VA_k1=0.4_k2=0.6'!R274,IF($N$7="V",'VA_k1=0.4_k2=0.6'!S274,"")))))))</f>
        <v>0.24673704225551346</v>
      </c>
      <c r="AC275" s="133">
        <f>IF($O$18="X",$Q$9,'VA_k1=0.5_k2=0.5'!M274)</f>
        <v>5</v>
      </c>
      <c r="AD275" s="133">
        <f>IF($O$18="X",$R$9,IF($N$7="S1",'VA_k1=0.5_k2=0.5'!N274,IF($N$7="S2",'VA_k1=0.5_k2=0.5'!O274,IF($N$7="I",'VA_k1=0.5_k2=0.5'!P274,IF($N$7="R",'VA_k1=0.5_k2=0.5'!Q274,IF($N$7="D",'VA_k1=0.5_k2=0.5'!R274,IF($N$7="V",'VA_k1=0.5_k2=0.5'!S274,"")))))))</f>
        <v>0.24673704225551346</v>
      </c>
      <c r="AE275" s="133">
        <f>IF($O$19="X",$Q$9,'VA_k1=0.6_k2=0.4'!M274)</f>
        <v>5</v>
      </c>
      <c r="AF275" s="133">
        <f>IF($O$19="X",$R$9,IF($N$7="S1",'VA_k1=0.6_k2=0.4'!N274,IF($N$7="S2",'VA_k1=0.6_k2=0.4'!O274,IF($N$7="I",'VA_k1=0.6_k2=0.4'!P274,IF($N$7="R",'VA_k1=0.6_k2=0.4'!Q274,IF($N$7="D",'VA_k1=0.6_k2=0.4'!R274,IF($N$7="V",'VA_k1=0.6_k2=0.4'!S274,"")))))))</f>
        <v>0.24673704225551346</v>
      </c>
      <c r="AG275" s="133">
        <f>IF($O$20="X",$Q$9,'VA_k1=0.7_k2=0.3'!M274)</f>
        <v>5</v>
      </c>
      <c r="AH275" s="133">
        <f>IF($O$20="X",$R$9,IF($N$7="S1",'VA_k1=0.7_k2=0.3'!N274,IF($N$7="S2",'VA_k1=0.7_k2=0.3'!O274,IF($N$7="I",'VA_k1=0.7_k2=0.3'!P274,IF($N$7="R",'VA_k1=0.7_k2=0.3'!Q274,IF($N$7="D",'VA_k1=0.7_k2=0.3'!R274,IF($N$7="V",'VA_k1=0.7_k2=0.3'!S274,"")))))))</f>
        <v>0.24673704225551346</v>
      </c>
      <c r="AI275" s="133">
        <f>IF($O$21="X",$Q$9,'VA_k1=0.8_k2=0.2'!M274)</f>
        <v>5</v>
      </c>
      <c r="AJ275" s="133">
        <f>IF($O$21="X",$R$9,IF($N$7="S1",'VA_k1=0.8_k2=0.2'!N274,IF($N$7="S2",'VA_k1=0.8_k2=0.2'!O274,IF($N$7="I",'VA_k1=0.8_k2=0.2'!P274,IF($N$7="R",'VA_k1=0.8_k2=0.2'!Q274,IF($N$7="D",'VA_k1=0.8_k2=0.2'!R274,IF($N$7="V",'VA_k1=0.8_k2=0.2'!S274,"")))))))</f>
        <v>0.24673704225551346</v>
      </c>
      <c r="AK275" s="133" t="e">
        <f>IF($O$22="X",$Q$9,'VA_k1=0.9_k2=0.1'!M274)</f>
        <v>#N/A</v>
      </c>
      <c r="AL275" s="133" t="e">
        <f>IF($O$22="X",$R$9,IF($N$7="S1",'VA_k1=0.9_k2=0.1'!N274,IF($N$7="S2",'VA_k1=0.9_k2=0.1'!O274,IF($N$7="I",'VA_k1=0.9_k2=0.1'!P274,IF($N$7="R",'VA_k1=0.9_k2=0.1'!Q274,IF($N$7="D",'VA_k1=0.9_k2=0.1'!R274,IF($N$7="V",'VA_k1=0.9_k2=0.1'!S274,"")))))))</f>
        <v>#N/A</v>
      </c>
      <c r="AM275" s="133">
        <f>IF($O$23="X",$Q$9,'VA_k1=1.0_k2=0.0'!M274)</f>
        <v>5</v>
      </c>
      <c r="AN275" s="133">
        <f>IF($O$23="X",$R$9,IF($N$7="S1",'VA_k1=1.0_k2=0.0'!N274,IF($N$7="S2",'VA_k1=1.0_k2=0.0'!O274,IF($N$7="I",'VA_k1=1.0_k2=0.0'!P274,IF($N$7="R",'VA_k1=1.0_k2=0.0'!Q274,IF($N$7="D",'VA_k1=1.0_k2=0.0'!R274,IF($N$7="V",'VA_k1=1.0_k2=0.0'!S274,"")))))))</f>
        <v>0.24673704225551346</v>
      </c>
    </row>
    <row r="276" spans="17:40" x14ac:dyDescent="0.25">
      <c r="Q276" s="133" t="e">
        <f>IF($O$12="X",$Q$9,'RESULTS (2S)'!B290)</f>
        <v>#N/A</v>
      </c>
      <c r="R276" s="133" t="e">
        <f>IF($O$12="X",$R$9,IF($N$7="S1",'RESULTS (2S)'!C290,IF($N$7="S2",'RESULTS (2S)'!D290,IF($N$7="I",'RESULTS (2S)'!E290,IF($N$7="R",'RESULTS (2S)'!F290,IF($N$7="D",'RESULTS (2S)'!G290,IF($N$7="V",'RESULTS (2S)'!H290,"")))))))</f>
        <v>#N/A</v>
      </c>
      <c r="S276" s="133">
        <f>IF($O$13="X",$Q$9,'VA_k1=0.0_k2=1.0'!M275)</f>
        <v>5</v>
      </c>
      <c r="T276" s="133">
        <f>IF($O$13="X",$R$9,IF($N$7="S1",'VA_k1=0.0_k2=1.0'!N275,IF($N$7="S2",'VA_k1=0.0_k2=1.0'!O275,IF($N$7="I",'VA_k1=0.0_k2=1.0'!P275,IF($N$7="R",'VA_k1=0.0_k2=1.0'!Q275,IF($N$7="D",'VA_k1=0.0_k2=1.0'!R275,IF($N$7="V",'VA_k1=0.0_k2=1.0'!S275,"")))))))</f>
        <v>0.24673704225551346</v>
      </c>
      <c r="U276" s="133">
        <f>IF($O$14="X",$Q$9,'VA_k1=0.1_k2=0.9'!M275)</f>
        <v>5</v>
      </c>
      <c r="V276" s="133">
        <f>IF($O$14="X",$R$9,IF($N$7="S1",'VA_k1=0.1_k2=0.9'!N275,IF($N$7="S2",'VA_k1=0.1_k2=0.9'!O275,IF($N$7="I",'VA_k1=0.1_k2=0.9'!P275,IF($N$7="R",'VA_k1=0.1_k2=0.9'!Q275,IF($N$7="D",'VA_k1=0.1_k2=0.9'!R275,IF($N$7="V",'VA_k1=0.1_k2=0.9'!S275,"")))))))</f>
        <v>0.24673704225551346</v>
      </c>
      <c r="W276" s="133">
        <f>IF($O$15="X",$Q$9,'VA_k1=0.2_k2=0.8'!M275)</f>
        <v>5</v>
      </c>
      <c r="X276" s="133">
        <f>IF($O$15="X",$R$9,IF($N$7="S1",'VA_k1=0.2_k2=0.8'!N275,IF($N$7="S2",'VA_k1=0.2_k2=0.8'!O275,IF($N$7="I",'VA_k1=0.2_k2=0.8'!P275,IF($N$7="R",'VA_k1=0.2_k2=0.8'!Q275,IF($N$7="D",'VA_k1=0.2_k2=0.8'!R275,IF($N$7="V",'VA_k1=0.2_k2=0.8'!S275,"")))))))</f>
        <v>0.24673704225551346</v>
      </c>
      <c r="Y276" s="133">
        <f>IF($O$16="X",$Q$9,'VA_k1=0.3_k2=0.7'!M275)</f>
        <v>5</v>
      </c>
      <c r="Z276" s="133">
        <f>IF($O$16="X",$R$9,IF($N$7="S1",'VA_k1=0.3_k2=0.7'!N275,IF($N$7="S2",'VA_k1=0.3_k2=0.7'!O275,IF($N$7="I",'VA_k1=0.3_k2=0.7'!P275,IF($N$7="R",'VA_k1=0.3_k2=0.7'!Q275,IF($N$7="D",'VA_k1=0.3_k2=0.7'!R275,IF($N$7="V",'VA_k1=0.3_k2=0.7'!S275,"")))))))</f>
        <v>0.24673704225551346</v>
      </c>
      <c r="AA276" s="133">
        <f>IF($O$17="X",$Q$9,'VA_k1=0.4_k2=0.6'!M275)</f>
        <v>5</v>
      </c>
      <c r="AB276" s="133">
        <f>IF($O$17="X",$R$9,IF($N$7="S1",'VA_k1=0.4_k2=0.6'!N275,IF($N$7="S2",'VA_k1=0.4_k2=0.6'!O275,IF($N$7="I",'VA_k1=0.4_k2=0.6'!P275,IF($N$7="R",'VA_k1=0.4_k2=0.6'!Q275,IF($N$7="D",'VA_k1=0.4_k2=0.6'!R275,IF($N$7="V",'VA_k1=0.4_k2=0.6'!S275,"")))))))</f>
        <v>0.24673704225551346</v>
      </c>
      <c r="AC276" s="133">
        <f>IF($O$18="X",$Q$9,'VA_k1=0.5_k2=0.5'!M275)</f>
        <v>5</v>
      </c>
      <c r="AD276" s="133">
        <f>IF($O$18="X",$R$9,IF($N$7="S1",'VA_k1=0.5_k2=0.5'!N275,IF($N$7="S2",'VA_k1=0.5_k2=0.5'!O275,IF($N$7="I",'VA_k1=0.5_k2=0.5'!P275,IF($N$7="R",'VA_k1=0.5_k2=0.5'!Q275,IF($N$7="D",'VA_k1=0.5_k2=0.5'!R275,IF($N$7="V",'VA_k1=0.5_k2=0.5'!S275,"")))))))</f>
        <v>0.24673704225551346</v>
      </c>
      <c r="AE276" s="133">
        <f>IF($O$19="X",$Q$9,'VA_k1=0.6_k2=0.4'!M275)</f>
        <v>5</v>
      </c>
      <c r="AF276" s="133">
        <f>IF($O$19="X",$R$9,IF($N$7="S1",'VA_k1=0.6_k2=0.4'!N275,IF($N$7="S2",'VA_k1=0.6_k2=0.4'!O275,IF($N$7="I",'VA_k1=0.6_k2=0.4'!P275,IF($N$7="R",'VA_k1=0.6_k2=0.4'!Q275,IF($N$7="D",'VA_k1=0.6_k2=0.4'!R275,IF($N$7="V",'VA_k1=0.6_k2=0.4'!S275,"")))))))</f>
        <v>0.24673704225551346</v>
      </c>
      <c r="AG276" s="133">
        <f>IF($O$20="X",$Q$9,'VA_k1=0.7_k2=0.3'!M275)</f>
        <v>5</v>
      </c>
      <c r="AH276" s="133">
        <f>IF($O$20="X",$R$9,IF($N$7="S1",'VA_k1=0.7_k2=0.3'!N275,IF($N$7="S2",'VA_k1=0.7_k2=0.3'!O275,IF($N$7="I",'VA_k1=0.7_k2=0.3'!P275,IF($N$7="R",'VA_k1=0.7_k2=0.3'!Q275,IF($N$7="D",'VA_k1=0.7_k2=0.3'!R275,IF($N$7="V",'VA_k1=0.7_k2=0.3'!S275,"")))))))</f>
        <v>0.24673704225551346</v>
      </c>
      <c r="AI276" s="133">
        <f>IF($O$21="X",$Q$9,'VA_k1=0.8_k2=0.2'!M275)</f>
        <v>5</v>
      </c>
      <c r="AJ276" s="133">
        <f>IF($O$21="X",$R$9,IF($N$7="S1",'VA_k1=0.8_k2=0.2'!N275,IF($N$7="S2",'VA_k1=0.8_k2=0.2'!O275,IF($N$7="I",'VA_k1=0.8_k2=0.2'!P275,IF($N$7="R",'VA_k1=0.8_k2=0.2'!Q275,IF($N$7="D",'VA_k1=0.8_k2=0.2'!R275,IF($N$7="V",'VA_k1=0.8_k2=0.2'!S275,"")))))))</f>
        <v>0.24673704225551346</v>
      </c>
      <c r="AK276" s="133" t="e">
        <f>IF($O$22="X",$Q$9,'VA_k1=0.9_k2=0.1'!M275)</f>
        <v>#N/A</v>
      </c>
      <c r="AL276" s="133" t="e">
        <f>IF($O$22="X",$R$9,IF($N$7="S1",'VA_k1=0.9_k2=0.1'!N275,IF($N$7="S2",'VA_k1=0.9_k2=0.1'!O275,IF($N$7="I",'VA_k1=0.9_k2=0.1'!P275,IF($N$7="R",'VA_k1=0.9_k2=0.1'!Q275,IF($N$7="D",'VA_k1=0.9_k2=0.1'!R275,IF($N$7="V",'VA_k1=0.9_k2=0.1'!S275,"")))))))</f>
        <v>#N/A</v>
      </c>
      <c r="AM276" s="133">
        <f>IF($O$23="X",$Q$9,'VA_k1=1.0_k2=0.0'!M275)</f>
        <v>5</v>
      </c>
      <c r="AN276" s="133">
        <f>IF($O$23="X",$R$9,IF($N$7="S1",'VA_k1=1.0_k2=0.0'!N275,IF($N$7="S2",'VA_k1=1.0_k2=0.0'!O275,IF($N$7="I",'VA_k1=1.0_k2=0.0'!P275,IF($N$7="R",'VA_k1=1.0_k2=0.0'!Q275,IF($N$7="D",'VA_k1=1.0_k2=0.0'!R275,IF($N$7="V",'VA_k1=1.0_k2=0.0'!S275,"")))))))</f>
        <v>0.24673704225551346</v>
      </c>
    </row>
    <row r="277" spans="17:40" x14ac:dyDescent="0.25">
      <c r="Q277" s="133" t="e">
        <f>IF($O$12="X",$Q$9,'RESULTS (2S)'!B291)</f>
        <v>#N/A</v>
      </c>
      <c r="R277" s="133" t="e">
        <f>IF($O$12="X",$R$9,IF($N$7="S1",'RESULTS (2S)'!C291,IF($N$7="S2",'RESULTS (2S)'!D291,IF($N$7="I",'RESULTS (2S)'!E291,IF($N$7="R",'RESULTS (2S)'!F291,IF($N$7="D",'RESULTS (2S)'!G291,IF($N$7="V",'RESULTS (2S)'!H291,"")))))))</f>
        <v>#N/A</v>
      </c>
      <c r="S277" s="133">
        <f>IF($O$13="X",$Q$9,'VA_k1=0.0_k2=1.0'!M276)</f>
        <v>5</v>
      </c>
      <c r="T277" s="133">
        <f>IF($O$13="X",$R$9,IF($N$7="S1",'VA_k1=0.0_k2=1.0'!N276,IF($N$7="S2",'VA_k1=0.0_k2=1.0'!O276,IF($N$7="I",'VA_k1=0.0_k2=1.0'!P276,IF($N$7="R",'VA_k1=0.0_k2=1.0'!Q276,IF($N$7="D",'VA_k1=0.0_k2=1.0'!R276,IF($N$7="V",'VA_k1=0.0_k2=1.0'!S276,"")))))))</f>
        <v>0.24673704225551346</v>
      </c>
      <c r="U277" s="133">
        <f>IF($O$14="X",$Q$9,'VA_k1=0.1_k2=0.9'!M276)</f>
        <v>5</v>
      </c>
      <c r="V277" s="133">
        <f>IF($O$14="X",$R$9,IF($N$7="S1",'VA_k1=0.1_k2=0.9'!N276,IF($N$7="S2",'VA_k1=0.1_k2=0.9'!O276,IF($N$7="I",'VA_k1=0.1_k2=0.9'!P276,IF($N$7="R",'VA_k1=0.1_k2=0.9'!Q276,IF($N$7="D",'VA_k1=0.1_k2=0.9'!R276,IF($N$7="V",'VA_k1=0.1_k2=0.9'!S276,"")))))))</f>
        <v>0.24673704225551346</v>
      </c>
      <c r="W277" s="133">
        <f>IF($O$15="X",$Q$9,'VA_k1=0.2_k2=0.8'!M276)</f>
        <v>5</v>
      </c>
      <c r="X277" s="133">
        <f>IF($O$15="X",$R$9,IF($N$7="S1",'VA_k1=0.2_k2=0.8'!N276,IF($N$7="S2",'VA_k1=0.2_k2=0.8'!O276,IF($N$7="I",'VA_k1=0.2_k2=0.8'!P276,IF($N$7="R",'VA_k1=0.2_k2=0.8'!Q276,IF($N$7="D",'VA_k1=0.2_k2=0.8'!R276,IF($N$7="V",'VA_k1=0.2_k2=0.8'!S276,"")))))))</f>
        <v>0.24673704225551346</v>
      </c>
      <c r="Y277" s="133">
        <f>IF($O$16="X",$Q$9,'VA_k1=0.3_k2=0.7'!M276)</f>
        <v>5</v>
      </c>
      <c r="Z277" s="133">
        <f>IF($O$16="X",$R$9,IF($N$7="S1",'VA_k1=0.3_k2=0.7'!N276,IF($N$7="S2",'VA_k1=0.3_k2=0.7'!O276,IF($N$7="I",'VA_k1=0.3_k2=0.7'!P276,IF($N$7="R",'VA_k1=0.3_k2=0.7'!Q276,IF($N$7="D",'VA_k1=0.3_k2=0.7'!R276,IF($N$7="V",'VA_k1=0.3_k2=0.7'!S276,"")))))))</f>
        <v>0.24673704225551346</v>
      </c>
      <c r="AA277" s="133">
        <f>IF($O$17="X",$Q$9,'VA_k1=0.4_k2=0.6'!M276)</f>
        <v>5</v>
      </c>
      <c r="AB277" s="133">
        <f>IF($O$17="X",$R$9,IF($N$7="S1",'VA_k1=0.4_k2=0.6'!N276,IF($N$7="S2",'VA_k1=0.4_k2=0.6'!O276,IF($N$7="I",'VA_k1=0.4_k2=0.6'!P276,IF($N$7="R",'VA_k1=0.4_k2=0.6'!Q276,IF($N$7="D",'VA_k1=0.4_k2=0.6'!R276,IF($N$7="V",'VA_k1=0.4_k2=0.6'!S276,"")))))))</f>
        <v>0.24673704225551346</v>
      </c>
      <c r="AC277" s="133">
        <f>IF($O$18="X",$Q$9,'VA_k1=0.5_k2=0.5'!M276)</f>
        <v>5</v>
      </c>
      <c r="AD277" s="133">
        <f>IF($O$18="X",$R$9,IF($N$7="S1",'VA_k1=0.5_k2=0.5'!N276,IF($N$7="S2",'VA_k1=0.5_k2=0.5'!O276,IF($N$7="I",'VA_k1=0.5_k2=0.5'!P276,IF($N$7="R",'VA_k1=0.5_k2=0.5'!Q276,IF($N$7="D",'VA_k1=0.5_k2=0.5'!R276,IF($N$7="V",'VA_k1=0.5_k2=0.5'!S276,"")))))))</f>
        <v>0.24673704225551346</v>
      </c>
      <c r="AE277" s="133">
        <f>IF($O$19="X",$Q$9,'VA_k1=0.6_k2=0.4'!M276)</f>
        <v>5</v>
      </c>
      <c r="AF277" s="133">
        <f>IF($O$19="X",$R$9,IF($N$7="S1",'VA_k1=0.6_k2=0.4'!N276,IF($N$7="S2",'VA_k1=0.6_k2=0.4'!O276,IF($N$7="I",'VA_k1=0.6_k2=0.4'!P276,IF($N$7="R",'VA_k1=0.6_k2=0.4'!Q276,IF($N$7="D",'VA_k1=0.6_k2=0.4'!R276,IF($N$7="V",'VA_k1=0.6_k2=0.4'!S276,"")))))))</f>
        <v>0.24673704225551346</v>
      </c>
      <c r="AG277" s="133">
        <f>IF($O$20="X",$Q$9,'VA_k1=0.7_k2=0.3'!M276)</f>
        <v>5</v>
      </c>
      <c r="AH277" s="133">
        <f>IF($O$20="X",$R$9,IF($N$7="S1",'VA_k1=0.7_k2=0.3'!N276,IF($N$7="S2",'VA_k1=0.7_k2=0.3'!O276,IF($N$7="I",'VA_k1=0.7_k2=0.3'!P276,IF($N$7="R",'VA_k1=0.7_k2=0.3'!Q276,IF($N$7="D",'VA_k1=0.7_k2=0.3'!R276,IF($N$7="V",'VA_k1=0.7_k2=0.3'!S276,"")))))))</f>
        <v>0.24673704225551346</v>
      </c>
      <c r="AI277" s="133">
        <f>IF($O$21="X",$Q$9,'VA_k1=0.8_k2=0.2'!M276)</f>
        <v>5</v>
      </c>
      <c r="AJ277" s="133">
        <f>IF($O$21="X",$R$9,IF($N$7="S1",'VA_k1=0.8_k2=0.2'!N276,IF($N$7="S2",'VA_k1=0.8_k2=0.2'!O276,IF($N$7="I",'VA_k1=0.8_k2=0.2'!P276,IF($N$7="R",'VA_k1=0.8_k2=0.2'!Q276,IF($N$7="D",'VA_k1=0.8_k2=0.2'!R276,IF($N$7="V",'VA_k1=0.8_k2=0.2'!S276,"")))))))</f>
        <v>0.24673704225551346</v>
      </c>
      <c r="AK277" s="133" t="e">
        <f>IF($O$22="X",$Q$9,'VA_k1=0.9_k2=0.1'!M276)</f>
        <v>#N/A</v>
      </c>
      <c r="AL277" s="133" t="e">
        <f>IF($O$22="X",$R$9,IF($N$7="S1",'VA_k1=0.9_k2=0.1'!N276,IF($N$7="S2",'VA_k1=0.9_k2=0.1'!O276,IF($N$7="I",'VA_k1=0.9_k2=0.1'!P276,IF($N$7="R",'VA_k1=0.9_k2=0.1'!Q276,IF($N$7="D",'VA_k1=0.9_k2=0.1'!R276,IF($N$7="V",'VA_k1=0.9_k2=0.1'!S276,"")))))))</f>
        <v>#N/A</v>
      </c>
      <c r="AM277" s="133">
        <f>IF($O$23="X",$Q$9,'VA_k1=1.0_k2=0.0'!M276)</f>
        <v>5</v>
      </c>
      <c r="AN277" s="133">
        <f>IF($O$23="X",$R$9,IF($N$7="S1",'VA_k1=1.0_k2=0.0'!N276,IF($N$7="S2",'VA_k1=1.0_k2=0.0'!O276,IF($N$7="I",'VA_k1=1.0_k2=0.0'!P276,IF($N$7="R",'VA_k1=1.0_k2=0.0'!Q276,IF($N$7="D",'VA_k1=1.0_k2=0.0'!R276,IF($N$7="V",'VA_k1=1.0_k2=0.0'!S276,"")))))))</f>
        <v>0.24673704225551346</v>
      </c>
    </row>
    <row r="278" spans="17:40" x14ac:dyDescent="0.25">
      <c r="Q278" s="133" t="e">
        <f>IF($O$12="X",$Q$9,'RESULTS (2S)'!B292)</f>
        <v>#N/A</v>
      </c>
      <c r="R278" s="133" t="e">
        <f>IF($O$12="X",$R$9,IF($N$7="S1",'RESULTS (2S)'!C292,IF($N$7="S2",'RESULTS (2S)'!D292,IF($N$7="I",'RESULTS (2S)'!E292,IF($N$7="R",'RESULTS (2S)'!F292,IF($N$7="D",'RESULTS (2S)'!G292,IF($N$7="V",'RESULTS (2S)'!H292,"")))))))</f>
        <v>#N/A</v>
      </c>
      <c r="S278" s="133">
        <f>IF($O$13="X",$Q$9,'VA_k1=0.0_k2=1.0'!M277)</f>
        <v>5</v>
      </c>
      <c r="T278" s="133">
        <f>IF($O$13="X",$R$9,IF($N$7="S1",'VA_k1=0.0_k2=1.0'!N277,IF($N$7="S2",'VA_k1=0.0_k2=1.0'!O277,IF($N$7="I",'VA_k1=0.0_k2=1.0'!P277,IF($N$7="R",'VA_k1=0.0_k2=1.0'!Q277,IF($N$7="D",'VA_k1=0.0_k2=1.0'!R277,IF($N$7="V",'VA_k1=0.0_k2=1.0'!S277,"")))))))</f>
        <v>0.24673704225551346</v>
      </c>
      <c r="U278" s="133">
        <f>IF($O$14="X",$Q$9,'VA_k1=0.1_k2=0.9'!M277)</f>
        <v>5</v>
      </c>
      <c r="V278" s="133">
        <f>IF($O$14="X",$R$9,IF($N$7="S1",'VA_k1=0.1_k2=0.9'!N277,IF($N$7="S2",'VA_k1=0.1_k2=0.9'!O277,IF($N$7="I",'VA_k1=0.1_k2=0.9'!P277,IF($N$7="R",'VA_k1=0.1_k2=0.9'!Q277,IF($N$7="D",'VA_k1=0.1_k2=0.9'!R277,IF($N$7="V",'VA_k1=0.1_k2=0.9'!S277,"")))))))</f>
        <v>0.24673704225551346</v>
      </c>
      <c r="W278" s="133">
        <f>IF($O$15="X",$Q$9,'VA_k1=0.2_k2=0.8'!M277)</f>
        <v>5</v>
      </c>
      <c r="X278" s="133">
        <f>IF($O$15="X",$R$9,IF($N$7="S1",'VA_k1=0.2_k2=0.8'!N277,IF($N$7="S2",'VA_k1=0.2_k2=0.8'!O277,IF($N$7="I",'VA_k1=0.2_k2=0.8'!P277,IF($N$7="R",'VA_k1=0.2_k2=0.8'!Q277,IF($N$7="D",'VA_k1=0.2_k2=0.8'!R277,IF($N$7="V",'VA_k1=0.2_k2=0.8'!S277,"")))))))</f>
        <v>0.24673704225551346</v>
      </c>
      <c r="Y278" s="133">
        <f>IF($O$16="X",$Q$9,'VA_k1=0.3_k2=0.7'!M277)</f>
        <v>5</v>
      </c>
      <c r="Z278" s="133">
        <f>IF($O$16="X",$R$9,IF($N$7="S1",'VA_k1=0.3_k2=0.7'!N277,IF($N$7="S2",'VA_k1=0.3_k2=0.7'!O277,IF($N$7="I",'VA_k1=0.3_k2=0.7'!P277,IF($N$7="R",'VA_k1=0.3_k2=0.7'!Q277,IF($N$7="D",'VA_k1=0.3_k2=0.7'!R277,IF($N$7="V",'VA_k1=0.3_k2=0.7'!S277,"")))))))</f>
        <v>0.24673704225551346</v>
      </c>
      <c r="AA278" s="133">
        <f>IF($O$17="X",$Q$9,'VA_k1=0.4_k2=0.6'!M277)</f>
        <v>5</v>
      </c>
      <c r="AB278" s="133">
        <f>IF($O$17="X",$R$9,IF($N$7="S1",'VA_k1=0.4_k2=0.6'!N277,IF($N$7="S2",'VA_k1=0.4_k2=0.6'!O277,IF($N$7="I",'VA_k1=0.4_k2=0.6'!P277,IF($N$7="R",'VA_k1=0.4_k2=0.6'!Q277,IF($N$7="D",'VA_k1=0.4_k2=0.6'!R277,IF($N$7="V",'VA_k1=0.4_k2=0.6'!S277,"")))))))</f>
        <v>0.24673704225551346</v>
      </c>
      <c r="AC278" s="133">
        <f>IF($O$18="X",$Q$9,'VA_k1=0.5_k2=0.5'!M277)</f>
        <v>5</v>
      </c>
      <c r="AD278" s="133">
        <f>IF($O$18="X",$R$9,IF($N$7="S1",'VA_k1=0.5_k2=0.5'!N277,IF($N$7="S2",'VA_k1=0.5_k2=0.5'!O277,IF($N$7="I",'VA_k1=0.5_k2=0.5'!P277,IF($N$7="R",'VA_k1=0.5_k2=0.5'!Q277,IF($N$7="D",'VA_k1=0.5_k2=0.5'!R277,IF($N$7="V",'VA_k1=0.5_k2=0.5'!S277,"")))))))</f>
        <v>0.24673704225551346</v>
      </c>
      <c r="AE278" s="133">
        <f>IF($O$19="X",$Q$9,'VA_k1=0.6_k2=0.4'!M277)</f>
        <v>5</v>
      </c>
      <c r="AF278" s="133">
        <f>IF($O$19="X",$R$9,IF($N$7="S1",'VA_k1=0.6_k2=0.4'!N277,IF($N$7="S2",'VA_k1=0.6_k2=0.4'!O277,IF($N$7="I",'VA_k1=0.6_k2=0.4'!P277,IF($N$7="R",'VA_k1=0.6_k2=0.4'!Q277,IF($N$7="D",'VA_k1=0.6_k2=0.4'!R277,IF($N$7="V",'VA_k1=0.6_k2=0.4'!S277,"")))))))</f>
        <v>0.24673704225551346</v>
      </c>
      <c r="AG278" s="133">
        <f>IF($O$20="X",$Q$9,'VA_k1=0.7_k2=0.3'!M277)</f>
        <v>5</v>
      </c>
      <c r="AH278" s="133">
        <f>IF($O$20="X",$R$9,IF($N$7="S1",'VA_k1=0.7_k2=0.3'!N277,IF($N$7="S2",'VA_k1=0.7_k2=0.3'!O277,IF($N$7="I",'VA_k1=0.7_k2=0.3'!P277,IF($N$7="R",'VA_k1=0.7_k2=0.3'!Q277,IF($N$7="D",'VA_k1=0.7_k2=0.3'!R277,IF($N$7="V",'VA_k1=0.7_k2=0.3'!S277,"")))))))</f>
        <v>0.24673704225551346</v>
      </c>
      <c r="AI278" s="133">
        <f>IF($O$21="X",$Q$9,'VA_k1=0.8_k2=0.2'!M277)</f>
        <v>5</v>
      </c>
      <c r="AJ278" s="133">
        <f>IF($O$21="X",$R$9,IF($N$7="S1",'VA_k1=0.8_k2=0.2'!N277,IF($N$7="S2",'VA_k1=0.8_k2=0.2'!O277,IF($N$7="I",'VA_k1=0.8_k2=0.2'!P277,IF($N$7="R",'VA_k1=0.8_k2=0.2'!Q277,IF($N$7="D",'VA_k1=0.8_k2=0.2'!R277,IF($N$7="V",'VA_k1=0.8_k2=0.2'!S277,"")))))))</f>
        <v>0.24673704225551346</v>
      </c>
      <c r="AK278" s="133" t="e">
        <f>IF($O$22="X",$Q$9,'VA_k1=0.9_k2=0.1'!M277)</f>
        <v>#N/A</v>
      </c>
      <c r="AL278" s="133" t="e">
        <f>IF($O$22="X",$R$9,IF($N$7="S1",'VA_k1=0.9_k2=0.1'!N277,IF($N$7="S2",'VA_k1=0.9_k2=0.1'!O277,IF($N$7="I",'VA_k1=0.9_k2=0.1'!P277,IF($N$7="R",'VA_k1=0.9_k2=0.1'!Q277,IF($N$7="D",'VA_k1=0.9_k2=0.1'!R277,IF($N$7="V",'VA_k1=0.9_k2=0.1'!S277,"")))))))</f>
        <v>#N/A</v>
      </c>
      <c r="AM278" s="133">
        <f>IF($O$23="X",$Q$9,'VA_k1=1.0_k2=0.0'!M277)</f>
        <v>5</v>
      </c>
      <c r="AN278" s="133">
        <f>IF($O$23="X",$R$9,IF($N$7="S1",'VA_k1=1.0_k2=0.0'!N277,IF($N$7="S2",'VA_k1=1.0_k2=0.0'!O277,IF($N$7="I",'VA_k1=1.0_k2=0.0'!P277,IF($N$7="R",'VA_k1=1.0_k2=0.0'!Q277,IF($N$7="D",'VA_k1=1.0_k2=0.0'!R277,IF($N$7="V",'VA_k1=1.0_k2=0.0'!S277,"")))))))</f>
        <v>0.24673704225551346</v>
      </c>
    </row>
    <row r="279" spans="17:40" x14ac:dyDescent="0.25">
      <c r="Q279" s="133" t="e">
        <f>IF($O$12="X",$Q$9,'RESULTS (2S)'!B293)</f>
        <v>#N/A</v>
      </c>
      <c r="R279" s="133" t="e">
        <f>IF($O$12="X",$R$9,IF($N$7="S1",'RESULTS (2S)'!C293,IF($N$7="S2",'RESULTS (2S)'!D293,IF($N$7="I",'RESULTS (2S)'!E293,IF($N$7="R",'RESULTS (2S)'!F293,IF($N$7="D",'RESULTS (2S)'!G293,IF($N$7="V",'RESULTS (2S)'!H293,"")))))))</f>
        <v>#N/A</v>
      </c>
      <c r="S279" s="133">
        <f>IF($O$13="X",$Q$9,'VA_k1=0.0_k2=1.0'!M278)</f>
        <v>5</v>
      </c>
      <c r="T279" s="133">
        <f>IF($O$13="X",$R$9,IF($N$7="S1",'VA_k1=0.0_k2=1.0'!N278,IF($N$7="S2",'VA_k1=0.0_k2=1.0'!O278,IF($N$7="I",'VA_k1=0.0_k2=1.0'!P278,IF($N$7="R",'VA_k1=0.0_k2=1.0'!Q278,IF($N$7="D",'VA_k1=0.0_k2=1.0'!R278,IF($N$7="V",'VA_k1=0.0_k2=1.0'!S278,"")))))))</f>
        <v>0.24673704225551346</v>
      </c>
      <c r="U279" s="133">
        <f>IF($O$14="X",$Q$9,'VA_k1=0.1_k2=0.9'!M278)</f>
        <v>5</v>
      </c>
      <c r="V279" s="133">
        <f>IF($O$14="X",$R$9,IF($N$7="S1",'VA_k1=0.1_k2=0.9'!N278,IF($N$7="S2",'VA_k1=0.1_k2=0.9'!O278,IF($N$7="I",'VA_k1=0.1_k2=0.9'!P278,IF($N$7="R",'VA_k1=0.1_k2=0.9'!Q278,IF($N$7="D",'VA_k1=0.1_k2=0.9'!R278,IF($N$7="V",'VA_k1=0.1_k2=0.9'!S278,"")))))))</f>
        <v>0.24673704225551346</v>
      </c>
      <c r="W279" s="133">
        <f>IF($O$15="X",$Q$9,'VA_k1=0.2_k2=0.8'!M278)</f>
        <v>5</v>
      </c>
      <c r="X279" s="133">
        <f>IF($O$15="X",$R$9,IF($N$7="S1",'VA_k1=0.2_k2=0.8'!N278,IF($N$7="S2",'VA_k1=0.2_k2=0.8'!O278,IF($N$7="I",'VA_k1=0.2_k2=0.8'!P278,IF($N$7="R",'VA_k1=0.2_k2=0.8'!Q278,IF($N$7="D",'VA_k1=0.2_k2=0.8'!R278,IF($N$7="V",'VA_k1=0.2_k2=0.8'!S278,"")))))))</f>
        <v>0.24673704225551346</v>
      </c>
      <c r="Y279" s="133">
        <f>IF($O$16="X",$Q$9,'VA_k1=0.3_k2=0.7'!M278)</f>
        <v>5</v>
      </c>
      <c r="Z279" s="133">
        <f>IF($O$16="X",$R$9,IF($N$7="S1",'VA_k1=0.3_k2=0.7'!N278,IF($N$7="S2",'VA_k1=0.3_k2=0.7'!O278,IF($N$7="I",'VA_k1=0.3_k2=0.7'!P278,IF($N$7="R",'VA_k1=0.3_k2=0.7'!Q278,IF($N$7="D",'VA_k1=0.3_k2=0.7'!R278,IF($N$7="V",'VA_k1=0.3_k2=0.7'!S278,"")))))))</f>
        <v>0.24673704225551346</v>
      </c>
      <c r="AA279" s="133">
        <f>IF($O$17="X",$Q$9,'VA_k1=0.4_k2=0.6'!M278)</f>
        <v>5</v>
      </c>
      <c r="AB279" s="133">
        <f>IF($O$17="X",$R$9,IF($N$7="S1",'VA_k1=0.4_k2=0.6'!N278,IF($N$7="S2",'VA_k1=0.4_k2=0.6'!O278,IF($N$7="I",'VA_k1=0.4_k2=0.6'!P278,IF($N$7="R",'VA_k1=0.4_k2=0.6'!Q278,IF($N$7="D",'VA_k1=0.4_k2=0.6'!R278,IF($N$7="V",'VA_k1=0.4_k2=0.6'!S278,"")))))))</f>
        <v>0.24673704225551346</v>
      </c>
      <c r="AC279" s="133">
        <f>IF($O$18="X",$Q$9,'VA_k1=0.5_k2=0.5'!M278)</f>
        <v>5</v>
      </c>
      <c r="AD279" s="133">
        <f>IF($O$18="X",$R$9,IF($N$7="S1",'VA_k1=0.5_k2=0.5'!N278,IF($N$7="S2",'VA_k1=0.5_k2=0.5'!O278,IF($N$7="I",'VA_k1=0.5_k2=0.5'!P278,IF($N$7="R",'VA_k1=0.5_k2=0.5'!Q278,IF($N$7="D",'VA_k1=0.5_k2=0.5'!R278,IF($N$7="V",'VA_k1=0.5_k2=0.5'!S278,"")))))))</f>
        <v>0.24673704225551346</v>
      </c>
      <c r="AE279" s="133">
        <f>IF($O$19="X",$Q$9,'VA_k1=0.6_k2=0.4'!M278)</f>
        <v>5</v>
      </c>
      <c r="AF279" s="133">
        <f>IF($O$19="X",$R$9,IF($N$7="S1",'VA_k1=0.6_k2=0.4'!N278,IF($N$7="S2",'VA_k1=0.6_k2=0.4'!O278,IF($N$7="I",'VA_k1=0.6_k2=0.4'!P278,IF($N$7="R",'VA_k1=0.6_k2=0.4'!Q278,IF($N$7="D",'VA_k1=0.6_k2=0.4'!R278,IF($N$7="V",'VA_k1=0.6_k2=0.4'!S278,"")))))))</f>
        <v>0.24673704225551346</v>
      </c>
      <c r="AG279" s="133">
        <f>IF($O$20="X",$Q$9,'VA_k1=0.7_k2=0.3'!M278)</f>
        <v>5</v>
      </c>
      <c r="AH279" s="133">
        <f>IF($O$20="X",$R$9,IF($N$7="S1",'VA_k1=0.7_k2=0.3'!N278,IF($N$7="S2",'VA_k1=0.7_k2=0.3'!O278,IF($N$7="I",'VA_k1=0.7_k2=0.3'!P278,IF($N$7="R",'VA_k1=0.7_k2=0.3'!Q278,IF($N$7="D",'VA_k1=0.7_k2=0.3'!R278,IF($N$7="V",'VA_k1=0.7_k2=0.3'!S278,"")))))))</f>
        <v>0.24673704225551346</v>
      </c>
      <c r="AI279" s="133">
        <f>IF($O$21="X",$Q$9,'VA_k1=0.8_k2=0.2'!M278)</f>
        <v>5</v>
      </c>
      <c r="AJ279" s="133">
        <f>IF($O$21="X",$R$9,IF($N$7="S1",'VA_k1=0.8_k2=0.2'!N278,IF($N$7="S2",'VA_k1=0.8_k2=0.2'!O278,IF($N$7="I",'VA_k1=0.8_k2=0.2'!P278,IF($N$7="R",'VA_k1=0.8_k2=0.2'!Q278,IF($N$7="D",'VA_k1=0.8_k2=0.2'!R278,IF($N$7="V",'VA_k1=0.8_k2=0.2'!S278,"")))))))</f>
        <v>0.24673704225551346</v>
      </c>
      <c r="AK279" s="133" t="e">
        <f>IF($O$22="X",$Q$9,'VA_k1=0.9_k2=0.1'!M278)</f>
        <v>#N/A</v>
      </c>
      <c r="AL279" s="133" t="e">
        <f>IF($O$22="X",$R$9,IF($N$7="S1",'VA_k1=0.9_k2=0.1'!N278,IF($N$7="S2",'VA_k1=0.9_k2=0.1'!O278,IF($N$7="I",'VA_k1=0.9_k2=0.1'!P278,IF($N$7="R",'VA_k1=0.9_k2=0.1'!Q278,IF($N$7="D",'VA_k1=0.9_k2=0.1'!R278,IF($N$7="V",'VA_k1=0.9_k2=0.1'!S278,"")))))))</f>
        <v>#N/A</v>
      </c>
      <c r="AM279" s="133">
        <f>IF($O$23="X",$Q$9,'VA_k1=1.0_k2=0.0'!M278)</f>
        <v>5</v>
      </c>
      <c r="AN279" s="133">
        <f>IF($O$23="X",$R$9,IF($N$7="S1",'VA_k1=1.0_k2=0.0'!N278,IF($N$7="S2",'VA_k1=1.0_k2=0.0'!O278,IF($N$7="I",'VA_k1=1.0_k2=0.0'!P278,IF($N$7="R",'VA_k1=1.0_k2=0.0'!Q278,IF($N$7="D",'VA_k1=1.0_k2=0.0'!R278,IF($N$7="V",'VA_k1=1.0_k2=0.0'!S278,"")))))))</f>
        <v>0.24673704225551346</v>
      </c>
    </row>
    <row r="280" spans="17:40" x14ac:dyDescent="0.25">
      <c r="Q280" s="133" t="e">
        <f>IF($O$12="X",$Q$9,'RESULTS (2S)'!B294)</f>
        <v>#N/A</v>
      </c>
      <c r="R280" s="133" t="e">
        <f>IF($O$12="X",$R$9,IF($N$7="S1",'RESULTS (2S)'!C294,IF($N$7="S2",'RESULTS (2S)'!D294,IF($N$7="I",'RESULTS (2S)'!E294,IF($N$7="R",'RESULTS (2S)'!F294,IF($N$7="D",'RESULTS (2S)'!G294,IF($N$7="V",'RESULTS (2S)'!H294,"")))))))</f>
        <v>#N/A</v>
      </c>
      <c r="S280" s="133">
        <f>IF($O$13="X",$Q$9,'VA_k1=0.0_k2=1.0'!M279)</f>
        <v>5</v>
      </c>
      <c r="T280" s="133">
        <f>IF($O$13="X",$R$9,IF($N$7="S1",'VA_k1=0.0_k2=1.0'!N279,IF($N$7="S2",'VA_k1=0.0_k2=1.0'!O279,IF($N$7="I",'VA_k1=0.0_k2=1.0'!P279,IF($N$7="R",'VA_k1=0.0_k2=1.0'!Q279,IF($N$7="D",'VA_k1=0.0_k2=1.0'!R279,IF($N$7="V",'VA_k1=0.0_k2=1.0'!S279,"")))))))</f>
        <v>0.24673704225551346</v>
      </c>
      <c r="U280" s="133">
        <f>IF($O$14="X",$Q$9,'VA_k1=0.1_k2=0.9'!M279)</f>
        <v>5</v>
      </c>
      <c r="V280" s="133">
        <f>IF($O$14="X",$R$9,IF($N$7="S1",'VA_k1=0.1_k2=0.9'!N279,IF($N$7="S2",'VA_k1=0.1_k2=0.9'!O279,IF($N$7="I",'VA_k1=0.1_k2=0.9'!P279,IF($N$7="R",'VA_k1=0.1_k2=0.9'!Q279,IF($N$7="D",'VA_k1=0.1_k2=0.9'!R279,IF($N$7="V",'VA_k1=0.1_k2=0.9'!S279,"")))))))</f>
        <v>0.24673704225551346</v>
      </c>
      <c r="W280" s="133">
        <f>IF($O$15="X",$Q$9,'VA_k1=0.2_k2=0.8'!M279)</f>
        <v>5</v>
      </c>
      <c r="X280" s="133">
        <f>IF($O$15="X",$R$9,IF($N$7="S1",'VA_k1=0.2_k2=0.8'!N279,IF($N$7="S2",'VA_k1=0.2_k2=0.8'!O279,IF($N$7="I",'VA_k1=0.2_k2=0.8'!P279,IF($N$7="R",'VA_k1=0.2_k2=0.8'!Q279,IF($N$7="D",'VA_k1=0.2_k2=0.8'!R279,IF($N$7="V",'VA_k1=0.2_k2=0.8'!S279,"")))))))</f>
        <v>0.24673704225551346</v>
      </c>
      <c r="Y280" s="133">
        <f>IF($O$16="X",$Q$9,'VA_k1=0.3_k2=0.7'!M279)</f>
        <v>5</v>
      </c>
      <c r="Z280" s="133">
        <f>IF($O$16="X",$R$9,IF($N$7="S1",'VA_k1=0.3_k2=0.7'!N279,IF($N$7="S2",'VA_k1=0.3_k2=0.7'!O279,IF($N$7="I",'VA_k1=0.3_k2=0.7'!P279,IF($N$7="R",'VA_k1=0.3_k2=0.7'!Q279,IF($N$7="D",'VA_k1=0.3_k2=0.7'!R279,IF($N$7="V",'VA_k1=0.3_k2=0.7'!S279,"")))))))</f>
        <v>0.24673704225551346</v>
      </c>
      <c r="AA280" s="133">
        <f>IF($O$17="X",$Q$9,'VA_k1=0.4_k2=0.6'!M279)</f>
        <v>5</v>
      </c>
      <c r="AB280" s="133">
        <f>IF($O$17="X",$R$9,IF($N$7="S1",'VA_k1=0.4_k2=0.6'!N279,IF($N$7="S2",'VA_k1=0.4_k2=0.6'!O279,IF($N$7="I",'VA_k1=0.4_k2=0.6'!P279,IF($N$7="R",'VA_k1=0.4_k2=0.6'!Q279,IF($N$7="D",'VA_k1=0.4_k2=0.6'!R279,IF($N$7="V",'VA_k1=0.4_k2=0.6'!S279,"")))))))</f>
        <v>0.24673704225551346</v>
      </c>
      <c r="AC280" s="133">
        <f>IF($O$18="X",$Q$9,'VA_k1=0.5_k2=0.5'!M279)</f>
        <v>5</v>
      </c>
      <c r="AD280" s="133">
        <f>IF($O$18="X",$R$9,IF($N$7="S1",'VA_k1=0.5_k2=0.5'!N279,IF($N$7="S2",'VA_k1=0.5_k2=0.5'!O279,IF($N$7="I",'VA_k1=0.5_k2=0.5'!P279,IF($N$7="R",'VA_k1=0.5_k2=0.5'!Q279,IF($N$7="D",'VA_k1=0.5_k2=0.5'!R279,IF($N$7="V",'VA_k1=0.5_k2=0.5'!S279,"")))))))</f>
        <v>0.24673704225551346</v>
      </c>
      <c r="AE280" s="133">
        <f>IF($O$19="X",$Q$9,'VA_k1=0.6_k2=0.4'!M279)</f>
        <v>5</v>
      </c>
      <c r="AF280" s="133">
        <f>IF($O$19="X",$R$9,IF($N$7="S1",'VA_k1=0.6_k2=0.4'!N279,IF($N$7="S2",'VA_k1=0.6_k2=0.4'!O279,IF($N$7="I",'VA_k1=0.6_k2=0.4'!P279,IF($N$7="R",'VA_k1=0.6_k2=0.4'!Q279,IF($N$7="D",'VA_k1=0.6_k2=0.4'!R279,IF($N$7="V",'VA_k1=0.6_k2=0.4'!S279,"")))))))</f>
        <v>0.24673704225551346</v>
      </c>
      <c r="AG280" s="133">
        <f>IF($O$20="X",$Q$9,'VA_k1=0.7_k2=0.3'!M279)</f>
        <v>5</v>
      </c>
      <c r="AH280" s="133">
        <f>IF($O$20="X",$R$9,IF($N$7="S1",'VA_k1=0.7_k2=0.3'!N279,IF($N$7="S2",'VA_k1=0.7_k2=0.3'!O279,IF($N$7="I",'VA_k1=0.7_k2=0.3'!P279,IF($N$7="R",'VA_k1=0.7_k2=0.3'!Q279,IF($N$7="D",'VA_k1=0.7_k2=0.3'!R279,IF($N$7="V",'VA_k1=0.7_k2=0.3'!S279,"")))))))</f>
        <v>0.24673704225551346</v>
      </c>
      <c r="AI280" s="133">
        <f>IF($O$21="X",$Q$9,'VA_k1=0.8_k2=0.2'!M279)</f>
        <v>5</v>
      </c>
      <c r="AJ280" s="133">
        <f>IF($O$21="X",$R$9,IF($N$7="S1",'VA_k1=0.8_k2=0.2'!N279,IF($N$7="S2",'VA_k1=0.8_k2=0.2'!O279,IF($N$7="I",'VA_k1=0.8_k2=0.2'!P279,IF($N$7="R",'VA_k1=0.8_k2=0.2'!Q279,IF($N$7="D",'VA_k1=0.8_k2=0.2'!R279,IF($N$7="V",'VA_k1=0.8_k2=0.2'!S279,"")))))))</f>
        <v>0.24673704225551346</v>
      </c>
      <c r="AK280" s="133" t="e">
        <f>IF($O$22="X",$Q$9,'VA_k1=0.9_k2=0.1'!M279)</f>
        <v>#N/A</v>
      </c>
      <c r="AL280" s="133" t="e">
        <f>IF($O$22="X",$R$9,IF($N$7="S1",'VA_k1=0.9_k2=0.1'!N279,IF($N$7="S2",'VA_k1=0.9_k2=0.1'!O279,IF($N$7="I",'VA_k1=0.9_k2=0.1'!P279,IF($N$7="R",'VA_k1=0.9_k2=0.1'!Q279,IF($N$7="D",'VA_k1=0.9_k2=0.1'!R279,IF($N$7="V",'VA_k1=0.9_k2=0.1'!S279,"")))))))</f>
        <v>#N/A</v>
      </c>
      <c r="AM280" s="133">
        <f>IF($O$23="X",$Q$9,'VA_k1=1.0_k2=0.0'!M279)</f>
        <v>5</v>
      </c>
      <c r="AN280" s="133">
        <f>IF($O$23="X",$R$9,IF($N$7="S1",'VA_k1=1.0_k2=0.0'!N279,IF($N$7="S2",'VA_k1=1.0_k2=0.0'!O279,IF($N$7="I",'VA_k1=1.0_k2=0.0'!P279,IF($N$7="R",'VA_k1=1.0_k2=0.0'!Q279,IF($N$7="D",'VA_k1=1.0_k2=0.0'!R279,IF($N$7="V",'VA_k1=1.0_k2=0.0'!S279,"")))))))</f>
        <v>0.24673704225551346</v>
      </c>
    </row>
    <row r="281" spans="17:40" x14ac:dyDescent="0.25">
      <c r="Q281" s="133" t="e">
        <f>IF($O$12="X",$Q$9,'RESULTS (2S)'!B295)</f>
        <v>#N/A</v>
      </c>
      <c r="R281" s="133" t="e">
        <f>IF($O$12="X",$R$9,IF($N$7="S1",'RESULTS (2S)'!C295,IF($N$7="S2",'RESULTS (2S)'!D295,IF($N$7="I",'RESULTS (2S)'!E295,IF($N$7="R",'RESULTS (2S)'!F295,IF($N$7="D",'RESULTS (2S)'!G295,IF($N$7="V",'RESULTS (2S)'!H295,"")))))))</f>
        <v>#N/A</v>
      </c>
      <c r="S281" s="133">
        <f>IF($O$13="X",$Q$9,'VA_k1=0.0_k2=1.0'!M280)</f>
        <v>5</v>
      </c>
      <c r="T281" s="133">
        <f>IF($O$13="X",$R$9,IF($N$7="S1",'VA_k1=0.0_k2=1.0'!N280,IF($N$7="S2",'VA_k1=0.0_k2=1.0'!O280,IF($N$7="I",'VA_k1=0.0_k2=1.0'!P280,IF($N$7="R",'VA_k1=0.0_k2=1.0'!Q280,IF($N$7="D",'VA_k1=0.0_k2=1.0'!R280,IF($N$7="V",'VA_k1=0.0_k2=1.0'!S280,"")))))))</f>
        <v>0.24673704225551346</v>
      </c>
      <c r="U281" s="133">
        <f>IF($O$14="X",$Q$9,'VA_k1=0.1_k2=0.9'!M280)</f>
        <v>5</v>
      </c>
      <c r="V281" s="133">
        <f>IF($O$14="X",$R$9,IF($N$7="S1",'VA_k1=0.1_k2=0.9'!N280,IF($N$7="S2",'VA_k1=0.1_k2=0.9'!O280,IF($N$7="I",'VA_k1=0.1_k2=0.9'!P280,IF($N$7="R",'VA_k1=0.1_k2=0.9'!Q280,IF($N$7="D",'VA_k1=0.1_k2=0.9'!R280,IF($N$7="V",'VA_k1=0.1_k2=0.9'!S280,"")))))))</f>
        <v>0.24673704225551346</v>
      </c>
      <c r="W281" s="133">
        <f>IF($O$15="X",$Q$9,'VA_k1=0.2_k2=0.8'!M280)</f>
        <v>5</v>
      </c>
      <c r="X281" s="133">
        <f>IF($O$15="X",$R$9,IF($N$7="S1",'VA_k1=0.2_k2=0.8'!N280,IF($N$7="S2",'VA_k1=0.2_k2=0.8'!O280,IF($N$7="I",'VA_k1=0.2_k2=0.8'!P280,IF($N$7="R",'VA_k1=0.2_k2=0.8'!Q280,IF($N$7="D",'VA_k1=0.2_k2=0.8'!R280,IF($N$7="V",'VA_k1=0.2_k2=0.8'!S280,"")))))))</f>
        <v>0.24673704225551346</v>
      </c>
      <c r="Y281" s="133">
        <f>IF($O$16="X",$Q$9,'VA_k1=0.3_k2=0.7'!M280)</f>
        <v>5</v>
      </c>
      <c r="Z281" s="133">
        <f>IF($O$16="X",$R$9,IF($N$7="S1",'VA_k1=0.3_k2=0.7'!N280,IF($N$7="S2",'VA_k1=0.3_k2=0.7'!O280,IF($N$7="I",'VA_k1=0.3_k2=0.7'!P280,IF($N$7="R",'VA_k1=0.3_k2=0.7'!Q280,IF($N$7="D",'VA_k1=0.3_k2=0.7'!R280,IF($N$7="V",'VA_k1=0.3_k2=0.7'!S280,"")))))))</f>
        <v>0.24673704225551346</v>
      </c>
      <c r="AA281" s="133">
        <f>IF($O$17="X",$Q$9,'VA_k1=0.4_k2=0.6'!M280)</f>
        <v>5</v>
      </c>
      <c r="AB281" s="133">
        <f>IF($O$17="X",$R$9,IF($N$7="S1",'VA_k1=0.4_k2=0.6'!N280,IF($N$7="S2",'VA_k1=0.4_k2=0.6'!O280,IF($N$7="I",'VA_k1=0.4_k2=0.6'!P280,IF($N$7="R",'VA_k1=0.4_k2=0.6'!Q280,IF($N$7="D",'VA_k1=0.4_k2=0.6'!R280,IF($N$7="V",'VA_k1=0.4_k2=0.6'!S280,"")))))))</f>
        <v>0.24673704225551346</v>
      </c>
      <c r="AC281" s="133">
        <f>IF($O$18="X",$Q$9,'VA_k1=0.5_k2=0.5'!M280)</f>
        <v>5</v>
      </c>
      <c r="AD281" s="133">
        <f>IF($O$18="X",$R$9,IF($N$7="S1",'VA_k1=0.5_k2=0.5'!N280,IF($N$7="S2",'VA_k1=0.5_k2=0.5'!O280,IF($N$7="I",'VA_k1=0.5_k2=0.5'!P280,IF($N$7="R",'VA_k1=0.5_k2=0.5'!Q280,IF($N$7="D",'VA_k1=0.5_k2=0.5'!R280,IF($N$7="V",'VA_k1=0.5_k2=0.5'!S280,"")))))))</f>
        <v>0.24673704225551346</v>
      </c>
      <c r="AE281" s="133">
        <f>IF($O$19="X",$Q$9,'VA_k1=0.6_k2=0.4'!M280)</f>
        <v>5</v>
      </c>
      <c r="AF281" s="133">
        <f>IF($O$19="X",$R$9,IF($N$7="S1",'VA_k1=0.6_k2=0.4'!N280,IF($N$7="S2",'VA_k1=0.6_k2=0.4'!O280,IF($N$7="I",'VA_k1=0.6_k2=0.4'!P280,IF($N$7="R",'VA_k1=0.6_k2=0.4'!Q280,IF($N$7="D",'VA_k1=0.6_k2=0.4'!R280,IF($N$7="V",'VA_k1=0.6_k2=0.4'!S280,"")))))))</f>
        <v>0.24673704225551346</v>
      </c>
      <c r="AG281" s="133">
        <f>IF($O$20="X",$Q$9,'VA_k1=0.7_k2=0.3'!M280)</f>
        <v>5</v>
      </c>
      <c r="AH281" s="133">
        <f>IF($O$20="X",$R$9,IF($N$7="S1",'VA_k1=0.7_k2=0.3'!N280,IF($N$7="S2",'VA_k1=0.7_k2=0.3'!O280,IF($N$7="I",'VA_k1=0.7_k2=0.3'!P280,IF($N$7="R",'VA_k1=0.7_k2=0.3'!Q280,IF($N$7="D",'VA_k1=0.7_k2=0.3'!R280,IF($N$7="V",'VA_k1=0.7_k2=0.3'!S280,"")))))))</f>
        <v>0.24673704225551346</v>
      </c>
      <c r="AI281" s="133">
        <f>IF($O$21="X",$Q$9,'VA_k1=0.8_k2=0.2'!M280)</f>
        <v>5</v>
      </c>
      <c r="AJ281" s="133">
        <f>IF($O$21="X",$R$9,IF($N$7="S1",'VA_k1=0.8_k2=0.2'!N280,IF($N$7="S2",'VA_k1=0.8_k2=0.2'!O280,IF($N$7="I",'VA_k1=0.8_k2=0.2'!P280,IF($N$7="R",'VA_k1=0.8_k2=0.2'!Q280,IF($N$7="D",'VA_k1=0.8_k2=0.2'!R280,IF($N$7="V",'VA_k1=0.8_k2=0.2'!S280,"")))))))</f>
        <v>0.24673704225551346</v>
      </c>
      <c r="AK281" s="133" t="e">
        <f>IF($O$22="X",$Q$9,'VA_k1=0.9_k2=0.1'!M280)</f>
        <v>#N/A</v>
      </c>
      <c r="AL281" s="133" t="e">
        <f>IF($O$22="X",$R$9,IF($N$7="S1",'VA_k1=0.9_k2=0.1'!N280,IF($N$7="S2",'VA_k1=0.9_k2=0.1'!O280,IF($N$7="I",'VA_k1=0.9_k2=0.1'!P280,IF($N$7="R",'VA_k1=0.9_k2=0.1'!Q280,IF($N$7="D",'VA_k1=0.9_k2=0.1'!R280,IF($N$7="V",'VA_k1=0.9_k2=0.1'!S280,"")))))))</f>
        <v>#N/A</v>
      </c>
      <c r="AM281" s="133">
        <f>IF($O$23="X",$Q$9,'VA_k1=1.0_k2=0.0'!M280)</f>
        <v>5</v>
      </c>
      <c r="AN281" s="133">
        <f>IF($O$23="X",$R$9,IF($N$7="S1",'VA_k1=1.0_k2=0.0'!N280,IF($N$7="S2",'VA_k1=1.0_k2=0.0'!O280,IF($N$7="I",'VA_k1=1.0_k2=0.0'!P280,IF($N$7="R",'VA_k1=1.0_k2=0.0'!Q280,IF($N$7="D",'VA_k1=1.0_k2=0.0'!R280,IF($N$7="V",'VA_k1=1.0_k2=0.0'!S280,"")))))))</f>
        <v>0.24673704225551346</v>
      </c>
    </row>
    <row r="282" spans="17:40" x14ac:dyDescent="0.25">
      <c r="Q282" s="133" t="e">
        <f>IF($O$12="X",$Q$9,'RESULTS (2S)'!B296)</f>
        <v>#N/A</v>
      </c>
      <c r="R282" s="133" t="e">
        <f>IF($O$12="X",$R$9,IF($N$7="S1",'RESULTS (2S)'!C296,IF($N$7="S2",'RESULTS (2S)'!D296,IF($N$7="I",'RESULTS (2S)'!E296,IF($N$7="R",'RESULTS (2S)'!F296,IF($N$7="D",'RESULTS (2S)'!G296,IF($N$7="V",'RESULTS (2S)'!H296,"")))))))</f>
        <v>#N/A</v>
      </c>
      <c r="S282" s="133">
        <f>IF($O$13="X",$Q$9,'VA_k1=0.0_k2=1.0'!M281)</f>
        <v>5</v>
      </c>
      <c r="T282" s="133">
        <f>IF($O$13="X",$R$9,IF($N$7="S1",'VA_k1=0.0_k2=1.0'!N281,IF($N$7="S2",'VA_k1=0.0_k2=1.0'!O281,IF($N$7="I",'VA_k1=0.0_k2=1.0'!P281,IF($N$7="R",'VA_k1=0.0_k2=1.0'!Q281,IF($N$7="D",'VA_k1=0.0_k2=1.0'!R281,IF($N$7="V",'VA_k1=0.0_k2=1.0'!S281,"")))))))</f>
        <v>0.24673704225551346</v>
      </c>
      <c r="U282" s="133">
        <f>IF($O$14="X",$Q$9,'VA_k1=0.1_k2=0.9'!M281)</f>
        <v>5</v>
      </c>
      <c r="V282" s="133">
        <f>IF($O$14="X",$R$9,IF($N$7="S1",'VA_k1=0.1_k2=0.9'!N281,IF($N$7="S2",'VA_k1=0.1_k2=0.9'!O281,IF($N$7="I",'VA_k1=0.1_k2=0.9'!P281,IF($N$7="R",'VA_k1=0.1_k2=0.9'!Q281,IF($N$7="D",'VA_k1=0.1_k2=0.9'!R281,IF($N$7="V",'VA_k1=0.1_k2=0.9'!S281,"")))))))</f>
        <v>0.24673704225551346</v>
      </c>
      <c r="W282" s="133">
        <f>IF($O$15="X",$Q$9,'VA_k1=0.2_k2=0.8'!M281)</f>
        <v>5</v>
      </c>
      <c r="X282" s="133">
        <f>IF($O$15="X",$R$9,IF($N$7="S1",'VA_k1=0.2_k2=0.8'!N281,IF($N$7="S2",'VA_k1=0.2_k2=0.8'!O281,IF($N$7="I",'VA_k1=0.2_k2=0.8'!P281,IF($N$7="R",'VA_k1=0.2_k2=0.8'!Q281,IF($N$7="D",'VA_k1=0.2_k2=0.8'!R281,IF($N$7="V",'VA_k1=0.2_k2=0.8'!S281,"")))))))</f>
        <v>0.24673704225551346</v>
      </c>
      <c r="Y282" s="133">
        <f>IF($O$16="X",$Q$9,'VA_k1=0.3_k2=0.7'!M281)</f>
        <v>5</v>
      </c>
      <c r="Z282" s="133">
        <f>IF($O$16="X",$R$9,IF($N$7="S1",'VA_k1=0.3_k2=0.7'!N281,IF($N$7="S2",'VA_k1=0.3_k2=0.7'!O281,IF($N$7="I",'VA_k1=0.3_k2=0.7'!P281,IF($N$7="R",'VA_k1=0.3_k2=0.7'!Q281,IF($N$7="D",'VA_k1=0.3_k2=0.7'!R281,IF($N$7="V",'VA_k1=0.3_k2=0.7'!S281,"")))))))</f>
        <v>0.24673704225551346</v>
      </c>
      <c r="AA282" s="133">
        <f>IF($O$17="X",$Q$9,'VA_k1=0.4_k2=0.6'!M281)</f>
        <v>5</v>
      </c>
      <c r="AB282" s="133">
        <f>IF($O$17="X",$R$9,IF($N$7="S1",'VA_k1=0.4_k2=0.6'!N281,IF($N$7="S2",'VA_k1=0.4_k2=0.6'!O281,IF($N$7="I",'VA_k1=0.4_k2=0.6'!P281,IF($N$7="R",'VA_k1=0.4_k2=0.6'!Q281,IF($N$7="D",'VA_k1=0.4_k2=0.6'!R281,IF($N$7="V",'VA_k1=0.4_k2=0.6'!S281,"")))))))</f>
        <v>0.24673704225551346</v>
      </c>
      <c r="AC282" s="133">
        <f>IF($O$18="X",$Q$9,'VA_k1=0.5_k2=0.5'!M281)</f>
        <v>5</v>
      </c>
      <c r="AD282" s="133">
        <f>IF($O$18="X",$R$9,IF($N$7="S1",'VA_k1=0.5_k2=0.5'!N281,IF($N$7="S2",'VA_k1=0.5_k2=0.5'!O281,IF($N$7="I",'VA_k1=0.5_k2=0.5'!P281,IF($N$7="R",'VA_k1=0.5_k2=0.5'!Q281,IF($N$7="D",'VA_k1=0.5_k2=0.5'!R281,IF($N$7="V",'VA_k1=0.5_k2=0.5'!S281,"")))))))</f>
        <v>0.24673704225551346</v>
      </c>
      <c r="AE282" s="133">
        <f>IF($O$19="X",$Q$9,'VA_k1=0.6_k2=0.4'!M281)</f>
        <v>5</v>
      </c>
      <c r="AF282" s="133">
        <f>IF($O$19="X",$R$9,IF($N$7="S1",'VA_k1=0.6_k2=0.4'!N281,IF($N$7="S2",'VA_k1=0.6_k2=0.4'!O281,IF($N$7="I",'VA_k1=0.6_k2=0.4'!P281,IF($N$7="R",'VA_k1=0.6_k2=0.4'!Q281,IF($N$7="D",'VA_k1=0.6_k2=0.4'!R281,IF($N$7="V",'VA_k1=0.6_k2=0.4'!S281,"")))))))</f>
        <v>0.24673704225551346</v>
      </c>
      <c r="AG282" s="133">
        <f>IF($O$20="X",$Q$9,'VA_k1=0.7_k2=0.3'!M281)</f>
        <v>5</v>
      </c>
      <c r="AH282" s="133">
        <f>IF($O$20="X",$R$9,IF($N$7="S1",'VA_k1=0.7_k2=0.3'!N281,IF($N$7="S2",'VA_k1=0.7_k2=0.3'!O281,IF($N$7="I",'VA_k1=0.7_k2=0.3'!P281,IF($N$7="R",'VA_k1=0.7_k2=0.3'!Q281,IF($N$7="D",'VA_k1=0.7_k2=0.3'!R281,IF($N$7="V",'VA_k1=0.7_k2=0.3'!S281,"")))))))</f>
        <v>0.24673704225551346</v>
      </c>
      <c r="AI282" s="133">
        <f>IF($O$21="X",$Q$9,'VA_k1=0.8_k2=0.2'!M281)</f>
        <v>5</v>
      </c>
      <c r="AJ282" s="133">
        <f>IF($O$21="X",$R$9,IF($N$7="S1",'VA_k1=0.8_k2=0.2'!N281,IF($N$7="S2",'VA_k1=0.8_k2=0.2'!O281,IF($N$7="I",'VA_k1=0.8_k2=0.2'!P281,IF($N$7="R",'VA_k1=0.8_k2=0.2'!Q281,IF($N$7="D",'VA_k1=0.8_k2=0.2'!R281,IF($N$7="V",'VA_k1=0.8_k2=0.2'!S281,"")))))))</f>
        <v>0.24673704225551346</v>
      </c>
      <c r="AK282" s="133" t="e">
        <f>IF($O$22="X",$Q$9,'VA_k1=0.9_k2=0.1'!M281)</f>
        <v>#N/A</v>
      </c>
      <c r="AL282" s="133" t="e">
        <f>IF($O$22="X",$R$9,IF($N$7="S1",'VA_k1=0.9_k2=0.1'!N281,IF($N$7="S2",'VA_k1=0.9_k2=0.1'!O281,IF($N$7="I",'VA_k1=0.9_k2=0.1'!P281,IF($N$7="R",'VA_k1=0.9_k2=0.1'!Q281,IF($N$7="D",'VA_k1=0.9_k2=0.1'!R281,IF($N$7="V",'VA_k1=0.9_k2=0.1'!S281,"")))))))</f>
        <v>#N/A</v>
      </c>
      <c r="AM282" s="133">
        <f>IF($O$23="X",$Q$9,'VA_k1=1.0_k2=0.0'!M281)</f>
        <v>5</v>
      </c>
      <c r="AN282" s="133">
        <f>IF($O$23="X",$R$9,IF($N$7="S1",'VA_k1=1.0_k2=0.0'!N281,IF($N$7="S2",'VA_k1=1.0_k2=0.0'!O281,IF($N$7="I",'VA_k1=1.0_k2=0.0'!P281,IF($N$7="R",'VA_k1=1.0_k2=0.0'!Q281,IF($N$7="D",'VA_k1=1.0_k2=0.0'!R281,IF($N$7="V",'VA_k1=1.0_k2=0.0'!S281,"")))))))</f>
        <v>0.24673704225551346</v>
      </c>
    </row>
    <row r="283" spans="17:40" x14ac:dyDescent="0.25">
      <c r="Q283" s="133" t="e">
        <f>IF($O$12="X",$Q$9,'RESULTS (2S)'!B297)</f>
        <v>#N/A</v>
      </c>
      <c r="R283" s="133" t="e">
        <f>IF($O$12="X",$R$9,IF($N$7="S1",'RESULTS (2S)'!C297,IF($N$7="S2",'RESULTS (2S)'!D297,IF($N$7="I",'RESULTS (2S)'!E297,IF($N$7="R",'RESULTS (2S)'!F297,IF($N$7="D",'RESULTS (2S)'!G297,IF($N$7="V",'RESULTS (2S)'!H297,"")))))))</f>
        <v>#N/A</v>
      </c>
      <c r="S283" s="133">
        <f>IF($O$13="X",$Q$9,'VA_k1=0.0_k2=1.0'!M282)</f>
        <v>5</v>
      </c>
      <c r="T283" s="133">
        <f>IF($O$13="X",$R$9,IF($N$7="S1",'VA_k1=0.0_k2=1.0'!N282,IF($N$7="S2",'VA_k1=0.0_k2=1.0'!O282,IF($N$7="I",'VA_k1=0.0_k2=1.0'!P282,IF($N$7="R",'VA_k1=0.0_k2=1.0'!Q282,IF($N$7="D",'VA_k1=0.0_k2=1.0'!R282,IF($N$7="V",'VA_k1=0.0_k2=1.0'!S282,"")))))))</f>
        <v>0.24673704225551346</v>
      </c>
      <c r="U283" s="133">
        <f>IF($O$14="X",$Q$9,'VA_k1=0.1_k2=0.9'!M282)</f>
        <v>5</v>
      </c>
      <c r="V283" s="133">
        <f>IF($O$14="X",$R$9,IF($N$7="S1",'VA_k1=0.1_k2=0.9'!N282,IF($N$7="S2",'VA_k1=0.1_k2=0.9'!O282,IF($N$7="I",'VA_k1=0.1_k2=0.9'!P282,IF($N$7="R",'VA_k1=0.1_k2=0.9'!Q282,IF($N$7="D",'VA_k1=0.1_k2=0.9'!R282,IF($N$7="V",'VA_k1=0.1_k2=0.9'!S282,"")))))))</f>
        <v>0.24673704225551346</v>
      </c>
      <c r="W283" s="133">
        <f>IF($O$15="X",$Q$9,'VA_k1=0.2_k2=0.8'!M282)</f>
        <v>5</v>
      </c>
      <c r="X283" s="133">
        <f>IF($O$15="X",$R$9,IF($N$7="S1",'VA_k1=0.2_k2=0.8'!N282,IF($N$7="S2",'VA_k1=0.2_k2=0.8'!O282,IF($N$7="I",'VA_k1=0.2_k2=0.8'!P282,IF($N$7="R",'VA_k1=0.2_k2=0.8'!Q282,IF($N$7="D",'VA_k1=0.2_k2=0.8'!R282,IF($N$7="V",'VA_k1=0.2_k2=0.8'!S282,"")))))))</f>
        <v>0.24673704225551346</v>
      </c>
      <c r="Y283" s="133">
        <f>IF($O$16="X",$Q$9,'VA_k1=0.3_k2=0.7'!M282)</f>
        <v>5</v>
      </c>
      <c r="Z283" s="133">
        <f>IF($O$16="X",$R$9,IF($N$7="S1",'VA_k1=0.3_k2=0.7'!N282,IF($N$7="S2",'VA_k1=0.3_k2=0.7'!O282,IF($N$7="I",'VA_k1=0.3_k2=0.7'!P282,IF($N$7="R",'VA_k1=0.3_k2=0.7'!Q282,IF($N$7="D",'VA_k1=0.3_k2=0.7'!R282,IF($N$7="V",'VA_k1=0.3_k2=0.7'!S282,"")))))))</f>
        <v>0.24673704225551346</v>
      </c>
      <c r="AA283" s="133">
        <f>IF($O$17="X",$Q$9,'VA_k1=0.4_k2=0.6'!M282)</f>
        <v>5</v>
      </c>
      <c r="AB283" s="133">
        <f>IF($O$17="X",$R$9,IF($N$7="S1",'VA_k1=0.4_k2=0.6'!N282,IF($N$7="S2",'VA_k1=0.4_k2=0.6'!O282,IF($N$7="I",'VA_k1=0.4_k2=0.6'!P282,IF($N$7="R",'VA_k1=0.4_k2=0.6'!Q282,IF($N$7="D",'VA_k1=0.4_k2=0.6'!R282,IF($N$7="V",'VA_k1=0.4_k2=0.6'!S282,"")))))))</f>
        <v>0.24673704225551346</v>
      </c>
      <c r="AC283" s="133">
        <f>IF($O$18="X",$Q$9,'VA_k1=0.5_k2=0.5'!M282)</f>
        <v>5</v>
      </c>
      <c r="AD283" s="133">
        <f>IF($O$18="X",$R$9,IF($N$7="S1",'VA_k1=0.5_k2=0.5'!N282,IF($N$7="S2",'VA_k1=0.5_k2=0.5'!O282,IF($N$7="I",'VA_k1=0.5_k2=0.5'!P282,IF($N$7="R",'VA_k1=0.5_k2=0.5'!Q282,IF($N$7="D",'VA_k1=0.5_k2=0.5'!R282,IF($N$7="V",'VA_k1=0.5_k2=0.5'!S282,"")))))))</f>
        <v>0.24673704225551346</v>
      </c>
      <c r="AE283" s="133">
        <f>IF($O$19="X",$Q$9,'VA_k1=0.6_k2=0.4'!M282)</f>
        <v>5</v>
      </c>
      <c r="AF283" s="133">
        <f>IF($O$19="X",$R$9,IF($N$7="S1",'VA_k1=0.6_k2=0.4'!N282,IF($N$7="S2",'VA_k1=0.6_k2=0.4'!O282,IF($N$7="I",'VA_k1=0.6_k2=0.4'!P282,IF($N$7="R",'VA_k1=0.6_k2=0.4'!Q282,IF($N$7="D",'VA_k1=0.6_k2=0.4'!R282,IF($N$7="V",'VA_k1=0.6_k2=0.4'!S282,"")))))))</f>
        <v>0.24673704225551346</v>
      </c>
      <c r="AG283" s="133">
        <f>IF($O$20="X",$Q$9,'VA_k1=0.7_k2=0.3'!M282)</f>
        <v>5</v>
      </c>
      <c r="AH283" s="133">
        <f>IF($O$20="X",$R$9,IF($N$7="S1",'VA_k1=0.7_k2=0.3'!N282,IF($N$7="S2",'VA_k1=0.7_k2=0.3'!O282,IF($N$7="I",'VA_k1=0.7_k2=0.3'!P282,IF($N$7="R",'VA_k1=0.7_k2=0.3'!Q282,IF($N$7="D",'VA_k1=0.7_k2=0.3'!R282,IF($N$7="V",'VA_k1=0.7_k2=0.3'!S282,"")))))))</f>
        <v>0.24673704225551346</v>
      </c>
      <c r="AI283" s="133">
        <f>IF($O$21="X",$Q$9,'VA_k1=0.8_k2=0.2'!M282)</f>
        <v>5</v>
      </c>
      <c r="AJ283" s="133">
        <f>IF($O$21="X",$R$9,IF($N$7="S1",'VA_k1=0.8_k2=0.2'!N282,IF($N$7="S2",'VA_k1=0.8_k2=0.2'!O282,IF($N$7="I",'VA_k1=0.8_k2=0.2'!P282,IF($N$7="R",'VA_k1=0.8_k2=0.2'!Q282,IF($N$7="D",'VA_k1=0.8_k2=0.2'!R282,IF($N$7="V",'VA_k1=0.8_k2=0.2'!S282,"")))))))</f>
        <v>0.24673704225551346</v>
      </c>
      <c r="AK283" s="133" t="e">
        <f>IF($O$22="X",$Q$9,'VA_k1=0.9_k2=0.1'!M282)</f>
        <v>#N/A</v>
      </c>
      <c r="AL283" s="133" t="e">
        <f>IF($O$22="X",$R$9,IF($N$7="S1",'VA_k1=0.9_k2=0.1'!N282,IF($N$7="S2",'VA_k1=0.9_k2=0.1'!O282,IF($N$7="I",'VA_k1=0.9_k2=0.1'!P282,IF($N$7="R",'VA_k1=0.9_k2=0.1'!Q282,IF($N$7="D",'VA_k1=0.9_k2=0.1'!R282,IF($N$7="V",'VA_k1=0.9_k2=0.1'!S282,"")))))))</f>
        <v>#N/A</v>
      </c>
      <c r="AM283" s="133">
        <f>IF($O$23="X",$Q$9,'VA_k1=1.0_k2=0.0'!M282)</f>
        <v>5</v>
      </c>
      <c r="AN283" s="133">
        <f>IF($O$23="X",$R$9,IF($N$7="S1",'VA_k1=1.0_k2=0.0'!N282,IF($N$7="S2",'VA_k1=1.0_k2=0.0'!O282,IF($N$7="I",'VA_k1=1.0_k2=0.0'!P282,IF($N$7="R",'VA_k1=1.0_k2=0.0'!Q282,IF($N$7="D",'VA_k1=1.0_k2=0.0'!R282,IF($N$7="V",'VA_k1=1.0_k2=0.0'!S282,"")))))))</f>
        <v>0.24673704225551346</v>
      </c>
    </row>
    <row r="284" spans="17:40" x14ac:dyDescent="0.25">
      <c r="Q284" s="133" t="e">
        <f>IF($O$12="X",$Q$9,'RESULTS (2S)'!B298)</f>
        <v>#N/A</v>
      </c>
      <c r="R284" s="133" t="e">
        <f>IF($O$12="X",$R$9,IF($N$7="S1",'RESULTS (2S)'!C298,IF($N$7="S2",'RESULTS (2S)'!D298,IF($N$7="I",'RESULTS (2S)'!E298,IF($N$7="R",'RESULTS (2S)'!F298,IF($N$7="D",'RESULTS (2S)'!G298,IF($N$7="V",'RESULTS (2S)'!H298,"")))))))</f>
        <v>#N/A</v>
      </c>
      <c r="S284" s="133">
        <f>IF($O$13="X",$Q$9,'VA_k1=0.0_k2=1.0'!M283)</f>
        <v>5</v>
      </c>
      <c r="T284" s="133">
        <f>IF($O$13="X",$R$9,IF($N$7="S1",'VA_k1=0.0_k2=1.0'!N283,IF($N$7="S2",'VA_k1=0.0_k2=1.0'!O283,IF($N$7="I",'VA_k1=0.0_k2=1.0'!P283,IF($N$7="R",'VA_k1=0.0_k2=1.0'!Q283,IF($N$7="D",'VA_k1=0.0_k2=1.0'!R283,IF($N$7="V",'VA_k1=0.0_k2=1.0'!S283,"")))))))</f>
        <v>0.24673704225551346</v>
      </c>
      <c r="U284" s="133">
        <f>IF($O$14="X",$Q$9,'VA_k1=0.1_k2=0.9'!M283)</f>
        <v>5</v>
      </c>
      <c r="V284" s="133">
        <f>IF($O$14="X",$R$9,IF($N$7="S1",'VA_k1=0.1_k2=0.9'!N283,IF($N$7="S2",'VA_k1=0.1_k2=0.9'!O283,IF($N$7="I",'VA_k1=0.1_k2=0.9'!P283,IF($N$7="R",'VA_k1=0.1_k2=0.9'!Q283,IF($N$7="D",'VA_k1=0.1_k2=0.9'!R283,IF($N$7="V",'VA_k1=0.1_k2=0.9'!S283,"")))))))</f>
        <v>0.24673704225551346</v>
      </c>
      <c r="W284" s="133">
        <f>IF($O$15="X",$Q$9,'VA_k1=0.2_k2=0.8'!M283)</f>
        <v>5</v>
      </c>
      <c r="X284" s="133">
        <f>IF($O$15="X",$R$9,IF($N$7="S1",'VA_k1=0.2_k2=0.8'!N283,IF($N$7="S2",'VA_k1=0.2_k2=0.8'!O283,IF($N$7="I",'VA_k1=0.2_k2=0.8'!P283,IF($N$7="R",'VA_k1=0.2_k2=0.8'!Q283,IF($N$7="D",'VA_k1=0.2_k2=0.8'!R283,IF($N$7="V",'VA_k1=0.2_k2=0.8'!S283,"")))))))</f>
        <v>0.24673704225551346</v>
      </c>
      <c r="Y284" s="133">
        <f>IF($O$16="X",$Q$9,'VA_k1=0.3_k2=0.7'!M283)</f>
        <v>5</v>
      </c>
      <c r="Z284" s="133">
        <f>IF($O$16="X",$R$9,IF($N$7="S1",'VA_k1=0.3_k2=0.7'!N283,IF($N$7="S2",'VA_k1=0.3_k2=0.7'!O283,IF($N$7="I",'VA_k1=0.3_k2=0.7'!P283,IF($N$7="R",'VA_k1=0.3_k2=0.7'!Q283,IF($N$7="D",'VA_k1=0.3_k2=0.7'!R283,IF($N$7="V",'VA_k1=0.3_k2=0.7'!S283,"")))))))</f>
        <v>0.24673704225551346</v>
      </c>
      <c r="AA284" s="133">
        <f>IF($O$17="X",$Q$9,'VA_k1=0.4_k2=0.6'!M283)</f>
        <v>5</v>
      </c>
      <c r="AB284" s="133">
        <f>IF($O$17="X",$R$9,IF($N$7="S1",'VA_k1=0.4_k2=0.6'!N283,IF($N$7="S2",'VA_k1=0.4_k2=0.6'!O283,IF($N$7="I",'VA_k1=0.4_k2=0.6'!P283,IF($N$7="R",'VA_k1=0.4_k2=0.6'!Q283,IF($N$7="D",'VA_k1=0.4_k2=0.6'!R283,IF($N$7="V",'VA_k1=0.4_k2=0.6'!S283,"")))))))</f>
        <v>0.24673704225551346</v>
      </c>
      <c r="AC284" s="133">
        <f>IF($O$18="X",$Q$9,'VA_k1=0.5_k2=0.5'!M283)</f>
        <v>5</v>
      </c>
      <c r="AD284" s="133">
        <f>IF($O$18="X",$R$9,IF($N$7="S1",'VA_k1=0.5_k2=0.5'!N283,IF($N$7="S2",'VA_k1=0.5_k2=0.5'!O283,IF($N$7="I",'VA_k1=0.5_k2=0.5'!P283,IF($N$7="R",'VA_k1=0.5_k2=0.5'!Q283,IF($N$7="D",'VA_k1=0.5_k2=0.5'!R283,IF($N$7="V",'VA_k1=0.5_k2=0.5'!S283,"")))))))</f>
        <v>0.24673704225551346</v>
      </c>
      <c r="AE284" s="133">
        <f>IF($O$19="X",$Q$9,'VA_k1=0.6_k2=0.4'!M283)</f>
        <v>5</v>
      </c>
      <c r="AF284" s="133">
        <f>IF($O$19="X",$R$9,IF($N$7="S1",'VA_k1=0.6_k2=0.4'!N283,IF($N$7="S2",'VA_k1=0.6_k2=0.4'!O283,IF($N$7="I",'VA_k1=0.6_k2=0.4'!P283,IF($N$7="R",'VA_k1=0.6_k2=0.4'!Q283,IF($N$7="D",'VA_k1=0.6_k2=0.4'!R283,IF($N$7="V",'VA_k1=0.6_k2=0.4'!S283,"")))))))</f>
        <v>0.24673704225551346</v>
      </c>
      <c r="AG284" s="133">
        <f>IF($O$20="X",$Q$9,'VA_k1=0.7_k2=0.3'!M283)</f>
        <v>5</v>
      </c>
      <c r="AH284" s="133">
        <f>IF($O$20="X",$R$9,IF($N$7="S1",'VA_k1=0.7_k2=0.3'!N283,IF($N$7="S2",'VA_k1=0.7_k2=0.3'!O283,IF($N$7="I",'VA_k1=0.7_k2=0.3'!P283,IF($N$7="R",'VA_k1=0.7_k2=0.3'!Q283,IF($N$7="D",'VA_k1=0.7_k2=0.3'!R283,IF($N$7="V",'VA_k1=0.7_k2=0.3'!S283,"")))))))</f>
        <v>0.24673704225551346</v>
      </c>
      <c r="AI284" s="133">
        <f>IF($O$21="X",$Q$9,'VA_k1=0.8_k2=0.2'!M283)</f>
        <v>5</v>
      </c>
      <c r="AJ284" s="133">
        <f>IF($O$21="X",$R$9,IF($N$7="S1",'VA_k1=0.8_k2=0.2'!N283,IF($N$7="S2",'VA_k1=0.8_k2=0.2'!O283,IF($N$7="I",'VA_k1=0.8_k2=0.2'!P283,IF($N$7="R",'VA_k1=0.8_k2=0.2'!Q283,IF($N$7="D",'VA_k1=0.8_k2=0.2'!R283,IF($N$7="V",'VA_k1=0.8_k2=0.2'!S283,"")))))))</f>
        <v>0.24673704225551346</v>
      </c>
      <c r="AK284" s="133" t="e">
        <f>IF($O$22="X",$Q$9,'VA_k1=0.9_k2=0.1'!M283)</f>
        <v>#N/A</v>
      </c>
      <c r="AL284" s="133" t="e">
        <f>IF($O$22="X",$R$9,IF($N$7="S1",'VA_k1=0.9_k2=0.1'!N283,IF($N$7="S2",'VA_k1=0.9_k2=0.1'!O283,IF($N$7="I",'VA_k1=0.9_k2=0.1'!P283,IF($N$7="R",'VA_k1=0.9_k2=0.1'!Q283,IF($N$7="D",'VA_k1=0.9_k2=0.1'!R283,IF($N$7="V",'VA_k1=0.9_k2=0.1'!S283,"")))))))</f>
        <v>#N/A</v>
      </c>
      <c r="AM284" s="133">
        <f>IF($O$23="X",$Q$9,'VA_k1=1.0_k2=0.0'!M283)</f>
        <v>5</v>
      </c>
      <c r="AN284" s="133">
        <f>IF($O$23="X",$R$9,IF($N$7="S1",'VA_k1=1.0_k2=0.0'!N283,IF($N$7="S2",'VA_k1=1.0_k2=0.0'!O283,IF($N$7="I",'VA_k1=1.0_k2=0.0'!P283,IF($N$7="R",'VA_k1=1.0_k2=0.0'!Q283,IF($N$7="D",'VA_k1=1.0_k2=0.0'!R283,IF($N$7="V",'VA_k1=1.0_k2=0.0'!S283,"")))))))</f>
        <v>0.24673704225551346</v>
      </c>
    </row>
    <row r="285" spans="17:40" x14ac:dyDescent="0.25">
      <c r="Q285" s="133" t="e">
        <f>IF($O$12="X",$Q$9,'RESULTS (2S)'!B299)</f>
        <v>#N/A</v>
      </c>
      <c r="R285" s="133" t="e">
        <f>IF($O$12="X",$R$9,IF($N$7="S1",'RESULTS (2S)'!C299,IF($N$7="S2",'RESULTS (2S)'!D299,IF($N$7="I",'RESULTS (2S)'!E299,IF($N$7="R",'RESULTS (2S)'!F299,IF($N$7="D",'RESULTS (2S)'!G299,IF($N$7="V",'RESULTS (2S)'!H299,"")))))))</f>
        <v>#N/A</v>
      </c>
      <c r="S285" s="133">
        <f>IF($O$13="X",$Q$9,'VA_k1=0.0_k2=1.0'!M284)</f>
        <v>5</v>
      </c>
      <c r="T285" s="133">
        <f>IF($O$13="X",$R$9,IF($N$7="S1",'VA_k1=0.0_k2=1.0'!N284,IF($N$7="S2",'VA_k1=0.0_k2=1.0'!O284,IF($N$7="I",'VA_k1=0.0_k2=1.0'!P284,IF($N$7="R",'VA_k1=0.0_k2=1.0'!Q284,IF($N$7="D",'VA_k1=0.0_k2=1.0'!R284,IF($N$7="V",'VA_k1=0.0_k2=1.0'!S284,"")))))))</f>
        <v>0.24673704225551346</v>
      </c>
      <c r="U285" s="133">
        <f>IF($O$14="X",$Q$9,'VA_k1=0.1_k2=0.9'!M284)</f>
        <v>5</v>
      </c>
      <c r="V285" s="133">
        <f>IF($O$14="X",$R$9,IF($N$7="S1",'VA_k1=0.1_k2=0.9'!N284,IF($N$7="S2",'VA_k1=0.1_k2=0.9'!O284,IF($N$7="I",'VA_k1=0.1_k2=0.9'!P284,IF($N$7="R",'VA_k1=0.1_k2=0.9'!Q284,IF($N$7="D",'VA_k1=0.1_k2=0.9'!R284,IF($N$7="V",'VA_k1=0.1_k2=0.9'!S284,"")))))))</f>
        <v>0.24673704225551346</v>
      </c>
      <c r="W285" s="133">
        <f>IF($O$15="X",$Q$9,'VA_k1=0.2_k2=0.8'!M284)</f>
        <v>5</v>
      </c>
      <c r="X285" s="133">
        <f>IF($O$15="X",$R$9,IF($N$7="S1",'VA_k1=0.2_k2=0.8'!N284,IF($N$7="S2",'VA_k1=0.2_k2=0.8'!O284,IF($N$7="I",'VA_k1=0.2_k2=0.8'!P284,IF($N$7="R",'VA_k1=0.2_k2=0.8'!Q284,IF($N$7="D",'VA_k1=0.2_k2=0.8'!R284,IF($N$7="V",'VA_k1=0.2_k2=0.8'!S284,"")))))))</f>
        <v>0.24673704225551346</v>
      </c>
      <c r="Y285" s="133">
        <f>IF($O$16="X",$Q$9,'VA_k1=0.3_k2=0.7'!M284)</f>
        <v>5</v>
      </c>
      <c r="Z285" s="133">
        <f>IF($O$16="X",$R$9,IF($N$7="S1",'VA_k1=0.3_k2=0.7'!N284,IF($N$7="S2",'VA_k1=0.3_k2=0.7'!O284,IF($N$7="I",'VA_k1=0.3_k2=0.7'!P284,IF($N$7="R",'VA_k1=0.3_k2=0.7'!Q284,IF($N$7="D",'VA_k1=0.3_k2=0.7'!R284,IF($N$7="V",'VA_k1=0.3_k2=0.7'!S284,"")))))))</f>
        <v>0.24673704225551346</v>
      </c>
      <c r="AA285" s="133">
        <f>IF($O$17="X",$Q$9,'VA_k1=0.4_k2=0.6'!M284)</f>
        <v>5</v>
      </c>
      <c r="AB285" s="133">
        <f>IF($O$17="X",$R$9,IF($N$7="S1",'VA_k1=0.4_k2=0.6'!N284,IF($N$7="S2",'VA_k1=0.4_k2=0.6'!O284,IF($N$7="I",'VA_k1=0.4_k2=0.6'!P284,IF($N$7="R",'VA_k1=0.4_k2=0.6'!Q284,IF($N$7="D",'VA_k1=0.4_k2=0.6'!R284,IF($N$7="V",'VA_k1=0.4_k2=0.6'!S284,"")))))))</f>
        <v>0.24673704225551346</v>
      </c>
      <c r="AC285" s="133">
        <f>IF($O$18="X",$Q$9,'VA_k1=0.5_k2=0.5'!M284)</f>
        <v>5</v>
      </c>
      <c r="AD285" s="133">
        <f>IF($O$18="X",$R$9,IF($N$7="S1",'VA_k1=0.5_k2=0.5'!N284,IF($N$7="S2",'VA_k1=0.5_k2=0.5'!O284,IF($N$7="I",'VA_k1=0.5_k2=0.5'!P284,IF($N$7="R",'VA_k1=0.5_k2=0.5'!Q284,IF($N$7="D",'VA_k1=0.5_k2=0.5'!R284,IF($N$7="V",'VA_k1=0.5_k2=0.5'!S284,"")))))))</f>
        <v>0.24673704225551346</v>
      </c>
      <c r="AE285" s="133">
        <f>IF($O$19="X",$Q$9,'VA_k1=0.6_k2=0.4'!M284)</f>
        <v>5</v>
      </c>
      <c r="AF285" s="133">
        <f>IF($O$19="X",$R$9,IF($N$7="S1",'VA_k1=0.6_k2=0.4'!N284,IF($N$7="S2",'VA_k1=0.6_k2=0.4'!O284,IF($N$7="I",'VA_k1=0.6_k2=0.4'!P284,IF($N$7="R",'VA_k1=0.6_k2=0.4'!Q284,IF($N$7="D",'VA_k1=0.6_k2=0.4'!R284,IF($N$7="V",'VA_k1=0.6_k2=0.4'!S284,"")))))))</f>
        <v>0.24673704225551346</v>
      </c>
      <c r="AG285" s="133">
        <f>IF($O$20="X",$Q$9,'VA_k1=0.7_k2=0.3'!M284)</f>
        <v>5</v>
      </c>
      <c r="AH285" s="133">
        <f>IF($O$20="X",$R$9,IF($N$7="S1",'VA_k1=0.7_k2=0.3'!N284,IF($N$7="S2",'VA_k1=0.7_k2=0.3'!O284,IF($N$7="I",'VA_k1=0.7_k2=0.3'!P284,IF($N$7="R",'VA_k1=0.7_k2=0.3'!Q284,IF($N$7="D",'VA_k1=0.7_k2=0.3'!R284,IF($N$7="V",'VA_k1=0.7_k2=0.3'!S284,"")))))))</f>
        <v>0.24673704225551346</v>
      </c>
      <c r="AI285" s="133">
        <f>IF($O$21="X",$Q$9,'VA_k1=0.8_k2=0.2'!M284)</f>
        <v>5</v>
      </c>
      <c r="AJ285" s="133">
        <f>IF($O$21="X",$R$9,IF($N$7="S1",'VA_k1=0.8_k2=0.2'!N284,IF($N$7="S2",'VA_k1=0.8_k2=0.2'!O284,IF($N$7="I",'VA_k1=0.8_k2=0.2'!P284,IF($N$7="R",'VA_k1=0.8_k2=0.2'!Q284,IF($N$7="D",'VA_k1=0.8_k2=0.2'!R284,IF($N$7="V",'VA_k1=0.8_k2=0.2'!S284,"")))))))</f>
        <v>0.24673704225551346</v>
      </c>
      <c r="AK285" s="133" t="e">
        <f>IF($O$22="X",$Q$9,'VA_k1=0.9_k2=0.1'!M284)</f>
        <v>#N/A</v>
      </c>
      <c r="AL285" s="133" t="e">
        <f>IF($O$22="X",$R$9,IF($N$7="S1",'VA_k1=0.9_k2=0.1'!N284,IF($N$7="S2",'VA_k1=0.9_k2=0.1'!O284,IF($N$7="I",'VA_k1=0.9_k2=0.1'!P284,IF($N$7="R",'VA_k1=0.9_k2=0.1'!Q284,IF($N$7="D",'VA_k1=0.9_k2=0.1'!R284,IF($N$7="V",'VA_k1=0.9_k2=0.1'!S284,"")))))))</f>
        <v>#N/A</v>
      </c>
      <c r="AM285" s="133">
        <f>IF($O$23="X",$Q$9,'VA_k1=1.0_k2=0.0'!M284)</f>
        <v>5</v>
      </c>
      <c r="AN285" s="133">
        <f>IF($O$23="X",$R$9,IF($N$7="S1",'VA_k1=1.0_k2=0.0'!N284,IF($N$7="S2",'VA_k1=1.0_k2=0.0'!O284,IF($N$7="I",'VA_k1=1.0_k2=0.0'!P284,IF($N$7="R",'VA_k1=1.0_k2=0.0'!Q284,IF($N$7="D",'VA_k1=1.0_k2=0.0'!R284,IF($N$7="V",'VA_k1=1.0_k2=0.0'!S284,"")))))))</f>
        <v>0.24673704225551346</v>
      </c>
    </row>
    <row r="286" spans="17:40" x14ac:dyDescent="0.25">
      <c r="Q286" s="133" t="e">
        <f>IF($O$12="X",$Q$9,'RESULTS (2S)'!B300)</f>
        <v>#N/A</v>
      </c>
      <c r="R286" s="133" t="e">
        <f>IF($O$12="X",$R$9,IF($N$7="S1",'RESULTS (2S)'!C300,IF($N$7="S2",'RESULTS (2S)'!D300,IF($N$7="I",'RESULTS (2S)'!E300,IF($N$7="R",'RESULTS (2S)'!F300,IF($N$7="D",'RESULTS (2S)'!G300,IF($N$7="V",'RESULTS (2S)'!H300,"")))))))</f>
        <v>#N/A</v>
      </c>
      <c r="S286" s="133">
        <f>IF($O$13="X",$Q$9,'VA_k1=0.0_k2=1.0'!M285)</f>
        <v>5</v>
      </c>
      <c r="T286" s="133">
        <f>IF($O$13="X",$R$9,IF($N$7="S1",'VA_k1=0.0_k2=1.0'!N285,IF($N$7="S2",'VA_k1=0.0_k2=1.0'!O285,IF($N$7="I",'VA_k1=0.0_k2=1.0'!P285,IF($N$7="R",'VA_k1=0.0_k2=1.0'!Q285,IF($N$7="D",'VA_k1=0.0_k2=1.0'!R285,IF($N$7="V",'VA_k1=0.0_k2=1.0'!S285,"")))))))</f>
        <v>0.24673704225551346</v>
      </c>
      <c r="U286" s="133">
        <f>IF($O$14="X",$Q$9,'VA_k1=0.1_k2=0.9'!M285)</f>
        <v>5</v>
      </c>
      <c r="V286" s="133">
        <f>IF($O$14="X",$R$9,IF($N$7="S1",'VA_k1=0.1_k2=0.9'!N285,IF($N$7="S2",'VA_k1=0.1_k2=0.9'!O285,IF($N$7="I",'VA_k1=0.1_k2=0.9'!P285,IF($N$7="R",'VA_k1=0.1_k2=0.9'!Q285,IF($N$7="D",'VA_k1=0.1_k2=0.9'!R285,IF($N$7="V",'VA_k1=0.1_k2=0.9'!S285,"")))))))</f>
        <v>0.24673704225551346</v>
      </c>
      <c r="W286" s="133">
        <f>IF($O$15="X",$Q$9,'VA_k1=0.2_k2=0.8'!M285)</f>
        <v>5</v>
      </c>
      <c r="X286" s="133">
        <f>IF($O$15="X",$R$9,IF($N$7="S1",'VA_k1=0.2_k2=0.8'!N285,IF($N$7="S2",'VA_k1=0.2_k2=0.8'!O285,IF($N$7="I",'VA_k1=0.2_k2=0.8'!P285,IF($N$7="R",'VA_k1=0.2_k2=0.8'!Q285,IF($N$7="D",'VA_k1=0.2_k2=0.8'!R285,IF($N$7="V",'VA_k1=0.2_k2=0.8'!S285,"")))))))</f>
        <v>0.24673704225551346</v>
      </c>
      <c r="Y286" s="133">
        <f>IF($O$16="X",$Q$9,'VA_k1=0.3_k2=0.7'!M285)</f>
        <v>5</v>
      </c>
      <c r="Z286" s="133">
        <f>IF($O$16="X",$R$9,IF($N$7="S1",'VA_k1=0.3_k2=0.7'!N285,IF($N$7="S2",'VA_k1=0.3_k2=0.7'!O285,IF($N$7="I",'VA_k1=0.3_k2=0.7'!P285,IF($N$7="R",'VA_k1=0.3_k2=0.7'!Q285,IF($N$7="D",'VA_k1=0.3_k2=0.7'!R285,IF($N$7="V",'VA_k1=0.3_k2=0.7'!S285,"")))))))</f>
        <v>0.24673704225551346</v>
      </c>
      <c r="AA286" s="133">
        <f>IF($O$17="X",$Q$9,'VA_k1=0.4_k2=0.6'!M285)</f>
        <v>5</v>
      </c>
      <c r="AB286" s="133">
        <f>IF($O$17="X",$R$9,IF($N$7="S1",'VA_k1=0.4_k2=0.6'!N285,IF($N$7="S2",'VA_k1=0.4_k2=0.6'!O285,IF($N$7="I",'VA_k1=0.4_k2=0.6'!P285,IF($N$7="R",'VA_k1=0.4_k2=0.6'!Q285,IF($N$7="D",'VA_k1=0.4_k2=0.6'!R285,IF($N$7="V",'VA_k1=0.4_k2=0.6'!S285,"")))))))</f>
        <v>0.24673704225551346</v>
      </c>
      <c r="AC286" s="133">
        <f>IF($O$18="X",$Q$9,'VA_k1=0.5_k2=0.5'!M285)</f>
        <v>5</v>
      </c>
      <c r="AD286" s="133">
        <f>IF($O$18="X",$R$9,IF($N$7="S1",'VA_k1=0.5_k2=0.5'!N285,IF($N$7="S2",'VA_k1=0.5_k2=0.5'!O285,IF($N$7="I",'VA_k1=0.5_k2=0.5'!P285,IF($N$7="R",'VA_k1=0.5_k2=0.5'!Q285,IF($N$7="D",'VA_k1=0.5_k2=0.5'!R285,IF($N$7="V",'VA_k1=0.5_k2=0.5'!S285,"")))))))</f>
        <v>0.24673704225551346</v>
      </c>
      <c r="AE286" s="133">
        <f>IF($O$19="X",$Q$9,'VA_k1=0.6_k2=0.4'!M285)</f>
        <v>5</v>
      </c>
      <c r="AF286" s="133">
        <f>IF($O$19="X",$R$9,IF($N$7="S1",'VA_k1=0.6_k2=0.4'!N285,IF($N$7="S2",'VA_k1=0.6_k2=0.4'!O285,IF($N$7="I",'VA_k1=0.6_k2=0.4'!P285,IF($N$7="R",'VA_k1=0.6_k2=0.4'!Q285,IF($N$7="D",'VA_k1=0.6_k2=0.4'!R285,IF($N$7="V",'VA_k1=0.6_k2=0.4'!S285,"")))))))</f>
        <v>0.24673704225551346</v>
      </c>
      <c r="AG286" s="133">
        <f>IF($O$20="X",$Q$9,'VA_k1=0.7_k2=0.3'!M285)</f>
        <v>5</v>
      </c>
      <c r="AH286" s="133">
        <f>IF($O$20="X",$R$9,IF($N$7="S1",'VA_k1=0.7_k2=0.3'!N285,IF($N$7="S2",'VA_k1=0.7_k2=0.3'!O285,IF($N$7="I",'VA_k1=0.7_k2=0.3'!P285,IF($N$7="R",'VA_k1=0.7_k2=0.3'!Q285,IF($N$7="D",'VA_k1=0.7_k2=0.3'!R285,IF($N$7="V",'VA_k1=0.7_k2=0.3'!S285,"")))))))</f>
        <v>0.24673704225551346</v>
      </c>
      <c r="AI286" s="133">
        <f>IF($O$21="X",$Q$9,'VA_k1=0.8_k2=0.2'!M285)</f>
        <v>5</v>
      </c>
      <c r="AJ286" s="133">
        <f>IF($O$21="X",$R$9,IF($N$7="S1",'VA_k1=0.8_k2=0.2'!N285,IF($N$7="S2",'VA_k1=0.8_k2=0.2'!O285,IF($N$7="I",'VA_k1=0.8_k2=0.2'!P285,IF($N$7="R",'VA_k1=0.8_k2=0.2'!Q285,IF($N$7="D",'VA_k1=0.8_k2=0.2'!R285,IF($N$7="V",'VA_k1=0.8_k2=0.2'!S285,"")))))))</f>
        <v>0.24673704225551346</v>
      </c>
      <c r="AK286" s="133" t="e">
        <f>IF($O$22="X",$Q$9,'VA_k1=0.9_k2=0.1'!M285)</f>
        <v>#N/A</v>
      </c>
      <c r="AL286" s="133" t="e">
        <f>IF($O$22="X",$R$9,IF($N$7="S1",'VA_k1=0.9_k2=0.1'!N285,IF($N$7="S2",'VA_k1=0.9_k2=0.1'!O285,IF($N$7="I",'VA_k1=0.9_k2=0.1'!P285,IF($N$7="R",'VA_k1=0.9_k2=0.1'!Q285,IF($N$7="D",'VA_k1=0.9_k2=0.1'!R285,IF($N$7="V",'VA_k1=0.9_k2=0.1'!S285,"")))))))</f>
        <v>#N/A</v>
      </c>
      <c r="AM286" s="133">
        <f>IF($O$23="X",$Q$9,'VA_k1=1.0_k2=0.0'!M285)</f>
        <v>5</v>
      </c>
      <c r="AN286" s="133">
        <f>IF($O$23="X",$R$9,IF($N$7="S1",'VA_k1=1.0_k2=0.0'!N285,IF($N$7="S2",'VA_k1=1.0_k2=0.0'!O285,IF($N$7="I",'VA_k1=1.0_k2=0.0'!P285,IF($N$7="R",'VA_k1=1.0_k2=0.0'!Q285,IF($N$7="D",'VA_k1=1.0_k2=0.0'!R285,IF($N$7="V",'VA_k1=1.0_k2=0.0'!S285,"")))))))</f>
        <v>0.24673704225551346</v>
      </c>
    </row>
    <row r="287" spans="17:40" x14ac:dyDescent="0.25">
      <c r="Q287" s="133" t="e">
        <f>IF($O$12="X",$Q$9,'RESULTS (2S)'!B301)</f>
        <v>#N/A</v>
      </c>
      <c r="R287" s="133" t="e">
        <f>IF($O$12="X",$R$9,IF($N$7="S1",'RESULTS (2S)'!C301,IF($N$7="S2",'RESULTS (2S)'!D301,IF($N$7="I",'RESULTS (2S)'!E301,IF($N$7="R",'RESULTS (2S)'!F301,IF($N$7="D",'RESULTS (2S)'!G301,IF($N$7="V",'RESULTS (2S)'!H301,"")))))))</f>
        <v>#N/A</v>
      </c>
      <c r="S287" s="133">
        <f>IF($O$13="X",$Q$9,'VA_k1=0.0_k2=1.0'!M286)</f>
        <v>5</v>
      </c>
      <c r="T287" s="133">
        <f>IF($O$13="X",$R$9,IF($N$7="S1",'VA_k1=0.0_k2=1.0'!N286,IF($N$7="S2",'VA_k1=0.0_k2=1.0'!O286,IF($N$7="I",'VA_k1=0.0_k2=1.0'!P286,IF($N$7="R",'VA_k1=0.0_k2=1.0'!Q286,IF($N$7="D",'VA_k1=0.0_k2=1.0'!R286,IF($N$7="V",'VA_k1=0.0_k2=1.0'!S286,"")))))))</f>
        <v>0.24673704225551346</v>
      </c>
      <c r="U287" s="133">
        <f>IF($O$14="X",$Q$9,'VA_k1=0.1_k2=0.9'!M286)</f>
        <v>5</v>
      </c>
      <c r="V287" s="133">
        <f>IF($O$14="X",$R$9,IF($N$7="S1",'VA_k1=0.1_k2=0.9'!N286,IF($N$7="S2",'VA_k1=0.1_k2=0.9'!O286,IF($N$7="I",'VA_k1=0.1_k2=0.9'!P286,IF($N$7="R",'VA_k1=0.1_k2=0.9'!Q286,IF($N$7="D",'VA_k1=0.1_k2=0.9'!R286,IF($N$7="V",'VA_k1=0.1_k2=0.9'!S286,"")))))))</f>
        <v>0.24673704225551346</v>
      </c>
      <c r="W287" s="133">
        <f>IF($O$15="X",$Q$9,'VA_k1=0.2_k2=0.8'!M286)</f>
        <v>5</v>
      </c>
      <c r="X287" s="133">
        <f>IF($O$15="X",$R$9,IF($N$7="S1",'VA_k1=0.2_k2=0.8'!N286,IF($N$7="S2",'VA_k1=0.2_k2=0.8'!O286,IF($N$7="I",'VA_k1=0.2_k2=0.8'!P286,IF($N$7="R",'VA_k1=0.2_k2=0.8'!Q286,IF($N$7="D",'VA_k1=0.2_k2=0.8'!R286,IF($N$7="V",'VA_k1=0.2_k2=0.8'!S286,"")))))))</f>
        <v>0.24673704225551346</v>
      </c>
      <c r="Y287" s="133">
        <f>IF($O$16="X",$Q$9,'VA_k1=0.3_k2=0.7'!M286)</f>
        <v>5</v>
      </c>
      <c r="Z287" s="133">
        <f>IF($O$16="X",$R$9,IF($N$7="S1",'VA_k1=0.3_k2=0.7'!N286,IF($N$7="S2",'VA_k1=0.3_k2=0.7'!O286,IF($N$7="I",'VA_k1=0.3_k2=0.7'!P286,IF($N$7="R",'VA_k1=0.3_k2=0.7'!Q286,IF($N$7="D",'VA_k1=0.3_k2=0.7'!R286,IF($N$7="V",'VA_k1=0.3_k2=0.7'!S286,"")))))))</f>
        <v>0.24673704225551346</v>
      </c>
      <c r="AA287" s="133">
        <f>IF($O$17="X",$Q$9,'VA_k1=0.4_k2=0.6'!M286)</f>
        <v>5</v>
      </c>
      <c r="AB287" s="133">
        <f>IF($O$17="X",$R$9,IF($N$7="S1",'VA_k1=0.4_k2=0.6'!N286,IF($N$7="S2",'VA_k1=0.4_k2=0.6'!O286,IF($N$7="I",'VA_k1=0.4_k2=0.6'!P286,IF($N$7="R",'VA_k1=0.4_k2=0.6'!Q286,IF($N$7="D",'VA_k1=0.4_k2=0.6'!R286,IF($N$7="V",'VA_k1=0.4_k2=0.6'!S286,"")))))))</f>
        <v>0.24673704225551346</v>
      </c>
      <c r="AC287" s="133">
        <f>IF($O$18="X",$Q$9,'VA_k1=0.5_k2=0.5'!M286)</f>
        <v>5</v>
      </c>
      <c r="AD287" s="133">
        <f>IF($O$18="X",$R$9,IF($N$7="S1",'VA_k1=0.5_k2=0.5'!N286,IF($N$7="S2",'VA_k1=0.5_k2=0.5'!O286,IF($N$7="I",'VA_k1=0.5_k2=0.5'!P286,IF($N$7="R",'VA_k1=0.5_k2=0.5'!Q286,IF($N$7="D",'VA_k1=0.5_k2=0.5'!R286,IF($N$7="V",'VA_k1=0.5_k2=0.5'!S286,"")))))))</f>
        <v>0.24673704225551346</v>
      </c>
      <c r="AE287" s="133">
        <f>IF($O$19="X",$Q$9,'VA_k1=0.6_k2=0.4'!M286)</f>
        <v>5</v>
      </c>
      <c r="AF287" s="133">
        <f>IF($O$19="X",$R$9,IF($N$7="S1",'VA_k1=0.6_k2=0.4'!N286,IF($N$7="S2",'VA_k1=0.6_k2=0.4'!O286,IF($N$7="I",'VA_k1=0.6_k2=0.4'!P286,IF($N$7="R",'VA_k1=0.6_k2=0.4'!Q286,IF($N$7="D",'VA_k1=0.6_k2=0.4'!R286,IF($N$7="V",'VA_k1=0.6_k2=0.4'!S286,"")))))))</f>
        <v>0.24673704225551346</v>
      </c>
      <c r="AG287" s="133">
        <f>IF($O$20="X",$Q$9,'VA_k1=0.7_k2=0.3'!M286)</f>
        <v>5</v>
      </c>
      <c r="AH287" s="133">
        <f>IF($O$20="X",$R$9,IF($N$7="S1",'VA_k1=0.7_k2=0.3'!N286,IF($N$7="S2",'VA_k1=0.7_k2=0.3'!O286,IF($N$7="I",'VA_k1=0.7_k2=0.3'!P286,IF($N$7="R",'VA_k1=0.7_k2=0.3'!Q286,IF($N$7="D",'VA_k1=0.7_k2=0.3'!R286,IF($N$7="V",'VA_k1=0.7_k2=0.3'!S286,"")))))))</f>
        <v>0.24673704225551346</v>
      </c>
      <c r="AI287" s="133">
        <f>IF($O$21="X",$Q$9,'VA_k1=0.8_k2=0.2'!M286)</f>
        <v>5</v>
      </c>
      <c r="AJ287" s="133">
        <f>IF($O$21="X",$R$9,IF($N$7="S1",'VA_k1=0.8_k2=0.2'!N286,IF($N$7="S2",'VA_k1=0.8_k2=0.2'!O286,IF($N$7="I",'VA_k1=0.8_k2=0.2'!P286,IF($N$7="R",'VA_k1=0.8_k2=0.2'!Q286,IF($N$7="D",'VA_k1=0.8_k2=0.2'!R286,IF($N$7="V",'VA_k1=0.8_k2=0.2'!S286,"")))))))</f>
        <v>0.24673704225551346</v>
      </c>
      <c r="AK287" s="133" t="e">
        <f>IF($O$22="X",$Q$9,'VA_k1=0.9_k2=0.1'!M286)</f>
        <v>#N/A</v>
      </c>
      <c r="AL287" s="133" t="e">
        <f>IF($O$22="X",$R$9,IF($N$7="S1",'VA_k1=0.9_k2=0.1'!N286,IF($N$7="S2",'VA_k1=0.9_k2=0.1'!O286,IF($N$7="I",'VA_k1=0.9_k2=0.1'!P286,IF($N$7="R",'VA_k1=0.9_k2=0.1'!Q286,IF($N$7="D",'VA_k1=0.9_k2=0.1'!R286,IF($N$7="V",'VA_k1=0.9_k2=0.1'!S286,"")))))))</f>
        <v>#N/A</v>
      </c>
      <c r="AM287" s="133">
        <f>IF($O$23="X",$Q$9,'VA_k1=1.0_k2=0.0'!M286)</f>
        <v>5</v>
      </c>
      <c r="AN287" s="133">
        <f>IF($O$23="X",$R$9,IF($N$7="S1",'VA_k1=1.0_k2=0.0'!N286,IF($N$7="S2",'VA_k1=1.0_k2=0.0'!O286,IF($N$7="I",'VA_k1=1.0_k2=0.0'!P286,IF($N$7="R",'VA_k1=1.0_k2=0.0'!Q286,IF($N$7="D",'VA_k1=1.0_k2=0.0'!R286,IF($N$7="V",'VA_k1=1.0_k2=0.0'!S286,"")))))))</f>
        <v>0.24673704225551346</v>
      </c>
    </row>
    <row r="288" spans="17:40" x14ac:dyDescent="0.25">
      <c r="Q288" s="133" t="e">
        <f>IF($O$12="X",$Q$9,'RESULTS (2S)'!B302)</f>
        <v>#N/A</v>
      </c>
      <c r="R288" s="133" t="e">
        <f>IF($O$12="X",$R$9,IF($N$7="S1",'RESULTS (2S)'!C302,IF($N$7="S2",'RESULTS (2S)'!D302,IF($N$7="I",'RESULTS (2S)'!E302,IF($N$7="R",'RESULTS (2S)'!F302,IF($N$7="D",'RESULTS (2S)'!G302,IF($N$7="V",'RESULTS (2S)'!H302,"")))))))</f>
        <v>#N/A</v>
      </c>
      <c r="S288" s="133">
        <f>IF($O$13="X",$Q$9,'VA_k1=0.0_k2=1.0'!M287)</f>
        <v>5</v>
      </c>
      <c r="T288" s="133">
        <f>IF($O$13="X",$R$9,IF($N$7="S1",'VA_k1=0.0_k2=1.0'!N287,IF($N$7="S2",'VA_k1=0.0_k2=1.0'!O287,IF($N$7="I",'VA_k1=0.0_k2=1.0'!P287,IF($N$7="R",'VA_k1=0.0_k2=1.0'!Q287,IF($N$7="D",'VA_k1=0.0_k2=1.0'!R287,IF($N$7="V",'VA_k1=0.0_k2=1.0'!S287,"")))))))</f>
        <v>0.24673704225551346</v>
      </c>
      <c r="U288" s="133">
        <f>IF($O$14="X",$Q$9,'VA_k1=0.1_k2=0.9'!M287)</f>
        <v>5</v>
      </c>
      <c r="V288" s="133">
        <f>IF($O$14="X",$R$9,IF($N$7="S1",'VA_k1=0.1_k2=0.9'!N287,IF($N$7="S2",'VA_k1=0.1_k2=0.9'!O287,IF($N$7="I",'VA_k1=0.1_k2=0.9'!P287,IF($N$7="R",'VA_k1=0.1_k2=0.9'!Q287,IF($N$7="D",'VA_k1=0.1_k2=0.9'!R287,IF($N$7="V",'VA_k1=0.1_k2=0.9'!S287,"")))))))</f>
        <v>0.24673704225551346</v>
      </c>
      <c r="W288" s="133">
        <f>IF($O$15="X",$Q$9,'VA_k1=0.2_k2=0.8'!M287)</f>
        <v>5</v>
      </c>
      <c r="X288" s="133">
        <f>IF($O$15="X",$R$9,IF($N$7="S1",'VA_k1=0.2_k2=0.8'!N287,IF($N$7="S2",'VA_k1=0.2_k2=0.8'!O287,IF($N$7="I",'VA_k1=0.2_k2=0.8'!P287,IF($N$7="R",'VA_k1=0.2_k2=0.8'!Q287,IF($N$7="D",'VA_k1=0.2_k2=0.8'!R287,IF($N$7="V",'VA_k1=0.2_k2=0.8'!S287,"")))))))</f>
        <v>0.24673704225551346</v>
      </c>
      <c r="Y288" s="133">
        <f>IF($O$16="X",$Q$9,'VA_k1=0.3_k2=0.7'!M287)</f>
        <v>5</v>
      </c>
      <c r="Z288" s="133">
        <f>IF($O$16="X",$R$9,IF($N$7="S1",'VA_k1=0.3_k2=0.7'!N287,IF($N$7="S2",'VA_k1=0.3_k2=0.7'!O287,IF($N$7="I",'VA_k1=0.3_k2=0.7'!P287,IF($N$7="R",'VA_k1=0.3_k2=0.7'!Q287,IF($N$7="D",'VA_k1=0.3_k2=0.7'!R287,IF($N$7="V",'VA_k1=0.3_k2=0.7'!S287,"")))))))</f>
        <v>0.24673704225551346</v>
      </c>
      <c r="AA288" s="133">
        <f>IF($O$17="X",$Q$9,'VA_k1=0.4_k2=0.6'!M287)</f>
        <v>5</v>
      </c>
      <c r="AB288" s="133">
        <f>IF($O$17="X",$R$9,IF($N$7="S1",'VA_k1=0.4_k2=0.6'!N287,IF($N$7="S2",'VA_k1=0.4_k2=0.6'!O287,IF($N$7="I",'VA_k1=0.4_k2=0.6'!P287,IF($N$7="R",'VA_k1=0.4_k2=0.6'!Q287,IF($N$7="D",'VA_k1=0.4_k2=0.6'!R287,IF($N$7="V",'VA_k1=0.4_k2=0.6'!S287,"")))))))</f>
        <v>0.24673704225551346</v>
      </c>
      <c r="AC288" s="133">
        <f>IF($O$18="X",$Q$9,'VA_k1=0.5_k2=0.5'!M287)</f>
        <v>5</v>
      </c>
      <c r="AD288" s="133">
        <f>IF($O$18="X",$R$9,IF($N$7="S1",'VA_k1=0.5_k2=0.5'!N287,IF($N$7="S2",'VA_k1=0.5_k2=0.5'!O287,IF($N$7="I",'VA_k1=0.5_k2=0.5'!P287,IF($N$7="R",'VA_k1=0.5_k2=0.5'!Q287,IF($N$7="D",'VA_k1=0.5_k2=0.5'!R287,IF($N$7="V",'VA_k1=0.5_k2=0.5'!S287,"")))))))</f>
        <v>0.24673704225551346</v>
      </c>
      <c r="AE288" s="133">
        <f>IF($O$19="X",$Q$9,'VA_k1=0.6_k2=0.4'!M287)</f>
        <v>5</v>
      </c>
      <c r="AF288" s="133">
        <f>IF($O$19="X",$R$9,IF($N$7="S1",'VA_k1=0.6_k2=0.4'!N287,IF($N$7="S2",'VA_k1=0.6_k2=0.4'!O287,IF($N$7="I",'VA_k1=0.6_k2=0.4'!P287,IF($N$7="R",'VA_k1=0.6_k2=0.4'!Q287,IF($N$7="D",'VA_k1=0.6_k2=0.4'!R287,IF($N$7="V",'VA_k1=0.6_k2=0.4'!S287,"")))))))</f>
        <v>0.24673704225551346</v>
      </c>
      <c r="AG288" s="133">
        <f>IF($O$20="X",$Q$9,'VA_k1=0.7_k2=0.3'!M287)</f>
        <v>5</v>
      </c>
      <c r="AH288" s="133">
        <f>IF($O$20="X",$R$9,IF($N$7="S1",'VA_k1=0.7_k2=0.3'!N287,IF($N$7="S2",'VA_k1=0.7_k2=0.3'!O287,IF($N$7="I",'VA_k1=0.7_k2=0.3'!P287,IF($N$7="R",'VA_k1=0.7_k2=0.3'!Q287,IF($N$7="D",'VA_k1=0.7_k2=0.3'!R287,IF($N$7="V",'VA_k1=0.7_k2=0.3'!S287,"")))))))</f>
        <v>0.24673704225551346</v>
      </c>
      <c r="AI288" s="133">
        <f>IF($O$21="X",$Q$9,'VA_k1=0.8_k2=0.2'!M287)</f>
        <v>5</v>
      </c>
      <c r="AJ288" s="133">
        <f>IF($O$21="X",$R$9,IF($N$7="S1",'VA_k1=0.8_k2=0.2'!N287,IF($N$7="S2",'VA_k1=0.8_k2=0.2'!O287,IF($N$7="I",'VA_k1=0.8_k2=0.2'!P287,IF($N$7="R",'VA_k1=0.8_k2=0.2'!Q287,IF($N$7="D",'VA_k1=0.8_k2=0.2'!R287,IF($N$7="V",'VA_k1=0.8_k2=0.2'!S287,"")))))))</f>
        <v>0.24673704225551346</v>
      </c>
      <c r="AK288" s="133" t="e">
        <f>IF($O$22="X",$Q$9,'VA_k1=0.9_k2=0.1'!M287)</f>
        <v>#N/A</v>
      </c>
      <c r="AL288" s="133" t="e">
        <f>IF($O$22="X",$R$9,IF($N$7="S1",'VA_k1=0.9_k2=0.1'!N287,IF($N$7="S2",'VA_k1=0.9_k2=0.1'!O287,IF($N$7="I",'VA_k1=0.9_k2=0.1'!P287,IF($N$7="R",'VA_k1=0.9_k2=0.1'!Q287,IF($N$7="D",'VA_k1=0.9_k2=0.1'!R287,IF($N$7="V",'VA_k1=0.9_k2=0.1'!S287,"")))))))</f>
        <v>#N/A</v>
      </c>
      <c r="AM288" s="133">
        <f>IF($O$23="X",$Q$9,'VA_k1=1.0_k2=0.0'!M287)</f>
        <v>5</v>
      </c>
      <c r="AN288" s="133">
        <f>IF($O$23="X",$R$9,IF($N$7="S1",'VA_k1=1.0_k2=0.0'!N287,IF($N$7="S2",'VA_k1=1.0_k2=0.0'!O287,IF($N$7="I",'VA_k1=1.0_k2=0.0'!P287,IF($N$7="R",'VA_k1=1.0_k2=0.0'!Q287,IF($N$7="D",'VA_k1=1.0_k2=0.0'!R287,IF($N$7="V",'VA_k1=1.0_k2=0.0'!S287,"")))))))</f>
        <v>0.24673704225551346</v>
      </c>
    </row>
    <row r="289" spans="17:40" x14ac:dyDescent="0.25">
      <c r="Q289" s="133" t="e">
        <f>IF($O$12="X",$Q$9,'RESULTS (2S)'!B303)</f>
        <v>#N/A</v>
      </c>
      <c r="R289" s="133" t="e">
        <f>IF($O$12="X",$R$9,IF($N$7="S1",'RESULTS (2S)'!C303,IF($N$7="S2",'RESULTS (2S)'!D303,IF($N$7="I",'RESULTS (2S)'!E303,IF($N$7="R",'RESULTS (2S)'!F303,IF($N$7="D",'RESULTS (2S)'!G303,IF($N$7="V",'RESULTS (2S)'!H303,"")))))))</f>
        <v>#N/A</v>
      </c>
      <c r="S289" s="133">
        <f>IF($O$13="X",$Q$9,'VA_k1=0.0_k2=1.0'!M288)</f>
        <v>5</v>
      </c>
      <c r="T289" s="133">
        <f>IF($O$13="X",$R$9,IF($N$7="S1",'VA_k1=0.0_k2=1.0'!N288,IF($N$7="S2",'VA_k1=0.0_k2=1.0'!O288,IF($N$7="I",'VA_k1=0.0_k2=1.0'!P288,IF($N$7="R",'VA_k1=0.0_k2=1.0'!Q288,IF($N$7="D",'VA_k1=0.0_k2=1.0'!R288,IF($N$7="V",'VA_k1=0.0_k2=1.0'!S288,"")))))))</f>
        <v>0.24673704225551346</v>
      </c>
      <c r="U289" s="133">
        <f>IF($O$14="X",$Q$9,'VA_k1=0.1_k2=0.9'!M288)</f>
        <v>5</v>
      </c>
      <c r="V289" s="133">
        <f>IF($O$14="X",$R$9,IF($N$7="S1",'VA_k1=0.1_k2=0.9'!N288,IF($N$7="S2",'VA_k1=0.1_k2=0.9'!O288,IF($N$7="I",'VA_k1=0.1_k2=0.9'!P288,IF($N$7="R",'VA_k1=0.1_k2=0.9'!Q288,IF($N$7="D",'VA_k1=0.1_k2=0.9'!R288,IF($N$7="V",'VA_k1=0.1_k2=0.9'!S288,"")))))))</f>
        <v>0.24673704225551346</v>
      </c>
      <c r="W289" s="133">
        <f>IF($O$15="X",$Q$9,'VA_k1=0.2_k2=0.8'!M288)</f>
        <v>5</v>
      </c>
      <c r="X289" s="133">
        <f>IF($O$15="X",$R$9,IF($N$7="S1",'VA_k1=0.2_k2=0.8'!N288,IF($N$7="S2",'VA_k1=0.2_k2=0.8'!O288,IF($N$7="I",'VA_k1=0.2_k2=0.8'!P288,IF($N$7="R",'VA_k1=0.2_k2=0.8'!Q288,IF($N$7="D",'VA_k1=0.2_k2=0.8'!R288,IF($N$7="V",'VA_k1=0.2_k2=0.8'!S288,"")))))))</f>
        <v>0.24673704225551346</v>
      </c>
      <c r="Y289" s="133">
        <f>IF($O$16="X",$Q$9,'VA_k1=0.3_k2=0.7'!M288)</f>
        <v>5</v>
      </c>
      <c r="Z289" s="133">
        <f>IF($O$16="X",$R$9,IF($N$7="S1",'VA_k1=0.3_k2=0.7'!N288,IF($N$7="S2",'VA_k1=0.3_k2=0.7'!O288,IF($N$7="I",'VA_k1=0.3_k2=0.7'!P288,IF($N$7="R",'VA_k1=0.3_k2=0.7'!Q288,IF($N$7="D",'VA_k1=0.3_k2=0.7'!R288,IF($N$7="V",'VA_k1=0.3_k2=0.7'!S288,"")))))))</f>
        <v>0.24673704225551346</v>
      </c>
      <c r="AA289" s="133">
        <f>IF($O$17="X",$Q$9,'VA_k1=0.4_k2=0.6'!M288)</f>
        <v>5</v>
      </c>
      <c r="AB289" s="133">
        <f>IF($O$17="X",$R$9,IF($N$7="S1",'VA_k1=0.4_k2=0.6'!N288,IF($N$7="S2",'VA_k1=0.4_k2=0.6'!O288,IF($N$7="I",'VA_k1=0.4_k2=0.6'!P288,IF($N$7="R",'VA_k1=0.4_k2=0.6'!Q288,IF($N$7="D",'VA_k1=0.4_k2=0.6'!R288,IF($N$7="V",'VA_k1=0.4_k2=0.6'!S288,"")))))))</f>
        <v>0.24673704225551346</v>
      </c>
      <c r="AC289" s="133">
        <f>IF($O$18="X",$Q$9,'VA_k1=0.5_k2=0.5'!M288)</f>
        <v>5</v>
      </c>
      <c r="AD289" s="133">
        <f>IF($O$18="X",$R$9,IF($N$7="S1",'VA_k1=0.5_k2=0.5'!N288,IF($N$7="S2",'VA_k1=0.5_k2=0.5'!O288,IF($N$7="I",'VA_k1=0.5_k2=0.5'!P288,IF($N$7="R",'VA_k1=0.5_k2=0.5'!Q288,IF($N$7="D",'VA_k1=0.5_k2=0.5'!R288,IF($N$7="V",'VA_k1=0.5_k2=0.5'!S288,"")))))))</f>
        <v>0.24673704225551346</v>
      </c>
      <c r="AE289" s="133">
        <f>IF($O$19="X",$Q$9,'VA_k1=0.6_k2=0.4'!M288)</f>
        <v>5</v>
      </c>
      <c r="AF289" s="133">
        <f>IF($O$19="X",$R$9,IF($N$7="S1",'VA_k1=0.6_k2=0.4'!N288,IF($N$7="S2",'VA_k1=0.6_k2=0.4'!O288,IF($N$7="I",'VA_k1=0.6_k2=0.4'!P288,IF($N$7="R",'VA_k1=0.6_k2=0.4'!Q288,IF($N$7="D",'VA_k1=0.6_k2=0.4'!R288,IF($N$7="V",'VA_k1=0.6_k2=0.4'!S288,"")))))))</f>
        <v>0.24673704225551346</v>
      </c>
      <c r="AG289" s="133">
        <f>IF($O$20="X",$Q$9,'VA_k1=0.7_k2=0.3'!M288)</f>
        <v>5</v>
      </c>
      <c r="AH289" s="133">
        <f>IF($O$20="X",$R$9,IF($N$7="S1",'VA_k1=0.7_k2=0.3'!N288,IF($N$7="S2",'VA_k1=0.7_k2=0.3'!O288,IF($N$7="I",'VA_k1=0.7_k2=0.3'!P288,IF($N$7="R",'VA_k1=0.7_k2=0.3'!Q288,IF($N$7="D",'VA_k1=0.7_k2=0.3'!R288,IF($N$7="V",'VA_k1=0.7_k2=0.3'!S288,"")))))))</f>
        <v>0.24673704225551346</v>
      </c>
      <c r="AI289" s="133">
        <f>IF($O$21="X",$Q$9,'VA_k1=0.8_k2=0.2'!M288)</f>
        <v>5</v>
      </c>
      <c r="AJ289" s="133">
        <f>IF($O$21="X",$R$9,IF($N$7="S1",'VA_k1=0.8_k2=0.2'!N288,IF($N$7="S2",'VA_k1=0.8_k2=0.2'!O288,IF($N$7="I",'VA_k1=0.8_k2=0.2'!P288,IF($N$7="R",'VA_k1=0.8_k2=0.2'!Q288,IF($N$7="D",'VA_k1=0.8_k2=0.2'!R288,IF($N$7="V",'VA_k1=0.8_k2=0.2'!S288,"")))))))</f>
        <v>0.24673704225551346</v>
      </c>
      <c r="AK289" s="133" t="e">
        <f>IF($O$22="X",$Q$9,'VA_k1=0.9_k2=0.1'!M288)</f>
        <v>#N/A</v>
      </c>
      <c r="AL289" s="133" t="e">
        <f>IF($O$22="X",$R$9,IF($N$7="S1",'VA_k1=0.9_k2=0.1'!N288,IF($N$7="S2",'VA_k1=0.9_k2=0.1'!O288,IF($N$7="I",'VA_k1=0.9_k2=0.1'!P288,IF($N$7="R",'VA_k1=0.9_k2=0.1'!Q288,IF($N$7="D",'VA_k1=0.9_k2=0.1'!R288,IF($N$7="V",'VA_k1=0.9_k2=0.1'!S288,"")))))))</f>
        <v>#N/A</v>
      </c>
      <c r="AM289" s="133">
        <f>IF($O$23="X",$Q$9,'VA_k1=1.0_k2=0.0'!M288)</f>
        <v>5</v>
      </c>
      <c r="AN289" s="133">
        <f>IF($O$23="X",$R$9,IF($N$7="S1",'VA_k1=1.0_k2=0.0'!N288,IF($N$7="S2",'VA_k1=1.0_k2=0.0'!O288,IF($N$7="I",'VA_k1=1.0_k2=0.0'!P288,IF($N$7="R",'VA_k1=1.0_k2=0.0'!Q288,IF($N$7="D",'VA_k1=1.0_k2=0.0'!R288,IF($N$7="V",'VA_k1=1.0_k2=0.0'!S288,"")))))))</f>
        <v>0.24673704225551346</v>
      </c>
    </row>
    <row r="290" spans="17:40" x14ac:dyDescent="0.25">
      <c r="Q290" s="133" t="e">
        <f>IF($O$12="X",$Q$9,'RESULTS (2S)'!B304)</f>
        <v>#N/A</v>
      </c>
      <c r="R290" s="133" t="e">
        <f>IF($O$12="X",$R$9,IF($N$7="S1",'RESULTS (2S)'!C304,IF($N$7="S2",'RESULTS (2S)'!D304,IF($N$7="I",'RESULTS (2S)'!E304,IF($N$7="R",'RESULTS (2S)'!F304,IF($N$7="D",'RESULTS (2S)'!G304,IF($N$7="V",'RESULTS (2S)'!H304,"")))))))</f>
        <v>#N/A</v>
      </c>
      <c r="S290" s="133">
        <f>IF($O$13="X",$Q$9,'VA_k1=0.0_k2=1.0'!M289)</f>
        <v>5</v>
      </c>
      <c r="T290" s="133">
        <f>IF($O$13="X",$R$9,IF($N$7="S1",'VA_k1=0.0_k2=1.0'!N289,IF($N$7="S2",'VA_k1=0.0_k2=1.0'!O289,IF($N$7="I",'VA_k1=0.0_k2=1.0'!P289,IF($N$7="R",'VA_k1=0.0_k2=1.0'!Q289,IF($N$7="D",'VA_k1=0.0_k2=1.0'!R289,IF($N$7="V",'VA_k1=0.0_k2=1.0'!S289,"")))))))</f>
        <v>0.24673704225551346</v>
      </c>
      <c r="U290" s="133">
        <f>IF($O$14="X",$Q$9,'VA_k1=0.1_k2=0.9'!M289)</f>
        <v>5</v>
      </c>
      <c r="V290" s="133">
        <f>IF($O$14="X",$R$9,IF($N$7="S1",'VA_k1=0.1_k2=0.9'!N289,IF($N$7="S2",'VA_k1=0.1_k2=0.9'!O289,IF($N$7="I",'VA_k1=0.1_k2=0.9'!P289,IF($N$7="R",'VA_k1=0.1_k2=0.9'!Q289,IF($N$7="D",'VA_k1=0.1_k2=0.9'!R289,IF($N$7="V",'VA_k1=0.1_k2=0.9'!S289,"")))))))</f>
        <v>0.24673704225551346</v>
      </c>
      <c r="W290" s="133">
        <f>IF($O$15="X",$Q$9,'VA_k1=0.2_k2=0.8'!M289)</f>
        <v>5</v>
      </c>
      <c r="X290" s="133">
        <f>IF($O$15="X",$R$9,IF($N$7="S1",'VA_k1=0.2_k2=0.8'!N289,IF($N$7="S2",'VA_k1=0.2_k2=0.8'!O289,IF($N$7="I",'VA_k1=0.2_k2=0.8'!P289,IF($N$7="R",'VA_k1=0.2_k2=0.8'!Q289,IF($N$7="D",'VA_k1=0.2_k2=0.8'!R289,IF($N$7="V",'VA_k1=0.2_k2=0.8'!S289,"")))))))</f>
        <v>0.24673704225551346</v>
      </c>
      <c r="Y290" s="133">
        <f>IF($O$16="X",$Q$9,'VA_k1=0.3_k2=0.7'!M289)</f>
        <v>5</v>
      </c>
      <c r="Z290" s="133">
        <f>IF($O$16="X",$R$9,IF($N$7="S1",'VA_k1=0.3_k2=0.7'!N289,IF($N$7="S2",'VA_k1=0.3_k2=0.7'!O289,IF($N$7="I",'VA_k1=0.3_k2=0.7'!P289,IF($N$7="R",'VA_k1=0.3_k2=0.7'!Q289,IF($N$7="D",'VA_k1=0.3_k2=0.7'!R289,IF($N$7="V",'VA_k1=0.3_k2=0.7'!S289,"")))))))</f>
        <v>0.24673704225551346</v>
      </c>
      <c r="AA290" s="133">
        <f>IF($O$17="X",$Q$9,'VA_k1=0.4_k2=0.6'!M289)</f>
        <v>5</v>
      </c>
      <c r="AB290" s="133">
        <f>IF($O$17="X",$R$9,IF($N$7="S1",'VA_k1=0.4_k2=0.6'!N289,IF($N$7="S2",'VA_k1=0.4_k2=0.6'!O289,IF($N$7="I",'VA_k1=0.4_k2=0.6'!P289,IF($N$7="R",'VA_k1=0.4_k2=0.6'!Q289,IF($N$7="D",'VA_k1=0.4_k2=0.6'!R289,IF($N$7="V",'VA_k1=0.4_k2=0.6'!S289,"")))))))</f>
        <v>0.24673704225551346</v>
      </c>
      <c r="AC290" s="133">
        <f>IF($O$18="X",$Q$9,'VA_k1=0.5_k2=0.5'!M289)</f>
        <v>5</v>
      </c>
      <c r="AD290" s="133">
        <f>IF($O$18="X",$R$9,IF($N$7="S1",'VA_k1=0.5_k2=0.5'!N289,IF($N$7="S2",'VA_k1=0.5_k2=0.5'!O289,IF($N$7="I",'VA_k1=0.5_k2=0.5'!P289,IF($N$7="R",'VA_k1=0.5_k2=0.5'!Q289,IF($N$7="D",'VA_k1=0.5_k2=0.5'!R289,IF($N$7="V",'VA_k1=0.5_k2=0.5'!S289,"")))))))</f>
        <v>0.24673704225551346</v>
      </c>
      <c r="AE290" s="133">
        <f>IF($O$19="X",$Q$9,'VA_k1=0.6_k2=0.4'!M289)</f>
        <v>5</v>
      </c>
      <c r="AF290" s="133">
        <f>IF($O$19="X",$R$9,IF($N$7="S1",'VA_k1=0.6_k2=0.4'!N289,IF($N$7="S2",'VA_k1=0.6_k2=0.4'!O289,IF($N$7="I",'VA_k1=0.6_k2=0.4'!P289,IF($N$7="R",'VA_k1=0.6_k2=0.4'!Q289,IF($N$7="D",'VA_k1=0.6_k2=0.4'!R289,IF($N$7="V",'VA_k1=0.6_k2=0.4'!S289,"")))))))</f>
        <v>0.24673704225551346</v>
      </c>
      <c r="AG290" s="133">
        <f>IF($O$20="X",$Q$9,'VA_k1=0.7_k2=0.3'!M289)</f>
        <v>5</v>
      </c>
      <c r="AH290" s="133">
        <f>IF($O$20="X",$R$9,IF($N$7="S1",'VA_k1=0.7_k2=0.3'!N289,IF($N$7="S2",'VA_k1=0.7_k2=0.3'!O289,IF($N$7="I",'VA_k1=0.7_k2=0.3'!P289,IF($N$7="R",'VA_k1=0.7_k2=0.3'!Q289,IF($N$7="D",'VA_k1=0.7_k2=0.3'!R289,IF($N$7="V",'VA_k1=0.7_k2=0.3'!S289,"")))))))</f>
        <v>0.24673704225551346</v>
      </c>
      <c r="AI290" s="133">
        <f>IF($O$21="X",$Q$9,'VA_k1=0.8_k2=0.2'!M289)</f>
        <v>5</v>
      </c>
      <c r="AJ290" s="133">
        <f>IF($O$21="X",$R$9,IF($N$7="S1",'VA_k1=0.8_k2=0.2'!N289,IF($N$7="S2",'VA_k1=0.8_k2=0.2'!O289,IF($N$7="I",'VA_k1=0.8_k2=0.2'!P289,IF($N$7="R",'VA_k1=0.8_k2=0.2'!Q289,IF($N$7="D",'VA_k1=0.8_k2=0.2'!R289,IF($N$7="V",'VA_k1=0.8_k2=0.2'!S289,"")))))))</f>
        <v>0.24673704225551346</v>
      </c>
      <c r="AK290" s="133" t="e">
        <f>IF($O$22="X",$Q$9,'VA_k1=0.9_k2=0.1'!M289)</f>
        <v>#N/A</v>
      </c>
      <c r="AL290" s="133" t="e">
        <f>IF($O$22="X",$R$9,IF($N$7="S1",'VA_k1=0.9_k2=0.1'!N289,IF($N$7="S2",'VA_k1=0.9_k2=0.1'!O289,IF($N$7="I",'VA_k1=0.9_k2=0.1'!P289,IF($N$7="R",'VA_k1=0.9_k2=0.1'!Q289,IF($N$7="D",'VA_k1=0.9_k2=0.1'!R289,IF($N$7="V",'VA_k1=0.9_k2=0.1'!S289,"")))))))</f>
        <v>#N/A</v>
      </c>
      <c r="AM290" s="133">
        <f>IF($O$23="X",$Q$9,'VA_k1=1.0_k2=0.0'!M289)</f>
        <v>5</v>
      </c>
      <c r="AN290" s="133">
        <f>IF($O$23="X",$R$9,IF($N$7="S1",'VA_k1=1.0_k2=0.0'!N289,IF($N$7="S2",'VA_k1=1.0_k2=0.0'!O289,IF($N$7="I",'VA_k1=1.0_k2=0.0'!P289,IF($N$7="R",'VA_k1=1.0_k2=0.0'!Q289,IF($N$7="D",'VA_k1=1.0_k2=0.0'!R289,IF($N$7="V",'VA_k1=1.0_k2=0.0'!S289,"")))))))</f>
        <v>0.24673704225551346</v>
      </c>
    </row>
    <row r="291" spans="17:40" x14ac:dyDescent="0.25">
      <c r="Q291" s="133" t="e">
        <f>IF($O$12="X",$Q$9,'RESULTS (2S)'!B305)</f>
        <v>#N/A</v>
      </c>
      <c r="R291" s="133" t="e">
        <f>IF($O$12="X",$R$9,IF($N$7="S1",'RESULTS (2S)'!C305,IF($N$7="S2",'RESULTS (2S)'!D305,IF($N$7="I",'RESULTS (2S)'!E305,IF($N$7="R",'RESULTS (2S)'!F305,IF($N$7="D",'RESULTS (2S)'!G305,IF($N$7="V",'RESULTS (2S)'!H305,"")))))))</f>
        <v>#N/A</v>
      </c>
      <c r="S291" s="133">
        <f>IF($O$13="X",$Q$9,'VA_k1=0.0_k2=1.0'!M290)</f>
        <v>5</v>
      </c>
      <c r="T291" s="133">
        <f>IF($O$13="X",$R$9,IF($N$7="S1",'VA_k1=0.0_k2=1.0'!N290,IF($N$7="S2",'VA_k1=0.0_k2=1.0'!O290,IF($N$7="I",'VA_k1=0.0_k2=1.0'!P290,IF($N$7="R",'VA_k1=0.0_k2=1.0'!Q290,IF($N$7="D",'VA_k1=0.0_k2=1.0'!R290,IF($N$7="V",'VA_k1=0.0_k2=1.0'!S290,"")))))))</f>
        <v>0.24673704225551346</v>
      </c>
      <c r="U291" s="133">
        <f>IF($O$14="X",$Q$9,'VA_k1=0.1_k2=0.9'!M290)</f>
        <v>5</v>
      </c>
      <c r="V291" s="133">
        <f>IF($O$14="X",$R$9,IF($N$7="S1",'VA_k1=0.1_k2=0.9'!N290,IF($N$7="S2",'VA_k1=0.1_k2=0.9'!O290,IF($N$7="I",'VA_k1=0.1_k2=0.9'!P290,IF($N$7="R",'VA_k1=0.1_k2=0.9'!Q290,IF($N$7="D",'VA_k1=0.1_k2=0.9'!R290,IF($N$7="V",'VA_k1=0.1_k2=0.9'!S290,"")))))))</f>
        <v>0.24673704225551346</v>
      </c>
      <c r="W291" s="133">
        <f>IF($O$15="X",$Q$9,'VA_k1=0.2_k2=0.8'!M290)</f>
        <v>5</v>
      </c>
      <c r="X291" s="133">
        <f>IF($O$15="X",$R$9,IF($N$7="S1",'VA_k1=0.2_k2=0.8'!N290,IF($N$7="S2",'VA_k1=0.2_k2=0.8'!O290,IF($N$7="I",'VA_k1=0.2_k2=0.8'!P290,IF($N$7="R",'VA_k1=0.2_k2=0.8'!Q290,IF($N$7="D",'VA_k1=0.2_k2=0.8'!R290,IF($N$7="V",'VA_k1=0.2_k2=0.8'!S290,"")))))))</f>
        <v>0.24673704225551346</v>
      </c>
      <c r="Y291" s="133">
        <f>IF($O$16="X",$Q$9,'VA_k1=0.3_k2=0.7'!M290)</f>
        <v>5</v>
      </c>
      <c r="Z291" s="133">
        <f>IF($O$16="X",$R$9,IF($N$7="S1",'VA_k1=0.3_k2=0.7'!N290,IF($N$7="S2",'VA_k1=0.3_k2=0.7'!O290,IF($N$7="I",'VA_k1=0.3_k2=0.7'!P290,IF($N$7="R",'VA_k1=0.3_k2=0.7'!Q290,IF($N$7="D",'VA_k1=0.3_k2=0.7'!R290,IF($N$7="V",'VA_k1=0.3_k2=0.7'!S290,"")))))))</f>
        <v>0.24673704225551346</v>
      </c>
      <c r="AA291" s="133">
        <f>IF($O$17="X",$Q$9,'VA_k1=0.4_k2=0.6'!M290)</f>
        <v>5</v>
      </c>
      <c r="AB291" s="133">
        <f>IF($O$17="X",$R$9,IF($N$7="S1",'VA_k1=0.4_k2=0.6'!N290,IF($N$7="S2",'VA_k1=0.4_k2=0.6'!O290,IF($N$7="I",'VA_k1=0.4_k2=0.6'!P290,IF($N$7="R",'VA_k1=0.4_k2=0.6'!Q290,IF($N$7="D",'VA_k1=0.4_k2=0.6'!R290,IF($N$7="V",'VA_k1=0.4_k2=0.6'!S290,"")))))))</f>
        <v>0.24673704225551346</v>
      </c>
      <c r="AC291" s="133">
        <f>IF($O$18="X",$Q$9,'VA_k1=0.5_k2=0.5'!M290)</f>
        <v>5</v>
      </c>
      <c r="AD291" s="133">
        <f>IF($O$18="X",$R$9,IF($N$7="S1",'VA_k1=0.5_k2=0.5'!N290,IF($N$7="S2",'VA_k1=0.5_k2=0.5'!O290,IF($N$7="I",'VA_k1=0.5_k2=0.5'!P290,IF($N$7="R",'VA_k1=0.5_k2=0.5'!Q290,IF($N$7="D",'VA_k1=0.5_k2=0.5'!R290,IF($N$7="V",'VA_k1=0.5_k2=0.5'!S290,"")))))))</f>
        <v>0.24673704225551346</v>
      </c>
      <c r="AE291" s="133">
        <f>IF($O$19="X",$Q$9,'VA_k1=0.6_k2=0.4'!M290)</f>
        <v>5</v>
      </c>
      <c r="AF291" s="133">
        <f>IF($O$19="X",$R$9,IF($N$7="S1",'VA_k1=0.6_k2=0.4'!N290,IF($N$7="S2",'VA_k1=0.6_k2=0.4'!O290,IF($N$7="I",'VA_k1=0.6_k2=0.4'!P290,IF($N$7="R",'VA_k1=0.6_k2=0.4'!Q290,IF($N$7="D",'VA_k1=0.6_k2=0.4'!R290,IF($N$7="V",'VA_k1=0.6_k2=0.4'!S290,"")))))))</f>
        <v>0.24673704225551346</v>
      </c>
      <c r="AG291" s="133">
        <f>IF($O$20="X",$Q$9,'VA_k1=0.7_k2=0.3'!M290)</f>
        <v>5</v>
      </c>
      <c r="AH291" s="133">
        <f>IF($O$20="X",$R$9,IF($N$7="S1",'VA_k1=0.7_k2=0.3'!N290,IF($N$7="S2",'VA_k1=0.7_k2=0.3'!O290,IF($N$7="I",'VA_k1=0.7_k2=0.3'!P290,IF($N$7="R",'VA_k1=0.7_k2=0.3'!Q290,IF($N$7="D",'VA_k1=0.7_k2=0.3'!R290,IF($N$7="V",'VA_k1=0.7_k2=0.3'!S290,"")))))))</f>
        <v>0.24673704225551346</v>
      </c>
      <c r="AI291" s="133">
        <f>IF($O$21="X",$Q$9,'VA_k1=0.8_k2=0.2'!M290)</f>
        <v>5</v>
      </c>
      <c r="AJ291" s="133">
        <f>IF($O$21="X",$R$9,IF($N$7="S1",'VA_k1=0.8_k2=0.2'!N290,IF($N$7="S2",'VA_k1=0.8_k2=0.2'!O290,IF($N$7="I",'VA_k1=0.8_k2=0.2'!P290,IF($N$7="R",'VA_k1=0.8_k2=0.2'!Q290,IF($N$7="D",'VA_k1=0.8_k2=0.2'!R290,IF($N$7="V",'VA_k1=0.8_k2=0.2'!S290,"")))))))</f>
        <v>0.24673704225551346</v>
      </c>
      <c r="AK291" s="133" t="e">
        <f>IF($O$22="X",$Q$9,'VA_k1=0.9_k2=0.1'!M290)</f>
        <v>#N/A</v>
      </c>
      <c r="AL291" s="133" t="e">
        <f>IF($O$22="X",$R$9,IF($N$7="S1",'VA_k1=0.9_k2=0.1'!N290,IF($N$7="S2",'VA_k1=0.9_k2=0.1'!O290,IF($N$7="I",'VA_k1=0.9_k2=0.1'!P290,IF($N$7="R",'VA_k1=0.9_k2=0.1'!Q290,IF($N$7="D",'VA_k1=0.9_k2=0.1'!R290,IF($N$7="V",'VA_k1=0.9_k2=0.1'!S290,"")))))))</f>
        <v>#N/A</v>
      </c>
      <c r="AM291" s="133">
        <f>IF($O$23="X",$Q$9,'VA_k1=1.0_k2=0.0'!M290)</f>
        <v>5</v>
      </c>
      <c r="AN291" s="133">
        <f>IF($O$23="X",$R$9,IF($N$7="S1",'VA_k1=1.0_k2=0.0'!N290,IF($N$7="S2",'VA_k1=1.0_k2=0.0'!O290,IF($N$7="I",'VA_k1=1.0_k2=0.0'!P290,IF($N$7="R",'VA_k1=1.0_k2=0.0'!Q290,IF($N$7="D",'VA_k1=1.0_k2=0.0'!R290,IF($N$7="V",'VA_k1=1.0_k2=0.0'!S290,"")))))))</f>
        <v>0.24673704225551346</v>
      </c>
    </row>
    <row r="292" spans="17:40" x14ac:dyDescent="0.25">
      <c r="Q292" s="133" t="e">
        <f>IF($O$12="X",$Q$9,'RESULTS (2S)'!B306)</f>
        <v>#N/A</v>
      </c>
      <c r="R292" s="133" t="e">
        <f>IF($O$12="X",$R$9,IF($N$7="S1",'RESULTS (2S)'!C306,IF($N$7="S2",'RESULTS (2S)'!D306,IF($N$7="I",'RESULTS (2S)'!E306,IF($N$7="R",'RESULTS (2S)'!F306,IF($N$7="D",'RESULTS (2S)'!G306,IF($N$7="V",'RESULTS (2S)'!H306,"")))))))</f>
        <v>#N/A</v>
      </c>
      <c r="S292" s="133">
        <f>IF($O$13="X",$Q$9,'VA_k1=0.0_k2=1.0'!M291)</f>
        <v>5</v>
      </c>
      <c r="T292" s="133">
        <f>IF($O$13="X",$R$9,IF($N$7="S1",'VA_k1=0.0_k2=1.0'!N291,IF($N$7="S2",'VA_k1=0.0_k2=1.0'!O291,IF($N$7="I",'VA_k1=0.0_k2=1.0'!P291,IF($N$7="R",'VA_k1=0.0_k2=1.0'!Q291,IF($N$7="D",'VA_k1=0.0_k2=1.0'!R291,IF($N$7="V",'VA_k1=0.0_k2=1.0'!S291,"")))))))</f>
        <v>0.24673704225551346</v>
      </c>
      <c r="U292" s="133">
        <f>IF($O$14="X",$Q$9,'VA_k1=0.1_k2=0.9'!M291)</f>
        <v>5</v>
      </c>
      <c r="V292" s="133">
        <f>IF($O$14="X",$R$9,IF($N$7="S1",'VA_k1=0.1_k2=0.9'!N291,IF($N$7="S2",'VA_k1=0.1_k2=0.9'!O291,IF($N$7="I",'VA_k1=0.1_k2=0.9'!P291,IF($N$7="R",'VA_k1=0.1_k2=0.9'!Q291,IF($N$7="D",'VA_k1=0.1_k2=0.9'!R291,IF($N$7="V",'VA_k1=0.1_k2=0.9'!S291,"")))))))</f>
        <v>0.24673704225551346</v>
      </c>
      <c r="W292" s="133">
        <f>IF($O$15="X",$Q$9,'VA_k1=0.2_k2=0.8'!M291)</f>
        <v>5</v>
      </c>
      <c r="X292" s="133">
        <f>IF($O$15="X",$R$9,IF($N$7="S1",'VA_k1=0.2_k2=0.8'!N291,IF($N$7="S2",'VA_k1=0.2_k2=0.8'!O291,IF($N$7="I",'VA_k1=0.2_k2=0.8'!P291,IF($N$7="R",'VA_k1=0.2_k2=0.8'!Q291,IF($N$7="D",'VA_k1=0.2_k2=0.8'!R291,IF($N$7="V",'VA_k1=0.2_k2=0.8'!S291,"")))))))</f>
        <v>0.24673704225551346</v>
      </c>
      <c r="Y292" s="133">
        <f>IF($O$16="X",$Q$9,'VA_k1=0.3_k2=0.7'!M291)</f>
        <v>5</v>
      </c>
      <c r="Z292" s="133">
        <f>IF($O$16="X",$R$9,IF($N$7="S1",'VA_k1=0.3_k2=0.7'!N291,IF($N$7="S2",'VA_k1=0.3_k2=0.7'!O291,IF($N$7="I",'VA_k1=0.3_k2=0.7'!P291,IF($N$7="R",'VA_k1=0.3_k2=0.7'!Q291,IF($N$7="D",'VA_k1=0.3_k2=0.7'!R291,IF($N$7="V",'VA_k1=0.3_k2=0.7'!S291,"")))))))</f>
        <v>0.24673704225551346</v>
      </c>
      <c r="AA292" s="133">
        <f>IF($O$17="X",$Q$9,'VA_k1=0.4_k2=0.6'!M291)</f>
        <v>5</v>
      </c>
      <c r="AB292" s="133">
        <f>IF($O$17="X",$R$9,IF($N$7="S1",'VA_k1=0.4_k2=0.6'!N291,IF($N$7="S2",'VA_k1=0.4_k2=0.6'!O291,IF($N$7="I",'VA_k1=0.4_k2=0.6'!P291,IF($N$7="R",'VA_k1=0.4_k2=0.6'!Q291,IF($N$7="D",'VA_k1=0.4_k2=0.6'!R291,IF($N$7="V",'VA_k1=0.4_k2=0.6'!S291,"")))))))</f>
        <v>0.24673704225551346</v>
      </c>
      <c r="AC292" s="133">
        <f>IF($O$18="X",$Q$9,'VA_k1=0.5_k2=0.5'!M291)</f>
        <v>5</v>
      </c>
      <c r="AD292" s="133">
        <f>IF($O$18="X",$R$9,IF($N$7="S1",'VA_k1=0.5_k2=0.5'!N291,IF($N$7="S2",'VA_k1=0.5_k2=0.5'!O291,IF($N$7="I",'VA_k1=0.5_k2=0.5'!P291,IF($N$7="R",'VA_k1=0.5_k2=0.5'!Q291,IF($N$7="D",'VA_k1=0.5_k2=0.5'!R291,IF($N$7="V",'VA_k1=0.5_k2=0.5'!S291,"")))))))</f>
        <v>0.24673704225551346</v>
      </c>
      <c r="AE292" s="133">
        <f>IF($O$19="X",$Q$9,'VA_k1=0.6_k2=0.4'!M291)</f>
        <v>5</v>
      </c>
      <c r="AF292" s="133">
        <f>IF($O$19="X",$R$9,IF($N$7="S1",'VA_k1=0.6_k2=0.4'!N291,IF($N$7="S2",'VA_k1=0.6_k2=0.4'!O291,IF($N$7="I",'VA_k1=0.6_k2=0.4'!P291,IF($N$7="R",'VA_k1=0.6_k2=0.4'!Q291,IF($N$7="D",'VA_k1=0.6_k2=0.4'!R291,IF($N$7="V",'VA_k1=0.6_k2=0.4'!S291,"")))))))</f>
        <v>0.24673704225551346</v>
      </c>
      <c r="AG292" s="133">
        <f>IF($O$20="X",$Q$9,'VA_k1=0.7_k2=0.3'!M291)</f>
        <v>5</v>
      </c>
      <c r="AH292" s="133">
        <f>IF($O$20="X",$R$9,IF($N$7="S1",'VA_k1=0.7_k2=0.3'!N291,IF($N$7="S2",'VA_k1=0.7_k2=0.3'!O291,IF($N$7="I",'VA_k1=0.7_k2=0.3'!P291,IF($N$7="R",'VA_k1=0.7_k2=0.3'!Q291,IF($N$7="D",'VA_k1=0.7_k2=0.3'!R291,IF($N$7="V",'VA_k1=0.7_k2=0.3'!S291,"")))))))</f>
        <v>0.24673704225551346</v>
      </c>
      <c r="AI292" s="133">
        <f>IF($O$21="X",$Q$9,'VA_k1=0.8_k2=0.2'!M291)</f>
        <v>5</v>
      </c>
      <c r="AJ292" s="133">
        <f>IF($O$21="X",$R$9,IF($N$7="S1",'VA_k1=0.8_k2=0.2'!N291,IF($N$7="S2",'VA_k1=0.8_k2=0.2'!O291,IF($N$7="I",'VA_k1=0.8_k2=0.2'!P291,IF($N$7="R",'VA_k1=0.8_k2=0.2'!Q291,IF($N$7="D",'VA_k1=0.8_k2=0.2'!R291,IF($N$7="V",'VA_k1=0.8_k2=0.2'!S291,"")))))))</f>
        <v>0.24673704225551346</v>
      </c>
      <c r="AK292" s="133" t="e">
        <f>IF($O$22="X",$Q$9,'VA_k1=0.9_k2=0.1'!M291)</f>
        <v>#N/A</v>
      </c>
      <c r="AL292" s="133" t="e">
        <f>IF($O$22="X",$R$9,IF($N$7="S1",'VA_k1=0.9_k2=0.1'!N291,IF($N$7="S2",'VA_k1=0.9_k2=0.1'!O291,IF($N$7="I",'VA_k1=0.9_k2=0.1'!P291,IF($N$7="R",'VA_k1=0.9_k2=0.1'!Q291,IF($N$7="D",'VA_k1=0.9_k2=0.1'!R291,IF($N$7="V",'VA_k1=0.9_k2=0.1'!S291,"")))))))</f>
        <v>#N/A</v>
      </c>
      <c r="AM292" s="133">
        <f>IF($O$23="X",$Q$9,'VA_k1=1.0_k2=0.0'!M291)</f>
        <v>5</v>
      </c>
      <c r="AN292" s="133">
        <f>IF($O$23="X",$R$9,IF($N$7="S1",'VA_k1=1.0_k2=0.0'!N291,IF($N$7="S2",'VA_k1=1.0_k2=0.0'!O291,IF($N$7="I",'VA_k1=1.0_k2=0.0'!P291,IF($N$7="R",'VA_k1=1.0_k2=0.0'!Q291,IF($N$7="D",'VA_k1=1.0_k2=0.0'!R291,IF($N$7="V",'VA_k1=1.0_k2=0.0'!S291,"")))))))</f>
        <v>0.24673704225551346</v>
      </c>
    </row>
    <row r="293" spans="17:40" x14ac:dyDescent="0.25">
      <c r="Q293" s="133" t="e">
        <f>IF($O$12="X",$Q$9,'RESULTS (2S)'!B307)</f>
        <v>#N/A</v>
      </c>
      <c r="R293" s="133" t="e">
        <f>IF($O$12="X",$R$9,IF($N$7="S1",'RESULTS (2S)'!C307,IF($N$7="S2",'RESULTS (2S)'!D307,IF($N$7="I",'RESULTS (2S)'!E307,IF($N$7="R",'RESULTS (2S)'!F307,IF($N$7="D",'RESULTS (2S)'!G307,IF($N$7="V",'RESULTS (2S)'!H307,"")))))))</f>
        <v>#N/A</v>
      </c>
      <c r="S293" s="133">
        <f>IF($O$13="X",$Q$9,'VA_k1=0.0_k2=1.0'!M292)</f>
        <v>5</v>
      </c>
      <c r="T293" s="133">
        <f>IF($O$13="X",$R$9,IF($N$7="S1",'VA_k1=0.0_k2=1.0'!N292,IF($N$7="S2",'VA_k1=0.0_k2=1.0'!O292,IF($N$7="I",'VA_k1=0.0_k2=1.0'!P292,IF($N$7="R",'VA_k1=0.0_k2=1.0'!Q292,IF($N$7="D",'VA_k1=0.0_k2=1.0'!R292,IF($N$7="V",'VA_k1=0.0_k2=1.0'!S292,"")))))))</f>
        <v>0.24673704225551346</v>
      </c>
      <c r="U293" s="133">
        <f>IF($O$14="X",$Q$9,'VA_k1=0.1_k2=0.9'!M292)</f>
        <v>5</v>
      </c>
      <c r="V293" s="133">
        <f>IF($O$14="X",$R$9,IF($N$7="S1",'VA_k1=0.1_k2=0.9'!N292,IF($N$7="S2",'VA_k1=0.1_k2=0.9'!O292,IF($N$7="I",'VA_k1=0.1_k2=0.9'!P292,IF($N$7="R",'VA_k1=0.1_k2=0.9'!Q292,IF($N$7="D",'VA_k1=0.1_k2=0.9'!R292,IF($N$7="V",'VA_k1=0.1_k2=0.9'!S292,"")))))))</f>
        <v>0.24673704225551346</v>
      </c>
      <c r="W293" s="133">
        <f>IF($O$15="X",$Q$9,'VA_k1=0.2_k2=0.8'!M292)</f>
        <v>5</v>
      </c>
      <c r="X293" s="133">
        <f>IF($O$15="X",$R$9,IF($N$7="S1",'VA_k1=0.2_k2=0.8'!N292,IF($N$7="S2",'VA_k1=0.2_k2=0.8'!O292,IF($N$7="I",'VA_k1=0.2_k2=0.8'!P292,IF($N$7="R",'VA_k1=0.2_k2=0.8'!Q292,IF($N$7="D",'VA_k1=0.2_k2=0.8'!R292,IF($N$7="V",'VA_k1=0.2_k2=0.8'!S292,"")))))))</f>
        <v>0.24673704225551346</v>
      </c>
      <c r="Y293" s="133">
        <f>IF($O$16="X",$Q$9,'VA_k1=0.3_k2=0.7'!M292)</f>
        <v>5</v>
      </c>
      <c r="Z293" s="133">
        <f>IF($O$16="X",$R$9,IF($N$7="S1",'VA_k1=0.3_k2=0.7'!N292,IF($N$7="S2",'VA_k1=0.3_k2=0.7'!O292,IF($N$7="I",'VA_k1=0.3_k2=0.7'!P292,IF($N$7="R",'VA_k1=0.3_k2=0.7'!Q292,IF($N$7="D",'VA_k1=0.3_k2=0.7'!R292,IF($N$7="V",'VA_k1=0.3_k2=0.7'!S292,"")))))))</f>
        <v>0.24673704225551346</v>
      </c>
      <c r="AA293" s="133">
        <f>IF($O$17="X",$Q$9,'VA_k1=0.4_k2=0.6'!M292)</f>
        <v>5</v>
      </c>
      <c r="AB293" s="133">
        <f>IF($O$17="X",$R$9,IF($N$7="S1",'VA_k1=0.4_k2=0.6'!N292,IF($N$7="S2",'VA_k1=0.4_k2=0.6'!O292,IF($N$7="I",'VA_k1=0.4_k2=0.6'!P292,IF($N$7="R",'VA_k1=0.4_k2=0.6'!Q292,IF($N$7="D",'VA_k1=0.4_k2=0.6'!R292,IF($N$7="V",'VA_k1=0.4_k2=0.6'!S292,"")))))))</f>
        <v>0.24673704225551346</v>
      </c>
      <c r="AC293" s="133">
        <f>IF($O$18="X",$Q$9,'VA_k1=0.5_k2=0.5'!M292)</f>
        <v>5</v>
      </c>
      <c r="AD293" s="133">
        <f>IF($O$18="X",$R$9,IF($N$7="S1",'VA_k1=0.5_k2=0.5'!N292,IF($N$7="S2",'VA_k1=0.5_k2=0.5'!O292,IF($N$7="I",'VA_k1=0.5_k2=0.5'!P292,IF($N$7="R",'VA_k1=0.5_k2=0.5'!Q292,IF($N$7="D",'VA_k1=0.5_k2=0.5'!R292,IF($N$7="V",'VA_k1=0.5_k2=0.5'!S292,"")))))))</f>
        <v>0.24673704225551346</v>
      </c>
      <c r="AE293" s="133">
        <f>IF($O$19="X",$Q$9,'VA_k1=0.6_k2=0.4'!M292)</f>
        <v>5</v>
      </c>
      <c r="AF293" s="133">
        <f>IF($O$19="X",$R$9,IF($N$7="S1",'VA_k1=0.6_k2=0.4'!N292,IF($N$7="S2",'VA_k1=0.6_k2=0.4'!O292,IF($N$7="I",'VA_k1=0.6_k2=0.4'!P292,IF($N$7="R",'VA_k1=0.6_k2=0.4'!Q292,IF($N$7="D",'VA_k1=0.6_k2=0.4'!R292,IF($N$7="V",'VA_k1=0.6_k2=0.4'!S292,"")))))))</f>
        <v>0.24673704225551346</v>
      </c>
      <c r="AG293" s="133">
        <f>IF($O$20="X",$Q$9,'VA_k1=0.7_k2=0.3'!M292)</f>
        <v>5</v>
      </c>
      <c r="AH293" s="133">
        <f>IF($O$20="X",$R$9,IF($N$7="S1",'VA_k1=0.7_k2=0.3'!N292,IF($N$7="S2",'VA_k1=0.7_k2=0.3'!O292,IF($N$7="I",'VA_k1=0.7_k2=0.3'!P292,IF($N$7="R",'VA_k1=0.7_k2=0.3'!Q292,IF($N$7="D",'VA_k1=0.7_k2=0.3'!R292,IF($N$7="V",'VA_k1=0.7_k2=0.3'!S292,"")))))))</f>
        <v>0.24673704225551346</v>
      </c>
      <c r="AI293" s="133">
        <f>IF($O$21="X",$Q$9,'VA_k1=0.8_k2=0.2'!M292)</f>
        <v>5</v>
      </c>
      <c r="AJ293" s="133">
        <f>IF($O$21="X",$R$9,IF($N$7="S1",'VA_k1=0.8_k2=0.2'!N292,IF($N$7="S2",'VA_k1=0.8_k2=0.2'!O292,IF($N$7="I",'VA_k1=0.8_k2=0.2'!P292,IF($N$7="R",'VA_k1=0.8_k2=0.2'!Q292,IF($N$7="D",'VA_k1=0.8_k2=0.2'!R292,IF($N$7="V",'VA_k1=0.8_k2=0.2'!S292,"")))))))</f>
        <v>0.24673704225551346</v>
      </c>
      <c r="AK293" s="133" t="e">
        <f>IF($O$22="X",$Q$9,'VA_k1=0.9_k2=0.1'!M292)</f>
        <v>#N/A</v>
      </c>
      <c r="AL293" s="133" t="e">
        <f>IF($O$22="X",$R$9,IF($N$7="S1",'VA_k1=0.9_k2=0.1'!N292,IF($N$7="S2",'VA_k1=0.9_k2=0.1'!O292,IF($N$7="I",'VA_k1=0.9_k2=0.1'!P292,IF($N$7="R",'VA_k1=0.9_k2=0.1'!Q292,IF($N$7="D",'VA_k1=0.9_k2=0.1'!R292,IF($N$7="V",'VA_k1=0.9_k2=0.1'!S292,"")))))))</f>
        <v>#N/A</v>
      </c>
      <c r="AM293" s="133">
        <f>IF($O$23="X",$Q$9,'VA_k1=1.0_k2=0.0'!M292)</f>
        <v>5</v>
      </c>
      <c r="AN293" s="133">
        <f>IF($O$23="X",$R$9,IF($N$7="S1",'VA_k1=1.0_k2=0.0'!N292,IF($N$7="S2",'VA_k1=1.0_k2=0.0'!O292,IF($N$7="I",'VA_k1=1.0_k2=0.0'!P292,IF($N$7="R",'VA_k1=1.0_k2=0.0'!Q292,IF($N$7="D",'VA_k1=1.0_k2=0.0'!R292,IF($N$7="V",'VA_k1=1.0_k2=0.0'!S292,"")))))))</f>
        <v>0.24673704225551346</v>
      </c>
    </row>
    <row r="294" spans="17:40" x14ac:dyDescent="0.25">
      <c r="Q294" s="133" t="e">
        <f>IF($O$12="X",$Q$9,'RESULTS (2S)'!B308)</f>
        <v>#N/A</v>
      </c>
      <c r="R294" s="133" t="e">
        <f>IF($O$12="X",$R$9,IF($N$7="S1",'RESULTS (2S)'!C308,IF($N$7="S2",'RESULTS (2S)'!D308,IF($N$7="I",'RESULTS (2S)'!E308,IF($N$7="R",'RESULTS (2S)'!F308,IF($N$7="D",'RESULTS (2S)'!G308,IF($N$7="V",'RESULTS (2S)'!H308,"")))))))</f>
        <v>#N/A</v>
      </c>
      <c r="S294" s="133">
        <f>IF($O$13="X",$Q$9,'VA_k1=0.0_k2=1.0'!M293)</f>
        <v>5</v>
      </c>
      <c r="T294" s="133">
        <f>IF($O$13="X",$R$9,IF($N$7="S1",'VA_k1=0.0_k2=1.0'!N293,IF($N$7="S2",'VA_k1=0.0_k2=1.0'!O293,IF($N$7="I",'VA_k1=0.0_k2=1.0'!P293,IF($N$7="R",'VA_k1=0.0_k2=1.0'!Q293,IF($N$7="D",'VA_k1=0.0_k2=1.0'!R293,IF($N$7="V",'VA_k1=0.0_k2=1.0'!S293,"")))))))</f>
        <v>0.24673704225551346</v>
      </c>
      <c r="U294" s="133">
        <f>IF($O$14="X",$Q$9,'VA_k1=0.1_k2=0.9'!M293)</f>
        <v>5</v>
      </c>
      <c r="V294" s="133">
        <f>IF($O$14="X",$R$9,IF($N$7="S1",'VA_k1=0.1_k2=0.9'!N293,IF($N$7="S2",'VA_k1=0.1_k2=0.9'!O293,IF($N$7="I",'VA_k1=0.1_k2=0.9'!P293,IF($N$7="R",'VA_k1=0.1_k2=0.9'!Q293,IF($N$7="D",'VA_k1=0.1_k2=0.9'!R293,IF($N$7="V",'VA_k1=0.1_k2=0.9'!S293,"")))))))</f>
        <v>0.24673704225551346</v>
      </c>
      <c r="W294" s="133">
        <f>IF($O$15="X",$Q$9,'VA_k1=0.2_k2=0.8'!M293)</f>
        <v>5</v>
      </c>
      <c r="X294" s="133">
        <f>IF($O$15="X",$R$9,IF($N$7="S1",'VA_k1=0.2_k2=0.8'!N293,IF($N$7="S2",'VA_k1=0.2_k2=0.8'!O293,IF($N$7="I",'VA_k1=0.2_k2=0.8'!P293,IF($N$7="R",'VA_k1=0.2_k2=0.8'!Q293,IF($N$7="D",'VA_k1=0.2_k2=0.8'!R293,IF($N$7="V",'VA_k1=0.2_k2=0.8'!S293,"")))))))</f>
        <v>0.24673704225551346</v>
      </c>
      <c r="Y294" s="133">
        <f>IF($O$16="X",$Q$9,'VA_k1=0.3_k2=0.7'!M293)</f>
        <v>5</v>
      </c>
      <c r="Z294" s="133">
        <f>IF($O$16="X",$R$9,IF($N$7="S1",'VA_k1=0.3_k2=0.7'!N293,IF($N$7="S2",'VA_k1=0.3_k2=0.7'!O293,IF($N$7="I",'VA_k1=0.3_k2=0.7'!P293,IF($N$7="R",'VA_k1=0.3_k2=0.7'!Q293,IF($N$7="D",'VA_k1=0.3_k2=0.7'!R293,IF($N$7="V",'VA_k1=0.3_k2=0.7'!S293,"")))))))</f>
        <v>0.24673704225551346</v>
      </c>
      <c r="AA294" s="133">
        <f>IF($O$17="X",$Q$9,'VA_k1=0.4_k2=0.6'!M293)</f>
        <v>5</v>
      </c>
      <c r="AB294" s="133">
        <f>IF($O$17="X",$R$9,IF($N$7="S1",'VA_k1=0.4_k2=0.6'!N293,IF($N$7="S2",'VA_k1=0.4_k2=0.6'!O293,IF($N$7="I",'VA_k1=0.4_k2=0.6'!P293,IF($N$7="R",'VA_k1=0.4_k2=0.6'!Q293,IF($N$7="D",'VA_k1=0.4_k2=0.6'!R293,IF($N$7="V",'VA_k1=0.4_k2=0.6'!S293,"")))))))</f>
        <v>0.24673704225551346</v>
      </c>
      <c r="AC294" s="133">
        <f>IF($O$18="X",$Q$9,'VA_k1=0.5_k2=0.5'!M293)</f>
        <v>5</v>
      </c>
      <c r="AD294" s="133">
        <f>IF($O$18="X",$R$9,IF($N$7="S1",'VA_k1=0.5_k2=0.5'!N293,IF($N$7="S2",'VA_k1=0.5_k2=0.5'!O293,IF($N$7="I",'VA_k1=0.5_k2=0.5'!P293,IF($N$7="R",'VA_k1=0.5_k2=0.5'!Q293,IF($N$7="D",'VA_k1=0.5_k2=0.5'!R293,IF($N$7="V",'VA_k1=0.5_k2=0.5'!S293,"")))))))</f>
        <v>0.24673704225551346</v>
      </c>
      <c r="AE294" s="133">
        <f>IF($O$19="X",$Q$9,'VA_k1=0.6_k2=0.4'!M293)</f>
        <v>5</v>
      </c>
      <c r="AF294" s="133">
        <f>IF($O$19="X",$R$9,IF($N$7="S1",'VA_k1=0.6_k2=0.4'!N293,IF($N$7="S2",'VA_k1=0.6_k2=0.4'!O293,IF($N$7="I",'VA_k1=0.6_k2=0.4'!P293,IF($N$7="R",'VA_k1=0.6_k2=0.4'!Q293,IF($N$7="D",'VA_k1=0.6_k2=0.4'!R293,IF($N$7="V",'VA_k1=0.6_k2=0.4'!S293,"")))))))</f>
        <v>0.24673704225551346</v>
      </c>
      <c r="AG294" s="133">
        <f>IF($O$20="X",$Q$9,'VA_k1=0.7_k2=0.3'!M293)</f>
        <v>5</v>
      </c>
      <c r="AH294" s="133">
        <f>IF($O$20="X",$R$9,IF($N$7="S1",'VA_k1=0.7_k2=0.3'!N293,IF($N$7="S2",'VA_k1=0.7_k2=0.3'!O293,IF($N$7="I",'VA_k1=0.7_k2=0.3'!P293,IF($N$7="R",'VA_k1=0.7_k2=0.3'!Q293,IF($N$7="D",'VA_k1=0.7_k2=0.3'!R293,IF($N$7="V",'VA_k1=0.7_k2=0.3'!S293,"")))))))</f>
        <v>0.24673704225551346</v>
      </c>
      <c r="AI294" s="133">
        <f>IF($O$21="X",$Q$9,'VA_k1=0.8_k2=0.2'!M293)</f>
        <v>5</v>
      </c>
      <c r="AJ294" s="133">
        <f>IF($O$21="X",$R$9,IF($N$7="S1",'VA_k1=0.8_k2=0.2'!N293,IF($N$7="S2",'VA_k1=0.8_k2=0.2'!O293,IF($N$7="I",'VA_k1=0.8_k2=0.2'!P293,IF($N$7="R",'VA_k1=0.8_k2=0.2'!Q293,IF($N$7="D",'VA_k1=0.8_k2=0.2'!R293,IF($N$7="V",'VA_k1=0.8_k2=0.2'!S293,"")))))))</f>
        <v>0.24673704225551346</v>
      </c>
      <c r="AK294" s="133" t="e">
        <f>IF($O$22="X",$Q$9,'VA_k1=0.9_k2=0.1'!M293)</f>
        <v>#N/A</v>
      </c>
      <c r="AL294" s="133" t="e">
        <f>IF($O$22="X",$R$9,IF($N$7="S1",'VA_k1=0.9_k2=0.1'!N293,IF($N$7="S2",'VA_k1=0.9_k2=0.1'!O293,IF($N$7="I",'VA_k1=0.9_k2=0.1'!P293,IF($N$7="R",'VA_k1=0.9_k2=0.1'!Q293,IF($N$7="D",'VA_k1=0.9_k2=0.1'!R293,IF($N$7="V",'VA_k1=0.9_k2=0.1'!S293,"")))))))</f>
        <v>#N/A</v>
      </c>
      <c r="AM294" s="133">
        <f>IF($O$23="X",$Q$9,'VA_k1=1.0_k2=0.0'!M293)</f>
        <v>5</v>
      </c>
      <c r="AN294" s="133">
        <f>IF($O$23="X",$R$9,IF($N$7="S1",'VA_k1=1.0_k2=0.0'!N293,IF($N$7="S2",'VA_k1=1.0_k2=0.0'!O293,IF($N$7="I",'VA_k1=1.0_k2=0.0'!P293,IF($N$7="R",'VA_k1=1.0_k2=0.0'!Q293,IF($N$7="D",'VA_k1=1.0_k2=0.0'!R293,IF($N$7="V",'VA_k1=1.0_k2=0.0'!S293,"")))))))</f>
        <v>0.24673704225551346</v>
      </c>
    </row>
    <row r="295" spans="17:40" x14ac:dyDescent="0.25">
      <c r="Q295" s="133" t="e">
        <f>IF($O$12="X",$Q$9,'RESULTS (2S)'!B309)</f>
        <v>#N/A</v>
      </c>
      <c r="R295" s="133" t="e">
        <f>IF($O$12="X",$R$9,IF($N$7="S1",'RESULTS (2S)'!C309,IF($N$7="S2",'RESULTS (2S)'!D309,IF($N$7="I",'RESULTS (2S)'!E309,IF($N$7="R",'RESULTS (2S)'!F309,IF($N$7="D",'RESULTS (2S)'!G309,IF($N$7="V",'RESULTS (2S)'!H309,"")))))))</f>
        <v>#N/A</v>
      </c>
      <c r="S295" s="133">
        <f>IF($O$13="X",$Q$9,'VA_k1=0.0_k2=1.0'!M294)</f>
        <v>5</v>
      </c>
      <c r="T295" s="133">
        <f>IF($O$13="X",$R$9,IF($N$7="S1",'VA_k1=0.0_k2=1.0'!N294,IF($N$7="S2",'VA_k1=0.0_k2=1.0'!O294,IF($N$7="I",'VA_k1=0.0_k2=1.0'!P294,IF($N$7="R",'VA_k1=0.0_k2=1.0'!Q294,IF($N$7="D",'VA_k1=0.0_k2=1.0'!R294,IF($N$7="V",'VA_k1=0.0_k2=1.0'!S294,"")))))))</f>
        <v>0.24673704225551346</v>
      </c>
      <c r="U295" s="133">
        <f>IF($O$14="X",$Q$9,'VA_k1=0.1_k2=0.9'!M294)</f>
        <v>5</v>
      </c>
      <c r="V295" s="133">
        <f>IF($O$14="X",$R$9,IF($N$7="S1",'VA_k1=0.1_k2=0.9'!N294,IF($N$7="S2",'VA_k1=0.1_k2=0.9'!O294,IF($N$7="I",'VA_k1=0.1_k2=0.9'!P294,IF($N$7="R",'VA_k1=0.1_k2=0.9'!Q294,IF($N$7="D",'VA_k1=0.1_k2=0.9'!R294,IF($N$7="V",'VA_k1=0.1_k2=0.9'!S294,"")))))))</f>
        <v>0.24673704225551346</v>
      </c>
      <c r="W295" s="133">
        <f>IF($O$15="X",$Q$9,'VA_k1=0.2_k2=0.8'!M294)</f>
        <v>5</v>
      </c>
      <c r="X295" s="133">
        <f>IF($O$15="X",$R$9,IF($N$7="S1",'VA_k1=0.2_k2=0.8'!N294,IF($N$7="S2",'VA_k1=0.2_k2=0.8'!O294,IF($N$7="I",'VA_k1=0.2_k2=0.8'!P294,IF($N$7="R",'VA_k1=0.2_k2=0.8'!Q294,IF($N$7="D",'VA_k1=0.2_k2=0.8'!R294,IF($N$7="V",'VA_k1=0.2_k2=0.8'!S294,"")))))))</f>
        <v>0.24673704225551346</v>
      </c>
      <c r="Y295" s="133">
        <f>IF($O$16="X",$Q$9,'VA_k1=0.3_k2=0.7'!M294)</f>
        <v>5</v>
      </c>
      <c r="Z295" s="133">
        <f>IF($O$16="X",$R$9,IF($N$7="S1",'VA_k1=0.3_k2=0.7'!N294,IF($N$7="S2",'VA_k1=0.3_k2=0.7'!O294,IF($N$7="I",'VA_k1=0.3_k2=0.7'!P294,IF($N$7="R",'VA_k1=0.3_k2=0.7'!Q294,IF($N$7="D",'VA_k1=0.3_k2=0.7'!R294,IF($N$7="V",'VA_k1=0.3_k2=0.7'!S294,"")))))))</f>
        <v>0.24673704225551346</v>
      </c>
      <c r="AA295" s="133">
        <f>IF($O$17="X",$Q$9,'VA_k1=0.4_k2=0.6'!M294)</f>
        <v>5</v>
      </c>
      <c r="AB295" s="133">
        <f>IF($O$17="X",$R$9,IF($N$7="S1",'VA_k1=0.4_k2=0.6'!N294,IF($N$7="S2",'VA_k1=0.4_k2=0.6'!O294,IF($N$7="I",'VA_k1=0.4_k2=0.6'!P294,IF($N$7="R",'VA_k1=0.4_k2=0.6'!Q294,IF($N$7="D",'VA_k1=0.4_k2=0.6'!R294,IF($N$7="V",'VA_k1=0.4_k2=0.6'!S294,"")))))))</f>
        <v>0.24673704225551346</v>
      </c>
      <c r="AC295" s="133">
        <f>IF($O$18="X",$Q$9,'VA_k1=0.5_k2=0.5'!M294)</f>
        <v>5</v>
      </c>
      <c r="AD295" s="133">
        <f>IF($O$18="X",$R$9,IF($N$7="S1",'VA_k1=0.5_k2=0.5'!N294,IF($N$7="S2",'VA_k1=0.5_k2=0.5'!O294,IF($N$7="I",'VA_k1=0.5_k2=0.5'!P294,IF($N$7="R",'VA_k1=0.5_k2=0.5'!Q294,IF($N$7="D",'VA_k1=0.5_k2=0.5'!R294,IF($N$7="V",'VA_k1=0.5_k2=0.5'!S294,"")))))))</f>
        <v>0.24673704225551346</v>
      </c>
      <c r="AE295" s="133">
        <f>IF($O$19="X",$Q$9,'VA_k1=0.6_k2=0.4'!M294)</f>
        <v>5</v>
      </c>
      <c r="AF295" s="133">
        <f>IF($O$19="X",$R$9,IF($N$7="S1",'VA_k1=0.6_k2=0.4'!N294,IF($N$7="S2",'VA_k1=0.6_k2=0.4'!O294,IF($N$7="I",'VA_k1=0.6_k2=0.4'!P294,IF($N$7="R",'VA_k1=0.6_k2=0.4'!Q294,IF($N$7="D",'VA_k1=0.6_k2=0.4'!R294,IF($N$7="V",'VA_k1=0.6_k2=0.4'!S294,"")))))))</f>
        <v>0.24673704225551346</v>
      </c>
      <c r="AG295" s="133">
        <f>IF($O$20="X",$Q$9,'VA_k1=0.7_k2=0.3'!M294)</f>
        <v>5</v>
      </c>
      <c r="AH295" s="133">
        <f>IF($O$20="X",$R$9,IF($N$7="S1",'VA_k1=0.7_k2=0.3'!N294,IF($N$7="S2",'VA_k1=0.7_k2=0.3'!O294,IF($N$7="I",'VA_k1=0.7_k2=0.3'!P294,IF($N$7="R",'VA_k1=0.7_k2=0.3'!Q294,IF($N$7="D",'VA_k1=0.7_k2=0.3'!R294,IF($N$7="V",'VA_k1=0.7_k2=0.3'!S294,"")))))))</f>
        <v>0.24673704225551346</v>
      </c>
      <c r="AI295" s="133">
        <f>IF($O$21="X",$Q$9,'VA_k1=0.8_k2=0.2'!M294)</f>
        <v>5</v>
      </c>
      <c r="AJ295" s="133">
        <f>IF($O$21="X",$R$9,IF($N$7="S1",'VA_k1=0.8_k2=0.2'!N294,IF($N$7="S2",'VA_k1=0.8_k2=0.2'!O294,IF($N$7="I",'VA_k1=0.8_k2=0.2'!P294,IF($N$7="R",'VA_k1=0.8_k2=0.2'!Q294,IF($N$7="D",'VA_k1=0.8_k2=0.2'!R294,IF($N$7="V",'VA_k1=0.8_k2=0.2'!S294,"")))))))</f>
        <v>0.24673704225551346</v>
      </c>
      <c r="AK295" s="133" t="e">
        <f>IF($O$22="X",$Q$9,'VA_k1=0.9_k2=0.1'!M294)</f>
        <v>#N/A</v>
      </c>
      <c r="AL295" s="133" t="e">
        <f>IF($O$22="X",$R$9,IF($N$7="S1",'VA_k1=0.9_k2=0.1'!N294,IF($N$7="S2",'VA_k1=0.9_k2=0.1'!O294,IF($N$7="I",'VA_k1=0.9_k2=0.1'!P294,IF($N$7="R",'VA_k1=0.9_k2=0.1'!Q294,IF($N$7="D",'VA_k1=0.9_k2=0.1'!R294,IF($N$7="V",'VA_k1=0.9_k2=0.1'!S294,"")))))))</f>
        <v>#N/A</v>
      </c>
      <c r="AM295" s="133">
        <f>IF($O$23="X",$Q$9,'VA_k1=1.0_k2=0.0'!M294)</f>
        <v>5</v>
      </c>
      <c r="AN295" s="133">
        <f>IF($O$23="X",$R$9,IF($N$7="S1",'VA_k1=1.0_k2=0.0'!N294,IF($N$7="S2",'VA_k1=1.0_k2=0.0'!O294,IF($N$7="I",'VA_k1=1.0_k2=0.0'!P294,IF($N$7="R",'VA_k1=1.0_k2=0.0'!Q294,IF($N$7="D",'VA_k1=1.0_k2=0.0'!R294,IF($N$7="V",'VA_k1=1.0_k2=0.0'!S294,"")))))))</f>
        <v>0.24673704225551346</v>
      </c>
    </row>
    <row r="296" spans="17:40" x14ac:dyDescent="0.25">
      <c r="Q296" s="133" t="e">
        <f>IF($O$12="X",$Q$9,'RESULTS (2S)'!B310)</f>
        <v>#N/A</v>
      </c>
      <c r="R296" s="133" t="e">
        <f>IF($O$12="X",$R$9,IF($N$7="S1",'RESULTS (2S)'!C310,IF($N$7="S2",'RESULTS (2S)'!D310,IF($N$7="I",'RESULTS (2S)'!E310,IF($N$7="R",'RESULTS (2S)'!F310,IF($N$7="D",'RESULTS (2S)'!G310,IF($N$7="V",'RESULTS (2S)'!H310,"")))))))</f>
        <v>#N/A</v>
      </c>
      <c r="S296" s="133">
        <f>IF($O$13="X",$Q$9,'VA_k1=0.0_k2=1.0'!M295)</f>
        <v>5</v>
      </c>
      <c r="T296" s="133">
        <f>IF($O$13="X",$R$9,IF($N$7="S1",'VA_k1=0.0_k2=1.0'!N295,IF($N$7="S2",'VA_k1=0.0_k2=1.0'!O295,IF($N$7="I",'VA_k1=0.0_k2=1.0'!P295,IF($N$7="R",'VA_k1=0.0_k2=1.0'!Q295,IF($N$7="D",'VA_k1=0.0_k2=1.0'!R295,IF($N$7="V",'VA_k1=0.0_k2=1.0'!S295,"")))))))</f>
        <v>0.24673704225551346</v>
      </c>
      <c r="U296" s="133">
        <f>IF($O$14="X",$Q$9,'VA_k1=0.1_k2=0.9'!M295)</f>
        <v>5</v>
      </c>
      <c r="V296" s="133">
        <f>IF($O$14="X",$R$9,IF($N$7="S1",'VA_k1=0.1_k2=0.9'!N295,IF($N$7="S2",'VA_k1=0.1_k2=0.9'!O295,IF($N$7="I",'VA_k1=0.1_k2=0.9'!P295,IF($N$7="R",'VA_k1=0.1_k2=0.9'!Q295,IF($N$7="D",'VA_k1=0.1_k2=0.9'!R295,IF($N$7="V",'VA_k1=0.1_k2=0.9'!S295,"")))))))</f>
        <v>0.24673704225551346</v>
      </c>
      <c r="W296" s="133">
        <f>IF($O$15="X",$Q$9,'VA_k1=0.2_k2=0.8'!M295)</f>
        <v>5</v>
      </c>
      <c r="X296" s="133">
        <f>IF($O$15="X",$R$9,IF($N$7="S1",'VA_k1=0.2_k2=0.8'!N295,IF($N$7="S2",'VA_k1=0.2_k2=0.8'!O295,IF($N$7="I",'VA_k1=0.2_k2=0.8'!P295,IF($N$7="R",'VA_k1=0.2_k2=0.8'!Q295,IF($N$7="D",'VA_k1=0.2_k2=0.8'!R295,IF($N$7="V",'VA_k1=0.2_k2=0.8'!S295,"")))))))</f>
        <v>0.24673704225551346</v>
      </c>
      <c r="Y296" s="133">
        <f>IF($O$16="X",$Q$9,'VA_k1=0.3_k2=0.7'!M295)</f>
        <v>5</v>
      </c>
      <c r="Z296" s="133">
        <f>IF($O$16="X",$R$9,IF($N$7="S1",'VA_k1=0.3_k2=0.7'!N295,IF($N$7="S2",'VA_k1=0.3_k2=0.7'!O295,IF($N$7="I",'VA_k1=0.3_k2=0.7'!P295,IF($N$7="R",'VA_k1=0.3_k2=0.7'!Q295,IF($N$7="D",'VA_k1=0.3_k2=0.7'!R295,IF($N$7="V",'VA_k1=0.3_k2=0.7'!S295,"")))))))</f>
        <v>0.24673704225551346</v>
      </c>
      <c r="AA296" s="133">
        <f>IF($O$17="X",$Q$9,'VA_k1=0.4_k2=0.6'!M295)</f>
        <v>5</v>
      </c>
      <c r="AB296" s="133">
        <f>IF($O$17="X",$R$9,IF($N$7="S1",'VA_k1=0.4_k2=0.6'!N295,IF($N$7="S2",'VA_k1=0.4_k2=0.6'!O295,IF($N$7="I",'VA_k1=0.4_k2=0.6'!P295,IF($N$7="R",'VA_k1=0.4_k2=0.6'!Q295,IF($N$7="D",'VA_k1=0.4_k2=0.6'!R295,IF($N$7="V",'VA_k1=0.4_k2=0.6'!S295,"")))))))</f>
        <v>0.24673704225551346</v>
      </c>
      <c r="AC296" s="133">
        <f>IF($O$18="X",$Q$9,'VA_k1=0.5_k2=0.5'!M295)</f>
        <v>5</v>
      </c>
      <c r="AD296" s="133">
        <f>IF($O$18="X",$R$9,IF($N$7="S1",'VA_k1=0.5_k2=0.5'!N295,IF($N$7="S2",'VA_k1=0.5_k2=0.5'!O295,IF($N$7="I",'VA_k1=0.5_k2=0.5'!P295,IF($N$7="R",'VA_k1=0.5_k2=0.5'!Q295,IF($N$7="D",'VA_k1=0.5_k2=0.5'!R295,IF($N$7="V",'VA_k1=0.5_k2=0.5'!S295,"")))))))</f>
        <v>0.24673704225551346</v>
      </c>
      <c r="AE296" s="133">
        <f>IF($O$19="X",$Q$9,'VA_k1=0.6_k2=0.4'!M295)</f>
        <v>5</v>
      </c>
      <c r="AF296" s="133">
        <f>IF($O$19="X",$R$9,IF($N$7="S1",'VA_k1=0.6_k2=0.4'!N295,IF($N$7="S2",'VA_k1=0.6_k2=0.4'!O295,IF($N$7="I",'VA_k1=0.6_k2=0.4'!P295,IF($N$7="R",'VA_k1=0.6_k2=0.4'!Q295,IF($N$7="D",'VA_k1=0.6_k2=0.4'!R295,IF($N$7="V",'VA_k1=0.6_k2=0.4'!S295,"")))))))</f>
        <v>0.24673704225551346</v>
      </c>
      <c r="AG296" s="133">
        <f>IF($O$20="X",$Q$9,'VA_k1=0.7_k2=0.3'!M295)</f>
        <v>5</v>
      </c>
      <c r="AH296" s="133">
        <f>IF($O$20="X",$R$9,IF($N$7="S1",'VA_k1=0.7_k2=0.3'!N295,IF($N$7="S2",'VA_k1=0.7_k2=0.3'!O295,IF($N$7="I",'VA_k1=0.7_k2=0.3'!P295,IF($N$7="R",'VA_k1=0.7_k2=0.3'!Q295,IF($N$7="D",'VA_k1=0.7_k2=0.3'!R295,IF($N$7="V",'VA_k1=0.7_k2=0.3'!S295,"")))))))</f>
        <v>0.24673704225551346</v>
      </c>
      <c r="AI296" s="133">
        <f>IF($O$21="X",$Q$9,'VA_k1=0.8_k2=0.2'!M295)</f>
        <v>5</v>
      </c>
      <c r="AJ296" s="133">
        <f>IF($O$21="X",$R$9,IF($N$7="S1",'VA_k1=0.8_k2=0.2'!N295,IF($N$7="S2",'VA_k1=0.8_k2=0.2'!O295,IF($N$7="I",'VA_k1=0.8_k2=0.2'!P295,IF($N$7="R",'VA_k1=0.8_k2=0.2'!Q295,IF($N$7="D",'VA_k1=0.8_k2=0.2'!R295,IF($N$7="V",'VA_k1=0.8_k2=0.2'!S295,"")))))))</f>
        <v>0.24673704225551346</v>
      </c>
      <c r="AK296" s="133" t="e">
        <f>IF($O$22="X",$Q$9,'VA_k1=0.9_k2=0.1'!M295)</f>
        <v>#N/A</v>
      </c>
      <c r="AL296" s="133" t="e">
        <f>IF($O$22="X",$R$9,IF($N$7="S1",'VA_k1=0.9_k2=0.1'!N295,IF($N$7="S2",'VA_k1=0.9_k2=0.1'!O295,IF($N$7="I",'VA_k1=0.9_k2=0.1'!P295,IF($N$7="R",'VA_k1=0.9_k2=0.1'!Q295,IF($N$7="D",'VA_k1=0.9_k2=0.1'!R295,IF($N$7="V",'VA_k1=0.9_k2=0.1'!S295,"")))))))</f>
        <v>#N/A</v>
      </c>
      <c r="AM296" s="133">
        <f>IF($O$23="X",$Q$9,'VA_k1=1.0_k2=0.0'!M295)</f>
        <v>5</v>
      </c>
      <c r="AN296" s="133">
        <f>IF($O$23="X",$R$9,IF($N$7="S1",'VA_k1=1.0_k2=0.0'!N295,IF($N$7="S2",'VA_k1=1.0_k2=0.0'!O295,IF($N$7="I",'VA_k1=1.0_k2=0.0'!P295,IF($N$7="R",'VA_k1=1.0_k2=0.0'!Q295,IF($N$7="D",'VA_k1=1.0_k2=0.0'!R295,IF($N$7="V",'VA_k1=1.0_k2=0.0'!S295,"")))))))</f>
        <v>0.24673704225551346</v>
      </c>
    </row>
    <row r="297" spans="17:40" x14ac:dyDescent="0.25">
      <c r="Q297" s="133" t="e">
        <f>IF($O$12="X",$Q$9,'RESULTS (2S)'!B311)</f>
        <v>#N/A</v>
      </c>
      <c r="R297" s="133" t="e">
        <f>IF($O$12="X",$R$9,IF($N$7="S1",'RESULTS (2S)'!C311,IF($N$7="S2",'RESULTS (2S)'!D311,IF($N$7="I",'RESULTS (2S)'!E311,IF($N$7="R",'RESULTS (2S)'!F311,IF($N$7="D",'RESULTS (2S)'!G311,IF($N$7="V",'RESULTS (2S)'!H311,"")))))))</f>
        <v>#N/A</v>
      </c>
      <c r="S297" s="133">
        <f>IF($O$13="X",$Q$9,'VA_k1=0.0_k2=1.0'!M296)</f>
        <v>5</v>
      </c>
      <c r="T297" s="133">
        <f>IF($O$13="X",$R$9,IF($N$7="S1",'VA_k1=0.0_k2=1.0'!N296,IF($N$7="S2",'VA_k1=0.0_k2=1.0'!O296,IF($N$7="I",'VA_k1=0.0_k2=1.0'!P296,IF($N$7="R",'VA_k1=0.0_k2=1.0'!Q296,IF($N$7="D",'VA_k1=0.0_k2=1.0'!R296,IF($N$7="V",'VA_k1=0.0_k2=1.0'!S296,"")))))))</f>
        <v>0.24673704225551346</v>
      </c>
      <c r="U297" s="133">
        <f>IF($O$14="X",$Q$9,'VA_k1=0.1_k2=0.9'!M296)</f>
        <v>5</v>
      </c>
      <c r="V297" s="133">
        <f>IF($O$14="X",$R$9,IF($N$7="S1",'VA_k1=0.1_k2=0.9'!N296,IF($N$7="S2",'VA_k1=0.1_k2=0.9'!O296,IF($N$7="I",'VA_k1=0.1_k2=0.9'!P296,IF($N$7="R",'VA_k1=0.1_k2=0.9'!Q296,IF($N$7="D",'VA_k1=0.1_k2=0.9'!R296,IF($N$7="V",'VA_k1=0.1_k2=0.9'!S296,"")))))))</f>
        <v>0.24673704225551346</v>
      </c>
      <c r="W297" s="133">
        <f>IF($O$15="X",$Q$9,'VA_k1=0.2_k2=0.8'!M296)</f>
        <v>5</v>
      </c>
      <c r="X297" s="133">
        <f>IF($O$15="X",$R$9,IF($N$7="S1",'VA_k1=0.2_k2=0.8'!N296,IF($N$7="S2",'VA_k1=0.2_k2=0.8'!O296,IF($N$7="I",'VA_k1=0.2_k2=0.8'!P296,IF($N$7="R",'VA_k1=0.2_k2=0.8'!Q296,IF($N$7="D",'VA_k1=0.2_k2=0.8'!R296,IF($N$7="V",'VA_k1=0.2_k2=0.8'!S296,"")))))))</f>
        <v>0.24673704225551346</v>
      </c>
      <c r="Y297" s="133">
        <f>IF($O$16="X",$Q$9,'VA_k1=0.3_k2=0.7'!M296)</f>
        <v>5</v>
      </c>
      <c r="Z297" s="133">
        <f>IF($O$16="X",$R$9,IF($N$7="S1",'VA_k1=0.3_k2=0.7'!N296,IF($N$7="S2",'VA_k1=0.3_k2=0.7'!O296,IF($N$7="I",'VA_k1=0.3_k2=0.7'!P296,IF($N$7="R",'VA_k1=0.3_k2=0.7'!Q296,IF($N$7="D",'VA_k1=0.3_k2=0.7'!R296,IF($N$7="V",'VA_k1=0.3_k2=0.7'!S296,"")))))))</f>
        <v>0.24673704225551346</v>
      </c>
      <c r="AA297" s="133">
        <f>IF($O$17="X",$Q$9,'VA_k1=0.4_k2=0.6'!M296)</f>
        <v>5</v>
      </c>
      <c r="AB297" s="133">
        <f>IF($O$17="X",$R$9,IF($N$7="S1",'VA_k1=0.4_k2=0.6'!N296,IF($N$7="S2",'VA_k1=0.4_k2=0.6'!O296,IF($N$7="I",'VA_k1=0.4_k2=0.6'!P296,IF($N$7="R",'VA_k1=0.4_k2=0.6'!Q296,IF($N$7="D",'VA_k1=0.4_k2=0.6'!R296,IF($N$7="V",'VA_k1=0.4_k2=0.6'!S296,"")))))))</f>
        <v>0.24673704225551346</v>
      </c>
      <c r="AC297" s="133">
        <f>IF($O$18="X",$Q$9,'VA_k1=0.5_k2=0.5'!M296)</f>
        <v>5</v>
      </c>
      <c r="AD297" s="133">
        <f>IF($O$18="X",$R$9,IF($N$7="S1",'VA_k1=0.5_k2=0.5'!N296,IF($N$7="S2",'VA_k1=0.5_k2=0.5'!O296,IF($N$7="I",'VA_k1=0.5_k2=0.5'!P296,IF($N$7="R",'VA_k1=0.5_k2=0.5'!Q296,IF($N$7="D",'VA_k1=0.5_k2=0.5'!R296,IF($N$7="V",'VA_k1=0.5_k2=0.5'!S296,"")))))))</f>
        <v>0.24673704225551346</v>
      </c>
      <c r="AE297" s="133">
        <f>IF($O$19="X",$Q$9,'VA_k1=0.6_k2=0.4'!M296)</f>
        <v>5</v>
      </c>
      <c r="AF297" s="133">
        <f>IF($O$19="X",$R$9,IF($N$7="S1",'VA_k1=0.6_k2=0.4'!N296,IF($N$7="S2",'VA_k1=0.6_k2=0.4'!O296,IF($N$7="I",'VA_k1=0.6_k2=0.4'!P296,IF($N$7="R",'VA_k1=0.6_k2=0.4'!Q296,IF($N$7="D",'VA_k1=0.6_k2=0.4'!R296,IF($N$7="V",'VA_k1=0.6_k2=0.4'!S296,"")))))))</f>
        <v>0.24673704225551346</v>
      </c>
      <c r="AG297" s="133">
        <f>IF($O$20="X",$Q$9,'VA_k1=0.7_k2=0.3'!M296)</f>
        <v>5</v>
      </c>
      <c r="AH297" s="133">
        <f>IF($O$20="X",$R$9,IF($N$7="S1",'VA_k1=0.7_k2=0.3'!N296,IF($N$7="S2",'VA_k1=0.7_k2=0.3'!O296,IF($N$7="I",'VA_k1=0.7_k2=0.3'!P296,IF($N$7="R",'VA_k1=0.7_k2=0.3'!Q296,IF($N$7="D",'VA_k1=0.7_k2=0.3'!R296,IF($N$7="V",'VA_k1=0.7_k2=0.3'!S296,"")))))))</f>
        <v>0.24673704225551346</v>
      </c>
      <c r="AI297" s="133">
        <f>IF($O$21="X",$Q$9,'VA_k1=0.8_k2=0.2'!M296)</f>
        <v>5</v>
      </c>
      <c r="AJ297" s="133">
        <f>IF($O$21="X",$R$9,IF($N$7="S1",'VA_k1=0.8_k2=0.2'!N296,IF($N$7="S2",'VA_k1=0.8_k2=0.2'!O296,IF($N$7="I",'VA_k1=0.8_k2=0.2'!P296,IF($N$7="R",'VA_k1=0.8_k2=0.2'!Q296,IF($N$7="D",'VA_k1=0.8_k2=0.2'!R296,IF($N$7="V",'VA_k1=0.8_k2=0.2'!S296,"")))))))</f>
        <v>0.24673704225551346</v>
      </c>
      <c r="AK297" s="133" t="e">
        <f>IF($O$22="X",$Q$9,'VA_k1=0.9_k2=0.1'!M296)</f>
        <v>#N/A</v>
      </c>
      <c r="AL297" s="133" t="e">
        <f>IF($O$22="X",$R$9,IF($N$7="S1",'VA_k1=0.9_k2=0.1'!N296,IF($N$7="S2",'VA_k1=0.9_k2=0.1'!O296,IF($N$7="I",'VA_k1=0.9_k2=0.1'!P296,IF($N$7="R",'VA_k1=0.9_k2=0.1'!Q296,IF($N$7="D",'VA_k1=0.9_k2=0.1'!R296,IF($N$7="V",'VA_k1=0.9_k2=0.1'!S296,"")))))))</f>
        <v>#N/A</v>
      </c>
      <c r="AM297" s="133">
        <f>IF($O$23="X",$Q$9,'VA_k1=1.0_k2=0.0'!M296)</f>
        <v>5</v>
      </c>
      <c r="AN297" s="133">
        <f>IF($O$23="X",$R$9,IF($N$7="S1",'VA_k1=1.0_k2=0.0'!N296,IF($N$7="S2",'VA_k1=1.0_k2=0.0'!O296,IF($N$7="I",'VA_k1=1.0_k2=0.0'!P296,IF($N$7="R",'VA_k1=1.0_k2=0.0'!Q296,IF($N$7="D",'VA_k1=1.0_k2=0.0'!R296,IF($N$7="V",'VA_k1=1.0_k2=0.0'!S296,"")))))))</f>
        <v>0.24673704225551346</v>
      </c>
    </row>
    <row r="298" spans="17:40" x14ac:dyDescent="0.25">
      <c r="Q298" s="133" t="e">
        <f>IF($O$12="X",$Q$9,'RESULTS (2S)'!B312)</f>
        <v>#N/A</v>
      </c>
      <c r="R298" s="133" t="e">
        <f>IF($O$12="X",$R$9,IF($N$7="S1",'RESULTS (2S)'!C312,IF($N$7="S2",'RESULTS (2S)'!D312,IF($N$7="I",'RESULTS (2S)'!E312,IF($N$7="R",'RESULTS (2S)'!F312,IF($N$7="D",'RESULTS (2S)'!G312,IF($N$7="V",'RESULTS (2S)'!H312,"")))))))</f>
        <v>#N/A</v>
      </c>
      <c r="S298" s="133">
        <f>IF($O$13="X",$Q$9,'VA_k1=0.0_k2=1.0'!M297)</f>
        <v>5</v>
      </c>
      <c r="T298" s="133">
        <f>IF($O$13="X",$R$9,IF($N$7="S1",'VA_k1=0.0_k2=1.0'!N297,IF($N$7="S2",'VA_k1=0.0_k2=1.0'!O297,IF($N$7="I",'VA_k1=0.0_k2=1.0'!P297,IF($N$7="R",'VA_k1=0.0_k2=1.0'!Q297,IF($N$7="D",'VA_k1=0.0_k2=1.0'!R297,IF($N$7="V",'VA_k1=0.0_k2=1.0'!S297,"")))))))</f>
        <v>0.24673704225551346</v>
      </c>
      <c r="U298" s="133">
        <f>IF($O$14="X",$Q$9,'VA_k1=0.1_k2=0.9'!M297)</f>
        <v>5</v>
      </c>
      <c r="V298" s="133">
        <f>IF($O$14="X",$R$9,IF($N$7="S1",'VA_k1=0.1_k2=0.9'!N297,IF($N$7="S2",'VA_k1=0.1_k2=0.9'!O297,IF($N$7="I",'VA_k1=0.1_k2=0.9'!P297,IF($N$7="R",'VA_k1=0.1_k2=0.9'!Q297,IF($N$7="D",'VA_k1=0.1_k2=0.9'!R297,IF($N$7="V",'VA_k1=0.1_k2=0.9'!S297,"")))))))</f>
        <v>0.24673704225551346</v>
      </c>
      <c r="W298" s="133">
        <f>IF($O$15="X",$Q$9,'VA_k1=0.2_k2=0.8'!M297)</f>
        <v>5</v>
      </c>
      <c r="X298" s="133">
        <f>IF($O$15="X",$R$9,IF($N$7="S1",'VA_k1=0.2_k2=0.8'!N297,IF($N$7="S2",'VA_k1=0.2_k2=0.8'!O297,IF($N$7="I",'VA_k1=0.2_k2=0.8'!P297,IF($N$7="R",'VA_k1=0.2_k2=0.8'!Q297,IF($N$7="D",'VA_k1=0.2_k2=0.8'!R297,IF($N$7="V",'VA_k1=0.2_k2=0.8'!S297,"")))))))</f>
        <v>0.24673704225551346</v>
      </c>
      <c r="Y298" s="133">
        <f>IF($O$16="X",$Q$9,'VA_k1=0.3_k2=0.7'!M297)</f>
        <v>5</v>
      </c>
      <c r="Z298" s="133">
        <f>IF($O$16="X",$R$9,IF($N$7="S1",'VA_k1=0.3_k2=0.7'!N297,IF($N$7="S2",'VA_k1=0.3_k2=0.7'!O297,IF($N$7="I",'VA_k1=0.3_k2=0.7'!P297,IF($N$7="R",'VA_k1=0.3_k2=0.7'!Q297,IF($N$7="D",'VA_k1=0.3_k2=0.7'!R297,IF($N$7="V",'VA_k1=0.3_k2=0.7'!S297,"")))))))</f>
        <v>0.24673704225551346</v>
      </c>
      <c r="AA298" s="133">
        <f>IF($O$17="X",$Q$9,'VA_k1=0.4_k2=0.6'!M297)</f>
        <v>5</v>
      </c>
      <c r="AB298" s="133">
        <f>IF($O$17="X",$R$9,IF($N$7="S1",'VA_k1=0.4_k2=0.6'!N297,IF($N$7="S2",'VA_k1=0.4_k2=0.6'!O297,IF($N$7="I",'VA_k1=0.4_k2=0.6'!P297,IF($N$7="R",'VA_k1=0.4_k2=0.6'!Q297,IF($N$7="D",'VA_k1=0.4_k2=0.6'!R297,IF($N$7="V",'VA_k1=0.4_k2=0.6'!S297,"")))))))</f>
        <v>0.24673704225551346</v>
      </c>
      <c r="AC298" s="133">
        <f>IF($O$18="X",$Q$9,'VA_k1=0.5_k2=0.5'!M297)</f>
        <v>5</v>
      </c>
      <c r="AD298" s="133">
        <f>IF($O$18="X",$R$9,IF($N$7="S1",'VA_k1=0.5_k2=0.5'!N297,IF($N$7="S2",'VA_k1=0.5_k2=0.5'!O297,IF($N$7="I",'VA_k1=0.5_k2=0.5'!P297,IF($N$7="R",'VA_k1=0.5_k2=0.5'!Q297,IF($N$7="D",'VA_k1=0.5_k2=0.5'!R297,IF($N$7="V",'VA_k1=0.5_k2=0.5'!S297,"")))))))</f>
        <v>0.24673704225551346</v>
      </c>
      <c r="AE298" s="133">
        <f>IF($O$19="X",$Q$9,'VA_k1=0.6_k2=0.4'!M297)</f>
        <v>5</v>
      </c>
      <c r="AF298" s="133">
        <f>IF($O$19="X",$R$9,IF($N$7="S1",'VA_k1=0.6_k2=0.4'!N297,IF($N$7="S2",'VA_k1=0.6_k2=0.4'!O297,IF($N$7="I",'VA_k1=0.6_k2=0.4'!P297,IF($N$7="R",'VA_k1=0.6_k2=0.4'!Q297,IF($N$7="D",'VA_k1=0.6_k2=0.4'!R297,IF($N$7="V",'VA_k1=0.6_k2=0.4'!S297,"")))))))</f>
        <v>0.24673704225551346</v>
      </c>
      <c r="AG298" s="133">
        <f>IF($O$20="X",$Q$9,'VA_k1=0.7_k2=0.3'!M297)</f>
        <v>5</v>
      </c>
      <c r="AH298" s="133">
        <f>IF($O$20="X",$R$9,IF($N$7="S1",'VA_k1=0.7_k2=0.3'!N297,IF($N$7="S2",'VA_k1=0.7_k2=0.3'!O297,IF($N$7="I",'VA_k1=0.7_k2=0.3'!P297,IF($N$7="R",'VA_k1=0.7_k2=0.3'!Q297,IF($N$7="D",'VA_k1=0.7_k2=0.3'!R297,IF($N$7="V",'VA_k1=0.7_k2=0.3'!S297,"")))))))</f>
        <v>0.24673704225551346</v>
      </c>
      <c r="AI298" s="133">
        <f>IF($O$21="X",$Q$9,'VA_k1=0.8_k2=0.2'!M297)</f>
        <v>5</v>
      </c>
      <c r="AJ298" s="133">
        <f>IF($O$21="X",$R$9,IF($N$7="S1",'VA_k1=0.8_k2=0.2'!N297,IF($N$7="S2",'VA_k1=0.8_k2=0.2'!O297,IF($N$7="I",'VA_k1=0.8_k2=0.2'!P297,IF($N$7="R",'VA_k1=0.8_k2=0.2'!Q297,IF($N$7="D",'VA_k1=0.8_k2=0.2'!R297,IF($N$7="V",'VA_k1=0.8_k2=0.2'!S297,"")))))))</f>
        <v>0.24673704225551346</v>
      </c>
      <c r="AK298" s="133" t="e">
        <f>IF($O$22="X",$Q$9,'VA_k1=0.9_k2=0.1'!M297)</f>
        <v>#N/A</v>
      </c>
      <c r="AL298" s="133" t="e">
        <f>IF($O$22="X",$R$9,IF($N$7="S1",'VA_k1=0.9_k2=0.1'!N297,IF($N$7="S2",'VA_k1=0.9_k2=0.1'!O297,IF($N$7="I",'VA_k1=0.9_k2=0.1'!P297,IF($N$7="R",'VA_k1=0.9_k2=0.1'!Q297,IF($N$7="D",'VA_k1=0.9_k2=0.1'!R297,IF($N$7="V",'VA_k1=0.9_k2=0.1'!S297,"")))))))</f>
        <v>#N/A</v>
      </c>
      <c r="AM298" s="133">
        <f>IF($O$23="X",$Q$9,'VA_k1=1.0_k2=0.0'!M297)</f>
        <v>5</v>
      </c>
      <c r="AN298" s="133">
        <f>IF($O$23="X",$R$9,IF($N$7="S1",'VA_k1=1.0_k2=0.0'!N297,IF($N$7="S2",'VA_k1=1.0_k2=0.0'!O297,IF($N$7="I",'VA_k1=1.0_k2=0.0'!P297,IF($N$7="R",'VA_k1=1.0_k2=0.0'!Q297,IF($N$7="D",'VA_k1=1.0_k2=0.0'!R297,IF($N$7="V",'VA_k1=1.0_k2=0.0'!S297,"")))))))</f>
        <v>0.24673704225551346</v>
      </c>
    </row>
    <row r="299" spans="17:40" x14ac:dyDescent="0.25">
      <c r="Q299" s="133" t="e">
        <f>IF($O$12="X",$Q$9,'RESULTS (2S)'!B313)</f>
        <v>#N/A</v>
      </c>
      <c r="R299" s="133" t="e">
        <f>IF($O$12="X",$R$9,IF($N$7="S1",'RESULTS (2S)'!C313,IF($N$7="S2",'RESULTS (2S)'!D313,IF($N$7="I",'RESULTS (2S)'!E313,IF($N$7="R",'RESULTS (2S)'!F313,IF($N$7="D",'RESULTS (2S)'!G313,IF($N$7="V",'RESULTS (2S)'!H313,"")))))))</f>
        <v>#N/A</v>
      </c>
      <c r="S299" s="133">
        <f>IF($O$13="X",$Q$9,'VA_k1=0.0_k2=1.0'!M298)</f>
        <v>5</v>
      </c>
      <c r="T299" s="133">
        <f>IF($O$13="X",$R$9,IF($N$7="S1",'VA_k1=0.0_k2=1.0'!N298,IF($N$7="S2",'VA_k1=0.0_k2=1.0'!O298,IF($N$7="I",'VA_k1=0.0_k2=1.0'!P298,IF($N$7="R",'VA_k1=0.0_k2=1.0'!Q298,IF($N$7="D",'VA_k1=0.0_k2=1.0'!R298,IF($N$7="V",'VA_k1=0.0_k2=1.0'!S298,"")))))))</f>
        <v>0.24673704225551346</v>
      </c>
      <c r="U299" s="133">
        <f>IF($O$14="X",$Q$9,'VA_k1=0.1_k2=0.9'!M298)</f>
        <v>5</v>
      </c>
      <c r="V299" s="133">
        <f>IF($O$14="X",$R$9,IF($N$7="S1",'VA_k1=0.1_k2=0.9'!N298,IF($N$7="S2",'VA_k1=0.1_k2=0.9'!O298,IF($N$7="I",'VA_k1=0.1_k2=0.9'!P298,IF($N$7="R",'VA_k1=0.1_k2=0.9'!Q298,IF($N$7="D",'VA_k1=0.1_k2=0.9'!R298,IF($N$7="V",'VA_k1=0.1_k2=0.9'!S298,"")))))))</f>
        <v>0.24673704225551346</v>
      </c>
      <c r="W299" s="133">
        <f>IF($O$15="X",$Q$9,'VA_k1=0.2_k2=0.8'!M298)</f>
        <v>5</v>
      </c>
      <c r="X299" s="133">
        <f>IF($O$15="X",$R$9,IF($N$7="S1",'VA_k1=0.2_k2=0.8'!N298,IF($N$7="S2",'VA_k1=0.2_k2=0.8'!O298,IF($N$7="I",'VA_k1=0.2_k2=0.8'!P298,IF($N$7="R",'VA_k1=0.2_k2=0.8'!Q298,IF($N$7="D",'VA_k1=0.2_k2=0.8'!R298,IF($N$7="V",'VA_k1=0.2_k2=0.8'!S298,"")))))))</f>
        <v>0.24673704225551346</v>
      </c>
      <c r="Y299" s="133">
        <f>IF($O$16="X",$Q$9,'VA_k1=0.3_k2=0.7'!M298)</f>
        <v>5</v>
      </c>
      <c r="Z299" s="133">
        <f>IF($O$16="X",$R$9,IF($N$7="S1",'VA_k1=0.3_k2=0.7'!N298,IF($N$7="S2",'VA_k1=0.3_k2=0.7'!O298,IF($N$7="I",'VA_k1=0.3_k2=0.7'!P298,IF($N$7="R",'VA_k1=0.3_k2=0.7'!Q298,IF($N$7="D",'VA_k1=0.3_k2=0.7'!R298,IF($N$7="V",'VA_k1=0.3_k2=0.7'!S298,"")))))))</f>
        <v>0.24673704225551346</v>
      </c>
      <c r="AA299" s="133">
        <f>IF($O$17="X",$Q$9,'VA_k1=0.4_k2=0.6'!M298)</f>
        <v>5</v>
      </c>
      <c r="AB299" s="133">
        <f>IF($O$17="X",$R$9,IF($N$7="S1",'VA_k1=0.4_k2=0.6'!N298,IF($N$7="S2",'VA_k1=0.4_k2=0.6'!O298,IF($N$7="I",'VA_k1=0.4_k2=0.6'!P298,IF($N$7="R",'VA_k1=0.4_k2=0.6'!Q298,IF($N$7="D",'VA_k1=0.4_k2=0.6'!R298,IF($N$7="V",'VA_k1=0.4_k2=0.6'!S298,"")))))))</f>
        <v>0.24673704225551346</v>
      </c>
      <c r="AC299" s="133">
        <f>IF($O$18="X",$Q$9,'VA_k1=0.5_k2=0.5'!M298)</f>
        <v>5</v>
      </c>
      <c r="AD299" s="133">
        <f>IF($O$18="X",$R$9,IF($N$7="S1",'VA_k1=0.5_k2=0.5'!N298,IF($N$7="S2",'VA_k1=0.5_k2=0.5'!O298,IF($N$7="I",'VA_k1=0.5_k2=0.5'!P298,IF($N$7="R",'VA_k1=0.5_k2=0.5'!Q298,IF($N$7="D",'VA_k1=0.5_k2=0.5'!R298,IF($N$7="V",'VA_k1=0.5_k2=0.5'!S298,"")))))))</f>
        <v>0.24673704225551346</v>
      </c>
      <c r="AE299" s="133">
        <f>IF($O$19="X",$Q$9,'VA_k1=0.6_k2=0.4'!M298)</f>
        <v>5</v>
      </c>
      <c r="AF299" s="133">
        <f>IF($O$19="X",$R$9,IF($N$7="S1",'VA_k1=0.6_k2=0.4'!N298,IF($N$7="S2",'VA_k1=0.6_k2=0.4'!O298,IF($N$7="I",'VA_k1=0.6_k2=0.4'!P298,IF($N$7="R",'VA_k1=0.6_k2=0.4'!Q298,IF($N$7="D",'VA_k1=0.6_k2=0.4'!R298,IF($N$7="V",'VA_k1=0.6_k2=0.4'!S298,"")))))))</f>
        <v>0.24673704225551346</v>
      </c>
      <c r="AG299" s="133">
        <f>IF($O$20="X",$Q$9,'VA_k1=0.7_k2=0.3'!M298)</f>
        <v>5</v>
      </c>
      <c r="AH299" s="133">
        <f>IF($O$20="X",$R$9,IF($N$7="S1",'VA_k1=0.7_k2=0.3'!N298,IF($N$7="S2",'VA_k1=0.7_k2=0.3'!O298,IF($N$7="I",'VA_k1=0.7_k2=0.3'!P298,IF($N$7="R",'VA_k1=0.7_k2=0.3'!Q298,IF($N$7="D",'VA_k1=0.7_k2=0.3'!R298,IF($N$7="V",'VA_k1=0.7_k2=0.3'!S298,"")))))))</f>
        <v>0.24673704225551346</v>
      </c>
      <c r="AI299" s="133">
        <f>IF($O$21="X",$Q$9,'VA_k1=0.8_k2=0.2'!M298)</f>
        <v>5</v>
      </c>
      <c r="AJ299" s="133">
        <f>IF($O$21="X",$R$9,IF($N$7="S1",'VA_k1=0.8_k2=0.2'!N298,IF($N$7="S2",'VA_k1=0.8_k2=0.2'!O298,IF($N$7="I",'VA_k1=0.8_k2=0.2'!P298,IF($N$7="R",'VA_k1=0.8_k2=0.2'!Q298,IF($N$7="D",'VA_k1=0.8_k2=0.2'!R298,IF($N$7="V",'VA_k1=0.8_k2=0.2'!S298,"")))))))</f>
        <v>0.24673704225551346</v>
      </c>
      <c r="AK299" s="133" t="e">
        <f>IF($O$22="X",$Q$9,'VA_k1=0.9_k2=0.1'!M298)</f>
        <v>#N/A</v>
      </c>
      <c r="AL299" s="133" t="e">
        <f>IF($O$22="X",$R$9,IF($N$7="S1",'VA_k1=0.9_k2=0.1'!N298,IF($N$7="S2",'VA_k1=0.9_k2=0.1'!O298,IF($N$7="I",'VA_k1=0.9_k2=0.1'!P298,IF($N$7="R",'VA_k1=0.9_k2=0.1'!Q298,IF($N$7="D",'VA_k1=0.9_k2=0.1'!R298,IF($N$7="V",'VA_k1=0.9_k2=0.1'!S298,"")))))))</f>
        <v>#N/A</v>
      </c>
      <c r="AM299" s="133">
        <f>IF($O$23="X",$Q$9,'VA_k1=1.0_k2=0.0'!M298)</f>
        <v>5</v>
      </c>
      <c r="AN299" s="133">
        <f>IF($O$23="X",$R$9,IF($N$7="S1",'VA_k1=1.0_k2=0.0'!N298,IF($N$7="S2",'VA_k1=1.0_k2=0.0'!O298,IF($N$7="I",'VA_k1=1.0_k2=0.0'!P298,IF($N$7="R",'VA_k1=1.0_k2=0.0'!Q298,IF($N$7="D",'VA_k1=1.0_k2=0.0'!R298,IF($N$7="V",'VA_k1=1.0_k2=0.0'!S298,"")))))))</f>
        <v>0.24673704225551346</v>
      </c>
    </row>
    <row r="300" spans="17:40" x14ac:dyDescent="0.25">
      <c r="Q300" s="133" t="e">
        <f>IF($O$12="X",$Q$9,'RESULTS (2S)'!B314)</f>
        <v>#N/A</v>
      </c>
      <c r="R300" s="133" t="e">
        <f>IF($O$12="X",$R$9,IF($N$7="S1",'RESULTS (2S)'!C314,IF($N$7="S2",'RESULTS (2S)'!D314,IF($N$7="I",'RESULTS (2S)'!E314,IF($N$7="R",'RESULTS (2S)'!F314,IF($N$7="D",'RESULTS (2S)'!G314,IF($N$7="V",'RESULTS (2S)'!H314,"")))))))</f>
        <v>#N/A</v>
      </c>
      <c r="S300" s="133">
        <f>IF($O$13="X",$Q$9,'VA_k1=0.0_k2=1.0'!M299)</f>
        <v>5</v>
      </c>
      <c r="T300" s="133">
        <f>IF($O$13="X",$R$9,IF($N$7="S1",'VA_k1=0.0_k2=1.0'!N299,IF($N$7="S2",'VA_k1=0.0_k2=1.0'!O299,IF($N$7="I",'VA_k1=0.0_k2=1.0'!P299,IF($N$7="R",'VA_k1=0.0_k2=1.0'!Q299,IF($N$7="D",'VA_k1=0.0_k2=1.0'!R299,IF($N$7="V",'VA_k1=0.0_k2=1.0'!S299,"")))))))</f>
        <v>0.24673704225551346</v>
      </c>
      <c r="U300" s="133">
        <f>IF($O$14="X",$Q$9,'VA_k1=0.1_k2=0.9'!M299)</f>
        <v>5</v>
      </c>
      <c r="V300" s="133">
        <f>IF($O$14="X",$R$9,IF($N$7="S1",'VA_k1=0.1_k2=0.9'!N299,IF($N$7="S2",'VA_k1=0.1_k2=0.9'!O299,IF($N$7="I",'VA_k1=0.1_k2=0.9'!P299,IF($N$7="R",'VA_k1=0.1_k2=0.9'!Q299,IF($N$7="D",'VA_k1=0.1_k2=0.9'!R299,IF($N$7="V",'VA_k1=0.1_k2=0.9'!S299,"")))))))</f>
        <v>0.24673704225551346</v>
      </c>
      <c r="W300" s="133">
        <f>IF($O$15="X",$Q$9,'VA_k1=0.2_k2=0.8'!M299)</f>
        <v>5</v>
      </c>
      <c r="X300" s="133">
        <f>IF($O$15="X",$R$9,IF($N$7="S1",'VA_k1=0.2_k2=0.8'!N299,IF($N$7="S2",'VA_k1=0.2_k2=0.8'!O299,IF($N$7="I",'VA_k1=0.2_k2=0.8'!P299,IF($N$7="R",'VA_k1=0.2_k2=0.8'!Q299,IF($N$7="D",'VA_k1=0.2_k2=0.8'!R299,IF($N$7="V",'VA_k1=0.2_k2=0.8'!S299,"")))))))</f>
        <v>0.24673704225551346</v>
      </c>
      <c r="Y300" s="133">
        <f>IF($O$16="X",$Q$9,'VA_k1=0.3_k2=0.7'!M299)</f>
        <v>5</v>
      </c>
      <c r="Z300" s="133">
        <f>IF($O$16="X",$R$9,IF($N$7="S1",'VA_k1=0.3_k2=0.7'!N299,IF($N$7="S2",'VA_k1=0.3_k2=0.7'!O299,IF($N$7="I",'VA_k1=0.3_k2=0.7'!P299,IF($N$7="R",'VA_k1=0.3_k2=0.7'!Q299,IF($N$7="D",'VA_k1=0.3_k2=0.7'!R299,IF($N$7="V",'VA_k1=0.3_k2=0.7'!S299,"")))))))</f>
        <v>0.24673704225551346</v>
      </c>
      <c r="AA300" s="133">
        <f>IF($O$17="X",$Q$9,'VA_k1=0.4_k2=0.6'!M299)</f>
        <v>5</v>
      </c>
      <c r="AB300" s="133">
        <f>IF($O$17="X",$R$9,IF($N$7="S1",'VA_k1=0.4_k2=0.6'!N299,IF($N$7="S2",'VA_k1=0.4_k2=0.6'!O299,IF($N$7="I",'VA_k1=0.4_k2=0.6'!P299,IF($N$7="R",'VA_k1=0.4_k2=0.6'!Q299,IF($N$7="D",'VA_k1=0.4_k2=0.6'!R299,IF($N$7="V",'VA_k1=0.4_k2=0.6'!S299,"")))))))</f>
        <v>0.24673704225551346</v>
      </c>
      <c r="AC300" s="133">
        <f>IF($O$18="X",$Q$9,'VA_k1=0.5_k2=0.5'!M299)</f>
        <v>5</v>
      </c>
      <c r="AD300" s="133">
        <f>IF($O$18="X",$R$9,IF($N$7="S1",'VA_k1=0.5_k2=0.5'!N299,IF($N$7="S2",'VA_k1=0.5_k2=0.5'!O299,IF($N$7="I",'VA_k1=0.5_k2=0.5'!P299,IF($N$7="R",'VA_k1=0.5_k2=0.5'!Q299,IF($N$7="D",'VA_k1=0.5_k2=0.5'!R299,IF($N$7="V",'VA_k1=0.5_k2=0.5'!S299,"")))))))</f>
        <v>0.24673704225551346</v>
      </c>
      <c r="AE300" s="133">
        <f>IF($O$19="X",$Q$9,'VA_k1=0.6_k2=0.4'!M299)</f>
        <v>5</v>
      </c>
      <c r="AF300" s="133">
        <f>IF($O$19="X",$R$9,IF($N$7="S1",'VA_k1=0.6_k2=0.4'!N299,IF($N$7="S2",'VA_k1=0.6_k2=0.4'!O299,IF($N$7="I",'VA_k1=0.6_k2=0.4'!P299,IF($N$7="R",'VA_k1=0.6_k2=0.4'!Q299,IF($N$7="D",'VA_k1=0.6_k2=0.4'!R299,IF($N$7="V",'VA_k1=0.6_k2=0.4'!S299,"")))))))</f>
        <v>0.24673704225551346</v>
      </c>
      <c r="AG300" s="133">
        <f>IF($O$20="X",$Q$9,'VA_k1=0.7_k2=0.3'!M299)</f>
        <v>5</v>
      </c>
      <c r="AH300" s="133">
        <f>IF($O$20="X",$R$9,IF($N$7="S1",'VA_k1=0.7_k2=0.3'!N299,IF($N$7="S2",'VA_k1=0.7_k2=0.3'!O299,IF($N$7="I",'VA_k1=0.7_k2=0.3'!P299,IF($N$7="R",'VA_k1=0.7_k2=0.3'!Q299,IF($N$7="D",'VA_k1=0.7_k2=0.3'!R299,IF($N$7="V",'VA_k1=0.7_k2=0.3'!S299,"")))))))</f>
        <v>0.24673704225551346</v>
      </c>
      <c r="AI300" s="133">
        <f>IF($O$21="X",$Q$9,'VA_k1=0.8_k2=0.2'!M299)</f>
        <v>5</v>
      </c>
      <c r="AJ300" s="133">
        <f>IF($O$21="X",$R$9,IF($N$7="S1",'VA_k1=0.8_k2=0.2'!N299,IF($N$7="S2",'VA_k1=0.8_k2=0.2'!O299,IF($N$7="I",'VA_k1=0.8_k2=0.2'!P299,IF($N$7="R",'VA_k1=0.8_k2=0.2'!Q299,IF($N$7="D",'VA_k1=0.8_k2=0.2'!R299,IF($N$7="V",'VA_k1=0.8_k2=0.2'!S299,"")))))))</f>
        <v>0.24673704225551346</v>
      </c>
      <c r="AK300" s="133" t="e">
        <f>IF($O$22="X",$Q$9,'VA_k1=0.9_k2=0.1'!M299)</f>
        <v>#N/A</v>
      </c>
      <c r="AL300" s="133" t="e">
        <f>IF($O$22="X",$R$9,IF($N$7="S1",'VA_k1=0.9_k2=0.1'!N299,IF($N$7="S2",'VA_k1=0.9_k2=0.1'!O299,IF($N$7="I",'VA_k1=0.9_k2=0.1'!P299,IF($N$7="R",'VA_k1=0.9_k2=0.1'!Q299,IF($N$7="D",'VA_k1=0.9_k2=0.1'!R299,IF($N$7="V",'VA_k1=0.9_k2=0.1'!S299,"")))))))</f>
        <v>#N/A</v>
      </c>
      <c r="AM300" s="133">
        <f>IF($O$23="X",$Q$9,'VA_k1=1.0_k2=0.0'!M299)</f>
        <v>5</v>
      </c>
      <c r="AN300" s="133">
        <f>IF($O$23="X",$R$9,IF($N$7="S1",'VA_k1=1.0_k2=0.0'!N299,IF($N$7="S2",'VA_k1=1.0_k2=0.0'!O299,IF($N$7="I",'VA_k1=1.0_k2=0.0'!P299,IF($N$7="R",'VA_k1=1.0_k2=0.0'!Q299,IF($N$7="D",'VA_k1=1.0_k2=0.0'!R299,IF($N$7="V",'VA_k1=1.0_k2=0.0'!S299,"")))))))</f>
        <v>0.24673704225551346</v>
      </c>
    </row>
    <row r="301" spans="17:40" x14ac:dyDescent="0.25">
      <c r="Q301" s="133" t="e">
        <f>IF($O$12="X",$Q$9,'RESULTS (2S)'!B315)</f>
        <v>#N/A</v>
      </c>
      <c r="R301" s="133" t="e">
        <f>IF($O$12="X",$R$9,IF($N$7="S1",'RESULTS (2S)'!C315,IF($N$7="S2",'RESULTS (2S)'!D315,IF($N$7="I",'RESULTS (2S)'!E315,IF($N$7="R",'RESULTS (2S)'!F315,IF($N$7="D",'RESULTS (2S)'!G315,IF($N$7="V",'RESULTS (2S)'!H315,"")))))))</f>
        <v>#N/A</v>
      </c>
      <c r="S301" s="133">
        <f>IF($O$13="X",$Q$9,'VA_k1=0.0_k2=1.0'!M300)</f>
        <v>5</v>
      </c>
      <c r="T301" s="133">
        <f>IF($O$13="X",$R$9,IF($N$7="S1",'VA_k1=0.0_k2=1.0'!N300,IF($N$7="S2",'VA_k1=0.0_k2=1.0'!O300,IF($N$7="I",'VA_k1=0.0_k2=1.0'!P300,IF($N$7="R",'VA_k1=0.0_k2=1.0'!Q300,IF($N$7="D",'VA_k1=0.0_k2=1.0'!R300,IF($N$7="V",'VA_k1=0.0_k2=1.0'!S300,"")))))))</f>
        <v>0.24673704225551346</v>
      </c>
      <c r="U301" s="133">
        <f>IF($O$14="X",$Q$9,'VA_k1=0.1_k2=0.9'!M300)</f>
        <v>5</v>
      </c>
      <c r="V301" s="133">
        <f>IF($O$14="X",$R$9,IF($N$7="S1",'VA_k1=0.1_k2=0.9'!N300,IF($N$7="S2",'VA_k1=0.1_k2=0.9'!O300,IF($N$7="I",'VA_k1=0.1_k2=0.9'!P300,IF($N$7="R",'VA_k1=0.1_k2=0.9'!Q300,IF($N$7="D",'VA_k1=0.1_k2=0.9'!R300,IF($N$7="V",'VA_k1=0.1_k2=0.9'!S300,"")))))))</f>
        <v>0.24673704225551346</v>
      </c>
      <c r="W301" s="133">
        <f>IF($O$15="X",$Q$9,'VA_k1=0.2_k2=0.8'!M300)</f>
        <v>5</v>
      </c>
      <c r="X301" s="133">
        <f>IF($O$15="X",$R$9,IF($N$7="S1",'VA_k1=0.2_k2=0.8'!N300,IF($N$7="S2",'VA_k1=0.2_k2=0.8'!O300,IF($N$7="I",'VA_k1=0.2_k2=0.8'!P300,IF($N$7="R",'VA_k1=0.2_k2=0.8'!Q300,IF($N$7="D",'VA_k1=0.2_k2=0.8'!R300,IF($N$7="V",'VA_k1=0.2_k2=0.8'!S300,"")))))))</f>
        <v>0.24673704225551346</v>
      </c>
      <c r="Y301" s="133">
        <f>IF($O$16="X",$Q$9,'VA_k1=0.3_k2=0.7'!M300)</f>
        <v>5</v>
      </c>
      <c r="Z301" s="133">
        <f>IF($O$16="X",$R$9,IF($N$7="S1",'VA_k1=0.3_k2=0.7'!N300,IF($N$7="S2",'VA_k1=0.3_k2=0.7'!O300,IF($N$7="I",'VA_k1=0.3_k2=0.7'!P300,IF($N$7="R",'VA_k1=0.3_k2=0.7'!Q300,IF($N$7="D",'VA_k1=0.3_k2=0.7'!R300,IF($N$7="V",'VA_k1=0.3_k2=0.7'!S300,"")))))))</f>
        <v>0.24673704225551346</v>
      </c>
      <c r="AA301" s="133">
        <f>IF($O$17="X",$Q$9,'VA_k1=0.4_k2=0.6'!M300)</f>
        <v>5</v>
      </c>
      <c r="AB301" s="133">
        <f>IF($O$17="X",$R$9,IF($N$7="S1",'VA_k1=0.4_k2=0.6'!N300,IF($N$7="S2",'VA_k1=0.4_k2=0.6'!O300,IF($N$7="I",'VA_k1=0.4_k2=0.6'!P300,IF($N$7="R",'VA_k1=0.4_k2=0.6'!Q300,IF($N$7="D",'VA_k1=0.4_k2=0.6'!R300,IF($N$7="V",'VA_k1=0.4_k2=0.6'!S300,"")))))))</f>
        <v>0.24673704225551346</v>
      </c>
      <c r="AC301" s="133">
        <f>IF($O$18="X",$Q$9,'VA_k1=0.5_k2=0.5'!M300)</f>
        <v>5</v>
      </c>
      <c r="AD301" s="133">
        <f>IF($O$18="X",$R$9,IF($N$7="S1",'VA_k1=0.5_k2=0.5'!N300,IF($N$7="S2",'VA_k1=0.5_k2=0.5'!O300,IF($N$7="I",'VA_k1=0.5_k2=0.5'!P300,IF($N$7="R",'VA_k1=0.5_k2=0.5'!Q300,IF($N$7="D",'VA_k1=0.5_k2=0.5'!R300,IF($N$7="V",'VA_k1=0.5_k2=0.5'!S300,"")))))))</f>
        <v>0.24673704225551346</v>
      </c>
      <c r="AE301" s="133">
        <f>IF($O$19="X",$Q$9,'VA_k1=0.6_k2=0.4'!M300)</f>
        <v>5</v>
      </c>
      <c r="AF301" s="133">
        <f>IF($O$19="X",$R$9,IF($N$7="S1",'VA_k1=0.6_k2=0.4'!N300,IF($N$7="S2",'VA_k1=0.6_k2=0.4'!O300,IF($N$7="I",'VA_k1=0.6_k2=0.4'!P300,IF($N$7="R",'VA_k1=0.6_k2=0.4'!Q300,IF($N$7="D",'VA_k1=0.6_k2=0.4'!R300,IF($N$7="V",'VA_k1=0.6_k2=0.4'!S300,"")))))))</f>
        <v>0.24673704225551346</v>
      </c>
      <c r="AG301" s="133">
        <f>IF($O$20="X",$Q$9,'VA_k1=0.7_k2=0.3'!M300)</f>
        <v>5</v>
      </c>
      <c r="AH301" s="133">
        <f>IF($O$20="X",$R$9,IF($N$7="S1",'VA_k1=0.7_k2=0.3'!N300,IF($N$7="S2",'VA_k1=0.7_k2=0.3'!O300,IF($N$7="I",'VA_k1=0.7_k2=0.3'!P300,IF($N$7="R",'VA_k1=0.7_k2=0.3'!Q300,IF($N$7="D",'VA_k1=0.7_k2=0.3'!R300,IF($N$7="V",'VA_k1=0.7_k2=0.3'!S300,"")))))))</f>
        <v>0.24673704225551346</v>
      </c>
      <c r="AI301" s="133">
        <f>IF($O$21="X",$Q$9,'VA_k1=0.8_k2=0.2'!M300)</f>
        <v>5</v>
      </c>
      <c r="AJ301" s="133">
        <f>IF($O$21="X",$R$9,IF($N$7="S1",'VA_k1=0.8_k2=0.2'!N300,IF($N$7="S2",'VA_k1=0.8_k2=0.2'!O300,IF($N$7="I",'VA_k1=0.8_k2=0.2'!P300,IF($N$7="R",'VA_k1=0.8_k2=0.2'!Q300,IF($N$7="D",'VA_k1=0.8_k2=0.2'!R300,IF($N$7="V",'VA_k1=0.8_k2=0.2'!S300,"")))))))</f>
        <v>0.24673704225551346</v>
      </c>
      <c r="AK301" s="133" t="e">
        <f>IF($O$22="X",$Q$9,'VA_k1=0.9_k2=0.1'!M300)</f>
        <v>#N/A</v>
      </c>
      <c r="AL301" s="133" t="e">
        <f>IF($O$22="X",$R$9,IF($N$7="S1",'VA_k1=0.9_k2=0.1'!N300,IF($N$7="S2",'VA_k1=0.9_k2=0.1'!O300,IF($N$7="I",'VA_k1=0.9_k2=0.1'!P300,IF($N$7="R",'VA_k1=0.9_k2=0.1'!Q300,IF($N$7="D",'VA_k1=0.9_k2=0.1'!R300,IF($N$7="V",'VA_k1=0.9_k2=0.1'!S300,"")))))))</f>
        <v>#N/A</v>
      </c>
      <c r="AM301" s="133">
        <f>IF($O$23="X",$Q$9,'VA_k1=1.0_k2=0.0'!M300)</f>
        <v>5</v>
      </c>
      <c r="AN301" s="133">
        <f>IF($O$23="X",$R$9,IF($N$7="S1",'VA_k1=1.0_k2=0.0'!N300,IF($N$7="S2",'VA_k1=1.0_k2=0.0'!O300,IF($N$7="I",'VA_k1=1.0_k2=0.0'!P300,IF($N$7="R",'VA_k1=1.0_k2=0.0'!Q300,IF($N$7="D",'VA_k1=1.0_k2=0.0'!R300,IF($N$7="V",'VA_k1=1.0_k2=0.0'!S300,"")))))))</f>
        <v>0.24673704225551346</v>
      </c>
    </row>
    <row r="302" spans="17:40" x14ac:dyDescent="0.25">
      <c r="Q302" s="133" t="e">
        <f>IF($O$12="X",$Q$9,'RESULTS (2S)'!B316)</f>
        <v>#N/A</v>
      </c>
      <c r="R302" s="133" t="e">
        <f>IF($O$12="X",$R$9,IF($N$7="S1",'RESULTS (2S)'!C316,IF($N$7="S2",'RESULTS (2S)'!D316,IF($N$7="I",'RESULTS (2S)'!E316,IF($N$7="R",'RESULTS (2S)'!F316,IF($N$7="D",'RESULTS (2S)'!G316,IF($N$7="V",'RESULTS (2S)'!H316,"")))))))</f>
        <v>#N/A</v>
      </c>
      <c r="S302" s="133">
        <f>IF($O$13="X",$Q$9,'VA_k1=0.0_k2=1.0'!M301)</f>
        <v>5</v>
      </c>
      <c r="T302" s="133">
        <f>IF($O$13="X",$R$9,IF($N$7="S1",'VA_k1=0.0_k2=1.0'!N301,IF($N$7="S2",'VA_k1=0.0_k2=1.0'!O301,IF($N$7="I",'VA_k1=0.0_k2=1.0'!P301,IF($N$7="R",'VA_k1=0.0_k2=1.0'!Q301,IF($N$7="D",'VA_k1=0.0_k2=1.0'!R301,IF($N$7="V",'VA_k1=0.0_k2=1.0'!S301,"")))))))</f>
        <v>0.24673704225551346</v>
      </c>
      <c r="U302" s="133">
        <f>IF($O$14="X",$Q$9,'VA_k1=0.1_k2=0.9'!M301)</f>
        <v>5</v>
      </c>
      <c r="V302" s="133">
        <f>IF($O$14="X",$R$9,IF($N$7="S1",'VA_k1=0.1_k2=0.9'!N301,IF($N$7="S2",'VA_k1=0.1_k2=0.9'!O301,IF($N$7="I",'VA_k1=0.1_k2=0.9'!P301,IF($N$7="R",'VA_k1=0.1_k2=0.9'!Q301,IF($N$7="D",'VA_k1=0.1_k2=0.9'!R301,IF($N$7="V",'VA_k1=0.1_k2=0.9'!S301,"")))))))</f>
        <v>0.24673704225551346</v>
      </c>
      <c r="W302" s="133">
        <f>IF($O$15="X",$Q$9,'VA_k1=0.2_k2=0.8'!M301)</f>
        <v>5</v>
      </c>
      <c r="X302" s="133">
        <f>IF($O$15="X",$R$9,IF($N$7="S1",'VA_k1=0.2_k2=0.8'!N301,IF($N$7="S2",'VA_k1=0.2_k2=0.8'!O301,IF($N$7="I",'VA_k1=0.2_k2=0.8'!P301,IF($N$7="R",'VA_k1=0.2_k2=0.8'!Q301,IF($N$7="D",'VA_k1=0.2_k2=0.8'!R301,IF($N$7="V",'VA_k1=0.2_k2=0.8'!S301,"")))))))</f>
        <v>0.24673704225551346</v>
      </c>
      <c r="Y302" s="133">
        <f>IF($O$16="X",$Q$9,'VA_k1=0.3_k2=0.7'!M301)</f>
        <v>5</v>
      </c>
      <c r="Z302" s="133">
        <f>IF($O$16="X",$R$9,IF($N$7="S1",'VA_k1=0.3_k2=0.7'!N301,IF($N$7="S2",'VA_k1=0.3_k2=0.7'!O301,IF($N$7="I",'VA_k1=0.3_k2=0.7'!P301,IF($N$7="R",'VA_k1=0.3_k2=0.7'!Q301,IF($N$7="D",'VA_k1=0.3_k2=0.7'!R301,IF($N$7="V",'VA_k1=0.3_k2=0.7'!S301,"")))))))</f>
        <v>0.24673704225551346</v>
      </c>
      <c r="AA302" s="133">
        <f>IF($O$17="X",$Q$9,'VA_k1=0.4_k2=0.6'!M301)</f>
        <v>5</v>
      </c>
      <c r="AB302" s="133">
        <f>IF($O$17="X",$R$9,IF($N$7="S1",'VA_k1=0.4_k2=0.6'!N301,IF($N$7="S2",'VA_k1=0.4_k2=0.6'!O301,IF($N$7="I",'VA_k1=0.4_k2=0.6'!P301,IF($N$7="R",'VA_k1=0.4_k2=0.6'!Q301,IF($N$7="D",'VA_k1=0.4_k2=0.6'!R301,IF($N$7="V",'VA_k1=0.4_k2=0.6'!S301,"")))))))</f>
        <v>0.24673704225551346</v>
      </c>
      <c r="AC302" s="133">
        <f>IF($O$18="X",$Q$9,'VA_k1=0.5_k2=0.5'!M301)</f>
        <v>5</v>
      </c>
      <c r="AD302" s="133">
        <f>IF($O$18="X",$R$9,IF($N$7="S1",'VA_k1=0.5_k2=0.5'!N301,IF($N$7="S2",'VA_k1=0.5_k2=0.5'!O301,IF($N$7="I",'VA_k1=0.5_k2=0.5'!P301,IF($N$7="R",'VA_k1=0.5_k2=0.5'!Q301,IF($N$7="D",'VA_k1=0.5_k2=0.5'!R301,IF($N$7="V",'VA_k1=0.5_k2=0.5'!S301,"")))))))</f>
        <v>0.24673704225551346</v>
      </c>
      <c r="AE302" s="133">
        <f>IF($O$19="X",$Q$9,'VA_k1=0.6_k2=0.4'!M301)</f>
        <v>5</v>
      </c>
      <c r="AF302" s="133">
        <f>IF($O$19="X",$R$9,IF($N$7="S1",'VA_k1=0.6_k2=0.4'!N301,IF($N$7="S2",'VA_k1=0.6_k2=0.4'!O301,IF($N$7="I",'VA_k1=0.6_k2=0.4'!P301,IF($N$7="R",'VA_k1=0.6_k2=0.4'!Q301,IF($N$7="D",'VA_k1=0.6_k2=0.4'!R301,IF($N$7="V",'VA_k1=0.6_k2=0.4'!S301,"")))))))</f>
        <v>0.24673704225551346</v>
      </c>
      <c r="AG302" s="133">
        <f>IF($O$20="X",$Q$9,'VA_k1=0.7_k2=0.3'!M301)</f>
        <v>5</v>
      </c>
      <c r="AH302" s="133">
        <f>IF($O$20="X",$R$9,IF($N$7="S1",'VA_k1=0.7_k2=0.3'!N301,IF($N$7="S2",'VA_k1=0.7_k2=0.3'!O301,IF($N$7="I",'VA_k1=0.7_k2=0.3'!P301,IF($N$7="R",'VA_k1=0.7_k2=0.3'!Q301,IF($N$7="D",'VA_k1=0.7_k2=0.3'!R301,IF($N$7="V",'VA_k1=0.7_k2=0.3'!S301,"")))))))</f>
        <v>0.24673704225551346</v>
      </c>
      <c r="AI302" s="133">
        <f>IF($O$21="X",$Q$9,'VA_k1=0.8_k2=0.2'!M301)</f>
        <v>5</v>
      </c>
      <c r="AJ302" s="133">
        <f>IF($O$21="X",$R$9,IF($N$7="S1",'VA_k1=0.8_k2=0.2'!N301,IF($N$7="S2",'VA_k1=0.8_k2=0.2'!O301,IF($N$7="I",'VA_k1=0.8_k2=0.2'!P301,IF($N$7="R",'VA_k1=0.8_k2=0.2'!Q301,IF($N$7="D",'VA_k1=0.8_k2=0.2'!R301,IF($N$7="V",'VA_k1=0.8_k2=0.2'!S301,"")))))))</f>
        <v>0.24673704225551346</v>
      </c>
      <c r="AK302" s="133" t="e">
        <f>IF($O$22="X",$Q$9,'VA_k1=0.9_k2=0.1'!M301)</f>
        <v>#N/A</v>
      </c>
      <c r="AL302" s="133" t="e">
        <f>IF($O$22="X",$R$9,IF($N$7="S1",'VA_k1=0.9_k2=0.1'!N301,IF($N$7="S2",'VA_k1=0.9_k2=0.1'!O301,IF($N$7="I",'VA_k1=0.9_k2=0.1'!P301,IF($N$7="R",'VA_k1=0.9_k2=0.1'!Q301,IF($N$7="D",'VA_k1=0.9_k2=0.1'!R301,IF($N$7="V",'VA_k1=0.9_k2=0.1'!S301,"")))))))</f>
        <v>#N/A</v>
      </c>
      <c r="AM302" s="133">
        <f>IF($O$23="X",$Q$9,'VA_k1=1.0_k2=0.0'!M301)</f>
        <v>5</v>
      </c>
      <c r="AN302" s="133">
        <f>IF($O$23="X",$R$9,IF($N$7="S1",'VA_k1=1.0_k2=0.0'!N301,IF($N$7="S2",'VA_k1=1.0_k2=0.0'!O301,IF($N$7="I",'VA_k1=1.0_k2=0.0'!P301,IF($N$7="R",'VA_k1=1.0_k2=0.0'!Q301,IF($N$7="D",'VA_k1=1.0_k2=0.0'!R301,IF($N$7="V",'VA_k1=1.0_k2=0.0'!S301,"")))))))</f>
        <v>0.24673704225551346</v>
      </c>
    </row>
    <row r="303" spans="17:40" x14ac:dyDescent="0.25">
      <c r="Q303" s="133" t="e">
        <f>IF($O$12="X",$Q$9,'RESULTS (2S)'!B317)</f>
        <v>#N/A</v>
      </c>
      <c r="R303" s="133" t="e">
        <f>IF($O$12="X",$R$9,IF($N$7="S1",'RESULTS (2S)'!C317,IF($N$7="S2",'RESULTS (2S)'!D317,IF($N$7="I",'RESULTS (2S)'!E317,IF($N$7="R",'RESULTS (2S)'!F317,IF($N$7="D",'RESULTS (2S)'!G317,IF($N$7="V",'RESULTS (2S)'!H317,"")))))))</f>
        <v>#N/A</v>
      </c>
      <c r="S303" s="133">
        <f>IF($O$13="X",$Q$9,'VA_k1=0.0_k2=1.0'!M302)</f>
        <v>5</v>
      </c>
      <c r="T303" s="133">
        <f>IF($O$13="X",$R$9,IF($N$7="S1",'VA_k1=0.0_k2=1.0'!N302,IF($N$7="S2",'VA_k1=0.0_k2=1.0'!O302,IF($N$7="I",'VA_k1=0.0_k2=1.0'!P302,IF($N$7="R",'VA_k1=0.0_k2=1.0'!Q302,IF($N$7="D",'VA_k1=0.0_k2=1.0'!R302,IF($N$7="V",'VA_k1=0.0_k2=1.0'!S302,"")))))))</f>
        <v>0.24673704225551346</v>
      </c>
      <c r="U303" s="133">
        <f>IF($O$14="X",$Q$9,'VA_k1=0.1_k2=0.9'!M302)</f>
        <v>5</v>
      </c>
      <c r="V303" s="133">
        <f>IF($O$14="X",$R$9,IF($N$7="S1",'VA_k1=0.1_k2=0.9'!N302,IF($N$7="S2",'VA_k1=0.1_k2=0.9'!O302,IF($N$7="I",'VA_k1=0.1_k2=0.9'!P302,IF($N$7="R",'VA_k1=0.1_k2=0.9'!Q302,IF($N$7="D",'VA_k1=0.1_k2=0.9'!R302,IF($N$7="V",'VA_k1=0.1_k2=0.9'!S302,"")))))))</f>
        <v>0.24673704225551346</v>
      </c>
      <c r="W303" s="133">
        <f>IF($O$15="X",$Q$9,'VA_k1=0.2_k2=0.8'!M302)</f>
        <v>5</v>
      </c>
      <c r="X303" s="133">
        <f>IF($O$15="X",$R$9,IF($N$7="S1",'VA_k1=0.2_k2=0.8'!N302,IF($N$7="S2",'VA_k1=0.2_k2=0.8'!O302,IF($N$7="I",'VA_k1=0.2_k2=0.8'!P302,IF($N$7="R",'VA_k1=0.2_k2=0.8'!Q302,IF($N$7="D",'VA_k1=0.2_k2=0.8'!R302,IF($N$7="V",'VA_k1=0.2_k2=0.8'!S302,"")))))))</f>
        <v>0.24673704225551346</v>
      </c>
      <c r="Y303" s="133">
        <f>IF($O$16="X",$Q$9,'VA_k1=0.3_k2=0.7'!M302)</f>
        <v>5</v>
      </c>
      <c r="Z303" s="133">
        <f>IF($O$16="X",$R$9,IF($N$7="S1",'VA_k1=0.3_k2=0.7'!N302,IF($N$7="S2",'VA_k1=0.3_k2=0.7'!O302,IF($N$7="I",'VA_k1=0.3_k2=0.7'!P302,IF($N$7="R",'VA_k1=0.3_k2=0.7'!Q302,IF($N$7="D",'VA_k1=0.3_k2=0.7'!R302,IF($N$7="V",'VA_k1=0.3_k2=0.7'!S302,"")))))))</f>
        <v>0.24673704225551346</v>
      </c>
      <c r="AA303" s="133">
        <f>IF($O$17="X",$Q$9,'VA_k1=0.4_k2=0.6'!M302)</f>
        <v>5</v>
      </c>
      <c r="AB303" s="133">
        <f>IF($O$17="X",$R$9,IF($N$7="S1",'VA_k1=0.4_k2=0.6'!N302,IF($N$7="S2",'VA_k1=0.4_k2=0.6'!O302,IF($N$7="I",'VA_k1=0.4_k2=0.6'!P302,IF($N$7="R",'VA_k1=0.4_k2=0.6'!Q302,IF($N$7="D",'VA_k1=0.4_k2=0.6'!R302,IF($N$7="V",'VA_k1=0.4_k2=0.6'!S302,"")))))))</f>
        <v>0.24673704225551346</v>
      </c>
      <c r="AC303" s="133">
        <f>IF($O$18="X",$Q$9,'VA_k1=0.5_k2=0.5'!M302)</f>
        <v>5</v>
      </c>
      <c r="AD303" s="133">
        <f>IF($O$18="X",$R$9,IF($N$7="S1",'VA_k1=0.5_k2=0.5'!N302,IF($N$7="S2",'VA_k1=0.5_k2=0.5'!O302,IF($N$7="I",'VA_k1=0.5_k2=0.5'!P302,IF($N$7="R",'VA_k1=0.5_k2=0.5'!Q302,IF($N$7="D",'VA_k1=0.5_k2=0.5'!R302,IF($N$7="V",'VA_k1=0.5_k2=0.5'!S302,"")))))))</f>
        <v>0.24673704225551346</v>
      </c>
      <c r="AE303" s="133">
        <f>IF($O$19="X",$Q$9,'VA_k1=0.6_k2=0.4'!M302)</f>
        <v>5</v>
      </c>
      <c r="AF303" s="133">
        <f>IF($O$19="X",$R$9,IF($N$7="S1",'VA_k1=0.6_k2=0.4'!N302,IF($N$7="S2",'VA_k1=0.6_k2=0.4'!O302,IF($N$7="I",'VA_k1=0.6_k2=0.4'!P302,IF($N$7="R",'VA_k1=0.6_k2=0.4'!Q302,IF($N$7="D",'VA_k1=0.6_k2=0.4'!R302,IF($N$7="V",'VA_k1=0.6_k2=0.4'!S302,"")))))))</f>
        <v>0.24673704225551346</v>
      </c>
      <c r="AG303" s="133">
        <f>IF($O$20="X",$Q$9,'VA_k1=0.7_k2=0.3'!M302)</f>
        <v>5</v>
      </c>
      <c r="AH303" s="133">
        <f>IF($O$20="X",$R$9,IF($N$7="S1",'VA_k1=0.7_k2=0.3'!N302,IF($N$7="S2",'VA_k1=0.7_k2=0.3'!O302,IF($N$7="I",'VA_k1=0.7_k2=0.3'!P302,IF($N$7="R",'VA_k1=0.7_k2=0.3'!Q302,IF($N$7="D",'VA_k1=0.7_k2=0.3'!R302,IF($N$7="V",'VA_k1=0.7_k2=0.3'!S302,"")))))))</f>
        <v>0.24673704225551346</v>
      </c>
      <c r="AI303" s="133">
        <f>IF($O$21="X",$Q$9,'VA_k1=0.8_k2=0.2'!M302)</f>
        <v>5</v>
      </c>
      <c r="AJ303" s="133">
        <f>IF($O$21="X",$R$9,IF($N$7="S1",'VA_k1=0.8_k2=0.2'!N302,IF($N$7="S2",'VA_k1=0.8_k2=0.2'!O302,IF($N$7="I",'VA_k1=0.8_k2=0.2'!P302,IF($N$7="R",'VA_k1=0.8_k2=0.2'!Q302,IF($N$7="D",'VA_k1=0.8_k2=0.2'!R302,IF($N$7="V",'VA_k1=0.8_k2=0.2'!S302,"")))))))</f>
        <v>0.24673704225551346</v>
      </c>
      <c r="AK303" s="133" t="e">
        <f>IF($O$22="X",$Q$9,'VA_k1=0.9_k2=0.1'!M302)</f>
        <v>#N/A</v>
      </c>
      <c r="AL303" s="133" t="e">
        <f>IF($O$22="X",$R$9,IF($N$7="S1",'VA_k1=0.9_k2=0.1'!N302,IF($N$7="S2",'VA_k1=0.9_k2=0.1'!O302,IF($N$7="I",'VA_k1=0.9_k2=0.1'!P302,IF($N$7="R",'VA_k1=0.9_k2=0.1'!Q302,IF($N$7="D",'VA_k1=0.9_k2=0.1'!R302,IF($N$7="V",'VA_k1=0.9_k2=0.1'!S302,"")))))))</f>
        <v>#N/A</v>
      </c>
      <c r="AM303" s="133">
        <f>IF($O$23="X",$Q$9,'VA_k1=1.0_k2=0.0'!M302)</f>
        <v>5</v>
      </c>
      <c r="AN303" s="133">
        <f>IF($O$23="X",$R$9,IF($N$7="S1",'VA_k1=1.0_k2=0.0'!N302,IF($N$7="S2",'VA_k1=1.0_k2=0.0'!O302,IF($N$7="I",'VA_k1=1.0_k2=0.0'!P302,IF($N$7="R",'VA_k1=1.0_k2=0.0'!Q302,IF($N$7="D",'VA_k1=1.0_k2=0.0'!R302,IF($N$7="V",'VA_k1=1.0_k2=0.0'!S302,"")))))))</f>
        <v>0.24673704225551346</v>
      </c>
    </row>
    <row r="304" spans="17:40" x14ac:dyDescent="0.25">
      <c r="Q304" s="133" t="e">
        <f>IF($O$12="X",$Q$9,'RESULTS (2S)'!B318)</f>
        <v>#N/A</v>
      </c>
      <c r="R304" s="133" t="e">
        <f>IF($O$12="X",$R$9,IF($N$7="S1",'RESULTS (2S)'!C318,IF($N$7="S2",'RESULTS (2S)'!D318,IF($N$7="I",'RESULTS (2S)'!E318,IF($N$7="R",'RESULTS (2S)'!F318,IF($N$7="D",'RESULTS (2S)'!G318,IF($N$7="V",'RESULTS (2S)'!H318,"")))))))</f>
        <v>#N/A</v>
      </c>
      <c r="S304" s="133">
        <f>IF($O$13="X",$Q$9,'VA_k1=0.0_k2=1.0'!M303)</f>
        <v>5</v>
      </c>
      <c r="T304" s="133">
        <f>IF($O$13="X",$R$9,IF($N$7="S1",'VA_k1=0.0_k2=1.0'!N303,IF($N$7="S2",'VA_k1=0.0_k2=1.0'!O303,IF($N$7="I",'VA_k1=0.0_k2=1.0'!P303,IF($N$7="R",'VA_k1=0.0_k2=1.0'!Q303,IF($N$7="D",'VA_k1=0.0_k2=1.0'!R303,IF($N$7="V",'VA_k1=0.0_k2=1.0'!S303,"")))))))</f>
        <v>0.24673704225551346</v>
      </c>
      <c r="U304" s="133">
        <f>IF($O$14="X",$Q$9,'VA_k1=0.1_k2=0.9'!M303)</f>
        <v>5</v>
      </c>
      <c r="V304" s="133">
        <f>IF($O$14="X",$R$9,IF($N$7="S1",'VA_k1=0.1_k2=0.9'!N303,IF($N$7="S2",'VA_k1=0.1_k2=0.9'!O303,IF($N$7="I",'VA_k1=0.1_k2=0.9'!P303,IF($N$7="R",'VA_k1=0.1_k2=0.9'!Q303,IF($N$7="D",'VA_k1=0.1_k2=0.9'!R303,IF($N$7="V",'VA_k1=0.1_k2=0.9'!S303,"")))))))</f>
        <v>0.24673704225551346</v>
      </c>
      <c r="W304" s="133">
        <f>IF($O$15="X",$Q$9,'VA_k1=0.2_k2=0.8'!M303)</f>
        <v>5</v>
      </c>
      <c r="X304" s="133">
        <f>IF($O$15="X",$R$9,IF($N$7="S1",'VA_k1=0.2_k2=0.8'!N303,IF($N$7="S2",'VA_k1=0.2_k2=0.8'!O303,IF($N$7="I",'VA_k1=0.2_k2=0.8'!P303,IF($N$7="R",'VA_k1=0.2_k2=0.8'!Q303,IF($N$7="D",'VA_k1=0.2_k2=0.8'!R303,IF($N$7="V",'VA_k1=0.2_k2=0.8'!S303,"")))))))</f>
        <v>0.24673704225551346</v>
      </c>
      <c r="Y304" s="133">
        <f>IF($O$16="X",$Q$9,'VA_k1=0.3_k2=0.7'!M303)</f>
        <v>5</v>
      </c>
      <c r="Z304" s="133">
        <f>IF($O$16="X",$R$9,IF($N$7="S1",'VA_k1=0.3_k2=0.7'!N303,IF($N$7="S2",'VA_k1=0.3_k2=0.7'!O303,IF($N$7="I",'VA_k1=0.3_k2=0.7'!P303,IF($N$7="R",'VA_k1=0.3_k2=0.7'!Q303,IF($N$7="D",'VA_k1=0.3_k2=0.7'!R303,IF($N$7="V",'VA_k1=0.3_k2=0.7'!S303,"")))))))</f>
        <v>0.24673704225551346</v>
      </c>
      <c r="AA304" s="133">
        <f>IF($O$17="X",$Q$9,'VA_k1=0.4_k2=0.6'!M303)</f>
        <v>5</v>
      </c>
      <c r="AB304" s="133">
        <f>IF($O$17="X",$R$9,IF($N$7="S1",'VA_k1=0.4_k2=0.6'!N303,IF($N$7="S2",'VA_k1=0.4_k2=0.6'!O303,IF($N$7="I",'VA_k1=0.4_k2=0.6'!P303,IF($N$7="R",'VA_k1=0.4_k2=0.6'!Q303,IF($N$7="D",'VA_k1=0.4_k2=0.6'!R303,IF($N$7="V",'VA_k1=0.4_k2=0.6'!S303,"")))))))</f>
        <v>0.24673704225551346</v>
      </c>
      <c r="AC304" s="133">
        <f>IF($O$18="X",$Q$9,'VA_k1=0.5_k2=0.5'!M303)</f>
        <v>5</v>
      </c>
      <c r="AD304" s="133">
        <f>IF($O$18="X",$R$9,IF($N$7="S1",'VA_k1=0.5_k2=0.5'!N303,IF($N$7="S2",'VA_k1=0.5_k2=0.5'!O303,IF($N$7="I",'VA_k1=0.5_k2=0.5'!P303,IF($N$7="R",'VA_k1=0.5_k2=0.5'!Q303,IF($N$7="D",'VA_k1=0.5_k2=0.5'!R303,IF($N$7="V",'VA_k1=0.5_k2=0.5'!S303,"")))))))</f>
        <v>0.24673704225551346</v>
      </c>
      <c r="AE304" s="133">
        <f>IF($O$19="X",$Q$9,'VA_k1=0.6_k2=0.4'!M303)</f>
        <v>5</v>
      </c>
      <c r="AF304" s="133">
        <f>IF($O$19="X",$R$9,IF($N$7="S1",'VA_k1=0.6_k2=0.4'!N303,IF($N$7="S2",'VA_k1=0.6_k2=0.4'!O303,IF($N$7="I",'VA_k1=0.6_k2=0.4'!P303,IF($N$7="R",'VA_k1=0.6_k2=0.4'!Q303,IF($N$7="D",'VA_k1=0.6_k2=0.4'!R303,IF($N$7="V",'VA_k1=0.6_k2=0.4'!S303,"")))))))</f>
        <v>0.24673704225551346</v>
      </c>
      <c r="AG304" s="133">
        <f>IF($O$20="X",$Q$9,'VA_k1=0.7_k2=0.3'!M303)</f>
        <v>5</v>
      </c>
      <c r="AH304" s="133">
        <f>IF($O$20="X",$R$9,IF($N$7="S1",'VA_k1=0.7_k2=0.3'!N303,IF($N$7="S2",'VA_k1=0.7_k2=0.3'!O303,IF($N$7="I",'VA_k1=0.7_k2=0.3'!P303,IF($N$7="R",'VA_k1=0.7_k2=0.3'!Q303,IF($N$7="D",'VA_k1=0.7_k2=0.3'!R303,IF($N$7="V",'VA_k1=0.7_k2=0.3'!S303,"")))))))</f>
        <v>0.24673704225551346</v>
      </c>
      <c r="AI304" s="133">
        <f>IF($O$21="X",$Q$9,'VA_k1=0.8_k2=0.2'!M303)</f>
        <v>5</v>
      </c>
      <c r="AJ304" s="133">
        <f>IF($O$21="X",$R$9,IF($N$7="S1",'VA_k1=0.8_k2=0.2'!N303,IF($N$7="S2",'VA_k1=0.8_k2=0.2'!O303,IF($N$7="I",'VA_k1=0.8_k2=0.2'!P303,IF($N$7="R",'VA_k1=0.8_k2=0.2'!Q303,IF($N$7="D",'VA_k1=0.8_k2=0.2'!R303,IF($N$7="V",'VA_k1=0.8_k2=0.2'!S303,"")))))))</f>
        <v>0.24673704225551346</v>
      </c>
      <c r="AK304" s="133" t="e">
        <f>IF($O$22="X",$Q$9,'VA_k1=0.9_k2=0.1'!M303)</f>
        <v>#N/A</v>
      </c>
      <c r="AL304" s="133" t="e">
        <f>IF($O$22="X",$R$9,IF($N$7="S1",'VA_k1=0.9_k2=0.1'!N303,IF($N$7="S2",'VA_k1=0.9_k2=0.1'!O303,IF($N$7="I",'VA_k1=0.9_k2=0.1'!P303,IF($N$7="R",'VA_k1=0.9_k2=0.1'!Q303,IF($N$7="D",'VA_k1=0.9_k2=0.1'!R303,IF($N$7="V",'VA_k1=0.9_k2=0.1'!S303,"")))))))</f>
        <v>#N/A</v>
      </c>
      <c r="AM304" s="133">
        <f>IF($O$23="X",$Q$9,'VA_k1=1.0_k2=0.0'!M303)</f>
        <v>5</v>
      </c>
      <c r="AN304" s="133">
        <f>IF($O$23="X",$R$9,IF($N$7="S1",'VA_k1=1.0_k2=0.0'!N303,IF($N$7="S2",'VA_k1=1.0_k2=0.0'!O303,IF($N$7="I",'VA_k1=1.0_k2=0.0'!P303,IF($N$7="R",'VA_k1=1.0_k2=0.0'!Q303,IF($N$7="D",'VA_k1=1.0_k2=0.0'!R303,IF($N$7="V",'VA_k1=1.0_k2=0.0'!S303,"")))))))</f>
        <v>0.24673704225551346</v>
      </c>
    </row>
    <row r="305" spans="17:40" x14ac:dyDescent="0.25">
      <c r="Q305" s="133" t="e">
        <f>IF($O$12="X",$Q$9,'RESULTS (2S)'!B319)</f>
        <v>#N/A</v>
      </c>
      <c r="R305" s="133" t="e">
        <f>IF($O$12="X",$R$9,IF($N$7="S1",'RESULTS (2S)'!C319,IF($N$7="S2",'RESULTS (2S)'!D319,IF($N$7="I",'RESULTS (2S)'!E319,IF($N$7="R",'RESULTS (2S)'!F319,IF($N$7="D",'RESULTS (2S)'!G319,IF($N$7="V",'RESULTS (2S)'!H319,"")))))))</f>
        <v>#N/A</v>
      </c>
      <c r="S305" s="133">
        <f>IF($O$13="X",$Q$9,'VA_k1=0.0_k2=1.0'!M304)</f>
        <v>5</v>
      </c>
      <c r="T305" s="133">
        <f>IF($O$13="X",$R$9,IF($N$7="S1",'VA_k1=0.0_k2=1.0'!N304,IF($N$7="S2",'VA_k1=0.0_k2=1.0'!O304,IF($N$7="I",'VA_k1=0.0_k2=1.0'!P304,IF($N$7="R",'VA_k1=0.0_k2=1.0'!Q304,IF($N$7="D",'VA_k1=0.0_k2=1.0'!R304,IF($N$7="V",'VA_k1=0.0_k2=1.0'!S304,"")))))))</f>
        <v>0.24673704225551346</v>
      </c>
      <c r="U305" s="133">
        <f>IF($O$14="X",$Q$9,'VA_k1=0.1_k2=0.9'!M304)</f>
        <v>5</v>
      </c>
      <c r="V305" s="133">
        <f>IF($O$14="X",$R$9,IF($N$7="S1",'VA_k1=0.1_k2=0.9'!N304,IF($N$7="S2",'VA_k1=0.1_k2=0.9'!O304,IF($N$7="I",'VA_k1=0.1_k2=0.9'!P304,IF($N$7="R",'VA_k1=0.1_k2=0.9'!Q304,IF($N$7="D",'VA_k1=0.1_k2=0.9'!R304,IF($N$7="V",'VA_k1=0.1_k2=0.9'!S304,"")))))))</f>
        <v>0.24673704225551346</v>
      </c>
      <c r="W305" s="133">
        <f>IF($O$15="X",$Q$9,'VA_k1=0.2_k2=0.8'!M304)</f>
        <v>5</v>
      </c>
      <c r="X305" s="133">
        <f>IF($O$15="X",$R$9,IF($N$7="S1",'VA_k1=0.2_k2=0.8'!N304,IF($N$7="S2",'VA_k1=0.2_k2=0.8'!O304,IF($N$7="I",'VA_k1=0.2_k2=0.8'!P304,IF($N$7="R",'VA_k1=0.2_k2=0.8'!Q304,IF($N$7="D",'VA_k1=0.2_k2=0.8'!R304,IF($N$7="V",'VA_k1=0.2_k2=0.8'!S304,"")))))))</f>
        <v>0.24673704225551346</v>
      </c>
      <c r="Y305" s="133">
        <f>IF($O$16="X",$Q$9,'VA_k1=0.3_k2=0.7'!M304)</f>
        <v>5</v>
      </c>
      <c r="Z305" s="133">
        <f>IF($O$16="X",$R$9,IF($N$7="S1",'VA_k1=0.3_k2=0.7'!N304,IF($N$7="S2",'VA_k1=0.3_k2=0.7'!O304,IF($N$7="I",'VA_k1=0.3_k2=0.7'!P304,IF($N$7="R",'VA_k1=0.3_k2=0.7'!Q304,IF($N$7="D",'VA_k1=0.3_k2=0.7'!R304,IF($N$7="V",'VA_k1=0.3_k2=0.7'!S304,"")))))))</f>
        <v>0.24673704225551346</v>
      </c>
      <c r="AA305" s="133">
        <f>IF($O$17="X",$Q$9,'VA_k1=0.4_k2=0.6'!M304)</f>
        <v>5</v>
      </c>
      <c r="AB305" s="133">
        <f>IF($O$17="X",$R$9,IF($N$7="S1",'VA_k1=0.4_k2=0.6'!N304,IF($N$7="S2",'VA_k1=0.4_k2=0.6'!O304,IF($N$7="I",'VA_k1=0.4_k2=0.6'!P304,IF($N$7="R",'VA_k1=0.4_k2=0.6'!Q304,IF($N$7="D",'VA_k1=0.4_k2=0.6'!R304,IF($N$7="V",'VA_k1=0.4_k2=0.6'!S304,"")))))))</f>
        <v>0.24673704225551346</v>
      </c>
      <c r="AC305" s="133">
        <f>IF($O$18="X",$Q$9,'VA_k1=0.5_k2=0.5'!M304)</f>
        <v>5</v>
      </c>
      <c r="AD305" s="133">
        <f>IF($O$18="X",$R$9,IF($N$7="S1",'VA_k1=0.5_k2=0.5'!N304,IF($N$7="S2",'VA_k1=0.5_k2=0.5'!O304,IF($N$7="I",'VA_k1=0.5_k2=0.5'!P304,IF($N$7="R",'VA_k1=0.5_k2=0.5'!Q304,IF($N$7="D",'VA_k1=0.5_k2=0.5'!R304,IF($N$7="V",'VA_k1=0.5_k2=0.5'!S304,"")))))))</f>
        <v>0.24673704225551346</v>
      </c>
      <c r="AE305" s="133">
        <f>IF($O$19="X",$Q$9,'VA_k1=0.6_k2=0.4'!M304)</f>
        <v>5</v>
      </c>
      <c r="AF305" s="133">
        <f>IF($O$19="X",$R$9,IF($N$7="S1",'VA_k1=0.6_k2=0.4'!N304,IF($N$7="S2",'VA_k1=0.6_k2=0.4'!O304,IF($N$7="I",'VA_k1=0.6_k2=0.4'!P304,IF($N$7="R",'VA_k1=0.6_k2=0.4'!Q304,IF($N$7="D",'VA_k1=0.6_k2=0.4'!R304,IF($N$7="V",'VA_k1=0.6_k2=0.4'!S304,"")))))))</f>
        <v>0.24673704225551346</v>
      </c>
      <c r="AG305" s="133">
        <f>IF($O$20="X",$Q$9,'VA_k1=0.7_k2=0.3'!M304)</f>
        <v>5</v>
      </c>
      <c r="AH305" s="133">
        <f>IF($O$20="X",$R$9,IF($N$7="S1",'VA_k1=0.7_k2=0.3'!N304,IF($N$7="S2",'VA_k1=0.7_k2=0.3'!O304,IF($N$7="I",'VA_k1=0.7_k2=0.3'!P304,IF($N$7="R",'VA_k1=0.7_k2=0.3'!Q304,IF($N$7="D",'VA_k1=0.7_k2=0.3'!R304,IF($N$7="V",'VA_k1=0.7_k2=0.3'!S304,"")))))))</f>
        <v>0.24673704225551346</v>
      </c>
      <c r="AI305" s="133">
        <f>IF($O$21="X",$Q$9,'VA_k1=0.8_k2=0.2'!M304)</f>
        <v>5</v>
      </c>
      <c r="AJ305" s="133">
        <f>IF($O$21="X",$R$9,IF($N$7="S1",'VA_k1=0.8_k2=0.2'!N304,IF($N$7="S2",'VA_k1=0.8_k2=0.2'!O304,IF($N$7="I",'VA_k1=0.8_k2=0.2'!P304,IF($N$7="R",'VA_k1=0.8_k2=0.2'!Q304,IF($N$7="D",'VA_k1=0.8_k2=0.2'!R304,IF($N$7="V",'VA_k1=0.8_k2=0.2'!S304,"")))))))</f>
        <v>0.24673704225551346</v>
      </c>
      <c r="AK305" s="133" t="e">
        <f>IF($O$22="X",$Q$9,'VA_k1=0.9_k2=0.1'!M304)</f>
        <v>#N/A</v>
      </c>
      <c r="AL305" s="133" t="e">
        <f>IF($O$22="X",$R$9,IF($N$7="S1",'VA_k1=0.9_k2=0.1'!N304,IF($N$7="S2",'VA_k1=0.9_k2=0.1'!O304,IF($N$7="I",'VA_k1=0.9_k2=0.1'!P304,IF($N$7="R",'VA_k1=0.9_k2=0.1'!Q304,IF($N$7="D",'VA_k1=0.9_k2=0.1'!R304,IF($N$7="V",'VA_k1=0.9_k2=0.1'!S304,"")))))))</f>
        <v>#N/A</v>
      </c>
      <c r="AM305" s="133">
        <f>IF($O$23="X",$Q$9,'VA_k1=1.0_k2=0.0'!M304)</f>
        <v>5</v>
      </c>
      <c r="AN305" s="133">
        <f>IF($O$23="X",$R$9,IF($N$7="S1",'VA_k1=1.0_k2=0.0'!N304,IF($N$7="S2",'VA_k1=1.0_k2=0.0'!O304,IF($N$7="I",'VA_k1=1.0_k2=0.0'!P304,IF($N$7="R",'VA_k1=1.0_k2=0.0'!Q304,IF($N$7="D",'VA_k1=1.0_k2=0.0'!R304,IF($N$7="V",'VA_k1=1.0_k2=0.0'!S304,"")))))))</f>
        <v>0.24673704225551346</v>
      </c>
    </row>
    <row r="306" spans="17:40" x14ac:dyDescent="0.25">
      <c r="Q306" s="133" t="e">
        <f>IF($O$12="X",$Q$9,'RESULTS (2S)'!B320)</f>
        <v>#N/A</v>
      </c>
      <c r="R306" s="133" t="e">
        <f>IF($O$12="X",$R$9,IF($N$7="S1",'RESULTS (2S)'!C320,IF($N$7="S2",'RESULTS (2S)'!D320,IF($N$7="I",'RESULTS (2S)'!E320,IF($N$7="R",'RESULTS (2S)'!F320,IF($N$7="D",'RESULTS (2S)'!G320,IF($N$7="V",'RESULTS (2S)'!H320,"")))))))</f>
        <v>#N/A</v>
      </c>
      <c r="S306" s="133">
        <f>IF($O$13="X",$Q$9,'VA_k1=0.0_k2=1.0'!M305)</f>
        <v>5</v>
      </c>
      <c r="T306" s="133">
        <f>IF($O$13="X",$R$9,IF($N$7="S1",'VA_k1=0.0_k2=1.0'!N305,IF($N$7="S2",'VA_k1=0.0_k2=1.0'!O305,IF($N$7="I",'VA_k1=0.0_k2=1.0'!P305,IF($N$7="R",'VA_k1=0.0_k2=1.0'!Q305,IF($N$7="D",'VA_k1=0.0_k2=1.0'!R305,IF($N$7="V",'VA_k1=0.0_k2=1.0'!S305,"")))))))</f>
        <v>0.24673704225551346</v>
      </c>
      <c r="U306" s="133">
        <f>IF($O$14="X",$Q$9,'VA_k1=0.1_k2=0.9'!M305)</f>
        <v>5</v>
      </c>
      <c r="V306" s="133">
        <f>IF($O$14="X",$R$9,IF($N$7="S1",'VA_k1=0.1_k2=0.9'!N305,IF($N$7="S2",'VA_k1=0.1_k2=0.9'!O305,IF($N$7="I",'VA_k1=0.1_k2=0.9'!P305,IF($N$7="R",'VA_k1=0.1_k2=0.9'!Q305,IF($N$7="D",'VA_k1=0.1_k2=0.9'!R305,IF($N$7="V",'VA_k1=0.1_k2=0.9'!S305,"")))))))</f>
        <v>0.24673704225551346</v>
      </c>
      <c r="W306" s="133">
        <f>IF($O$15="X",$Q$9,'VA_k1=0.2_k2=0.8'!M305)</f>
        <v>5</v>
      </c>
      <c r="X306" s="133">
        <f>IF($O$15="X",$R$9,IF($N$7="S1",'VA_k1=0.2_k2=0.8'!N305,IF($N$7="S2",'VA_k1=0.2_k2=0.8'!O305,IF($N$7="I",'VA_k1=0.2_k2=0.8'!P305,IF($N$7="R",'VA_k1=0.2_k2=0.8'!Q305,IF($N$7="D",'VA_k1=0.2_k2=0.8'!R305,IF($N$7="V",'VA_k1=0.2_k2=0.8'!S305,"")))))))</f>
        <v>0.24673704225551346</v>
      </c>
      <c r="Y306" s="133">
        <f>IF($O$16="X",$Q$9,'VA_k1=0.3_k2=0.7'!M305)</f>
        <v>5</v>
      </c>
      <c r="Z306" s="133">
        <f>IF($O$16="X",$R$9,IF($N$7="S1",'VA_k1=0.3_k2=0.7'!N305,IF($N$7="S2",'VA_k1=0.3_k2=0.7'!O305,IF($N$7="I",'VA_k1=0.3_k2=0.7'!P305,IF($N$7="R",'VA_k1=0.3_k2=0.7'!Q305,IF($N$7="D",'VA_k1=0.3_k2=0.7'!R305,IF($N$7="V",'VA_k1=0.3_k2=0.7'!S305,"")))))))</f>
        <v>0.24673704225551346</v>
      </c>
      <c r="AA306" s="133">
        <f>IF($O$17="X",$Q$9,'VA_k1=0.4_k2=0.6'!M305)</f>
        <v>5</v>
      </c>
      <c r="AB306" s="133">
        <f>IF($O$17="X",$R$9,IF($N$7="S1",'VA_k1=0.4_k2=0.6'!N305,IF($N$7="S2",'VA_k1=0.4_k2=0.6'!O305,IF($N$7="I",'VA_k1=0.4_k2=0.6'!P305,IF($N$7="R",'VA_k1=0.4_k2=0.6'!Q305,IF($N$7="D",'VA_k1=0.4_k2=0.6'!R305,IF($N$7="V",'VA_k1=0.4_k2=0.6'!S305,"")))))))</f>
        <v>0.24673704225551346</v>
      </c>
      <c r="AC306" s="133">
        <f>IF($O$18="X",$Q$9,'VA_k1=0.5_k2=0.5'!M305)</f>
        <v>5</v>
      </c>
      <c r="AD306" s="133">
        <f>IF($O$18="X",$R$9,IF($N$7="S1",'VA_k1=0.5_k2=0.5'!N305,IF($N$7="S2",'VA_k1=0.5_k2=0.5'!O305,IF($N$7="I",'VA_k1=0.5_k2=0.5'!P305,IF($N$7="R",'VA_k1=0.5_k2=0.5'!Q305,IF($N$7="D",'VA_k1=0.5_k2=0.5'!R305,IF($N$7="V",'VA_k1=0.5_k2=0.5'!S305,"")))))))</f>
        <v>0.24673704225551346</v>
      </c>
      <c r="AE306" s="133">
        <f>IF($O$19="X",$Q$9,'VA_k1=0.6_k2=0.4'!M305)</f>
        <v>5</v>
      </c>
      <c r="AF306" s="133">
        <f>IF($O$19="X",$R$9,IF($N$7="S1",'VA_k1=0.6_k2=0.4'!N305,IF($N$7="S2",'VA_k1=0.6_k2=0.4'!O305,IF($N$7="I",'VA_k1=0.6_k2=0.4'!P305,IF($N$7="R",'VA_k1=0.6_k2=0.4'!Q305,IF($N$7="D",'VA_k1=0.6_k2=0.4'!R305,IF($N$7="V",'VA_k1=0.6_k2=0.4'!S305,"")))))))</f>
        <v>0.24673704225551346</v>
      </c>
      <c r="AG306" s="133">
        <f>IF($O$20="X",$Q$9,'VA_k1=0.7_k2=0.3'!M305)</f>
        <v>5</v>
      </c>
      <c r="AH306" s="133">
        <f>IF($O$20="X",$R$9,IF($N$7="S1",'VA_k1=0.7_k2=0.3'!N305,IF($N$7="S2",'VA_k1=0.7_k2=0.3'!O305,IF($N$7="I",'VA_k1=0.7_k2=0.3'!P305,IF($N$7="R",'VA_k1=0.7_k2=0.3'!Q305,IF($N$7="D",'VA_k1=0.7_k2=0.3'!R305,IF($N$7="V",'VA_k1=0.7_k2=0.3'!S305,"")))))))</f>
        <v>0.24673704225551346</v>
      </c>
      <c r="AI306" s="133">
        <f>IF($O$21="X",$Q$9,'VA_k1=0.8_k2=0.2'!M305)</f>
        <v>5</v>
      </c>
      <c r="AJ306" s="133">
        <f>IF($O$21="X",$R$9,IF($N$7="S1",'VA_k1=0.8_k2=0.2'!N305,IF($N$7="S2",'VA_k1=0.8_k2=0.2'!O305,IF($N$7="I",'VA_k1=0.8_k2=0.2'!P305,IF($N$7="R",'VA_k1=0.8_k2=0.2'!Q305,IF($N$7="D",'VA_k1=0.8_k2=0.2'!R305,IF($N$7="V",'VA_k1=0.8_k2=0.2'!S305,"")))))))</f>
        <v>0.24673704225551346</v>
      </c>
      <c r="AK306" s="133" t="e">
        <f>IF($O$22="X",$Q$9,'VA_k1=0.9_k2=0.1'!M305)</f>
        <v>#N/A</v>
      </c>
      <c r="AL306" s="133" t="e">
        <f>IF($O$22="X",$R$9,IF($N$7="S1",'VA_k1=0.9_k2=0.1'!N305,IF($N$7="S2",'VA_k1=0.9_k2=0.1'!O305,IF($N$7="I",'VA_k1=0.9_k2=0.1'!P305,IF($N$7="R",'VA_k1=0.9_k2=0.1'!Q305,IF($N$7="D",'VA_k1=0.9_k2=0.1'!R305,IF($N$7="V",'VA_k1=0.9_k2=0.1'!S305,"")))))))</f>
        <v>#N/A</v>
      </c>
      <c r="AM306" s="133">
        <f>IF($O$23="X",$Q$9,'VA_k1=1.0_k2=0.0'!M305)</f>
        <v>5</v>
      </c>
      <c r="AN306" s="133">
        <f>IF($O$23="X",$R$9,IF($N$7="S1",'VA_k1=1.0_k2=0.0'!N305,IF($N$7="S2",'VA_k1=1.0_k2=0.0'!O305,IF($N$7="I",'VA_k1=1.0_k2=0.0'!P305,IF($N$7="R",'VA_k1=1.0_k2=0.0'!Q305,IF($N$7="D",'VA_k1=1.0_k2=0.0'!R305,IF($N$7="V",'VA_k1=1.0_k2=0.0'!S305,"")))))))</f>
        <v>0.24673704225551346</v>
      </c>
    </row>
    <row r="307" spans="17:40" x14ac:dyDescent="0.25">
      <c r="Q307" s="133" t="e">
        <f>IF($O$12="X",$Q$9,'RESULTS (2S)'!B321)</f>
        <v>#N/A</v>
      </c>
      <c r="R307" s="133" t="e">
        <f>IF($O$12="X",$R$9,IF($N$7="S1",'RESULTS (2S)'!C321,IF($N$7="S2",'RESULTS (2S)'!D321,IF($N$7="I",'RESULTS (2S)'!E321,IF($N$7="R",'RESULTS (2S)'!F321,IF($N$7="D",'RESULTS (2S)'!G321,IF($N$7="V",'RESULTS (2S)'!H321,"")))))))</f>
        <v>#N/A</v>
      </c>
      <c r="S307" s="133">
        <f>IF($O$13="X",$Q$9,'VA_k1=0.0_k2=1.0'!M306)</f>
        <v>5</v>
      </c>
      <c r="T307" s="133">
        <f>IF($O$13="X",$R$9,IF($N$7="S1",'VA_k1=0.0_k2=1.0'!N306,IF($N$7="S2",'VA_k1=0.0_k2=1.0'!O306,IF($N$7="I",'VA_k1=0.0_k2=1.0'!P306,IF($N$7="R",'VA_k1=0.0_k2=1.0'!Q306,IF($N$7="D",'VA_k1=0.0_k2=1.0'!R306,IF($N$7="V",'VA_k1=0.0_k2=1.0'!S306,"")))))))</f>
        <v>0.24673704225551346</v>
      </c>
      <c r="U307" s="133">
        <f>IF($O$14="X",$Q$9,'VA_k1=0.1_k2=0.9'!M306)</f>
        <v>5</v>
      </c>
      <c r="V307" s="133">
        <f>IF($O$14="X",$R$9,IF($N$7="S1",'VA_k1=0.1_k2=0.9'!N306,IF($N$7="S2",'VA_k1=0.1_k2=0.9'!O306,IF($N$7="I",'VA_k1=0.1_k2=0.9'!P306,IF($N$7="R",'VA_k1=0.1_k2=0.9'!Q306,IF($N$7="D",'VA_k1=0.1_k2=0.9'!R306,IF($N$7="V",'VA_k1=0.1_k2=0.9'!S306,"")))))))</f>
        <v>0.24673704225551346</v>
      </c>
      <c r="W307" s="133">
        <f>IF($O$15="X",$Q$9,'VA_k1=0.2_k2=0.8'!M306)</f>
        <v>5</v>
      </c>
      <c r="X307" s="133">
        <f>IF($O$15="X",$R$9,IF($N$7="S1",'VA_k1=0.2_k2=0.8'!N306,IF($N$7="S2",'VA_k1=0.2_k2=0.8'!O306,IF($N$7="I",'VA_k1=0.2_k2=0.8'!P306,IF($N$7="R",'VA_k1=0.2_k2=0.8'!Q306,IF($N$7="D",'VA_k1=0.2_k2=0.8'!R306,IF($N$7="V",'VA_k1=0.2_k2=0.8'!S306,"")))))))</f>
        <v>0.24673704225551346</v>
      </c>
      <c r="Y307" s="133">
        <f>IF($O$16="X",$Q$9,'VA_k1=0.3_k2=0.7'!M306)</f>
        <v>5</v>
      </c>
      <c r="Z307" s="133">
        <f>IF($O$16="X",$R$9,IF($N$7="S1",'VA_k1=0.3_k2=0.7'!N306,IF($N$7="S2",'VA_k1=0.3_k2=0.7'!O306,IF($N$7="I",'VA_k1=0.3_k2=0.7'!P306,IF($N$7="R",'VA_k1=0.3_k2=0.7'!Q306,IF($N$7="D",'VA_k1=0.3_k2=0.7'!R306,IF($N$7="V",'VA_k1=0.3_k2=0.7'!S306,"")))))))</f>
        <v>0.24673704225551346</v>
      </c>
      <c r="AA307" s="133">
        <f>IF($O$17="X",$Q$9,'VA_k1=0.4_k2=0.6'!M306)</f>
        <v>5</v>
      </c>
      <c r="AB307" s="133">
        <f>IF($O$17="X",$R$9,IF($N$7="S1",'VA_k1=0.4_k2=0.6'!N306,IF($N$7="S2",'VA_k1=0.4_k2=0.6'!O306,IF($N$7="I",'VA_k1=0.4_k2=0.6'!P306,IF($N$7="R",'VA_k1=0.4_k2=0.6'!Q306,IF($N$7="D",'VA_k1=0.4_k2=0.6'!R306,IF($N$7="V",'VA_k1=0.4_k2=0.6'!S306,"")))))))</f>
        <v>0.24673704225551346</v>
      </c>
      <c r="AC307" s="133">
        <f>IF($O$18="X",$Q$9,'VA_k1=0.5_k2=0.5'!M306)</f>
        <v>5</v>
      </c>
      <c r="AD307" s="133">
        <f>IF($O$18="X",$R$9,IF($N$7="S1",'VA_k1=0.5_k2=0.5'!N306,IF($N$7="S2",'VA_k1=0.5_k2=0.5'!O306,IF($N$7="I",'VA_k1=0.5_k2=0.5'!P306,IF($N$7="R",'VA_k1=0.5_k2=0.5'!Q306,IF($N$7="D",'VA_k1=0.5_k2=0.5'!R306,IF($N$7="V",'VA_k1=0.5_k2=0.5'!S306,"")))))))</f>
        <v>0.24673704225551346</v>
      </c>
      <c r="AE307" s="133">
        <f>IF($O$19="X",$Q$9,'VA_k1=0.6_k2=0.4'!M306)</f>
        <v>5</v>
      </c>
      <c r="AF307" s="133">
        <f>IF($O$19="X",$R$9,IF($N$7="S1",'VA_k1=0.6_k2=0.4'!N306,IF($N$7="S2",'VA_k1=0.6_k2=0.4'!O306,IF($N$7="I",'VA_k1=0.6_k2=0.4'!P306,IF($N$7="R",'VA_k1=0.6_k2=0.4'!Q306,IF($N$7="D",'VA_k1=0.6_k2=0.4'!R306,IF($N$7="V",'VA_k1=0.6_k2=0.4'!S306,"")))))))</f>
        <v>0.24673704225551346</v>
      </c>
      <c r="AG307" s="133">
        <f>IF($O$20="X",$Q$9,'VA_k1=0.7_k2=0.3'!M306)</f>
        <v>5</v>
      </c>
      <c r="AH307" s="133">
        <f>IF($O$20="X",$R$9,IF($N$7="S1",'VA_k1=0.7_k2=0.3'!N306,IF($N$7="S2",'VA_k1=0.7_k2=0.3'!O306,IF($N$7="I",'VA_k1=0.7_k2=0.3'!P306,IF($N$7="R",'VA_k1=0.7_k2=0.3'!Q306,IF($N$7="D",'VA_k1=0.7_k2=0.3'!R306,IF($N$7="V",'VA_k1=0.7_k2=0.3'!S306,"")))))))</f>
        <v>0.24673704225551346</v>
      </c>
      <c r="AI307" s="133">
        <f>IF($O$21="X",$Q$9,'VA_k1=0.8_k2=0.2'!M306)</f>
        <v>5</v>
      </c>
      <c r="AJ307" s="133">
        <f>IF($O$21="X",$R$9,IF($N$7="S1",'VA_k1=0.8_k2=0.2'!N306,IF($N$7="S2",'VA_k1=0.8_k2=0.2'!O306,IF($N$7="I",'VA_k1=0.8_k2=0.2'!P306,IF($N$7="R",'VA_k1=0.8_k2=0.2'!Q306,IF($N$7="D",'VA_k1=0.8_k2=0.2'!R306,IF($N$7="V",'VA_k1=0.8_k2=0.2'!S306,"")))))))</f>
        <v>0.24673704225551346</v>
      </c>
      <c r="AK307" s="133" t="e">
        <f>IF($O$22="X",$Q$9,'VA_k1=0.9_k2=0.1'!M306)</f>
        <v>#N/A</v>
      </c>
      <c r="AL307" s="133" t="e">
        <f>IF($O$22="X",$R$9,IF($N$7="S1",'VA_k1=0.9_k2=0.1'!N306,IF($N$7="S2",'VA_k1=0.9_k2=0.1'!O306,IF($N$7="I",'VA_k1=0.9_k2=0.1'!P306,IF($N$7="R",'VA_k1=0.9_k2=0.1'!Q306,IF($N$7="D",'VA_k1=0.9_k2=0.1'!R306,IF($N$7="V",'VA_k1=0.9_k2=0.1'!S306,"")))))))</f>
        <v>#N/A</v>
      </c>
      <c r="AM307" s="133">
        <f>IF($O$23="X",$Q$9,'VA_k1=1.0_k2=0.0'!M306)</f>
        <v>5</v>
      </c>
      <c r="AN307" s="133">
        <f>IF($O$23="X",$R$9,IF($N$7="S1",'VA_k1=1.0_k2=0.0'!N306,IF($N$7="S2",'VA_k1=1.0_k2=0.0'!O306,IF($N$7="I",'VA_k1=1.0_k2=0.0'!P306,IF($N$7="R",'VA_k1=1.0_k2=0.0'!Q306,IF($N$7="D",'VA_k1=1.0_k2=0.0'!R306,IF($N$7="V",'VA_k1=1.0_k2=0.0'!S306,"")))))))</f>
        <v>0.24673704225551346</v>
      </c>
    </row>
    <row r="308" spans="17:40" x14ac:dyDescent="0.25">
      <c r="Q308" s="133" t="e">
        <f>IF($O$12="X",$Q$9,'RESULTS (2S)'!B322)</f>
        <v>#N/A</v>
      </c>
      <c r="R308" s="133" t="e">
        <f>IF($O$12="X",$R$9,IF($N$7="S1",'RESULTS (2S)'!C322,IF($N$7="S2",'RESULTS (2S)'!D322,IF($N$7="I",'RESULTS (2S)'!E322,IF($N$7="R",'RESULTS (2S)'!F322,IF($N$7="D",'RESULTS (2S)'!G322,IF($N$7="V",'RESULTS (2S)'!H322,"")))))))</f>
        <v>#N/A</v>
      </c>
      <c r="S308" s="133">
        <f>IF($O$13="X",$Q$9,'VA_k1=0.0_k2=1.0'!M307)</f>
        <v>5</v>
      </c>
      <c r="T308" s="133">
        <f>IF($O$13="X",$R$9,IF($N$7="S1",'VA_k1=0.0_k2=1.0'!N307,IF($N$7="S2",'VA_k1=0.0_k2=1.0'!O307,IF($N$7="I",'VA_k1=0.0_k2=1.0'!P307,IF($N$7="R",'VA_k1=0.0_k2=1.0'!Q307,IF($N$7="D",'VA_k1=0.0_k2=1.0'!R307,IF($N$7="V",'VA_k1=0.0_k2=1.0'!S307,"")))))))</f>
        <v>0.24673704225551346</v>
      </c>
      <c r="U308" s="133">
        <f>IF($O$14="X",$Q$9,'VA_k1=0.1_k2=0.9'!M307)</f>
        <v>5</v>
      </c>
      <c r="V308" s="133">
        <f>IF($O$14="X",$R$9,IF($N$7="S1",'VA_k1=0.1_k2=0.9'!N307,IF($N$7="S2",'VA_k1=0.1_k2=0.9'!O307,IF($N$7="I",'VA_k1=0.1_k2=0.9'!P307,IF($N$7="R",'VA_k1=0.1_k2=0.9'!Q307,IF($N$7="D",'VA_k1=0.1_k2=0.9'!R307,IF($N$7="V",'VA_k1=0.1_k2=0.9'!S307,"")))))))</f>
        <v>0.24673704225551346</v>
      </c>
      <c r="W308" s="133">
        <f>IF($O$15="X",$Q$9,'VA_k1=0.2_k2=0.8'!M307)</f>
        <v>5</v>
      </c>
      <c r="X308" s="133">
        <f>IF($O$15="X",$R$9,IF($N$7="S1",'VA_k1=0.2_k2=0.8'!N307,IF($N$7="S2",'VA_k1=0.2_k2=0.8'!O307,IF($N$7="I",'VA_k1=0.2_k2=0.8'!P307,IF($N$7="R",'VA_k1=0.2_k2=0.8'!Q307,IF($N$7="D",'VA_k1=0.2_k2=0.8'!R307,IF($N$7="V",'VA_k1=0.2_k2=0.8'!S307,"")))))))</f>
        <v>0.24673704225551346</v>
      </c>
      <c r="Y308" s="133">
        <f>IF($O$16="X",$Q$9,'VA_k1=0.3_k2=0.7'!M307)</f>
        <v>5</v>
      </c>
      <c r="Z308" s="133">
        <f>IF($O$16="X",$R$9,IF($N$7="S1",'VA_k1=0.3_k2=0.7'!N307,IF($N$7="S2",'VA_k1=0.3_k2=0.7'!O307,IF($N$7="I",'VA_k1=0.3_k2=0.7'!P307,IF($N$7="R",'VA_k1=0.3_k2=0.7'!Q307,IF($N$7="D",'VA_k1=0.3_k2=0.7'!R307,IF($N$7="V",'VA_k1=0.3_k2=0.7'!S307,"")))))))</f>
        <v>0.24673704225551346</v>
      </c>
      <c r="AA308" s="133">
        <f>IF($O$17="X",$Q$9,'VA_k1=0.4_k2=0.6'!M307)</f>
        <v>5</v>
      </c>
      <c r="AB308" s="133">
        <f>IF($O$17="X",$R$9,IF($N$7="S1",'VA_k1=0.4_k2=0.6'!N307,IF($N$7="S2",'VA_k1=0.4_k2=0.6'!O307,IF($N$7="I",'VA_k1=0.4_k2=0.6'!P307,IF($N$7="R",'VA_k1=0.4_k2=0.6'!Q307,IF($N$7="D",'VA_k1=0.4_k2=0.6'!R307,IF($N$7="V",'VA_k1=0.4_k2=0.6'!S307,"")))))))</f>
        <v>0.24673704225551346</v>
      </c>
      <c r="AC308" s="133">
        <f>IF($O$18="X",$Q$9,'VA_k1=0.5_k2=0.5'!M307)</f>
        <v>5</v>
      </c>
      <c r="AD308" s="133">
        <f>IF($O$18="X",$R$9,IF($N$7="S1",'VA_k1=0.5_k2=0.5'!N307,IF($N$7="S2",'VA_k1=0.5_k2=0.5'!O307,IF($N$7="I",'VA_k1=0.5_k2=0.5'!P307,IF($N$7="R",'VA_k1=0.5_k2=0.5'!Q307,IF($N$7="D",'VA_k1=0.5_k2=0.5'!R307,IF($N$7="V",'VA_k1=0.5_k2=0.5'!S307,"")))))))</f>
        <v>0.24673704225551346</v>
      </c>
      <c r="AE308" s="133">
        <f>IF($O$19="X",$Q$9,'VA_k1=0.6_k2=0.4'!M307)</f>
        <v>5</v>
      </c>
      <c r="AF308" s="133">
        <f>IF($O$19="X",$R$9,IF($N$7="S1",'VA_k1=0.6_k2=0.4'!N307,IF($N$7="S2",'VA_k1=0.6_k2=0.4'!O307,IF($N$7="I",'VA_k1=0.6_k2=0.4'!P307,IF($N$7="R",'VA_k1=0.6_k2=0.4'!Q307,IF($N$7="D",'VA_k1=0.6_k2=0.4'!R307,IF($N$7="V",'VA_k1=0.6_k2=0.4'!S307,"")))))))</f>
        <v>0.24673704225551346</v>
      </c>
      <c r="AG308" s="133">
        <f>IF($O$20="X",$Q$9,'VA_k1=0.7_k2=0.3'!M307)</f>
        <v>5</v>
      </c>
      <c r="AH308" s="133">
        <f>IF($O$20="X",$R$9,IF($N$7="S1",'VA_k1=0.7_k2=0.3'!N307,IF($N$7="S2",'VA_k1=0.7_k2=0.3'!O307,IF($N$7="I",'VA_k1=0.7_k2=0.3'!P307,IF($N$7="R",'VA_k1=0.7_k2=0.3'!Q307,IF($N$7="D",'VA_k1=0.7_k2=0.3'!R307,IF($N$7="V",'VA_k1=0.7_k2=0.3'!S307,"")))))))</f>
        <v>0.24673704225551346</v>
      </c>
      <c r="AI308" s="133">
        <f>IF($O$21="X",$Q$9,'VA_k1=0.8_k2=0.2'!M307)</f>
        <v>5</v>
      </c>
      <c r="AJ308" s="133">
        <f>IF($O$21="X",$R$9,IF($N$7="S1",'VA_k1=0.8_k2=0.2'!N307,IF($N$7="S2",'VA_k1=0.8_k2=0.2'!O307,IF($N$7="I",'VA_k1=0.8_k2=0.2'!P307,IF($N$7="R",'VA_k1=0.8_k2=0.2'!Q307,IF($N$7="D",'VA_k1=0.8_k2=0.2'!R307,IF($N$7="V",'VA_k1=0.8_k2=0.2'!S307,"")))))))</f>
        <v>0.24673704225551346</v>
      </c>
      <c r="AK308" s="133" t="e">
        <f>IF($O$22="X",$Q$9,'VA_k1=0.9_k2=0.1'!M307)</f>
        <v>#N/A</v>
      </c>
      <c r="AL308" s="133" t="e">
        <f>IF($O$22="X",$R$9,IF($N$7="S1",'VA_k1=0.9_k2=0.1'!N307,IF($N$7="S2",'VA_k1=0.9_k2=0.1'!O307,IF($N$7="I",'VA_k1=0.9_k2=0.1'!P307,IF($N$7="R",'VA_k1=0.9_k2=0.1'!Q307,IF($N$7="D",'VA_k1=0.9_k2=0.1'!R307,IF($N$7="V",'VA_k1=0.9_k2=0.1'!S307,"")))))))</f>
        <v>#N/A</v>
      </c>
      <c r="AM308" s="133">
        <f>IF($O$23="X",$Q$9,'VA_k1=1.0_k2=0.0'!M307)</f>
        <v>5</v>
      </c>
      <c r="AN308" s="133">
        <f>IF($O$23="X",$R$9,IF($N$7="S1",'VA_k1=1.0_k2=0.0'!N307,IF($N$7="S2",'VA_k1=1.0_k2=0.0'!O307,IF($N$7="I",'VA_k1=1.0_k2=0.0'!P307,IF($N$7="R",'VA_k1=1.0_k2=0.0'!Q307,IF($N$7="D",'VA_k1=1.0_k2=0.0'!R307,IF($N$7="V",'VA_k1=1.0_k2=0.0'!S307,"")))))))</f>
        <v>0.24673704225551346</v>
      </c>
    </row>
    <row r="309" spans="17:40" x14ac:dyDescent="0.25">
      <c r="Q309" s="133" t="e">
        <f>IF($O$12="X",$Q$9,'RESULTS (2S)'!B323)</f>
        <v>#N/A</v>
      </c>
      <c r="R309" s="133" t="e">
        <f>IF($O$12="X",$R$9,IF($N$7="S1",'RESULTS (2S)'!C323,IF($N$7="S2",'RESULTS (2S)'!D323,IF($N$7="I",'RESULTS (2S)'!E323,IF($N$7="R",'RESULTS (2S)'!F323,IF($N$7="D",'RESULTS (2S)'!G323,IF($N$7="V",'RESULTS (2S)'!H323,"")))))))</f>
        <v>#N/A</v>
      </c>
      <c r="S309" s="133">
        <f>IF($O$13="X",$Q$9,'VA_k1=0.0_k2=1.0'!M308)</f>
        <v>5</v>
      </c>
      <c r="T309" s="133">
        <f>IF($O$13="X",$R$9,IF($N$7="S1",'VA_k1=0.0_k2=1.0'!N308,IF($N$7="S2",'VA_k1=0.0_k2=1.0'!O308,IF($N$7="I",'VA_k1=0.0_k2=1.0'!P308,IF($N$7="R",'VA_k1=0.0_k2=1.0'!Q308,IF($N$7="D",'VA_k1=0.0_k2=1.0'!R308,IF($N$7="V",'VA_k1=0.0_k2=1.0'!S308,"")))))))</f>
        <v>0.24673704225551346</v>
      </c>
      <c r="U309" s="133">
        <f>IF($O$14="X",$Q$9,'VA_k1=0.1_k2=0.9'!M308)</f>
        <v>5</v>
      </c>
      <c r="V309" s="133">
        <f>IF($O$14="X",$R$9,IF($N$7="S1",'VA_k1=0.1_k2=0.9'!N308,IF($N$7="S2",'VA_k1=0.1_k2=0.9'!O308,IF($N$7="I",'VA_k1=0.1_k2=0.9'!P308,IF($N$7="R",'VA_k1=0.1_k2=0.9'!Q308,IF($N$7="D",'VA_k1=0.1_k2=0.9'!R308,IF($N$7="V",'VA_k1=0.1_k2=0.9'!S308,"")))))))</f>
        <v>0.24673704225551346</v>
      </c>
      <c r="W309" s="133">
        <f>IF($O$15="X",$Q$9,'VA_k1=0.2_k2=0.8'!M308)</f>
        <v>5</v>
      </c>
      <c r="X309" s="133">
        <f>IF($O$15="X",$R$9,IF($N$7="S1",'VA_k1=0.2_k2=0.8'!N308,IF($N$7="S2",'VA_k1=0.2_k2=0.8'!O308,IF($N$7="I",'VA_k1=0.2_k2=0.8'!P308,IF($N$7="R",'VA_k1=0.2_k2=0.8'!Q308,IF($N$7="D",'VA_k1=0.2_k2=0.8'!R308,IF($N$7="V",'VA_k1=0.2_k2=0.8'!S308,"")))))))</f>
        <v>0.24673704225551346</v>
      </c>
      <c r="Y309" s="133">
        <f>IF($O$16="X",$Q$9,'VA_k1=0.3_k2=0.7'!M308)</f>
        <v>5</v>
      </c>
      <c r="Z309" s="133">
        <f>IF($O$16="X",$R$9,IF($N$7="S1",'VA_k1=0.3_k2=0.7'!N308,IF($N$7="S2",'VA_k1=0.3_k2=0.7'!O308,IF($N$7="I",'VA_k1=0.3_k2=0.7'!P308,IF($N$7="R",'VA_k1=0.3_k2=0.7'!Q308,IF($N$7="D",'VA_k1=0.3_k2=0.7'!R308,IF($N$7="V",'VA_k1=0.3_k2=0.7'!S308,"")))))))</f>
        <v>0.24673704225551346</v>
      </c>
      <c r="AA309" s="133">
        <f>IF($O$17="X",$Q$9,'VA_k1=0.4_k2=0.6'!M308)</f>
        <v>5</v>
      </c>
      <c r="AB309" s="133">
        <f>IF($O$17="X",$R$9,IF($N$7="S1",'VA_k1=0.4_k2=0.6'!N308,IF($N$7="S2",'VA_k1=0.4_k2=0.6'!O308,IF($N$7="I",'VA_k1=0.4_k2=0.6'!P308,IF($N$7="R",'VA_k1=0.4_k2=0.6'!Q308,IF($N$7="D",'VA_k1=0.4_k2=0.6'!R308,IF($N$7="V",'VA_k1=0.4_k2=0.6'!S308,"")))))))</f>
        <v>0.24673704225551346</v>
      </c>
      <c r="AC309" s="133">
        <f>IF($O$18="X",$Q$9,'VA_k1=0.5_k2=0.5'!M308)</f>
        <v>5</v>
      </c>
      <c r="AD309" s="133">
        <f>IF($O$18="X",$R$9,IF($N$7="S1",'VA_k1=0.5_k2=0.5'!N308,IF($N$7="S2",'VA_k1=0.5_k2=0.5'!O308,IF($N$7="I",'VA_k1=0.5_k2=0.5'!P308,IF($N$7="R",'VA_k1=0.5_k2=0.5'!Q308,IF($N$7="D",'VA_k1=0.5_k2=0.5'!R308,IF($N$7="V",'VA_k1=0.5_k2=0.5'!S308,"")))))))</f>
        <v>0.24673704225551346</v>
      </c>
      <c r="AE309" s="133">
        <f>IF($O$19="X",$Q$9,'VA_k1=0.6_k2=0.4'!M308)</f>
        <v>5</v>
      </c>
      <c r="AF309" s="133">
        <f>IF($O$19="X",$R$9,IF($N$7="S1",'VA_k1=0.6_k2=0.4'!N308,IF($N$7="S2",'VA_k1=0.6_k2=0.4'!O308,IF($N$7="I",'VA_k1=0.6_k2=0.4'!P308,IF($N$7="R",'VA_k1=0.6_k2=0.4'!Q308,IF($N$7="D",'VA_k1=0.6_k2=0.4'!R308,IF($N$7="V",'VA_k1=0.6_k2=0.4'!S308,"")))))))</f>
        <v>0.24673704225551346</v>
      </c>
      <c r="AG309" s="133">
        <f>IF($O$20="X",$Q$9,'VA_k1=0.7_k2=0.3'!M308)</f>
        <v>5</v>
      </c>
      <c r="AH309" s="133">
        <f>IF($O$20="X",$R$9,IF($N$7="S1",'VA_k1=0.7_k2=0.3'!N308,IF($N$7="S2",'VA_k1=0.7_k2=0.3'!O308,IF($N$7="I",'VA_k1=0.7_k2=0.3'!P308,IF($N$7="R",'VA_k1=0.7_k2=0.3'!Q308,IF($N$7="D",'VA_k1=0.7_k2=0.3'!R308,IF($N$7="V",'VA_k1=0.7_k2=0.3'!S308,"")))))))</f>
        <v>0.24673704225551346</v>
      </c>
      <c r="AI309" s="133">
        <f>IF($O$21="X",$Q$9,'VA_k1=0.8_k2=0.2'!M308)</f>
        <v>5</v>
      </c>
      <c r="AJ309" s="133">
        <f>IF($O$21="X",$R$9,IF($N$7="S1",'VA_k1=0.8_k2=0.2'!N308,IF($N$7="S2",'VA_k1=0.8_k2=0.2'!O308,IF($N$7="I",'VA_k1=0.8_k2=0.2'!P308,IF($N$7="R",'VA_k1=0.8_k2=0.2'!Q308,IF($N$7="D",'VA_k1=0.8_k2=0.2'!R308,IF($N$7="V",'VA_k1=0.8_k2=0.2'!S308,"")))))))</f>
        <v>0.24673704225551346</v>
      </c>
      <c r="AK309" s="133" t="e">
        <f>IF($O$22="X",$Q$9,'VA_k1=0.9_k2=0.1'!M308)</f>
        <v>#N/A</v>
      </c>
      <c r="AL309" s="133" t="e">
        <f>IF($O$22="X",$R$9,IF($N$7="S1",'VA_k1=0.9_k2=0.1'!N308,IF($N$7="S2",'VA_k1=0.9_k2=0.1'!O308,IF($N$7="I",'VA_k1=0.9_k2=0.1'!P308,IF($N$7="R",'VA_k1=0.9_k2=0.1'!Q308,IF($N$7="D",'VA_k1=0.9_k2=0.1'!R308,IF($N$7="V",'VA_k1=0.9_k2=0.1'!S308,"")))))))</f>
        <v>#N/A</v>
      </c>
      <c r="AM309" s="133">
        <f>IF($O$23="X",$Q$9,'VA_k1=1.0_k2=0.0'!M308)</f>
        <v>5</v>
      </c>
      <c r="AN309" s="133">
        <f>IF($O$23="X",$R$9,IF($N$7="S1",'VA_k1=1.0_k2=0.0'!N308,IF($N$7="S2",'VA_k1=1.0_k2=0.0'!O308,IF($N$7="I",'VA_k1=1.0_k2=0.0'!P308,IF($N$7="R",'VA_k1=1.0_k2=0.0'!Q308,IF($N$7="D",'VA_k1=1.0_k2=0.0'!R308,IF($N$7="V",'VA_k1=1.0_k2=0.0'!S308,"")))))))</f>
        <v>0.24673704225551346</v>
      </c>
    </row>
    <row r="310" spans="17:40" x14ac:dyDescent="0.25">
      <c r="Q310" s="133" t="e">
        <f>IF($O$12="X",$Q$9,'RESULTS (2S)'!B324)</f>
        <v>#N/A</v>
      </c>
      <c r="R310" s="133" t="e">
        <f>IF($O$12="X",$R$9,IF($N$7="S1",'RESULTS (2S)'!C324,IF($N$7="S2",'RESULTS (2S)'!D324,IF($N$7="I",'RESULTS (2S)'!E324,IF($N$7="R",'RESULTS (2S)'!F324,IF($N$7="D",'RESULTS (2S)'!G324,IF($N$7="V",'RESULTS (2S)'!H324,"")))))))</f>
        <v>#N/A</v>
      </c>
      <c r="S310" s="133">
        <f>IF($O$13="X",$Q$9,'VA_k1=0.0_k2=1.0'!M309)</f>
        <v>5</v>
      </c>
      <c r="T310" s="133">
        <f>IF($O$13="X",$R$9,IF($N$7="S1",'VA_k1=0.0_k2=1.0'!N309,IF($N$7="S2",'VA_k1=0.0_k2=1.0'!O309,IF($N$7="I",'VA_k1=0.0_k2=1.0'!P309,IF($N$7="R",'VA_k1=0.0_k2=1.0'!Q309,IF($N$7="D",'VA_k1=0.0_k2=1.0'!R309,IF($N$7="V",'VA_k1=0.0_k2=1.0'!S309,"")))))))</f>
        <v>0.24673704225551346</v>
      </c>
      <c r="U310" s="133">
        <f>IF($O$14="X",$Q$9,'VA_k1=0.1_k2=0.9'!M309)</f>
        <v>5</v>
      </c>
      <c r="V310" s="133">
        <f>IF($O$14="X",$R$9,IF($N$7="S1",'VA_k1=0.1_k2=0.9'!N309,IF($N$7="S2",'VA_k1=0.1_k2=0.9'!O309,IF($N$7="I",'VA_k1=0.1_k2=0.9'!P309,IF($N$7="R",'VA_k1=0.1_k2=0.9'!Q309,IF($N$7="D",'VA_k1=0.1_k2=0.9'!R309,IF($N$7="V",'VA_k1=0.1_k2=0.9'!S309,"")))))))</f>
        <v>0.24673704225551346</v>
      </c>
      <c r="W310" s="133">
        <f>IF($O$15="X",$Q$9,'VA_k1=0.2_k2=0.8'!M309)</f>
        <v>5</v>
      </c>
      <c r="X310" s="133">
        <f>IF($O$15="X",$R$9,IF($N$7="S1",'VA_k1=0.2_k2=0.8'!N309,IF($N$7="S2",'VA_k1=0.2_k2=0.8'!O309,IF($N$7="I",'VA_k1=0.2_k2=0.8'!P309,IF($N$7="R",'VA_k1=0.2_k2=0.8'!Q309,IF($N$7="D",'VA_k1=0.2_k2=0.8'!R309,IF($N$7="V",'VA_k1=0.2_k2=0.8'!S309,"")))))))</f>
        <v>0.24673704225551346</v>
      </c>
      <c r="Y310" s="133">
        <f>IF($O$16="X",$Q$9,'VA_k1=0.3_k2=0.7'!M309)</f>
        <v>5</v>
      </c>
      <c r="Z310" s="133">
        <f>IF($O$16="X",$R$9,IF($N$7="S1",'VA_k1=0.3_k2=0.7'!N309,IF($N$7="S2",'VA_k1=0.3_k2=0.7'!O309,IF($N$7="I",'VA_k1=0.3_k2=0.7'!P309,IF($N$7="R",'VA_k1=0.3_k2=0.7'!Q309,IF($N$7="D",'VA_k1=0.3_k2=0.7'!R309,IF($N$7="V",'VA_k1=0.3_k2=0.7'!S309,"")))))))</f>
        <v>0.24673704225551346</v>
      </c>
      <c r="AA310" s="133">
        <f>IF($O$17="X",$Q$9,'VA_k1=0.4_k2=0.6'!M309)</f>
        <v>5</v>
      </c>
      <c r="AB310" s="133">
        <f>IF($O$17="X",$R$9,IF($N$7="S1",'VA_k1=0.4_k2=0.6'!N309,IF($N$7="S2",'VA_k1=0.4_k2=0.6'!O309,IF($N$7="I",'VA_k1=0.4_k2=0.6'!P309,IF($N$7="R",'VA_k1=0.4_k2=0.6'!Q309,IF($N$7="D",'VA_k1=0.4_k2=0.6'!R309,IF($N$7="V",'VA_k1=0.4_k2=0.6'!S309,"")))))))</f>
        <v>0.24673704225551346</v>
      </c>
      <c r="AC310" s="133">
        <f>IF($O$18="X",$Q$9,'VA_k1=0.5_k2=0.5'!M309)</f>
        <v>5</v>
      </c>
      <c r="AD310" s="133">
        <f>IF($O$18="X",$R$9,IF($N$7="S1",'VA_k1=0.5_k2=0.5'!N309,IF($N$7="S2",'VA_k1=0.5_k2=0.5'!O309,IF($N$7="I",'VA_k1=0.5_k2=0.5'!P309,IF($N$7="R",'VA_k1=0.5_k2=0.5'!Q309,IF($N$7="D",'VA_k1=0.5_k2=0.5'!R309,IF($N$7="V",'VA_k1=0.5_k2=0.5'!S309,"")))))))</f>
        <v>0.24673704225551346</v>
      </c>
      <c r="AE310" s="133">
        <f>IF($O$19="X",$Q$9,'VA_k1=0.6_k2=0.4'!M309)</f>
        <v>5</v>
      </c>
      <c r="AF310" s="133">
        <f>IF($O$19="X",$R$9,IF($N$7="S1",'VA_k1=0.6_k2=0.4'!N309,IF($N$7="S2",'VA_k1=0.6_k2=0.4'!O309,IF($N$7="I",'VA_k1=0.6_k2=0.4'!P309,IF($N$7="R",'VA_k1=0.6_k2=0.4'!Q309,IF($N$7="D",'VA_k1=0.6_k2=0.4'!R309,IF($N$7="V",'VA_k1=0.6_k2=0.4'!S309,"")))))))</f>
        <v>0.24673704225551346</v>
      </c>
      <c r="AG310" s="133">
        <f>IF($O$20="X",$Q$9,'VA_k1=0.7_k2=0.3'!M309)</f>
        <v>5</v>
      </c>
      <c r="AH310" s="133">
        <f>IF($O$20="X",$R$9,IF($N$7="S1",'VA_k1=0.7_k2=0.3'!N309,IF($N$7="S2",'VA_k1=0.7_k2=0.3'!O309,IF($N$7="I",'VA_k1=0.7_k2=0.3'!P309,IF($N$7="R",'VA_k1=0.7_k2=0.3'!Q309,IF($N$7="D",'VA_k1=0.7_k2=0.3'!R309,IF($N$7="V",'VA_k1=0.7_k2=0.3'!S309,"")))))))</f>
        <v>0.24673704225551346</v>
      </c>
      <c r="AI310" s="133">
        <f>IF($O$21="X",$Q$9,'VA_k1=0.8_k2=0.2'!M309)</f>
        <v>5</v>
      </c>
      <c r="AJ310" s="133">
        <f>IF($O$21="X",$R$9,IF($N$7="S1",'VA_k1=0.8_k2=0.2'!N309,IF($N$7="S2",'VA_k1=0.8_k2=0.2'!O309,IF($N$7="I",'VA_k1=0.8_k2=0.2'!P309,IF($N$7="R",'VA_k1=0.8_k2=0.2'!Q309,IF($N$7="D",'VA_k1=0.8_k2=0.2'!R309,IF($N$7="V",'VA_k1=0.8_k2=0.2'!S309,"")))))))</f>
        <v>0.24673704225551346</v>
      </c>
      <c r="AK310" s="133" t="e">
        <f>IF($O$22="X",$Q$9,'VA_k1=0.9_k2=0.1'!M309)</f>
        <v>#N/A</v>
      </c>
      <c r="AL310" s="133" t="e">
        <f>IF($O$22="X",$R$9,IF($N$7="S1",'VA_k1=0.9_k2=0.1'!N309,IF($N$7="S2",'VA_k1=0.9_k2=0.1'!O309,IF($N$7="I",'VA_k1=0.9_k2=0.1'!P309,IF($N$7="R",'VA_k1=0.9_k2=0.1'!Q309,IF($N$7="D",'VA_k1=0.9_k2=0.1'!R309,IF($N$7="V",'VA_k1=0.9_k2=0.1'!S309,"")))))))</f>
        <v>#N/A</v>
      </c>
      <c r="AM310" s="133">
        <f>IF($O$23="X",$Q$9,'VA_k1=1.0_k2=0.0'!M309)</f>
        <v>5</v>
      </c>
      <c r="AN310" s="133">
        <f>IF($O$23="X",$R$9,IF($N$7="S1",'VA_k1=1.0_k2=0.0'!N309,IF($N$7="S2",'VA_k1=1.0_k2=0.0'!O309,IF($N$7="I",'VA_k1=1.0_k2=0.0'!P309,IF($N$7="R",'VA_k1=1.0_k2=0.0'!Q309,IF($N$7="D",'VA_k1=1.0_k2=0.0'!R309,IF($N$7="V",'VA_k1=1.0_k2=0.0'!S309,"")))))))</f>
        <v>0.24673704225551346</v>
      </c>
    </row>
    <row r="311" spans="17:40" x14ac:dyDescent="0.25">
      <c r="Q311" s="133" t="e">
        <f>IF($O$12="X",$Q$9,'RESULTS (2S)'!B325)</f>
        <v>#N/A</v>
      </c>
      <c r="R311" s="133" t="e">
        <f>IF($O$12="X",$R$9,IF($N$7="S1",'RESULTS (2S)'!C325,IF($N$7="S2",'RESULTS (2S)'!D325,IF($N$7="I",'RESULTS (2S)'!E325,IF($N$7="R",'RESULTS (2S)'!F325,IF($N$7="D",'RESULTS (2S)'!G325,IF($N$7="V",'RESULTS (2S)'!H325,"")))))))</f>
        <v>#N/A</v>
      </c>
      <c r="S311" s="133">
        <f>IF($O$13="X",$Q$9,'VA_k1=0.0_k2=1.0'!M310)</f>
        <v>5</v>
      </c>
      <c r="T311" s="133">
        <f>IF($O$13="X",$R$9,IF($N$7="S1",'VA_k1=0.0_k2=1.0'!N310,IF($N$7="S2",'VA_k1=0.0_k2=1.0'!O310,IF($N$7="I",'VA_k1=0.0_k2=1.0'!P310,IF($N$7="R",'VA_k1=0.0_k2=1.0'!Q310,IF($N$7="D",'VA_k1=0.0_k2=1.0'!R310,IF($N$7="V",'VA_k1=0.0_k2=1.0'!S310,"")))))))</f>
        <v>0.24673704225551346</v>
      </c>
      <c r="U311" s="133">
        <f>IF($O$14="X",$Q$9,'VA_k1=0.1_k2=0.9'!M310)</f>
        <v>5</v>
      </c>
      <c r="V311" s="133">
        <f>IF($O$14="X",$R$9,IF($N$7="S1",'VA_k1=0.1_k2=0.9'!N310,IF($N$7="S2",'VA_k1=0.1_k2=0.9'!O310,IF($N$7="I",'VA_k1=0.1_k2=0.9'!P310,IF($N$7="R",'VA_k1=0.1_k2=0.9'!Q310,IF($N$7="D",'VA_k1=0.1_k2=0.9'!R310,IF($N$7="V",'VA_k1=0.1_k2=0.9'!S310,"")))))))</f>
        <v>0.24673704225551346</v>
      </c>
      <c r="W311" s="133">
        <f>IF($O$15="X",$Q$9,'VA_k1=0.2_k2=0.8'!M310)</f>
        <v>5</v>
      </c>
      <c r="X311" s="133">
        <f>IF($O$15="X",$R$9,IF($N$7="S1",'VA_k1=0.2_k2=0.8'!N310,IF($N$7="S2",'VA_k1=0.2_k2=0.8'!O310,IF($N$7="I",'VA_k1=0.2_k2=0.8'!P310,IF($N$7="R",'VA_k1=0.2_k2=0.8'!Q310,IF($N$7="D",'VA_k1=0.2_k2=0.8'!R310,IF($N$7="V",'VA_k1=0.2_k2=0.8'!S310,"")))))))</f>
        <v>0.24673704225551346</v>
      </c>
      <c r="Y311" s="133">
        <f>IF($O$16="X",$Q$9,'VA_k1=0.3_k2=0.7'!M310)</f>
        <v>5</v>
      </c>
      <c r="Z311" s="133">
        <f>IF($O$16="X",$R$9,IF($N$7="S1",'VA_k1=0.3_k2=0.7'!N310,IF($N$7="S2",'VA_k1=0.3_k2=0.7'!O310,IF($N$7="I",'VA_k1=0.3_k2=0.7'!P310,IF($N$7="R",'VA_k1=0.3_k2=0.7'!Q310,IF($N$7="D",'VA_k1=0.3_k2=0.7'!R310,IF($N$7="V",'VA_k1=0.3_k2=0.7'!S310,"")))))))</f>
        <v>0.24673704225551346</v>
      </c>
      <c r="AA311" s="133">
        <f>IF($O$17="X",$Q$9,'VA_k1=0.4_k2=0.6'!M310)</f>
        <v>5</v>
      </c>
      <c r="AB311" s="133">
        <f>IF($O$17="X",$R$9,IF($N$7="S1",'VA_k1=0.4_k2=0.6'!N310,IF($N$7="S2",'VA_k1=0.4_k2=0.6'!O310,IF($N$7="I",'VA_k1=0.4_k2=0.6'!P310,IF($N$7="R",'VA_k1=0.4_k2=0.6'!Q310,IF($N$7="D",'VA_k1=0.4_k2=0.6'!R310,IF($N$7="V",'VA_k1=0.4_k2=0.6'!S310,"")))))))</f>
        <v>0.24673704225551346</v>
      </c>
      <c r="AC311" s="133">
        <f>IF($O$18="X",$Q$9,'VA_k1=0.5_k2=0.5'!M310)</f>
        <v>5</v>
      </c>
      <c r="AD311" s="133">
        <f>IF($O$18="X",$R$9,IF($N$7="S1",'VA_k1=0.5_k2=0.5'!N310,IF($N$7="S2",'VA_k1=0.5_k2=0.5'!O310,IF($N$7="I",'VA_k1=0.5_k2=0.5'!P310,IF($N$7="R",'VA_k1=0.5_k2=0.5'!Q310,IF($N$7="D",'VA_k1=0.5_k2=0.5'!R310,IF($N$7="V",'VA_k1=0.5_k2=0.5'!S310,"")))))))</f>
        <v>0.24673704225551346</v>
      </c>
      <c r="AE311" s="133">
        <f>IF($O$19="X",$Q$9,'VA_k1=0.6_k2=0.4'!M310)</f>
        <v>5</v>
      </c>
      <c r="AF311" s="133">
        <f>IF($O$19="X",$R$9,IF($N$7="S1",'VA_k1=0.6_k2=0.4'!N310,IF($N$7="S2",'VA_k1=0.6_k2=0.4'!O310,IF($N$7="I",'VA_k1=0.6_k2=0.4'!P310,IF($N$7="R",'VA_k1=0.6_k2=0.4'!Q310,IF($N$7="D",'VA_k1=0.6_k2=0.4'!R310,IF($N$7="V",'VA_k1=0.6_k2=0.4'!S310,"")))))))</f>
        <v>0.24673704225551346</v>
      </c>
      <c r="AG311" s="133">
        <f>IF($O$20="X",$Q$9,'VA_k1=0.7_k2=0.3'!M310)</f>
        <v>5</v>
      </c>
      <c r="AH311" s="133">
        <f>IF($O$20="X",$R$9,IF($N$7="S1",'VA_k1=0.7_k2=0.3'!N310,IF($N$7="S2",'VA_k1=0.7_k2=0.3'!O310,IF($N$7="I",'VA_k1=0.7_k2=0.3'!P310,IF($N$7="R",'VA_k1=0.7_k2=0.3'!Q310,IF($N$7="D",'VA_k1=0.7_k2=0.3'!R310,IF($N$7="V",'VA_k1=0.7_k2=0.3'!S310,"")))))))</f>
        <v>0.24673704225551346</v>
      </c>
      <c r="AI311" s="133">
        <f>IF($O$21="X",$Q$9,'VA_k1=0.8_k2=0.2'!M310)</f>
        <v>5</v>
      </c>
      <c r="AJ311" s="133">
        <f>IF($O$21="X",$R$9,IF($N$7="S1",'VA_k1=0.8_k2=0.2'!N310,IF($N$7="S2",'VA_k1=0.8_k2=0.2'!O310,IF($N$7="I",'VA_k1=0.8_k2=0.2'!P310,IF($N$7="R",'VA_k1=0.8_k2=0.2'!Q310,IF($N$7="D",'VA_k1=0.8_k2=0.2'!R310,IF($N$7="V",'VA_k1=0.8_k2=0.2'!S310,"")))))))</f>
        <v>0.24673704225551346</v>
      </c>
      <c r="AK311" s="133" t="e">
        <f>IF($O$22="X",$Q$9,'VA_k1=0.9_k2=0.1'!M310)</f>
        <v>#N/A</v>
      </c>
      <c r="AL311" s="133" t="e">
        <f>IF($O$22="X",$R$9,IF($N$7="S1",'VA_k1=0.9_k2=0.1'!N310,IF($N$7="S2",'VA_k1=0.9_k2=0.1'!O310,IF($N$7="I",'VA_k1=0.9_k2=0.1'!P310,IF($N$7="R",'VA_k1=0.9_k2=0.1'!Q310,IF($N$7="D",'VA_k1=0.9_k2=0.1'!R310,IF($N$7="V",'VA_k1=0.9_k2=0.1'!S310,"")))))))</f>
        <v>#N/A</v>
      </c>
      <c r="AM311" s="133">
        <f>IF($O$23="X",$Q$9,'VA_k1=1.0_k2=0.0'!M310)</f>
        <v>5</v>
      </c>
      <c r="AN311" s="133">
        <f>IF($O$23="X",$R$9,IF($N$7="S1",'VA_k1=1.0_k2=0.0'!N310,IF($N$7="S2",'VA_k1=1.0_k2=0.0'!O310,IF($N$7="I",'VA_k1=1.0_k2=0.0'!P310,IF($N$7="R",'VA_k1=1.0_k2=0.0'!Q310,IF($N$7="D",'VA_k1=1.0_k2=0.0'!R310,IF($N$7="V",'VA_k1=1.0_k2=0.0'!S310,"")))))))</f>
        <v>0.24673704225551346</v>
      </c>
    </row>
    <row r="312" spans="17:40" x14ac:dyDescent="0.25">
      <c r="Q312" s="133" t="e">
        <f>IF($O$12="X",$Q$9,'RESULTS (2S)'!B326)</f>
        <v>#N/A</v>
      </c>
      <c r="R312" s="133" t="e">
        <f>IF($O$12="X",$R$9,IF($N$7="S1",'RESULTS (2S)'!C326,IF($N$7="S2",'RESULTS (2S)'!D326,IF($N$7="I",'RESULTS (2S)'!E326,IF($N$7="R",'RESULTS (2S)'!F326,IF($N$7="D",'RESULTS (2S)'!G326,IF($N$7="V",'RESULTS (2S)'!H326,"")))))))</f>
        <v>#N/A</v>
      </c>
      <c r="S312" s="133">
        <f>IF($O$13="X",$Q$9,'VA_k1=0.0_k2=1.0'!M311)</f>
        <v>5</v>
      </c>
      <c r="T312" s="133">
        <f>IF($O$13="X",$R$9,IF($N$7="S1",'VA_k1=0.0_k2=1.0'!N311,IF($N$7="S2",'VA_k1=0.0_k2=1.0'!O311,IF($N$7="I",'VA_k1=0.0_k2=1.0'!P311,IF($N$7="R",'VA_k1=0.0_k2=1.0'!Q311,IF($N$7="D",'VA_k1=0.0_k2=1.0'!R311,IF($N$7="V",'VA_k1=0.0_k2=1.0'!S311,"")))))))</f>
        <v>0.24673704225551346</v>
      </c>
      <c r="U312" s="133">
        <f>IF($O$14="X",$Q$9,'VA_k1=0.1_k2=0.9'!M311)</f>
        <v>5</v>
      </c>
      <c r="V312" s="133">
        <f>IF($O$14="X",$R$9,IF($N$7="S1",'VA_k1=0.1_k2=0.9'!N311,IF($N$7="S2",'VA_k1=0.1_k2=0.9'!O311,IF($N$7="I",'VA_k1=0.1_k2=0.9'!P311,IF($N$7="R",'VA_k1=0.1_k2=0.9'!Q311,IF($N$7="D",'VA_k1=0.1_k2=0.9'!R311,IF($N$7="V",'VA_k1=0.1_k2=0.9'!S311,"")))))))</f>
        <v>0.24673704225551346</v>
      </c>
      <c r="W312" s="133">
        <f>IF($O$15="X",$Q$9,'VA_k1=0.2_k2=0.8'!M311)</f>
        <v>5</v>
      </c>
      <c r="X312" s="133">
        <f>IF($O$15="X",$R$9,IF($N$7="S1",'VA_k1=0.2_k2=0.8'!N311,IF($N$7="S2",'VA_k1=0.2_k2=0.8'!O311,IF($N$7="I",'VA_k1=0.2_k2=0.8'!P311,IF($N$7="R",'VA_k1=0.2_k2=0.8'!Q311,IF($N$7="D",'VA_k1=0.2_k2=0.8'!R311,IF($N$7="V",'VA_k1=0.2_k2=0.8'!S311,"")))))))</f>
        <v>0.24673704225551346</v>
      </c>
      <c r="Y312" s="133">
        <f>IF($O$16="X",$Q$9,'VA_k1=0.3_k2=0.7'!M311)</f>
        <v>5</v>
      </c>
      <c r="Z312" s="133">
        <f>IF($O$16="X",$R$9,IF($N$7="S1",'VA_k1=0.3_k2=0.7'!N311,IF($N$7="S2",'VA_k1=0.3_k2=0.7'!O311,IF($N$7="I",'VA_k1=0.3_k2=0.7'!P311,IF($N$7="R",'VA_k1=0.3_k2=0.7'!Q311,IF($N$7="D",'VA_k1=0.3_k2=0.7'!R311,IF($N$7="V",'VA_k1=0.3_k2=0.7'!S311,"")))))))</f>
        <v>0.24673704225551346</v>
      </c>
      <c r="AA312" s="133">
        <f>IF($O$17="X",$Q$9,'VA_k1=0.4_k2=0.6'!M311)</f>
        <v>5</v>
      </c>
      <c r="AB312" s="133">
        <f>IF($O$17="X",$R$9,IF($N$7="S1",'VA_k1=0.4_k2=0.6'!N311,IF($N$7="S2",'VA_k1=0.4_k2=0.6'!O311,IF($N$7="I",'VA_k1=0.4_k2=0.6'!P311,IF($N$7="R",'VA_k1=0.4_k2=0.6'!Q311,IF($N$7="D",'VA_k1=0.4_k2=0.6'!R311,IF($N$7="V",'VA_k1=0.4_k2=0.6'!S311,"")))))))</f>
        <v>0.24673704225551346</v>
      </c>
      <c r="AC312" s="133">
        <f>IF($O$18="X",$Q$9,'VA_k1=0.5_k2=0.5'!M311)</f>
        <v>5</v>
      </c>
      <c r="AD312" s="133">
        <f>IF($O$18="X",$R$9,IF($N$7="S1",'VA_k1=0.5_k2=0.5'!N311,IF($N$7="S2",'VA_k1=0.5_k2=0.5'!O311,IF($N$7="I",'VA_k1=0.5_k2=0.5'!P311,IF($N$7="R",'VA_k1=0.5_k2=0.5'!Q311,IF($N$7="D",'VA_k1=0.5_k2=0.5'!R311,IF($N$7="V",'VA_k1=0.5_k2=0.5'!S311,"")))))))</f>
        <v>0.24673704225551346</v>
      </c>
      <c r="AE312" s="133">
        <f>IF($O$19="X",$Q$9,'VA_k1=0.6_k2=0.4'!M311)</f>
        <v>5</v>
      </c>
      <c r="AF312" s="133">
        <f>IF($O$19="X",$R$9,IF($N$7="S1",'VA_k1=0.6_k2=0.4'!N311,IF($N$7="S2",'VA_k1=0.6_k2=0.4'!O311,IF($N$7="I",'VA_k1=0.6_k2=0.4'!P311,IF($N$7="R",'VA_k1=0.6_k2=0.4'!Q311,IF($N$7="D",'VA_k1=0.6_k2=0.4'!R311,IF($N$7="V",'VA_k1=0.6_k2=0.4'!S311,"")))))))</f>
        <v>0.24673704225551346</v>
      </c>
      <c r="AG312" s="133">
        <f>IF($O$20="X",$Q$9,'VA_k1=0.7_k2=0.3'!M311)</f>
        <v>5</v>
      </c>
      <c r="AH312" s="133">
        <f>IF($O$20="X",$R$9,IF($N$7="S1",'VA_k1=0.7_k2=0.3'!N311,IF($N$7="S2",'VA_k1=0.7_k2=0.3'!O311,IF($N$7="I",'VA_k1=0.7_k2=0.3'!P311,IF($N$7="R",'VA_k1=0.7_k2=0.3'!Q311,IF($N$7="D",'VA_k1=0.7_k2=0.3'!R311,IF($N$7="V",'VA_k1=0.7_k2=0.3'!S311,"")))))))</f>
        <v>0.24673704225551346</v>
      </c>
      <c r="AI312" s="133">
        <f>IF($O$21="X",$Q$9,'VA_k1=0.8_k2=0.2'!M311)</f>
        <v>5</v>
      </c>
      <c r="AJ312" s="133">
        <f>IF($O$21="X",$R$9,IF($N$7="S1",'VA_k1=0.8_k2=0.2'!N311,IF($N$7="S2",'VA_k1=0.8_k2=0.2'!O311,IF($N$7="I",'VA_k1=0.8_k2=0.2'!P311,IF($N$7="R",'VA_k1=0.8_k2=0.2'!Q311,IF($N$7="D",'VA_k1=0.8_k2=0.2'!R311,IF($N$7="V",'VA_k1=0.8_k2=0.2'!S311,"")))))))</f>
        <v>0.24673704225551346</v>
      </c>
      <c r="AK312" s="133" t="e">
        <f>IF($O$22="X",$Q$9,'VA_k1=0.9_k2=0.1'!M311)</f>
        <v>#N/A</v>
      </c>
      <c r="AL312" s="133" t="e">
        <f>IF($O$22="X",$R$9,IF($N$7="S1",'VA_k1=0.9_k2=0.1'!N311,IF($N$7="S2",'VA_k1=0.9_k2=0.1'!O311,IF($N$7="I",'VA_k1=0.9_k2=0.1'!P311,IF($N$7="R",'VA_k1=0.9_k2=0.1'!Q311,IF($N$7="D",'VA_k1=0.9_k2=0.1'!R311,IF($N$7="V",'VA_k1=0.9_k2=0.1'!S311,"")))))))</f>
        <v>#N/A</v>
      </c>
      <c r="AM312" s="133">
        <f>IF($O$23="X",$Q$9,'VA_k1=1.0_k2=0.0'!M311)</f>
        <v>5</v>
      </c>
      <c r="AN312" s="133">
        <f>IF($O$23="X",$R$9,IF($N$7="S1",'VA_k1=1.0_k2=0.0'!N311,IF($N$7="S2",'VA_k1=1.0_k2=0.0'!O311,IF($N$7="I",'VA_k1=1.0_k2=0.0'!P311,IF($N$7="R",'VA_k1=1.0_k2=0.0'!Q311,IF($N$7="D",'VA_k1=1.0_k2=0.0'!R311,IF($N$7="V",'VA_k1=1.0_k2=0.0'!S311,"")))))))</f>
        <v>0.24673704225551346</v>
      </c>
    </row>
    <row r="313" spans="17:40" x14ac:dyDescent="0.25">
      <c r="Q313" s="133" t="e">
        <f>IF($O$12="X",$Q$9,'RESULTS (2S)'!B327)</f>
        <v>#N/A</v>
      </c>
      <c r="R313" s="133" t="e">
        <f>IF($O$12="X",$R$9,IF($N$7="S1",'RESULTS (2S)'!C327,IF($N$7="S2",'RESULTS (2S)'!D327,IF($N$7="I",'RESULTS (2S)'!E327,IF($N$7="R",'RESULTS (2S)'!F327,IF($N$7="D",'RESULTS (2S)'!G327,IF($N$7="V",'RESULTS (2S)'!H327,"")))))))</f>
        <v>#N/A</v>
      </c>
      <c r="S313" s="133">
        <f>IF($O$13="X",$Q$9,'VA_k1=0.0_k2=1.0'!M312)</f>
        <v>5</v>
      </c>
      <c r="T313" s="133">
        <f>IF($O$13="X",$R$9,IF($N$7="S1",'VA_k1=0.0_k2=1.0'!N312,IF($N$7="S2",'VA_k1=0.0_k2=1.0'!O312,IF($N$7="I",'VA_k1=0.0_k2=1.0'!P312,IF($N$7="R",'VA_k1=0.0_k2=1.0'!Q312,IF($N$7="D",'VA_k1=0.0_k2=1.0'!R312,IF($N$7="V",'VA_k1=0.0_k2=1.0'!S312,"")))))))</f>
        <v>0.24673704225551346</v>
      </c>
      <c r="U313" s="133">
        <f>IF($O$14="X",$Q$9,'VA_k1=0.1_k2=0.9'!M312)</f>
        <v>5</v>
      </c>
      <c r="V313" s="133">
        <f>IF($O$14="X",$R$9,IF($N$7="S1",'VA_k1=0.1_k2=0.9'!N312,IF($N$7="S2",'VA_k1=0.1_k2=0.9'!O312,IF($N$7="I",'VA_k1=0.1_k2=0.9'!P312,IF($N$7="R",'VA_k1=0.1_k2=0.9'!Q312,IF($N$7="D",'VA_k1=0.1_k2=0.9'!R312,IF($N$7="V",'VA_k1=0.1_k2=0.9'!S312,"")))))))</f>
        <v>0.24673704225551346</v>
      </c>
      <c r="W313" s="133">
        <f>IF($O$15="X",$Q$9,'VA_k1=0.2_k2=0.8'!M312)</f>
        <v>5</v>
      </c>
      <c r="X313" s="133">
        <f>IF($O$15="X",$R$9,IF($N$7="S1",'VA_k1=0.2_k2=0.8'!N312,IF($N$7="S2",'VA_k1=0.2_k2=0.8'!O312,IF($N$7="I",'VA_k1=0.2_k2=0.8'!P312,IF($N$7="R",'VA_k1=0.2_k2=0.8'!Q312,IF($N$7="D",'VA_k1=0.2_k2=0.8'!R312,IF($N$7="V",'VA_k1=0.2_k2=0.8'!S312,"")))))))</f>
        <v>0.24673704225551346</v>
      </c>
      <c r="Y313" s="133">
        <f>IF($O$16="X",$Q$9,'VA_k1=0.3_k2=0.7'!M312)</f>
        <v>5</v>
      </c>
      <c r="Z313" s="133">
        <f>IF($O$16="X",$R$9,IF($N$7="S1",'VA_k1=0.3_k2=0.7'!N312,IF($N$7="S2",'VA_k1=0.3_k2=0.7'!O312,IF($N$7="I",'VA_k1=0.3_k2=0.7'!P312,IF($N$7="R",'VA_k1=0.3_k2=0.7'!Q312,IF($N$7="D",'VA_k1=0.3_k2=0.7'!R312,IF($N$7="V",'VA_k1=0.3_k2=0.7'!S312,"")))))))</f>
        <v>0.24673704225551346</v>
      </c>
      <c r="AA313" s="133">
        <f>IF($O$17="X",$Q$9,'VA_k1=0.4_k2=0.6'!M312)</f>
        <v>5</v>
      </c>
      <c r="AB313" s="133">
        <f>IF($O$17="X",$R$9,IF($N$7="S1",'VA_k1=0.4_k2=0.6'!N312,IF($N$7="S2",'VA_k1=0.4_k2=0.6'!O312,IF($N$7="I",'VA_k1=0.4_k2=0.6'!P312,IF($N$7="R",'VA_k1=0.4_k2=0.6'!Q312,IF($N$7="D",'VA_k1=0.4_k2=0.6'!R312,IF($N$7="V",'VA_k1=0.4_k2=0.6'!S312,"")))))))</f>
        <v>0.24673704225551346</v>
      </c>
      <c r="AC313" s="133">
        <f>IF($O$18="X",$Q$9,'VA_k1=0.5_k2=0.5'!M312)</f>
        <v>5</v>
      </c>
      <c r="AD313" s="133">
        <f>IF($O$18="X",$R$9,IF($N$7="S1",'VA_k1=0.5_k2=0.5'!N312,IF($N$7="S2",'VA_k1=0.5_k2=0.5'!O312,IF($N$7="I",'VA_k1=0.5_k2=0.5'!P312,IF($N$7="R",'VA_k1=0.5_k2=0.5'!Q312,IF($N$7="D",'VA_k1=0.5_k2=0.5'!R312,IF($N$7="V",'VA_k1=0.5_k2=0.5'!S312,"")))))))</f>
        <v>0.24673704225551346</v>
      </c>
      <c r="AE313" s="133">
        <f>IF($O$19="X",$Q$9,'VA_k1=0.6_k2=0.4'!M312)</f>
        <v>5</v>
      </c>
      <c r="AF313" s="133">
        <f>IF($O$19="X",$R$9,IF($N$7="S1",'VA_k1=0.6_k2=0.4'!N312,IF($N$7="S2",'VA_k1=0.6_k2=0.4'!O312,IF($N$7="I",'VA_k1=0.6_k2=0.4'!P312,IF($N$7="R",'VA_k1=0.6_k2=0.4'!Q312,IF($N$7="D",'VA_k1=0.6_k2=0.4'!R312,IF($N$7="V",'VA_k1=0.6_k2=0.4'!S312,"")))))))</f>
        <v>0.24673704225551346</v>
      </c>
      <c r="AG313" s="133">
        <f>IF($O$20="X",$Q$9,'VA_k1=0.7_k2=0.3'!M312)</f>
        <v>5</v>
      </c>
      <c r="AH313" s="133">
        <f>IF($O$20="X",$R$9,IF($N$7="S1",'VA_k1=0.7_k2=0.3'!N312,IF($N$7="S2",'VA_k1=0.7_k2=0.3'!O312,IF($N$7="I",'VA_k1=0.7_k2=0.3'!P312,IF($N$7="R",'VA_k1=0.7_k2=0.3'!Q312,IF($N$7="D",'VA_k1=0.7_k2=0.3'!R312,IF($N$7="V",'VA_k1=0.7_k2=0.3'!S312,"")))))))</f>
        <v>0.24673704225551346</v>
      </c>
      <c r="AI313" s="133">
        <f>IF($O$21="X",$Q$9,'VA_k1=0.8_k2=0.2'!M312)</f>
        <v>5</v>
      </c>
      <c r="AJ313" s="133">
        <f>IF($O$21="X",$R$9,IF($N$7="S1",'VA_k1=0.8_k2=0.2'!N312,IF($N$7="S2",'VA_k1=0.8_k2=0.2'!O312,IF($N$7="I",'VA_k1=0.8_k2=0.2'!P312,IF($N$7="R",'VA_k1=0.8_k2=0.2'!Q312,IF($N$7="D",'VA_k1=0.8_k2=0.2'!R312,IF($N$7="V",'VA_k1=0.8_k2=0.2'!S312,"")))))))</f>
        <v>0.24673704225551346</v>
      </c>
      <c r="AK313" s="133" t="e">
        <f>IF($O$22="X",$Q$9,'VA_k1=0.9_k2=0.1'!M312)</f>
        <v>#N/A</v>
      </c>
      <c r="AL313" s="133" t="e">
        <f>IF($O$22="X",$R$9,IF($N$7="S1",'VA_k1=0.9_k2=0.1'!N312,IF($N$7="S2",'VA_k1=0.9_k2=0.1'!O312,IF($N$7="I",'VA_k1=0.9_k2=0.1'!P312,IF($N$7="R",'VA_k1=0.9_k2=0.1'!Q312,IF($N$7="D",'VA_k1=0.9_k2=0.1'!R312,IF($N$7="V",'VA_k1=0.9_k2=0.1'!S312,"")))))))</f>
        <v>#N/A</v>
      </c>
      <c r="AM313" s="133">
        <f>IF($O$23="X",$Q$9,'VA_k1=1.0_k2=0.0'!M312)</f>
        <v>5</v>
      </c>
      <c r="AN313" s="133">
        <f>IF($O$23="X",$R$9,IF($N$7="S1",'VA_k1=1.0_k2=0.0'!N312,IF($N$7="S2",'VA_k1=1.0_k2=0.0'!O312,IF($N$7="I",'VA_k1=1.0_k2=0.0'!P312,IF($N$7="R",'VA_k1=1.0_k2=0.0'!Q312,IF($N$7="D",'VA_k1=1.0_k2=0.0'!R312,IF($N$7="V",'VA_k1=1.0_k2=0.0'!S312,"")))))))</f>
        <v>0.24673704225551346</v>
      </c>
    </row>
    <row r="314" spans="17:40" x14ac:dyDescent="0.25">
      <c r="Q314" s="133" t="e">
        <f>IF($O$12="X",$Q$9,'RESULTS (2S)'!B328)</f>
        <v>#N/A</v>
      </c>
      <c r="R314" s="133" t="e">
        <f>IF($O$12="X",$R$9,IF($N$7="S1",'RESULTS (2S)'!C328,IF($N$7="S2",'RESULTS (2S)'!D328,IF($N$7="I",'RESULTS (2S)'!E328,IF($N$7="R",'RESULTS (2S)'!F328,IF($N$7="D",'RESULTS (2S)'!G328,IF($N$7="V",'RESULTS (2S)'!H328,"")))))))</f>
        <v>#N/A</v>
      </c>
      <c r="S314" s="133">
        <f>IF($O$13="X",$Q$9,'VA_k1=0.0_k2=1.0'!M313)</f>
        <v>5</v>
      </c>
      <c r="T314" s="133">
        <f>IF($O$13="X",$R$9,IF($N$7="S1",'VA_k1=0.0_k2=1.0'!N313,IF($N$7="S2",'VA_k1=0.0_k2=1.0'!O313,IF($N$7="I",'VA_k1=0.0_k2=1.0'!P313,IF($N$7="R",'VA_k1=0.0_k2=1.0'!Q313,IF($N$7="D",'VA_k1=0.0_k2=1.0'!R313,IF($N$7="V",'VA_k1=0.0_k2=1.0'!S313,"")))))))</f>
        <v>0.24673704225551346</v>
      </c>
      <c r="U314" s="133">
        <f>IF($O$14="X",$Q$9,'VA_k1=0.1_k2=0.9'!M313)</f>
        <v>5</v>
      </c>
      <c r="V314" s="133">
        <f>IF($O$14="X",$R$9,IF($N$7="S1",'VA_k1=0.1_k2=0.9'!N313,IF($N$7="S2",'VA_k1=0.1_k2=0.9'!O313,IF($N$7="I",'VA_k1=0.1_k2=0.9'!P313,IF($N$7="R",'VA_k1=0.1_k2=0.9'!Q313,IF($N$7="D",'VA_k1=0.1_k2=0.9'!R313,IF($N$7="V",'VA_k1=0.1_k2=0.9'!S313,"")))))))</f>
        <v>0.24673704225551346</v>
      </c>
      <c r="W314" s="133">
        <f>IF($O$15="X",$Q$9,'VA_k1=0.2_k2=0.8'!M313)</f>
        <v>5</v>
      </c>
      <c r="X314" s="133">
        <f>IF($O$15="X",$R$9,IF($N$7="S1",'VA_k1=0.2_k2=0.8'!N313,IF($N$7="S2",'VA_k1=0.2_k2=0.8'!O313,IF($N$7="I",'VA_k1=0.2_k2=0.8'!P313,IF($N$7="R",'VA_k1=0.2_k2=0.8'!Q313,IF($N$7="D",'VA_k1=0.2_k2=0.8'!R313,IF($N$7="V",'VA_k1=0.2_k2=0.8'!S313,"")))))))</f>
        <v>0.24673704225551346</v>
      </c>
      <c r="Y314" s="133">
        <f>IF($O$16="X",$Q$9,'VA_k1=0.3_k2=0.7'!M313)</f>
        <v>5</v>
      </c>
      <c r="Z314" s="133">
        <f>IF($O$16="X",$R$9,IF($N$7="S1",'VA_k1=0.3_k2=0.7'!N313,IF($N$7="S2",'VA_k1=0.3_k2=0.7'!O313,IF($N$7="I",'VA_k1=0.3_k2=0.7'!P313,IF($N$7="R",'VA_k1=0.3_k2=0.7'!Q313,IF($N$7="D",'VA_k1=0.3_k2=0.7'!R313,IF($N$7="V",'VA_k1=0.3_k2=0.7'!S313,"")))))))</f>
        <v>0.24673704225551346</v>
      </c>
      <c r="AA314" s="133">
        <f>IF($O$17="X",$Q$9,'VA_k1=0.4_k2=0.6'!M313)</f>
        <v>5</v>
      </c>
      <c r="AB314" s="133">
        <f>IF($O$17="X",$R$9,IF($N$7="S1",'VA_k1=0.4_k2=0.6'!N313,IF($N$7="S2",'VA_k1=0.4_k2=0.6'!O313,IF($N$7="I",'VA_k1=0.4_k2=0.6'!P313,IF($N$7="R",'VA_k1=0.4_k2=0.6'!Q313,IF($N$7="D",'VA_k1=0.4_k2=0.6'!R313,IF($N$7="V",'VA_k1=0.4_k2=0.6'!S313,"")))))))</f>
        <v>0.24673704225551346</v>
      </c>
      <c r="AC314" s="133">
        <f>IF($O$18="X",$Q$9,'VA_k1=0.5_k2=0.5'!M313)</f>
        <v>5</v>
      </c>
      <c r="AD314" s="133">
        <f>IF($O$18="X",$R$9,IF($N$7="S1",'VA_k1=0.5_k2=0.5'!N313,IF($N$7="S2",'VA_k1=0.5_k2=0.5'!O313,IF($N$7="I",'VA_k1=0.5_k2=0.5'!P313,IF($N$7="R",'VA_k1=0.5_k2=0.5'!Q313,IF($N$7="D",'VA_k1=0.5_k2=0.5'!R313,IF($N$7="V",'VA_k1=0.5_k2=0.5'!S313,"")))))))</f>
        <v>0.24673704225551346</v>
      </c>
      <c r="AE314" s="133">
        <f>IF($O$19="X",$Q$9,'VA_k1=0.6_k2=0.4'!M313)</f>
        <v>5</v>
      </c>
      <c r="AF314" s="133">
        <f>IF($O$19="X",$R$9,IF($N$7="S1",'VA_k1=0.6_k2=0.4'!N313,IF($N$7="S2",'VA_k1=0.6_k2=0.4'!O313,IF($N$7="I",'VA_k1=0.6_k2=0.4'!P313,IF($N$7="R",'VA_k1=0.6_k2=0.4'!Q313,IF($N$7="D",'VA_k1=0.6_k2=0.4'!R313,IF($N$7="V",'VA_k1=0.6_k2=0.4'!S313,"")))))))</f>
        <v>0.24673704225551346</v>
      </c>
      <c r="AG314" s="133">
        <f>IF($O$20="X",$Q$9,'VA_k1=0.7_k2=0.3'!M313)</f>
        <v>5</v>
      </c>
      <c r="AH314" s="133">
        <f>IF($O$20="X",$R$9,IF($N$7="S1",'VA_k1=0.7_k2=0.3'!N313,IF($N$7="S2",'VA_k1=0.7_k2=0.3'!O313,IF($N$7="I",'VA_k1=0.7_k2=0.3'!P313,IF($N$7="R",'VA_k1=0.7_k2=0.3'!Q313,IF($N$7="D",'VA_k1=0.7_k2=0.3'!R313,IF($N$7="V",'VA_k1=0.7_k2=0.3'!S313,"")))))))</f>
        <v>0.24673704225551346</v>
      </c>
      <c r="AI314" s="133">
        <f>IF($O$21="X",$Q$9,'VA_k1=0.8_k2=0.2'!M313)</f>
        <v>5</v>
      </c>
      <c r="AJ314" s="133">
        <f>IF($O$21="X",$R$9,IF($N$7="S1",'VA_k1=0.8_k2=0.2'!N313,IF($N$7="S2",'VA_k1=0.8_k2=0.2'!O313,IF($N$7="I",'VA_k1=0.8_k2=0.2'!P313,IF($N$7="R",'VA_k1=0.8_k2=0.2'!Q313,IF($N$7="D",'VA_k1=0.8_k2=0.2'!R313,IF($N$7="V",'VA_k1=0.8_k2=0.2'!S313,"")))))))</f>
        <v>0.24673704225551346</v>
      </c>
      <c r="AK314" s="133" t="e">
        <f>IF($O$22="X",$Q$9,'VA_k1=0.9_k2=0.1'!M313)</f>
        <v>#N/A</v>
      </c>
      <c r="AL314" s="133" t="e">
        <f>IF($O$22="X",$R$9,IF($N$7="S1",'VA_k1=0.9_k2=0.1'!N313,IF($N$7="S2",'VA_k1=0.9_k2=0.1'!O313,IF($N$7="I",'VA_k1=0.9_k2=0.1'!P313,IF($N$7="R",'VA_k1=0.9_k2=0.1'!Q313,IF($N$7="D",'VA_k1=0.9_k2=0.1'!R313,IF($N$7="V",'VA_k1=0.9_k2=0.1'!S313,"")))))))</f>
        <v>#N/A</v>
      </c>
      <c r="AM314" s="133">
        <f>IF($O$23="X",$Q$9,'VA_k1=1.0_k2=0.0'!M313)</f>
        <v>5</v>
      </c>
      <c r="AN314" s="133">
        <f>IF($O$23="X",$R$9,IF($N$7="S1",'VA_k1=1.0_k2=0.0'!N313,IF($N$7="S2",'VA_k1=1.0_k2=0.0'!O313,IF($N$7="I",'VA_k1=1.0_k2=0.0'!P313,IF($N$7="R",'VA_k1=1.0_k2=0.0'!Q313,IF($N$7="D",'VA_k1=1.0_k2=0.0'!R313,IF($N$7="V",'VA_k1=1.0_k2=0.0'!S313,"")))))))</f>
        <v>0.24673704225551346</v>
      </c>
    </row>
    <row r="315" spans="17:40" x14ac:dyDescent="0.25">
      <c r="Q315" s="133" t="e">
        <f>IF($O$12="X",$Q$9,'RESULTS (2S)'!B329)</f>
        <v>#N/A</v>
      </c>
      <c r="R315" s="133" t="e">
        <f>IF($O$12="X",$R$9,IF($N$7="S1",'RESULTS (2S)'!C329,IF($N$7="S2",'RESULTS (2S)'!D329,IF($N$7="I",'RESULTS (2S)'!E329,IF($N$7="R",'RESULTS (2S)'!F329,IF($N$7="D",'RESULTS (2S)'!G329,IF($N$7="V",'RESULTS (2S)'!H329,"")))))))</f>
        <v>#N/A</v>
      </c>
      <c r="S315" s="133">
        <f>IF($O$13="X",$Q$9,'VA_k1=0.0_k2=1.0'!M314)</f>
        <v>5</v>
      </c>
      <c r="T315" s="133">
        <f>IF($O$13="X",$R$9,IF($N$7="S1",'VA_k1=0.0_k2=1.0'!N314,IF($N$7="S2",'VA_k1=0.0_k2=1.0'!O314,IF($N$7="I",'VA_k1=0.0_k2=1.0'!P314,IF($N$7="R",'VA_k1=0.0_k2=1.0'!Q314,IF($N$7="D",'VA_k1=0.0_k2=1.0'!R314,IF($N$7="V",'VA_k1=0.0_k2=1.0'!S314,"")))))))</f>
        <v>0.24673704225551346</v>
      </c>
      <c r="U315" s="133">
        <f>IF($O$14="X",$Q$9,'VA_k1=0.1_k2=0.9'!M314)</f>
        <v>5</v>
      </c>
      <c r="V315" s="133">
        <f>IF($O$14="X",$R$9,IF($N$7="S1",'VA_k1=0.1_k2=0.9'!N314,IF($N$7="S2",'VA_k1=0.1_k2=0.9'!O314,IF($N$7="I",'VA_k1=0.1_k2=0.9'!P314,IF($N$7="R",'VA_k1=0.1_k2=0.9'!Q314,IF($N$7="D",'VA_k1=0.1_k2=0.9'!R314,IF($N$7="V",'VA_k1=0.1_k2=0.9'!S314,"")))))))</f>
        <v>0.24673704225551346</v>
      </c>
      <c r="W315" s="133">
        <f>IF($O$15="X",$Q$9,'VA_k1=0.2_k2=0.8'!M314)</f>
        <v>5</v>
      </c>
      <c r="X315" s="133">
        <f>IF($O$15="X",$R$9,IF($N$7="S1",'VA_k1=0.2_k2=0.8'!N314,IF($N$7="S2",'VA_k1=0.2_k2=0.8'!O314,IF($N$7="I",'VA_k1=0.2_k2=0.8'!P314,IF($N$7="R",'VA_k1=0.2_k2=0.8'!Q314,IF($N$7="D",'VA_k1=0.2_k2=0.8'!R314,IF($N$7="V",'VA_k1=0.2_k2=0.8'!S314,"")))))))</f>
        <v>0.24673704225551346</v>
      </c>
      <c r="Y315" s="133">
        <f>IF($O$16="X",$Q$9,'VA_k1=0.3_k2=0.7'!M314)</f>
        <v>5</v>
      </c>
      <c r="Z315" s="133">
        <f>IF($O$16="X",$R$9,IF($N$7="S1",'VA_k1=0.3_k2=0.7'!N314,IF($N$7="S2",'VA_k1=0.3_k2=0.7'!O314,IF($N$7="I",'VA_k1=0.3_k2=0.7'!P314,IF($N$7="R",'VA_k1=0.3_k2=0.7'!Q314,IF($N$7="D",'VA_k1=0.3_k2=0.7'!R314,IF($N$7="V",'VA_k1=0.3_k2=0.7'!S314,"")))))))</f>
        <v>0.24673704225551346</v>
      </c>
      <c r="AA315" s="133">
        <f>IF($O$17="X",$Q$9,'VA_k1=0.4_k2=0.6'!M314)</f>
        <v>5</v>
      </c>
      <c r="AB315" s="133">
        <f>IF($O$17="X",$R$9,IF($N$7="S1",'VA_k1=0.4_k2=0.6'!N314,IF($N$7="S2",'VA_k1=0.4_k2=0.6'!O314,IF($N$7="I",'VA_k1=0.4_k2=0.6'!P314,IF($N$7="R",'VA_k1=0.4_k2=0.6'!Q314,IF($N$7="D",'VA_k1=0.4_k2=0.6'!R314,IF($N$7="V",'VA_k1=0.4_k2=0.6'!S314,"")))))))</f>
        <v>0.24673704225551346</v>
      </c>
      <c r="AC315" s="133">
        <f>IF($O$18="X",$Q$9,'VA_k1=0.5_k2=0.5'!M314)</f>
        <v>5</v>
      </c>
      <c r="AD315" s="133">
        <f>IF($O$18="X",$R$9,IF($N$7="S1",'VA_k1=0.5_k2=0.5'!N314,IF($N$7="S2",'VA_k1=0.5_k2=0.5'!O314,IF($N$7="I",'VA_k1=0.5_k2=0.5'!P314,IF($N$7="R",'VA_k1=0.5_k2=0.5'!Q314,IF($N$7="D",'VA_k1=0.5_k2=0.5'!R314,IF($N$7="V",'VA_k1=0.5_k2=0.5'!S314,"")))))))</f>
        <v>0.24673704225551346</v>
      </c>
      <c r="AE315" s="133">
        <f>IF($O$19="X",$Q$9,'VA_k1=0.6_k2=0.4'!M314)</f>
        <v>5</v>
      </c>
      <c r="AF315" s="133">
        <f>IF($O$19="X",$R$9,IF($N$7="S1",'VA_k1=0.6_k2=0.4'!N314,IF($N$7="S2",'VA_k1=0.6_k2=0.4'!O314,IF($N$7="I",'VA_k1=0.6_k2=0.4'!P314,IF($N$7="R",'VA_k1=0.6_k2=0.4'!Q314,IF($N$7="D",'VA_k1=0.6_k2=0.4'!R314,IF($N$7="V",'VA_k1=0.6_k2=0.4'!S314,"")))))))</f>
        <v>0.24673704225551346</v>
      </c>
      <c r="AG315" s="133">
        <f>IF($O$20="X",$Q$9,'VA_k1=0.7_k2=0.3'!M314)</f>
        <v>5</v>
      </c>
      <c r="AH315" s="133">
        <f>IF($O$20="X",$R$9,IF($N$7="S1",'VA_k1=0.7_k2=0.3'!N314,IF($N$7="S2",'VA_k1=0.7_k2=0.3'!O314,IF($N$7="I",'VA_k1=0.7_k2=0.3'!P314,IF($N$7="R",'VA_k1=0.7_k2=0.3'!Q314,IF($N$7="D",'VA_k1=0.7_k2=0.3'!R314,IF($N$7="V",'VA_k1=0.7_k2=0.3'!S314,"")))))))</f>
        <v>0.24673704225551346</v>
      </c>
      <c r="AI315" s="133">
        <f>IF($O$21="X",$Q$9,'VA_k1=0.8_k2=0.2'!M314)</f>
        <v>5</v>
      </c>
      <c r="AJ315" s="133">
        <f>IF($O$21="X",$R$9,IF($N$7="S1",'VA_k1=0.8_k2=0.2'!N314,IF($N$7="S2",'VA_k1=0.8_k2=0.2'!O314,IF($N$7="I",'VA_k1=0.8_k2=0.2'!P314,IF($N$7="R",'VA_k1=0.8_k2=0.2'!Q314,IF($N$7="D",'VA_k1=0.8_k2=0.2'!R314,IF($N$7="V",'VA_k1=0.8_k2=0.2'!S314,"")))))))</f>
        <v>0.24673704225551346</v>
      </c>
      <c r="AK315" s="133" t="e">
        <f>IF($O$22="X",$Q$9,'VA_k1=0.9_k2=0.1'!M314)</f>
        <v>#N/A</v>
      </c>
      <c r="AL315" s="133" t="e">
        <f>IF($O$22="X",$R$9,IF($N$7="S1",'VA_k1=0.9_k2=0.1'!N314,IF($N$7="S2",'VA_k1=0.9_k2=0.1'!O314,IF($N$7="I",'VA_k1=0.9_k2=0.1'!P314,IF($N$7="R",'VA_k1=0.9_k2=0.1'!Q314,IF($N$7="D",'VA_k1=0.9_k2=0.1'!R314,IF($N$7="V",'VA_k1=0.9_k2=0.1'!S314,"")))))))</f>
        <v>#N/A</v>
      </c>
      <c r="AM315" s="133">
        <f>IF($O$23="X",$Q$9,'VA_k1=1.0_k2=0.0'!M314)</f>
        <v>5</v>
      </c>
      <c r="AN315" s="133">
        <f>IF($O$23="X",$R$9,IF($N$7="S1",'VA_k1=1.0_k2=0.0'!N314,IF($N$7="S2",'VA_k1=1.0_k2=0.0'!O314,IF($N$7="I",'VA_k1=1.0_k2=0.0'!P314,IF($N$7="R",'VA_k1=1.0_k2=0.0'!Q314,IF($N$7="D",'VA_k1=1.0_k2=0.0'!R314,IF($N$7="V",'VA_k1=1.0_k2=0.0'!S314,"")))))))</f>
        <v>0.24673704225551346</v>
      </c>
    </row>
    <row r="316" spans="17:40" x14ac:dyDescent="0.25">
      <c r="Q316" s="133" t="e">
        <f>IF($O$12="X",$Q$9,'RESULTS (2S)'!B330)</f>
        <v>#N/A</v>
      </c>
      <c r="R316" s="133" t="e">
        <f>IF($O$12="X",$R$9,IF($N$7="S1",'RESULTS (2S)'!C330,IF($N$7="S2",'RESULTS (2S)'!D330,IF($N$7="I",'RESULTS (2S)'!E330,IF($N$7="R",'RESULTS (2S)'!F330,IF($N$7="D",'RESULTS (2S)'!G330,IF($N$7="V",'RESULTS (2S)'!H330,"")))))))</f>
        <v>#N/A</v>
      </c>
      <c r="S316" s="133">
        <f>IF($O$13="X",$Q$9,'VA_k1=0.0_k2=1.0'!M315)</f>
        <v>5</v>
      </c>
      <c r="T316" s="133">
        <f>IF($O$13="X",$R$9,IF($N$7="S1",'VA_k1=0.0_k2=1.0'!N315,IF($N$7="S2",'VA_k1=0.0_k2=1.0'!O315,IF($N$7="I",'VA_k1=0.0_k2=1.0'!P315,IF($N$7="R",'VA_k1=0.0_k2=1.0'!Q315,IF($N$7="D",'VA_k1=0.0_k2=1.0'!R315,IF($N$7="V",'VA_k1=0.0_k2=1.0'!S315,"")))))))</f>
        <v>0.24673704225551346</v>
      </c>
      <c r="U316" s="133">
        <f>IF($O$14="X",$Q$9,'VA_k1=0.1_k2=0.9'!M315)</f>
        <v>5</v>
      </c>
      <c r="V316" s="133">
        <f>IF($O$14="X",$R$9,IF($N$7="S1",'VA_k1=0.1_k2=0.9'!N315,IF($N$7="S2",'VA_k1=0.1_k2=0.9'!O315,IF($N$7="I",'VA_k1=0.1_k2=0.9'!P315,IF($N$7="R",'VA_k1=0.1_k2=0.9'!Q315,IF($N$7="D",'VA_k1=0.1_k2=0.9'!R315,IF($N$7="V",'VA_k1=0.1_k2=0.9'!S315,"")))))))</f>
        <v>0.24673704225551346</v>
      </c>
      <c r="W316" s="133">
        <f>IF($O$15="X",$Q$9,'VA_k1=0.2_k2=0.8'!M315)</f>
        <v>5</v>
      </c>
      <c r="X316" s="133">
        <f>IF($O$15="X",$R$9,IF($N$7="S1",'VA_k1=0.2_k2=0.8'!N315,IF($N$7="S2",'VA_k1=0.2_k2=0.8'!O315,IF($N$7="I",'VA_k1=0.2_k2=0.8'!P315,IF($N$7="R",'VA_k1=0.2_k2=0.8'!Q315,IF($N$7="D",'VA_k1=0.2_k2=0.8'!R315,IF($N$7="V",'VA_k1=0.2_k2=0.8'!S315,"")))))))</f>
        <v>0.24673704225551346</v>
      </c>
      <c r="Y316" s="133">
        <f>IF($O$16="X",$Q$9,'VA_k1=0.3_k2=0.7'!M315)</f>
        <v>5</v>
      </c>
      <c r="Z316" s="133">
        <f>IF($O$16="X",$R$9,IF($N$7="S1",'VA_k1=0.3_k2=0.7'!N315,IF($N$7="S2",'VA_k1=0.3_k2=0.7'!O315,IF($N$7="I",'VA_k1=0.3_k2=0.7'!P315,IF($N$7="R",'VA_k1=0.3_k2=0.7'!Q315,IF($N$7="D",'VA_k1=0.3_k2=0.7'!R315,IF($N$7="V",'VA_k1=0.3_k2=0.7'!S315,"")))))))</f>
        <v>0.24673704225551346</v>
      </c>
      <c r="AA316" s="133">
        <f>IF($O$17="X",$Q$9,'VA_k1=0.4_k2=0.6'!M315)</f>
        <v>5</v>
      </c>
      <c r="AB316" s="133">
        <f>IF($O$17="X",$R$9,IF($N$7="S1",'VA_k1=0.4_k2=0.6'!N315,IF($N$7="S2",'VA_k1=0.4_k2=0.6'!O315,IF($N$7="I",'VA_k1=0.4_k2=0.6'!P315,IF($N$7="R",'VA_k1=0.4_k2=0.6'!Q315,IF($N$7="D",'VA_k1=0.4_k2=0.6'!R315,IF($N$7="V",'VA_k1=0.4_k2=0.6'!S315,"")))))))</f>
        <v>0.24673704225551346</v>
      </c>
      <c r="AC316" s="133">
        <f>IF($O$18="X",$Q$9,'VA_k1=0.5_k2=0.5'!M315)</f>
        <v>5</v>
      </c>
      <c r="AD316" s="133">
        <f>IF($O$18="X",$R$9,IF($N$7="S1",'VA_k1=0.5_k2=0.5'!N315,IF($N$7="S2",'VA_k1=0.5_k2=0.5'!O315,IF($N$7="I",'VA_k1=0.5_k2=0.5'!P315,IF($N$7="R",'VA_k1=0.5_k2=0.5'!Q315,IF($N$7="D",'VA_k1=0.5_k2=0.5'!R315,IF($N$7="V",'VA_k1=0.5_k2=0.5'!S315,"")))))))</f>
        <v>0.24673704225551346</v>
      </c>
      <c r="AE316" s="133">
        <f>IF($O$19="X",$Q$9,'VA_k1=0.6_k2=0.4'!M315)</f>
        <v>5</v>
      </c>
      <c r="AF316" s="133">
        <f>IF($O$19="X",$R$9,IF($N$7="S1",'VA_k1=0.6_k2=0.4'!N315,IF($N$7="S2",'VA_k1=0.6_k2=0.4'!O315,IF($N$7="I",'VA_k1=0.6_k2=0.4'!P315,IF($N$7="R",'VA_k1=0.6_k2=0.4'!Q315,IF($N$7="D",'VA_k1=0.6_k2=0.4'!R315,IF($N$7="V",'VA_k1=0.6_k2=0.4'!S315,"")))))))</f>
        <v>0.24673704225551346</v>
      </c>
      <c r="AG316" s="133">
        <f>IF($O$20="X",$Q$9,'VA_k1=0.7_k2=0.3'!M315)</f>
        <v>5</v>
      </c>
      <c r="AH316" s="133">
        <f>IF($O$20="X",$R$9,IF($N$7="S1",'VA_k1=0.7_k2=0.3'!N315,IF($N$7="S2",'VA_k1=0.7_k2=0.3'!O315,IF($N$7="I",'VA_k1=0.7_k2=0.3'!P315,IF($N$7="R",'VA_k1=0.7_k2=0.3'!Q315,IF($N$7="D",'VA_k1=0.7_k2=0.3'!R315,IF($N$7="V",'VA_k1=0.7_k2=0.3'!S315,"")))))))</f>
        <v>0.24673704225551346</v>
      </c>
      <c r="AI316" s="133">
        <f>IF($O$21="X",$Q$9,'VA_k1=0.8_k2=0.2'!M315)</f>
        <v>5</v>
      </c>
      <c r="AJ316" s="133">
        <f>IF($O$21="X",$R$9,IF($N$7="S1",'VA_k1=0.8_k2=0.2'!N315,IF($N$7="S2",'VA_k1=0.8_k2=0.2'!O315,IF($N$7="I",'VA_k1=0.8_k2=0.2'!P315,IF($N$7="R",'VA_k1=0.8_k2=0.2'!Q315,IF($N$7="D",'VA_k1=0.8_k2=0.2'!R315,IF($N$7="V",'VA_k1=0.8_k2=0.2'!S315,"")))))))</f>
        <v>0.24673704225551346</v>
      </c>
      <c r="AK316" s="133" t="e">
        <f>IF($O$22="X",$Q$9,'VA_k1=0.9_k2=0.1'!M315)</f>
        <v>#N/A</v>
      </c>
      <c r="AL316" s="133" t="e">
        <f>IF($O$22="X",$R$9,IF($N$7="S1",'VA_k1=0.9_k2=0.1'!N315,IF($N$7="S2",'VA_k1=0.9_k2=0.1'!O315,IF($N$7="I",'VA_k1=0.9_k2=0.1'!P315,IF($N$7="R",'VA_k1=0.9_k2=0.1'!Q315,IF($N$7="D",'VA_k1=0.9_k2=0.1'!R315,IF($N$7="V",'VA_k1=0.9_k2=0.1'!S315,"")))))))</f>
        <v>#N/A</v>
      </c>
      <c r="AM316" s="133">
        <f>IF($O$23="X",$Q$9,'VA_k1=1.0_k2=0.0'!M315)</f>
        <v>5</v>
      </c>
      <c r="AN316" s="133">
        <f>IF($O$23="X",$R$9,IF($N$7="S1",'VA_k1=1.0_k2=0.0'!N315,IF($N$7="S2",'VA_k1=1.0_k2=0.0'!O315,IF($N$7="I",'VA_k1=1.0_k2=0.0'!P315,IF($N$7="R",'VA_k1=1.0_k2=0.0'!Q315,IF($N$7="D",'VA_k1=1.0_k2=0.0'!R315,IF($N$7="V",'VA_k1=1.0_k2=0.0'!S315,"")))))))</f>
        <v>0.24673704225551346</v>
      </c>
    </row>
    <row r="317" spans="17:40" x14ac:dyDescent="0.25">
      <c r="Q317" s="133" t="e">
        <f>IF($O$12="X",$Q$9,'RESULTS (2S)'!B331)</f>
        <v>#N/A</v>
      </c>
      <c r="R317" s="133" t="e">
        <f>IF($O$12="X",$R$9,IF($N$7="S1",'RESULTS (2S)'!C331,IF($N$7="S2",'RESULTS (2S)'!D331,IF($N$7="I",'RESULTS (2S)'!E331,IF($N$7="R",'RESULTS (2S)'!F331,IF($N$7="D",'RESULTS (2S)'!G331,IF($N$7="V",'RESULTS (2S)'!H331,"")))))))</f>
        <v>#N/A</v>
      </c>
      <c r="S317" s="133">
        <f>IF($O$13="X",$Q$9,'VA_k1=0.0_k2=1.0'!M316)</f>
        <v>5</v>
      </c>
      <c r="T317" s="133">
        <f>IF($O$13="X",$R$9,IF($N$7="S1",'VA_k1=0.0_k2=1.0'!N316,IF($N$7="S2",'VA_k1=0.0_k2=1.0'!O316,IF($N$7="I",'VA_k1=0.0_k2=1.0'!P316,IF($N$7="R",'VA_k1=0.0_k2=1.0'!Q316,IF($N$7="D",'VA_k1=0.0_k2=1.0'!R316,IF($N$7="V",'VA_k1=0.0_k2=1.0'!S316,"")))))))</f>
        <v>0.24673704225551346</v>
      </c>
      <c r="U317" s="133">
        <f>IF($O$14="X",$Q$9,'VA_k1=0.1_k2=0.9'!M316)</f>
        <v>5</v>
      </c>
      <c r="V317" s="133">
        <f>IF($O$14="X",$R$9,IF($N$7="S1",'VA_k1=0.1_k2=0.9'!N316,IF($N$7="S2",'VA_k1=0.1_k2=0.9'!O316,IF($N$7="I",'VA_k1=0.1_k2=0.9'!P316,IF($N$7="R",'VA_k1=0.1_k2=0.9'!Q316,IF($N$7="D",'VA_k1=0.1_k2=0.9'!R316,IF($N$7="V",'VA_k1=0.1_k2=0.9'!S316,"")))))))</f>
        <v>0.24673704225551346</v>
      </c>
      <c r="W317" s="133">
        <f>IF($O$15="X",$Q$9,'VA_k1=0.2_k2=0.8'!M316)</f>
        <v>5</v>
      </c>
      <c r="X317" s="133">
        <f>IF($O$15="X",$R$9,IF($N$7="S1",'VA_k1=0.2_k2=0.8'!N316,IF($N$7="S2",'VA_k1=0.2_k2=0.8'!O316,IF($N$7="I",'VA_k1=0.2_k2=0.8'!P316,IF($N$7="R",'VA_k1=0.2_k2=0.8'!Q316,IF($N$7="D",'VA_k1=0.2_k2=0.8'!R316,IF($N$7="V",'VA_k1=0.2_k2=0.8'!S316,"")))))))</f>
        <v>0.24673704225551346</v>
      </c>
      <c r="Y317" s="133">
        <f>IF($O$16="X",$Q$9,'VA_k1=0.3_k2=0.7'!M316)</f>
        <v>5</v>
      </c>
      <c r="Z317" s="133">
        <f>IF($O$16="X",$R$9,IF($N$7="S1",'VA_k1=0.3_k2=0.7'!N316,IF($N$7="S2",'VA_k1=0.3_k2=0.7'!O316,IF($N$7="I",'VA_k1=0.3_k2=0.7'!P316,IF($N$7="R",'VA_k1=0.3_k2=0.7'!Q316,IF($N$7="D",'VA_k1=0.3_k2=0.7'!R316,IF($N$7="V",'VA_k1=0.3_k2=0.7'!S316,"")))))))</f>
        <v>0.24673704225551346</v>
      </c>
      <c r="AA317" s="133">
        <f>IF($O$17="X",$Q$9,'VA_k1=0.4_k2=0.6'!M316)</f>
        <v>5</v>
      </c>
      <c r="AB317" s="133">
        <f>IF($O$17="X",$R$9,IF($N$7="S1",'VA_k1=0.4_k2=0.6'!N316,IF($N$7="S2",'VA_k1=0.4_k2=0.6'!O316,IF($N$7="I",'VA_k1=0.4_k2=0.6'!P316,IF($N$7="R",'VA_k1=0.4_k2=0.6'!Q316,IF($N$7="D",'VA_k1=0.4_k2=0.6'!R316,IF($N$7="V",'VA_k1=0.4_k2=0.6'!S316,"")))))))</f>
        <v>0.24673704225551346</v>
      </c>
      <c r="AC317" s="133">
        <f>IF($O$18="X",$Q$9,'VA_k1=0.5_k2=0.5'!M316)</f>
        <v>5</v>
      </c>
      <c r="AD317" s="133">
        <f>IF($O$18="X",$R$9,IF($N$7="S1",'VA_k1=0.5_k2=0.5'!N316,IF($N$7="S2",'VA_k1=0.5_k2=0.5'!O316,IF($N$7="I",'VA_k1=0.5_k2=0.5'!P316,IF($N$7="R",'VA_k1=0.5_k2=0.5'!Q316,IF($N$7="D",'VA_k1=0.5_k2=0.5'!R316,IF($N$7="V",'VA_k1=0.5_k2=0.5'!S316,"")))))))</f>
        <v>0.24673704225551346</v>
      </c>
      <c r="AE317" s="133">
        <f>IF($O$19="X",$Q$9,'VA_k1=0.6_k2=0.4'!M316)</f>
        <v>5</v>
      </c>
      <c r="AF317" s="133">
        <f>IF($O$19="X",$R$9,IF($N$7="S1",'VA_k1=0.6_k2=0.4'!N316,IF($N$7="S2",'VA_k1=0.6_k2=0.4'!O316,IF($N$7="I",'VA_k1=0.6_k2=0.4'!P316,IF($N$7="R",'VA_k1=0.6_k2=0.4'!Q316,IF($N$7="D",'VA_k1=0.6_k2=0.4'!R316,IF($N$7="V",'VA_k1=0.6_k2=0.4'!S316,"")))))))</f>
        <v>0.24673704225551346</v>
      </c>
      <c r="AG317" s="133">
        <f>IF($O$20="X",$Q$9,'VA_k1=0.7_k2=0.3'!M316)</f>
        <v>5</v>
      </c>
      <c r="AH317" s="133">
        <f>IF($O$20="X",$R$9,IF($N$7="S1",'VA_k1=0.7_k2=0.3'!N316,IF($N$7="S2",'VA_k1=0.7_k2=0.3'!O316,IF($N$7="I",'VA_k1=0.7_k2=0.3'!P316,IF($N$7="R",'VA_k1=0.7_k2=0.3'!Q316,IF($N$7="D",'VA_k1=0.7_k2=0.3'!R316,IF($N$7="V",'VA_k1=0.7_k2=0.3'!S316,"")))))))</f>
        <v>0.24673704225551346</v>
      </c>
      <c r="AI317" s="133">
        <f>IF($O$21="X",$Q$9,'VA_k1=0.8_k2=0.2'!M316)</f>
        <v>5</v>
      </c>
      <c r="AJ317" s="133">
        <f>IF($O$21="X",$R$9,IF($N$7="S1",'VA_k1=0.8_k2=0.2'!N316,IF($N$7="S2",'VA_k1=0.8_k2=0.2'!O316,IF($N$7="I",'VA_k1=0.8_k2=0.2'!P316,IF($N$7="R",'VA_k1=0.8_k2=0.2'!Q316,IF($N$7="D",'VA_k1=0.8_k2=0.2'!R316,IF($N$7="V",'VA_k1=0.8_k2=0.2'!S316,"")))))))</f>
        <v>0.24673704225551346</v>
      </c>
      <c r="AK317" s="133" t="e">
        <f>IF($O$22="X",$Q$9,'VA_k1=0.9_k2=0.1'!M316)</f>
        <v>#N/A</v>
      </c>
      <c r="AL317" s="133" t="e">
        <f>IF($O$22="X",$R$9,IF($N$7="S1",'VA_k1=0.9_k2=0.1'!N316,IF($N$7="S2",'VA_k1=0.9_k2=0.1'!O316,IF($N$7="I",'VA_k1=0.9_k2=0.1'!P316,IF($N$7="R",'VA_k1=0.9_k2=0.1'!Q316,IF($N$7="D",'VA_k1=0.9_k2=0.1'!R316,IF($N$7="V",'VA_k1=0.9_k2=0.1'!S316,"")))))))</f>
        <v>#N/A</v>
      </c>
      <c r="AM317" s="133">
        <f>IF($O$23="X",$Q$9,'VA_k1=1.0_k2=0.0'!M316)</f>
        <v>5</v>
      </c>
      <c r="AN317" s="133">
        <f>IF($O$23="X",$R$9,IF($N$7="S1",'VA_k1=1.0_k2=0.0'!N316,IF($N$7="S2",'VA_k1=1.0_k2=0.0'!O316,IF($N$7="I",'VA_k1=1.0_k2=0.0'!P316,IF($N$7="R",'VA_k1=1.0_k2=0.0'!Q316,IF($N$7="D",'VA_k1=1.0_k2=0.0'!R316,IF($N$7="V",'VA_k1=1.0_k2=0.0'!S316,"")))))))</f>
        <v>0.24673704225551346</v>
      </c>
    </row>
    <row r="318" spans="17:40" x14ac:dyDescent="0.25">
      <c r="Q318" s="133" t="e">
        <f>IF($O$12="X",$Q$9,'RESULTS (2S)'!B332)</f>
        <v>#N/A</v>
      </c>
      <c r="R318" s="133" t="e">
        <f>IF($O$12="X",$R$9,IF($N$7="S1",'RESULTS (2S)'!C332,IF($N$7="S2",'RESULTS (2S)'!D332,IF($N$7="I",'RESULTS (2S)'!E332,IF($N$7="R",'RESULTS (2S)'!F332,IF($N$7="D",'RESULTS (2S)'!G332,IF($N$7="V",'RESULTS (2S)'!H332,"")))))))</f>
        <v>#N/A</v>
      </c>
      <c r="S318" s="133">
        <f>IF($O$13="X",$Q$9,'VA_k1=0.0_k2=1.0'!M317)</f>
        <v>5</v>
      </c>
      <c r="T318" s="133">
        <f>IF($O$13="X",$R$9,IF($N$7="S1",'VA_k1=0.0_k2=1.0'!N317,IF($N$7="S2",'VA_k1=0.0_k2=1.0'!O317,IF($N$7="I",'VA_k1=0.0_k2=1.0'!P317,IF($N$7="R",'VA_k1=0.0_k2=1.0'!Q317,IF($N$7="D",'VA_k1=0.0_k2=1.0'!R317,IF($N$7="V",'VA_k1=0.0_k2=1.0'!S317,"")))))))</f>
        <v>0.24673704225551346</v>
      </c>
      <c r="U318" s="133">
        <f>IF($O$14="X",$Q$9,'VA_k1=0.1_k2=0.9'!M317)</f>
        <v>5</v>
      </c>
      <c r="V318" s="133">
        <f>IF($O$14="X",$R$9,IF($N$7="S1",'VA_k1=0.1_k2=0.9'!N317,IF($N$7="S2",'VA_k1=0.1_k2=0.9'!O317,IF($N$7="I",'VA_k1=0.1_k2=0.9'!P317,IF($N$7="R",'VA_k1=0.1_k2=0.9'!Q317,IF($N$7="D",'VA_k1=0.1_k2=0.9'!R317,IF($N$7="V",'VA_k1=0.1_k2=0.9'!S317,"")))))))</f>
        <v>0.24673704225551346</v>
      </c>
      <c r="W318" s="133">
        <f>IF($O$15="X",$Q$9,'VA_k1=0.2_k2=0.8'!M317)</f>
        <v>5</v>
      </c>
      <c r="X318" s="133">
        <f>IF($O$15="X",$R$9,IF($N$7="S1",'VA_k1=0.2_k2=0.8'!N317,IF($N$7="S2",'VA_k1=0.2_k2=0.8'!O317,IF($N$7="I",'VA_k1=0.2_k2=0.8'!P317,IF($N$7="R",'VA_k1=0.2_k2=0.8'!Q317,IF($N$7="D",'VA_k1=0.2_k2=0.8'!R317,IF($N$7="V",'VA_k1=0.2_k2=0.8'!S317,"")))))))</f>
        <v>0.24673704225551346</v>
      </c>
      <c r="Y318" s="133">
        <f>IF($O$16="X",$Q$9,'VA_k1=0.3_k2=0.7'!M317)</f>
        <v>5</v>
      </c>
      <c r="Z318" s="133">
        <f>IF($O$16="X",$R$9,IF($N$7="S1",'VA_k1=0.3_k2=0.7'!N317,IF($N$7="S2",'VA_k1=0.3_k2=0.7'!O317,IF($N$7="I",'VA_k1=0.3_k2=0.7'!P317,IF($N$7="R",'VA_k1=0.3_k2=0.7'!Q317,IF($N$7="D",'VA_k1=0.3_k2=0.7'!R317,IF($N$7="V",'VA_k1=0.3_k2=0.7'!S317,"")))))))</f>
        <v>0.24673704225551346</v>
      </c>
      <c r="AA318" s="133">
        <f>IF($O$17="X",$Q$9,'VA_k1=0.4_k2=0.6'!M317)</f>
        <v>5</v>
      </c>
      <c r="AB318" s="133">
        <f>IF($O$17="X",$R$9,IF($N$7="S1",'VA_k1=0.4_k2=0.6'!N317,IF($N$7="S2",'VA_k1=0.4_k2=0.6'!O317,IF($N$7="I",'VA_k1=0.4_k2=0.6'!P317,IF($N$7="R",'VA_k1=0.4_k2=0.6'!Q317,IF($N$7="D",'VA_k1=0.4_k2=0.6'!R317,IF($N$7="V",'VA_k1=0.4_k2=0.6'!S317,"")))))))</f>
        <v>0.24673704225551346</v>
      </c>
      <c r="AC318" s="133">
        <f>IF($O$18="X",$Q$9,'VA_k1=0.5_k2=0.5'!M317)</f>
        <v>5</v>
      </c>
      <c r="AD318" s="133">
        <f>IF($O$18="X",$R$9,IF($N$7="S1",'VA_k1=0.5_k2=0.5'!N317,IF($N$7="S2",'VA_k1=0.5_k2=0.5'!O317,IF($N$7="I",'VA_k1=0.5_k2=0.5'!P317,IF($N$7="R",'VA_k1=0.5_k2=0.5'!Q317,IF($N$7="D",'VA_k1=0.5_k2=0.5'!R317,IF($N$7="V",'VA_k1=0.5_k2=0.5'!S317,"")))))))</f>
        <v>0.24673704225551346</v>
      </c>
      <c r="AE318" s="133">
        <f>IF($O$19="X",$Q$9,'VA_k1=0.6_k2=0.4'!M317)</f>
        <v>5</v>
      </c>
      <c r="AF318" s="133">
        <f>IF($O$19="X",$R$9,IF($N$7="S1",'VA_k1=0.6_k2=0.4'!N317,IF($N$7="S2",'VA_k1=0.6_k2=0.4'!O317,IF($N$7="I",'VA_k1=0.6_k2=0.4'!P317,IF($N$7="R",'VA_k1=0.6_k2=0.4'!Q317,IF($N$7="D",'VA_k1=0.6_k2=0.4'!R317,IF($N$7="V",'VA_k1=0.6_k2=0.4'!S317,"")))))))</f>
        <v>0.24673704225551346</v>
      </c>
      <c r="AG318" s="133">
        <f>IF($O$20="X",$Q$9,'VA_k1=0.7_k2=0.3'!M317)</f>
        <v>5</v>
      </c>
      <c r="AH318" s="133">
        <f>IF($O$20="X",$R$9,IF($N$7="S1",'VA_k1=0.7_k2=0.3'!N317,IF($N$7="S2",'VA_k1=0.7_k2=0.3'!O317,IF($N$7="I",'VA_k1=0.7_k2=0.3'!P317,IF($N$7="R",'VA_k1=0.7_k2=0.3'!Q317,IF($N$7="D",'VA_k1=0.7_k2=0.3'!R317,IF($N$7="V",'VA_k1=0.7_k2=0.3'!S317,"")))))))</f>
        <v>0.24673704225551346</v>
      </c>
      <c r="AI318" s="133">
        <f>IF($O$21="X",$Q$9,'VA_k1=0.8_k2=0.2'!M317)</f>
        <v>5</v>
      </c>
      <c r="AJ318" s="133">
        <f>IF($O$21="X",$R$9,IF($N$7="S1",'VA_k1=0.8_k2=0.2'!N317,IF($N$7="S2",'VA_k1=0.8_k2=0.2'!O317,IF($N$7="I",'VA_k1=0.8_k2=0.2'!P317,IF($N$7="R",'VA_k1=0.8_k2=0.2'!Q317,IF($N$7="D",'VA_k1=0.8_k2=0.2'!R317,IF($N$7="V",'VA_k1=0.8_k2=0.2'!S317,"")))))))</f>
        <v>0.24673704225551346</v>
      </c>
      <c r="AK318" s="133" t="e">
        <f>IF($O$22="X",$Q$9,'VA_k1=0.9_k2=0.1'!M317)</f>
        <v>#N/A</v>
      </c>
      <c r="AL318" s="133" t="e">
        <f>IF($O$22="X",$R$9,IF($N$7="S1",'VA_k1=0.9_k2=0.1'!N317,IF($N$7="S2",'VA_k1=0.9_k2=0.1'!O317,IF($N$7="I",'VA_k1=0.9_k2=0.1'!P317,IF($N$7="R",'VA_k1=0.9_k2=0.1'!Q317,IF($N$7="D",'VA_k1=0.9_k2=0.1'!R317,IF($N$7="V",'VA_k1=0.9_k2=0.1'!S317,"")))))))</f>
        <v>#N/A</v>
      </c>
      <c r="AM318" s="133">
        <f>IF($O$23="X",$Q$9,'VA_k1=1.0_k2=0.0'!M317)</f>
        <v>5</v>
      </c>
      <c r="AN318" s="133">
        <f>IF($O$23="X",$R$9,IF($N$7="S1",'VA_k1=1.0_k2=0.0'!N317,IF($N$7="S2",'VA_k1=1.0_k2=0.0'!O317,IF($N$7="I",'VA_k1=1.0_k2=0.0'!P317,IF($N$7="R",'VA_k1=1.0_k2=0.0'!Q317,IF($N$7="D",'VA_k1=1.0_k2=0.0'!R317,IF($N$7="V",'VA_k1=1.0_k2=0.0'!S317,"")))))))</f>
        <v>0.24673704225551346</v>
      </c>
    </row>
    <row r="319" spans="17:40" x14ac:dyDescent="0.25">
      <c r="Q319" s="133" t="e">
        <f>IF($O$12="X",$Q$9,'RESULTS (2S)'!B333)</f>
        <v>#N/A</v>
      </c>
      <c r="R319" s="133" t="e">
        <f>IF($O$12="X",$R$9,IF($N$7="S1",'RESULTS (2S)'!C333,IF($N$7="S2",'RESULTS (2S)'!D333,IF($N$7="I",'RESULTS (2S)'!E333,IF($N$7="R",'RESULTS (2S)'!F333,IF($N$7="D",'RESULTS (2S)'!G333,IF($N$7="V",'RESULTS (2S)'!H333,"")))))))</f>
        <v>#N/A</v>
      </c>
      <c r="S319" s="133">
        <f>IF($O$13="X",$Q$9,'VA_k1=0.0_k2=1.0'!M318)</f>
        <v>5</v>
      </c>
      <c r="T319" s="133">
        <f>IF($O$13="X",$R$9,IF($N$7="S1",'VA_k1=0.0_k2=1.0'!N318,IF($N$7="S2",'VA_k1=0.0_k2=1.0'!O318,IF($N$7="I",'VA_k1=0.0_k2=1.0'!P318,IF($N$7="R",'VA_k1=0.0_k2=1.0'!Q318,IF($N$7="D",'VA_k1=0.0_k2=1.0'!R318,IF($N$7="V",'VA_k1=0.0_k2=1.0'!S318,"")))))))</f>
        <v>0.24673704225551346</v>
      </c>
      <c r="U319" s="133">
        <f>IF($O$14="X",$Q$9,'VA_k1=0.1_k2=0.9'!M318)</f>
        <v>5</v>
      </c>
      <c r="V319" s="133">
        <f>IF($O$14="X",$R$9,IF($N$7="S1",'VA_k1=0.1_k2=0.9'!N318,IF($N$7="S2",'VA_k1=0.1_k2=0.9'!O318,IF($N$7="I",'VA_k1=0.1_k2=0.9'!P318,IF($N$7="R",'VA_k1=0.1_k2=0.9'!Q318,IF($N$7="D",'VA_k1=0.1_k2=0.9'!R318,IF($N$7="V",'VA_k1=0.1_k2=0.9'!S318,"")))))))</f>
        <v>0.24673704225551346</v>
      </c>
      <c r="W319" s="133">
        <f>IF($O$15="X",$Q$9,'VA_k1=0.2_k2=0.8'!M318)</f>
        <v>5</v>
      </c>
      <c r="X319" s="133">
        <f>IF($O$15="X",$R$9,IF($N$7="S1",'VA_k1=0.2_k2=0.8'!N318,IF($N$7="S2",'VA_k1=0.2_k2=0.8'!O318,IF($N$7="I",'VA_k1=0.2_k2=0.8'!P318,IF($N$7="R",'VA_k1=0.2_k2=0.8'!Q318,IF($N$7="D",'VA_k1=0.2_k2=0.8'!R318,IF($N$7="V",'VA_k1=0.2_k2=0.8'!S318,"")))))))</f>
        <v>0.24673704225551346</v>
      </c>
      <c r="Y319" s="133">
        <f>IF($O$16="X",$Q$9,'VA_k1=0.3_k2=0.7'!M318)</f>
        <v>5</v>
      </c>
      <c r="Z319" s="133">
        <f>IF($O$16="X",$R$9,IF($N$7="S1",'VA_k1=0.3_k2=0.7'!N318,IF($N$7="S2",'VA_k1=0.3_k2=0.7'!O318,IF($N$7="I",'VA_k1=0.3_k2=0.7'!P318,IF($N$7="R",'VA_k1=0.3_k2=0.7'!Q318,IF($N$7="D",'VA_k1=0.3_k2=0.7'!R318,IF($N$7="V",'VA_k1=0.3_k2=0.7'!S318,"")))))))</f>
        <v>0.24673704225551346</v>
      </c>
      <c r="AA319" s="133">
        <f>IF($O$17="X",$Q$9,'VA_k1=0.4_k2=0.6'!M318)</f>
        <v>5</v>
      </c>
      <c r="AB319" s="133">
        <f>IF($O$17="X",$R$9,IF($N$7="S1",'VA_k1=0.4_k2=0.6'!N318,IF($N$7="S2",'VA_k1=0.4_k2=0.6'!O318,IF($N$7="I",'VA_k1=0.4_k2=0.6'!P318,IF($N$7="R",'VA_k1=0.4_k2=0.6'!Q318,IF($N$7="D",'VA_k1=0.4_k2=0.6'!R318,IF($N$7="V",'VA_k1=0.4_k2=0.6'!S318,"")))))))</f>
        <v>0.24673704225551346</v>
      </c>
      <c r="AC319" s="133">
        <f>IF($O$18="X",$Q$9,'VA_k1=0.5_k2=0.5'!M318)</f>
        <v>5</v>
      </c>
      <c r="AD319" s="133">
        <f>IF($O$18="X",$R$9,IF($N$7="S1",'VA_k1=0.5_k2=0.5'!N318,IF($N$7="S2",'VA_k1=0.5_k2=0.5'!O318,IF($N$7="I",'VA_k1=0.5_k2=0.5'!P318,IF($N$7="R",'VA_k1=0.5_k2=0.5'!Q318,IF($N$7="D",'VA_k1=0.5_k2=0.5'!R318,IF($N$7="V",'VA_k1=0.5_k2=0.5'!S318,"")))))))</f>
        <v>0.24673704225551346</v>
      </c>
      <c r="AE319" s="133">
        <f>IF($O$19="X",$Q$9,'VA_k1=0.6_k2=0.4'!M318)</f>
        <v>5</v>
      </c>
      <c r="AF319" s="133">
        <f>IF($O$19="X",$R$9,IF($N$7="S1",'VA_k1=0.6_k2=0.4'!N318,IF($N$7="S2",'VA_k1=0.6_k2=0.4'!O318,IF($N$7="I",'VA_k1=0.6_k2=0.4'!P318,IF($N$7="R",'VA_k1=0.6_k2=0.4'!Q318,IF($N$7="D",'VA_k1=0.6_k2=0.4'!R318,IF($N$7="V",'VA_k1=0.6_k2=0.4'!S318,"")))))))</f>
        <v>0.24673704225551346</v>
      </c>
      <c r="AG319" s="133">
        <f>IF($O$20="X",$Q$9,'VA_k1=0.7_k2=0.3'!M318)</f>
        <v>5</v>
      </c>
      <c r="AH319" s="133">
        <f>IF($O$20="X",$R$9,IF($N$7="S1",'VA_k1=0.7_k2=0.3'!N318,IF($N$7="S2",'VA_k1=0.7_k2=0.3'!O318,IF($N$7="I",'VA_k1=0.7_k2=0.3'!P318,IF($N$7="R",'VA_k1=0.7_k2=0.3'!Q318,IF($N$7="D",'VA_k1=0.7_k2=0.3'!R318,IF($N$7="V",'VA_k1=0.7_k2=0.3'!S318,"")))))))</f>
        <v>0.24673704225551346</v>
      </c>
      <c r="AI319" s="133">
        <f>IF($O$21="X",$Q$9,'VA_k1=0.8_k2=0.2'!M318)</f>
        <v>5</v>
      </c>
      <c r="AJ319" s="133">
        <f>IF($O$21="X",$R$9,IF($N$7="S1",'VA_k1=0.8_k2=0.2'!N318,IF($N$7="S2",'VA_k1=0.8_k2=0.2'!O318,IF($N$7="I",'VA_k1=0.8_k2=0.2'!P318,IF($N$7="R",'VA_k1=0.8_k2=0.2'!Q318,IF($N$7="D",'VA_k1=0.8_k2=0.2'!R318,IF($N$7="V",'VA_k1=0.8_k2=0.2'!S318,"")))))))</f>
        <v>0.24673704225551346</v>
      </c>
      <c r="AK319" s="133" t="e">
        <f>IF($O$22="X",$Q$9,'VA_k1=0.9_k2=0.1'!M318)</f>
        <v>#N/A</v>
      </c>
      <c r="AL319" s="133" t="e">
        <f>IF($O$22="X",$R$9,IF($N$7="S1",'VA_k1=0.9_k2=0.1'!N318,IF($N$7="S2",'VA_k1=0.9_k2=0.1'!O318,IF($N$7="I",'VA_k1=0.9_k2=0.1'!P318,IF($N$7="R",'VA_k1=0.9_k2=0.1'!Q318,IF($N$7="D",'VA_k1=0.9_k2=0.1'!R318,IF($N$7="V",'VA_k1=0.9_k2=0.1'!S318,"")))))))</f>
        <v>#N/A</v>
      </c>
      <c r="AM319" s="133">
        <f>IF($O$23="X",$Q$9,'VA_k1=1.0_k2=0.0'!M318)</f>
        <v>5</v>
      </c>
      <c r="AN319" s="133">
        <f>IF($O$23="X",$R$9,IF($N$7="S1",'VA_k1=1.0_k2=0.0'!N318,IF($N$7="S2",'VA_k1=1.0_k2=0.0'!O318,IF($N$7="I",'VA_k1=1.0_k2=0.0'!P318,IF($N$7="R",'VA_k1=1.0_k2=0.0'!Q318,IF($N$7="D",'VA_k1=1.0_k2=0.0'!R318,IF($N$7="V",'VA_k1=1.0_k2=0.0'!S318,"")))))))</f>
        <v>0.24673704225551346</v>
      </c>
    </row>
    <row r="320" spans="17:40" x14ac:dyDescent="0.25">
      <c r="Q320" s="133" t="e">
        <f>IF($O$12="X",$Q$9,'RESULTS (2S)'!B334)</f>
        <v>#N/A</v>
      </c>
      <c r="R320" s="133" t="e">
        <f>IF($O$12="X",$R$9,IF($N$7="S1",'RESULTS (2S)'!C334,IF($N$7="S2",'RESULTS (2S)'!D334,IF($N$7="I",'RESULTS (2S)'!E334,IF($N$7="R",'RESULTS (2S)'!F334,IF($N$7="D",'RESULTS (2S)'!G334,IF($N$7="V",'RESULTS (2S)'!H334,"")))))))</f>
        <v>#N/A</v>
      </c>
      <c r="S320" s="133">
        <f>IF($O$13="X",$Q$9,'VA_k1=0.0_k2=1.0'!M319)</f>
        <v>5</v>
      </c>
      <c r="T320" s="133">
        <f>IF($O$13="X",$R$9,IF($N$7="S1",'VA_k1=0.0_k2=1.0'!N319,IF($N$7="S2",'VA_k1=0.0_k2=1.0'!O319,IF($N$7="I",'VA_k1=0.0_k2=1.0'!P319,IF($N$7="R",'VA_k1=0.0_k2=1.0'!Q319,IF($N$7="D",'VA_k1=0.0_k2=1.0'!R319,IF($N$7="V",'VA_k1=0.0_k2=1.0'!S319,"")))))))</f>
        <v>0.24673704225551346</v>
      </c>
      <c r="U320" s="133">
        <f>IF($O$14="X",$Q$9,'VA_k1=0.1_k2=0.9'!M319)</f>
        <v>5</v>
      </c>
      <c r="V320" s="133">
        <f>IF($O$14="X",$R$9,IF($N$7="S1",'VA_k1=0.1_k2=0.9'!N319,IF($N$7="S2",'VA_k1=0.1_k2=0.9'!O319,IF($N$7="I",'VA_k1=0.1_k2=0.9'!P319,IF($N$7="R",'VA_k1=0.1_k2=0.9'!Q319,IF($N$7="D",'VA_k1=0.1_k2=0.9'!R319,IF($N$7="V",'VA_k1=0.1_k2=0.9'!S319,"")))))))</f>
        <v>0.24673704225551346</v>
      </c>
      <c r="W320" s="133">
        <f>IF($O$15="X",$Q$9,'VA_k1=0.2_k2=0.8'!M319)</f>
        <v>5</v>
      </c>
      <c r="X320" s="133">
        <f>IF($O$15="X",$R$9,IF($N$7="S1",'VA_k1=0.2_k2=0.8'!N319,IF($N$7="S2",'VA_k1=0.2_k2=0.8'!O319,IF($N$7="I",'VA_k1=0.2_k2=0.8'!P319,IF($N$7="R",'VA_k1=0.2_k2=0.8'!Q319,IF($N$7="D",'VA_k1=0.2_k2=0.8'!R319,IF($N$7="V",'VA_k1=0.2_k2=0.8'!S319,"")))))))</f>
        <v>0.24673704225551346</v>
      </c>
      <c r="Y320" s="133">
        <f>IF($O$16="X",$Q$9,'VA_k1=0.3_k2=0.7'!M319)</f>
        <v>5</v>
      </c>
      <c r="Z320" s="133">
        <f>IF($O$16="X",$R$9,IF($N$7="S1",'VA_k1=0.3_k2=0.7'!N319,IF($N$7="S2",'VA_k1=0.3_k2=0.7'!O319,IF($N$7="I",'VA_k1=0.3_k2=0.7'!P319,IF($N$7="R",'VA_k1=0.3_k2=0.7'!Q319,IF($N$7="D",'VA_k1=0.3_k2=0.7'!R319,IF($N$7="V",'VA_k1=0.3_k2=0.7'!S319,"")))))))</f>
        <v>0.24673704225551346</v>
      </c>
      <c r="AA320" s="133">
        <f>IF($O$17="X",$Q$9,'VA_k1=0.4_k2=0.6'!M319)</f>
        <v>5</v>
      </c>
      <c r="AB320" s="133">
        <f>IF($O$17="X",$R$9,IF($N$7="S1",'VA_k1=0.4_k2=0.6'!N319,IF($N$7="S2",'VA_k1=0.4_k2=0.6'!O319,IF($N$7="I",'VA_k1=0.4_k2=0.6'!P319,IF($N$7="R",'VA_k1=0.4_k2=0.6'!Q319,IF($N$7="D",'VA_k1=0.4_k2=0.6'!R319,IF($N$7="V",'VA_k1=0.4_k2=0.6'!S319,"")))))))</f>
        <v>0.24673704225551346</v>
      </c>
      <c r="AC320" s="133">
        <f>IF($O$18="X",$Q$9,'VA_k1=0.5_k2=0.5'!M319)</f>
        <v>5</v>
      </c>
      <c r="AD320" s="133">
        <f>IF($O$18="X",$R$9,IF($N$7="S1",'VA_k1=0.5_k2=0.5'!N319,IF($N$7="S2",'VA_k1=0.5_k2=0.5'!O319,IF($N$7="I",'VA_k1=0.5_k2=0.5'!P319,IF($N$7="R",'VA_k1=0.5_k2=0.5'!Q319,IF($N$7="D",'VA_k1=0.5_k2=0.5'!R319,IF($N$7="V",'VA_k1=0.5_k2=0.5'!S319,"")))))))</f>
        <v>0.24673704225551346</v>
      </c>
      <c r="AE320" s="133">
        <f>IF($O$19="X",$Q$9,'VA_k1=0.6_k2=0.4'!M319)</f>
        <v>5</v>
      </c>
      <c r="AF320" s="133">
        <f>IF($O$19="X",$R$9,IF($N$7="S1",'VA_k1=0.6_k2=0.4'!N319,IF($N$7="S2",'VA_k1=0.6_k2=0.4'!O319,IF($N$7="I",'VA_k1=0.6_k2=0.4'!P319,IF($N$7="R",'VA_k1=0.6_k2=0.4'!Q319,IF($N$7="D",'VA_k1=0.6_k2=0.4'!R319,IF($N$7="V",'VA_k1=0.6_k2=0.4'!S319,"")))))))</f>
        <v>0.24673704225551346</v>
      </c>
      <c r="AG320" s="133">
        <f>IF($O$20="X",$Q$9,'VA_k1=0.7_k2=0.3'!M319)</f>
        <v>5</v>
      </c>
      <c r="AH320" s="133">
        <f>IF($O$20="X",$R$9,IF($N$7="S1",'VA_k1=0.7_k2=0.3'!N319,IF($N$7="S2",'VA_k1=0.7_k2=0.3'!O319,IF($N$7="I",'VA_k1=0.7_k2=0.3'!P319,IF($N$7="R",'VA_k1=0.7_k2=0.3'!Q319,IF($N$7="D",'VA_k1=0.7_k2=0.3'!R319,IF($N$7="V",'VA_k1=0.7_k2=0.3'!S319,"")))))))</f>
        <v>0.24673704225551346</v>
      </c>
      <c r="AI320" s="133">
        <f>IF($O$21="X",$Q$9,'VA_k1=0.8_k2=0.2'!M319)</f>
        <v>5</v>
      </c>
      <c r="AJ320" s="133">
        <f>IF($O$21="X",$R$9,IF($N$7="S1",'VA_k1=0.8_k2=0.2'!N319,IF($N$7="S2",'VA_k1=0.8_k2=0.2'!O319,IF($N$7="I",'VA_k1=0.8_k2=0.2'!P319,IF($N$7="R",'VA_k1=0.8_k2=0.2'!Q319,IF($N$7="D",'VA_k1=0.8_k2=0.2'!R319,IF($N$7="V",'VA_k1=0.8_k2=0.2'!S319,"")))))))</f>
        <v>0.24673704225551346</v>
      </c>
      <c r="AK320" s="133" t="e">
        <f>IF($O$22="X",$Q$9,'VA_k1=0.9_k2=0.1'!M319)</f>
        <v>#N/A</v>
      </c>
      <c r="AL320" s="133" t="e">
        <f>IF($O$22="X",$R$9,IF($N$7="S1",'VA_k1=0.9_k2=0.1'!N319,IF($N$7="S2",'VA_k1=0.9_k2=0.1'!O319,IF($N$7="I",'VA_k1=0.9_k2=0.1'!P319,IF($N$7="R",'VA_k1=0.9_k2=0.1'!Q319,IF($N$7="D",'VA_k1=0.9_k2=0.1'!R319,IF($N$7="V",'VA_k1=0.9_k2=0.1'!S319,"")))))))</f>
        <v>#N/A</v>
      </c>
      <c r="AM320" s="133">
        <f>IF($O$23="X",$Q$9,'VA_k1=1.0_k2=0.0'!M319)</f>
        <v>5</v>
      </c>
      <c r="AN320" s="133">
        <f>IF($O$23="X",$R$9,IF($N$7="S1",'VA_k1=1.0_k2=0.0'!N319,IF($N$7="S2",'VA_k1=1.0_k2=0.0'!O319,IF($N$7="I",'VA_k1=1.0_k2=0.0'!P319,IF($N$7="R",'VA_k1=1.0_k2=0.0'!Q319,IF($N$7="D",'VA_k1=1.0_k2=0.0'!R319,IF($N$7="V",'VA_k1=1.0_k2=0.0'!S319,"")))))))</f>
        <v>0.24673704225551346</v>
      </c>
    </row>
    <row r="321" spans="17:40" x14ac:dyDescent="0.25">
      <c r="Q321" s="133" t="e">
        <f>IF($O$12="X",$Q$9,'RESULTS (2S)'!B335)</f>
        <v>#N/A</v>
      </c>
      <c r="R321" s="133" t="e">
        <f>IF($O$12="X",$R$9,IF($N$7="S1",'RESULTS (2S)'!C335,IF($N$7="S2",'RESULTS (2S)'!D335,IF($N$7="I",'RESULTS (2S)'!E335,IF($N$7="R",'RESULTS (2S)'!F335,IF($N$7="D",'RESULTS (2S)'!G335,IF($N$7="V",'RESULTS (2S)'!H335,"")))))))</f>
        <v>#N/A</v>
      </c>
      <c r="S321" s="133">
        <f>IF($O$13="X",$Q$9,'VA_k1=0.0_k2=1.0'!M320)</f>
        <v>5</v>
      </c>
      <c r="T321" s="133">
        <f>IF($O$13="X",$R$9,IF($N$7="S1",'VA_k1=0.0_k2=1.0'!N320,IF($N$7="S2",'VA_k1=0.0_k2=1.0'!O320,IF($N$7="I",'VA_k1=0.0_k2=1.0'!P320,IF($N$7="R",'VA_k1=0.0_k2=1.0'!Q320,IF($N$7="D",'VA_k1=0.0_k2=1.0'!R320,IF($N$7="V",'VA_k1=0.0_k2=1.0'!S320,"")))))))</f>
        <v>0.24673704225551346</v>
      </c>
      <c r="U321" s="133">
        <f>IF($O$14="X",$Q$9,'VA_k1=0.1_k2=0.9'!M320)</f>
        <v>5</v>
      </c>
      <c r="V321" s="133">
        <f>IF($O$14="X",$R$9,IF($N$7="S1",'VA_k1=0.1_k2=0.9'!N320,IF($N$7="S2",'VA_k1=0.1_k2=0.9'!O320,IF($N$7="I",'VA_k1=0.1_k2=0.9'!P320,IF($N$7="R",'VA_k1=0.1_k2=0.9'!Q320,IF($N$7="D",'VA_k1=0.1_k2=0.9'!R320,IF($N$7="V",'VA_k1=0.1_k2=0.9'!S320,"")))))))</f>
        <v>0.24673704225551346</v>
      </c>
      <c r="W321" s="133">
        <f>IF($O$15="X",$Q$9,'VA_k1=0.2_k2=0.8'!M320)</f>
        <v>5</v>
      </c>
      <c r="X321" s="133">
        <f>IF($O$15="X",$R$9,IF($N$7="S1",'VA_k1=0.2_k2=0.8'!N320,IF($N$7="S2",'VA_k1=0.2_k2=0.8'!O320,IF($N$7="I",'VA_k1=0.2_k2=0.8'!P320,IF($N$7="R",'VA_k1=0.2_k2=0.8'!Q320,IF($N$7="D",'VA_k1=0.2_k2=0.8'!R320,IF($N$7="V",'VA_k1=0.2_k2=0.8'!S320,"")))))))</f>
        <v>0.24673704225551346</v>
      </c>
      <c r="Y321" s="133">
        <f>IF($O$16="X",$Q$9,'VA_k1=0.3_k2=0.7'!M320)</f>
        <v>5</v>
      </c>
      <c r="Z321" s="133">
        <f>IF($O$16="X",$R$9,IF($N$7="S1",'VA_k1=0.3_k2=0.7'!N320,IF($N$7="S2",'VA_k1=0.3_k2=0.7'!O320,IF($N$7="I",'VA_k1=0.3_k2=0.7'!P320,IF($N$7="R",'VA_k1=0.3_k2=0.7'!Q320,IF($N$7="D",'VA_k1=0.3_k2=0.7'!R320,IF($N$7="V",'VA_k1=0.3_k2=0.7'!S320,"")))))))</f>
        <v>0.24673704225551346</v>
      </c>
      <c r="AA321" s="133">
        <f>IF($O$17="X",$Q$9,'VA_k1=0.4_k2=0.6'!M320)</f>
        <v>5</v>
      </c>
      <c r="AB321" s="133">
        <f>IF($O$17="X",$R$9,IF($N$7="S1",'VA_k1=0.4_k2=0.6'!N320,IF($N$7="S2",'VA_k1=0.4_k2=0.6'!O320,IF($N$7="I",'VA_k1=0.4_k2=0.6'!P320,IF($N$7="R",'VA_k1=0.4_k2=0.6'!Q320,IF($N$7="D",'VA_k1=0.4_k2=0.6'!R320,IF($N$7="V",'VA_k1=0.4_k2=0.6'!S320,"")))))))</f>
        <v>0.24673704225551346</v>
      </c>
      <c r="AC321" s="133">
        <f>IF($O$18="X",$Q$9,'VA_k1=0.5_k2=0.5'!M320)</f>
        <v>5</v>
      </c>
      <c r="AD321" s="133">
        <f>IF($O$18="X",$R$9,IF($N$7="S1",'VA_k1=0.5_k2=0.5'!N320,IF($N$7="S2",'VA_k1=0.5_k2=0.5'!O320,IF($N$7="I",'VA_k1=0.5_k2=0.5'!P320,IF($N$7="R",'VA_k1=0.5_k2=0.5'!Q320,IF($N$7="D",'VA_k1=0.5_k2=0.5'!R320,IF($N$7="V",'VA_k1=0.5_k2=0.5'!S320,"")))))))</f>
        <v>0.24673704225551346</v>
      </c>
      <c r="AE321" s="133">
        <f>IF($O$19="X",$Q$9,'VA_k1=0.6_k2=0.4'!M320)</f>
        <v>5</v>
      </c>
      <c r="AF321" s="133">
        <f>IF($O$19="X",$R$9,IF($N$7="S1",'VA_k1=0.6_k2=0.4'!N320,IF($N$7="S2",'VA_k1=0.6_k2=0.4'!O320,IF($N$7="I",'VA_k1=0.6_k2=0.4'!P320,IF($N$7="R",'VA_k1=0.6_k2=0.4'!Q320,IF($N$7="D",'VA_k1=0.6_k2=0.4'!R320,IF($N$7="V",'VA_k1=0.6_k2=0.4'!S320,"")))))))</f>
        <v>0.24673704225551346</v>
      </c>
      <c r="AG321" s="133">
        <f>IF($O$20="X",$Q$9,'VA_k1=0.7_k2=0.3'!M320)</f>
        <v>5</v>
      </c>
      <c r="AH321" s="133">
        <f>IF($O$20="X",$R$9,IF($N$7="S1",'VA_k1=0.7_k2=0.3'!N320,IF($N$7="S2",'VA_k1=0.7_k2=0.3'!O320,IF($N$7="I",'VA_k1=0.7_k2=0.3'!P320,IF($N$7="R",'VA_k1=0.7_k2=0.3'!Q320,IF($N$7="D",'VA_k1=0.7_k2=0.3'!R320,IF($N$7="V",'VA_k1=0.7_k2=0.3'!S320,"")))))))</f>
        <v>0.24673704225551346</v>
      </c>
      <c r="AI321" s="133">
        <f>IF($O$21="X",$Q$9,'VA_k1=0.8_k2=0.2'!M320)</f>
        <v>5</v>
      </c>
      <c r="AJ321" s="133">
        <f>IF($O$21="X",$R$9,IF($N$7="S1",'VA_k1=0.8_k2=0.2'!N320,IF($N$7="S2",'VA_k1=0.8_k2=0.2'!O320,IF($N$7="I",'VA_k1=0.8_k2=0.2'!P320,IF($N$7="R",'VA_k1=0.8_k2=0.2'!Q320,IF($N$7="D",'VA_k1=0.8_k2=0.2'!R320,IF($N$7="V",'VA_k1=0.8_k2=0.2'!S320,"")))))))</f>
        <v>0.24673704225551346</v>
      </c>
      <c r="AK321" s="133" t="e">
        <f>IF($O$22="X",$Q$9,'VA_k1=0.9_k2=0.1'!M320)</f>
        <v>#N/A</v>
      </c>
      <c r="AL321" s="133" t="e">
        <f>IF($O$22="X",$R$9,IF($N$7="S1",'VA_k1=0.9_k2=0.1'!N320,IF($N$7="S2",'VA_k1=0.9_k2=0.1'!O320,IF($N$7="I",'VA_k1=0.9_k2=0.1'!P320,IF($N$7="R",'VA_k1=0.9_k2=0.1'!Q320,IF($N$7="D",'VA_k1=0.9_k2=0.1'!R320,IF($N$7="V",'VA_k1=0.9_k2=0.1'!S320,"")))))))</f>
        <v>#N/A</v>
      </c>
      <c r="AM321" s="133">
        <f>IF($O$23="X",$Q$9,'VA_k1=1.0_k2=0.0'!M320)</f>
        <v>5</v>
      </c>
      <c r="AN321" s="133">
        <f>IF($O$23="X",$R$9,IF($N$7="S1",'VA_k1=1.0_k2=0.0'!N320,IF($N$7="S2",'VA_k1=1.0_k2=0.0'!O320,IF($N$7="I",'VA_k1=1.0_k2=0.0'!P320,IF($N$7="R",'VA_k1=1.0_k2=0.0'!Q320,IF($N$7="D",'VA_k1=1.0_k2=0.0'!R320,IF($N$7="V",'VA_k1=1.0_k2=0.0'!S320,"")))))))</f>
        <v>0.24673704225551346</v>
      </c>
    </row>
    <row r="322" spans="17:40" x14ac:dyDescent="0.25">
      <c r="Q322" s="133" t="e">
        <f>IF($O$12="X",$Q$9,'RESULTS (2S)'!B336)</f>
        <v>#N/A</v>
      </c>
      <c r="R322" s="133" t="e">
        <f>IF($O$12="X",$R$9,IF($N$7="S1",'RESULTS (2S)'!C336,IF($N$7="S2",'RESULTS (2S)'!D336,IF($N$7="I",'RESULTS (2S)'!E336,IF($N$7="R",'RESULTS (2S)'!F336,IF($N$7="D",'RESULTS (2S)'!G336,IF($N$7="V",'RESULTS (2S)'!H336,"")))))))</f>
        <v>#N/A</v>
      </c>
      <c r="S322" s="133">
        <f>IF($O$13="X",$Q$9,'VA_k1=0.0_k2=1.0'!M321)</f>
        <v>5</v>
      </c>
      <c r="T322" s="133">
        <f>IF($O$13="X",$R$9,IF($N$7="S1",'VA_k1=0.0_k2=1.0'!N321,IF($N$7="S2",'VA_k1=0.0_k2=1.0'!O321,IF($N$7="I",'VA_k1=0.0_k2=1.0'!P321,IF($N$7="R",'VA_k1=0.0_k2=1.0'!Q321,IF($N$7="D",'VA_k1=0.0_k2=1.0'!R321,IF($N$7="V",'VA_k1=0.0_k2=1.0'!S321,"")))))))</f>
        <v>0.24673704225551346</v>
      </c>
      <c r="U322" s="133">
        <f>IF($O$14="X",$Q$9,'VA_k1=0.1_k2=0.9'!M321)</f>
        <v>5</v>
      </c>
      <c r="V322" s="133">
        <f>IF($O$14="X",$R$9,IF($N$7="S1",'VA_k1=0.1_k2=0.9'!N321,IF($N$7="S2",'VA_k1=0.1_k2=0.9'!O321,IF($N$7="I",'VA_k1=0.1_k2=0.9'!P321,IF($N$7="R",'VA_k1=0.1_k2=0.9'!Q321,IF($N$7="D",'VA_k1=0.1_k2=0.9'!R321,IF($N$7="V",'VA_k1=0.1_k2=0.9'!S321,"")))))))</f>
        <v>0.24673704225551346</v>
      </c>
      <c r="W322" s="133">
        <f>IF($O$15="X",$Q$9,'VA_k1=0.2_k2=0.8'!M321)</f>
        <v>5</v>
      </c>
      <c r="X322" s="133">
        <f>IF($O$15="X",$R$9,IF($N$7="S1",'VA_k1=0.2_k2=0.8'!N321,IF($N$7="S2",'VA_k1=0.2_k2=0.8'!O321,IF($N$7="I",'VA_k1=0.2_k2=0.8'!P321,IF($N$7="R",'VA_k1=0.2_k2=0.8'!Q321,IF($N$7="D",'VA_k1=0.2_k2=0.8'!R321,IF($N$7="V",'VA_k1=0.2_k2=0.8'!S321,"")))))))</f>
        <v>0.24673704225551346</v>
      </c>
      <c r="Y322" s="133">
        <f>IF($O$16="X",$Q$9,'VA_k1=0.3_k2=0.7'!M321)</f>
        <v>5</v>
      </c>
      <c r="Z322" s="133">
        <f>IF($O$16="X",$R$9,IF($N$7="S1",'VA_k1=0.3_k2=0.7'!N321,IF($N$7="S2",'VA_k1=0.3_k2=0.7'!O321,IF($N$7="I",'VA_k1=0.3_k2=0.7'!P321,IF($N$7="R",'VA_k1=0.3_k2=0.7'!Q321,IF($N$7="D",'VA_k1=0.3_k2=0.7'!R321,IF($N$7="V",'VA_k1=0.3_k2=0.7'!S321,"")))))))</f>
        <v>0.24673704225551346</v>
      </c>
      <c r="AA322" s="133">
        <f>IF($O$17="X",$Q$9,'VA_k1=0.4_k2=0.6'!M321)</f>
        <v>5</v>
      </c>
      <c r="AB322" s="133">
        <f>IF($O$17="X",$R$9,IF($N$7="S1",'VA_k1=0.4_k2=0.6'!N321,IF($N$7="S2",'VA_k1=0.4_k2=0.6'!O321,IF($N$7="I",'VA_k1=0.4_k2=0.6'!P321,IF($N$7="R",'VA_k1=0.4_k2=0.6'!Q321,IF($N$7="D",'VA_k1=0.4_k2=0.6'!R321,IF($N$7="V",'VA_k1=0.4_k2=0.6'!S321,"")))))))</f>
        <v>0.24673704225551346</v>
      </c>
      <c r="AC322" s="133">
        <f>IF($O$18="X",$Q$9,'VA_k1=0.5_k2=0.5'!M321)</f>
        <v>5</v>
      </c>
      <c r="AD322" s="133">
        <f>IF($O$18="X",$R$9,IF($N$7="S1",'VA_k1=0.5_k2=0.5'!N321,IF($N$7="S2",'VA_k1=0.5_k2=0.5'!O321,IF($N$7="I",'VA_k1=0.5_k2=0.5'!P321,IF($N$7="R",'VA_k1=0.5_k2=0.5'!Q321,IF($N$7="D",'VA_k1=0.5_k2=0.5'!R321,IF($N$7="V",'VA_k1=0.5_k2=0.5'!S321,"")))))))</f>
        <v>0.24673704225551346</v>
      </c>
      <c r="AE322" s="133">
        <f>IF($O$19="X",$Q$9,'VA_k1=0.6_k2=0.4'!M321)</f>
        <v>5</v>
      </c>
      <c r="AF322" s="133">
        <f>IF($O$19="X",$R$9,IF($N$7="S1",'VA_k1=0.6_k2=0.4'!N321,IF($N$7="S2",'VA_k1=0.6_k2=0.4'!O321,IF($N$7="I",'VA_k1=0.6_k2=0.4'!P321,IF($N$7="R",'VA_k1=0.6_k2=0.4'!Q321,IF($N$7="D",'VA_k1=0.6_k2=0.4'!R321,IF($N$7="V",'VA_k1=0.6_k2=0.4'!S321,"")))))))</f>
        <v>0.24673704225551346</v>
      </c>
      <c r="AG322" s="133">
        <f>IF($O$20="X",$Q$9,'VA_k1=0.7_k2=0.3'!M321)</f>
        <v>5</v>
      </c>
      <c r="AH322" s="133">
        <f>IF($O$20="X",$R$9,IF($N$7="S1",'VA_k1=0.7_k2=0.3'!N321,IF($N$7="S2",'VA_k1=0.7_k2=0.3'!O321,IF($N$7="I",'VA_k1=0.7_k2=0.3'!P321,IF($N$7="R",'VA_k1=0.7_k2=0.3'!Q321,IF($N$7="D",'VA_k1=0.7_k2=0.3'!R321,IF($N$7="V",'VA_k1=0.7_k2=0.3'!S321,"")))))))</f>
        <v>0.24673704225551346</v>
      </c>
      <c r="AI322" s="133">
        <f>IF($O$21="X",$Q$9,'VA_k1=0.8_k2=0.2'!M321)</f>
        <v>5</v>
      </c>
      <c r="AJ322" s="133">
        <f>IF($O$21="X",$R$9,IF($N$7="S1",'VA_k1=0.8_k2=0.2'!N321,IF($N$7="S2",'VA_k1=0.8_k2=0.2'!O321,IF($N$7="I",'VA_k1=0.8_k2=0.2'!P321,IF($N$7="R",'VA_k1=0.8_k2=0.2'!Q321,IF($N$7="D",'VA_k1=0.8_k2=0.2'!R321,IF($N$7="V",'VA_k1=0.8_k2=0.2'!S321,"")))))))</f>
        <v>0.24673704225551346</v>
      </c>
      <c r="AK322" s="133" t="e">
        <f>IF($O$22="X",$Q$9,'VA_k1=0.9_k2=0.1'!M321)</f>
        <v>#N/A</v>
      </c>
      <c r="AL322" s="133" t="e">
        <f>IF($O$22="X",$R$9,IF($N$7="S1",'VA_k1=0.9_k2=0.1'!N321,IF($N$7="S2",'VA_k1=0.9_k2=0.1'!O321,IF($N$7="I",'VA_k1=0.9_k2=0.1'!P321,IF($N$7="R",'VA_k1=0.9_k2=0.1'!Q321,IF($N$7="D",'VA_k1=0.9_k2=0.1'!R321,IF($N$7="V",'VA_k1=0.9_k2=0.1'!S321,"")))))))</f>
        <v>#N/A</v>
      </c>
      <c r="AM322" s="133">
        <f>IF($O$23="X",$Q$9,'VA_k1=1.0_k2=0.0'!M321)</f>
        <v>5</v>
      </c>
      <c r="AN322" s="133">
        <f>IF($O$23="X",$R$9,IF($N$7="S1",'VA_k1=1.0_k2=0.0'!N321,IF($N$7="S2",'VA_k1=1.0_k2=0.0'!O321,IF($N$7="I",'VA_k1=1.0_k2=0.0'!P321,IF($N$7="R",'VA_k1=1.0_k2=0.0'!Q321,IF($N$7="D",'VA_k1=1.0_k2=0.0'!R321,IF($N$7="V",'VA_k1=1.0_k2=0.0'!S321,"")))))))</f>
        <v>0.24673704225551346</v>
      </c>
    </row>
    <row r="323" spans="17:40" x14ac:dyDescent="0.25">
      <c r="Q323" s="133" t="e">
        <f>IF($O$12="X",$Q$9,'RESULTS (2S)'!B337)</f>
        <v>#N/A</v>
      </c>
      <c r="R323" s="133" t="e">
        <f>IF($O$12="X",$R$9,IF($N$7="S1",'RESULTS (2S)'!C337,IF($N$7="S2",'RESULTS (2S)'!D337,IF($N$7="I",'RESULTS (2S)'!E337,IF($N$7="R",'RESULTS (2S)'!F337,IF($N$7="D",'RESULTS (2S)'!G337,IF($N$7="V",'RESULTS (2S)'!H337,"")))))))</f>
        <v>#N/A</v>
      </c>
      <c r="S323" s="133">
        <f>IF($O$13="X",$Q$9,'VA_k1=0.0_k2=1.0'!M322)</f>
        <v>5</v>
      </c>
      <c r="T323" s="133">
        <f>IF($O$13="X",$R$9,IF($N$7="S1",'VA_k1=0.0_k2=1.0'!N322,IF($N$7="S2",'VA_k1=0.0_k2=1.0'!O322,IF($N$7="I",'VA_k1=0.0_k2=1.0'!P322,IF($N$7="R",'VA_k1=0.0_k2=1.0'!Q322,IF($N$7="D",'VA_k1=0.0_k2=1.0'!R322,IF($N$7="V",'VA_k1=0.0_k2=1.0'!S322,"")))))))</f>
        <v>0.24673704225551346</v>
      </c>
      <c r="U323" s="133">
        <f>IF($O$14="X",$Q$9,'VA_k1=0.1_k2=0.9'!M322)</f>
        <v>5</v>
      </c>
      <c r="V323" s="133">
        <f>IF($O$14="X",$R$9,IF($N$7="S1",'VA_k1=0.1_k2=0.9'!N322,IF($N$7="S2",'VA_k1=0.1_k2=0.9'!O322,IF($N$7="I",'VA_k1=0.1_k2=0.9'!P322,IF($N$7="R",'VA_k1=0.1_k2=0.9'!Q322,IF($N$7="D",'VA_k1=0.1_k2=0.9'!R322,IF($N$7="V",'VA_k1=0.1_k2=0.9'!S322,"")))))))</f>
        <v>0.24673704225551346</v>
      </c>
      <c r="W323" s="133">
        <f>IF($O$15="X",$Q$9,'VA_k1=0.2_k2=0.8'!M322)</f>
        <v>5</v>
      </c>
      <c r="X323" s="133">
        <f>IF($O$15="X",$R$9,IF($N$7="S1",'VA_k1=0.2_k2=0.8'!N322,IF($N$7="S2",'VA_k1=0.2_k2=0.8'!O322,IF($N$7="I",'VA_k1=0.2_k2=0.8'!P322,IF($N$7="R",'VA_k1=0.2_k2=0.8'!Q322,IF($N$7="D",'VA_k1=0.2_k2=0.8'!R322,IF($N$7="V",'VA_k1=0.2_k2=0.8'!S322,"")))))))</f>
        <v>0.24673704225551346</v>
      </c>
      <c r="Y323" s="133">
        <f>IF($O$16="X",$Q$9,'VA_k1=0.3_k2=0.7'!M322)</f>
        <v>5</v>
      </c>
      <c r="Z323" s="133">
        <f>IF($O$16="X",$R$9,IF($N$7="S1",'VA_k1=0.3_k2=0.7'!N322,IF($N$7="S2",'VA_k1=0.3_k2=0.7'!O322,IF($N$7="I",'VA_k1=0.3_k2=0.7'!P322,IF($N$7="R",'VA_k1=0.3_k2=0.7'!Q322,IF($N$7="D",'VA_k1=0.3_k2=0.7'!R322,IF($N$7="V",'VA_k1=0.3_k2=0.7'!S322,"")))))))</f>
        <v>0.24673704225551346</v>
      </c>
      <c r="AA323" s="133">
        <f>IF($O$17="X",$Q$9,'VA_k1=0.4_k2=0.6'!M322)</f>
        <v>5</v>
      </c>
      <c r="AB323" s="133">
        <f>IF($O$17="X",$R$9,IF($N$7="S1",'VA_k1=0.4_k2=0.6'!N322,IF($N$7="S2",'VA_k1=0.4_k2=0.6'!O322,IF($N$7="I",'VA_k1=0.4_k2=0.6'!P322,IF($N$7="R",'VA_k1=0.4_k2=0.6'!Q322,IF($N$7="D",'VA_k1=0.4_k2=0.6'!R322,IF($N$7="V",'VA_k1=0.4_k2=0.6'!S322,"")))))))</f>
        <v>0.24673704225551346</v>
      </c>
      <c r="AC323" s="133">
        <f>IF($O$18="X",$Q$9,'VA_k1=0.5_k2=0.5'!M322)</f>
        <v>5</v>
      </c>
      <c r="AD323" s="133">
        <f>IF($O$18="X",$R$9,IF($N$7="S1",'VA_k1=0.5_k2=0.5'!N322,IF($N$7="S2",'VA_k1=0.5_k2=0.5'!O322,IF($N$7="I",'VA_k1=0.5_k2=0.5'!P322,IF($N$7="R",'VA_k1=0.5_k2=0.5'!Q322,IF($N$7="D",'VA_k1=0.5_k2=0.5'!R322,IF($N$7="V",'VA_k1=0.5_k2=0.5'!S322,"")))))))</f>
        <v>0.24673704225551346</v>
      </c>
      <c r="AE323" s="133">
        <f>IF($O$19="X",$Q$9,'VA_k1=0.6_k2=0.4'!M322)</f>
        <v>5</v>
      </c>
      <c r="AF323" s="133">
        <f>IF($O$19="X",$R$9,IF($N$7="S1",'VA_k1=0.6_k2=0.4'!N322,IF($N$7="S2",'VA_k1=0.6_k2=0.4'!O322,IF($N$7="I",'VA_k1=0.6_k2=0.4'!P322,IF($N$7="R",'VA_k1=0.6_k2=0.4'!Q322,IF($N$7="D",'VA_k1=0.6_k2=0.4'!R322,IF($N$7="V",'VA_k1=0.6_k2=0.4'!S322,"")))))))</f>
        <v>0.24673704225551346</v>
      </c>
      <c r="AG323" s="133">
        <f>IF($O$20="X",$Q$9,'VA_k1=0.7_k2=0.3'!M322)</f>
        <v>5</v>
      </c>
      <c r="AH323" s="133">
        <f>IF($O$20="X",$R$9,IF($N$7="S1",'VA_k1=0.7_k2=0.3'!N322,IF($N$7="S2",'VA_k1=0.7_k2=0.3'!O322,IF($N$7="I",'VA_k1=0.7_k2=0.3'!P322,IF($N$7="R",'VA_k1=0.7_k2=0.3'!Q322,IF($N$7="D",'VA_k1=0.7_k2=0.3'!R322,IF($N$7="V",'VA_k1=0.7_k2=0.3'!S322,"")))))))</f>
        <v>0.24673704225551346</v>
      </c>
      <c r="AI323" s="133">
        <f>IF($O$21="X",$Q$9,'VA_k1=0.8_k2=0.2'!M322)</f>
        <v>5</v>
      </c>
      <c r="AJ323" s="133">
        <f>IF($O$21="X",$R$9,IF($N$7="S1",'VA_k1=0.8_k2=0.2'!N322,IF($N$7="S2",'VA_k1=0.8_k2=0.2'!O322,IF($N$7="I",'VA_k1=0.8_k2=0.2'!P322,IF($N$7="R",'VA_k1=0.8_k2=0.2'!Q322,IF($N$7="D",'VA_k1=0.8_k2=0.2'!R322,IF($N$7="V",'VA_k1=0.8_k2=0.2'!S322,"")))))))</f>
        <v>0.24673704225551346</v>
      </c>
      <c r="AK323" s="133" t="e">
        <f>IF($O$22="X",$Q$9,'VA_k1=0.9_k2=0.1'!M322)</f>
        <v>#N/A</v>
      </c>
      <c r="AL323" s="133" t="e">
        <f>IF($O$22="X",$R$9,IF($N$7="S1",'VA_k1=0.9_k2=0.1'!N322,IF($N$7="S2",'VA_k1=0.9_k2=0.1'!O322,IF($N$7="I",'VA_k1=0.9_k2=0.1'!P322,IF($N$7="R",'VA_k1=0.9_k2=0.1'!Q322,IF($N$7="D",'VA_k1=0.9_k2=0.1'!R322,IF($N$7="V",'VA_k1=0.9_k2=0.1'!S322,"")))))))</f>
        <v>#N/A</v>
      </c>
      <c r="AM323" s="133">
        <f>IF($O$23="X",$Q$9,'VA_k1=1.0_k2=0.0'!M322)</f>
        <v>5</v>
      </c>
      <c r="AN323" s="133">
        <f>IF($O$23="X",$R$9,IF($N$7="S1",'VA_k1=1.0_k2=0.0'!N322,IF($N$7="S2",'VA_k1=1.0_k2=0.0'!O322,IF($N$7="I",'VA_k1=1.0_k2=0.0'!P322,IF($N$7="R",'VA_k1=1.0_k2=0.0'!Q322,IF($N$7="D",'VA_k1=1.0_k2=0.0'!R322,IF($N$7="V",'VA_k1=1.0_k2=0.0'!S322,"")))))))</f>
        <v>0.24673704225551346</v>
      </c>
    </row>
    <row r="324" spans="17:40" x14ac:dyDescent="0.25">
      <c r="Q324" s="133" t="e">
        <f>IF($O$12="X",$Q$9,'RESULTS (2S)'!B338)</f>
        <v>#N/A</v>
      </c>
      <c r="R324" s="133" t="e">
        <f>IF($O$12="X",$R$9,IF($N$7="S1",'RESULTS (2S)'!C338,IF($N$7="S2",'RESULTS (2S)'!D338,IF($N$7="I",'RESULTS (2S)'!E338,IF($N$7="R",'RESULTS (2S)'!F338,IF($N$7="D",'RESULTS (2S)'!G338,IF($N$7="V",'RESULTS (2S)'!H338,"")))))))</f>
        <v>#N/A</v>
      </c>
      <c r="S324" s="133">
        <f>IF($O$13="X",$Q$9,'VA_k1=0.0_k2=1.0'!M323)</f>
        <v>5</v>
      </c>
      <c r="T324" s="133">
        <f>IF($O$13="X",$R$9,IF($N$7="S1",'VA_k1=0.0_k2=1.0'!N323,IF($N$7="S2",'VA_k1=0.0_k2=1.0'!O323,IF($N$7="I",'VA_k1=0.0_k2=1.0'!P323,IF($N$7="R",'VA_k1=0.0_k2=1.0'!Q323,IF($N$7="D",'VA_k1=0.0_k2=1.0'!R323,IF($N$7="V",'VA_k1=0.0_k2=1.0'!S323,"")))))))</f>
        <v>0.24673704225551346</v>
      </c>
      <c r="U324" s="133">
        <f>IF($O$14="X",$Q$9,'VA_k1=0.1_k2=0.9'!M323)</f>
        <v>5</v>
      </c>
      <c r="V324" s="133">
        <f>IF($O$14="X",$R$9,IF($N$7="S1",'VA_k1=0.1_k2=0.9'!N323,IF($N$7="S2",'VA_k1=0.1_k2=0.9'!O323,IF($N$7="I",'VA_k1=0.1_k2=0.9'!P323,IF($N$7="R",'VA_k1=0.1_k2=0.9'!Q323,IF($N$7="D",'VA_k1=0.1_k2=0.9'!R323,IF($N$7="V",'VA_k1=0.1_k2=0.9'!S323,"")))))))</f>
        <v>0.24673704225551346</v>
      </c>
      <c r="W324" s="133">
        <f>IF($O$15="X",$Q$9,'VA_k1=0.2_k2=0.8'!M323)</f>
        <v>5</v>
      </c>
      <c r="X324" s="133">
        <f>IF($O$15="X",$R$9,IF($N$7="S1",'VA_k1=0.2_k2=0.8'!N323,IF($N$7="S2",'VA_k1=0.2_k2=0.8'!O323,IF($N$7="I",'VA_k1=0.2_k2=0.8'!P323,IF($N$7="R",'VA_k1=0.2_k2=0.8'!Q323,IF($N$7="D",'VA_k1=0.2_k2=0.8'!R323,IF($N$7="V",'VA_k1=0.2_k2=0.8'!S323,"")))))))</f>
        <v>0.24673704225551346</v>
      </c>
      <c r="Y324" s="133">
        <f>IF($O$16="X",$Q$9,'VA_k1=0.3_k2=0.7'!M323)</f>
        <v>5</v>
      </c>
      <c r="Z324" s="133">
        <f>IF($O$16="X",$R$9,IF($N$7="S1",'VA_k1=0.3_k2=0.7'!N323,IF($N$7="S2",'VA_k1=0.3_k2=0.7'!O323,IF($N$7="I",'VA_k1=0.3_k2=0.7'!P323,IF($N$7="R",'VA_k1=0.3_k2=0.7'!Q323,IF($N$7="D",'VA_k1=0.3_k2=0.7'!R323,IF($N$7="V",'VA_k1=0.3_k2=0.7'!S323,"")))))))</f>
        <v>0.24673704225551346</v>
      </c>
      <c r="AA324" s="133">
        <f>IF($O$17="X",$Q$9,'VA_k1=0.4_k2=0.6'!M323)</f>
        <v>5</v>
      </c>
      <c r="AB324" s="133">
        <f>IF($O$17="X",$R$9,IF($N$7="S1",'VA_k1=0.4_k2=0.6'!N323,IF($N$7="S2",'VA_k1=0.4_k2=0.6'!O323,IF($N$7="I",'VA_k1=0.4_k2=0.6'!P323,IF($N$7="R",'VA_k1=0.4_k2=0.6'!Q323,IF($N$7="D",'VA_k1=0.4_k2=0.6'!R323,IF($N$7="V",'VA_k1=0.4_k2=0.6'!S323,"")))))))</f>
        <v>0.24673704225551346</v>
      </c>
      <c r="AC324" s="133">
        <f>IF($O$18="X",$Q$9,'VA_k1=0.5_k2=0.5'!M323)</f>
        <v>5</v>
      </c>
      <c r="AD324" s="133">
        <f>IF($O$18="X",$R$9,IF($N$7="S1",'VA_k1=0.5_k2=0.5'!N323,IF($N$7="S2",'VA_k1=0.5_k2=0.5'!O323,IF($N$7="I",'VA_k1=0.5_k2=0.5'!P323,IF($N$7="R",'VA_k1=0.5_k2=0.5'!Q323,IF($N$7="D",'VA_k1=0.5_k2=0.5'!R323,IF($N$7="V",'VA_k1=0.5_k2=0.5'!S323,"")))))))</f>
        <v>0.24673704225551346</v>
      </c>
      <c r="AE324" s="133">
        <f>IF($O$19="X",$Q$9,'VA_k1=0.6_k2=0.4'!M323)</f>
        <v>5</v>
      </c>
      <c r="AF324" s="133">
        <f>IF($O$19="X",$R$9,IF($N$7="S1",'VA_k1=0.6_k2=0.4'!N323,IF($N$7="S2",'VA_k1=0.6_k2=0.4'!O323,IF($N$7="I",'VA_k1=0.6_k2=0.4'!P323,IF($N$7="R",'VA_k1=0.6_k2=0.4'!Q323,IF($N$7="D",'VA_k1=0.6_k2=0.4'!R323,IF($N$7="V",'VA_k1=0.6_k2=0.4'!S323,"")))))))</f>
        <v>0.24673704225551346</v>
      </c>
      <c r="AG324" s="133">
        <f>IF($O$20="X",$Q$9,'VA_k1=0.7_k2=0.3'!M323)</f>
        <v>5</v>
      </c>
      <c r="AH324" s="133">
        <f>IF($O$20="X",$R$9,IF($N$7="S1",'VA_k1=0.7_k2=0.3'!N323,IF($N$7="S2",'VA_k1=0.7_k2=0.3'!O323,IF($N$7="I",'VA_k1=0.7_k2=0.3'!P323,IF($N$7="R",'VA_k1=0.7_k2=0.3'!Q323,IF($N$7="D",'VA_k1=0.7_k2=0.3'!R323,IF($N$7="V",'VA_k1=0.7_k2=0.3'!S323,"")))))))</f>
        <v>0.24673704225551346</v>
      </c>
      <c r="AI324" s="133">
        <f>IF($O$21="X",$Q$9,'VA_k1=0.8_k2=0.2'!M323)</f>
        <v>5</v>
      </c>
      <c r="AJ324" s="133">
        <f>IF($O$21="X",$R$9,IF($N$7="S1",'VA_k1=0.8_k2=0.2'!N323,IF($N$7="S2",'VA_k1=0.8_k2=0.2'!O323,IF($N$7="I",'VA_k1=0.8_k2=0.2'!P323,IF($N$7="R",'VA_k1=0.8_k2=0.2'!Q323,IF($N$7="D",'VA_k1=0.8_k2=0.2'!R323,IF($N$7="V",'VA_k1=0.8_k2=0.2'!S323,"")))))))</f>
        <v>0.24673704225551346</v>
      </c>
      <c r="AK324" s="133" t="e">
        <f>IF($O$22="X",$Q$9,'VA_k1=0.9_k2=0.1'!M323)</f>
        <v>#N/A</v>
      </c>
      <c r="AL324" s="133" t="e">
        <f>IF($O$22="X",$R$9,IF($N$7="S1",'VA_k1=0.9_k2=0.1'!N323,IF($N$7="S2",'VA_k1=0.9_k2=0.1'!O323,IF($N$7="I",'VA_k1=0.9_k2=0.1'!P323,IF($N$7="R",'VA_k1=0.9_k2=0.1'!Q323,IF($N$7="D",'VA_k1=0.9_k2=0.1'!R323,IF($N$7="V",'VA_k1=0.9_k2=0.1'!S323,"")))))))</f>
        <v>#N/A</v>
      </c>
      <c r="AM324" s="133">
        <f>IF($O$23="X",$Q$9,'VA_k1=1.0_k2=0.0'!M323)</f>
        <v>5</v>
      </c>
      <c r="AN324" s="133">
        <f>IF($O$23="X",$R$9,IF($N$7="S1",'VA_k1=1.0_k2=0.0'!N323,IF($N$7="S2",'VA_k1=1.0_k2=0.0'!O323,IF($N$7="I",'VA_k1=1.0_k2=0.0'!P323,IF($N$7="R",'VA_k1=1.0_k2=0.0'!Q323,IF($N$7="D",'VA_k1=1.0_k2=0.0'!R323,IF($N$7="V",'VA_k1=1.0_k2=0.0'!S323,"")))))))</f>
        <v>0.24673704225551346</v>
      </c>
    </row>
    <row r="325" spans="17:40" x14ac:dyDescent="0.25">
      <c r="Q325" s="133" t="e">
        <f>IF($O$12="X",$Q$9,'RESULTS (2S)'!B339)</f>
        <v>#N/A</v>
      </c>
      <c r="R325" s="133" t="e">
        <f>IF($O$12="X",$R$9,IF($N$7="S1",'RESULTS (2S)'!C339,IF($N$7="S2",'RESULTS (2S)'!D339,IF($N$7="I",'RESULTS (2S)'!E339,IF($N$7="R",'RESULTS (2S)'!F339,IF($N$7="D",'RESULTS (2S)'!G339,IF($N$7="V",'RESULTS (2S)'!H339,"")))))))</f>
        <v>#N/A</v>
      </c>
      <c r="S325" s="133">
        <f>IF($O$13="X",$Q$9,'VA_k1=0.0_k2=1.0'!M324)</f>
        <v>5</v>
      </c>
      <c r="T325" s="133">
        <f>IF($O$13="X",$R$9,IF($N$7="S1",'VA_k1=0.0_k2=1.0'!N324,IF($N$7="S2",'VA_k1=0.0_k2=1.0'!O324,IF($N$7="I",'VA_k1=0.0_k2=1.0'!P324,IF($N$7="R",'VA_k1=0.0_k2=1.0'!Q324,IF($N$7="D",'VA_k1=0.0_k2=1.0'!R324,IF($N$7="V",'VA_k1=0.0_k2=1.0'!S324,"")))))))</f>
        <v>0.24673704225551346</v>
      </c>
      <c r="U325" s="133">
        <f>IF($O$14="X",$Q$9,'VA_k1=0.1_k2=0.9'!M324)</f>
        <v>5</v>
      </c>
      <c r="V325" s="133">
        <f>IF($O$14="X",$R$9,IF($N$7="S1",'VA_k1=0.1_k2=0.9'!N324,IF($N$7="S2",'VA_k1=0.1_k2=0.9'!O324,IF($N$7="I",'VA_k1=0.1_k2=0.9'!P324,IF($N$7="R",'VA_k1=0.1_k2=0.9'!Q324,IF($N$7="D",'VA_k1=0.1_k2=0.9'!R324,IF($N$7="V",'VA_k1=0.1_k2=0.9'!S324,"")))))))</f>
        <v>0.24673704225551346</v>
      </c>
      <c r="W325" s="133">
        <f>IF($O$15="X",$Q$9,'VA_k1=0.2_k2=0.8'!M324)</f>
        <v>5</v>
      </c>
      <c r="X325" s="133">
        <f>IF($O$15="X",$R$9,IF($N$7="S1",'VA_k1=0.2_k2=0.8'!N324,IF($N$7="S2",'VA_k1=0.2_k2=0.8'!O324,IF($N$7="I",'VA_k1=0.2_k2=0.8'!P324,IF($N$7="R",'VA_k1=0.2_k2=0.8'!Q324,IF($N$7="D",'VA_k1=0.2_k2=0.8'!R324,IF($N$7="V",'VA_k1=0.2_k2=0.8'!S324,"")))))))</f>
        <v>0.24673704225551346</v>
      </c>
      <c r="Y325" s="133">
        <f>IF($O$16="X",$Q$9,'VA_k1=0.3_k2=0.7'!M324)</f>
        <v>5</v>
      </c>
      <c r="Z325" s="133">
        <f>IF($O$16="X",$R$9,IF($N$7="S1",'VA_k1=0.3_k2=0.7'!N324,IF($N$7="S2",'VA_k1=0.3_k2=0.7'!O324,IF($N$7="I",'VA_k1=0.3_k2=0.7'!P324,IF($N$7="R",'VA_k1=0.3_k2=0.7'!Q324,IF($N$7="D",'VA_k1=0.3_k2=0.7'!R324,IF($N$7="V",'VA_k1=0.3_k2=0.7'!S324,"")))))))</f>
        <v>0.24673704225551346</v>
      </c>
      <c r="AA325" s="133">
        <f>IF($O$17="X",$Q$9,'VA_k1=0.4_k2=0.6'!M324)</f>
        <v>5</v>
      </c>
      <c r="AB325" s="133">
        <f>IF($O$17="X",$R$9,IF($N$7="S1",'VA_k1=0.4_k2=0.6'!N324,IF($N$7="S2",'VA_k1=0.4_k2=0.6'!O324,IF($N$7="I",'VA_k1=0.4_k2=0.6'!P324,IF($N$7="R",'VA_k1=0.4_k2=0.6'!Q324,IF($N$7="D",'VA_k1=0.4_k2=0.6'!R324,IF($N$7="V",'VA_k1=0.4_k2=0.6'!S324,"")))))))</f>
        <v>0.24673704225551346</v>
      </c>
      <c r="AC325" s="133">
        <f>IF($O$18="X",$Q$9,'VA_k1=0.5_k2=0.5'!M324)</f>
        <v>5</v>
      </c>
      <c r="AD325" s="133">
        <f>IF($O$18="X",$R$9,IF($N$7="S1",'VA_k1=0.5_k2=0.5'!N324,IF($N$7="S2",'VA_k1=0.5_k2=0.5'!O324,IF($N$7="I",'VA_k1=0.5_k2=0.5'!P324,IF($N$7="R",'VA_k1=0.5_k2=0.5'!Q324,IF($N$7="D",'VA_k1=0.5_k2=0.5'!R324,IF($N$7="V",'VA_k1=0.5_k2=0.5'!S324,"")))))))</f>
        <v>0.24673704225551346</v>
      </c>
      <c r="AE325" s="133">
        <f>IF($O$19="X",$Q$9,'VA_k1=0.6_k2=0.4'!M324)</f>
        <v>5</v>
      </c>
      <c r="AF325" s="133">
        <f>IF($O$19="X",$R$9,IF($N$7="S1",'VA_k1=0.6_k2=0.4'!N324,IF($N$7="S2",'VA_k1=0.6_k2=0.4'!O324,IF($N$7="I",'VA_k1=0.6_k2=0.4'!P324,IF($N$7="R",'VA_k1=0.6_k2=0.4'!Q324,IF($N$7="D",'VA_k1=0.6_k2=0.4'!R324,IF($N$7="V",'VA_k1=0.6_k2=0.4'!S324,"")))))))</f>
        <v>0.24673704225551346</v>
      </c>
      <c r="AG325" s="133">
        <f>IF($O$20="X",$Q$9,'VA_k1=0.7_k2=0.3'!M324)</f>
        <v>5</v>
      </c>
      <c r="AH325" s="133">
        <f>IF($O$20="X",$R$9,IF($N$7="S1",'VA_k1=0.7_k2=0.3'!N324,IF($N$7="S2",'VA_k1=0.7_k2=0.3'!O324,IF($N$7="I",'VA_k1=0.7_k2=0.3'!P324,IF($N$7="R",'VA_k1=0.7_k2=0.3'!Q324,IF($N$7="D",'VA_k1=0.7_k2=0.3'!R324,IF($N$7="V",'VA_k1=0.7_k2=0.3'!S324,"")))))))</f>
        <v>0.24673704225551346</v>
      </c>
      <c r="AI325" s="133">
        <f>IF($O$21="X",$Q$9,'VA_k1=0.8_k2=0.2'!M324)</f>
        <v>5</v>
      </c>
      <c r="AJ325" s="133">
        <f>IF($O$21="X",$R$9,IF($N$7="S1",'VA_k1=0.8_k2=0.2'!N324,IF($N$7="S2",'VA_k1=0.8_k2=0.2'!O324,IF($N$7="I",'VA_k1=0.8_k2=0.2'!P324,IF($N$7="R",'VA_k1=0.8_k2=0.2'!Q324,IF($N$7="D",'VA_k1=0.8_k2=0.2'!R324,IF($N$7="V",'VA_k1=0.8_k2=0.2'!S324,"")))))))</f>
        <v>0.24673704225551346</v>
      </c>
      <c r="AK325" s="133" t="e">
        <f>IF($O$22="X",$Q$9,'VA_k1=0.9_k2=0.1'!M324)</f>
        <v>#N/A</v>
      </c>
      <c r="AL325" s="133" t="e">
        <f>IF($O$22="X",$R$9,IF($N$7="S1",'VA_k1=0.9_k2=0.1'!N324,IF($N$7="S2",'VA_k1=0.9_k2=0.1'!O324,IF($N$7="I",'VA_k1=0.9_k2=0.1'!P324,IF($N$7="R",'VA_k1=0.9_k2=0.1'!Q324,IF($N$7="D",'VA_k1=0.9_k2=0.1'!R324,IF($N$7="V",'VA_k1=0.9_k2=0.1'!S324,"")))))))</f>
        <v>#N/A</v>
      </c>
      <c r="AM325" s="133">
        <f>IF($O$23="X",$Q$9,'VA_k1=1.0_k2=0.0'!M324)</f>
        <v>5</v>
      </c>
      <c r="AN325" s="133">
        <f>IF($O$23="X",$R$9,IF($N$7="S1",'VA_k1=1.0_k2=0.0'!N324,IF($N$7="S2",'VA_k1=1.0_k2=0.0'!O324,IF($N$7="I",'VA_k1=1.0_k2=0.0'!P324,IF($N$7="R",'VA_k1=1.0_k2=0.0'!Q324,IF($N$7="D",'VA_k1=1.0_k2=0.0'!R324,IF($N$7="V",'VA_k1=1.0_k2=0.0'!S324,"")))))))</f>
        <v>0.24673704225551346</v>
      </c>
    </row>
    <row r="326" spans="17:40" x14ac:dyDescent="0.25">
      <c r="Q326" s="133" t="e">
        <f>IF($O$12="X",$Q$9,'RESULTS (2S)'!B340)</f>
        <v>#N/A</v>
      </c>
      <c r="R326" s="133" t="e">
        <f>IF($O$12="X",$R$9,IF($N$7="S1",'RESULTS (2S)'!C340,IF($N$7="S2",'RESULTS (2S)'!D340,IF($N$7="I",'RESULTS (2S)'!E340,IF($N$7="R",'RESULTS (2S)'!F340,IF($N$7="D",'RESULTS (2S)'!G340,IF($N$7="V",'RESULTS (2S)'!H340,"")))))))</f>
        <v>#N/A</v>
      </c>
      <c r="S326" s="133">
        <f>IF($O$13="X",$Q$9,'VA_k1=0.0_k2=1.0'!M325)</f>
        <v>5</v>
      </c>
      <c r="T326" s="133">
        <f>IF($O$13="X",$R$9,IF($N$7="S1",'VA_k1=0.0_k2=1.0'!N325,IF($N$7="S2",'VA_k1=0.0_k2=1.0'!O325,IF($N$7="I",'VA_k1=0.0_k2=1.0'!P325,IF($N$7="R",'VA_k1=0.0_k2=1.0'!Q325,IF($N$7="D",'VA_k1=0.0_k2=1.0'!R325,IF($N$7="V",'VA_k1=0.0_k2=1.0'!S325,"")))))))</f>
        <v>0.24673704225551346</v>
      </c>
      <c r="U326" s="133">
        <f>IF($O$14="X",$Q$9,'VA_k1=0.1_k2=0.9'!M325)</f>
        <v>5</v>
      </c>
      <c r="V326" s="133">
        <f>IF($O$14="X",$R$9,IF($N$7="S1",'VA_k1=0.1_k2=0.9'!N325,IF($N$7="S2",'VA_k1=0.1_k2=0.9'!O325,IF($N$7="I",'VA_k1=0.1_k2=0.9'!P325,IF($N$7="R",'VA_k1=0.1_k2=0.9'!Q325,IF($N$7="D",'VA_k1=0.1_k2=0.9'!R325,IF($N$7="V",'VA_k1=0.1_k2=0.9'!S325,"")))))))</f>
        <v>0.24673704225551346</v>
      </c>
      <c r="W326" s="133">
        <f>IF($O$15="X",$Q$9,'VA_k1=0.2_k2=0.8'!M325)</f>
        <v>5</v>
      </c>
      <c r="X326" s="133">
        <f>IF($O$15="X",$R$9,IF($N$7="S1",'VA_k1=0.2_k2=0.8'!N325,IF($N$7="S2",'VA_k1=0.2_k2=0.8'!O325,IF($N$7="I",'VA_k1=0.2_k2=0.8'!P325,IF($N$7="R",'VA_k1=0.2_k2=0.8'!Q325,IF($N$7="D",'VA_k1=0.2_k2=0.8'!R325,IF($N$7="V",'VA_k1=0.2_k2=0.8'!S325,"")))))))</f>
        <v>0.24673704225551346</v>
      </c>
      <c r="Y326" s="133">
        <f>IF($O$16="X",$Q$9,'VA_k1=0.3_k2=0.7'!M325)</f>
        <v>5</v>
      </c>
      <c r="Z326" s="133">
        <f>IF($O$16="X",$R$9,IF($N$7="S1",'VA_k1=0.3_k2=0.7'!N325,IF($N$7="S2",'VA_k1=0.3_k2=0.7'!O325,IF($N$7="I",'VA_k1=0.3_k2=0.7'!P325,IF($N$7="R",'VA_k1=0.3_k2=0.7'!Q325,IF($N$7="D",'VA_k1=0.3_k2=0.7'!R325,IF($N$7="V",'VA_k1=0.3_k2=0.7'!S325,"")))))))</f>
        <v>0.24673704225551346</v>
      </c>
      <c r="AA326" s="133">
        <f>IF($O$17="X",$Q$9,'VA_k1=0.4_k2=0.6'!M325)</f>
        <v>5</v>
      </c>
      <c r="AB326" s="133">
        <f>IF($O$17="X",$R$9,IF($N$7="S1",'VA_k1=0.4_k2=0.6'!N325,IF($N$7="S2",'VA_k1=0.4_k2=0.6'!O325,IF($N$7="I",'VA_k1=0.4_k2=0.6'!P325,IF($N$7="R",'VA_k1=0.4_k2=0.6'!Q325,IF($N$7="D",'VA_k1=0.4_k2=0.6'!R325,IF($N$7="V",'VA_k1=0.4_k2=0.6'!S325,"")))))))</f>
        <v>0.24673704225551346</v>
      </c>
      <c r="AC326" s="133">
        <f>IF($O$18="X",$Q$9,'VA_k1=0.5_k2=0.5'!M325)</f>
        <v>5</v>
      </c>
      <c r="AD326" s="133">
        <f>IF($O$18="X",$R$9,IF($N$7="S1",'VA_k1=0.5_k2=0.5'!N325,IF($N$7="S2",'VA_k1=0.5_k2=0.5'!O325,IF($N$7="I",'VA_k1=0.5_k2=0.5'!P325,IF($N$7="R",'VA_k1=0.5_k2=0.5'!Q325,IF($N$7="D",'VA_k1=0.5_k2=0.5'!R325,IF($N$7="V",'VA_k1=0.5_k2=0.5'!S325,"")))))))</f>
        <v>0.24673704225551346</v>
      </c>
      <c r="AE326" s="133">
        <f>IF($O$19="X",$Q$9,'VA_k1=0.6_k2=0.4'!M325)</f>
        <v>5</v>
      </c>
      <c r="AF326" s="133">
        <f>IF($O$19="X",$R$9,IF($N$7="S1",'VA_k1=0.6_k2=0.4'!N325,IF($N$7="S2",'VA_k1=0.6_k2=0.4'!O325,IF($N$7="I",'VA_k1=0.6_k2=0.4'!P325,IF($N$7="R",'VA_k1=0.6_k2=0.4'!Q325,IF($N$7="D",'VA_k1=0.6_k2=0.4'!R325,IF($N$7="V",'VA_k1=0.6_k2=0.4'!S325,"")))))))</f>
        <v>0.24673704225551346</v>
      </c>
      <c r="AG326" s="133">
        <f>IF($O$20="X",$Q$9,'VA_k1=0.7_k2=0.3'!M325)</f>
        <v>5</v>
      </c>
      <c r="AH326" s="133">
        <f>IF($O$20="X",$R$9,IF($N$7="S1",'VA_k1=0.7_k2=0.3'!N325,IF($N$7="S2",'VA_k1=0.7_k2=0.3'!O325,IF($N$7="I",'VA_k1=0.7_k2=0.3'!P325,IF($N$7="R",'VA_k1=0.7_k2=0.3'!Q325,IF($N$7="D",'VA_k1=0.7_k2=0.3'!R325,IF($N$7="V",'VA_k1=0.7_k2=0.3'!S325,"")))))))</f>
        <v>0.24673704225551346</v>
      </c>
      <c r="AI326" s="133">
        <f>IF($O$21="X",$Q$9,'VA_k1=0.8_k2=0.2'!M325)</f>
        <v>5</v>
      </c>
      <c r="AJ326" s="133">
        <f>IF($O$21="X",$R$9,IF($N$7="S1",'VA_k1=0.8_k2=0.2'!N325,IF($N$7="S2",'VA_k1=0.8_k2=0.2'!O325,IF($N$7="I",'VA_k1=0.8_k2=0.2'!P325,IF($N$7="R",'VA_k1=0.8_k2=0.2'!Q325,IF($N$7="D",'VA_k1=0.8_k2=0.2'!R325,IF($N$7="V",'VA_k1=0.8_k2=0.2'!S325,"")))))))</f>
        <v>0.24673704225551346</v>
      </c>
      <c r="AK326" s="133" t="e">
        <f>IF($O$22="X",$Q$9,'VA_k1=0.9_k2=0.1'!M325)</f>
        <v>#N/A</v>
      </c>
      <c r="AL326" s="133" t="e">
        <f>IF($O$22="X",$R$9,IF($N$7="S1",'VA_k1=0.9_k2=0.1'!N325,IF($N$7="S2",'VA_k1=0.9_k2=0.1'!O325,IF($N$7="I",'VA_k1=0.9_k2=0.1'!P325,IF($N$7="R",'VA_k1=0.9_k2=0.1'!Q325,IF($N$7="D",'VA_k1=0.9_k2=0.1'!R325,IF($N$7="V",'VA_k1=0.9_k2=0.1'!S325,"")))))))</f>
        <v>#N/A</v>
      </c>
      <c r="AM326" s="133">
        <f>IF($O$23="X",$Q$9,'VA_k1=1.0_k2=0.0'!M325)</f>
        <v>5</v>
      </c>
      <c r="AN326" s="133">
        <f>IF($O$23="X",$R$9,IF($N$7="S1",'VA_k1=1.0_k2=0.0'!N325,IF($N$7="S2",'VA_k1=1.0_k2=0.0'!O325,IF($N$7="I",'VA_k1=1.0_k2=0.0'!P325,IF($N$7="R",'VA_k1=1.0_k2=0.0'!Q325,IF($N$7="D",'VA_k1=1.0_k2=0.0'!R325,IF($N$7="V",'VA_k1=1.0_k2=0.0'!S325,"")))))))</f>
        <v>0.24673704225551346</v>
      </c>
    </row>
    <row r="327" spans="17:40" x14ac:dyDescent="0.25">
      <c r="Q327" s="133" t="e">
        <f>IF($O$12="X",$Q$9,'RESULTS (2S)'!B341)</f>
        <v>#N/A</v>
      </c>
      <c r="R327" s="133" t="e">
        <f>IF($O$12="X",$R$9,IF($N$7="S1",'RESULTS (2S)'!C341,IF($N$7="S2",'RESULTS (2S)'!D341,IF($N$7="I",'RESULTS (2S)'!E341,IF($N$7="R",'RESULTS (2S)'!F341,IF($N$7="D",'RESULTS (2S)'!G341,IF($N$7="V",'RESULTS (2S)'!H341,"")))))))</f>
        <v>#N/A</v>
      </c>
      <c r="S327" s="133">
        <f>IF($O$13="X",$Q$9,'VA_k1=0.0_k2=1.0'!M326)</f>
        <v>5</v>
      </c>
      <c r="T327" s="133">
        <f>IF($O$13="X",$R$9,IF($N$7="S1",'VA_k1=0.0_k2=1.0'!N326,IF($N$7="S2",'VA_k1=0.0_k2=1.0'!O326,IF($N$7="I",'VA_k1=0.0_k2=1.0'!P326,IF($N$7="R",'VA_k1=0.0_k2=1.0'!Q326,IF($N$7="D",'VA_k1=0.0_k2=1.0'!R326,IF($N$7="V",'VA_k1=0.0_k2=1.0'!S326,"")))))))</f>
        <v>0.24673704225551346</v>
      </c>
      <c r="U327" s="133">
        <f>IF($O$14="X",$Q$9,'VA_k1=0.1_k2=0.9'!M326)</f>
        <v>5</v>
      </c>
      <c r="V327" s="133">
        <f>IF($O$14="X",$R$9,IF($N$7="S1",'VA_k1=0.1_k2=0.9'!N326,IF($N$7="S2",'VA_k1=0.1_k2=0.9'!O326,IF($N$7="I",'VA_k1=0.1_k2=0.9'!P326,IF($N$7="R",'VA_k1=0.1_k2=0.9'!Q326,IF($N$7="D",'VA_k1=0.1_k2=0.9'!R326,IF($N$7="V",'VA_k1=0.1_k2=0.9'!S326,"")))))))</f>
        <v>0.24673704225551346</v>
      </c>
      <c r="W327" s="133">
        <f>IF($O$15="X",$Q$9,'VA_k1=0.2_k2=0.8'!M326)</f>
        <v>5</v>
      </c>
      <c r="X327" s="133">
        <f>IF($O$15="X",$R$9,IF($N$7="S1",'VA_k1=0.2_k2=0.8'!N326,IF($N$7="S2",'VA_k1=0.2_k2=0.8'!O326,IF($N$7="I",'VA_k1=0.2_k2=0.8'!P326,IF($N$7="R",'VA_k1=0.2_k2=0.8'!Q326,IF($N$7="D",'VA_k1=0.2_k2=0.8'!R326,IF($N$7="V",'VA_k1=0.2_k2=0.8'!S326,"")))))))</f>
        <v>0.24673704225551346</v>
      </c>
      <c r="Y327" s="133">
        <f>IF($O$16="X",$Q$9,'VA_k1=0.3_k2=0.7'!M326)</f>
        <v>5</v>
      </c>
      <c r="Z327" s="133">
        <f>IF($O$16="X",$R$9,IF($N$7="S1",'VA_k1=0.3_k2=0.7'!N326,IF($N$7="S2",'VA_k1=0.3_k2=0.7'!O326,IF($N$7="I",'VA_k1=0.3_k2=0.7'!P326,IF($N$7="R",'VA_k1=0.3_k2=0.7'!Q326,IF($N$7="D",'VA_k1=0.3_k2=0.7'!R326,IF($N$7="V",'VA_k1=0.3_k2=0.7'!S326,"")))))))</f>
        <v>0.24673704225551346</v>
      </c>
      <c r="AA327" s="133">
        <f>IF($O$17="X",$Q$9,'VA_k1=0.4_k2=0.6'!M326)</f>
        <v>5</v>
      </c>
      <c r="AB327" s="133">
        <f>IF($O$17="X",$R$9,IF($N$7="S1",'VA_k1=0.4_k2=0.6'!N326,IF($N$7="S2",'VA_k1=0.4_k2=0.6'!O326,IF($N$7="I",'VA_k1=0.4_k2=0.6'!P326,IF($N$7="R",'VA_k1=0.4_k2=0.6'!Q326,IF($N$7="D",'VA_k1=0.4_k2=0.6'!R326,IF($N$7="V",'VA_k1=0.4_k2=0.6'!S326,"")))))))</f>
        <v>0.24673704225551346</v>
      </c>
      <c r="AC327" s="133">
        <f>IF($O$18="X",$Q$9,'VA_k1=0.5_k2=0.5'!M326)</f>
        <v>5</v>
      </c>
      <c r="AD327" s="133">
        <f>IF($O$18="X",$R$9,IF($N$7="S1",'VA_k1=0.5_k2=0.5'!N326,IF($N$7="S2",'VA_k1=0.5_k2=0.5'!O326,IF($N$7="I",'VA_k1=0.5_k2=0.5'!P326,IF($N$7="R",'VA_k1=0.5_k2=0.5'!Q326,IF($N$7="D",'VA_k1=0.5_k2=0.5'!R326,IF($N$7="V",'VA_k1=0.5_k2=0.5'!S326,"")))))))</f>
        <v>0.24673704225551346</v>
      </c>
      <c r="AE327" s="133">
        <f>IF($O$19="X",$Q$9,'VA_k1=0.6_k2=0.4'!M326)</f>
        <v>5</v>
      </c>
      <c r="AF327" s="133">
        <f>IF($O$19="X",$R$9,IF($N$7="S1",'VA_k1=0.6_k2=0.4'!N326,IF($N$7="S2",'VA_k1=0.6_k2=0.4'!O326,IF($N$7="I",'VA_k1=0.6_k2=0.4'!P326,IF($N$7="R",'VA_k1=0.6_k2=0.4'!Q326,IF($N$7="D",'VA_k1=0.6_k2=0.4'!R326,IF($N$7="V",'VA_k1=0.6_k2=0.4'!S326,"")))))))</f>
        <v>0.24673704225551346</v>
      </c>
      <c r="AG327" s="133">
        <f>IF($O$20="X",$Q$9,'VA_k1=0.7_k2=0.3'!M326)</f>
        <v>5</v>
      </c>
      <c r="AH327" s="133">
        <f>IF($O$20="X",$R$9,IF($N$7="S1",'VA_k1=0.7_k2=0.3'!N326,IF($N$7="S2",'VA_k1=0.7_k2=0.3'!O326,IF($N$7="I",'VA_k1=0.7_k2=0.3'!P326,IF($N$7="R",'VA_k1=0.7_k2=0.3'!Q326,IF($N$7="D",'VA_k1=0.7_k2=0.3'!R326,IF($N$7="V",'VA_k1=0.7_k2=0.3'!S326,"")))))))</f>
        <v>0.24673704225551346</v>
      </c>
      <c r="AI327" s="133">
        <f>IF($O$21="X",$Q$9,'VA_k1=0.8_k2=0.2'!M326)</f>
        <v>5</v>
      </c>
      <c r="AJ327" s="133">
        <f>IF($O$21="X",$R$9,IF($N$7="S1",'VA_k1=0.8_k2=0.2'!N326,IF($N$7="S2",'VA_k1=0.8_k2=0.2'!O326,IF($N$7="I",'VA_k1=0.8_k2=0.2'!P326,IF($N$7="R",'VA_k1=0.8_k2=0.2'!Q326,IF($N$7="D",'VA_k1=0.8_k2=0.2'!R326,IF($N$7="V",'VA_k1=0.8_k2=0.2'!S326,"")))))))</f>
        <v>0.24673704225551346</v>
      </c>
      <c r="AK327" s="133" t="e">
        <f>IF($O$22="X",$Q$9,'VA_k1=0.9_k2=0.1'!M326)</f>
        <v>#N/A</v>
      </c>
      <c r="AL327" s="133" t="e">
        <f>IF($O$22="X",$R$9,IF($N$7="S1",'VA_k1=0.9_k2=0.1'!N326,IF($N$7="S2",'VA_k1=0.9_k2=0.1'!O326,IF($N$7="I",'VA_k1=0.9_k2=0.1'!P326,IF($N$7="R",'VA_k1=0.9_k2=0.1'!Q326,IF($N$7="D",'VA_k1=0.9_k2=0.1'!R326,IF($N$7="V",'VA_k1=0.9_k2=0.1'!S326,"")))))))</f>
        <v>#N/A</v>
      </c>
      <c r="AM327" s="133">
        <f>IF($O$23="X",$Q$9,'VA_k1=1.0_k2=0.0'!M326)</f>
        <v>5</v>
      </c>
      <c r="AN327" s="133">
        <f>IF($O$23="X",$R$9,IF($N$7="S1",'VA_k1=1.0_k2=0.0'!N326,IF($N$7="S2",'VA_k1=1.0_k2=0.0'!O326,IF($N$7="I",'VA_k1=1.0_k2=0.0'!P326,IF($N$7="R",'VA_k1=1.0_k2=0.0'!Q326,IF($N$7="D",'VA_k1=1.0_k2=0.0'!R326,IF($N$7="V",'VA_k1=1.0_k2=0.0'!S326,"")))))))</f>
        <v>0.24673704225551346</v>
      </c>
    </row>
    <row r="328" spans="17:40" x14ac:dyDescent="0.25">
      <c r="Q328" s="133" t="e">
        <f>IF($O$12="X",$Q$9,'RESULTS (2S)'!B342)</f>
        <v>#N/A</v>
      </c>
      <c r="R328" s="133" t="e">
        <f>IF($O$12="X",$R$9,IF($N$7="S1",'RESULTS (2S)'!C342,IF($N$7="S2",'RESULTS (2S)'!D342,IF($N$7="I",'RESULTS (2S)'!E342,IF($N$7="R",'RESULTS (2S)'!F342,IF($N$7="D",'RESULTS (2S)'!G342,IF($N$7="V",'RESULTS (2S)'!H342,"")))))))</f>
        <v>#N/A</v>
      </c>
      <c r="S328" s="133">
        <f>IF($O$13="X",$Q$9,'VA_k1=0.0_k2=1.0'!M327)</f>
        <v>5</v>
      </c>
      <c r="T328" s="133">
        <f>IF($O$13="X",$R$9,IF($N$7="S1",'VA_k1=0.0_k2=1.0'!N327,IF($N$7="S2",'VA_k1=0.0_k2=1.0'!O327,IF($N$7="I",'VA_k1=0.0_k2=1.0'!P327,IF($N$7="R",'VA_k1=0.0_k2=1.0'!Q327,IF($N$7="D",'VA_k1=0.0_k2=1.0'!R327,IF($N$7="V",'VA_k1=0.0_k2=1.0'!S327,"")))))))</f>
        <v>0.24673704225551346</v>
      </c>
      <c r="U328" s="133">
        <f>IF($O$14="X",$Q$9,'VA_k1=0.1_k2=0.9'!M327)</f>
        <v>5</v>
      </c>
      <c r="V328" s="133">
        <f>IF($O$14="X",$R$9,IF($N$7="S1",'VA_k1=0.1_k2=0.9'!N327,IF($N$7="S2",'VA_k1=0.1_k2=0.9'!O327,IF($N$7="I",'VA_k1=0.1_k2=0.9'!P327,IF($N$7="R",'VA_k1=0.1_k2=0.9'!Q327,IF($N$7="D",'VA_k1=0.1_k2=0.9'!R327,IF($N$7="V",'VA_k1=0.1_k2=0.9'!S327,"")))))))</f>
        <v>0.24673704225551346</v>
      </c>
      <c r="W328" s="133">
        <f>IF($O$15="X",$Q$9,'VA_k1=0.2_k2=0.8'!M327)</f>
        <v>5</v>
      </c>
      <c r="X328" s="133">
        <f>IF($O$15="X",$R$9,IF($N$7="S1",'VA_k1=0.2_k2=0.8'!N327,IF($N$7="S2",'VA_k1=0.2_k2=0.8'!O327,IF($N$7="I",'VA_k1=0.2_k2=0.8'!P327,IF($N$7="R",'VA_k1=0.2_k2=0.8'!Q327,IF($N$7="D",'VA_k1=0.2_k2=0.8'!R327,IF($N$7="V",'VA_k1=0.2_k2=0.8'!S327,"")))))))</f>
        <v>0.24673704225551346</v>
      </c>
      <c r="Y328" s="133">
        <f>IF($O$16="X",$Q$9,'VA_k1=0.3_k2=0.7'!M327)</f>
        <v>5</v>
      </c>
      <c r="Z328" s="133">
        <f>IF($O$16="X",$R$9,IF($N$7="S1",'VA_k1=0.3_k2=0.7'!N327,IF($N$7="S2",'VA_k1=0.3_k2=0.7'!O327,IF($N$7="I",'VA_k1=0.3_k2=0.7'!P327,IF($N$7="R",'VA_k1=0.3_k2=0.7'!Q327,IF($N$7="D",'VA_k1=0.3_k2=0.7'!R327,IF($N$7="V",'VA_k1=0.3_k2=0.7'!S327,"")))))))</f>
        <v>0.24673704225551346</v>
      </c>
      <c r="AA328" s="133">
        <f>IF($O$17="X",$Q$9,'VA_k1=0.4_k2=0.6'!M327)</f>
        <v>5</v>
      </c>
      <c r="AB328" s="133">
        <f>IF($O$17="X",$R$9,IF($N$7="S1",'VA_k1=0.4_k2=0.6'!N327,IF($N$7="S2",'VA_k1=0.4_k2=0.6'!O327,IF($N$7="I",'VA_k1=0.4_k2=0.6'!P327,IF($N$7="R",'VA_k1=0.4_k2=0.6'!Q327,IF($N$7="D",'VA_k1=0.4_k2=0.6'!R327,IF($N$7="V",'VA_k1=0.4_k2=0.6'!S327,"")))))))</f>
        <v>0.24673704225551346</v>
      </c>
      <c r="AC328" s="133">
        <f>IF($O$18="X",$Q$9,'VA_k1=0.5_k2=0.5'!M327)</f>
        <v>5</v>
      </c>
      <c r="AD328" s="133">
        <f>IF($O$18="X",$R$9,IF($N$7="S1",'VA_k1=0.5_k2=0.5'!N327,IF($N$7="S2",'VA_k1=0.5_k2=0.5'!O327,IF($N$7="I",'VA_k1=0.5_k2=0.5'!P327,IF($N$7="R",'VA_k1=0.5_k2=0.5'!Q327,IF($N$7="D",'VA_k1=0.5_k2=0.5'!R327,IF($N$7="V",'VA_k1=0.5_k2=0.5'!S327,"")))))))</f>
        <v>0.24673704225551346</v>
      </c>
      <c r="AE328" s="133">
        <f>IF($O$19="X",$Q$9,'VA_k1=0.6_k2=0.4'!M327)</f>
        <v>5</v>
      </c>
      <c r="AF328" s="133">
        <f>IF($O$19="X",$R$9,IF($N$7="S1",'VA_k1=0.6_k2=0.4'!N327,IF($N$7="S2",'VA_k1=0.6_k2=0.4'!O327,IF($N$7="I",'VA_k1=0.6_k2=0.4'!P327,IF($N$7="R",'VA_k1=0.6_k2=0.4'!Q327,IF($N$7="D",'VA_k1=0.6_k2=0.4'!R327,IF($N$7="V",'VA_k1=0.6_k2=0.4'!S327,"")))))))</f>
        <v>0.24673704225551346</v>
      </c>
      <c r="AG328" s="133">
        <f>IF($O$20="X",$Q$9,'VA_k1=0.7_k2=0.3'!M327)</f>
        <v>5</v>
      </c>
      <c r="AH328" s="133">
        <f>IF($O$20="X",$R$9,IF($N$7="S1",'VA_k1=0.7_k2=0.3'!N327,IF($N$7="S2",'VA_k1=0.7_k2=0.3'!O327,IF($N$7="I",'VA_k1=0.7_k2=0.3'!P327,IF($N$7="R",'VA_k1=0.7_k2=0.3'!Q327,IF($N$7="D",'VA_k1=0.7_k2=0.3'!R327,IF($N$7="V",'VA_k1=0.7_k2=0.3'!S327,"")))))))</f>
        <v>0.24673704225551346</v>
      </c>
      <c r="AI328" s="133">
        <f>IF($O$21="X",$Q$9,'VA_k1=0.8_k2=0.2'!M327)</f>
        <v>5</v>
      </c>
      <c r="AJ328" s="133">
        <f>IF($O$21="X",$R$9,IF($N$7="S1",'VA_k1=0.8_k2=0.2'!N327,IF($N$7="S2",'VA_k1=0.8_k2=0.2'!O327,IF($N$7="I",'VA_k1=0.8_k2=0.2'!P327,IF($N$7="R",'VA_k1=0.8_k2=0.2'!Q327,IF($N$7="D",'VA_k1=0.8_k2=0.2'!R327,IF($N$7="V",'VA_k1=0.8_k2=0.2'!S327,"")))))))</f>
        <v>0.24673704225551346</v>
      </c>
      <c r="AK328" s="133" t="e">
        <f>IF($O$22="X",$Q$9,'VA_k1=0.9_k2=0.1'!M327)</f>
        <v>#N/A</v>
      </c>
      <c r="AL328" s="133" t="e">
        <f>IF($O$22="X",$R$9,IF($N$7="S1",'VA_k1=0.9_k2=0.1'!N327,IF($N$7="S2",'VA_k1=0.9_k2=0.1'!O327,IF($N$7="I",'VA_k1=0.9_k2=0.1'!P327,IF($N$7="R",'VA_k1=0.9_k2=0.1'!Q327,IF($N$7="D",'VA_k1=0.9_k2=0.1'!R327,IF($N$7="V",'VA_k1=0.9_k2=0.1'!S327,"")))))))</f>
        <v>#N/A</v>
      </c>
      <c r="AM328" s="133">
        <f>IF($O$23="X",$Q$9,'VA_k1=1.0_k2=0.0'!M327)</f>
        <v>5</v>
      </c>
      <c r="AN328" s="133">
        <f>IF($O$23="X",$R$9,IF($N$7="S1",'VA_k1=1.0_k2=0.0'!N327,IF($N$7="S2",'VA_k1=1.0_k2=0.0'!O327,IF($N$7="I",'VA_k1=1.0_k2=0.0'!P327,IF($N$7="R",'VA_k1=1.0_k2=0.0'!Q327,IF($N$7="D",'VA_k1=1.0_k2=0.0'!R327,IF($N$7="V",'VA_k1=1.0_k2=0.0'!S327,"")))))))</f>
        <v>0.24673704225551346</v>
      </c>
    </row>
    <row r="329" spans="17:40" x14ac:dyDescent="0.25">
      <c r="Q329" s="133" t="e">
        <f>IF($O$12="X",$Q$9,'RESULTS (2S)'!B343)</f>
        <v>#N/A</v>
      </c>
      <c r="R329" s="133" t="e">
        <f>IF($O$12="X",$R$9,IF($N$7="S1",'RESULTS (2S)'!C343,IF($N$7="S2",'RESULTS (2S)'!D343,IF($N$7="I",'RESULTS (2S)'!E343,IF($N$7="R",'RESULTS (2S)'!F343,IF($N$7="D",'RESULTS (2S)'!G343,IF($N$7="V",'RESULTS (2S)'!H343,"")))))))</f>
        <v>#N/A</v>
      </c>
      <c r="S329" s="133">
        <f>IF($O$13="X",$Q$9,'VA_k1=0.0_k2=1.0'!M328)</f>
        <v>5</v>
      </c>
      <c r="T329" s="133">
        <f>IF($O$13="X",$R$9,IF($N$7="S1",'VA_k1=0.0_k2=1.0'!N328,IF($N$7="S2",'VA_k1=0.0_k2=1.0'!O328,IF($N$7="I",'VA_k1=0.0_k2=1.0'!P328,IF($N$7="R",'VA_k1=0.0_k2=1.0'!Q328,IF($N$7="D",'VA_k1=0.0_k2=1.0'!R328,IF($N$7="V",'VA_k1=0.0_k2=1.0'!S328,"")))))))</f>
        <v>0.24673704225551346</v>
      </c>
      <c r="U329" s="133">
        <f>IF($O$14="X",$Q$9,'VA_k1=0.1_k2=0.9'!M328)</f>
        <v>5</v>
      </c>
      <c r="V329" s="133">
        <f>IF($O$14="X",$R$9,IF($N$7="S1",'VA_k1=0.1_k2=0.9'!N328,IF($N$7="S2",'VA_k1=0.1_k2=0.9'!O328,IF($N$7="I",'VA_k1=0.1_k2=0.9'!P328,IF($N$7="R",'VA_k1=0.1_k2=0.9'!Q328,IF($N$7="D",'VA_k1=0.1_k2=0.9'!R328,IF($N$7="V",'VA_k1=0.1_k2=0.9'!S328,"")))))))</f>
        <v>0.24673704225551346</v>
      </c>
      <c r="W329" s="133">
        <f>IF($O$15="X",$Q$9,'VA_k1=0.2_k2=0.8'!M328)</f>
        <v>5</v>
      </c>
      <c r="X329" s="133">
        <f>IF($O$15="X",$R$9,IF($N$7="S1",'VA_k1=0.2_k2=0.8'!N328,IF($N$7="S2",'VA_k1=0.2_k2=0.8'!O328,IF($N$7="I",'VA_k1=0.2_k2=0.8'!P328,IF($N$7="R",'VA_k1=0.2_k2=0.8'!Q328,IF($N$7="D",'VA_k1=0.2_k2=0.8'!R328,IF($N$7="V",'VA_k1=0.2_k2=0.8'!S328,"")))))))</f>
        <v>0.24673704225551346</v>
      </c>
      <c r="Y329" s="133">
        <f>IF($O$16="X",$Q$9,'VA_k1=0.3_k2=0.7'!M328)</f>
        <v>5</v>
      </c>
      <c r="Z329" s="133">
        <f>IF($O$16="X",$R$9,IF($N$7="S1",'VA_k1=0.3_k2=0.7'!N328,IF($N$7="S2",'VA_k1=0.3_k2=0.7'!O328,IF($N$7="I",'VA_k1=0.3_k2=0.7'!P328,IF($N$7="R",'VA_k1=0.3_k2=0.7'!Q328,IF($N$7="D",'VA_k1=0.3_k2=0.7'!R328,IF($N$7="V",'VA_k1=0.3_k2=0.7'!S328,"")))))))</f>
        <v>0.24673704225551346</v>
      </c>
      <c r="AA329" s="133">
        <f>IF($O$17="X",$Q$9,'VA_k1=0.4_k2=0.6'!M328)</f>
        <v>5</v>
      </c>
      <c r="AB329" s="133">
        <f>IF($O$17="X",$R$9,IF($N$7="S1",'VA_k1=0.4_k2=0.6'!N328,IF($N$7="S2",'VA_k1=0.4_k2=0.6'!O328,IF($N$7="I",'VA_k1=0.4_k2=0.6'!P328,IF($N$7="R",'VA_k1=0.4_k2=0.6'!Q328,IF($N$7="D",'VA_k1=0.4_k2=0.6'!R328,IF($N$7="V",'VA_k1=0.4_k2=0.6'!S328,"")))))))</f>
        <v>0.24673704225551346</v>
      </c>
      <c r="AC329" s="133">
        <f>IF($O$18="X",$Q$9,'VA_k1=0.5_k2=0.5'!M328)</f>
        <v>5</v>
      </c>
      <c r="AD329" s="133">
        <f>IF($O$18="X",$R$9,IF($N$7="S1",'VA_k1=0.5_k2=0.5'!N328,IF($N$7="S2",'VA_k1=0.5_k2=0.5'!O328,IF($N$7="I",'VA_k1=0.5_k2=0.5'!P328,IF($N$7="R",'VA_k1=0.5_k2=0.5'!Q328,IF($N$7="D",'VA_k1=0.5_k2=0.5'!R328,IF($N$7="V",'VA_k1=0.5_k2=0.5'!S328,"")))))))</f>
        <v>0.24673704225551346</v>
      </c>
      <c r="AE329" s="133">
        <f>IF($O$19="X",$Q$9,'VA_k1=0.6_k2=0.4'!M328)</f>
        <v>5</v>
      </c>
      <c r="AF329" s="133">
        <f>IF($O$19="X",$R$9,IF($N$7="S1",'VA_k1=0.6_k2=0.4'!N328,IF($N$7="S2",'VA_k1=0.6_k2=0.4'!O328,IF($N$7="I",'VA_k1=0.6_k2=0.4'!P328,IF($N$7="R",'VA_k1=0.6_k2=0.4'!Q328,IF($N$7="D",'VA_k1=0.6_k2=0.4'!R328,IF($N$7="V",'VA_k1=0.6_k2=0.4'!S328,"")))))))</f>
        <v>0.24673704225551346</v>
      </c>
      <c r="AG329" s="133">
        <f>IF($O$20="X",$Q$9,'VA_k1=0.7_k2=0.3'!M328)</f>
        <v>5</v>
      </c>
      <c r="AH329" s="133">
        <f>IF($O$20="X",$R$9,IF($N$7="S1",'VA_k1=0.7_k2=0.3'!N328,IF($N$7="S2",'VA_k1=0.7_k2=0.3'!O328,IF($N$7="I",'VA_k1=0.7_k2=0.3'!P328,IF($N$7="R",'VA_k1=0.7_k2=0.3'!Q328,IF($N$7="D",'VA_k1=0.7_k2=0.3'!R328,IF($N$7="V",'VA_k1=0.7_k2=0.3'!S328,"")))))))</f>
        <v>0.24673704225551346</v>
      </c>
      <c r="AI329" s="133">
        <f>IF($O$21="X",$Q$9,'VA_k1=0.8_k2=0.2'!M328)</f>
        <v>5</v>
      </c>
      <c r="AJ329" s="133">
        <f>IF($O$21="X",$R$9,IF($N$7="S1",'VA_k1=0.8_k2=0.2'!N328,IF($N$7="S2",'VA_k1=0.8_k2=0.2'!O328,IF($N$7="I",'VA_k1=0.8_k2=0.2'!P328,IF($N$7="R",'VA_k1=0.8_k2=0.2'!Q328,IF($N$7="D",'VA_k1=0.8_k2=0.2'!R328,IF($N$7="V",'VA_k1=0.8_k2=0.2'!S328,"")))))))</f>
        <v>0.24673704225551346</v>
      </c>
      <c r="AK329" s="133" t="e">
        <f>IF($O$22="X",$Q$9,'VA_k1=0.9_k2=0.1'!M328)</f>
        <v>#N/A</v>
      </c>
      <c r="AL329" s="133" t="e">
        <f>IF($O$22="X",$R$9,IF($N$7="S1",'VA_k1=0.9_k2=0.1'!N328,IF($N$7="S2",'VA_k1=0.9_k2=0.1'!O328,IF($N$7="I",'VA_k1=0.9_k2=0.1'!P328,IF($N$7="R",'VA_k1=0.9_k2=0.1'!Q328,IF($N$7="D",'VA_k1=0.9_k2=0.1'!R328,IF($N$7="V",'VA_k1=0.9_k2=0.1'!S328,"")))))))</f>
        <v>#N/A</v>
      </c>
      <c r="AM329" s="133">
        <f>IF($O$23="X",$Q$9,'VA_k1=1.0_k2=0.0'!M328)</f>
        <v>5</v>
      </c>
      <c r="AN329" s="133">
        <f>IF($O$23="X",$R$9,IF($N$7="S1",'VA_k1=1.0_k2=0.0'!N328,IF($N$7="S2",'VA_k1=1.0_k2=0.0'!O328,IF($N$7="I",'VA_k1=1.0_k2=0.0'!P328,IF($N$7="R",'VA_k1=1.0_k2=0.0'!Q328,IF($N$7="D",'VA_k1=1.0_k2=0.0'!R328,IF($N$7="V",'VA_k1=1.0_k2=0.0'!S328,"")))))))</f>
        <v>0.24673704225551346</v>
      </c>
    </row>
    <row r="330" spans="17:40" x14ac:dyDescent="0.25">
      <c r="Q330" s="133" t="e">
        <f>IF($O$12="X",$Q$9,'RESULTS (2S)'!B344)</f>
        <v>#N/A</v>
      </c>
      <c r="R330" s="133" t="e">
        <f>IF($O$12="X",$R$9,IF($N$7="S1",'RESULTS (2S)'!C344,IF($N$7="S2",'RESULTS (2S)'!D344,IF($N$7="I",'RESULTS (2S)'!E344,IF($N$7="R",'RESULTS (2S)'!F344,IF($N$7="D",'RESULTS (2S)'!G344,IF($N$7="V",'RESULTS (2S)'!H344,"")))))))</f>
        <v>#N/A</v>
      </c>
      <c r="S330" s="133">
        <f>IF($O$13="X",$Q$9,'VA_k1=0.0_k2=1.0'!M329)</f>
        <v>5</v>
      </c>
      <c r="T330" s="133">
        <f>IF($O$13="X",$R$9,IF($N$7="S1",'VA_k1=0.0_k2=1.0'!N329,IF($N$7="S2",'VA_k1=0.0_k2=1.0'!O329,IF($N$7="I",'VA_k1=0.0_k2=1.0'!P329,IF($N$7="R",'VA_k1=0.0_k2=1.0'!Q329,IF($N$7="D",'VA_k1=0.0_k2=1.0'!R329,IF($N$7="V",'VA_k1=0.0_k2=1.0'!S329,"")))))))</f>
        <v>0.24673704225551346</v>
      </c>
      <c r="U330" s="133">
        <f>IF($O$14="X",$Q$9,'VA_k1=0.1_k2=0.9'!M329)</f>
        <v>5</v>
      </c>
      <c r="V330" s="133">
        <f>IF($O$14="X",$R$9,IF($N$7="S1",'VA_k1=0.1_k2=0.9'!N329,IF($N$7="S2",'VA_k1=0.1_k2=0.9'!O329,IF($N$7="I",'VA_k1=0.1_k2=0.9'!P329,IF($N$7="R",'VA_k1=0.1_k2=0.9'!Q329,IF($N$7="D",'VA_k1=0.1_k2=0.9'!R329,IF($N$7="V",'VA_k1=0.1_k2=0.9'!S329,"")))))))</f>
        <v>0.24673704225551346</v>
      </c>
      <c r="W330" s="133">
        <f>IF($O$15="X",$Q$9,'VA_k1=0.2_k2=0.8'!M329)</f>
        <v>5</v>
      </c>
      <c r="X330" s="133">
        <f>IF($O$15="X",$R$9,IF($N$7="S1",'VA_k1=0.2_k2=0.8'!N329,IF($N$7="S2",'VA_k1=0.2_k2=0.8'!O329,IF($N$7="I",'VA_k1=0.2_k2=0.8'!P329,IF($N$7="R",'VA_k1=0.2_k2=0.8'!Q329,IF($N$7="D",'VA_k1=0.2_k2=0.8'!R329,IF($N$7="V",'VA_k1=0.2_k2=0.8'!S329,"")))))))</f>
        <v>0.24673704225551346</v>
      </c>
      <c r="Y330" s="133">
        <f>IF($O$16="X",$Q$9,'VA_k1=0.3_k2=0.7'!M329)</f>
        <v>5</v>
      </c>
      <c r="Z330" s="133">
        <f>IF($O$16="X",$R$9,IF($N$7="S1",'VA_k1=0.3_k2=0.7'!N329,IF($N$7="S2",'VA_k1=0.3_k2=0.7'!O329,IF($N$7="I",'VA_k1=0.3_k2=0.7'!P329,IF($N$7="R",'VA_k1=0.3_k2=0.7'!Q329,IF($N$7="D",'VA_k1=0.3_k2=0.7'!R329,IF($N$7="V",'VA_k1=0.3_k2=0.7'!S329,"")))))))</f>
        <v>0.24673704225551346</v>
      </c>
      <c r="AA330" s="133">
        <f>IF($O$17="X",$Q$9,'VA_k1=0.4_k2=0.6'!M329)</f>
        <v>5</v>
      </c>
      <c r="AB330" s="133">
        <f>IF($O$17="X",$R$9,IF($N$7="S1",'VA_k1=0.4_k2=0.6'!N329,IF($N$7="S2",'VA_k1=0.4_k2=0.6'!O329,IF($N$7="I",'VA_k1=0.4_k2=0.6'!P329,IF($N$7="R",'VA_k1=0.4_k2=0.6'!Q329,IF($N$7="D",'VA_k1=0.4_k2=0.6'!R329,IF($N$7="V",'VA_k1=0.4_k2=0.6'!S329,"")))))))</f>
        <v>0.24673704225551346</v>
      </c>
      <c r="AC330" s="133">
        <f>IF($O$18="X",$Q$9,'VA_k1=0.5_k2=0.5'!M329)</f>
        <v>5</v>
      </c>
      <c r="AD330" s="133">
        <f>IF($O$18="X",$R$9,IF($N$7="S1",'VA_k1=0.5_k2=0.5'!N329,IF($N$7="S2",'VA_k1=0.5_k2=0.5'!O329,IF($N$7="I",'VA_k1=0.5_k2=0.5'!P329,IF($N$7="R",'VA_k1=0.5_k2=0.5'!Q329,IF($N$7="D",'VA_k1=0.5_k2=0.5'!R329,IF($N$7="V",'VA_k1=0.5_k2=0.5'!S329,"")))))))</f>
        <v>0.24673704225551346</v>
      </c>
      <c r="AE330" s="133">
        <f>IF($O$19="X",$Q$9,'VA_k1=0.6_k2=0.4'!M329)</f>
        <v>5</v>
      </c>
      <c r="AF330" s="133">
        <f>IF($O$19="X",$R$9,IF($N$7="S1",'VA_k1=0.6_k2=0.4'!N329,IF($N$7="S2",'VA_k1=0.6_k2=0.4'!O329,IF($N$7="I",'VA_k1=0.6_k2=0.4'!P329,IF($N$7="R",'VA_k1=0.6_k2=0.4'!Q329,IF($N$7="D",'VA_k1=0.6_k2=0.4'!R329,IF($N$7="V",'VA_k1=0.6_k2=0.4'!S329,"")))))))</f>
        <v>0.24673704225551346</v>
      </c>
      <c r="AG330" s="133">
        <f>IF($O$20="X",$Q$9,'VA_k1=0.7_k2=0.3'!M329)</f>
        <v>5</v>
      </c>
      <c r="AH330" s="133">
        <f>IF($O$20="X",$R$9,IF($N$7="S1",'VA_k1=0.7_k2=0.3'!N329,IF($N$7="S2",'VA_k1=0.7_k2=0.3'!O329,IF($N$7="I",'VA_k1=0.7_k2=0.3'!P329,IF($N$7="R",'VA_k1=0.7_k2=0.3'!Q329,IF($N$7="D",'VA_k1=0.7_k2=0.3'!R329,IF($N$7="V",'VA_k1=0.7_k2=0.3'!S329,"")))))))</f>
        <v>0.24673704225551346</v>
      </c>
      <c r="AI330" s="133">
        <f>IF($O$21="X",$Q$9,'VA_k1=0.8_k2=0.2'!M329)</f>
        <v>5</v>
      </c>
      <c r="AJ330" s="133">
        <f>IF($O$21="X",$R$9,IF($N$7="S1",'VA_k1=0.8_k2=0.2'!N329,IF($N$7="S2",'VA_k1=0.8_k2=0.2'!O329,IF($N$7="I",'VA_k1=0.8_k2=0.2'!P329,IF($N$7="R",'VA_k1=0.8_k2=0.2'!Q329,IF($N$7="D",'VA_k1=0.8_k2=0.2'!R329,IF($N$7="V",'VA_k1=0.8_k2=0.2'!S329,"")))))))</f>
        <v>0.24673704225551346</v>
      </c>
      <c r="AK330" s="133" t="e">
        <f>IF($O$22="X",$Q$9,'VA_k1=0.9_k2=0.1'!M329)</f>
        <v>#N/A</v>
      </c>
      <c r="AL330" s="133" t="e">
        <f>IF($O$22="X",$R$9,IF($N$7="S1",'VA_k1=0.9_k2=0.1'!N329,IF($N$7="S2",'VA_k1=0.9_k2=0.1'!O329,IF($N$7="I",'VA_k1=0.9_k2=0.1'!P329,IF($N$7="R",'VA_k1=0.9_k2=0.1'!Q329,IF($N$7="D",'VA_k1=0.9_k2=0.1'!R329,IF($N$7="V",'VA_k1=0.9_k2=0.1'!S329,"")))))))</f>
        <v>#N/A</v>
      </c>
      <c r="AM330" s="133">
        <f>IF($O$23="X",$Q$9,'VA_k1=1.0_k2=0.0'!M329)</f>
        <v>5</v>
      </c>
      <c r="AN330" s="133">
        <f>IF($O$23="X",$R$9,IF($N$7="S1",'VA_k1=1.0_k2=0.0'!N329,IF($N$7="S2",'VA_k1=1.0_k2=0.0'!O329,IF($N$7="I",'VA_k1=1.0_k2=0.0'!P329,IF($N$7="R",'VA_k1=1.0_k2=0.0'!Q329,IF($N$7="D",'VA_k1=1.0_k2=0.0'!R329,IF($N$7="V",'VA_k1=1.0_k2=0.0'!S329,"")))))))</f>
        <v>0.24673704225551346</v>
      </c>
    </row>
    <row r="331" spans="17:40" x14ac:dyDescent="0.25">
      <c r="Q331" s="133" t="e">
        <f>IF($O$12="X",$Q$9,'RESULTS (2S)'!B345)</f>
        <v>#N/A</v>
      </c>
      <c r="R331" s="133" t="e">
        <f>IF($O$12="X",$R$9,IF($N$7="S1",'RESULTS (2S)'!C345,IF($N$7="S2",'RESULTS (2S)'!D345,IF($N$7="I",'RESULTS (2S)'!E345,IF($N$7="R",'RESULTS (2S)'!F345,IF($N$7="D",'RESULTS (2S)'!G345,IF($N$7="V",'RESULTS (2S)'!H345,"")))))))</f>
        <v>#N/A</v>
      </c>
      <c r="S331" s="133">
        <f>IF($O$13="X",$Q$9,'VA_k1=0.0_k2=1.0'!M330)</f>
        <v>5</v>
      </c>
      <c r="T331" s="133">
        <f>IF($O$13="X",$R$9,IF($N$7="S1",'VA_k1=0.0_k2=1.0'!N330,IF($N$7="S2",'VA_k1=0.0_k2=1.0'!O330,IF($N$7="I",'VA_k1=0.0_k2=1.0'!P330,IF($N$7="R",'VA_k1=0.0_k2=1.0'!Q330,IF($N$7="D",'VA_k1=0.0_k2=1.0'!R330,IF($N$7="V",'VA_k1=0.0_k2=1.0'!S330,"")))))))</f>
        <v>0.24673704225551346</v>
      </c>
      <c r="U331" s="133">
        <f>IF($O$14="X",$Q$9,'VA_k1=0.1_k2=0.9'!M330)</f>
        <v>5</v>
      </c>
      <c r="V331" s="133">
        <f>IF($O$14="X",$R$9,IF($N$7="S1",'VA_k1=0.1_k2=0.9'!N330,IF($N$7="S2",'VA_k1=0.1_k2=0.9'!O330,IF($N$7="I",'VA_k1=0.1_k2=0.9'!P330,IF($N$7="R",'VA_k1=0.1_k2=0.9'!Q330,IF($N$7="D",'VA_k1=0.1_k2=0.9'!R330,IF($N$7="V",'VA_k1=0.1_k2=0.9'!S330,"")))))))</f>
        <v>0.24673704225551346</v>
      </c>
      <c r="W331" s="133">
        <f>IF($O$15="X",$Q$9,'VA_k1=0.2_k2=0.8'!M330)</f>
        <v>5</v>
      </c>
      <c r="X331" s="133">
        <f>IF($O$15="X",$R$9,IF($N$7="S1",'VA_k1=0.2_k2=0.8'!N330,IF($N$7="S2",'VA_k1=0.2_k2=0.8'!O330,IF($N$7="I",'VA_k1=0.2_k2=0.8'!P330,IF($N$7="R",'VA_k1=0.2_k2=0.8'!Q330,IF($N$7="D",'VA_k1=0.2_k2=0.8'!R330,IF($N$7="V",'VA_k1=0.2_k2=0.8'!S330,"")))))))</f>
        <v>0.24673704225551346</v>
      </c>
      <c r="Y331" s="133">
        <f>IF($O$16="X",$Q$9,'VA_k1=0.3_k2=0.7'!M330)</f>
        <v>5</v>
      </c>
      <c r="Z331" s="133">
        <f>IF($O$16="X",$R$9,IF($N$7="S1",'VA_k1=0.3_k2=0.7'!N330,IF($N$7="S2",'VA_k1=0.3_k2=0.7'!O330,IF($N$7="I",'VA_k1=0.3_k2=0.7'!P330,IF($N$7="R",'VA_k1=0.3_k2=0.7'!Q330,IF($N$7="D",'VA_k1=0.3_k2=0.7'!R330,IF($N$7="V",'VA_k1=0.3_k2=0.7'!S330,"")))))))</f>
        <v>0.24673704225551346</v>
      </c>
      <c r="AA331" s="133">
        <f>IF($O$17="X",$Q$9,'VA_k1=0.4_k2=0.6'!M330)</f>
        <v>5</v>
      </c>
      <c r="AB331" s="133">
        <f>IF($O$17="X",$R$9,IF($N$7="S1",'VA_k1=0.4_k2=0.6'!N330,IF($N$7="S2",'VA_k1=0.4_k2=0.6'!O330,IF($N$7="I",'VA_k1=0.4_k2=0.6'!P330,IF($N$7="R",'VA_k1=0.4_k2=0.6'!Q330,IF($N$7="D",'VA_k1=0.4_k2=0.6'!R330,IF($N$7="V",'VA_k1=0.4_k2=0.6'!S330,"")))))))</f>
        <v>0.24673704225551346</v>
      </c>
      <c r="AC331" s="133">
        <f>IF($O$18="X",$Q$9,'VA_k1=0.5_k2=0.5'!M330)</f>
        <v>5</v>
      </c>
      <c r="AD331" s="133">
        <f>IF($O$18="X",$R$9,IF($N$7="S1",'VA_k1=0.5_k2=0.5'!N330,IF($N$7="S2",'VA_k1=0.5_k2=0.5'!O330,IF($N$7="I",'VA_k1=0.5_k2=0.5'!P330,IF($N$7="R",'VA_k1=0.5_k2=0.5'!Q330,IF($N$7="D",'VA_k1=0.5_k2=0.5'!R330,IF($N$7="V",'VA_k1=0.5_k2=0.5'!S330,"")))))))</f>
        <v>0.24673704225551346</v>
      </c>
      <c r="AE331" s="133">
        <f>IF($O$19="X",$Q$9,'VA_k1=0.6_k2=0.4'!M330)</f>
        <v>5</v>
      </c>
      <c r="AF331" s="133">
        <f>IF($O$19="X",$R$9,IF($N$7="S1",'VA_k1=0.6_k2=0.4'!N330,IF($N$7="S2",'VA_k1=0.6_k2=0.4'!O330,IF($N$7="I",'VA_k1=0.6_k2=0.4'!P330,IF($N$7="R",'VA_k1=0.6_k2=0.4'!Q330,IF($N$7="D",'VA_k1=0.6_k2=0.4'!R330,IF($N$7="V",'VA_k1=0.6_k2=0.4'!S330,"")))))))</f>
        <v>0.24673704225551346</v>
      </c>
      <c r="AG331" s="133">
        <f>IF($O$20="X",$Q$9,'VA_k1=0.7_k2=0.3'!M330)</f>
        <v>5</v>
      </c>
      <c r="AH331" s="133">
        <f>IF($O$20="X",$R$9,IF($N$7="S1",'VA_k1=0.7_k2=0.3'!N330,IF($N$7="S2",'VA_k1=0.7_k2=0.3'!O330,IF($N$7="I",'VA_k1=0.7_k2=0.3'!P330,IF($N$7="R",'VA_k1=0.7_k2=0.3'!Q330,IF($N$7="D",'VA_k1=0.7_k2=0.3'!R330,IF($N$7="V",'VA_k1=0.7_k2=0.3'!S330,"")))))))</f>
        <v>0.24673704225551346</v>
      </c>
      <c r="AI331" s="133">
        <f>IF($O$21="X",$Q$9,'VA_k1=0.8_k2=0.2'!M330)</f>
        <v>5</v>
      </c>
      <c r="AJ331" s="133">
        <f>IF($O$21="X",$R$9,IF($N$7="S1",'VA_k1=0.8_k2=0.2'!N330,IF($N$7="S2",'VA_k1=0.8_k2=0.2'!O330,IF($N$7="I",'VA_k1=0.8_k2=0.2'!P330,IF($N$7="R",'VA_k1=0.8_k2=0.2'!Q330,IF($N$7="D",'VA_k1=0.8_k2=0.2'!R330,IF($N$7="V",'VA_k1=0.8_k2=0.2'!S330,"")))))))</f>
        <v>0.24673704225551346</v>
      </c>
      <c r="AK331" s="133" t="e">
        <f>IF($O$22="X",$Q$9,'VA_k1=0.9_k2=0.1'!M330)</f>
        <v>#N/A</v>
      </c>
      <c r="AL331" s="133" t="e">
        <f>IF($O$22="X",$R$9,IF($N$7="S1",'VA_k1=0.9_k2=0.1'!N330,IF($N$7="S2",'VA_k1=0.9_k2=0.1'!O330,IF($N$7="I",'VA_k1=0.9_k2=0.1'!P330,IF($N$7="R",'VA_k1=0.9_k2=0.1'!Q330,IF($N$7="D",'VA_k1=0.9_k2=0.1'!R330,IF($N$7="V",'VA_k1=0.9_k2=0.1'!S330,"")))))))</f>
        <v>#N/A</v>
      </c>
      <c r="AM331" s="133">
        <f>IF($O$23="X",$Q$9,'VA_k1=1.0_k2=0.0'!M330)</f>
        <v>5</v>
      </c>
      <c r="AN331" s="133">
        <f>IF($O$23="X",$R$9,IF($N$7="S1",'VA_k1=1.0_k2=0.0'!N330,IF($N$7="S2",'VA_k1=1.0_k2=0.0'!O330,IF($N$7="I",'VA_k1=1.0_k2=0.0'!P330,IF($N$7="R",'VA_k1=1.0_k2=0.0'!Q330,IF($N$7="D",'VA_k1=1.0_k2=0.0'!R330,IF($N$7="V",'VA_k1=1.0_k2=0.0'!S330,"")))))))</f>
        <v>0.24673704225551346</v>
      </c>
    </row>
    <row r="332" spans="17:40" x14ac:dyDescent="0.25">
      <c r="Q332" s="133" t="e">
        <f>IF($O$12="X",$Q$9,'RESULTS (2S)'!B346)</f>
        <v>#N/A</v>
      </c>
      <c r="R332" s="133" t="e">
        <f>IF($O$12="X",$R$9,IF($N$7="S1",'RESULTS (2S)'!C346,IF($N$7="S2",'RESULTS (2S)'!D346,IF($N$7="I",'RESULTS (2S)'!E346,IF($N$7="R",'RESULTS (2S)'!F346,IF($N$7="D",'RESULTS (2S)'!G346,IF($N$7="V",'RESULTS (2S)'!H346,"")))))))</f>
        <v>#N/A</v>
      </c>
      <c r="S332" s="133">
        <f>IF($O$13="X",$Q$9,'VA_k1=0.0_k2=1.0'!M331)</f>
        <v>5</v>
      </c>
      <c r="T332" s="133">
        <f>IF($O$13="X",$R$9,IF($N$7="S1",'VA_k1=0.0_k2=1.0'!N331,IF($N$7="S2",'VA_k1=0.0_k2=1.0'!O331,IF($N$7="I",'VA_k1=0.0_k2=1.0'!P331,IF($N$7="R",'VA_k1=0.0_k2=1.0'!Q331,IF($N$7="D",'VA_k1=0.0_k2=1.0'!R331,IF($N$7="V",'VA_k1=0.0_k2=1.0'!S331,"")))))))</f>
        <v>0.24673704225551346</v>
      </c>
      <c r="U332" s="133">
        <f>IF($O$14="X",$Q$9,'VA_k1=0.1_k2=0.9'!M331)</f>
        <v>5</v>
      </c>
      <c r="V332" s="133">
        <f>IF($O$14="X",$R$9,IF($N$7="S1",'VA_k1=0.1_k2=0.9'!N331,IF($N$7="S2",'VA_k1=0.1_k2=0.9'!O331,IF($N$7="I",'VA_k1=0.1_k2=0.9'!P331,IF($N$7="R",'VA_k1=0.1_k2=0.9'!Q331,IF($N$7="D",'VA_k1=0.1_k2=0.9'!R331,IF($N$7="V",'VA_k1=0.1_k2=0.9'!S331,"")))))))</f>
        <v>0.24673704225551346</v>
      </c>
      <c r="W332" s="133">
        <f>IF($O$15="X",$Q$9,'VA_k1=0.2_k2=0.8'!M331)</f>
        <v>5</v>
      </c>
      <c r="X332" s="133">
        <f>IF($O$15="X",$R$9,IF($N$7="S1",'VA_k1=0.2_k2=0.8'!N331,IF($N$7="S2",'VA_k1=0.2_k2=0.8'!O331,IF($N$7="I",'VA_k1=0.2_k2=0.8'!P331,IF($N$7="R",'VA_k1=0.2_k2=0.8'!Q331,IF($N$7="D",'VA_k1=0.2_k2=0.8'!R331,IF($N$7="V",'VA_k1=0.2_k2=0.8'!S331,"")))))))</f>
        <v>0.24673704225551346</v>
      </c>
      <c r="Y332" s="133">
        <f>IF($O$16="X",$Q$9,'VA_k1=0.3_k2=0.7'!M331)</f>
        <v>5</v>
      </c>
      <c r="Z332" s="133">
        <f>IF($O$16="X",$R$9,IF($N$7="S1",'VA_k1=0.3_k2=0.7'!N331,IF($N$7="S2",'VA_k1=0.3_k2=0.7'!O331,IF($N$7="I",'VA_k1=0.3_k2=0.7'!P331,IF($N$7="R",'VA_k1=0.3_k2=0.7'!Q331,IF($N$7="D",'VA_k1=0.3_k2=0.7'!R331,IF($N$7="V",'VA_k1=0.3_k2=0.7'!S331,"")))))))</f>
        <v>0.24673704225551346</v>
      </c>
      <c r="AA332" s="133">
        <f>IF($O$17="X",$Q$9,'VA_k1=0.4_k2=0.6'!M331)</f>
        <v>5</v>
      </c>
      <c r="AB332" s="133">
        <f>IF($O$17="X",$R$9,IF($N$7="S1",'VA_k1=0.4_k2=0.6'!N331,IF($N$7="S2",'VA_k1=0.4_k2=0.6'!O331,IF($N$7="I",'VA_k1=0.4_k2=0.6'!P331,IF($N$7="R",'VA_k1=0.4_k2=0.6'!Q331,IF($N$7="D",'VA_k1=0.4_k2=0.6'!R331,IF($N$7="V",'VA_k1=0.4_k2=0.6'!S331,"")))))))</f>
        <v>0.24673704225551346</v>
      </c>
      <c r="AC332" s="133">
        <f>IF($O$18="X",$Q$9,'VA_k1=0.5_k2=0.5'!M331)</f>
        <v>5</v>
      </c>
      <c r="AD332" s="133">
        <f>IF($O$18="X",$R$9,IF($N$7="S1",'VA_k1=0.5_k2=0.5'!N331,IF($N$7="S2",'VA_k1=0.5_k2=0.5'!O331,IF($N$7="I",'VA_k1=0.5_k2=0.5'!P331,IF($N$7="R",'VA_k1=0.5_k2=0.5'!Q331,IF($N$7="D",'VA_k1=0.5_k2=0.5'!R331,IF($N$7="V",'VA_k1=0.5_k2=0.5'!S331,"")))))))</f>
        <v>0.24673704225551346</v>
      </c>
      <c r="AE332" s="133">
        <f>IF($O$19="X",$Q$9,'VA_k1=0.6_k2=0.4'!M331)</f>
        <v>5</v>
      </c>
      <c r="AF332" s="133">
        <f>IF($O$19="X",$R$9,IF($N$7="S1",'VA_k1=0.6_k2=0.4'!N331,IF($N$7="S2",'VA_k1=0.6_k2=0.4'!O331,IF($N$7="I",'VA_k1=0.6_k2=0.4'!P331,IF($N$7="R",'VA_k1=0.6_k2=0.4'!Q331,IF($N$7="D",'VA_k1=0.6_k2=0.4'!R331,IF($N$7="V",'VA_k1=0.6_k2=0.4'!S331,"")))))))</f>
        <v>0.24673704225551346</v>
      </c>
      <c r="AG332" s="133">
        <f>IF($O$20="X",$Q$9,'VA_k1=0.7_k2=0.3'!M331)</f>
        <v>5</v>
      </c>
      <c r="AH332" s="133">
        <f>IF($O$20="X",$R$9,IF($N$7="S1",'VA_k1=0.7_k2=0.3'!N331,IF($N$7="S2",'VA_k1=0.7_k2=0.3'!O331,IF($N$7="I",'VA_k1=0.7_k2=0.3'!P331,IF($N$7="R",'VA_k1=0.7_k2=0.3'!Q331,IF($N$7="D",'VA_k1=0.7_k2=0.3'!R331,IF($N$7="V",'VA_k1=0.7_k2=0.3'!S331,"")))))))</f>
        <v>0.24673704225551346</v>
      </c>
      <c r="AI332" s="133">
        <f>IF($O$21="X",$Q$9,'VA_k1=0.8_k2=0.2'!M331)</f>
        <v>5</v>
      </c>
      <c r="AJ332" s="133">
        <f>IF($O$21="X",$R$9,IF($N$7="S1",'VA_k1=0.8_k2=0.2'!N331,IF($N$7="S2",'VA_k1=0.8_k2=0.2'!O331,IF($N$7="I",'VA_k1=0.8_k2=0.2'!P331,IF($N$7="R",'VA_k1=0.8_k2=0.2'!Q331,IF($N$7="D",'VA_k1=0.8_k2=0.2'!R331,IF($N$7="V",'VA_k1=0.8_k2=0.2'!S331,"")))))))</f>
        <v>0.24673704225551346</v>
      </c>
      <c r="AK332" s="133" t="e">
        <f>IF($O$22="X",$Q$9,'VA_k1=0.9_k2=0.1'!M331)</f>
        <v>#N/A</v>
      </c>
      <c r="AL332" s="133" t="e">
        <f>IF($O$22="X",$R$9,IF($N$7="S1",'VA_k1=0.9_k2=0.1'!N331,IF($N$7="S2",'VA_k1=0.9_k2=0.1'!O331,IF($N$7="I",'VA_k1=0.9_k2=0.1'!P331,IF($N$7="R",'VA_k1=0.9_k2=0.1'!Q331,IF($N$7="D",'VA_k1=0.9_k2=0.1'!R331,IF($N$7="V",'VA_k1=0.9_k2=0.1'!S331,"")))))))</f>
        <v>#N/A</v>
      </c>
      <c r="AM332" s="133">
        <f>IF($O$23="X",$Q$9,'VA_k1=1.0_k2=0.0'!M331)</f>
        <v>5</v>
      </c>
      <c r="AN332" s="133">
        <f>IF($O$23="X",$R$9,IF($N$7="S1",'VA_k1=1.0_k2=0.0'!N331,IF($N$7="S2",'VA_k1=1.0_k2=0.0'!O331,IF($N$7="I",'VA_k1=1.0_k2=0.0'!P331,IF($N$7="R",'VA_k1=1.0_k2=0.0'!Q331,IF($N$7="D",'VA_k1=1.0_k2=0.0'!R331,IF($N$7="V",'VA_k1=1.0_k2=0.0'!S331,"")))))))</f>
        <v>0.24673704225551346</v>
      </c>
    </row>
    <row r="333" spans="17:40" x14ac:dyDescent="0.25">
      <c r="Q333" s="133" t="e">
        <f>IF($O$12="X",$Q$9,'RESULTS (2S)'!B347)</f>
        <v>#N/A</v>
      </c>
      <c r="R333" s="133" t="e">
        <f>IF($O$12="X",$R$9,IF($N$7="S1",'RESULTS (2S)'!C347,IF($N$7="S2",'RESULTS (2S)'!D347,IF($N$7="I",'RESULTS (2S)'!E347,IF($N$7="R",'RESULTS (2S)'!F347,IF($N$7="D",'RESULTS (2S)'!G347,IF($N$7="V",'RESULTS (2S)'!H347,"")))))))</f>
        <v>#N/A</v>
      </c>
      <c r="S333" s="133">
        <f>IF($O$13="X",$Q$9,'VA_k1=0.0_k2=1.0'!M332)</f>
        <v>5</v>
      </c>
      <c r="T333" s="133">
        <f>IF($O$13="X",$R$9,IF($N$7="S1",'VA_k1=0.0_k2=1.0'!N332,IF($N$7="S2",'VA_k1=0.0_k2=1.0'!O332,IF($N$7="I",'VA_k1=0.0_k2=1.0'!P332,IF($N$7="R",'VA_k1=0.0_k2=1.0'!Q332,IF($N$7="D",'VA_k1=0.0_k2=1.0'!R332,IF($N$7="V",'VA_k1=0.0_k2=1.0'!S332,"")))))))</f>
        <v>0.24673704225551346</v>
      </c>
      <c r="U333" s="133">
        <f>IF($O$14="X",$Q$9,'VA_k1=0.1_k2=0.9'!M332)</f>
        <v>5</v>
      </c>
      <c r="V333" s="133">
        <f>IF($O$14="X",$R$9,IF($N$7="S1",'VA_k1=0.1_k2=0.9'!N332,IF($N$7="S2",'VA_k1=0.1_k2=0.9'!O332,IF($N$7="I",'VA_k1=0.1_k2=0.9'!P332,IF($N$7="R",'VA_k1=0.1_k2=0.9'!Q332,IF($N$7="D",'VA_k1=0.1_k2=0.9'!R332,IF($N$7="V",'VA_k1=0.1_k2=0.9'!S332,"")))))))</f>
        <v>0.24673704225551346</v>
      </c>
      <c r="W333" s="133">
        <f>IF($O$15="X",$Q$9,'VA_k1=0.2_k2=0.8'!M332)</f>
        <v>5</v>
      </c>
      <c r="X333" s="133">
        <f>IF($O$15="X",$R$9,IF($N$7="S1",'VA_k1=0.2_k2=0.8'!N332,IF($N$7="S2",'VA_k1=0.2_k2=0.8'!O332,IF($N$7="I",'VA_k1=0.2_k2=0.8'!P332,IF($N$7="R",'VA_k1=0.2_k2=0.8'!Q332,IF($N$7="D",'VA_k1=0.2_k2=0.8'!R332,IF($N$7="V",'VA_k1=0.2_k2=0.8'!S332,"")))))))</f>
        <v>0.24673704225551346</v>
      </c>
      <c r="Y333" s="133">
        <f>IF($O$16="X",$Q$9,'VA_k1=0.3_k2=0.7'!M332)</f>
        <v>5</v>
      </c>
      <c r="Z333" s="133">
        <f>IF($O$16="X",$R$9,IF($N$7="S1",'VA_k1=0.3_k2=0.7'!N332,IF($N$7="S2",'VA_k1=0.3_k2=0.7'!O332,IF($N$7="I",'VA_k1=0.3_k2=0.7'!P332,IF($N$7="R",'VA_k1=0.3_k2=0.7'!Q332,IF($N$7="D",'VA_k1=0.3_k2=0.7'!R332,IF($N$7="V",'VA_k1=0.3_k2=0.7'!S332,"")))))))</f>
        <v>0.24673704225551346</v>
      </c>
      <c r="AA333" s="133">
        <f>IF($O$17="X",$Q$9,'VA_k1=0.4_k2=0.6'!M332)</f>
        <v>5</v>
      </c>
      <c r="AB333" s="133">
        <f>IF($O$17="X",$R$9,IF($N$7="S1",'VA_k1=0.4_k2=0.6'!N332,IF($N$7="S2",'VA_k1=0.4_k2=0.6'!O332,IF($N$7="I",'VA_k1=0.4_k2=0.6'!P332,IF($N$7="R",'VA_k1=0.4_k2=0.6'!Q332,IF($N$7="D",'VA_k1=0.4_k2=0.6'!R332,IF($N$7="V",'VA_k1=0.4_k2=0.6'!S332,"")))))))</f>
        <v>0.24673704225551346</v>
      </c>
      <c r="AC333" s="133">
        <f>IF($O$18="X",$Q$9,'VA_k1=0.5_k2=0.5'!M332)</f>
        <v>5</v>
      </c>
      <c r="AD333" s="133">
        <f>IF($O$18="X",$R$9,IF($N$7="S1",'VA_k1=0.5_k2=0.5'!N332,IF($N$7="S2",'VA_k1=0.5_k2=0.5'!O332,IF($N$7="I",'VA_k1=0.5_k2=0.5'!P332,IF($N$7="R",'VA_k1=0.5_k2=0.5'!Q332,IF($N$7="D",'VA_k1=0.5_k2=0.5'!R332,IF($N$7="V",'VA_k1=0.5_k2=0.5'!S332,"")))))))</f>
        <v>0.24673704225551346</v>
      </c>
      <c r="AE333" s="133">
        <f>IF($O$19="X",$Q$9,'VA_k1=0.6_k2=0.4'!M332)</f>
        <v>5</v>
      </c>
      <c r="AF333" s="133">
        <f>IF($O$19="X",$R$9,IF($N$7="S1",'VA_k1=0.6_k2=0.4'!N332,IF($N$7="S2",'VA_k1=0.6_k2=0.4'!O332,IF($N$7="I",'VA_k1=0.6_k2=0.4'!P332,IF($N$7="R",'VA_k1=0.6_k2=0.4'!Q332,IF($N$7="D",'VA_k1=0.6_k2=0.4'!R332,IF($N$7="V",'VA_k1=0.6_k2=0.4'!S332,"")))))))</f>
        <v>0.24673704225551346</v>
      </c>
      <c r="AG333" s="133">
        <f>IF($O$20="X",$Q$9,'VA_k1=0.7_k2=0.3'!M332)</f>
        <v>5</v>
      </c>
      <c r="AH333" s="133">
        <f>IF($O$20="X",$R$9,IF($N$7="S1",'VA_k1=0.7_k2=0.3'!N332,IF($N$7="S2",'VA_k1=0.7_k2=0.3'!O332,IF($N$7="I",'VA_k1=0.7_k2=0.3'!P332,IF($N$7="R",'VA_k1=0.7_k2=0.3'!Q332,IF($N$7="D",'VA_k1=0.7_k2=0.3'!R332,IF($N$7="V",'VA_k1=0.7_k2=0.3'!S332,"")))))))</f>
        <v>0.24673704225551346</v>
      </c>
      <c r="AI333" s="133">
        <f>IF($O$21="X",$Q$9,'VA_k1=0.8_k2=0.2'!M332)</f>
        <v>5</v>
      </c>
      <c r="AJ333" s="133">
        <f>IF($O$21="X",$R$9,IF($N$7="S1",'VA_k1=0.8_k2=0.2'!N332,IF($N$7="S2",'VA_k1=0.8_k2=0.2'!O332,IF($N$7="I",'VA_k1=0.8_k2=0.2'!P332,IF($N$7="R",'VA_k1=0.8_k2=0.2'!Q332,IF($N$7="D",'VA_k1=0.8_k2=0.2'!R332,IF($N$7="V",'VA_k1=0.8_k2=0.2'!S332,"")))))))</f>
        <v>0.24673704225551346</v>
      </c>
      <c r="AK333" s="133" t="e">
        <f>IF($O$22="X",$Q$9,'VA_k1=0.9_k2=0.1'!M332)</f>
        <v>#N/A</v>
      </c>
      <c r="AL333" s="133" t="e">
        <f>IF($O$22="X",$R$9,IF($N$7="S1",'VA_k1=0.9_k2=0.1'!N332,IF($N$7="S2",'VA_k1=0.9_k2=0.1'!O332,IF($N$7="I",'VA_k1=0.9_k2=0.1'!P332,IF($N$7="R",'VA_k1=0.9_k2=0.1'!Q332,IF($N$7="D",'VA_k1=0.9_k2=0.1'!R332,IF($N$7="V",'VA_k1=0.9_k2=0.1'!S332,"")))))))</f>
        <v>#N/A</v>
      </c>
      <c r="AM333" s="133">
        <f>IF($O$23="X",$Q$9,'VA_k1=1.0_k2=0.0'!M332)</f>
        <v>5</v>
      </c>
      <c r="AN333" s="133">
        <f>IF($O$23="X",$R$9,IF($N$7="S1",'VA_k1=1.0_k2=0.0'!N332,IF($N$7="S2",'VA_k1=1.0_k2=0.0'!O332,IF($N$7="I",'VA_k1=1.0_k2=0.0'!P332,IF($N$7="R",'VA_k1=1.0_k2=0.0'!Q332,IF($N$7="D",'VA_k1=1.0_k2=0.0'!R332,IF($N$7="V",'VA_k1=1.0_k2=0.0'!S332,"")))))))</f>
        <v>0.24673704225551346</v>
      </c>
    </row>
    <row r="334" spans="17:40" x14ac:dyDescent="0.25">
      <c r="Q334" s="133" t="e">
        <f>IF($O$12="X",$Q$9,'RESULTS (2S)'!B348)</f>
        <v>#N/A</v>
      </c>
      <c r="R334" s="133" t="e">
        <f>IF($O$12="X",$R$9,IF($N$7="S1",'RESULTS (2S)'!C348,IF($N$7="S2",'RESULTS (2S)'!D348,IF($N$7="I",'RESULTS (2S)'!E348,IF($N$7="R",'RESULTS (2S)'!F348,IF($N$7="D",'RESULTS (2S)'!G348,IF($N$7="V",'RESULTS (2S)'!H348,"")))))))</f>
        <v>#N/A</v>
      </c>
      <c r="S334" s="133">
        <f>IF($O$13="X",$Q$9,'VA_k1=0.0_k2=1.0'!M333)</f>
        <v>5</v>
      </c>
      <c r="T334" s="133">
        <f>IF($O$13="X",$R$9,IF($N$7="S1",'VA_k1=0.0_k2=1.0'!N333,IF($N$7="S2",'VA_k1=0.0_k2=1.0'!O333,IF($N$7="I",'VA_k1=0.0_k2=1.0'!P333,IF($N$7="R",'VA_k1=0.0_k2=1.0'!Q333,IF($N$7="D",'VA_k1=0.0_k2=1.0'!R333,IF($N$7="V",'VA_k1=0.0_k2=1.0'!S333,"")))))))</f>
        <v>0.24673704225551346</v>
      </c>
      <c r="U334" s="133">
        <f>IF($O$14="X",$Q$9,'VA_k1=0.1_k2=0.9'!M333)</f>
        <v>5</v>
      </c>
      <c r="V334" s="133">
        <f>IF($O$14="X",$R$9,IF($N$7="S1",'VA_k1=0.1_k2=0.9'!N333,IF($N$7="S2",'VA_k1=0.1_k2=0.9'!O333,IF($N$7="I",'VA_k1=0.1_k2=0.9'!P333,IF($N$7="R",'VA_k1=0.1_k2=0.9'!Q333,IF($N$7="D",'VA_k1=0.1_k2=0.9'!R333,IF($N$7="V",'VA_k1=0.1_k2=0.9'!S333,"")))))))</f>
        <v>0.24673704225551346</v>
      </c>
      <c r="W334" s="133">
        <f>IF($O$15="X",$Q$9,'VA_k1=0.2_k2=0.8'!M333)</f>
        <v>5</v>
      </c>
      <c r="X334" s="133">
        <f>IF($O$15="X",$R$9,IF($N$7="S1",'VA_k1=0.2_k2=0.8'!N333,IF($N$7="S2",'VA_k1=0.2_k2=0.8'!O333,IF($N$7="I",'VA_k1=0.2_k2=0.8'!P333,IF($N$7="R",'VA_k1=0.2_k2=0.8'!Q333,IF($N$7="D",'VA_k1=0.2_k2=0.8'!R333,IF($N$7="V",'VA_k1=0.2_k2=0.8'!S333,"")))))))</f>
        <v>0.24673704225551346</v>
      </c>
      <c r="Y334" s="133">
        <f>IF($O$16="X",$Q$9,'VA_k1=0.3_k2=0.7'!M333)</f>
        <v>5</v>
      </c>
      <c r="Z334" s="133">
        <f>IF($O$16="X",$R$9,IF($N$7="S1",'VA_k1=0.3_k2=0.7'!N333,IF($N$7="S2",'VA_k1=0.3_k2=0.7'!O333,IF($N$7="I",'VA_k1=0.3_k2=0.7'!P333,IF($N$7="R",'VA_k1=0.3_k2=0.7'!Q333,IF($N$7="D",'VA_k1=0.3_k2=0.7'!R333,IF($N$7="V",'VA_k1=0.3_k2=0.7'!S333,"")))))))</f>
        <v>0.24673704225551346</v>
      </c>
      <c r="AA334" s="133">
        <f>IF($O$17="X",$Q$9,'VA_k1=0.4_k2=0.6'!M333)</f>
        <v>5</v>
      </c>
      <c r="AB334" s="133">
        <f>IF($O$17="X",$R$9,IF($N$7="S1",'VA_k1=0.4_k2=0.6'!N333,IF($N$7="S2",'VA_k1=0.4_k2=0.6'!O333,IF($N$7="I",'VA_k1=0.4_k2=0.6'!P333,IF($N$7="R",'VA_k1=0.4_k2=0.6'!Q333,IF($N$7="D",'VA_k1=0.4_k2=0.6'!R333,IF($N$7="V",'VA_k1=0.4_k2=0.6'!S333,"")))))))</f>
        <v>0.24673704225551346</v>
      </c>
      <c r="AC334" s="133">
        <f>IF($O$18="X",$Q$9,'VA_k1=0.5_k2=0.5'!M333)</f>
        <v>5</v>
      </c>
      <c r="AD334" s="133">
        <f>IF($O$18="X",$R$9,IF($N$7="S1",'VA_k1=0.5_k2=0.5'!N333,IF($N$7="S2",'VA_k1=0.5_k2=0.5'!O333,IF($N$7="I",'VA_k1=0.5_k2=0.5'!P333,IF($N$7="R",'VA_k1=0.5_k2=0.5'!Q333,IF($N$7="D",'VA_k1=0.5_k2=0.5'!R333,IF($N$7="V",'VA_k1=0.5_k2=0.5'!S333,"")))))))</f>
        <v>0.24673704225551346</v>
      </c>
      <c r="AE334" s="133">
        <f>IF($O$19="X",$Q$9,'VA_k1=0.6_k2=0.4'!M333)</f>
        <v>5</v>
      </c>
      <c r="AF334" s="133">
        <f>IF($O$19="X",$R$9,IF($N$7="S1",'VA_k1=0.6_k2=0.4'!N333,IF($N$7="S2",'VA_k1=0.6_k2=0.4'!O333,IF($N$7="I",'VA_k1=0.6_k2=0.4'!P333,IF($N$7="R",'VA_k1=0.6_k2=0.4'!Q333,IF($N$7="D",'VA_k1=0.6_k2=0.4'!R333,IF($N$7="V",'VA_k1=0.6_k2=0.4'!S333,"")))))))</f>
        <v>0.24673704225551346</v>
      </c>
      <c r="AG334" s="133">
        <f>IF($O$20="X",$Q$9,'VA_k1=0.7_k2=0.3'!M333)</f>
        <v>5</v>
      </c>
      <c r="AH334" s="133">
        <f>IF($O$20="X",$R$9,IF($N$7="S1",'VA_k1=0.7_k2=0.3'!N333,IF($N$7="S2",'VA_k1=0.7_k2=0.3'!O333,IF($N$7="I",'VA_k1=0.7_k2=0.3'!P333,IF($N$7="R",'VA_k1=0.7_k2=0.3'!Q333,IF($N$7="D",'VA_k1=0.7_k2=0.3'!R333,IF($N$7="V",'VA_k1=0.7_k2=0.3'!S333,"")))))))</f>
        <v>0.24673704225551346</v>
      </c>
      <c r="AI334" s="133">
        <f>IF($O$21="X",$Q$9,'VA_k1=0.8_k2=0.2'!M333)</f>
        <v>5</v>
      </c>
      <c r="AJ334" s="133">
        <f>IF($O$21="X",$R$9,IF($N$7="S1",'VA_k1=0.8_k2=0.2'!N333,IF($N$7="S2",'VA_k1=0.8_k2=0.2'!O333,IF($N$7="I",'VA_k1=0.8_k2=0.2'!P333,IF($N$7="R",'VA_k1=0.8_k2=0.2'!Q333,IF($N$7="D",'VA_k1=0.8_k2=0.2'!R333,IF($N$7="V",'VA_k1=0.8_k2=0.2'!S333,"")))))))</f>
        <v>0.24673704225551346</v>
      </c>
      <c r="AK334" s="133" t="e">
        <f>IF($O$22="X",$Q$9,'VA_k1=0.9_k2=0.1'!M333)</f>
        <v>#N/A</v>
      </c>
      <c r="AL334" s="133" t="e">
        <f>IF($O$22="X",$R$9,IF($N$7="S1",'VA_k1=0.9_k2=0.1'!N333,IF($N$7="S2",'VA_k1=0.9_k2=0.1'!O333,IF($N$7="I",'VA_k1=0.9_k2=0.1'!P333,IF($N$7="R",'VA_k1=0.9_k2=0.1'!Q333,IF($N$7="D",'VA_k1=0.9_k2=0.1'!R333,IF($N$7="V",'VA_k1=0.9_k2=0.1'!S333,"")))))))</f>
        <v>#N/A</v>
      </c>
      <c r="AM334" s="133">
        <f>IF($O$23="X",$Q$9,'VA_k1=1.0_k2=0.0'!M333)</f>
        <v>5</v>
      </c>
      <c r="AN334" s="133">
        <f>IF($O$23="X",$R$9,IF($N$7="S1",'VA_k1=1.0_k2=0.0'!N333,IF($N$7="S2",'VA_k1=1.0_k2=0.0'!O333,IF($N$7="I",'VA_k1=1.0_k2=0.0'!P333,IF($N$7="R",'VA_k1=1.0_k2=0.0'!Q333,IF($N$7="D",'VA_k1=1.0_k2=0.0'!R333,IF($N$7="V",'VA_k1=1.0_k2=0.0'!S333,"")))))))</f>
        <v>0.24673704225551346</v>
      </c>
    </row>
    <row r="335" spans="17:40" x14ac:dyDescent="0.25">
      <c r="Q335" s="133" t="e">
        <f>IF($O$12="X",$Q$9,'RESULTS (2S)'!B349)</f>
        <v>#N/A</v>
      </c>
      <c r="R335" s="133" t="e">
        <f>IF($O$12="X",$R$9,IF($N$7="S1",'RESULTS (2S)'!C349,IF($N$7="S2",'RESULTS (2S)'!D349,IF($N$7="I",'RESULTS (2S)'!E349,IF($N$7="R",'RESULTS (2S)'!F349,IF($N$7="D",'RESULTS (2S)'!G349,IF($N$7="V",'RESULTS (2S)'!H349,"")))))))</f>
        <v>#N/A</v>
      </c>
      <c r="S335" s="133">
        <f>IF($O$13="X",$Q$9,'VA_k1=0.0_k2=1.0'!M334)</f>
        <v>5</v>
      </c>
      <c r="T335" s="133">
        <f>IF($O$13="X",$R$9,IF($N$7="S1",'VA_k1=0.0_k2=1.0'!N334,IF($N$7="S2",'VA_k1=0.0_k2=1.0'!O334,IF($N$7="I",'VA_k1=0.0_k2=1.0'!P334,IF($N$7="R",'VA_k1=0.0_k2=1.0'!Q334,IF($N$7="D",'VA_k1=0.0_k2=1.0'!R334,IF($N$7="V",'VA_k1=0.0_k2=1.0'!S334,"")))))))</f>
        <v>0.24673704225551346</v>
      </c>
      <c r="U335" s="133">
        <f>IF($O$14="X",$Q$9,'VA_k1=0.1_k2=0.9'!M334)</f>
        <v>5</v>
      </c>
      <c r="V335" s="133">
        <f>IF($O$14="X",$R$9,IF($N$7="S1",'VA_k1=0.1_k2=0.9'!N334,IF($N$7="S2",'VA_k1=0.1_k2=0.9'!O334,IF($N$7="I",'VA_k1=0.1_k2=0.9'!P334,IF($N$7="R",'VA_k1=0.1_k2=0.9'!Q334,IF($N$7="D",'VA_k1=0.1_k2=0.9'!R334,IF($N$7="V",'VA_k1=0.1_k2=0.9'!S334,"")))))))</f>
        <v>0.24673704225551346</v>
      </c>
      <c r="W335" s="133">
        <f>IF($O$15="X",$Q$9,'VA_k1=0.2_k2=0.8'!M334)</f>
        <v>5</v>
      </c>
      <c r="X335" s="133">
        <f>IF($O$15="X",$R$9,IF($N$7="S1",'VA_k1=0.2_k2=0.8'!N334,IF($N$7="S2",'VA_k1=0.2_k2=0.8'!O334,IF($N$7="I",'VA_k1=0.2_k2=0.8'!P334,IF($N$7="R",'VA_k1=0.2_k2=0.8'!Q334,IF($N$7="D",'VA_k1=0.2_k2=0.8'!R334,IF($N$7="V",'VA_k1=0.2_k2=0.8'!S334,"")))))))</f>
        <v>0.24673704225551346</v>
      </c>
      <c r="Y335" s="133">
        <f>IF($O$16="X",$Q$9,'VA_k1=0.3_k2=0.7'!M334)</f>
        <v>5</v>
      </c>
      <c r="Z335" s="133">
        <f>IF($O$16="X",$R$9,IF($N$7="S1",'VA_k1=0.3_k2=0.7'!N334,IF($N$7="S2",'VA_k1=0.3_k2=0.7'!O334,IF($N$7="I",'VA_k1=0.3_k2=0.7'!P334,IF($N$7="R",'VA_k1=0.3_k2=0.7'!Q334,IF($N$7="D",'VA_k1=0.3_k2=0.7'!R334,IF($N$7="V",'VA_k1=0.3_k2=0.7'!S334,"")))))))</f>
        <v>0.24673704225551346</v>
      </c>
      <c r="AA335" s="133">
        <f>IF($O$17="X",$Q$9,'VA_k1=0.4_k2=0.6'!M334)</f>
        <v>5</v>
      </c>
      <c r="AB335" s="133">
        <f>IF($O$17="X",$R$9,IF($N$7="S1",'VA_k1=0.4_k2=0.6'!N334,IF($N$7="S2",'VA_k1=0.4_k2=0.6'!O334,IF($N$7="I",'VA_k1=0.4_k2=0.6'!P334,IF($N$7="R",'VA_k1=0.4_k2=0.6'!Q334,IF($N$7="D",'VA_k1=0.4_k2=0.6'!R334,IF($N$7="V",'VA_k1=0.4_k2=0.6'!S334,"")))))))</f>
        <v>0.24673704225551346</v>
      </c>
      <c r="AC335" s="133">
        <f>IF($O$18="X",$Q$9,'VA_k1=0.5_k2=0.5'!M334)</f>
        <v>5</v>
      </c>
      <c r="AD335" s="133">
        <f>IF($O$18="X",$R$9,IF($N$7="S1",'VA_k1=0.5_k2=0.5'!N334,IF($N$7="S2",'VA_k1=0.5_k2=0.5'!O334,IF($N$7="I",'VA_k1=0.5_k2=0.5'!P334,IF($N$7="R",'VA_k1=0.5_k2=0.5'!Q334,IF($N$7="D",'VA_k1=0.5_k2=0.5'!R334,IF($N$7="V",'VA_k1=0.5_k2=0.5'!S334,"")))))))</f>
        <v>0.24673704225551346</v>
      </c>
      <c r="AE335" s="133">
        <f>IF($O$19="X",$Q$9,'VA_k1=0.6_k2=0.4'!M334)</f>
        <v>5</v>
      </c>
      <c r="AF335" s="133">
        <f>IF($O$19="X",$R$9,IF($N$7="S1",'VA_k1=0.6_k2=0.4'!N334,IF($N$7="S2",'VA_k1=0.6_k2=0.4'!O334,IF($N$7="I",'VA_k1=0.6_k2=0.4'!P334,IF($N$7="R",'VA_k1=0.6_k2=0.4'!Q334,IF($N$7="D",'VA_k1=0.6_k2=0.4'!R334,IF($N$7="V",'VA_k1=0.6_k2=0.4'!S334,"")))))))</f>
        <v>0.24673704225551346</v>
      </c>
      <c r="AG335" s="133">
        <f>IF($O$20="X",$Q$9,'VA_k1=0.7_k2=0.3'!M334)</f>
        <v>5</v>
      </c>
      <c r="AH335" s="133">
        <f>IF($O$20="X",$R$9,IF($N$7="S1",'VA_k1=0.7_k2=0.3'!N334,IF($N$7="S2",'VA_k1=0.7_k2=0.3'!O334,IF($N$7="I",'VA_k1=0.7_k2=0.3'!P334,IF($N$7="R",'VA_k1=0.7_k2=0.3'!Q334,IF($N$7="D",'VA_k1=0.7_k2=0.3'!R334,IF($N$7="V",'VA_k1=0.7_k2=0.3'!S334,"")))))))</f>
        <v>0.24673704225551346</v>
      </c>
      <c r="AI335" s="133">
        <f>IF($O$21="X",$Q$9,'VA_k1=0.8_k2=0.2'!M334)</f>
        <v>5</v>
      </c>
      <c r="AJ335" s="133">
        <f>IF($O$21="X",$R$9,IF($N$7="S1",'VA_k1=0.8_k2=0.2'!N334,IF($N$7="S2",'VA_k1=0.8_k2=0.2'!O334,IF($N$7="I",'VA_k1=0.8_k2=0.2'!P334,IF($N$7="R",'VA_k1=0.8_k2=0.2'!Q334,IF($N$7="D",'VA_k1=0.8_k2=0.2'!R334,IF($N$7="V",'VA_k1=0.8_k2=0.2'!S334,"")))))))</f>
        <v>0.24673704225551346</v>
      </c>
      <c r="AK335" s="133" t="e">
        <f>IF($O$22="X",$Q$9,'VA_k1=0.9_k2=0.1'!M334)</f>
        <v>#N/A</v>
      </c>
      <c r="AL335" s="133" t="e">
        <f>IF($O$22="X",$R$9,IF($N$7="S1",'VA_k1=0.9_k2=0.1'!N334,IF($N$7="S2",'VA_k1=0.9_k2=0.1'!O334,IF($N$7="I",'VA_k1=0.9_k2=0.1'!P334,IF($N$7="R",'VA_k1=0.9_k2=0.1'!Q334,IF($N$7="D",'VA_k1=0.9_k2=0.1'!R334,IF($N$7="V",'VA_k1=0.9_k2=0.1'!S334,"")))))))</f>
        <v>#N/A</v>
      </c>
      <c r="AM335" s="133">
        <f>IF($O$23="X",$Q$9,'VA_k1=1.0_k2=0.0'!M334)</f>
        <v>5</v>
      </c>
      <c r="AN335" s="133">
        <f>IF($O$23="X",$R$9,IF($N$7="S1",'VA_k1=1.0_k2=0.0'!N334,IF($N$7="S2",'VA_k1=1.0_k2=0.0'!O334,IF($N$7="I",'VA_k1=1.0_k2=0.0'!P334,IF($N$7="R",'VA_k1=1.0_k2=0.0'!Q334,IF($N$7="D",'VA_k1=1.0_k2=0.0'!R334,IF($N$7="V",'VA_k1=1.0_k2=0.0'!S334,"")))))))</f>
        <v>0.24673704225551346</v>
      </c>
    </row>
    <row r="336" spans="17:40" x14ac:dyDescent="0.25">
      <c r="Q336" s="133" t="e">
        <f>IF($O$12="X",$Q$9,'RESULTS (2S)'!B350)</f>
        <v>#N/A</v>
      </c>
      <c r="R336" s="133" t="e">
        <f>IF($O$12="X",$R$9,IF($N$7="S1",'RESULTS (2S)'!C350,IF($N$7="S2",'RESULTS (2S)'!D350,IF($N$7="I",'RESULTS (2S)'!E350,IF($N$7="R",'RESULTS (2S)'!F350,IF($N$7="D",'RESULTS (2S)'!G350,IF($N$7="V",'RESULTS (2S)'!H350,"")))))))</f>
        <v>#N/A</v>
      </c>
      <c r="S336" s="133">
        <f>IF($O$13="X",$Q$9,'VA_k1=0.0_k2=1.0'!M335)</f>
        <v>5</v>
      </c>
      <c r="T336" s="133">
        <f>IF($O$13="X",$R$9,IF($N$7="S1",'VA_k1=0.0_k2=1.0'!N335,IF($N$7="S2",'VA_k1=0.0_k2=1.0'!O335,IF($N$7="I",'VA_k1=0.0_k2=1.0'!P335,IF($N$7="R",'VA_k1=0.0_k2=1.0'!Q335,IF($N$7="D",'VA_k1=0.0_k2=1.0'!R335,IF($N$7="V",'VA_k1=0.0_k2=1.0'!S335,"")))))))</f>
        <v>0.24673704225551346</v>
      </c>
      <c r="U336" s="133">
        <f>IF($O$14="X",$Q$9,'VA_k1=0.1_k2=0.9'!M335)</f>
        <v>5</v>
      </c>
      <c r="V336" s="133">
        <f>IF($O$14="X",$R$9,IF($N$7="S1",'VA_k1=0.1_k2=0.9'!N335,IF($N$7="S2",'VA_k1=0.1_k2=0.9'!O335,IF($N$7="I",'VA_k1=0.1_k2=0.9'!P335,IF($N$7="R",'VA_k1=0.1_k2=0.9'!Q335,IF($N$7="D",'VA_k1=0.1_k2=0.9'!R335,IF($N$7="V",'VA_k1=0.1_k2=0.9'!S335,"")))))))</f>
        <v>0.24673704225551346</v>
      </c>
      <c r="W336" s="133">
        <f>IF($O$15="X",$Q$9,'VA_k1=0.2_k2=0.8'!M335)</f>
        <v>5</v>
      </c>
      <c r="X336" s="133">
        <f>IF($O$15="X",$R$9,IF($N$7="S1",'VA_k1=0.2_k2=0.8'!N335,IF($N$7="S2",'VA_k1=0.2_k2=0.8'!O335,IF($N$7="I",'VA_k1=0.2_k2=0.8'!P335,IF($N$7="R",'VA_k1=0.2_k2=0.8'!Q335,IF($N$7="D",'VA_k1=0.2_k2=0.8'!R335,IF($N$7="V",'VA_k1=0.2_k2=0.8'!S335,"")))))))</f>
        <v>0.24673704225551346</v>
      </c>
      <c r="Y336" s="133">
        <f>IF($O$16="X",$Q$9,'VA_k1=0.3_k2=0.7'!M335)</f>
        <v>5</v>
      </c>
      <c r="Z336" s="133">
        <f>IF($O$16="X",$R$9,IF($N$7="S1",'VA_k1=0.3_k2=0.7'!N335,IF($N$7="S2",'VA_k1=0.3_k2=0.7'!O335,IF($N$7="I",'VA_k1=0.3_k2=0.7'!P335,IF($N$7="R",'VA_k1=0.3_k2=0.7'!Q335,IF($N$7="D",'VA_k1=0.3_k2=0.7'!R335,IF($N$7="V",'VA_k1=0.3_k2=0.7'!S335,"")))))))</f>
        <v>0.24673704225551346</v>
      </c>
      <c r="AA336" s="133">
        <f>IF($O$17="X",$Q$9,'VA_k1=0.4_k2=0.6'!M335)</f>
        <v>5</v>
      </c>
      <c r="AB336" s="133">
        <f>IF($O$17="X",$R$9,IF($N$7="S1",'VA_k1=0.4_k2=0.6'!N335,IF($N$7="S2",'VA_k1=0.4_k2=0.6'!O335,IF($N$7="I",'VA_k1=0.4_k2=0.6'!P335,IF($N$7="R",'VA_k1=0.4_k2=0.6'!Q335,IF($N$7="D",'VA_k1=0.4_k2=0.6'!R335,IF($N$7="V",'VA_k1=0.4_k2=0.6'!S335,"")))))))</f>
        <v>0.24673704225551346</v>
      </c>
      <c r="AC336" s="133">
        <f>IF($O$18="X",$Q$9,'VA_k1=0.5_k2=0.5'!M335)</f>
        <v>5</v>
      </c>
      <c r="AD336" s="133">
        <f>IF($O$18="X",$R$9,IF($N$7="S1",'VA_k1=0.5_k2=0.5'!N335,IF($N$7="S2",'VA_k1=0.5_k2=0.5'!O335,IF($N$7="I",'VA_k1=0.5_k2=0.5'!P335,IF($N$7="R",'VA_k1=0.5_k2=0.5'!Q335,IF($N$7="D",'VA_k1=0.5_k2=0.5'!R335,IF($N$7="V",'VA_k1=0.5_k2=0.5'!S335,"")))))))</f>
        <v>0.24673704225551346</v>
      </c>
      <c r="AE336" s="133">
        <f>IF($O$19="X",$Q$9,'VA_k1=0.6_k2=0.4'!M335)</f>
        <v>5</v>
      </c>
      <c r="AF336" s="133">
        <f>IF($O$19="X",$R$9,IF($N$7="S1",'VA_k1=0.6_k2=0.4'!N335,IF($N$7="S2",'VA_k1=0.6_k2=0.4'!O335,IF($N$7="I",'VA_k1=0.6_k2=0.4'!P335,IF($N$7="R",'VA_k1=0.6_k2=0.4'!Q335,IF($N$7="D",'VA_k1=0.6_k2=0.4'!R335,IF($N$7="V",'VA_k1=0.6_k2=0.4'!S335,"")))))))</f>
        <v>0.24673704225551346</v>
      </c>
      <c r="AG336" s="133">
        <f>IF($O$20="X",$Q$9,'VA_k1=0.7_k2=0.3'!M335)</f>
        <v>5</v>
      </c>
      <c r="AH336" s="133">
        <f>IF($O$20="X",$R$9,IF($N$7="S1",'VA_k1=0.7_k2=0.3'!N335,IF($N$7="S2",'VA_k1=0.7_k2=0.3'!O335,IF($N$7="I",'VA_k1=0.7_k2=0.3'!P335,IF($N$7="R",'VA_k1=0.7_k2=0.3'!Q335,IF($N$7="D",'VA_k1=0.7_k2=0.3'!R335,IF($N$7="V",'VA_k1=0.7_k2=0.3'!S335,"")))))))</f>
        <v>0.24673704225551346</v>
      </c>
      <c r="AI336" s="133">
        <f>IF($O$21="X",$Q$9,'VA_k1=0.8_k2=0.2'!M335)</f>
        <v>5</v>
      </c>
      <c r="AJ336" s="133">
        <f>IF($O$21="X",$R$9,IF($N$7="S1",'VA_k1=0.8_k2=0.2'!N335,IF($N$7="S2",'VA_k1=0.8_k2=0.2'!O335,IF($N$7="I",'VA_k1=0.8_k2=0.2'!P335,IF($N$7="R",'VA_k1=0.8_k2=0.2'!Q335,IF($N$7="D",'VA_k1=0.8_k2=0.2'!R335,IF($N$7="V",'VA_k1=0.8_k2=0.2'!S335,"")))))))</f>
        <v>0.24673704225551346</v>
      </c>
      <c r="AK336" s="133" t="e">
        <f>IF($O$22="X",$Q$9,'VA_k1=0.9_k2=0.1'!M335)</f>
        <v>#N/A</v>
      </c>
      <c r="AL336" s="133" t="e">
        <f>IF($O$22="X",$R$9,IF($N$7="S1",'VA_k1=0.9_k2=0.1'!N335,IF($N$7="S2",'VA_k1=0.9_k2=0.1'!O335,IF($N$7="I",'VA_k1=0.9_k2=0.1'!P335,IF($N$7="R",'VA_k1=0.9_k2=0.1'!Q335,IF($N$7="D",'VA_k1=0.9_k2=0.1'!R335,IF($N$7="V",'VA_k1=0.9_k2=0.1'!S335,"")))))))</f>
        <v>#N/A</v>
      </c>
      <c r="AM336" s="133">
        <f>IF($O$23="X",$Q$9,'VA_k1=1.0_k2=0.0'!M335)</f>
        <v>5</v>
      </c>
      <c r="AN336" s="133">
        <f>IF($O$23="X",$R$9,IF($N$7="S1",'VA_k1=1.0_k2=0.0'!N335,IF($N$7="S2",'VA_k1=1.0_k2=0.0'!O335,IF($N$7="I",'VA_k1=1.0_k2=0.0'!P335,IF($N$7="R",'VA_k1=1.0_k2=0.0'!Q335,IF($N$7="D",'VA_k1=1.0_k2=0.0'!R335,IF($N$7="V",'VA_k1=1.0_k2=0.0'!S335,"")))))))</f>
        <v>0.24673704225551346</v>
      </c>
    </row>
    <row r="337" spans="17:40" x14ac:dyDescent="0.25">
      <c r="Q337" s="133" t="e">
        <f>IF($O$12="X",$Q$9,'RESULTS (2S)'!B351)</f>
        <v>#N/A</v>
      </c>
      <c r="R337" s="133" t="e">
        <f>IF($O$12="X",$R$9,IF($N$7="S1",'RESULTS (2S)'!C351,IF($N$7="S2",'RESULTS (2S)'!D351,IF($N$7="I",'RESULTS (2S)'!E351,IF($N$7="R",'RESULTS (2S)'!F351,IF($N$7="D",'RESULTS (2S)'!G351,IF($N$7="V",'RESULTS (2S)'!H351,"")))))))</f>
        <v>#N/A</v>
      </c>
      <c r="S337" s="133">
        <f>IF($O$13="X",$Q$9,'VA_k1=0.0_k2=1.0'!M336)</f>
        <v>5</v>
      </c>
      <c r="T337" s="133">
        <f>IF($O$13="X",$R$9,IF($N$7="S1",'VA_k1=0.0_k2=1.0'!N336,IF($N$7="S2",'VA_k1=0.0_k2=1.0'!O336,IF($N$7="I",'VA_k1=0.0_k2=1.0'!P336,IF($N$7="R",'VA_k1=0.0_k2=1.0'!Q336,IF($N$7="D",'VA_k1=0.0_k2=1.0'!R336,IF($N$7="V",'VA_k1=0.0_k2=1.0'!S336,"")))))))</f>
        <v>0.24673704225551346</v>
      </c>
      <c r="U337" s="133">
        <f>IF($O$14="X",$Q$9,'VA_k1=0.1_k2=0.9'!M336)</f>
        <v>5</v>
      </c>
      <c r="V337" s="133">
        <f>IF($O$14="X",$R$9,IF($N$7="S1",'VA_k1=0.1_k2=0.9'!N336,IF($N$7="S2",'VA_k1=0.1_k2=0.9'!O336,IF($N$7="I",'VA_k1=0.1_k2=0.9'!P336,IF($N$7="R",'VA_k1=0.1_k2=0.9'!Q336,IF($N$7="D",'VA_k1=0.1_k2=0.9'!R336,IF($N$7="V",'VA_k1=0.1_k2=0.9'!S336,"")))))))</f>
        <v>0.24673704225551346</v>
      </c>
      <c r="W337" s="133">
        <f>IF($O$15="X",$Q$9,'VA_k1=0.2_k2=0.8'!M336)</f>
        <v>5</v>
      </c>
      <c r="X337" s="133">
        <f>IF($O$15="X",$R$9,IF($N$7="S1",'VA_k1=0.2_k2=0.8'!N336,IF($N$7="S2",'VA_k1=0.2_k2=0.8'!O336,IF($N$7="I",'VA_k1=0.2_k2=0.8'!P336,IF($N$7="R",'VA_k1=0.2_k2=0.8'!Q336,IF($N$7="D",'VA_k1=0.2_k2=0.8'!R336,IF($N$7="V",'VA_k1=0.2_k2=0.8'!S336,"")))))))</f>
        <v>0.24673704225551346</v>
      </c>
      <c r="Y337" s="133">
        <f>IF($O$16="X",$Q$9,'VA_k1=0.3_k2=0.7'!M336)</f>
        <v>5</v>
      </c>
      <c r="Z337" s="133">
        <f>IF($O$16="X",$R$9,IF($N$7="S1",'VA_k1=0.3_k2=0.7'!N336,IF($N$7="S2",'VA_k1=0.3_k2=0.7'!O336,IF($N$7="I",'VA_k1=0.3_k2=0.7'!P336,IF($N$7="R",'VA_k1=0.3_k2=0.7'!Q336,IF($N$7="D",'VA_k1=0.3_k2=0.7'!R336,IF($N$7="V",'VA_k1=0.3_k2=0.7'!S336,"")))))))</f>
        <v>0.24673704225551346</v>
      </c>
      <c r="AA337" s="133">
        <f>IF($O$17="X",$Q$9,'VA_k1=0.4_k2=0.6'!M336)</f>
        <v>5</v>
      </c>
      <c r="AB337" s="133">
        <f>IF($O$17="X",$R$9,IF($N$7="S1",'VA_k1=0.4_k2=0.6'!N336,IF($N$7="S2",'VA_k1=0.4_k2=0.6'!O336,IF($N$7="I",'VA_k1=0.4_k2=0.6'!P336,IF($N$7="R",'VA_k1=0.4_k2=0.6'!Q336,IF($N$7="D",'VA_k1=0.4_k2=0.6'!R336,IF($N$7="V",'VA_k1=0.4_k2=0.6'!S336,"")))))))</f>
        <v>0.24673704225551346</v>
      </c>
      <c r="AC337" s="133">
        <f>IF($O$18="X",$Q$9,'VA_k1=0.5_k2=0.5'!M336)</f>
        <v>5</v>
      </c>
      <c r="AD337" s="133">
        <f>IF($O$18="X",$R$9,IF($N$7="S1",'VA_k1=0.5_k2=0.5'!N336,IF($N$7="S2",'VA_k1=0.5_k2=0.5'!O336,IF($N$7="I",'VA_k1=0.5_k2=0.5'!P336,IF($N$7="R",'VA_k1=0.5_k2=0.5'!Q336,IF($N$7="D",'VA_k1=0.5_k2=0.5'!R336,IF($N$7="V",'VA_k1=0.5_k2=0.5'!S336,"")))))))</f>
        <v>0.24673704225551346</v>
      </c>
      <c r="AE337" s="133">
        <f>IF($O$19="X",$Q$9,'VA_k1=0.6_k2=0.4'!M336)</f>
        <v>5</v>
      </c>
      <c r="AF337" s="133">
        <f>IF($O$19="X",$R$9,IF($N$7="S1",'VA_k1=0.6_k2=0.4'!N336,IF($N$7="S2",'VA_k1=0.6_k2=0.4'!O336,IF($N$7="I",'VA_k1=0.6_k2=0.4'!P336,IF($N$7="R",'VA_k1=0.6_k2=0.4'!Q336,IF($N$7="D",'VA_k1=0.6_k2=0.4'!R336,IF($N$7="V",'VA_k1=0.6_k2=0.4'!S336,"")))))))</f>
        <v>0.24673704225551346</v>
      </c>
      <c r="AG337" s="133">
        <f>IF($O$20="X",$Q$9,'VA_k1=0.7_k2=0.3'!M336)</f>
        <v>5</v>
      </c>
      <c r="AH337" s="133">
        <f>IF($O$20="X",$R$9,IF($N$7="S1",'VA_k1=0.7_k2=0.3'!N336,IF($N$7="S2",'VA_k1=0.7_k2=0.3'!O336,IF($N$7="I",'VA_k1=0.7_k2=0.3'!P336,IF($N$7="R",'VA_k1=0.7_k2=0.3'!Q336,IF($N$7="D",'VA_k1=0.7_k2=0.3'!R336,IF($N$7="V",'VA_k1=0.7_k2=0.3'!S336,"")))))))</f>
        <v>0.24673704225551346</v>
      </c>
      <c r="AI337" s="133">
        <f>IF($O$21="X",$Q$9,'VA_k1=0.8_k2=0.2'!M336)</f>
        <v>5</v>
      </c>
      <c r="AJ337" s="133">
        <f>IF($O$21="X",$R$9,IF($N$7="S1",'VA_k1=0.8_k2=0.2'!N336,IF($N$7="S2",'VA_k1=0.8_k2=0.2'!O336,IF($N$7="I",'VA_k1=0.8_k2=0.2'!P336,IF($N$7="R",'VA_k1=0.8_k2=0.2'!Q336,IF($N$7="D",'VA_k1=0.8_k2=0.2'!R336,IF($N$7="V",'VA_k1=0.8_k2=0.2'!S336,"")))))))</f>
        <v>0.24673704225551346</v>
      </c>
      <c r="AK337" s="133" t="e">
        <f>IF($O$22="X",$Q$9,'VA_k1=0.9_k2=0.1'!M336)</f>
        <v>#N/A</v>
      </c>
      <c r="AL337" s="133" t="e">
        <f>IF($O$22="X",$R$9,IF($N$7="S1",'VA_k1=0.9_k2=0.1'!N336,IF($N$7="S2",'VA_k1=0.9_k2=0.1'!O336,IF($N$7="I",'VA_k1=0.9_k2=0.1'!P336,IF($N$7="R",'VA_k1=0.9_k2=0.1'!Q336,IF($N$7="D",'VA_k1=0.9_k2=0.1'!R336,IF($N$7="V",'VA_k1=0.9_k2=0.1'!S336,"")))))))</f>
        <v>#N/A</v>
      </c>
      <c r="AM337" s="133">
        <f>IF($O$23="X",$Q$9,'VA_k1=1.0_k2=0.0'!M336)</f>
        <v>5</v>
      </c>
      <c r="AN337" s="133">
        <f>IF($O$23="X",$R$9,IF($N$7="S1",'VA_k1=1.0_k2=0.0'!N336,IF($N$7="S2",'VA_k1=1.0_k2=0.0'!O336,IF($N$7="I",'VA_k1=1.0_k2=0.0'!P336,IF($N$7="R",'VA_k1=1.0_k2=0.0'!Q336,IF($N$7="D",'VA_k1=1.0_k2=0.0'!R336,IF($N$7="V",'VA_k1=1.0_k2=0.0'!S336,"")))))))</f>
        <v>0.24673704225551346</v>
      </c>
    </row>
    <row r="338" spans="17:40" x14ac:dyDescent="0.25">
      <c r="Q338" s="133" t="e">
        <f>IF($O$12="X",$Q$9,'RESULTS (2S)'!B352)</f>
        <v>#N/A</v>
      </c>
      <c r="R338" s="133" t="e">
        <f>IF($O$12="X",$R$9,IF($N$7="S1",'RESULTS (2S)'!C352,IF($N$7="S2",'RESULTS (2S)'!D352,IF($N$7="I",'RESULTS (2S)'!E352,IF($N$7="R",'RESULTS (2S)'!F352,IF($N$7="D",'RESULTS (2S)'!G352,IF($N$7="V",'RESULTS (2S)'!H352,"")))))))</f>
        <v>#N/A</v>
      </c>
      <c r="S338" s="133">
        <f>IF($O$13="X",$Q$9,'VA_k1=0.0_k2=1.0'!M337)</f>
        <v>5</v>
      </c>
      <c r="T338" s="133">
        <f>IF($O$13="X",$R$9,IF($N$7="S1",'VA_k1=0.0_k2=1.0'!N337,IF($N$7="S2",'VA_k1=0.0_k2=1.0'!O337,IF($N$7="I",'VA_k1=0.0_k2=1.0'!P337,IF($N$7="R",'VA_k1=0.0_k2=1.0'!Q337,IF($N$7="D",'VA_k1=0.0_k2=1.0'!R337,IF($N$7="V",'VA_k1=0.0_k2=1.0'!S337,"")))))))</f>
        <v>0.24673704225551346</v>
      </c>
      <c r="U338" s="133">
        <f>IF($O$14="X",$Q$9,'VA_k1=0.1_k2=0.9'!M337)</f>
        <v>5</v>
      </c>
      <c r="V338" s="133">
        <f>IF($O$14="X",$R$9,IF($N$7="S1",'VA_k1=0.1_k2=0.9'!N337,IF($N$7="S2",'VA_k1=0.1_k2=0.9'!O337,IF($N$7="I",'VA_k1=0.1_k2=0.9'!P337,IF($N$7="R",'VA_k1=0.1_k2=0.9'!Q337,IF($N$7="D",'VA_k1=0.1_k2=0.9'!R337,IF($N$7="V",'VA_k1=0.1_k2=0.9'!S337,"")))))))</f>
        <v>0.24673704225551346</v>
      </c>
      <c r="W338" s="133">
        <f>IF($O$15="X",$Q$9,'VA_k1=0.2_k2=0.8'!M337)</f>
        <v>5</v>
      </c>
      <c r="X338" s="133">
        <f>IF($O$15="X",$R$9,IF($N$7="S1",'VA_k1=0.2_k2=0.8'!N337,IF($N$7="S2",'VA_k1=0.2_k2=0.8'!O337,IF($N$7="I",'VA_k1=0.2_k2=0.8'!P337,IF($N$7="R",'VA_k1=0.2_k2=0.8'!Q337,IF($N$7="D",'VA_k1=0.2_k2=0.8'!R337,IF($N$7="V",'VA_k1=0.2_k2=0.8'!S337,"")))))))</f>
        <v>0.24673704225551346</v>
      </c>
      <c r="Y338" s="133">
        <f>IF($O$16="X",$Q$9,'VA_k1=0.3_k2=0.7'!M337)</f>
        <v>5</v>
      </c>
      <c r="Z338" s="133">
        <f>IF($O$16="X",$R$9,IF($N$7="S1",'VA_k1=0.3_k2=0.7'!N337,IF($N$7="S2",'VA_k1=0.3_k2=0.7'!O337,IF($N$7="I",'VA_k1=0.3_k2=0.7'!P337,IF($N$7="R",'VA_k1=0.3_k2=0.7'!Q337,IF($N$7="D",'VA_k1=0.3_k2=0.7'!R337,IF($N$7="V",'VA_k1=0.3_k2=0.7'!S337,"")))))))</f>
        <v>0.24673704225551346</v>
      </c>
      <c r="AA338" s="133">
        <f>IF($O$17="X",$Q$9,'VA_k1=0.4_k2=0.6'!M337)</f>
        <v>5</v>
      </c>
      <c r="AB338" s="133">
        <f>IF($O$17="X",$R$9,IF($N$7="S1",'VA_k1=0.4_k2=0.6'!N337,IF($N$7="S2",'VA_k1=0.4_k2=0.6'!O337,IF($N$7="I",'VA_k1=0.4_k2=0.6'!P337,IF($N$7="R",'VA_k1=0.4_k2=0.6'!Q337,IF($N$7="D",'VA_k1=0.4_k2=0.6'!R337,IF($N$7="V",'VA_k1=0.4_k2=0.6'!S337,"")))))))</f>
        <v>0.24673704225551346</v>
      </c>
      <c r="AC338" s="133">
        <f>IF($O$18="X",$Q$9,'VA_k1=0.5_k2=0.5'!M337)</f>
        <v>5</v>
      </c>
      <c r="AD338" s="133">
        <f>IF($O$18="X",$R$9,IF($N$7="S1",'VA_k1=0.5_k2=0.5'!N337,IF($N$7="S2",'VA_k1=0.5_k2=0.5'!O337,IF($N$7="I",'VA_k1=0.5_k2=0.5'!P337,IF($N$7="R",'VA_k1=0.5_k2=0.5'!Q337,IF($N$7="D",'VA_k1=0.5_k2=0.5'!R337,IF($N$7="V",'VA_k1=0.5_k2=0.5'!S337,"")))))))</f>
        <v>0.24673704225551346</v>
      </c>
      <c r="AE338" s="133">
        <f>IF($O$19="X",$Q$9,'VA_k1=0.6_k2=0.4'!M337)</f>
        <v>5</v>
      </c>
      <c r="AF338" s="133">
        <f>IF($O$19="X",$R$9,IF($N$7="S1",'VA_k1=0.6_k2=0.4'!N337,IF($N$7="S2",'VA_k1=0.6_k2=0.4'!O337,IF($N$7="I",'VA_k1=0.6_k2=0.4'!P337,IF($N$7="R",'VA_k1=0.6_k2=0.4'!Q337,IF($N$7="D",'VA_k1=0.6_k2=0.4'!R337,IF($N$7="V",'VA_k1=0.6_k2=0.4'!S337,"")))))))</f>
        <v>0.24673704225551346</v>
      </c>
      <c r="AG338" s="133">
        <f>IF($O$20="X",$Q$9,'VA_k1=0.7_k2=0.3'!M337)</f>
        <v>5</v>
      </c>
      <c r="AH338" s="133">
        <f>IF($O$20="X",$R$9,IF($N$7="S1",'VA_k1=0.7_k2=0.3'!N337,IF($N$7="S2",'VA_k1=0.7_k2=0.3'!O337,IF($N$7="I",'VA_k1=0.7_k2=0.3'!P337,IF($N$7="R",'VA_k1=0.7_k2=0.3'!Q337,IF($N$7="D",'VA_k1=0.7_k2=0.3'!R337,IF($N$7="V",'VA_k1=0.7_k2=0.3'!S337,"")))))))</f>
        <v>0.24673704225551346</v>
      </c>
      <c r="AI338" s="133">
        <f>IF($O$21="X",$Q$9,'VA_k1=0.8_k2=0.2'!M337)</f>
        <v>5</v>
      </c>
      <c r="AJ338" s="133">
        <f>IF($O$21="X",$R$9,IF($N$7="S1",'VA_k1=0.8_k2=0.2'!N337,IF($N$7="S2",'VA_k1=0.8_k2=0.2'!O337,IF($N$7="I",'VA_k1=0.8_k2=0.2'!P337,IF($N$7="R",'VA_k1=0.8_k2=0.2'!Q337,IF($N$7="D",'VA_k1=0.8_k2=0.2'!R337,IF($N$7="V",'VA_k1=0.8_k2=0.2'!S337,"")))))))</f>
        <v>0.24673704225551346</v>
      </c>
      <c r="AK338" s="133" t="e">
        <f>IF($O$22="X",$Q$9,'VA_k1=0.9_k2=0.1'!M337)</f>
        <v>#N/A</v>
      </c>
      <c r="AL338" s="133" t="e">
        <f>IF($O$22="X",$R$9,IF($N$7="S1",'VA_k1=0.9_k2=0.1'!N337,IF($N$7="S2",'VA_k1=0.9_k2=0.1'!O337,IF($N$7="I",'VA_k1=0.9_k2=0.1'!P337,IF($N$7="R",'VA_k1=0.9_k2=0.1'!Q337,IF($N$7="D",'VA_k1=0.9_k2=0.1'!R337,IF($N$7="V",'VA_k1=0.9_k2=0.1'!S337,"")))))))</f>
        <v>#N/A</v>
      </c>
      <c r="AM338" s="133">
        <f>IF($O$23="X",$Q$9,'VA_k1=1.0_k2=0.0'!M337)</f>
        <v>5</v>
      </c>
      <c r="AN338" s="133">
        <f>IF($O$23="X",$R$9,IF($N$7="S1",'VA_k1=1.0_k2=0.0'!N337,IF($N$7="S2",'VA_k1=1.0_k2=0.0'!O337,IF($N$7="I",'VA_k1=1.0_k2=0.0'!P337,IF($N$7="R",'VA_k1=1.0_k2=0.0'!Q337,IF($N$7="D",'VA_k1=1.0_k2=0.0'!R337,IF($N$7="V",'VA_k1=1.0_k2=0.0'!S337,"")))))))</f>
        <v>0.24673704225551346</v>
      </c>
    </row>
    <row r="339" spans="17:40" x14ac:dyDescent="0.25">
      <c r="Q339" s="133" t="e">
        <f>IF($O$12="X",$Q$9,'RESULTS (2S)'!B353)</f>
        <v>#N/A</v>
      </c>
      <c r="R339" s="133" t="e">
        <f>IF($O$12="X",$R$9,IF($N$7="S1",'RESULTS (2S)'!C353,IF($N$7="S2",'RESULTS (2S)'!D353,IF($N$7="I",'RESULTS (2S)'!E353,IF($N$7="R",'RESULTS (2S)'!F353,IF($N$7="D",'RESULTS (2S)'!G353,IF($N$7="V",'RESULTS (2S)'!H353,"")))))))</f>
        <v>#N/A</v>
      </c>
      <c r="S339" s="133">
        <f>IF($O$13="X",$Q$9,'VA_k1=0.0_k2=1.0'!M338)</f>
        <v>5</v>
      </c>
      <c r="T339" s="133">
        <f>IF($O$13="X",$R$9,IF($N$7="S1",'VA_k1=0.0_k2=1.0'!N338,IF($N$7="S2",'VA_k1=0.0_k2=1.0'!O338,IF($N$7="I",'VA_k1=0.0_k2=1.0'!P338,IF($N$7="R",'VA_k1=0.0_k2=1.0'!Q338,IF($N$7="D",'VA_k1=0.0_k2=1.0'!R338,IF($N$7="V",'VA_k1=0.0_k2=1.0'!S338,"")))))))</f>
        <v>0.24673704225551346</v>
      </c>
      <c r="U339" s="133">
        <f>IF($O$14="X",$Q$9,'VA_k1=0.1_k2=0.9'!M338)</f>
        <v>5</v>
      </c>
      <c r="V339" s="133">
        <f>IF($O$14="X",$R$9,IF($N$7="S1",'VA_k1=0.1_k2=0.9'!N338,IF($N$7="S2",'VA_k1=0.1_k2=0.9'!O338,IF($N$7="I",'VA_k1=0.1_k2=0.9'!P338,IF($N$7="R",'VA_k1=0.1_k2=0.9'!Q338,IF($N$7="D",'VA_k1=0.1_k2=0.9'!R338,IF($N$7="V",'VA_k1=0.1_k2=0.9'!S338,"")))))))</f>
        <v>0.24673704225551346</v>
      </c>
      <c r="W339" s="133">
        <f>IF($O$15="X",$Q$9,'VA_k1=0.2_k2=0.8'!M338)</f>
        <v>5</v>
      </c>
      <c r="X339" s="133">
        <f>IF($O$15="X",$R$9,IF($N$7="S1",'VA_k1=0.2_k2=0.8'!N338,IF($N$7="S2",'VA_k1=0.2_k2=0.8'!O338,IF($N$7="I",'VA_k1=0.2_k2=0.8'!P338,IF($N$7="R",'VA_k1=0.2_k2=0.8'!Q338,IF($N$7="D",'VA_k1=0.2_k2=0.8'!R338,IF($N$7="V",'VA_k1=0.2_k2=0.8'!S338,"")))))))</f>
        <v>0.24673704225551346</v>
      </c>
      <c r="Y339" s="133">
        <f>IF($O$16="X",$Q$9,'VA_k1=0.3_k2=0.7'!M338)</f>
        <v>5</v>
      </c>
      <c r="Z339" s="133">
        <f>IF($O$16="X",$R$9,IF($N$7="S1",'VA_k1=0.3_k2=0.7'!N338,IF($N$7="S2",'VA_k1=0.3_k2=0.7'!O338,IF($N$7="I",'VA_k1=0.3_k2=0.7'!P338,IF($N$7="R",'VA_k1=0.3_k2=0.7'!Q338,IF($N$7="D",'VA_k1=0.3_k2=0.7'!R338,IF($N$7="V",'VA_k1=0.3_k2=0.7'!S338,"")))))))</f>
        <v>0.24673704225551346</v>
      </c>
      <c r="AA339" s="133">
        <f>IF($O$17="X",$Q$9,'VA_k1=0.4_k2=0.6'!M338)</f>
        <v>5</v>
      </c>
      <c r="AB339" s="133">
        <f>IF($O$17="X",$R$9,IF($N$7="S1",'VA_k1=0.4_k2=0.6'!N338,IF($N$7="S2",'VA_k1=0.4_k2=0.6'!O338,IF($N$7="I",'VA_k1=0.4_k2=0.6'!P338,IF($N$7="R",'VA_k1=0.4_k2=0.6'!Q338,IF($N$7="D",'VA_k1=0.4_k2=0.6'!R338,IF($N$7="V",'VA_k1=0.4_k2=0.6'!S338,"")))))))</f>
        <v>0.24673704225551346</v>
      </c>
      <c r="AC339" s="133">
        <f>IF($O$18="X",$Q$9,'VA_k1=0.5_k2=0.5'!M338)</f>
        <v>5</v>
      </c>
      <c r="AD339" s="133">
        <f>IF($O$18="X",$R$9,IF($N$7="S1",'VA_k1=0.5_k2=0.5'!N338,IF($N$7="S2",'VA_k1=0.5_k2=0.5'!O338,IF($N$7="I",'VA_k1=0.5_k2=0.5'!P338,IF($N$7="R",'VA_k1=0.5_k2=0.5'!Q338,IF($N$7="D",'VA_k1=0.5_k2=0.5'!R338,IF($N$7="V",'VA_k1=0.5_k2=0.5'!S338,"")))))))</f>
        <v>0.24673704225551346</v>
      </c>
      <c r="AE339" s="133">
        <f>IF($O$19="X",$Q$9,'VA_k1=0.6_k2=0.4'!M338)</f>
        <v>5</v>
      </c>
      <c r="AF339" s="133">
        <f>IF($O$19="X",$R$9,IF($N$7="S1",'VA_k1=0.6_k2=0.4'!N338,IF($N$7="S2",'VA_k1=0.6_k2=0.4'!O338,IF($N$7="I",'VA_k1=0.6_k2=0.4'!P338,IF($N$7="R",'VA_k1=0.6_k2=0.4'!Q338,IF($N$7="D",'VA_k1=0.6_k2=0.4'!R338,IF($N$7="V",'VA_k1=0.6_k2=0.4'!S338,"")))))))</f>
        <v>0.24673704225551346</v>
      </c>
      <c r="AG339" s="133">
        <f>IF($O$20="X",$Q$9,'VA_k1=0.7_k2=0.3'!M338)</f>
        <v>5</v>
      </c>
      <c r="AH339" s="133">
        <f>IF($O$20="X",$R$9,IF($N$7="S1",'VA_k1=0.7_k2=0.3'!N338,IF($N$7="S2",'VA_k1=0.7_k2=0.3'!O338,IF($N$7="I",'VA_k1=0.7_k2=0.3'!P338,IF($N$7="R",'VA_k1=0.7_k2=0.3'!Q338,IF($N$7="D",'VA_k1=0.7_k2=0.3'!R338,IF($N$7="V",'VA_k1=0.7_k2=0.3'!S338,"")))))))</f>
        <v>0.24673704225551346</v>
      </c>
      <c r="AI339" s="133">
        <f>IF($O$21="X",$Q$9,'VA_k1=0.8_k2=0.2'!M338)</f>
        <v>5</v>
      </c>
      <c r="AJ339" s="133">
        <f>IF($O$21="X",$R$9,IF($N$7="S1",'VA_k1=0.8_k2=0.2'!N338,IF($N$7="S2",'VA_k1=0.8_k2=0.2'!O338,IF($N$7="I",'VA_k1=0.8_k2=0.2'!P338,IF($N$7="R",'VA_k1=0.8_k2=0.2'!Q338,IF($N$7="D",'VA_k1=0.8_k2=0.2'!R338,IF($N$7="V",'VA_k1=0.8_k2=0.2'!S338,"")))))))</f>
        <v>0.24673704225551346</v>
      </c>
      <c r="AK339" s="133" t="e">
        <f>IF($O$22="X",$Q$9,'VA_k1=0.9_k2=0.1'!M338)</f>
        <v>#N/A</v>
      </c>
      <c r="AL339" s="133" t="e">
        <f>IF($O$22="X",$R$9,IF($N$7="S1",'VA_k1=0.9_k2=0.1'!N338,IF($N$7="S2",'VA_k1=0.9_k2=0.1'!O338,IF($N$7="I",'VA_k1=0.9_k2=0.1'!P338,IF($N$7="R",'VA_k1=0.9_k2=0.1'!Q338,IF($N$7="D",'VA_k1=0.9_k2=0.1'!R338,IF($N$7="V",'VA_k1=0.9_k2=0.1'!S338,"")))))))</f>
        <v>#N/A</v>
      </c>
      <c r="AM339" s="133">
        <f>IF($O$23="X",$Q$9,'VA_k1=1.0_k2=0.0'!M338)</f>
        <v>5</v>
      </c>
      <c r="AN339" s="133">
        <f>IF($O$23="X",$R$9,IF($N$7="S1",'VA_k1=1.0_k2=0.0'!N338,IF($N$7="S2",'VA_k1=1.0_k2=0.0'!O338,IF($N$7="I",'VA_k1=1.0_k2=0.0'!P338,IF($N$7="R",'VA_k1=1.0_k2=0.0'!Q338,IF($N$7="D",'VA_k1=1.0_k2=0.0'!R338,IF($N$7="V",'VA_k1=1.0_k2=0.0'!S338,"")))))))</f>
        <v>0.24673704225551346</v>
      </c>
    </row>
    <row r="340" spans="17:40" x14ac:dyDescent="0.25">
      <c r="Q340" s="133" t="e">
        <f>IF($O$12="X",$Q$9,'RESULTS (2S)'!B354)</f>
        <v>#N/A</v>
      </c>
      <c r="R340" s="133" t="e">
        <f>IF($O$12="X",$R$9,IF($N$7="S1",'RESULTS (2S)'!C354,IF($N$7="S2",'RESULTS (2S)'!D354,IF($N$7="I",'RESULTS (2S)'!E354,IF($N$7="R",'RESULTS (2S)'!F354,IF($N$7="D",'RESULTS (2S)'!G354,IF($N$7="V",'RESULTS (2S)'!H354,"")))))))</f>
        <v>#N/A</v>
      </c>
      <c r="S340" s="133">
        <f>IF($O$13="X",$Q$9,'VA_k1=0.0_k2=1.0'!M339)</f>
        <v>5</v>
      </c>
      <c r="T340" s="133">
        <f>IF($O$13="X",$R$9,IF($N$7="S1",'VA_k1=0.0_k2=1.0'!N339,IF($N$7="S2",'VA_k1=0.0_k2=1.0'!O339,IF($N$7="I",'VA_k1=0.0_k2=1.0'!P339,IF($N$7="R",'VA_k1=0.0_k2=1.0'!Q339,IF($N$7="D",'VA_k1=0.0_k2=1.0'!R339,IF($N$7="V",'VA_k1=0.0_k2=1.0'!S339,"")))))))</f>
        <v>0.24673704225551346</v>
      </c>
      <c r="U340" s="133">
        <f>IF($O$14="X",$Q$9,'VA_k1=0.1_k2=0.9'!M339)</f>
        <v>5</v>
      </c>
      <c r="V340" s="133">
        <f>IF($O$14="X",$R$9,IF($N$7="S1",'VA_k1=0.1_k2=0.9'!N339,IF($N$7="S2",'VA_k1=0.1_k2=0.9'!O339,IF($N$7="I",'VA_k1=0.1_k2=0.9'!P339,IF($N$7="R",'VA_k1=0.1_k2=0.9'!Q339,IF($N$7="D",'VA_k1=0.1_k2=0.9'!R339,IF($N$7="V",'VA_k1=0.1_k2=0.9'!S339,"")))))))</f>
        <v>0.24673704225551346</v>
      </c>
      <c r="W340" s="133">
        <f>IF($O$15="X",$Q$9,'VA_k1=0.2_k2=0.8'!M339)</f>
        <v>5</v>
      </c>
      <c r="X340" s="133">
        <f>IF($O$15="X",$R$9,IF($N$7="S1",'VA_k1=0.2_k2=0.8'!N339,IF($N$7="S2",'VA_k1=0.2_k2=0.8'!O339,IF($N$7="I",'VA_k1=0.2_k2=0.8'!P339,IF($N$7="R",'VA_k1=0.2_k2=0.8'!Q339,IF($N$7="D",'VA_k1=0.2_k2=0.8'!R339,IF($N$7="V",'VA_k1=0.2_k2=0.8'!S339,"")))))))</f>
        <v>0.24673704225551346</v>
      </c>
      <c r="Y340" s="133">
        <f>IF($O$16="X",$Q$9,'VA_k1=0.3_k2=0.7'!M339)</f>
        <v>5</v>
      </c>
      <c r="Z340" s="133">
        <f>IF($O$16="X",$R$9,IF($N$7="S1",'VA_k1=0.3_k2=0.7'!N339,IF($N$7="S2",'VA_k1=0.3_k2=0.7'!O339,IF($N$7="I",'VA_k1=0.3_k2=0.7'!P339,IF($N$7="R",'VA_k1=0.3_k2=0.7'!Q339,IF($N$7="D",'VA_k1=0.3_k2=0.7'!R339,IF($N$7="V",'VA_k1=0.3_k2=0.7'!S339,"")))))))</f>
        <v>0.24673704225551346</v>
      </c>
      <c r="AA340" s="133">
        <f>IF($O$17="X",$Q$9,'VA_k1=0.4_k2=0.6'!M339)</f>
        <v>5</v>
      </c>
      <c r="AB340" s="133">
        <f>IF($O$17="X",$R$9,IF($N$7="S1",'VA_k1=0.4_k2=0.6'!N339,IF($N$7="S2",'VA_k1=0.4_k2=0.6'!O339,IF($N$7="I",'VA_k1=0.4_k2=0.6'!P339,IF($N$7="R",'VA_k1=0.4_k2=0.6'!Q339,IF($N$7="D",'VA_k1=0.4_k2=0.6'!R339,IF($N$7="V",'VA_k1=0.4_k2=0.6'!S339,"")))))))</f>
        <v>0.24673704225551346</v>
      </c>
      <c r="AC340" s="133">
        <f>IF($O$18="X",$Q$9,'VA_k1=0.5_k2=0.5'!M339)</f>
        <v>5</v>
      </c>
      <c r="AD340" s="133">
        <f>IF($O$18="X",$R$9,IF($N$7="S1",'VA_k1=0.5_k2=0.5'!N339,IF($N$7="S2",'VA_k1=0.5_k2=0.5'!O339,IF($N$7="I",'VA_k1=0.5_k2=0.5'!P339,IF($N$7="R",'VA_k1=0.5_k2=0.5'!Q339,IF($N$7="D",'VA_k1=0.5_k2=0.5'!R339,IF($N$7="V",'VA_k1=0.5_k2=0.5'!S339,"")))))))</f>
        <v>0.24673704225551346</v>
      </c>
      <c r="AE340" s="133">
        <f>IF($O$19="X",$Q$9,'VA_k1=0.6_k2=0.4'!M339)</f>
        <v>5</v>
      </c>
      <c r="AF340" s="133">
        <f>IF($O$19="X",$R$9,IF($N$7="S1",'VA_k1=0.6_k2=0.4'!N339,IF($N$7="S2",'VA_k1=0.6_k2=0.4'!O339,IF($N$7="I",'VA_k1=0.6_k2=0.4'!P339,IF($N$7="R",'VA_k1=0.6_k2=0.4'!Q339,IF($N$7="D",'VA_k1=0.6_k2=0.4'!R339,IF($N$7="V",'VA_k1=0.6_k2=0.4'!S339,"")))))))</f>
        <v>0.24673704225551346</v>
      </c>
      <c r="AG340" s="133">
        <f>IF($O$20="X",$Q$9,'VA_k1=0.7_k2=0.3'!M339)</f>
        <v>5</v>
      </c>
      <c r="AH340" s="133">
        <f>IF($O$20="X",$R$9,IF($N$7="S1",'VA_k1=0.7_k2=0.3'!N339,IF($N$7="S2",'VA_k1=0.7_k2=0.3'!O339,IF($N$7="I",'VA_k1=0.7_k2=0.3'!P339,IF($N$7="R",'VA_k1=0.7_k2=0.3'!Q339,IF($N$7="D",'VA_k1=0.7_k2=0.3'!R339,IF($N$7="V",'VA_k1=0.7_k2=0.3'!S339,"")))))))</f>
        <v>0.24673704225551346</v>
      </c>
      <c r="AI340" s="133">
        <f>IF($O$21="X",$Q$9,'VA_k1=0.8_k2=0.2'!M339)</f>
        <v>5</v>
      </c>
      <c r="AJ340" s="133">
        <f>IF($O$21="X",$R$9,IF($N$7="S1",'VA_k1=0.8_k2=0.2'!N339,IF($N$7="S2",'VA_k1=0.8_k2=0.2'!O339,IF($N$7="I",'VA_k1=0.8_k2=0.2'!P339,IF($N$7="R",'VA_k1=0.8_k2=0.2'!Q339,IF($N$7="D",'VA_k1=0.8_k2=0.2'!R339,IF($N$7="V",'VA_k1=0.8_k2=0.2'!S339,"")))))))</f>
        <v>0.24673704225551346</v>
      </c>
      <c r="AK340" s="133" t="e">
        <f>IF($O$22="X",$Q$9,'VA_k1=0.9_k2=0.1'!M339)</f>
        <v>#N/A</v>
      </c>
      <c r="AL340" s="133" t="e">
        <f>IF($O$22="X",$R$9,IF($N$7="S1",'VA_k1=0.9_k2=0.1'!N339,IF($N$7="S2",'VA_k1=0.9_k2=0.1'!O339,IF($N$7="I",'VA_k1=0.9_k2=0.1'!P339,IF($N$7="R",'VA_k1=0.9_k2=0.1'!Q339,IF($N$7="D",'VA_k1=0.9_k2=0.1'!R339,IF($N$7="V",'VA_k1=0.9_k2=0.1'!S339,"")))))))</f>
        <v>#N/A</v>
      </c>
      <c r="AM340" s="133">
        <f>IF($O$23="X",$Q$9,'VA_k1=1.0_k2=0.0'!M339)</f>
        <v>5</v>
      </c>
      <c r="AN340" s="133">
        <f>IF($O$23="X",$R$9,IF($N$7="S1",'VA_k1=1.0_k2=0.0'!N339,IF($N$7="S2",'VA_k1=1.0_k2=0.0'!O339,IF($N$7="I",'VA_k1=1.0_k2=0.0'!P339,IF($N$7="R",'VA_k1=1.0_k2=0.0'!Q339,IF($N$7="D",'VA_k1=1.0_k2=0.0'!R339,IF($N$7="V",'VA_k1=1.0_k2=0.0'!S339,"")))))))</f>
        <v>0.24673704225551346</v>
      </c>
    </row>
    <row r="341" spans="17:40" x14ac:dyDescent="0.25">
      <c r="Q341" s="133" t="e">
        <f>IF($O$12="X",$Q$9,'RESULTS (2S)'!B355)</f>
        <v>#N/A</v>
      </c>
      <c r="R341" s="133" t="e">
        <f>IF($O$12="X",$R$9,IF($N$7="S1",'RESULTS (2S)'!C355,IF($N$7="S2",'RESULTS (2S)'!D355,IF($N$7="I",'RESULTS (2S)'!E355,IF($N$7="R",'RESULTS (2S)'!F355,IF($N$7="D",'RESULTS (2S)'!G355,IF($N$7="V",'RESULTS (2S)'!H355,"")))))))</f>
        <v>#N/A</v>
      </c>
      <c r="S341" s="133">
        <f>IF($O$13="X",$Q$9,'VA_k1=0.0_k2=1.0'!M340)</f>
        <v>5</v>
      </c>
      <c r="T341" s="133">
        <f>IF($O$13="X",$R$9,IF($N$7="S1",'VA_k1=0.0_k2=1.0'!N340,IF($N$7="S2",'VA_k1=0.0_k2=1.0'!O340,IF($N$7="I",'VA_k1=0.0_k2=1.0'!P340,IF($N$7="R",'VA_k1=0.0_k2=1.0'!Q340,IF($N$7="D",'VA_k1=0.0_k2=1.0'!R340,IF($N$7="V",'VA_k1=0.0_k2=1.0'!S340,"")))))))</f>
        <v>0.24673704225551346</v>
      </c>
      <c r="U341" s="133">
        <f>IF($O$14="X",$Q$9,'VA_k1=0.1_k2=0.9'!M340)</f>
        <v>5</v>
      </c>
      <c r="V341" s="133">
        <f>IF($O$14="X",$R$9,IF($N$7="S1",'VA_k1=0.1_k2=0.9'!N340,IF($N$7="S2",'VA_k1=0.1_k2=0.9'!O340,IF($N$7="I",'VA_k1=0.1_k2=0.9'!P340,IF($N$7="R",'VA_k1=0.1_k2=0.9'!Q340,IF($N$7="D",'VA_k1=0.1_k2=0.9'!R340,IF($N$7="V",'VA_k1=0.1_k2=0.9'!S340,"")))))))</f>
        <v>0.24673704225551346</v>
      </c>
      <c r="W341" s="133">
        <f>IF($O$15="X",$Q$9,'VA_k1=0.2_k2=0.8'!M340)</f>
        <v>5</v>
      </c>
      <c r="X341" s="133">
        <f>IF($O$15="X",$R$9,IF($N$7="S1",'VA_k1=0.2_k2=0.8'!N340,IF($N$7="S2",'VA_k1=0.2_k2=0.8'!O340,IF($N$7="I",'VA_k1=0.2_k2=0.8'!P340,IF($N$7="R",'VA_k1=0.2_k2=0.8'!Q340,IF($N$7="D",'VA_k1=0.2_k2=0.8'!R340,IF($N$7="V",'VA_k1=0.2_k2=0.8'!S340,"")))))))</f>
        <v>0.24673704225551346</v>
      </c>
      <c r="Y341" s="133">
        <f>IF($O$16="X",$Q$9,'VA_k1=0.3_k2=0.7'!M340)</f>
        <v>5</v>
      </c>
      <c r="Z341" s="133">
        <f>IF($O$16="X",$R$9,IF($N$7="S1",'VA_k1=0.3_k2=0.7'!N340,IF($N$7="S2",'VA_k1=0.3_k2=0.7'!O340,IF($N$7="I",'VA_k1=0.3_k2=0.7'!P340,IF($N$7="R",'VA_k1=0.3_k2=0.7'!Q340,IF($N$7="D",'VA_k1=0.3_k2=0.7'!R340,IF($N$7="V",'VA_k1=0.3_k2=0.7'!S340,"")))))))</f>
        <v>0.24673704225551346</v>
      </c>
      <c r="AA341" s="133">
        <f>IF($O$17="X",$Q$9,'VA_k1=0.4_k2=0.6'!M340)</f>
        <v>5</v>
      </c>
      <c r="AB341" s="133">
        <f>IF($O$17="X",$R$9,IF($N$7="S1",'VA_k1=0.4_k2=0.6'!N340,IF($N$7="S2",'VA_k1=0.4_k2=0.6'!O340,IF($N$7="I",'VA_k1=0.4_k2=0.6'!P340,IF($N$7="R",'VA_k1=0.4_k2=0.6'!Q340,IF($N$7="D",'VA_k1=0.4_k2=0.6'!R340,IF($N$7="V",'VA_k1=0.4_k2=0.6'!S340,"")))))))</f>
        <v>0.24673704225551346</v>
      </c>
      <c r="AC341" s="133">
        <f>IF($O$18="X",$Q$9,'VA_k1=0.5_k2=0.5'!M340)</f>
        <v>5</v>
      </c>
      <c r="AD341" s="133">
        <f>IF($O$18="X",$R$9,IF($N$7="S1",'VA_k1=0.5_k2=0.5'!N340,IF($N$7="S2",'VA_k1=0.5_k2=0.5'!O340,IF($N$7="I",'VA_k1=0.5_k2=0.5'!P340,IF($N$7="R",'VA_k1=0.5_k2=0.5'!Q340,IF($N$7="D",'VA_k1=0.5_k2=0.5'!R340,IF($N$7="V",'VA_k1=0.5_k2=0.5'!S340,"")))))))</f>
        <v>0.24673704225551346</v>
      </c>
      <c r="AE341" s="133">
        <f>IF($O$19="X",$Q$9,'VA_k1=0.6_k2=0.4'!M340)</f>
        <v>5</v>
      </c>
      <c r="AF341" s="133">
        <f>IF($O$19="X",$R$9,IF($N$7="S1",'VA_k1=0.6_k2=0.4'!N340,IF($N$7="S2",'VA_k1=0.6_k2=0.4'!O340,IF($N$7="I",'VA_k1=0.6_k2=0.4'!P340,IF($N$7="R",'VA_k1=0.6_k2=0.4'!Q340,IF($N$7="D",'VA_k1=0.6_k2=0.4'!R340,IF($N$7="V",'VA_k1=0.6_k2=0.4'!S340,"")))))))</f>
        <v>0.24673704225551346</v>
      </c>
      <c r="AG341" s="133">
        <f>IF($O$20="X",$Q$9,'VA_k1=0.7_k2=0.3'!M340)</f>
        <v>5</v>
      </c>
      <c r="AH341" s="133">
        <f>IF($O$20="X",$R$9,IF($N$7="S1",'VA_k1=0.7_k2=0.3'!N340,IF($N$7="S2",'VA_k1=0.7_k2=0.3'!O340,IF($N$7="I",'VA_k1=0.7_k2=0.3'!P340,IF($N$7="R",'VA_k1=0.7_k2=0.3'!Q340,IF($N$7="D",'VA_k1=0.7_k2=0.3'!R340,IF($N$7="V",'VA_k1=0.7_k2=0.3'!S340,"")))))))</f>
        <v>0.24673704225551346</v>
      </c>
      <c r="AI341" s="133">
        <f>IF($O$21="X",$Q$9,'VA_k1=0.8_k2=0.2'!M340)</f>
        <v>5</v>
      </c>
      <c r="AJ341" s="133">
        <f>IF($O$21="X",$R$9,IF($N$7="S1",'VA_k1=0.8_k2=0.2'!N340,IF($N$7="S2",'VA_k1=0.8_k2=0.2'!O340,IF($N$7="I",'VA_k1=0.8_k2=0.2'!P340,IF($N$7="R",'VA_k1=0.8_k2=0.2'!Q340,IF($N$7="D",'VA_k1=0.8_k2=0.2'!R340,IF($N$7="V",'VA_k1=0.8_k2=0.2'!S340,"")))))))</f>
        <v>0.24673704225551346</v>
      </c>
      <c r="AK341" s="133" t="e">
        <f>IF($O$22="X",$Q$9,'VA_k1=0.9_k2=0.1'!M340)</f>
        <v>#N/A</v>
      </c>
      <c r="AL341" s="133" t="e">
        <f>IF($O$22="X",$R$9,IF($N$7="S1",'VA_k1=0.9_k2=0.1'!N340,IF($N$7="S2",'VA_k1=0.9_k2=0.1'!O340,IF($N$7="I",'VA_k1=0.9_k2=0.1'!P340,IF($N$7="R",'VA_k1=0.9_k2=0.1'!Q340,IF($N$7="D",'VA_k1=0.9_k2=0.1'!R340,IF($N$7="V",'VA_k1=0.9_k2=0.1'!S340,"")))))))</f>
        <v>#N/A</v>
      </c>
      <c r="AM341" s="133">
        <f>IF($O$23="X",$Q$9,'VA_k1=1.0_k2=0.0'!M340)</f>
        <v>5</v>
      </c>
      <c r="AN341" s="133">
        <f>IF($O$23="X",$R$9,IF($N$7="S1",'VA_k1=1.0_k2=0.0'!N340,IF($N$7="S2",'VA_k1=1.0_k2=0.0'!O340,IF($N$7="I",'VA_k1=1.0_k2=0.0'!P340,IF($N$7="R",'VA_k1=1.0_k2=0.0'!Q340,IF($N$7="D",'VA_k1=1.0_k2=0.0'!R340,IF($N$7="V",'VA_k1=1.0_k2=0.0'!S340,"")))))))</f>
        <v>0.24673704225551346</v>
      </c>
    </row>
    <row r="342" spans="17:40" x14ac:dyDescent="0.25">
      <c r="Q342" s="133" t="e">
        <f>IF($O$12="X",$Q$9,'RESULTS (2S)'!B356)</f>
        <v>#N/A</v>
      </c>
      <c r="R342" s="133" t="e">
        <f>IF($O$12="X",$R$9,IF($N$7="S1",'RESULTS (2S)'!C356,IF($N$7="S2",'RESULTS (2S)'!D356,IF($N$7="I",'RESULTS (2S)'!E356,IF($N$7="R",'RESULTS (2S)'!F356,IF($N$7="D",'RESULTS (2S)'!G356,IF($N$7="V",'RESULTS (2S)'!H356,"")))))))</f>
        <v>#N/A</v>
      </c>
      <c r="S342" s="133">
        <f>IF($O$13="X",$Q$9,'VA_k1=0.0_k2=1.0'!M341)</f>
        <v>5</v>
      </c>
      <c r="T342" s="133">
        <f>IF($O$13="X",$R$9,IF($N$7="S1",'VA_k1=0.0_k2=1.0'!N341,IF($N$7="S2",'VA_k1=0.0_k2=1.0'!O341,IF($N$7="I",'VA_k1=0.0_k2=1.0'!P341,IF($N$7="R",'VA_k1=0.0_k2=1.0'!Q341,IF($N$7="D",'VA_k1=0.0_k2=1.0'!R341,IF($N$7="V",'VA_k1=0.0_k2=1.0'!S341,"")))))))</f>
        <v>0.24673704225551346</v>
      </c>
      <c r="U342" s="133">
        <f>IF($O$14="X",$Q$9,'VA_k1=0.1_k2=0.9'!M341)</f>
        <v>5</v>
      </c>
      <c r="V342" s="133">
        <f>IF($O$14="X",$R$9,IF($N$7="S1",'VA_k1=0.1_k2=0.9'!N341,IF($N$7="S2",'VA_k1=0.1_k2=0.9'!O341,IF($N$7="I",'VA_k1=0.1_k2=0.9'!P341,IF($N$7="R",'VA_k1=0.1_k2=0.9'!Q341,IF($N$7="D",'VA_k1=0.1_k2=0.9'!R341,IF($N$7="V",'VA_k1=0.1_k2=0.9'!S341,"")))))))</f>
        <v>0.24673704225551346</v>
      </c>
      <c r="W342" s="133">
        <f>IF($O$15="X",$Q$9,'VA_k1=0.2_k2=0.8'!M341)</f>
        <v>5</v>
      </c>
      <c r="X342" s="133">
        <f>IF($O$15="X",$R$9,IF($N$7="S1",'VA_k1=0.2_k2=0.8'!N341,IF($N$7="S2",'VA_k1=0.2_k2=0.8'!O341,IF($N$7="I",'VA_k1=0.2_k2=0.8'!P341,IF($N$7="R",'VA_k1=0.2_k2=0.8'!Q341,IF($N$7="D",'VA_k1=0.2_k2=0.8'!R341,IF($N$7="V",'VA_k1=0.2_k2=0.8'!S341,"")))))))</f>
        <v>0.24673704225551346</v>
      </c>
      <c r="Y342" s="133">
        <f>IF($O$16="X",$Q$9,'VA_k1=0.3_k2=0.7'!M341)</f>
        <v>5</v>
      </c>
      <c r="Z342" s="133">
        <f>IF($O$16="X",$R$9,IF($N$7="S1",'VA_k1=0.3_k2=0.7'!N341,IF($N$7="S2",'VA_k1=0.3_k2=0.7'!O341,IF($N$7="I",'VA_k1=0.3_k2=0.7'!P341,IF($N$7="R",'VA_k1=0.3_k2=0.7'!Q341,IF($N$7="D",'VA_k1=0.3_k2=0.7'!R341,IF($N$7="V",'VA_k1=0.3_k2=0.7'!S341,"")))))))</f>
        <v>0.24673704225551346</v>
      </c>
      <c r="AA342" s="133">
        <f>IF($O$17="X",$Q$9,'VA_k1=0.4_k2=0.6'!M341)</f>
        <v>5</v>
      </c>
      <c r="AB342" s="133">
        <f>IF($O$17="X",$R$9,IF($N$7="S1",'VA_k1=0.4_k2=0.6'!N341,IF($N$7="S2",'VA_k1=0.4_k2=0.6'!O341,IF($N$7="I",'VA_k1=0.4_k2=0.6'!P341,IF($N$7="R",'VA_k1=0.4_k2=0.6'!Q341,IF($N$7="D",'VA_k1=0.4_k2=0.6'!R341,IF($N$7="V",'VA_k1=0.4_k2=0.6'!S341,"")))))))</f>
        <v>0.24673704225551346</v>
      </c>
      <c r="AC342" s="133">
        <f>IF($O$18="X",$Q$9,'VA_k1=0.5_k2=0.5'!M341)</f>
        <v>5</v>
      </c>
      <c r="AD342" s="133">
        <f>IF($O$18="X",$R$9,IF($N$7="S1",'VA_k1=0.5_k2=0.5'!N341,IF($N$7="S2",'VA_k1=0.5_k2=0.5'!O341,IF($N$7="I",'VA_k1=0.5_k2=0.5'!P341,IF($N$7="R",'VA_k1=0.5_k2=0.5'!Q341,IF($N$7="D",'VA_k1=0.5_k2=0.5'!R341,IF($N$7="V",'VA_k1=0.5_k2=0.5'!S341,"")))))))</f>
        <v>0.24673704225551346</v>
      </c>
      <c r="AE342" s="133">
        <f>IF($O$19="X",$Q$9,'VA_k1=0.6_k2=0.4'!M341)</f>
        <v>5</v>
      </c>
      <c r="AF342" s="133">
        <f>IF($O$19="X",$R$9,IF($N$7="S1",'VA_k1=0.6_k2=0.4'!N341,IF($N$7="S2",'VA_k1=0.6_k2=0.4'!O341,IF($N$7="I",'VA_k1=0.6_k2=0.4'!P341,IF($N$7="R",'VA_k1=0.6_k2=0.4'!Q341,IF($N$7="D",'VA_k1=0.6_k2=0.4'!R341,IF($N$7="V",'VA_k1=0.6_k2=0.4'!S341,"")))))))</f>
        <v>0.24673704225551346</v>
      </c>
      <c r="AG342" s="133">
        <f>IF($O$20="X",$Q$9,'VA_k1=0.7_k2=0.3'!M341)</f>
        <v>5</v>
      </c>
      <c r="AH342" s="133">
        <f>IF($O$20="X",$R$9,IF($N$7="S1",'VA_k1=0.7_k2=0.3'!N341,IF($N$7="S2",'VA_k1=0.7_k2=0.3'!O341,IF($N$7="I",'VA_k1=0.7_k2=0.3'!P341,IF($N$7="R",'VA_k1=0.7_k2=0.3'!Q341,IF($N$7="D",'VA_k1=0.7_k2=0.3'!R341,IF($N$7="V",'VA_k1=0.7_k2=0.3'!S341,"")))))))</f>
        <v>0.24673704225551346</v>
      </c>
      <c r="AI342" s="133">
        <f>IF($O$21="X",$Q$9,'VA_k1=0.8_k2=0.2'!M341)</f>
        <v>5</v>
      </c>
      <c r="AJ342" s="133">
        <f>IF($O$21="X",$R$9,IF($N$7="S1",'VA_k1=0.8_k2=0.2'!N341,IF($N$7="S2",'VA_k1=0.8_k2=0.2'!O341,IF($N$7="I",'VA_k1=0.8_k2=0.2'!P341,IF($N$7="R",'VA_k1=0.8_k2=0.2'!Q341,IF($N$7="D",'VA_k1=0.8_k2=0.2'!R341,IF($N$7="V",'VA_k1=0.8_k2=0.2'!S341,"")))))))</f>
        <v>0.24673704225551346</v>
      </c>
      <c r="AK342" s="133" t="e">
        <f>IF($O$22="X",$Q$9,'VA_k1=0.9_k2=0.1'!M341)</f>
        <v>#N/A</v>
      </c>
      <c r="AL342" s="133" t="e">
        <f>IF($O$22="X",$R$9,IF($N$7="S1",'VA_k1=0.9_k2=0.1'!N341,IF($N$7="S2",'VA_k1=0.9_k2=0.1'!O341,IF($N$7="I",'VA_k1=0.9_k2=0.1'!P341,IF($N$7="R",'VA_k1=0.9_k2=0.1'!Q341,IF($N$7="D",'VA_k1=0.9_k2=0.1'!R341,IF($N$7="V",'VA_k1=0.9_k2=0.1'!S341,"")))))))</f>
        <v>#N/A</v>
      </c>
      <c r="AM342" s="133">
        <f>IF($O$23="X",$Q$9,'VA_k1=1.0_k2=0.0'!M341)</f>
        <v>5</v>
      </c>
      <c r="AN342" s="133">
        <f>IF($O$23="X",$R$9,IF($N$7="S1",'VA_k1=1.0_k2=0.0'!N341,IF($N$7="S2",'VA_k1=1.0_k2=0.0'!O341,IF($N$7="I",'VA_k1=1.0_k2=0.0'!P341,IF($N$7="R",'VA_k1=1.0_k2=0.0'!Q341,IF($N$7="D",'VA_k1=1.0_k2=0.0'!R341,IF($N$7="V",'VA_k1=1.0_k2=0.0'!S341,"")))))))</f>
        <v>0.24673704225551346</v>
      </c>
    </row>
    <row r="343" spans="17:40" x14ac:dyDescent="0.25">
      <c r="Q343" s="133" t="e">
        <f>IF($O$12="X",$Q$9,'RESULTS (2S)'!B357)</f>
        <v>#N/A</v>
      </c>
      <c r="R343" s="133" t="e">
        <f>IF($O$12="X",$R$9,IF($N$7="S1",'RESULTS (2S)'!C357,IF($N$7="S2",'RESULTS (2S)'!D357,IF($N$7="I",'RESULTS (2S)'!E357,IF($N$7="R",'RESULTS (2S)'!F357,IF($N$7="D",'RESULTS (2S)'!G357,IF($N$7="V",'RESULTS (2S)'!H357,"")))))))</f>
        <v>#N/A</v>
      </c>
      <c r="S343" s="133">
        <f>IF($O$13="X",$Q$9,'VA_k1=0.0_k2=1.0'!M342)</f>
        <v>5</v>
      </c>
      <c r="T343" s="133">
        <f>IF($O$13="X",$R$9,IF($N$7="S1",'VA_k1=0.0_k2=1.0'!N342,IF($N$7="S2",'VA_k1=0.0_k2=1.0'!O342,IF($N$7="I",'VA_k1=0.0_k2=1.0'!P342,IF($N$7="R",'VA_k1=0.0_k2=1.0'!Q342,IF($N$7="D",'VA_k1=0.0_k2=1.0'!R342,IF($N$7="V",'VA_k1=0.0_k2=1.0'!S342,"")))))))</f>
        <v>0.24673704225551346</v>
      </c>
      <c r="U343" s="133">
        <f>IF($O$14="X",$Q$9,'VA_k1=0.1_k2=0.9'!M342)</f>
        <v>5</v>
      </c>
      <c r="V343" s="133">
        <f>IF($O$14="X",$R$9,IF($N$7="S1",'VA_k1=0.1_k2=0.9'!N342,IF($N$7="S2",'VA_k1=0.1_k2=0.9'!O342,IF($N$7="I",'VA_k1=0.1_k2=0.9'!P342,IF($N$7="R",'VA_k1=0.1_k2=0.9'!Q342,IF($N$7="D",'VA_k1=0.1_k2=0.9'!R342,IF($N$7="V",'VA_k1=0.1_k2=0.9'!S342,"")))))))</f>
        <v>0.24673704225551346</v>
      </c>
      <c r="W343" s="133">
        <f>IF($O$15="X",$Q$9,'VA_k1=0.2_k2=0.8'!M342)</f>
        <v>5</v>
      </c>
      <c r="X343" s="133">
        <f>IF($O$15="X",$R$9,IF($N$7="S1",'VA_k1=0.2_k2=0.8'!N342,IF($N$7="S2",'VA_k1=0.2_k2=0.8'!O342,IF($N$7="I",'VA_k1=0.2_k2=0.8'!P342,IF($N$7="R",'VA_k1=0.2_k2=0.8'!Q342,IF($N$7="D",'VA_k1=0.2_k2=0.8'!R342,IF($N$7="V",'VA_k1=0.2_k2=0.8'!S342,"")))))))</f>
        <v>0.24673704225551346</v>
      </c>
      <c r="Y343" s="133">
        <f>IF($O$16="X",$Q$9,'VA_k1=0.3_k2=0.7'!M342)</f>
        <v>5</v>
      </c>
      <c r="Z343" s="133">
        <f>IF($O$16="X",$R$9,IF($N$7="S1",'VA_k1=0.3_k2=0.7'!N342,IF($N$7="S2",'VA_k1=0.3_k2=0.7'!O342,IF($N$7="I",'VA_k1=0.3_k2=0.7'!P342,IF($N$7="R",'VA_k1=0.3_k2=0.7'!Q342,IF($N$7="D",'VA_k1=0.3_k2=0.7'!R342,IF($N$7="V",'VA_k1=0.3_k2=0.7'!S342,"")))))))</f>
        <v>0.24673704225551346</v>
      </c>
      <c r="AA343" s="133">
        <f>IF($O$17="X",$Q$9,'VA_k1=0.4_k2=0.6'!M342)</f>
        <v>5</v>
      </c>
      <c r="AB343" s="133">
        <f>IF($O$17="X",$R$9,IF($N$7="S1",'VA_k1=0.4_k2=0.6'!N342,IF($N$7="S2",'VA_k1=0.4_k2=0.6'!O342,IF($N$7="I",'VA_k1=0.4_k2=0.6'!P342,IF($N$7="R",'VA_k1=0.4_k2=0.6'!Q342,IF($N$7="D",'VA_k1=0.4_k2=0.6'!R342,IF($N$7="V",'VA_k1=0.4_k2=0.6'!S342,"")))))))</f>
        <v>0.24673704225551346</v>
      </c>
      <c r="AC343" s="133">
        <f>IF($O$18="X",$Q$9,'VA_k1=0.5_k2=0.5'!M342)</f>
        <v>5</v>
      </c>
      <c r="AD343" s="133">
        <f>IF($O$18="X",$R$9,IF($N$7="S1",'VA_k1=0.5_k2=0.5'!N342,IF($N$7="S2",'VA_k1=0.5_k2=0.5'!O342,IF($N$7="I",'VA_k1=0.5_k2=0.5'!P342,IF($N$7="R",'VA_k1=0.5_k2=0.5'!Q342,IF($N$7="D",'VA_k1=0.5_k2=0.5'!R342,IF($N$7="V",'VA_k1=0.5_k2=0.5'!S342,"")))))))</f>
        <v>0.24673704225551346</v>
      </c>
      <c r="AE343" s="133">
        <f>IF($O$19="X",$Q$9,'VA_k1=0.6_k2=0.4'!M342)</f>
        <v>5</v>
      </c>
      <c r="AF343" s="133">
        <f>IF($O$19="X",$R$9,IF($N$7="S1",'VA_k1=0.6_k2=0.4'!N342,IF($N$7="S2",'VA_k1=0.6_k2=0.4'!O342,IF($N$7="I",'VA_k1=0.6_k2=0.4'!P342,IF($N$7="R",'VA_k1=0.6_k2=0.4'!Q342,IF($N$7="D",'VA_k1=0.6_k2=0.4'!R342,IF($N$7="V",'VA_k1=0.6_k2=0.4'!S342,"")))))))</f>
        <v>0.24673704225551346</v>
      </c>
      <c r="AG343" s="133">
        <f>IF($O$20="X",$Q$9,'VA_k1=0.7_k2=0.3'!M342)</f>
        <v>5</v>
      </c>
      <c r="AH343" s="133">
        <f>IF($O$20="X",$R$9,IF($N$7="S1",'VA_k1=0.7_k2=0.3'!N342,IF($N$7="S2",'VA_k1=0.7_k2=0.3'!O342,IF($N$7="I",'VA_k1=0.7_k2=0.3'!P342,IF($N$7="R",'VA_k1=0.7_k2=0.3'!Q342,IF($N$7="D",'VA_k1=0.7_k2=0.3'!R342,IF($N$7="V",'VA_k1=0.7_k2=0.3'!S342,"")))))))</f>
        <v>0.24673704225551346</v>
      </c>
      <c r="AI343" s="133">
        <f>IF($O$21="X",$Q$9,'VA_k1=0.8_k2=0.2'!M342)</f>
        <v>5</v>
      </c>
      <c r="AJ343" s="133">
        <f>IF($O$21="X",$R$9,IF($N$7="S1",'VA_k1=0.8_k2=0.2'!N342,IF($N$7="S2",'VA_k1=0.8_k2=0.2'!O342,IF($N$7="I",'VA_k1=0.8_k2=0.2'!P342,IF($N$7="R",'VA_k1=0.8_k2=0.2'!Q342,IF($N$7="D",'VA_k1=0.8_k2=0.2'!R342,IF($N$7="V",'VA_k1=0.8_k2=0.2'!S342,"")))))))</f>
        <v>0.24673704225551346</v>
      </c>
      <c r="AK343" s="133" t="e">
        <f>IF($O$22="X",$Q$9,'VA_k1=0.9_k2=0.1'!M342)</f>
        <v>#N/A</v>
      </c>
      <c r="AL343" s="133" t="e">
        <f>IF($O$22="X",$R$9,IF($N$7="S1",'VA_k1=0.9_k2=0.1'!N342,IF($N$7="S2",'VA_k1=0.9_k2=0.1'!O342,IF($N$7="I",'VA_k1=0.9_k2=0.1'!P342,IF($N$7="R",'VA_k1=0.9_k2=0.1'!Q342,IF($N$7="D",'VA_k1=0.9_k2=0.1'!R342,IF($N$7="V",'VA_k1=0.9_k2=0.1'!S342,"")))))))</f>
        <v>#N/A</v>
      </c>
      <c r="AM343" s="133">
        <f>IF($O$23="X",$Q$9,'VA_k1=1.0_k2=0.0'!M342)</f>
        <v>5</v>
      </c>
      <c r="AN343" s="133">
        <f>IF($O$23="X",$R$9,IF($N$7="S1",'VA_k1=1.0_k2=0.0'!N342,IF($N$7="S2",'VA_k1=1.0_k2=0.0'!O342,IF($N$7="I",'VA_k1=1.0_k2=0.0'!P342,IF($N$7="R",'VA_k1=1.0_k2=0.0'!Q342,IF($N$7="D",'VA_k1=1.0_k2=0.0'!R342,IF($N$7="V",'VA_k1=1.0_k2=0.0'!S342,"")))))))</f>
        <v>0.24673704225551346</v>
      </c>
    </row>
    <row r="344" spans="17:40" x14ac:dyDescent="0.25">
      <c r="Q344" s="133" t="e">
        <f>IF($O$12="X",$Q$9,'RESULTS (2S)'!B358)</f>
        <v>#N/A</v>
      </c>
      <c r="R344" s="133" t="e">
        <f>IF($O$12="X",$R$9,IF($N$7="S1",'RESULTS (2S)'!C358,IF($N$7="S2",'RESULTS (2S)'!D358,IF($N$7="I",'RESULTS (2S)'!E358,IF($N$7="R",'RESULTS (2S)'!F358,IF($N$7="D",'RESULTS (2S)'!G358,IF($N$7="V",'RESULTS (2S)'!H358,"")))))))</f>
        <v>#N/A</v>
      </c>
      <c r="S344" s="133">
        <f>IF($O$13="X",$Q$9,'VA_k1=0.0_k2=1.0'!M343)</f>
        <v>5</v>
      </c>
      <c r="T344" s="133">
        <f>IF($O$13="X",$R$9,IF($N$7="S1",'VA_k1=0.0_k2=1.0'!N343,IF($N$7="S2",'VA_k1=0.0_k2=1.0'!O343,IF($N$7="I",'VA_k1=0.0_k2=1.0'!P343,IF($N$7="R",'VA_k1=0.0_k2=1.0'!Q343,IF($N$7="D",'VA_k1=0.0_k2=1.0'!R343,IF($N$7="V",'VA_k1=0.0_k2=1.0'!S343,"")))))))</f>
        <v>0.24673704225551346</v>
      </c>
      <c r="U344" s="133">
        <f>IF($O$14="X",$Q$9,'VA_k1=0.1_k2=0.9'!M343)</f>
        <v>5</v>
      </c>
      <c r="V344" s="133">
        <f>IF($O$14="X",$R$9,IF($N$7="S1",'VA_k1=0.1_k2=0.9'!N343,IF($N$7="S2",'VA_k1=0.1_k2=0.9'!O343,IF($N$7="I",'VA_k1=0.1_k2=0.9'!P343,IF($N$7="R",'VA_k1=0.1_k2=0.9'!Q343,IF($N$7="D",'VA_k1=0.1_k2=0.9'!R343,IF($N$7="V",'VA_k1=0.1_k2=0.9'!S343,"")))))))</f>
        <v>0.24673704225551346</v>
      </c>
      <c r="W344" s="133">
        <f>IF($O$15="X",$Q$9,'VA_k1=0.2_k2=0.8'!M343)</f>
        <v>5</v>
      </c>
      <c r="X344" s="133">
        <f>IF($O$15="X",$R$9,IF($N$7="S1",'VA_k1=0.2_k2=0.8'!N343,IF($N$7="S2",'VA_k1=0.2_k2=0.8'!O343,IF($N$7="I",'VA_k1=0.2_k2=0.8'!P343,IF($N$7="R",'VA_k1=0.2_k2=0.8'!Q343,IF($N$7="D",'VA_k1=0.2_k2=0.8'!R343,IF($N$7="V",'VA_k1=0.2_k2=0.8'!S343,"")))))))</f>
        <v>0.24673704225551346</v>
      </c>
      <c r="Y344" s="133">
        <f>IF($O$16="X",$Q$9,'VA_k1=0.3_k2=0.7'!M343)</f>
        <v>5</v>
      </c>
      <c r="Z344" s="133">
        <f>IF($O$16="X",$R$9,IF($N$7="S1",'VA_k1=0.3_k2=0.7'!N343,IF($N$7="S2",'VA_k1=0.3_k2=0.7'!O343,IF($N$7="I",'VA_k1=0.3_k2=0.7'!P343,IF($N$7="R",'VA_k1=0.3_k2=0.7'!Q343,IF($N$7="D",'VA_k1=0.3_k2=0.7'!R343,IF($N$7="V",'VA_k1=0.3_k2=0.7'!S343,"")))))))</f>
        <v>0.24673704225551346</v>
      </c>
      <c r="AA344" s="133">
        <f>IF($O$17="X",$Q$9,'VA_k1=0.4_k2=0.6'!M343)</f>
        <v>5</v>
      </c>
      <c r="AB344" s="133">
        <f>IF($O$17="X",$R$9,IF($N$7="S1",'VA_k1=0.4_k2=0.6'!N343,IF($N$7="S2",'VA_k1=0.4_k2=0.6'!O343,IF($N$7="I",'VA_k1=0.4_k2=0.6'!P343,IF($N$7="R",'VA_k1=0.4_k2=0.6'!Q343,IF($N$7="D",'VA_k1=0.4_k2=0.6'!R343,IF($N$7="V",'VA_k1=0.4_k2=0.6'!S343,"")))))))</f>
        <v>0.24673704225551346</v>
      </c>
      <c r="AC344" s="133">
        <f>IF($O$18="X",$Q$9,'VA_k1=0.5_k2=0.5'!M343)</f>
        <v>5</v>
      </c>
      <c r="AD344" s="133">
        <f>IF($O$18="X",$R$9,IF($N$7="S1",'VA_k1=0.5_k2=0.5'!N343,IF($N$7="S2",'VA_k1=0.5_k2=0.5'!O343,IF($N$7="I",'VA_k1=0.5_k2=0.5'!P343,IF($N$7="R",'VA_k1=0.5_k2=0.5'!Q343,IF($N$7="D",'VA_k1=0.5_k2=0.5'!R343,IF($N$7="V",'VA_k1=0.5_k2=0.5'!S343,"")))))))</f>
        <v>0.24673704225551346</v>
      </c>
      <c r="AE344" s="133">
        <f>IF($O$19="X",$Q$9,'VA_k1=0.6_k2=0.4'!M343)</f>
        <v>5</v>
      </c>
      <c r="AF344" s="133">
        <f>IF($O$19="X",$R$9,IF($N$7="S1",'VA_k1=0.6_k2=0.4'!N343,IF($N$7="S2",'VA_k1=0.6_k2=0.4'!O343,IF($N$7="I",'VA_k1=0.6_k2=0.4'!P343,IF($N$7="R",'VA_k1=0.6_k2=0.4'!Q343,IF($N$7="D",'VA_k1=0.6_k2=0.4'!R343,IF($N$7="V",'VA_k1=0.6_k2=0.4'!S343,"")))))))</f>
        <v>0.24673704225551346</v>
      </c>
      <c r="AG344" s="133">
        <f>IF($O$20="X",$Q$9,'VA_k1=0.7_k2=0.3'!M343)</f>
        <v>5</v>
      </c>
      <c r="AH344" s="133">
        <f>IF($O$20="X",$R$9,IF($N$7="S1",'VA_k1=0.7_k2=0.3'!N343,IF($N$7="S2",'VA_k1=0.7_k2=0.3'!O343,IF($N$7="I",'VA_k1=0.7_k2=0.3'!P343,IF($N$7="R",'VA_k1=0.7_k2=0.3'!Q343,IF($N$7="D",'VA_k1=0.7_k2=0.3'!R343,IF($N$7="V",'VA_k1=0.7_k2=0.3'!S343,"")))))))</f>
        <v>0.24673704225551346</v>
      </c>
      <c r="AI344" s="133">
        <f>IF($O$21="X",$Q$9,'VA_k1=0.8_k2=0.2'!M343)</f>
        <v>5</v>
      </c>
      <c r="AJ344" s="133">
        <f>IF($O$21="X",$R$9,IF($N$7="S1",'VA_k1=0.8_k2=0.2'!N343,IF($N$7="S2",'VA_k1=0.8_k2=0.2'!O343,IF($N$7="I",'VA_k1=0.8_k2=0.2'!P343,IF($N$7="R",'VA_k1=0.8_k2=0.2'!Q343,IF($N$7="D",'VA_k1=0.8_k2=0.2'!R343,IF($N$7="V",'VA_k1=0.8_k2=0.2'!S343,"")))))))</f>
        <v>0.24673704225551346</v>
      </c>
      <c r="AK344" s="133" t="e">
        <f>IF($O$22="X",$Q$9,'VA_k1=0.9_k2=0.1'!M343)</f>
        <v>#N/A</v>
      </c>
      <c r="AL344" s="133" t="e">
        <f>IF($O$22="X",$R$9,IF($N$7="S1",'VA_k1=0.9_k2=0.1'!N343,IF($N$7="S2",'VA_k1=0.9_k2=0.1'!O343,IF($N$7="I",'VA_k1=0.9_k2=0.1'!P343,IF($N$7="R",'VA_k1=0.9_k2=0.1'!Q343,IF($N$7="D",'VA_k1=0.9_k2=0.1'!R343,IF($N$7="V",'VA_k1=0.9_k2=0.1'!S343,"")))))))</f>
        <v>#N/A</v>
      </c>
      <c r="AM344" s="133">
        <f>IF($O$23="X",$Q$9,'VA_k1=1.0_k2=0.0'!M343)</f>
        <v>5</v>
      </c>
      <c r="AN344" s="133">
        <f>IF($O$23="X",$R$9,IF($N$7="S1",'VA_k1=1.0_k2=0.0'!N343,IF($N$7="S2",'VA_k1=1.0_k2=0.0'!O343,IF($N$7="I",'VA_k1=1.0_k2=0.0'!P343,IF($N$7="R",'VA_k1=1.0_k2=0.0'!Q343,IF($N$7="D",'VA_k1=1.0_k2=0.0'!R343,IF($N$7="V",'VA_k1=1.0_k2=0.0'!S343,"")))))))</f>
        <v>0.24673704225551346</v>
      </c>
    </row>
    <row r="345" spans="17:40" x14ac:dyDescent="0.25">
      <c r="Q345" s="133" t="e">
        <f>IF($O$12="X",$Q$9,'RESULTS (2S)'!B359)</f>
        <v>#N/A</v>
      </c>
      <c r="R345" s="133" t="e">
        <f>IF($O$12="X",$R$9,IF($N$7="S1",'RESULTS (2S)'!C359,IF($N$7="S2",'RESULTS (2S)'!D359,IF($N$7="I",'RESULTS (2S)'!E359,IF($N$7="R",'RESULTS (2S)'!F359,IF($N$7="D",'RESULTS (2S)'!G359,IF($N$7="V",'RESULTS (2S)'!H359,"")))))))</f>
        <v>#N/A</v>
      </c>
      <c r="S345" s="133">
        <f>IF($O$13="X",$Q$9,'VA_k1=0.0_k2=1.0'!M344)</f>
        <v>5</v>
      </c>
      <c r="T345" s="133">
        <f>IF($O$13="X",$R$9,IF($N$7="S1",'VA_k1=0.0_k2=1.0'!N344,IF($N$7="S2",'VA_k1=0.0_k2=1.0'!O344,IF($N$7="I",'VA_k1=0.0_k2=1.0'!P344,IF($N$7="R",'VA_k1=0.0_k2=1.0'!Q344,IF($N$7="D",'VA_k1=0.0_k2=1.0'!R344,IF($N$7="V",'VA_k1=0.0_k2=1.0'!S344,"")))))))</f>
        <v>0.24673704225551346</v>
      </c>
      <c r="U345" s="133">
        <f>IF($O$14="X",$Q$9,'VA_k1=0.1_k2=0.9'!M344)</f>
        <v>5</v>
      </c>
      <c r="V345" s="133">
        <f>IF($O$14="X",$R$9,IF($N$7="S1",'VA_k1=0.1_k2=0.9'!N344,IF($N$7="S2",'VA_k1=0.1_k2=0.9'!O344,IF($N$7="I",'VA_k1=0.1_k2=0.9'!P344,IF($N$7="R",'VA_k1=0.1_k2=0.9'!Q344,IF($N$7="D",'VA_k1=0.1_k2=0.9'!R344,IF($N$7="V",'VA_k1=0.1_k2=0.9'!S344,"")))))))</f>
        <v>0.24673704225551346</v>
      </c>
      <c r="W345" s="133">
        <f>IF($O$15="X",$Q$9,'VA_k1=0.2_k2=0.8'!M344)</f>
        <v>5</v>
      </c>
      <c r="X345" s="133">
        <f>IF($O$15="X",$R$9,IF($N$7="S1",'VA_k1=0.2_k2=0.8'!N344,IF($N$7="S2",'VA_k1=0.2_k2=0.8'!O344,IF($N$7="I",'VA_k1=0.2_k2=0.8'!P344,IF($N$7="R",'VA_k1=0.2_k2=0.8'!Q344,IF($N$7="D",'VA_k1=0.2_k2=0.8'!R344,IF($N$7="V",'VA_k1=0.2_k2=0.8'!S344,"")))))))</f>
        <v>0.24673704225551346</v>
      </c>
      <c r="Y345" s="133">
        <f>IF($O$16="X",$Q$9,'VA_k1=0.3_k2=0.7'!M344)</f>
        <v>5</v>
      </c>
      <c r="Z345" s="133">
        <f>IF($O$16="X",$R$9,IF($N$7="S1",'VA_k1=0.3_k2=0.7'!N344,IF($N$7="S2",'VA_k1=0.3_k2=0.7'!O344,IF($N$7="I",'VA_k1=0.3_k2=0.7'!P344,IF($N$7="R",'VA_k1=0.3_k2=0.7'!Q344,IF($N$7="D",'VA_k1=0.3_k2=0.7'!R344,IF($N$7="V",'VA_k1=0.3_k2=0.7'!S344,"")))))))</f>
        <v>0.24673704225551346</v>
      </c>
      <c r="AA345" s="133">
        <f>IF($O$17="X",$Q$9,'VA_k1=0.4_k2=0.6'!M344)</f>
        <v>5</v>
      </c>
      <c r="AB345" s="133">
        <f>IF($O$17="X",$R$9,IF($N$7="S1",'VA_k1=0.4_k2=0.6'!N344,IF($N$7="S2",'VA_k1=0.4_k2=0.6'!O344,IF($N$7="I",'VA_k1=0.4_k2=0.6'!P344,IF($N$7="R",'VA_k1=0.4_k2=0.6'!Q344,IF($N$7="D",'VA_k1=0.4_k2=0.6'!R344,IF($N$7="V",'VA_k1=0.4_k2=0.6'!S344,"")))))))</f>
        <v>0.24673704225551346</v>
      </c>
      <c r="AC345" s="133">
        <f>IF($O$18="X",$Q$9,'VA_k1=0.5_k2=0.5'!M344)</f>
        <v>5</v>
      </c>
      <c r="AD345" s="133">
        <f>IF($O$18="X",$R$9,IF($N$7="S1",'VA_k1=0.5_k2=0.5'!N344,IF($N$7="S2",'VA_k1=0.5_k2=0.5'!O344,IF($N$7="I",'VA_k1=0.5_k2=0.5'!P344,IF($N$7="R",'VA_k1=0.5_k2=0.5'!Q344,IF($N$7="D",'VA_k1=0.5_k2=0.5'!R344,IF($N$7="V",'VA_k1=0.5_k2=0.5'!S344,"")))))))</f>
        <v>0.24673704225551346</v>
      </c>
      <c r="AE345" s="133">
        <f>IF($O$19="X",$Q$9,'VA_k1=0.6_k2=0.4'!M344)</f>
        <v>5</v>
      </c>
      <c r="AF345" s="133">
        <f>IF($O$19="X",$R$9,IF($N$7="S1",'VA_k1=0.6_k2=0.4'!N344,IF($N$7="S2",'VA_k1=0.6_k2=0.4'!O344,IF($N$7="I",'VA_k1=0.6_k2=0.4'!P344,IF($N$7="R",'VA_k1=0.6_k2=0.4'!Q344,IF($N$7="D",'VA_k1=0.6_k2=0.4'!R344,IF($N$7="V",'VA_k1=0.6_k2=0.4'!S344,"")))))))</f>
        <v>0.24673704225551346</v>
      </c>
      <c r="AG345" s="133">
        <f>IF($O$20="X",$Q$9,'VA_k1=0.7_k2=0.3'!M344)</f>
        <v>5</v>
      </c>
      <c r="AH345" s="133">
        <f>IF($O$20="X",$R$9,IF($N$7="S1",'VA_k1=0.7_k2=0.3'!N344,IF($N$7="S2",'VA_k1=0.7_k2=0.3'!O344,IF($N$7="I",'VA_k1=0.7_k2=0.3'!P344,IF($N$7="R",'VA_k1=0.7_k2=0.3'!Q344,IF($N$7="D",'VA_k1=0.7_k2=0.3'!R344,IF($N$7="V",'VA_k1=0.7_k2=0.3'!S344,"")))))))</f>
        <v>0.24673704225551346</v>
      </c>
      <c r="AI345" s="133">
        <f>IF($O$21="X",$Q$9,'VA_k1=0.8_k2=0.2'!M344)</f>
        <v>5</v>
      </c>
      <c r="AJ345" s="133">
        <f>IF($O$21="X",$R$9,IF($N$7="S1",'VA_k1=0.8_k2=0.2'!N344,IF($N$7="S2",'VA_k1=0.8_k2=0.2'!O344,IF($N$7="I",'VA_k1=0.8_k2=0.2'!P344,IF($N$7="R",'VA_k1=0.8_k2=0.2'!Q344,IF($N$7="D",'VA_k1=0.8_k2=0.2'!R344,IF($N$7="V",'VA_k1=0.8_k2=0.2'!S344,"")))))))</f>
        <v>0.24673704225551346</v>
      </c>
      <c r="AK345" s="133" t="e">
        <f>IF($O$22="X",$Q$9,'VA_k1=0.9_k2=0.1'!M344)</f>
        <v>#N/A</v>
      </c>
      <c r="AL345" s="133" t="e">
        <f>IF($O$22="X",$R$9,IF($N$7="S1",'VA_k1=0.9_k2=0.1'!N344,IF($N$7="S2",'VA_k1=0.9_k2=0.1'!O344,IF($N$7="I",'VA_k1=0.9_k2=0.1'!P344,IF($N$7="R",'VA_k1=0.9_k2=0.1'!Q344,IF($N$7="D",'VA_k1=0.9_k2=0.1'!R344,IF($N$7="V",'VA_k1=0.9_k2=0.1'!S344,"")))))))</f>
        <v>#N/A</v>
      </c>
      <c r="AM345" s="133">
        <f>IF($O$23="X",$Q$9,'VA_k1=1.0_k2=0.0'!M344)</f>
        <v>5</v>
      </c>
      <c r="AN345" s="133">
        <f>IF($O$23="X",$R$9,IF($N$7="S1",'VA_k1=1.0_k2=0.0'!N344,IF($N$7="S2",'VA_k1=1.0_k2=0.0'!O344,IF($N$7="I",'VA_k1=1.0_k2=0.0'!P344,IF($N$7="R",'VA_k1=1.0_k2=0.0'!Q344,IF($N$7="D",'VA_k1=1.0_k2=0.0'!R344,IF($N$7="V",'VA_k1=1.0_k2=0.0'!S344,"")))))))</f>
        <v>0.24673704225551346</v>
      </c>
    </row>
    <row r="346" spans="17:40" x14ac:dyDescent="0.25">
      <c r="Q346" s="133" t="e">
        <f>IF($O$12="X",$Q$9,'RESULTS (2S)'!B360)</f>
        <v>#N/A</v>
      </c>
      <c r="R346" s="133" t="e">
        <f>IF($O$12="X",$R$9,IF($N$7="S1",'RESULTS (2S)'!C360,IF($N$7="S2",'RESULTS (2S)'!D360,IF($N$7="I",'RESULTS (2S)'!E360,IF($N$7="R",'RESULTS (2S)'!F360,IF($N$7="D",'RESULTS (2S)'!G360,IF($N$7="V",'RESULTS (2S)'!H360,"")))))))</f>
        <v>#N/A</v>
      </c>
      <c r="S346" s="133">
        <f>IF($O$13="X",$Q$9,'VA_k1=0.0_k2=1.0'!M345)</f>
        <v>5</v>
      </c>
      <c r="T346" s="133">
        <f>IF($O$13="X",$R$9,IF($N$7="S1",'VA_k1=0.0_k2=1.0'!N345,IF($N$7="S2",'VA_k1=0.0_k2=1.0'!O345,IF($N$7="I",'VA_k1=0.0_k2=1.0'!P345,IF($N$7="R",'VA_k1=0.0_k2=1.0'!Q345,IF($N$7="D",'VA_k1=0.0_k2=1.0'!R345,IF($N$7="V",'VA_k1=0.0_k2=1.0'!S345,"")))))))</f>
        <v>0.24673704225551346</v>
      </c>
      <c r="U346" s="133">
        <f>IF($O$14="X",$Q$9,'VA_k1=0.1_k2=0.9'!M345)</f>
        <v>5</v>
      </c>
      <c r="V346" s="133">
        <f>IF($O$14="X",$R$9,IF($N$7="S1",'VA_k1=0.1_k2=0.9'!N345,IF($N$7="S2",'VA_k1=0.1_k2=0.9'!O345,IF($N$7="I",'VA_k1=0.1_k2=0.9'!P345,IF($N$7="R",'VA_k1=0.1_k2=0.9'!Q345,IF($N$7="D",'VA_k1=0.1_k2=0.9'!R345,IF($N$7="V",'VA_k1=0.1_k2=0.9'!S345,"")))))))</f>
        <v>0.24673704225551346</v>
      </c>
      <c r="W346" s="133">
        <f>IF($O$15="X",$Q$9,'VA_k1=0.2_k2=0.8'!M345)</f>
        <v>5</v>
      </c>
      <c r="X346" s="133">
        <f>IF($O$15="X",$R$9,IF($N$7="S1",'VA_k1=0.2_k2=0.8'!N345,IF($N$7="S2",'VA_k1=0.2_k2=0.8'!O345,IF($N$7="I",'VA_k1=0.2_k2=0.8'!P345,IF($N$7="R",'VA_k1=0.2_k2=0.8'!Q345,IF($N$7="D",'VA_k1=0.2_k2=0.8'!R345,IF($N$7="V",'VA_k1=0.2_k2=0.8'!S345,"")))))))</f>
        <v>0.24673704225551346</v>
      </c>
      <c r="Y346" s="133">
        <f>IF($O$16="X",$Q$9,'VA_k1=0.3_k2=0.7'!M345)</f>
        <v>5</v>
      </c>
      <c r="Z346" s="133">
        <f>IF($O$16="X",$R$9,IF($N$7="S1",'VA_k1=0.3_k2=0.7'!N345,IF($N$7="S2",'VA_k1=0.3_k2=0.7'!O345,IF($N$7="I",'VA_k1=0.3_k2=0.7'!P345,IF($N$7="R",'VA_k1=0.3_k2=0.7'!Q345,IF($N$7="D",'VA_k1=0.3_k2=0.7'!R345,IF($N$7="V",'VA_k1=0.3_k2=0.7'!S345,"")))))))</f>
        <v>0.24673704225551346</v>
      </c>
      <c r="AA346" s="133">
        <f>IF($O$17="X",$Q$9,'VA_k1=0.4_k2=0.6'!M345)</f>
        <v>5</v>
      </c>
      <c r="AB346" s="133">
        <f>IF($O$17="X",$R$9,IF($N$7="S1",'VA_k1=0.4_k2=0.6'!N345,IF($N$7="S2",'VA_k1=0.4_k2=0.6'!O345,IF($N$7="I",'VA_k1=0.4_k2=0.6'!P345,IF($N$7="R",'VA_k1=0.4_k2=0.6'!Q345,IF($N$7="D",'VA_k1=0.4_k2=0.6'!R345,IF($N$7="V",'VA_k1=0.4_k2=0.6'!S345,"")))))))</f>
        <v>0.24673704225551346</v>
      </c>
      <c r="AC346" s="133">
        <f>IF($O$18="X",$Q$9,'VA_k1=0.5_k2=0.5'!M345)</f>
        <v>5</v>
      </c>
      <c r="AD346" s="133">
        <f>IF($O$18="X",$R$9,IF($N$7="S1",'VA_k1=0.5_k2=0.5'!N345,IF($N$7="S2",'VA_k1=0.5_k2=0.5'!O345,IF($N$7="I",'VA_k1=0.5_k2=0.5'!P345,IF($N$7="R",'VA_k1=0.5_k2=0.5'!Q345,IF($N$7="D",'VA_k1=0.5_k2=0.5'!R345,IF($N$7="V",'VA_k1=0.5_k2=0.5'!S345,"")))))))</f>
        <v>0.24673704225551346</v>
      </c>
      <c r="AE346" s="133">
        <f>IF($O$19="X",$Q$9,'VA_k1=0.6_k2=0.4'!M345)</f>
        <v>5</v>
      </c>
      <c r="AF346" s="133">
        <f>IF($O$19="X",$R$9,IF($N$7="S1",'VA_k1=0.6_k2=0.4'!N345,IF($N$7="S2",'VA_k1=0.6_k2=0.4'!O345,IF($N$7="I",'VA_k1=0.6_k2=0.4'!P345,IF($N$7="R",'VA_k1=0.6_k2=0.4'!Q345,IF($N$7="D",'VA_k1=0.6_k2=0.4'!R345,IF($N$7="V",'VA_k1=0.6_k2=0.4'!S345,"")))))))</f>
        <v>0.24673704225551346</v>
      </c>
      <c r="AG346" s="133">
        <f>IF($O$20="X",$Q$9,'VA_k1=0.7_k2=0.3'!M345)</f>
        <v>5</v>
      </c>
      <c r="AH346" s="133">
        <f>IF($O$20="X",$R$9,IF($N$7="S1",'VA_k1=0.7_k2=0.3'!N345,IF($N$7="S2",'VA_k1=0.7_k2=0.3'!O345,IF($N$7="I",'VA_k1=0.7_k2=0.3'!P345,IF($N$7="R",'VA_k1=0.7_k2=0.3'!Q345,IF($N$7="D",'VA_k1=0.7_k2=0.3'!R345,IF($N$7="V",'VA_k1=0.7_k2=0.3'!S345,"")))))))</f>
        <v>0.24673704225551346</v>
      </c>
      <c r="AI346" s="133">
        <f>IF($O$21="X",$Q$9,'VA_k1=0.8_k2=0.2'!M345)</f>
        <v>5</v>
      </c>
      <c r="AJ346" s="133">
        <f>IF($O$21="X",$R$9,IF($N$7="S1",'VA_k1=0.8_k2=0.2'!N345,IF($N$7="S2",'VA_k1=0.8_k2=0.2'!O345,IF($N$7="I",'VA_k1=0.8_k2=0.2'!P345,IF($N$7="R",'VA_k1=0.8_k2=0.2'!Q345,IF($N$7="D",'VA_k1=0.8_k2=0.2'!R345,IF($N$7="V",'VA_k1=0.8_k2=0.2'!S345,"")))))))</f>
        <v>0.24673704225551346</v>
      </c>
      <c r="AK346" s="133" t="e">
        <f>IF($O$22="X",$Q$9,'VA_k1=0.9_k2=0.1'!M345)</f>
        <v>#N/A</v>
      </c>
      <c r="AL346" s="133" t="e">
        <f>IF($O$22="X",$R$9,IF($N$7="S1",'VA_k1=0.9_k2=0.1'!N345,IF($N$7="S2",'VA_k1=0.9_k2=0.1'!O345,IF($N$7="I",'VA_k1=0.9_k2=0.1'!P345,IF($N$7="R",'VA_k1=0.9_k2=0.1'!Q345,IF($N$7="D",'VA_k1=0.9_k2=0.1'!R345,IF($N$7="V",'VA_k1=0.9_k2=0.1'!S345,"")))))))</f>
        <v>#N/A</v>
      </c>
      <c r="AM346" s="133">
        <f>IF($O$23="X",$Q$9,'VA_k1=1.0_k2=0.0'!M345)</f>
        <v>5</v>
      </c>
      <c r="AN346" s="133">
        <f>IF($O$23="X",$R$9,IF($N$7="S1",'VA_k1=1.0_k2=0.0'!N345,IF($N$7="S2",'VA_k1=1.0_k2=0.0'!O345,IF($N$7="I",'VA_k1=1.0_k2=0.0'!P345,IF($N$7="R",'VA_k1=1.0_k2=0.0'!Q345,IF($N$7="D",'VA_k1=1.0_k2=0.0'!R345,IF($N$7="V",'VA_k1=1.0_k2=0.0'!S345,"")))))))</f>
        <v>0.24673704225551346</v>
      </c>
    </row>
    <row r="347" spans="17:40" x14ac:dyDescent="0.25">
      <c r="Q347" s="133" t="e">
        <f>IF($O$12="X",$Q$9,'RESULTS (2S)'!B361)</f>
        <v>#N/A</v>
      </c>
      <c r="R347" s="133" t="e">
        <f>IF($O$12="X",$R$9,IF($N$7="S1",'RESULTS (2S)'!C361,IF($N$7="S2",'RESULTS (2S)'!D361,IF($N$7="I",'RESULTS (2S)'!E361,IF($N$7="R",'RESULTS (2S)'!F361,IF($N$7="D",'RESULTS (2S)'!G361,IF($N$7="V",'RESULTS (2S)'!H361,"")))))))</f>
        <v>#N/A</v>
      </c>
      <c r="S347" s="133">
        <f>IF($O$13="X",$Q$9,'VA_k1=0.0_k2=1.0'!M346)</f>
        <v>5</v>
      </c>
      <c r="T347" s="133">
        <f>IF($O$13="X",$R$9,IF($N$7="S1",'VA_k1=0.0_k2=1.0'!N346,IF($N$7="S2",'VA_k1=0.0_k2=1.0'!O346,IF($N$7="I",'VA_k1=0.0_k2=1.0'!P346,IF($N$7="R",'VA_k1=0.0_k2=1.0'!Q346,IF($N$7="D",'VA_k1=0.0_k2=1.0'!R346,IF($N$7="V",'VA_k1=0.0_k2=1.0'!S346,"")))))))</f>
        <v>0.24673704225551346</v>
      </c>
      <c r="U347" s="133">
        <f>IF($O$14="X",$Q$9,'VA_k1=0.1_k2=0.9'!M346)</f>
        <v>5</v>
      </c>
      <c r="V347" s="133">
        <f>IF($O$14="X",$R$9,IF($N$7="S1",'VA_k1=0.1_k2=0.9'!N346,IF($N$7="S2",'VA_k1=0.1_k2=0.9'!O346,IF($N$7="I",'VA_k1=0.1_k2=0.9'!P346,IF($N$7="R",'VA_k1=0.1_k2=0.9'!Q346,IF($N$7="D",'VA_k1=0.1_k2=0.9'!R346,IF($N$7="V",'VA_k1=0.1_k2=0.9'!S346,"")))))))</f>
        <v>0.24673704225551346</v>
      </c>
      <c r="W347" s="133">
        <f>IF($O$15="X",$Q$9,'VA_k1=0.2_k2=0.8'!M346)</f>
        <v>5</v>
      </c>
      <c r="X347" s="133">
        <f>IF($O$15="X",$R$9,IF($N$7="S1",'VA_k1=0.2_k2=0.8'!N346,IF($N$7="S2",'VA_k1=0.2_k2=0.8'!O346,IF($N$7="I",'VA_k1=0.2_k2=0.8'!P346,IF($N$7="R",'VA_k1=0.2_k2=0.8'!Q346,IF($N$7="D",'VA_k1=0.2_k2=0.8'!R346,IF($N$7="V",'VA_k1=0.2_k2=0.8'!S346,"")))))))</f>
        <v>0.24673704225551346</v>
      </c>
      <c r="Y347" s="133">
        <f>IF($O$16="X",$Q$9,'VA_k1=0.3_k2=0.7'!M346)</f>
        <v>5</v>
      </c>
      <c r="Z347" s="133">
        <f>IF($O$16="X",$R$9,IF($N$7="S1",'VA_k1=0.3_k2=0.7'!N346,IF($N$7="S2",'VA_k1=0.3_k2=0.7'!O346,IF($N$7="I",'VA_k1=0.3_k2=0.7'!P346,IF($N$7="R",'VA_k1=0.3_k2=0.7'!Q346,IF($N$7="D",'VA_k1=0.3_k2=0.7'!R346,IF($N$7="V",'VA_k1=0.3_k2=0.7'!S346,"")))))))</f>
        <v>0.24673704225551346</v>
      </c>
      <c r="AA347" s="133">
        <f>IF($O$17="X",$Q$9,'VA_k1=0.4_k2=0.6'!M346)</f>
        <v>5</v>
      </c>
      <c r="AB347" s="133">
        <f>IF($O$17="X",$R$9,IF($N$7="S1",'VA_k1=0.4_k2=0.6'!N346,IF($N$7="S2",'VA_k1=0.4_k2=0.6'!O346,IF($N$7="I",'VA_k1=0.4_k2=0.6'!P346,IF($N$7="R",'VA_k1=0.4_k2=0.6'!Q346,IF($N$7="D",'VA_k1=0.4_k2=0.6'!R346,IF($N$7="V",'VA_k1=0.4_k2=0.6'!S346,"")))))))</f>
        <v>0.24673704225551346</v>
      </c>
      <c r="AC347" s="133">
        <f>IF($O$18="X",$Q$9,'VA_k1=0.5_k2=0.5'!M346)</f>
        <v>5</v>
      </c>
      <c r="AD347" s="133">
        <f>IF($O$18="X",$R$9,IF($N$7="S1",'VA_k1=0.5_k2=0.5'!N346,IF($N$7="S2",'VA_k1=0.5_k2=0.5'!O346,IF($N$7="I",'VA_k1=0.5_k2=0.5'!P346,IF($N$7="R",'VA_k1=0.5_k2=0.5'!Q346,IF($N$7="D",'VA_k1=0.5_k2=0.5'!R346,IF($N$7="V",'VA_k1=0.5_k2=0.5'!S346,"")))))))</f>
        <v>0.24673704225551346</v>
      </c>
      <c r="AE347" s="133">
        <f>IF($O$19="X",$Q$9,'VA_k1=0.6_k2=0.4'!M346)</f>
        <v>5</v>
      </c>
      <c r="AF347" s="133">
        <f>IF($O$19="X",$R$9,IF($N$7="S1",'VA_k1=0.6_k2=0.4'!N346,IF($N$7="S2",'VA_k1=0.6_k2=0.4'!O346,IF($N$7="I",'VA_k1=0.6_k2=0.4'!P346,IF($N$7="R",'VA_k1=0.6_k2=0.4'!Q346,IF($N$7="D",'VA_k1=0.6_k2=0.4'!R346,IF($N$7="V",'VA_k1=0.6_k2=0.4'!S346,"")))))))</f>
        <v>0.24673704225551346</v>
      </c>
      <c r="AG347" s="133">
        <f>IF($O$20="X",$Q$9,'VA_k1=0.7_k2=0.3'!M346)</f>
        <v>5</v>
      </c>
      <c r="AH347" s="133">
        <f>IF($O$20="X",$R$9,IF($N$7="S1",'VA_k1=0.7_k2=0.3'!N346,IF($N$7="S2",'VA_k1=0.7_k2=0.3'!O346,IF($N$7="I",'VA_k1=0.7_k2=0.3'!P346,IF($N$7="R",'VA_k1=0.7_k2=0.3'!Q346,IF($N$7="D",'VA_k1=0.7_k2=0.3'!R346,IF($N$7="V",'VA_k1=0.7_k2=0.3'!S346,"")))))))</f>
        <v>0.24673704225551346</v>
      </c>
      <c r="AI347" s="133">
        <f>IF($O$21="X",$Q$9,'VA_k1=0.8_k2=0.2'!M346)</f>
        <v>5</v>
      </c>
      <c r="AJ347" s="133">
        <f>IF($O$21="X",$R$9,IF($N$7="S1",'VA_k1=0.8_k2=0.2'!N346,IF($N$7="S2",'VA_k1=0.8_k2=0.2'!O346,IF($N$7="I",'VA_k1=0.8_k2=0.2'!P346,IF($N$7="R",'VA_k1=0.8_k2=0.2'!Q346,IF($N$7="D",'VA_k1=0.8_k2=0.2'!R346,IF($N$7="V",'VA_k1=0.8_k2=0.2'!S346,"")))))))</f>
        <v>0.24673704225551346</v>
      </c>
      <c r="AK347" s="133" t="e">
        <f>IF($O$22="X",$Q$9,'VA_k1=0.9_k2=0.1'!M346)</f>
        <v>#N/A</v>
      </c>
      <c r="AL347" s="133" t="e">
        <f>IF($O$22="X",$R$9,IF($N$7="S1",'VA_k1=0.9_k2=0.1'!N346,IF($N$7="S2",'VA_k1=0.9_k2=0.1'!O346,IF($N$7="I",'VA_k1=0.9_k2=0.1'!P346,IF($N$7="R",'VA_k1=0.9_k2=0.1'!Q346,IF($N$7="D",'VA_k1=0.9_k2=0.1'!R346,IF($N$7="V",'VA_k1=0.9_k2=0.1'!S346,"")))))))</f>
        <v>#N/A</v>
      </c>
      <c r="AM347" s="133">
        <f>IF($O$23="X",$Q$9,'VA_k1=1.0_k2=0.0'!M346)</f>
        <v>5</v>
      </c>
      <c r="AN347" s="133">
        <f>IF($O$23="X",$R$9,IF($N$7="S1",'VA_k1=1.0_k2=0.0'!N346,IF($N$7="S2",'VA_k1=1.0_k2=0.0'!O346,IF($N$7="I",'VA_k1=1.0_k2=0.0'!P346,IF($N$7="R",'VA_k1=1.0_k2=0.0'!Q346,IF($N$7="D",'VA_k1=1.0_k2=0.0'!R346,IF($N$7="V",'VA_k1=1.0_k2=0.0'!S346,"")))))))</f>
        <v>0.24673704225551346</v>
      </c>
    </row>
    <row r="348" spans="17:40" x14ac:dyDescent="0.25">
      <c r="Q348" s="133" t="e">
        <f>IF($O$12="X",$Q$9,'RESULTS (2S)'!B362)</f>
        <v>#N/A</v>
      </c>
      <c r="R348" s="133" t="e">
        <f>IF($O$12="X",$R$9,IF($N$7="S1",'RESULTS (2S)'!C362,IF($N$7="S2",'RESULTS (2S)'!D362,IF($N$7="I",'RESULTS (2S)'!E362,IF($N$7="R",'RESULTS (2S)'!F362,IF($N$7="D",'RESULTS (2S)'!G362,IF($N$7="V",'RESULTS (2S)'!H362,"")))))))</f>
        <v>#N/A</v>
      </c>
      <c r="S348" s="133">
        <f>IF($O$13="X",$Q$9,'VA_k1=0.0_k2=1.0'!M347)</f>
        <v>5</v>
      </c>
      <c r="T348" s="133">
        <f>IF($O$13="X",$R$9,IF($N$7="S1",'VA_k1=0.0_k2=1.0'!N347,IF($N$7="S2",'VA_k1=0.0_k2=1.0'!O347,IF($N$7="I",'VA_k1=0.0_k2=1.0'!P347,IF($N$7="R",'VA_k1=0.0_k2=1.0'!Q347,IF($N$7="D",'VA_k1=0.0_k2=1.0'!R347,IF($N$7="V",'VA_k1=0.0_k2=1.0'!S347,"")))))))</f>
        <v>0.24673704225551346</v>
      </c>
      <c r="U348" s="133">
        <f>IF($O$14="X",$Q$9,'VA_k1=0.1_k2=0.9'!M347)</f>
        <v>5</v>
      </c>
      <c r="V348" s="133">
        <f>IF($O$14="X",$R$9,IF($N$7="S1",'VA_k1=0.1_k2=0.9'!N347,IF($N$7="S2",'VA_k1=0.1_k2=0.9'!O347,IF($N$7="I",'VA_k1=0.1_k2=0.9'!P347,IF($N$7="R",'VA_k1=0.1_k2=0.9'!Q347,IF($N$7="D",'VA_k1=0.1_k2=0.9'!R347,IF($N$7="V",'VA_k1=0.1_k2=0.9'!S347,"")))))))</f>
        <v>0.24673704225551346</v>
      </c>
      <c r="W348" s="133">
        <f>IF($O$15="X",$Q$9,'VA_k1=0.2_k2=0.8'!M347)</f>
        <v>5</v>
      </c>
      <c r="X348" s="133">
        <f>IF($O$15="X",$R$9,IF($N$7="S1",'VA_k1=0.2_k2=0.8'!N347,IF($N$7="S2",'VA_k1=0.2_k2=0.8'!O347,IF($N$7="I",'VA_k1=0.2_k2=0.8'!P347,IF($N$7="R",'VA_k1=0.2_k2=0.8'!Q347,IF($N$7="D",'VA_k1=0.2_k2=0.8'!R347,IF($N$7="V",'VA_k1=0.2_k2=0.8'!S347,"")))))))</f>
        <v>0.24673704225551346</v>
      </c>
      <c r="Y348" s="133">
        <f>IF($O$16="X",$Q$9,'VA_k1=0.3_k2=0.7'!M347)</f>
        <v>5</v>
      </c>
      <c r="Z348" s="133">
        <f>IF($O$16="X",$R$9,IF($N$7="S1",'VA_k1=0.3_k2=0.7'!N347,IF($N$7="S2",'VA_k1=0.3_k2=0.7'!O347,IF($N$7="I",'VA_k1=0.3_k2=0.7'!P347,IF($N$7="R",'VA_k1=0.3_k2=0.7'!Q347,IF($N$7="D",'VA_k1=0.3_k2=0.7'!R347,IF($N$7="V",'VA_k1=0.3_k2=0.7'!S347,"")))))))</f>
        <v>0.24673704225551346</v>
      </c>
      <c r="AA348" s="133">
        <f>IF($O$17="X",$Q$9,'VA_k1=0.4_k2=0.6'!M347)</f>
        <v>5</v>
      </c>
      <c r="AB348" s="133">
        <f>IF($O$17="X",$R$9,IF($N$7="S1",'VA_k1=0.4_k2=0.6'!N347,IF($N$7="S2",'VA_k1=0.4_k2=0.6'!O347,IF($N$7="I",'VA_k1=0.4_k2=0.6'!P347,IF($N$7="R",'VA_k1=0.4_k2=0.6'!Q347,IF($N$7="D",'VA_k1=0.4_k2=0.6'!R347,IF($N$7="V",'VA_k1=0.4_k2=0.6'!S347,"")))))))</f>
        <v>0.24673704225551346</v>
      </c>
      <c r="AC348" s="133">
        <f>IF($O$18="X",$Q$9,'VA_k1=0.5_k2=0.5'!M347)</f>
        <v>5</v>
      </c>
      <c r="AD348" s="133">
        <f>IF($O$18="X",$R$9,IF($N$7="S1",'VA_k1=0.5_k2=0.5'!N347,IF($N$7="S2",'VA_k1=0.5_k2=0.5'!O347,IF($N$7="I",'VA_k1=0.5_k2=0.5'!P347,IF($N$7="R",'VA_k1=0.5_k2=0.5'!Q347,IF($N$7="D",'VA_k1=0.5_k2=0.5'!R347,IF($N$7="V",'VA_k1=0.5_k2=0.5'!S347,"")))))))</f>
        <v>0.24673704225551346</v>
      </c>
      <c r="AE348" s="133">
        <f>IF($O$19="X",$Q$9,'VA_k1=0.6_k2=0.4'!M347)</f>
        <v>5</v>
      </c>
      <c r="AF348" s="133">
        <f>IF($O$19="X",$R$9,IF($N$7="S1",'VA_k1=0.6_k2=0.4'!N347,IF($N$7="S2",'VA_k1=0.6_k2=0.4'!O347,IF($N$7="I",'VA_k1=0.6_k2=0.4'!P347,IF($N$7="R",'VA_k1=0.6_k2=0.4'!Q347,IF($N$7="D",'VA_k1=0.6_k2=0.4'!R347,IF($N$7="V",'VA_k1=0.6_k2=0.4'!S347,"")))))))</f>
        <v>0.24673704225551346</v>
      </c>
      <c r="AG348" s="133">
        <f>IF($O$20="X",$Q$9,'VA_k1=0.7_k2=0.3'!M347)</f>
        <v>5</v>
      </c>
      <c r="AH348" s="133">
        <f>IF($O$20="X",$R$9,IF($N$7="S1",'VA_k1=0.7_k2=0.3'!N347,IF($N$7="S2",'VA_k1=0.7_k2=0.3'!O347,IF($N$7="I",'VA_k1=0.7_k2=0.3'!P347,IF($N$7="R",'VA_k1=0.7_k2=0.3'!Q347,IF($N$7="D",'VA_k1=0.7_k2=0.3'!R347,IF($N$7="V",'VA_k1=0.7_k2=0.3'!S347,"")))))))</f>
        <v>0.24673704225551346</v>
      </c>
      <c r="AI348" s="133">
        <f>IF($O$21="X",$Q$9,'VA_k1=0.8_k2=0.2'!M347)</f>
        <v>5</v>
      </c>
      <c r="AJ348" s="133">
        <f>IF($O$21="X",$R$9,IF($N$7="S1",'VA_k1=0.8_k2=0.2'!N347,IF($N$7="S2",'VA_k1=0.8_k2=0.2'!O347,IF($N$7="I",'VA_k1=0.8_k2=0.2'!P347,IF($N$7="R",'VA_k1=0.8_k2=0.2'!Q347,IF($N$7="D",'VA_k1=0.8_k2=0.2'!R347,IF($N$7="V",'VA_k1=0.8_k2=0.2'!S347,"")))))))</f>
        <v>0.24673704225551346</v>
      </c>
      <c r="AK348" s="133" t="e">
        <f>IF($O$22="X",$Q$9,'VA_k1=0.9_k2=0.1'!M347)</f>
        <v>#N/A</v>
      </c>
      <c r="AL348" s="133" t="e">
        <f>IF($O$22="X",$R$9,IF($N$7="S1",'VA_k1=0.9_k2=0.1'!N347,IF($N$7="S2",'VA_k1=0.9_k2=0.1'!O347,IF($N$7="I",'VA_k1=0.9_k2=0.1'!P347,IF($N$7="R",'VA_k1=0.9_k2=0.1'!Q347,IF($N$7="D",'VA_k1=0.9_k2=0.1'!R347,IF($N$7="V",'VA_k1=0.9_k2=0.1'!S347,"")))))))</f>
        <v>#N/A</v>
      </c>
      <c r="AM348" s="133">
        <f>IF($O$23="X",$Q$9,'VA_k1=1.0_k2=0.0'!M347)</f>
        <v>5</v>
      </c>
      <c r="AN348" s="133">
        <f>IF($O$23="X",$R$9,IF($N$7="S1",'VA_k1=1.0_k2=0.0'!N347,IF($N$7="S2",'VA_k1=1.0_k2=0.0'!O347,IF($N$7="I",'VA_k1=1.0_k2=0.0'!P347,IF($N$7="R",'VA_k1=1.0_k2=0.0'!Q347,IF($N$7="D",'VA_k1=1.0_k2=0.0'!R347,IF($N$7="V",'VA_k1=1.0_k2=0.0'!S347,"")))))))</f>
        <v>0.24673704225551346</v>
      </c>
    </row>
    <row r="349" spans="17:40" x14ac:dyDescent="0.25">
      <c r="Q349" s="133" t="e">
        <f>IF($O$12="X",$Q$9,'RESULTS (2S)'!B363)</f>
        <v>#N/A</v>
      </c>
      <c r="R349" s="133" t="e">
        <f>IF($O$12="X",$R$9,IF($N$7="S1",'RESULTS (2S)'!C363,IF($N$7="S2",'RESULTS (2S)'!D363,IF($N$7="I",'RESULTS (2S)'!E363,IF($N$7="R",'RESULTS (2S)'!F363,IF($N$7="D",'RESULTS (2S)'!G363,IF($N$7="V",'RESULTS (2S)'!H363,"")))))))</f>
        <v>#N/A</v>
      </c>
      <c r="S349" s="133">
        <f>IF($O$13="X",$Q$9,'VA_k1=0.0_k2=1.0'!M348)</f>
        <v>5</v>
      </c>
      <c r="T349" s="133">
        <f>IF($O$13="X",$R$9,IF($N$7="S1",'VA_k1=0.0_k2=1.0'!N348,IF($N$7="S2",'VA_k1=0.0_k2=1.0'!O348,IF($N$7="I",'VA_k1=0.0_k2=1.0'!P348,IF($N$7="R",'VA_k1=0.0_k2=1.0'!Q348,IF($N$7="D",'VA_k1=0.0_k2=1.0'!R348,IF($N$7="V",'VA_k1=0.0_k2=1.0'!S348,"")))))))</f>
        <v>0.24673704225551346</v>
      </c>
      <c r="U349" s="133">
        <f>IF($O$14="X",$Q$9,'VA_k1=0.1_k2=0.9'!M348)</f>
        <v>5</v>
      </c>
      <c r="V349" s="133">
        <f>IF($O$14="X",$R$9,IF($N$7="S1",'VA_k1=0.1_k2=0.9'!N348,IF($N$7="S2",'VA_k1=0.1_k2=0.9'!O348,IF($N$7="I",'VA_k1=0.1_k2=0.9'!P348,IF($N$7="R",'VA_k1=0.1_k2=0.9'!Q348,IF($N$7="D",'VA_k1=0.1_k2=0.9'!R348,IF($N$7="V",'VA_k1=0.1_k2=0.9'!S348,"")))))))</f>
        <v>0.24673704225551346</v>
      </c>
      <c r="W349" s="133">
        <f>IF($O$15="X",$Q$9,'VA_k1=0.2_k2=0.8'!M348)</f>
        <v>5</v>
      </c>
      <c r="X349" s="133">
        <f>IF($O$15="X",$R$9,IF($N$7="S1",'VA_k1=0.2_k2=0.8'!N348,IF($N$7="S2",'VA_k1=0.2_k2=0.8'!O348,IF($N$7="I",'VA_k1=0.2_k2=0.8'!P348,IF($N$7="R",'VA_k1=0.2_k2=0.8'!Q348,IF($N$7="D",'VA_k1=0.2_k2=0.8'!R348,IF($N$7="V",'VA_k1=0.2_k2=0.8'!S348,"")))))))</f>
        <v>0.24673704225551346</v>
      </c>
      <c r="Y349" s="133">
        <f>IF($O$16="X",$Q$9,'VA_k1=0.3_k2=0.7'!M348)</f>
        <v>5</v>
      </c>
      <c r="Z349" s="133">
        <f>IF($O$16="X",$R$9,IF($N$7="S1",'VA_k1=0.3_k2=0.7'!N348,IF($N$7="S2",'VA_k1=0.3_k2=0.7'!O348,IF($N$7="I",'VA_k1=0.3_k2=0.7'!P348,IF($N$7="R",'VA_k1=0.3_k2=0.7'!Q348,IF($N$7="D",'VA_k1=0.3_k2=0.7'!R348,IF($N$7="V",'VA_k1=0.3_k2=0.7'!S348,"")))))))</f>
        <v>0.24673704225551346</v>
      </c>
      <c r="AA349" s="133">
        <f>IF($O$17="X",$Q$9,'VA_k1=0.4_k2=0.6'!M348)</f>
        <v>5</v>
      </c>
      <c r="AB349" s="133">
        <f>IF($O$17="X",$R$9,IF($N$7="S1",'VA_k1=0.4_k2=0.6'!N348,IF($N$7="S2",'VA_k1=0.4_k2=0.6'!O348,IF($N$7="I",'VA_k1=0.4_k2=0.6'!P348,IF($N$7="R",'VA_k1=0.4_k2=0.6'!Q348,IF($N$7="D",'VA_k1=0.4_k2=0.6'!R348,IF($N$7="V",'VA_k1=0.4_k2=0.6'!S348,"")))))))</f>
        <v>0.24673704225551346</v>
      </c>
      <c r="AC349" s="133">
        <f>IF($O$18="X",$Q$9,'VA_k1=0.5_k2=0.5'!M348)</f>
        <v>5</v>
      </c>
      <c r="AD349" s="133">
        <f>IF($O$18="X",$R$9,IF($N$7="S1",'VA_k1=0.5_k2=0.5'!N348,IF($N$7="S2",'VA_k1=0.5_k2=0.5'!O348,IF($N$7="I",'VA_k1=0.5_k2=0.5'!P348,IF($N$7="R",'VA_k1=0.5_k2=0.5'!Q348,IF($N$7="D",'VA_k1=0.5_k2=0.5'!R348,IF($N$7="V",'VA_k1=0.5_k2=0.5'!S348,"")))))))</f>
        <v>0.24673704225551346</v>
      </c>
      <c r="AE349" s="133">
        <f>IF($O$19="X",$Q$9,'VA_k1=0.6_k2=0.4'!M348)</f>
        <v>5</v>
      </c>
      <c r="AF349" s="133">
        <f>IF($O$19="X",$R$9,IF($N$7="S1",'VA_k1=0.6_k2=0.4'!N348,IF($N$7="S2",'VA_k1=0.6_k2=0.4'!O348,IF($N$7="I",'VA_k1=0.6_k2=0.4'!P348,IF($N$7="R",'VA_k1=0.6_k2=0.4'!Q348,IF($N$7="D",'VA_k1=0.6_k2=0.4'!R348,IF($N$7="V",'VA_k1=0.6_k2=0.4'!S348,"")))))))</f>
        <v>0.24673704225551346</v>
      </c>
      <c r="AG349" s="133">
        <f>IF($O$20="X",$Q$9,'VA_k1=0.7_k2=0.3'!M348)</f>
        <v>5</v>
      </c>
      <c r="AH349" s="133">
        <f>IF($O$20="X",$R$9,IF($N$7="S1",'VA_k1=0.7_k2=0.3'!N348,IF($N$7="S2",'VA_k1=0.7_k2=0.3'!O348,IF($N$7="I",'VA_k1=0.7_k2=0.3'!P348,IF($N$7="R",'VA_k1=0.7_k2=0.3'!Q348,IF($N$7="D",'VA_k1=0.7_k2=0.3'!R348,IF($N$7="V",'VA_k1=0.7_k2=0.3'!S348,"")))))))</f>
        <v>0.24673704225551346</v>
      </c>
      <c r="AI349" s="133">
        <f>IF($O$21="X",$Q$9,'VA_k1=0.8_k2=0.2'!M348)</f>
        <v>5</v>
      </c>
      <c r="AJ349" s="133">
        <f>IF($O$21="X",$R$9,IF($N$7="S1",'VA_k1=0.8_k2=0.2'!N348,IF($N$7="S2",'VA_k1=0.8_k2=0.2'!O348,IF($N$7="I",'VA_k1=0.8_k2=0.2'!P348,IF($N$7="R",'VA_k1=0.8_k2=0.2'!Q348,IF($N$7="D",'VA_k1=0.8_k2=0.2'!R348,IF($N$7="V",'VA_k1=0.8_k2=0.2'!S348,"")))))))</f>
        <v>0.24673704225551346</v>
      </c>
      <c r="AK349" s="133" t="e">
        <f>IF($O$22="X",$Q$9,'VA_k1=0.9_k2=0.1'!M348)</f>
        <v>#N/A</v>
      </c>
      <c r="AL349" s="133" t="e">
        <f>IF($O$22="X",$R$9,IF($N$7="S1",'VA_k1=0.9_k2=0.1'!N348,IF($N$7="S2",'VA_k1=0.9_k2=0.1'!O348,IF($N$7="I",'VA_k1=0.9_k2=0.1'!P348,IF($N$7="R",'VA_k1=0.9_k2=0.1'!Q348,IF($N$7="D",'VA_k1=0.9_k2=0.1'!R348,IF($N$7="V",'VA_k1=0.9_k2=0.1'!S348,"")))))))</f>
        <v>#N/A</v>
      </c>
      <c r="AM349" s="133">
        <f>IF($O$23="X",$Q$9,'VA_k1=1.0_k2=0.0'!M348)</f>
        <v>5</v>
      </c>
      <c r="AN349" s="133">
        <f>IF($O$23="X",$R$9,IF($N$7="S1",'VA_k1=1.0_k2=0.0'!N348,IF($N$7="S2",'VA_k1=1.0_k2=0.0'!O348,IF($N$7="I",'VA_k1=1.0_k2=0.0'!P348,IF($N$7="R",'VA_k1=1.0_k2=0.0'!Q348,IF($N$7="D",'VA_k1=1.0_k2=0.0'!R348,IF($N$7="V",'VA_k1=1.0_k2=0.0'!S348,"")))))))</f>
        <v>0.24673704225551346</v>
      </c>
    </row>
    <row r="350" spans="17:40" x14ac:dyDescent="0.25">
      <c r="Q350" s="133" t="e">
        <f>IF($O$12="X",$Q$9,'RESULTS (2S)'!B364)</f>
        <v>#N/A</v>
      </c>
      <c r="R350" s="133" t="e">
        <f>IF($O$12="X",$R$9,IF($N$7="S1",'RESULTS (2S)'!C364,IF($N$7="S2",'RESULTS (2S)'!D364,IF($N$7="I",'RESULTS (2S)'!E364,IF($N$7="R",'RESULTS (2S)'!F364,IF($N$7="D",'RESULTS (2S)'!G364,IF($N$7="V",'RESULTS (2S)'!H364,"")))))))</f>
        <v>#N/A</v>
      </c>
      <c r="S350" s="133">
        <f>IF($O$13="X",$Q$9,'VA_k1=0.0_k2=1.0'!M349)</f>
        <v>5</v>
      </c>
      <c r="T350" s="133">
        <f>IF($O$13="X",$R$9,IF($N$7="S1",'VA_k1=0.0_k2=1.0'!N349,IF($N$7="S2",'VA_k1=0.0_k2=1.0'!O349,IF($N$7="I",'VA_k1=0.0_k2=1.0'!P349,IF($N$7="R",'VA_k1=0.0_k2=1.0'!Q349,IF($N$7="D",'VA_k1=0.0_k2=1.0'!R349,IF($N$7="V",'VA_k1=0.0_k2=1.0'!S349,"")))))))</f>
        <v>0.24673704225551346</v>
      </c>
      <c r="U350" s="133">
        <f>IF($O$14="X",$Q$9,'VA_k1=0.1_k2=0.9'!M349)</f>
        <v>5</v>
      </c>
      <c r="V350" s="133">
        <f>IF($O$14="X",$R$9,IF($N$7="S1",'VA_k1=0.1_k2=0.9'!N349,IF($N$7="S2",'VA_k1=0.1_k2=0.9'!O349,IF($N$7="I",'VA_k1=0.1_k2=0.9'!P349,IF($N$7="R",'VA_k1=0.1_k2=0.9'!Q349,IF($N$7="D",'VA_k1=0.1_k2=0.9'!R349,IF($N$7="V",'VA_k1=0.1_k2=0.9'!S349,"")))))))</f>
        <v>0.24673704225551346</v>
      </c>
      <c r="W350" s="133">
        <f>IF($O$15="X",$Q$9,'VA_k1=0.2_k2=0.8'!M349)</f>
        <v>5</v>
      </c>
      <c r="X350" s="133">
        <f>IF($O$15="X",$R$9,IF($N$7="S1",'VA_k1=0.2_k2=0.8'!N349,IF($N$7="S2",'VA_k1=0.2_k2=0.8'!O349,IF($N$7="I",'VA_k1=0.2_k2=0.8'!P349,IF($N$7="R",'VA_k1=0.2_k2=0.8'!Q349,IF($N$7="D",'VA_k1=0.2_k2=0.8'!R349,IF($N$7="V",'VA_k1=0.2_k2=0.8'!S349,"")))))))</f>
        <v>0.24673704225551346</v>
      </c>
      <c r="Y350" s="133">
        <f>IF($O$16="X",$Q$9,'VA_k1=0.3_k2=0.7'!M349)</f>
        <v>5</v>
      </c>
      <c r="Z350" s="133">
        <f>IF($O$16="X",$R$9,IF($N$7="S1",'VA_k1=0.3_k2=0.7'!N349,IF($N$7="S2",'VA_k1=0.3_k2=0.7'!O349,IF($N$7="I",'VA_k1=0.3_k2=0.7'!P349,IF($N$7="R",'VA_k1=0.3_k2=0.7'!Q349,IF($N$7="D",'VA_k1=0.3_k2=0.7'!R349,IF($N$7="V",'VA_k1=0.3_k2=0.7'!S349,"")))))))</f>
        <v>0.24673704225551346</v>
      </c>
      <c r="AA350" s="133">
        <f>IF($O$17="X",$Q$9,'VA_k1=0.4_k2=0.6'!M349)</f>
        <v>5</v>
      </c>
      <c r="AB350" s="133">
        <f>IF($O$17="X",$R$9,IF($N$7="S1",'VA_k1=0.4_k2=0.6'!N349,IF($N$7="S2",'VA_k1=0.4_k2=0.6'!O349,IF($N$7="I",'VA_k1=0.4_k2=0.6'!P349,IF($N$7="R",'VA_k1=0.4_k2=0.6'!Q349,IF($N$7="D",'VA_k1=0.4_k2=0.6'!R349,IF($N$7="V",'VA_k1=0.4_k2=0.6'!S349,"")))))))</f>
        <v>0.24673704225551346</v>
      </c>
      <c r="AC350" s="133">
        <f>IF($O$18="X",$Q$9,'VA_k1=0.5_k2=0.5'!M349)</f>
        <v>5</v>
      </c>
      <c r="AD350" s="133">
        <f>IF($O$18="X",$R$9,IF($N$7="S1",'VA_k1=0.5_k2=0.5'!N349,IF($N$7="S2",'VA_k1=0.5_k2=0.5'!O349,IF($N$7="I",'VA_k1=0.5_k2=0.5'!P349,IF($N$7="R",'VA_k1=0.5_k2=0.5'!Q349,IF($N$7="D",'VA_k1=0.5_k2=0.5'!R349,IF($N$7="V",'VA_k1=0.5_k2=0.5'!S349,"")))))))</f>
        <v>0.24673704225551346</v>
      </c>
      <c r="AE350" s="133">
        <f>IF($O$19="X",$Q$9,'VA_k1=0.6_k2=0.4'!M349)</f>
        <v>5</v>
      </c>
      <c r="AF350" s="133">
        <f>IF($O$19="X",$R$9,IF($N$7="S1",'VA_k1=0.6_k2=0.4'!N349,IF($N$7="S2",'VA_k1=0.6_k2=0.4'!O349,IF($N$7="I",'VA_k1=0.6_k2=0.4'!P349,IF($N$7="R",'VA_k1=0.6_k2=0.4'!Q349,IF($N$7="D",'VA_k1=0.6_k2=0.4'!R349,IF($N$7="V",'VA_k1=0.6_k2=0.4'!S349,"")))))))</f>
        <v>0.24673704225551346</v>
      </c>
      <c r="AG350" s="133">
        <f>IF($O$20="X",$Q$9,'VA_k1=0.7_k2=0.3'!M349)</f>
        <v>5</v>
      </c>
      <c r="AH350" s="133">
        <f>IF($O$20="X",$R$9,IF($N$7="S1",'VA_k1=0.7_k2=0.3'!N349,IF($N$7="S2",'VA_k1=0.7_k2=0.3'!O349,IF($N$7="I",'VA_k1=0.7_k2=0.3'!P349,IF($N$7="R",'VA_k1=0.7_k2=0.3'!Q349,IF($N$7="D",'VA_k1=0.7_k2=0.3'!R349,IF($N$7="V",'VA_k1=0.7_k2=0.3'!S349,"")))))))</f>
        <v>0.24673704225551346</v>
      </c>
      <c r="AI350" s="133">
        <f>IF($O$21="X",$Q$9,'VA_k1=0.8_k2=0.2'!M349)</f>
        <v>5</v>
      </c>
      <c r="AJ350" s="133">
        <f>IF($O$21="X",$R$9,IF($N$7="S1",'VA_k1=0.8_k2=0.2'!N349,IF($N$7="S2",'VA_k1=0.8_k2=0.2'!O349,IF($N$7="I",'VA_k1=0.8_k2=0.2'!P349,IF($N$7="R",'VA_k1=0.8_k2=0.2'!Q349,IF($N$7="D",'VA_k1=0.8_k2=0.2'!R349,IF($N$7="V",'VA_k1=0.8_k2=0.2'!S349,"")))))))</f>
        <v>0.24673704225551346</v>
      </c>
      <c r="AK350" s="133" t="e">
        <f>IF($O$22="X",$Q$9,'VA_k1=0.9_k2=0.1'!M349)</f>
        <v>#N/A</v>
      </c>
      <c r="AL350" s="133" t="e">
        <f>IF($O$22="X",$R$9,IF($N$7="S1",'VA_k1=0.9_k2=0.1'!N349,IF($N$7="S2",'VA_k1=0.9_k2=0.1'!O349,IF($N$7="I",'VA_k1=0.9_k2=0.1'!P349,IF($N$7="R",'VA_k1=0.9_k2=0.1'!Q349,IF($N$7="D",'VA_k1=0.9_k2=0.1'!R349,IF($N$7="V",'VA_k1=0.9_k2=0.1'!S349,"")))))))</f>
        <v>#N/A</v>
      </c>
      <c r="AM350" s="133">
        <f>IF($O$23="X",$Q$9,'VA_k1=1.0_k2=0.0'!M349)</f>
        <v>5</v>
      </c>
      <c r="AN350" s="133">
        <f>IF($O$23="X",$R$9,IF($N$7="S1",'VA_k1=1.0_k2=0.0'!N349,IF($N$7="S2",'VA_k1=1.0_k2=0.0'!O349,IF($N$7="I",'VA_k1=1.0_k2=0.0'!P349,IF($N$7="R",'VA_k1=1.0_k2=0.0'!Q349,IF($N$7="D",'VA_k1=1.0_k2=0.0'!R349,IF($N$7="V",'VA_k1=1.0_k2=0.0'!S349,"")))))))</f>
        <v>0.24673704225551346</v>
      </c>
    </row>
    <row r="351" spans="17:40" x14ac:dyDescent="0.25">
      <c r="Q351" s="133" t="e">
        <f>IF($O$12="X",$Q$9,'RESULTS (2S)'!B365)</f>
        <v>#N/A</v>
      </c>
      <c r="R351" s="133" t="e">
        <f>IF($O$12="X",$R$9,IF($N$7="S1",'RESULTS (2S)'!C365,IF($N$7="S2",'RESULTS (2S)'!D365,IF($N$7="I",'RESULTS (2S)'!E365,IF($N$7="R",'RESULTS (2S)'!F365,IF($N$7="D",'RESULTS (2S)'!G365,IF($N$7="V",'RESULTS (2S)'!H365,"")))))))</f>
        <v>#N/A</v>
      </c>
      <c r="S351" s="133">
        <f>IF($O$13="X",$Q$9,'VA_k1=0.0_k2=1.0'!M350)</f>
        <v>5</v>
      </c>
      <c r="T351" s="133">
        <f>IF($O$13="X",$R$9,IF($N$7="S1",'VA_k1=0.0_k2=1.0'!N350,IF($N$7="S2",'VA_k1=0.0_k2=1.0'!O350,IF($N$7="I",'VA_k1=0.0_k2=1.0'!P350,IF($N$7="R",'VA_k1=0.0_k2=1.0'!Q350,IF($N$7="D",'VA_k1=0.0_k2=1.0'!R350,IF($N$7="V",'VA_k1=0.0_k2=1.0'!S350,"")))))))</f>
        <v>0.24673704225551346</v>
      </c>
      <c r="U351" s="133">
        <f>IF($O$14="X",$Q$9,'VA_k1=0.1_k2=0.9'!M350)</f>
        <v>5</v>
      </c>
      <c r="V351" s="133">
        <f>IF($O$14="X",$R$9,IF($N$7="S1",'VA_k1=0.1_k2=0.9'!N350,IF($N$7="S2",'VA_k1=0.1_k2=0.9'!O350,IF($N$7="I",'VA_k1=0.1_k2=0.9'!P350,IF($N$7="R",'VA_k1=0.1_k2=0.9'!Q350,IF($N$7="D",'VA_k1=0.1_k2=0.9'!R350,IF($N$7="V",'VA_k1=0.1_k2=0.9'!S350,"")))))))</f>
        <v>0.24673704225551346</v>
      </c>
      <c r="W351" s="133">
        <f>IF($O$15="X",$Q$9,'VA_k1=0.2_k2=0.8'!M350)</f>
        <v>5</v>
      </c>
      <c r="X351" s="133">
        <f>IF($O$15="X",$R$9,IF($N$7="S1",'VA_k1=0.2_k2=0.8'!N350,IF($N$7="S2",'VA_k1=0.2_k2=0.8'!O350,IF($N$7="I",'VA_k1=0.2_k2=0.8'!P350,IF($N$7="R",'VA_k1=0.2_k2=0.8'!Q350,IF($N$7="D",'VA_k1=0.2_k2=0.8'!R350,IF($N$7="V",'VA_k1=0.2_k2=0.8'!S350,"")))))))</f>
        <v>0.24673704225551346</v>
      </c>
      <c r="Y351" s="133">
        <f>IF($O$16="X",$Q$9,'VA_k1=0.3_k2=0.7'!M350)</f>
        <v>5</v>
      </c>
      <c r="Z351" s="133">
        <f>IF($O$16="X",$R$9,IF($N$7="S1",'VA_k1=0.3_k2=0.7'!N350,IF($N$7="S2",'VA_k1=0.3_k2=0.7'!O350,IF($N$7="I",'VA_k1=0.3_k2=0.7'!P350,IF($N$7="R",'VA_k1=0.3_k2=0.7'!Q350,IF($N$7="D",'VA_k1=0.3_k2=0.7'!R350,IF($N$7="V",'VA_k1=0.3_k2=0.7'!S350,"")))))))</f>
        <v>0.24673704225551346</v>
      </c>
      <c r="AA351" s="133">
        <f>IF($O$17="X",$Q$9,'VA_k1=0.4_k2=0.6'!M350)</f>
        <v>5</v>
      </c>
      <c r="AB351" s="133">
        <f>IF($O$17="X",$R$9,IF($N$7="S1",'VA_k1=0.4_k2=0.6'!N350,IF($N$7="S2",'VA_k1=0.4_k2=0.6'!O350,IF($N$7="I",'VA_k1=0.4_k2=0.6'!P350,IF($N$7="R",'VA_k1=0.4_k2=0.6'!Q350,IF($N$7="D",'VA_k1=0.4_k2=0.6'!R350,IF($N$7="V",'VA_k1=0.4_k2=0.6'!S350,"")))))))</f>
        <v>0.24673704225551346</v>
      </c>
      <c r="AC351" s="133">
        <f>IF($O$18="X",$Q$9,'VA_k1=0.5_k2=0.5'!M350)</f>
        <v>5</v>
      </c>
      <c r="AD351" s="133">
        <f>IF($O$18="X",$R$9,IF($N$7="S1",'VA_k1=0.5_k2=0.5'!N350,IF($N$7="S2",'VA_k1=0.5_k2=0.5'!O350,IF($N$7="I",'VA_k1=0.5_k2=0.5'!P350,IF($N$7="R",'VA_k1=0.5_k2=0.5'!Q350,IF($N$7="D",'VA_k1=0.5_k2=0.5'!R350,IF($N$7="V",'VA_k1=0.5_k2=0.5'!S350,"")))))))</f>
        <v>0.24673704225551346</v>
      </c>
      <c r="AE351" s="133">
        <f>IF($O$19="X",$Q$9,'VA_k1=0.6_k2=0.4'!M350)</f>
        <v>5</v>
      </c>
      <c r="AF351" s="133">
        <f>IF($O$19="X",$R$9,IF($N$7="S1",'VA_k1=0.6_k2=0.4'!N350,IF($N$7="S2",'VA_k1=0.6_k2=0.4'!O350,IF($N$7="I",'VA_k1=0.6_k2=0.4'!P350,IF($N$7="R",'VA_k1=0.6_k2=0.4'!Q350,IF($N$7="D",'VA_k1=0.6_k2=0.4'!R350,IF($N$7="V",'VA_k1=0.6_k2=0.4'!S350,"")))))))</f>
        <v>0.24673704225551346</v>
      </c>
      <c r="AG351" s="133">
        <f>IF($O$20="X",$Q$9,'VA_k1=0.7_k2=0.3'!M350)</f>
        <v>5</v>
      </c>
      <c r="AH351" s="133">
        <f>IF($O$20="X",$R$9,IF($N$7="S1",'VA_k1=0.7_k2=0.3'!N350,IF($N$7="S2",'VA_k1=0.7_k2=0.3'!O350,IF($N$7="I",'VA_k1=0.7_k2=0.3'!P350,IF($N$7="R",'VA_k1=0.7_k2=0.3'!Q350,IF($N$7="D",'VA_k1=0.7_k2=0.3'!R350,IF($N$7="V",'VA_k1=0.7_k2=0.3'!S350,"")))))))</f>
        <v>0.24673704225551346</v>
      </c>
      <c r="AI351" s="133">
        <f>IF($O$21="X",$Q$9,'VA_k1=0.8_k2=0.2'!M350)</f>
        <v>5</v>
      </c>
      <c r="AJ351" s="133">
        <f>IF($O$21="X",$R$9,IF($N$7="S1",'VA_k1=0.8_k2=0.2'!N350,IF($N$7="S2",'VA_k1=0.8_k2=0.2'!O350,IF($N$7="I",'VA_k1=0.8_k2=0.2'!P350,IF($N$7="R",'VA_k1=0.8_k2=0.2'!Q350,IF($N$7="D",'VA_k1=0.8_k2=0.2'!R350,IF($N$7="V",'VA_k1=0.8_k2=0.2'!S350,"")))))))</f>
        <v>0.24673704225551346</v>
      </c>
      <c r="AK351" s="133" t="e">
        <f>IF($O$22="X",$Q$9,'VA_k1=0.9_k2=0.1'!M350)</f>
        <v>#N/A</v>
      </c>
      <c r="AL351" s="133" t="e">
        <f>IF($O$22="X",$R$9,IF($N$7="S1",'VA_k1=0.9_k2=0.1'!N350,IF($N$7="S2",'VA_k1=0.9_k2=0.1'!O350,IF($N$7="I",'VA_k1=0.9_k2=0.1'!P350,IF($N$7="R",'VA_k1=0.9_k2=0.1'!Q350,IF($N$7="D",'VA_k1=0.9_k2=0.1'!R350,IF($N$7="V",'VA_k1=0.9_k2=0.1'!S350,"")))))))</f>
        <v>#N/A</v>
      </c>
      <c r="AM351" s="133">
        <f>IF($O$23="X",$Q$9,'VA_k1=1.0_k2=0.0'!M350)</f>
        <v>5</v>
      </c>
      <c r="AN351" s="133">
        <f>IF($O$23="X",$R$9,IF($N$7="S1",'VA_k1=1.0_k2=0.0'!N350,IF($N$7="S2",'VA_k1=1.0_k2=0.0'!O350,IF($N$7="I",'VA_k1=1.0_k2=0.0'!P350,IF($N$7="R",'VA_k1=1.0_k2=0.0'!Q350,IF($N$7="D",'VA_k1=1.0_k2=0.0'!R350,IF($N$7="V",'VA_k1=1.0_k2=0.0'!S350,"")))))))</f>
        <v>0.24673704225551346</v>
      </c>
    </row>
    <row r="352" spans="17:40" x14ac:dyDescent="0.25">
      <c r="Q352" s="133" t="e">
        <f>IF($O$12="X",$Q$9,'RESULTS (2S)'!B366)</f>
        <v>#N/A</v>
      </c>
      <c r="R352" s="133" t="e">
        <f>IF($O$12="X",$R$9,IF($N$7="S1",'RESULTS (2S)'!C366,IF($N$7="S2",'RESULTS (2S)'!D366,IF($N$7="I",'RESULTS (2S)'!E366,IF($N$7="R",'RESULTS (2S)'!F366,IF($N$7="D",'RESULTS (2S)'!G366,IF($N$7="V",'RESULTS (2S)'!H366,"")))))))</f>
        <v>#N/A</v>
      </c>
      <c r="S352" s="133">
        <f>IF($O$13="X",$Q$9,'VA_k1=0.0_k2=1.0'!M351)</f>
        <v>5</v>
      </c>
      <c r="T352" s="133">
        <f>IF($O$13="X",$R$9,IF($N$7="S1",'VA_k1=0.0_k2=1.0'!N351,IF($N$7="S2",'VA_k1=0.0_k2=1.0'!O351,IF($N$7="I",'VA_k1=0.0_k2=1.0'!P351,IF($N$7="R",'VA_k1=0.0_k2=1.0'!Q351,IF($N$7="D",'VA_k1=0.0_k2=1.0'!R351,IF($N$7="V",'VA_k1=0.0_k2=1.0'!S351,"")))))))</f>
        <v>0.24673704225551346</v>
      </c>
      <c r="U352" s="133">
        <f>IF($O$14="X",$Q$9,'VA_k1=0.1_k2=0.9'!M351)</f>
        <v>5</v>
      </c>
      <c r="V352" s="133">
        <f>IF($O$14="X",$R$9,IF($N$7="S1",'VA_k1=0.1_k2=0.9'!N351,IF($N$7="S2",'VA_k1=0.1_k2=0.9'!O351,IF($N$7="I",'VA_k1=0.1_k2=0.9'!P351,IF($N$7="R",'VA_k1=0.1_k2=0.9'!Q351,IF($N$7="D",'VA_k1=0.1_k2=0.9'!R351,IF($N$7="V",'VA_k1=0.1_k2=0.9'!S351,"")))))))</f>
        <v>0.24673704225551346</v>
      </c>
      <c r="W352" s="133">
        <f>IF($O$15="X",$Q$9,'VA_k1=0.2_k2=0.8'!M351)</f>
        <v>5</v>
      </c>
      <c r="X352" s="133">
        <f>IF($O$15="X",$R$9,IF($N$7="S1",'VA_k1=0.2_k2=0.8'!N351,IF($N$7="S2",'VA_k1=0.2_k2=0.8'!O351,IF($N$7="I",'VA_k1=0.2_k2=0.8'!P351,IF($N$7="R",'VA_k1=0.2_k2=0.8'!Q351,IF($N$7="D",'VA_k1=0.2_k2=0.8'!R351,IF($N$7="V",'VA_k1=0.2_k2=0.8'!S351,"")))))))</f>
        <v>0.24673704225551346</v>
      </c>
      <c r="Y352" s="133">
        <f>IF($O$16="X",$Q$9,'VA_k1=0.3_k2=0.7'!M351)</f>
        <v>5</v>
      </c>
      <c r="Z352" s="133">
        <f>IF($O$16="X",$R$9,IF($N$7="S1",'VA_k1=0.3_k2=0.7'!N351,IF($N$7="S2",'VA_k1=0.3_k2=0.7'!O351,IF($N$7="I",'VA_k1=0.3_k2=0.7'!P351,IF($N$7="R",'VA_k1=0.3_k2=0.7'!Q351,IF($N$7="D",'VA_k1=0.3_k2=0.7'!R351,IF($N$7="V",'VA_k1=0.3_k2=0.7'!S351,"")))))))</f>
        <v>0.24673704225551346</v>
      </c>
      <c r="AA352" s="133">
        <f>IF($O$17="X",$Q$9,'VA_k1=0.4_k2=0.6'!M351)</f>
        <v>5</v>
      </c>
      <c r="AB352" s="133">
        <f>IF($O$17="X",$R$9,IF($N$7="S1",'VA_k1=0.4_k2=0.6'!N351,IF($N$7="S2",'VA_k1=0.4_k2=0.6'!O351,IF($N$7="I",'VA_k1=0.4_k2=0.6'!P351,IF($N$7="R",'VA_k1=0.4_k2=0.6'!Q351,IF($N$7="D",'VA_k1=0.4_k2=0.6'!R351,IF($N$7="V",'VA_k1=0.4_k2=0.6'!S351,"")))))))</f>
        <v>0.24673704225551346</v>
      </c>
      <c r="AC352" s="133">
        <f>IF($O$18="X",$Q$9,'VA_k1=0.5_k2=0.5'!M351)</f>
        <v>5</v>
      </c>
      <c r="AD352" s="133">
        <f>IF($O$18="X",$R$9,IF($N$7="S1",'VA_k1=0.5_k2=0.5'!N351,IF($N$7="S2",'VA_k1=0.5_k2=0.5'!O351,IF($N$7="I",'VA_k1=0.5_k2=0.5'!P351,IF($N$7="R",'VA_k1=0.5_k2=0.5'!Q351,IF($N$7="D",'VA_k1=0.5_k2=0.5'!R351,IF($N$7="V",'VA_k1=0.5_k2=0.5'!S351,"")))))))</f>
        <v>0.24673704225551346</v>
      </c>
      <c r="AE352" s="133">
        <f>IF($O$19="X",$Q$9,'VA_k1=0.6_k2=0.4'!M351)</f>
        <v>5</v>
      </c>
      <c r="AF352" s="133">
        <f>IF($O$19="X",$R$9,IF($N$7="S1",'VA_k1=0.6_k2=0.4'!N351,IF($N$7="S2",'VA_k1=0.6_k2=0.4'!O351,IF($N$7="I",'VA_k1=0.6_k2=0.4'!P351,IF($N$7="R",'VA_k1=0.6_k2=0.4'!Q351,IF($N$7="D",'VA_k1=0.6_k2=0.4'!R351,IF($N$7="V",'VA_k1=0.6_k2=0.4'!S351,"")))))))</f>
        <v>0.24673704225551346</v>
      </c>
      <c r="AG352" s="133">
        <f>IF($O$20="X",$Q$9,'VA_k1=0.7_k2=0.3'!M351)</f>
        <v>5</v>
      </c>
      <c r="AH352" s="133">
        <f>IF($O$20="X",$R$9,IF($N$7="S1",'VA_k1=0.7_k2=0.3'!N351,IF($N$7="S2",'VA_k1=0.7_k2=0.3'!O351,IF($N$7="I",'VA_k1=0.7_k2=0.3'!P351,IF($N$7="R",'VA_k1=0.7_k2=0.3'!Q351,IF($N$7="D",'VA_k1=0.7_k2=0.3'!R351,IF($N$7="V",'VA_k1=0.7_k2=0.3'!S351,"")))))))</f>
        <v>0.24673704225551346</v>
      </c>
      <c r="AI352" s="133">
        <f>IF($O$21="X",$Q$9,'VA_k1=0.8_k2=0.2'!M351)</f>
        <v>5</v>
      </c>
      <c r="AJ352" s="133">
        <f>IF($O$21="X",$R$9,IF($N$7="S1",'VA_k1=0.8_k2=0.2'!N351,IF($N$7="S2",'VA_k1=0.8_k2=0.2'!O351,IF($N$7="I",'VA_k1=0.8_k2=0.2'!P351,IF($N$7="R",'VA_k1=0.8_k2=0.2'!Q351,IF($N$7="D",'VA_k1=0.8_k2=0.2'!R351,IF($N$7="V",'VA_k1=0.8_k2=0.2'!S351,"")))))))</f>
        <v>0.24673704225551346</v>
      </c>
      <c r="AK352" s="133" t="e">
        <f>IF($O$22="X",$Q$9,'VA_k1=0.9_k2=0.1'!M351)</f>
        <v>#N/A</v>
      </c>
      <c r="AL352" s="133" t="e">
        <f>IF($O$22="X",$R$9,IF($N$7="S1",'VA_k1=0.9_k2=0.1'!N351,IF($N$7="S2",'VA_k1=0.9_k2=0.1'!O351,IF($N$7="I",'VA_k1=0.9_k2=0.1'!P351,IF($N$7="R",'VA_k1=0.9_k2=0.1'!Q351,IF($N$7="D",'VA_k1=0.9_k2=0.1'!R351,IF($N$7="V",'VA_k1=0.9_k2=0.1'!S351,"")))))))</f>
        <v>#N/A</v>
      </c>
      <c r="AM352" s="133">
        <f>IF($O$23="X",$Q$9,'VA_k1=1.0_k2=0.0'!M351)</f>
        <v>5</v>
      </c>
      <c r="AN352" s="133">
        <f>IF($O$23="X",$R$9,IF($N$7="S1",'VA_k1=1.0_k2=0.0'!N351,IF($N$7="S2",'VA_k1=1.0_k2=0.0'!O351,IF($N$7="I",'VA_k1=1.0_k2=0.0'!P351,IF($N$7="R",'VA_k1=1.0_k2=0.0'!Q351,IF($N$7="D",'VA_k1=1.0_k2=0.0'!R351,IF($N$7="V",'VA_k1=1.0_k2=0.0'!S351,"")))))))</f>
        <v>0.24673704225551346</v>
      </c>
    </row>
    <row r="353" spans="17:40" x14ac:dyDescent="0.25">
      <c r="Q353" s="133" t="e">
        <f>IF($O$12="X",$Q$9,'RESULTS (2S)'!B367)</f>
        <v>#N/A</v>
      </c>
      <c r="R353" s="133" t="e">
        <f>IF($O$12="X",$R$9,IF($N$7="S1",'RESULTS (2S)'!C367,IF($N$7="S2",'RESULTS (2S)'!D367,IF($N$7="I",'RESULTS (2S)'!E367,IF($N$7="R",'RESULTS (2S)'!F367,IF($N$7="D",'RESULTS (2S)'!G367,IF($N$7="V",'RESULTS (2S)'!H367,"")))))))</f>
        <v>#N/A</v>
      </c>
      <c r="S353" s="133">
        <f>IF($O$13="X",$Q$9,'VA_k1=0.0_k2=1.0'!M352)</f>
        <v>5</v>
      </c>
      <c r="T353" s="133">
        <f>IF($O$13="X",$R$9,IF($N$7="S1",'VA_k1=0.0_k2=1.0'!N352,IF($N$7="S2",'VA_k1=0.0_k2=1.0'!O352,IF($N$7="I",'VA_k1=0.0_k2=1.0'!P352,IF($N$7="R",'VA_k1=0.0_k2=1.0'!Q352,IF($N$7="D",'VA_k1=0.0_k2=1.0'!R352,IF($N$7="V",'VA_k1=0.0_k2=1.0'!S352,"")))))))</f>
        <v>0.24673704225551346</v>
      </c>
      <c r="U353" s="133">
        <f>IF($O$14="X",$Q$9,'VA_k1=0.1_k2=0.9'!M352)</f>
        <v>5</v>
      </c>
      <c r="V353" s="133">
        <f>IF($O$14="X",$R$9,IF($N$7="S1",'VA_k1=0.1_k2=0.9'!N352,IF($N$7="S2",'VA_k1=0.1_k2=0.9'!O352,IF($N$7="I",'VA_k1=0.1_k2=0.9'!P352,IF($N$7="R",'VA_k1=0.1_k2=0.9'!Q352,IF($N$7="D",'VA_k1=0.1_k2=0.9'!R352,IF($N$7="V",'VA_k1=0.1_k2=0.9'!S352,"")))))))</f>
        <v>0.24673704225551346</v>
      </c>
      <c r="W353" s="133">
        <f>IF($O$15="X",$Q$9,'VA_k1=0.2_k2=0.8'!M352)</f>
        <v>5</v>
      </c>
      <c r="X353" s="133">
        <f>IF($O$15="X",$R$9,IF($N$7="S1",'VA_k1=0.2_k2=0.8'!N352,IF($N$7="S2",'VA_k1=0.2_k2=0.8'!O352,IF($N$7="I",'VA_k1=0.2_k2=0.8'!P352,IF($N$7="R",'VA_k1=0.2_k2=0.8'!Q352,IF($N$7="D",'VA_k1=0.2_k2=0.8'!R352,IF($N$7="V",'VA_k1=0.2_k2=0.8'!S352,"")))))))</f>
        <v>0.24673704225551346</v>
      </c>
      <c r="Y353" s="133">
        <f>IF($O$16="X",$Q$9,'VA_k1=0.3_k2=0.7'!M352)</f>
        <v>5</v>
      </c>
      <c r="Z353" s="133">
        <f>IF($O$16="X",$R$9,IF($N$7="S1",'VA_k1=0.3_k2=0.7'!N352,IF($N$7="S2",'VA_k1=0.3_k2=0.7'!O352,IF($N$7="I",'VA_k1=0.3_k2=0.7'!P352,IF($N$7="R",'VA_k1=0.3_k2=0.7'!Q352,IF($N$7="D",'VA_k1=0.3_k2=0.7'!R352,IF($N$7="V",'VA_k1=0.3_k2=0.7'!S352,"")))))))</f>
        <v>0.24673704225551346</v>
      </c>
      <c r="AA353" s="133">
        <f>IF($O$17="X",$Q$9,'VA_k1=0.4_k2=0.6'!M352)</f>
        <v>5</v>
      </c>
      <c r="AB353" s="133">
        <f>IF($O$17="X",$R$9,IF($N$7="S1",'VA_k1=0.4_k2=0.6'!N352,IF($N$7="S2",'VA_k1=0.4_k2=0.6'!O352,IF($N$7="I",'VA_k1=0.4_k2=0.6'!P352,IF($N$7="R",'VA_k1=0.4_k2=0.6'!Q352,IF($N$7="D",'VA_k1=0.4_k2=0.6'!R352,IF($N$7="V",'VA_k1=0.4_k2=0.6'!S352,"")))))))</f>
        <v>0.24673704225551346</v>
      </c>
      <c r="AC353" s="133">
        <f>IF($O$18="X",$Q$9,'VA_k1=0.5_k2=0.5'!M352)</f>
        <v>5</v>
      </c>
      <c r="AD353" s="133">
        <f>IF($O$18="X",$R$9,IF($N$7="S1",'VA_k1=0.5_k2=0.5'!N352,IF($N$7="S2",'VA_k1=0.5_k2=0.5'!O352,IF($N$7="I",'VA_k1=0.5_k2=0.5'!P352,IF($N$7="R",'VA_k1=0.5_k2=0.5'!Q352,IF($N$7="D",'VA_k1=0.5_k2=0.5'!R352,IF($N$7="V",'VA_k1=0.5_k2=0.5'!S352,"")))))))</f>
        <v>0.24673704225551346</v>
      </c>
      <c r="AE353" s="133">
        <f>IF($O$19="X",$Q$9,'VA_k1=0.6_k2=0.4'!M352)</f>
        <v>5</v>
      </c>
      <c r="AF353" s="133">
        <f>IF($O$19="X",$R$9,IF($N$7="S1",'VA_k1=0.6_k2=0.4'!N352,IF($N$7="S2",'VA_k1=0.6_k2=0.4'!O352,IF($N$7="I",'VA_k1=0.6_k2=0.4'!P352,IF($N$7="R",'VA_k1=0.6_k2=0.4'!Q352,IF($N$7="D",'VA_k1=0.6_k2=0.4'!R352,IF($N$7="V",'VA_k1=0.6_k2=0.4'!S352,"")))))))</f>
        <v>0.24673704225551346</v>
      </c>
      <c r="AG353" s="133">
        <f>IF($O$20="X",$Q$9,'VA_k1=0.7_k2=0.3'!M352)</f>
        <v>5</v>
      </c>
      <c r="AH353" s="133">
        <f>IF($O$20="X",$R$9,IF($N$7="S1",'VA_k1=0.7_k2=0.3'!N352,IF($N$7="S2",'VA_k1=0.7_k2=0.3'!O352,IF($N$7="I",'VA_k1=0.7_k2=0.3'!P352,IF($N$7="R",'VA_k1=0.7_k2=0.3'!Q352,IF($N$7="D",'VA_k1=0.7_k2=0.3'!R352,IF($N$7="V",'VA_k1=0.7_k2=0.3'!S352,"")))))))</f>
        <v>0.24673704225551346</v>
      </c>
      <c r="AI353" s="133">
        <f>IF($O$21="X",$Q$9,'VA_k1=0.8_k2=0.2'!M352)</f>
        <v>5</v>
      </c>
      <c r="AJ353" s="133">
        <f>IF($O$21="X",$R$9,IF($N$7="S1",'VA_k1=0.8_k2=0.2'!N352,IF($N$7="S2",'VA_k1=0.8_k2=0.2'!O352,IF($N$7="I",'VA_k1=0.8_k2=0.2'!P352,IF($N$7="R",'VA_k1=0.8_k2=0.2'!Q352,IF($N$7="D",'VA_k1=0.8_k2=0.2'!R352,IF($N$7="V",'VA_k1=0.8_k2=0.2'!S352,"")))))))</f>
        <v>0.24673704225551346</v>
      </c>
      <c r="AK353" s="133" t="e">
        <f>IF($O$22="X",$Q$9,'VA_k1=0.9_k2=0.1'!M352)</f>
        <v>#N/A</v>
      </c>
      <c r="AL353" s="133" t="e">
        <f>IF($O$22="X",$R$9,IF($N$7="S1",'VA_k1=0.9_k2=0.1'!N352,IF($N$7="S2",'VA_k1=0.9_k2=0.1'!O352,IF($N$7="I",'VA_k1=0.9_k2=0.1'!P352,IF($N$7="R",'VA_k1=0.9_k2=0.1'!Q352,IF($N$7="D",'VA_k1=0.9_k2=0.1'!R352,IF($N$7="V",'VA_k1=0.9_k2=0.1'!S352,"")))))))</f>
        <v>#N/A</v>
      </c>
      <c r="AM353" s="133">
        <f>IF($O$23="X",$Q$9,'VA_k1=1.0_k2=0.0'!M352)</f>
        <v>5</v>
      </c>
      <c r="AN353" s="133">
        <f>IF($O$23="X",$R$9,IF($N$7="S1",'VA_k1=1.0_k2=0.0'!N352,IF($N$7="S2",'VA_k1=1.0_k2=0.0'!O352,IF($N$7="I",'VA_k1=1.0_k2=0.0'!P352,IF($N$7="R",'VA_k1=1.0_k2=0.0'!Q352,IF($N$7="D",'VA_k1=1.0_k2=0.0'!R352,IF($N$7="V",'VA_k1=1.0_k2=0.0'!S352,"")))))))</f>
        <v>0.24673704225551346</v>
      </c>
    </row>
    <row r="354" spans="17:40" x14ac:dyDescent="0.25">
      <c r="Q354" s="133" t="e">
        <f>IF($O$12="X",$Q$9,'RESULTS (2S)'!B368)</f>
        <v>#N/A</v>
      </c>
      <c r="R354" s="133" t="e">
        <f>IF($O$12="X",$R$9,IF($N$7="S1",'RESULTS (2S)'!C368,IF($N$7="S2",'RESULTS (2S)'!D368,IF($N$7="I",'RESULTS (2S)'!E368,IF($N$7="R",'RESULTS (2S)'!F368,IF($N$7="D",'RESULTS (2S)'!G368,IF($N$7="V",'RESULTS (2S)'!H368,"")))))))</f>
        <v>#N/A</v>
      </c>
      <c r="S354" s="133">
        <f>IF($O$13="X",$Q$9,'VA_k1=0.0_k2=1.0'!M353)</f>
        <v>5</v>
      </c>
      <c r="T354" s="133">
        <f>IF($O$13="X",$R$9,IF($N$7="S1",'VA_k1=0.0_k2=1.0'!N353,IF($N$7="S2",'VA_k1=0.0_k2=1.0'!O353,IF($N$7="I",'VA_k1=0.0_k2=1.0'!P353,IF($N$7="R",'VA_k1=0.0_k2=1.0'!Q353,IF($N$7="D",'VA_k1=0.0_k2=1.0'!R353,IF($N$7="V",'VA_k1=0.0_k2=1.0'!S353,"")))))))</f>
        <v>0.24673704225551346</v>
      </c>
      <c r="U354" s="133">
        <f>IF($O$14="X",$Q$9,'VA_k1=0.1_k2=0.9'!M353)</f>
        <v>5</v>
      </c>
      <c r="V354" s="133">
        <f>IF($O$14="X",$R$9,IF($N$7="S1",'VA_k1=0.1_k2=0.9'!N353,IF($N$7="S2",'VA_k1=0.1_k2=0.9'!O353,IF($N$7="I",'VA_k1=0.1_k2=0.9'!P353,IF($N$7="R",'VA_k1=0.1_k2=0.9'!Q353,IF($N$7="D",'VA_k1=0.1_k2=0.9'!R353,IF($N$7="V",'VA_k1=0.1_k2=0.9'!S353,"")))))))</f>
        <v>0.24673704225551346</v>
      </c>
      <c r="W354" s="133">
        <f>IF($O$15="X",$Q$9,'VA_k1=0.2_k2=0.8'!M353)</f>
        <v>5</v>
      </c>
      <c r="X354" s="133">
        <f>IF($O$15="X",$R$9,IF($N$7="S1",'VA_k1=0.2_k2=0.8'!N353,IF($N$7="S2",'VA_k1=0.2_k2=0.8'!O353,IF($N$7="I",'VA_k1=0.2_k2=0.8'!P353,IF($N$7="R",'VA_k1=0.2_k2=0.8'!Q353,IF($N$7="D",'VA_k1=0.2_k2=0.8'!R353,IF($N$7="V",'VA_k1=0.2_k2=0.8'!S353,"")))))))</f>
        <v>0.24673704225551346</v>
      </c>
      <c r="Y354" s="133">
        <f>IF($O$16="X",$Q$9,'VA_k1=0.3_k2=0.7'!M353)</f>
        <v>5</v>
      </c>
      <c r="Z354" s="133">
        <f>IF($O$16="X",$R$9,IF($N$7="S1",'VA_k1=0.3_k2=0.7'!N353,IF($N$7="S2",'VA_k1=0.3_k2=0.7'!O353,IF($N$7="I",'VA_k1=0.3_k2=0.7'!P353,IF($N$7="R",'VA_k1=0.3_k2=0.7'!Q353,IF($N$7="D",'VA_k1=0.3_k2=0.7'!R353,IF($N$7="V",'VA_k1=0.3_k2=0.7'!S353,"")))))))</f>
        <v>0.24673704225551346</v>
      </c>
      <c r="AA354" s="133">
        <f>IF($O$17="X",$Q$9,'VA_k1=0.4_k2=0.6'!M353)</f>
        <v>5</v>
      </c>
      <c r="AB354" s="133">
        <f>IF($O$17="X",$R$9,IF($N$7="S1",'VA_k1=0.4_k2=0.6'!N353,IF($N$7="S2",'VA_k1=0.4_k2=0.6'!O353,IF($N$7="I",'VA_k1=0.4_k2=0.6'!P353,IF($N$7="R",'VA_k1=0.4_k2=0.6'!Q353,IF($N$7="D",'VA_k1=0.4_k2=0.6'!R353,IF($N$7="V",'VA_k1=0.4_k2=0.6'!S353,"")))))))</f>
        <v>0.24673704225551346</v>
      </c>
      <c r="AC354" s="133">
        <f>IF($O$18="X",$Q$9,'VA_k1=0.5_k2=0.5'!M353)</f>
        <v>5</v>
      </c>
      <c r="AD354" s="133">
        <f>IF($O$18="X",$R$9,IF($N$7="S1",'VA_k1=0.5_k2=0.5'!N353,IF($N$7="S2",'VA_k1=0.5_k2=0.5'!O353,IF($N$7="I",'VA_k1=0.5_k2=0.5'!P353,IF($N$7="R",'VA_k1=0.5_k2=0.5'!Q353,IF($N$7="D",'VA_k1=0.5_k2=0.5'!R353,IF($N$7="V",'VA_k1=0.5_k2=0.5'!S353,"")))))))</f>
        <v>0.24673704225551346</v>
      </c>
      <c r="AE354" s="133">
        <f>IF($O$19="X",$Q$9,'VA_k1=0.6_k2=0.4'!M353)</f>
        <v>5</v>
      </c>
      <c r="AF354" s="133">
        <f>IF($O$19="X",$R$9,IF($N$7="S1",'VA_k1=0.6_k2=0.4'!N353,IF($N$7="S2",'VA_k1=0.6_k2=0.4'!O353,IF($N$7="I",'VA_k1=0.6_k2=0.4'!P353,IF($N$7="R",'VA_k1=0.6_k2=0.4'!Q353,IF($N$7="D",'VA_k1=0.6_k2=0.4'!R353,IF($N$7="V",'VA_k1=0.6_k2=0.4'!S353,"")))))))</f>
        <v>0.24673704225551346</v>
      </c>
      <c r="AG354" s="133">
        <f>IF($O$20="X",$Q$9,'VA_k1=0.7_k2=0.3'!M353)</f>
        <v>5</v>
      </c>
      <c r="AH354" s="133">
        <f>IF($O$20="X",$R$9,IF($N$7="S1",'VA_k1=0.7_k2=0.3'!N353,IF($N$7="S2",'VA_k1=0.7_k2=0.3'!O353,IF($N$7="I",'VA_k1=0.7_k2=0.3'!P353,IF($N$7="R",'VA_k1=0.7_k2=0.3'!Q353,IF($N$7="D",'VA_k1=0.7_k2=0.3'!R353,IF($N$7="V",'VA_k1=0.7_k2=0.3'!S353,"")))))))</f>
        <v>0.24673704225551346</v>
      </c>
      <c r="AI354" s="133">
        <f>IF($O$21="X",$Q$9,'VA_k1=0.8_k2=0.2'!M353)</f>
        <v>5</v>
      </c>
      <c r="AJ354" s="133">
        <f>IF($O$21="X",$R$9,IF($N$7="S1",'VA_k1=0.8_k2=0.2'!N353,IF($N$7="S2",'VA_k1=0.8_k2=0.2'!O353,IF($N$7="I",'VA_k1=0.8_k2=0.2'!P353,IF($N$7="R",'VA_k1=0.8_k2=0.2'!Q353,IF($N$7="D",'VA_k1=0.8_k2=0.2'!R353,IF($N$7="V",'VA_k1=0.8_k2=0.2'!S353,"")))))))</f>
        <v>0.24673704225551346</v>
      </c>
      <c r="AK354" s="133" t="e">
        <f>IF($O$22="X",$Q$9,'VA_k1=0.9_k2=0.1'!M353)</f>
        <v>#N/A</v>
      </c>
      <c r="AL354" s="133" t="e">
        <f>IF($O$22="X",$R$9,IF($N$7="S1",'VA_k1=0.9_k2=0.1'!N353,IF($N$7="S2",'VA_k1=0.9_k2=0.1'!O353,IF($N$7="I",'VA_k1=0.9_k2=0.1'!P353,IF($N$7="R",'VA_k1=0.9_k2=0.1'!Q353,IF($N$7="D",'VA_k1=0.9_k2=0.1'!R353,IF($N$7="V",'VA_k1=0.9_k2=0.1'!S353,"")))))))</f>
        <v>#N/A</v>
      </c>
      <c r="AM354" s="133">
        <f>IF($O$23="X",$Q$9,'VA_k1=1.0_k2=0.0'!M353)</f>
        <v>5</v>
      </c>
      <c r="AN354" s="133">
        <f>IF($O$23="X",$R$9,IF($N$7="S1",'VA_k1=1.0_k2=0.0'!N353,IF($N$7="S2",'VA_k1=1.0_k2=0.0'!O353,IF($N$7="I",'VA_k1=1.0_k2=0.0'!P353,IF($N$7="R",'VA_k1=1.0_k2=0.0'!Q353,IF($N$7="D",'VA_k1=1.0_k2=0.0'!R353,IF($N$7="V",'VA_k1=1.0_k2=0.0'!S353,"")))))))</f>
        <v>0.24673704225551346</v>
      </c>
    </row>
    <row r="355" spans="17:40" x14ac:dyDescent="0.25">
      <c r="Q355" s="133" t="e">
        <f>IF($O$12="X",$Q$9,'RESULTS (2S)'!B369)</f>
        <v>#N/A</v>
      </c>
      <c r="R355" s="133" t="e">
        <f>IF($O$12="X",$R$9,IF($N$7="S1",'RESULTS (2S)'!C369,IF($N$7="S2",'RESULTS (2S)'!D369,IF($N$7="I",'RESULTS (2S)'!E369,IF($N$7="R",'RESULTS (2S)'!F369,IF($N$7="D",'RESULTS (2S)'!G369,IF($N$7="V",'RESULTS (2S)'!H369,"")))))))</f>
        <v>#N/A</v>
      </c>
      <c r="S355" s="133">
        <f>IF($O$13="X",$Q$9,'VA_k1=0.0_k2=1.0'!M354)</f>
        <v>5</v>
      </c>
      <c r="T355" s="133">
        <f>IF($O$13="X",$R$9,IF($N$7="S1",'VA_k1=0.0_k2=1.0'!N354,IF($N$7="S2",'VA_k1=0.0_k2=1.0'!O354,IF($N$7="I",'VA_k1=0.0_k2=1.0'!P354,IF($N$7="R",'VA_k1=0.0_k2=1.0'!Q354,IF($N$7="D",'VA_k1=0.0_k2=1.0'!R354,IF($N$7="V",'VA_k1=0.0_k2=1.0'!S354,"")))))))</f>
        <v>0.24673704225551346</v>
      </c>
      <c r="U355" s="133">
        <f>IF($O$14="X",$Q$9,'VA_k1=0.1_k2=0.9'!M354)</f>
        <v>5</v>
      </c>
      <c r="V355" s="133">
        <f>IF($O$14="X",$R$9,IF($N$7="S1",'VA_k1=0.1_k2=0.9'!N354,IF($N$7="S2",'VA_k1=0.1_k2=0.9'!O354,IF($N$7="I",'VA_k1=0.1_k2=0.9'!P354,IF($N$7="R",'VA_k1=0.1_k2=0.9'!Q354,IF($N$7="D",'VA_k1=0.1_k2=0.9'!R354,IF($N$7="V",'VA_k1=0.1_k2=0.9'!S354,"")))))))</f>
        <v>0.24673704225551346</v>
      </c>
      <c r="W355" s="133">
        <f>IF($O$15="X",$Q$9,'VA_k1=0.2_k2=0.8'!M354)</f>
        <v>5</v>
      </c>
      <c r="X355" s="133">
        <f>IF($O$15="X",$R$9,IF($N$7="S1",'VA_k1=0.2_k2=0.8'!N354,IF($N$7="S2",'VA_k1=0.2_k2=0.8'!O354,IF($N$7="I",'VA_k1=0.2_k2=0.8'!P354,IF($N$7="R",'VA_k1=0.2_k2=0.8'!Q354,IF($N$7="D",'VA_k1=0.2_k2=0.8'!R354,IF($N$7="V",'VA_k1=0.2_k2=0.8'!S354,"")))))))</f>
        <v>0.24673704225551346</v>
      </c>
      <c r="Y355" s="133">
        <f>IF($O$16="X",$Q$9,'VA_k1=0.3_k2=0.7'!M354)</f>
        <v>5</v>
      </c>
      <c r="Z355" s="133">
        <f>IF($O$16="X",$R$9,IF($N$7="S1",'VA_k1=0.3_k2=0.7'!N354,IF($N$7="S2",'VA_k1=0.3_k2=0.7'!O354,IF($N$7="I",'VA_k1=0.3_k2=0.7'!P354,IF($N$7="R",'VA_k1=0.3_k2=0.7'!Q354,IF($N$7="D",'VA_k1=0.3_k2=0.7'!R354,IF($N$7="V",'VA_k1=0.3_k2=0.7'!S354,"")))))))</f>
        <v>0.24673704225551346</v>
      </c>
      <c r="AA355" s="133">
        <f>IF($O$17="X",$Q$9,'VA_k1=0.4_k2=0.6'!M354)</f>
        <v>5</v>
      </c>
      <c r="AB355" s="133">
        <f>IF($O$17="X",$R$9,IF($N$7="S1",'VA_k1=0.4_k2=0.6'!N354,IF($N$7="S2",'VA_k1=0.4_k2=0.6'!O354,IF($N$7="I",'VA_k1=0.4_k2=0.6'!P354,IF($N$7="R",'VA_k1=0.4_k2=0.6'!Q354,IF($N$7="D",'VA_k1=0.4_k2=0.6'!R354,IF($N$7="V",'VA_k1=0.4_k2=0.6'!S354,"")))))))</f>
        <v>0.24673704225551346</v>
      </c>
      <c r="AC355" s="133">
        <f>IF($O$18="X",$Q$9,'VA_k1=0.5_k2=0.5'!M354)</f>
        <v>5</v>
      </c>
      <c r="AD355" s="133">
        <f>IF($O$18="X",$R$9,IF($N$7="S1",'VA_k1=0.5_k2=0.5'!N354,IF($N$7="S2",'VA_k1=0.5_k2=0.5'!O354,IF($N$7="I",'VA_k1=0.5_k2=0.5'!P354,IF($N$7="R",'VA_k1=0.5_k2=0.5'!Q354,IF($N$7="D",'VA_k1=0.5_k2=0.5'!R354,IF($N$7="V",'VA_k1=0.5_k2=0.5'!S354,"")))))))</f>
        <v>0.24673704225551346</v>
      </c>
      <c r="AE355" s="133">
        <f>IF($O$19="X",$Q$9,'VA_k1=0.6_k2=0.4'!M354)</f>
        <v>5</v>
      </c>
      <c r="AF355" s="133">
        <f>IF($O$19="X",$R$9,IF($N$7="S1",'VA_k1=0.6_k2=0.4'!N354,IF($N$7="S2",'VA_k1=0.6_k2=0.4'!O354,IF($N$7="I",'VA_k1=0.6_k2=0.4'!P354,IF($N$7="R",'VA_k1=0.6_k2=0.4'!Q354,IF($N$7="D",'VA_k1=0.6_k2=0.4'!R354,IF($N$7="V",'VA_k1=0.6_k2=0.4'!S354,"")))))))</f>
        <v>0.24673704225551346</v>
      </c>
      <c r="AG355" s="133">
        <f>IF($O$20="X",$Q$9,'VA_k1=0.7_k2=0.3'!M354)</f>
        <v>5</v>
      </c>
      <c r="AH355" s="133">
        <f>IF($O$20="X",$R$9,IF($N$7="S1",'VA_k1=0.7_k2=0.3'!N354,IF($N$7="S2",'VA_k1=0.7_k2=0.3'!O354,IF($N$7="I",'VA_k1=0.7_k2=0.3'!P354,IF($N$7="R",'VA_k1=0.7_k2=0.3'!Q354,IF($N$7="D",'VA_k1=0.7_k2=0.3'!R354,IF($N$7="V",'VA_k1=0.7_k2=0.3'!S354,"")))))))</f>
        <v>0.24673704225551346</v>
      </c>
      <c r="AI355" s="133">
        <f>IF($O$21="X",$Q$9,'VA_k1=0.8_k2=0.2'!M354)</f>
        <v>5</v>
      </c>
      <c r="AJ355" s="133">
        <f>IF($O$21="X",$R$9,IF($N$7="S1",'VA_k1=0.8_k2=0.2'!N354,IF($N$7="S2",'VA_k1=0.8_k2=0.2'!O354,IF($N$7="I",'VA_k1=0.8_k2=0.2'!P354,IF($N$7="R",'VA_k1=0.8_k2=0.2'!Q354,IF($N$7="D",'VA_k1=0.8_k2=0.2'!R354,IF($N$7="V",'VA_k1=0.8_k2=0.2'!S354,"")))))))</f>
        <v>0.24673704225551346</v>
      </c>
      <c r="AK355" s="133" t="e">
        <f>IF($O$22="X",$Q$9,'VA_k1=0.9_k2=0.1'!M354)</f>
        <v>#N/A</v>
      </c>
      <c r="AL355" s="133" t="e">
        <f>IF($O$22="X",$R$9,IF($N$7="S1",'VA_k1=0.9_k2=0.1'!N354,IF($N$7="S2",'VA_k1=0.9_k2=0.1'!O354,IF($N$7="I",'VA_k1=0.9_k2=0.1'!P354,IF($N$7="R",'VA_k1=0.9_k2=0.1'!Q354,IF($N$7="D",'VA_k1=0.9_k2=0.1'!R354,IF($N$7="V",'VA_k1=0.9_k2=0.1'!S354,"")))))))</f>
        <v>#N/A</v>
      </c>
      <c r="AM355" s="133">
        <f>IF($O$23="X",$Q$9,'VA_k1=1.0_k2=0.0'!M354)</f>
        <v>5</v>
      </c>
      <c r="AN355" s="133">
        <f>IF($O$23="X",$R$9,IF($N$7="S1",'VA_k1=1.0_k2=0.0'!N354,IF($N$7="S2",'VA_k1=1.0_k2=0.0'!O354,IF($N$7="I",'VA_k1=1.0_k2=0.0'!P354,IF($N$7="R",'VA_k1=1.0_k2=0.0'!Q354,IF($N$7="D",'VA_k1=1.0_k2=0.0'!R354,IF($N$7="V",'VA_k1=1.0_k2=0.0'!S354,"")))))))</f>
        <v>0.24673704225551346</v>
      </c>
    </row>
    <row r="356" spans="17:40" x14ac:dyDescent="0.25">
      <c r="Q356" s="133" t="e">
        <f>IF($O$12="X",$Q$9,'RESULTS (2S)'!B370)</f>
        <v>#N/A</v>
      </c>
      <c r="R356" s="133" t="e">
        <f>IF($O$12="X",$R$9,IF($N$7="S1",'RESULTS (2S)'!C370,IF($N$7="S2",'RESULTS (2S)'!D370,IF($N$7="I",'RESULTS (2S)'!E370,IF($N$7="R",'RESULTS (2S)'!F370,IF($N$7="D",'RESULTS (2S)'!G370,IF($N$7="V",'RESULTS (2S)'!H370,"")))))))</f>
        <v>#N/A</v>
      </c>
      <c r="S356" s="133">
        <f>IF($O$13="X",$Q$9,'VA_k1=0.0_k2=1.0'!M355)</f>
        <v>5</v>
      </c>
      <c r="T356" s="133">
        <f>IF($O$13="X",$R$9,IF($N$7="S1",'VA_k1=0.0_k2=1.0'!N355,IF($N$7="S2",'VA_k1=0.0_k2=1.0'!O355,IF($N$7="I",'VA_k1=0.0_k2=1.0'!P355,IF($N$7="R",'VA_k1=0.0_k2=1.0'!Q355,IF($N$7="D",'VA_k1=0.0_k2=1.0'!R355,IF($N$7="V",'VA_k1=0.0_k2=1.0'!S355,"")))))))</f>
        <v>0.24673704225551346</v>
      </c>
      <c r="U356" s="133">
        <f>IF($O$14="X",$Q$9,'VA_k1=0.1_k2=0.9'!M355)</f>
        <v>5</v>
      </c>
      <c r="V356" s="133">
        <f>IF($O$14="X",$R$9,IF($N$7="S1",'VA_k1=0.1_k2=0.9'!N355,IF($N$7="S2",'VA_k1=0.1_k2=0.9'!O355,IF($N$7="I",'VA_k1=0.1_k2=0.9'!P355,IF($N$7="R",'VA_k1=0.1_k2=0.9'!Q355,IF($N$7="D",'VA_k1=0.1_k2=0.9'!R355,IF($N$7="V",'VA_k1=0.1_k2=0.9'!S355,"")))))))</f>
        <v>0.24673704225551346</v>
      </c>
      <c r="W356" s="133">
        <f>IF($O$15="X",$Q$9,'VA_k1=0.2_k2=0.8'!M355)</f>
        <v>5</v>
      </c>
      <c r="X356" s="133">
        <f>IF($O$15="X",$R$9,IF($N$7="S1",'VA_k1=0.2_k2=0.8'!N355,IF($N$7="S2",'VA_k1=0.2_k2=0.8'!O355,IF($N$7="I",'VA_k1=0.2_k2=0.8'!P355,IF($N$7="R",'VA_k1=0.2_k2=0.8'!Q355,IF($N$7="D",'VA_k1=0.2_k2=0.8'!R355,IF($N$7="V",'VA_k1=0.2_k2=0.8'!S355,"")))))))</f>
        <v>0.24673704225551346</v>
      </c>
      <c r="Y356" s="133">
        <f>IF($O$16="X",$Q$9,'VA_k1=0.3_k2=0.7'!M355)</f>
        <v>5</v>
      </c>
      <c r="Z356" s="133">
        <f>IF($O$16="X",$R$9,IF($N$7="S1",'VA_k1=0.3_k2=0.7'!N355,IF($N$7="S2",'VA_k1=0.3_k2=0.7'!O355,IF($N$7="I",'VA_k1=0.3_k2=0.7'!P355,IF($N$7="R",'VA_k1=0.3_k2=0.7'!Q355,IF($N$7="D",'VA_k1=0.3_k2=0.7'!R355,IF($N$7="V",'VA_k1=0.3_k2=0.7'!S355,"")))))))</f>
        <v>0.24673704225551346</v>
      </c>
      <c r="AA356" s="133">
        <f>IF($O$17="X",$Q$9,'VA_k1=0.4_k2=0.6'!M355)</f>
        <v>5</v>
      </c>
      <c r="AB356" s="133">
        <f>IF($O$17="X",$R$9,IF($N$7="S1",'VA_k1=0.4_k2=0.6'!N355,IF($N$7="S2",'VA_k1=0.4_k2=0.6'!O355,IF($N$7="I",'VA_k1=0.4_k2=0.6'!P355,IF($N$7="R",'VA_k1=0.4_k2=0.6'!Q355,IF($N$7="D",'VA_k1=0.4_k2=0.6'!R355,IF($N$7="V",'VA_k1=0.4_k2=0.6'!S355,"")))))))</f>
        <v>0.24673704225551346</v>
      </c>
      <c r="AC356" s="133">
        <f>IF($O$18="X",$Q$9,'VA_k1=0.5_k2=0.5'!M355)</f>
        <v>5</v>
      </c>
      <c r="AD356" s="133">
        <f>IF($O$18="X",$R$9,IF($N$7="S1",'VA_k1=0.5_k2=0.5'!N355,IF($N$7="S2",'VA_k1=0.5_k2=0.5'!O355,IF($N$7="I",'VA_k1=0.5_k2=0.5'!P355,IF($N$7="R",'VA_k1=0.5_k2=0.5'!Q355,IF($N$7="D",'VA_k1=0.5_k2=0.5'!R355,IF($N$7="V",'VA_k1=0.5_k2=0.5'!S355,"")))))))</f>
        <v>0.24673704225551346</v>
      </c>
      <c r="AE356" s="133">
        <f>IF($O$19="X",$Q$9,'VA_k1=0.6_k2=0.4'!M355)</f>
        <v>5</v>
      </c>
      <c r="AF356" s="133">
        <f>IF($O$19="X",$R$9,IF($N$7="S1",'VA_k1=0.6_k2=0.4'!N355,IF($N$7="S2",'VA_k1=0.6_k2=0.4'!O355,IF($N$7="I",'VA_k1=0.6_k2=0.4'!P355,IF($N$7="R",'VA_k1=0.6_k2=0.4'!Q355,IF($N$7="D",'VA_k1=0.6_k2=0.4'!R355,IF($N$7="V",'VA_k1=0.6_k2=0.4'!S355,"")))))))</f>
        <v>0.24673704225551346</v>
      </c>
      <c r="AG356" s="133">
        <f>IF($O$20="X",$Q$9,'VA_k1=0.7_k2=0.3'!M355)</f>
        <v>5</v>
      </c>
      <c r="AH356" s="133">
        <f>IF($O$20="X",$R$9,IF($N$7="S1",'VA_k1=0.7_k2=0.3'!N355,IF($N$7="S2",'VA_k1=0.7_k2=0.3'!O355,IF($N$7="I",'VA_k1=0.7_k2=0.3'!P355,IF($N$7="R",'VA_k1=0.7_k2=0.3'!Q355,IF($N$7="D",'VA_k1=0.7_k2=0.3'!R355,IF($N$7="V",'VA_k1=0.7_k2=0.3'!S355,"")))))))</f>
        <v>0.24673704225551346</v>
      </c>
      <c r="AI356" s="133">
        <f>IF($O$21="X",$Q$9,'VA_k1=0.8_k2=0.2'!M355)</f>
        <v>5</v>
      </c>
      <c r="AJ356" s="133">
        <f>IF($O$21="X",$R$9,IF($N$7="S1",'VA_k1=0.8_k2=0.2'!N355,IF($N$7="S2",'VA_k1=0.8_k2=0.2'!O355,IF($N$7="I",'VA_k1=0.8_k2=0.2'!P355,IF($N$7="R",'VA_k1=0.8_k2=0.2'!Q355,IF($N$7="D",'VA_k1=0.8_k2=0.2'!R355,IF($N$7="V",'VA_k1=0.8_k2=0.2'!S355,"")))))))</f>
        <v>0.24673704225551346</v>
      </c>
      <c r="AK356" s="133" t="e">
        <f>IF($O$22="X",$Q$9,'VA_k1=0.9_k2=0.1'!M355)</f>
        <v>#N/A</v>
      </c>
      <c r="AL356" s="133" t="e">
        <f>IF($O$22="X",$R$9,IF($N$7="S1",'VA_k1=0.9_k2=0.1'!N355,IF($N$7="S2",'VA_k1=0.9_k2=0.1'!O355,IF($N$7="I",'VA_k1=0.9_k2=0.1'!P355,IF($N$7="R",'VA_k1=0.9_k2=0.1'!Q355,IF($N$7="D",'VA_k1=0.9_k2=0.1'!R355,IF($N$7="V",'VA_k1=0.9_k2=0.1'!S355,"")))))))</f>
        <v>#N/A</v>
      </c>
      <c r="AM356" s="133">
        <f>IF($O$23="X",$Q$9,'VA_k1=1.0_k2=0.0'!M355)</f>
        <v>5</v>
      </c>
      <c r="AN356" s="133">
        <f>IF($O$23="X",$R$9,IF($N$7="S1",'VA_k1=1.0_k2=0.0'!N355,IF($N$7="S2",'VA_k1=1.0_k2=0.0'!O355,IF($N$7="I",'VA_k1=1.0_k2=0.0'!P355,IF($N$7="R",'VA_k1=1.0_k2=0.0'!Q355,IF($N$7="D",'VA_k1=1.0_k2=0.0'!R355,IF($N$7="V",'VA_k1=1.0_k2=0.0'!S355,"")))))))</f>
        <v>0.24673704225551346</v>
      </c>
    </row>
    <row r="357" spans="17:40" x14ac:dyDescent="0.25">
      <c r="Q357" s="133" t="e">
        <f>IF($O$12="X",$Q$9,'RESULTS (2S)'!B371)</f>
        <v>#N/A</v>
      </c>
      <c r="R357" s="133" t="e">
        <f>IF($O$12="X",$R$9,IF($N$7="S1",'RESULTS (2S)'!C371,IF($N$7="S2",'RESULTS (2S)'!D371,IF($N$7="I",'RESULTS (2S)'!E371,IF($N$7="R",'RESULTS (2S)'!F371,IF($N$7="D",'RESULTS (2S)'!G371,IF($N$7="V",'RESULTS (2S)'!H371,"")))))))</f>
        <v>#N/A</v>
      </c>
      <c r="S357" s="133">
        <f>IF($O$13="X",$Q$9,'VA_k1=0.0_k2=1.0'!M356)</f>
        <v>5</v>
      </c>
      <c r="T357" s="133">
        <f>IF($O$13="X",$R$9,IF($N$7="S1",'VA_k1=0.0_k2=1.0'!N356,IF($N$7="S2",'VA_k1=0.0_k2=1.0'!O356,IF($N$7="I",'VA_k1=0.0_k2=1.0'!P356,IF($N$7="R",'VA_k1=0.0_k2=1.0'!Q356,IF($N$7="D",'VA_k1=0.0_k2=1.0'!R356,IF($N$7="V",'VA_k1=0.0_k2=1.0'!S356,"")))))))</f>
        <v>0.24673704225551346</v>
      </c>
      <c r="U357" s="133">
        <f>IF($O$14="X",$Q$9,'VA_k1=0.1_k2=0.9'!M356)</f>
        <v>5</v>
      </c>
      <c r="V357" s="133">
        <f>IF($O$14="X",$R$9,IF($N$7="S1",'VA_k1=0.1_k2=0.9'!N356,IF($N$7="S2",'VA_k1=0.1_k2=0.9'!O356,IF($N$7="I",'VA_k1=0.1_k2=0.9'!P356,IF($N$7="R",'VA_k1=0.1_k2=0.9'!Q356,IF($N$7="D",'VA_k1=0.1_k2=0.9'!R356,IF($N$7="V",'VA_k1=0.1_k2=0.9'!S356,"")))))))</f>
        <v>0.24673704225551346</v>
      </c>
      <c r="W357" s="133">
        <f>IF($O$15="X",$Q$9,'VA_k1=0.2_k2=0.8'!M356)</f>
        <v>5</v>
      </c>
      <c r="X357" s="133">
        <f>IF($O$15="X",$R$9,IF($N$7="S1",'VA_k1=0.2_k2=0.8'!N356,IF($N$7="S2",'VA_k1=0.2_k2=0.8'!O356,IF($N$7="I",'VA_k1=0.2_k2=0.8'!P356,IF($N$7="R",'VA_k1=0.2_k2=0.8'!Q356,IF($N$7="D",'VA_k1=0.2_k2=0.8'!R356,IF($N$7="V",'VA_k1=0.2_k2=0.8'!S356,"")))))))</f>
        <v>0.24673704225551346</v>
      </c>
      <c r="Y357" s="133">
        <f>IF($O$16="X",$Q$9,'VA_k1=0.3_k2=0.7'!M356)</f>
        <v>5</v>
      </c>
      <c r="Z357" s="133">
        <f>IF($O$16="X",$R$9,IF($N$7="S1",'VA_k1=0.3_k2=0.7'!N356,IF($N$7="S2",'VA_k1=0.3_k2=0.7'!O356,IF($N$7="I",'VA_k1=0.3_k2=0.7'!P356,IF($N$7="R",'VA_k1=0.3_k2=0.7'!Q356,IF($N$7="D",'VA_k1=0.3_k2=0.7'!R356,IF($N$7="V",'VA_k1=0.3_k2=0.7'!S356,"")))))))</f>
        <v>0.24673704225551346</v>
      </c>
      <c r="AA357" s="133">
        <f>IF($O$17="X",$Q$9,'VA_k1=0.4_k2=0.6'!M356)</f>
        <v>5</v>
      </c>
      <c r="AB357" s="133">
        <f>IF($O$17="X",$R$9,IF($N$7="S1",'VA_k1=0.4_k2=0.6'!N356,IF($N$7="S2",'VA_k1=0.4_k2=0.6'!O356,IF($N$7="I",'VA_k1=0.4_k2=0.6'!P356,IF($N$7="R",'VA_k1=0.4_k2=0.6'!Q356,IF($N$7="D",'VA_k1=0.4_k2=0.6'!R356,IF($N$7="V",'VA_k1=0.4_k2=0.6'!S356,"")))))))</f>
        <v>0.24673704225551346</v>
      </c>
      <c r="AC357" s="133">
        <f>IF($O$18="X",$Q$9,'VA_k1=0.5_k2=0.5'!M356)</f>
        <v>5</v>
      </c>
      <c r="AD357" s="133">
        <f>IF($O$18="X",$R$9,IF($N$7="S1",'VA_k1=0.5_k2=0.5'!N356,IF($N$7="S2",'VA_k1=0.5_k2=0.5'!O356,IF($N$7="I",'VA_k1=0.5_k2=0.5'!P356,IF($N$7="R",'VA_k1=0.5_k2=0.5'!Q356,IF($N$7="D",'VA_k1=0.5_k2=0.5'!R356,IF($N$7="V",'VA_k1=0.5_k2=0.5'!S356,"")))))))</f>
        <v>0.24673704225551346</v>
      </c>
      <c r="AE357" s="133">
        <f>IF($O$19="X",$Q$9,'VA_k1=0.6_k2=0.4'!M356)</f>
        <v>5</v>
      </c>
      <c r="AF357" s="133">
        <f>IF($O$19="X",$R$9,IF($N$7="S1",'VA_k1=0.6_k2=0.4'!N356,IF($N$7="S2",'VA_k1=0.6_k2=0.4'!O356,IF($N$7="I",'VA_k1=0.6_k2=0.4'!P356,IF($N$7="R",'VA_k1=0.6_k2=0.4'!Q356,IF($N$7="D",'VA_k1=0.6_k2=0.4'!R356,IF($N$7="V",'VA_k1=0.6_k2=0.4'!S356,"")))))))</f>
        <v>0.24673704225551346</v>
      </c>
      <c r="AG357" s="133">
        <f>IF($O$20="X",$Q$9,'VA_k1=0.7_k2=0.3'!M356)</f>
        <v>5</v>
      </c>
      <c r="AH357" s="133">
        <f>IF($O$20="X",$R$9,IF($N$7="S1",'VA_k1=0.7_k2=0.3'!N356,IF($N$7="S2",'VA_k1=0.7_k2=0.3'!O356,IF($N$7="I",'VA_k1=0.7_k2=0.3'!P356,IF($N$7="R",'VA_k1=0.7_k2=0.3'!Q356,IF($N$7="D",'VA_k1=0.7_k2=0.3'!R356,IF($N$7="V",'VA_k1=0.7_k2=0.3'!S356,"")))))))</f>
        <v>0.24673704225551346</v>
      </c>
      <c r="AI357" s="133">
        <f>IF($O$21="X",$Q$9,'VA_k1=0.8_k2=0.2'!M356)</f>
        <v>5</v>
      </c>
      <c r="AJ357" s="133">
        <f>IF($O$21="X",$R$9,IF($N$7="S1",'VA_k1=0.8_k2=0.2'!N356,IF($N$7="S2",'VA_k1=0.8_k2=0.2'!O356,IF($N$7="I",'VA_k1=0.8_k2=0.2'!P356,IF($N$7="R",'VA_k1=0.8_k2=0.2'!Q356,IF($N$7="D",'VA_k1=0.8_k2=0.2'!R356,IF($N$7="V",'VA_k1=0.8_k2=0.2'!S356,"")))))))</f>
        <v>0.24673704225551346</v>
      </c>
      <c r="AK357" s="133" t="e">
        <f>IF($O$22="X",$Q$9,'VA_k1=0.9_k2=0.1'!M356)</f>
        <v>#N/A</v>
      </c>
      <c r="AL357" s="133" t="e">
        <f>IF($O$22="X",$R$9,IF($N$7="S1",'VA_k1=0.9_k2=0.1'!N356,IF($N$7="S2",'VA_k1=0.9_k2=0.1'!O356,IF($N$7="I",'VA_k1=0.9_k2=0.1'!P356,IF($N$7="R",'VA_k1=0.9_k2=0.1'!Q356,IF($N$7="D",'VA_k1=0.9_k2=0.1'!R356,IF($N$7="V",'VA_k1=0.9_k2=0.1'!S356,"")))))))</f>
        <v>#N/A</v>
      </c>
      <c r="AM357" s="133">
        <f>IF($O$23="X",$Q$9,'VA_k1=1.0_k2=0.0'!M356)</f>
        <v>5</v>
      </c>
      <c r="AN357" s="133">
        <f>IF($O$23="X",$R$9,IF($N$7="S1",'VA_k1=1.0_k2=0.0'!N356,IF($N$7="S2",'VA_k1=1.0_k2=0.0'!O356,IF($N$7="I",'VA_k1=1.0_k2=0.0'!P356,IF($N$7="R",'VA_k1=1.0_k2=0.0'!Q356,IF($N$7="D",'VA_k1=1.0_k2=0.0'!R356,IF($N$7="V",'VA_k1=1.0_k2=0.0'!S356,"")))))))</f>
        <v>0.24673704225551346</v>
      </c>
    </row>
    <row r="358" spans="17:40" x14ac:dyDescent="0.25">
      <c r="Q358" s="133" t="e">
        <f>IF($O$12="X",$Q$9,'RESULTS (2S)'!B372)</f>
        <v>#N/A</v>
      </c>
      <c r="R358" s="133" t="e">
        <f>IF($O$12="X",$R$9,IF($N$7="S1",'RESULTS (2S)'!C372,IF($N$7="S2",'RESULTS (2S)'!D372,IF($N$7="I",'RESULTS (2S)'!E372,IF($N$7="R",'RESULTS (2S)'!F372,IF($N$7="D",'RESULTS (2S)'!G372,IF($N$7="V",'RESULTS (2S)'!H372,"")))))))</f>
        <v>#N/A</v>
      </c>
      <c r="S358" s="133">
        <f>IF($O$13="X",$Q$9,'VA_k1=0.0_k2=1.0'!M357)</f>
        <v>5</v>
      </c>
      <c r="T358" s="133">
        <f>IF($O$13="X",$R$9,IF($N$7="S1",'VA_k1=0.0_k2=1.0'!N357,IF($N$7="S2",'VA_k1=0.0_k2=1.0'!O357,IF($N$7="I",'VA_k1=0.0_k2=1.0'!P357,IF($N$7="R",'VA_k1=0.0_k2=1.0'!Q357,IF($N$7="D",'VA_k1=0.0_k2=1.0'!R357,IF($N$7="V",'VA_k1=0.0_k2=1.0'!S357,"")))))))</f>
        <v>0.24673704225551346</v>
      </c>
      <c r="U358" s="133">
        <f>IF($O$14="X",$Q$9,'VA_k1=0.1_k2=0.9'!M357)</f>
        <v>5</v>
      </c>
      <c r="V358" s="133">
        <f>IF($O$14="X",$R$9,IF($N$7="S1",'VA_k1=0.1_k2=0.9'!N357,IF($N$7="S2",'VA_k1=0.1_k2=0.9'!O357,IF($N$7="I",'VA_k1=0.1_k2=0.9'!P357,IF($N$7="R",'VA_k1=0.1_k2=0.9'!Q357,IF($N$7="D",'VA_k1=0.1_k2=0.9'!R357,IF($N$7="V",'VA_k1=0.1_k2=0.9'!S357,"")))))))</f>
        <v>0.24673704225551346</v>
      </c>
      <c r="W358" s="133">
        <f>IF($O$15="X",$Q$9,'VA_k1=0.2_k2=0.8'!M357)</f>
        <v>5</v>
      </c>
      <c r="X358" s="133">
        <f>IF($O$15="X",$R$9,IF($N$7="S1",'VA_k1=0.2_k2=0.8'!N357,IF($N$7="S2",'VA_k1=0.2_k2=0.8'!O357,IF($N$7="I",'VA_k1=0.2_k2=0.8'!P357,IF($N$7="R",'VA_k1=0.2_k2=0.8'!Q357,IF($N$7="D",'VA_k1=0.2_k2=0.8'!R357,IF($N$7="V",'VA_k1=0.2_k2=0.8'!S357,"")))))))</f>
        <v>0.24673704225551346</v>
      </c>
      <c r="Y358" s="133">
        <f>IF($O$16="X",$Q$9,'VA_k1=0.3_k2=0.7'!M357)</f>
        <v>5</v>
      </c>
      <c r="Z358" s="133">
        <f>IF($O$16="X",$R$9,IF($N$7="S1",'VA_k1=0.3_k2=0.7'!N357,IF($N$7="S2",'VA_k1=0.3_k2=0.7'!O357,IF($N$7="I",'VA_k1=0.3_k2=0.7'!P357,IF($N$7="R",'VA_k1=0.3_k2=0.7'!Q357,IF($N$7="D",'VA_k1=0.3_k2=0.7'!R357,IF($N$7="V",'VA_k1=0.3_k2=0.7'!S357,"")))))))</f>
        <v>0.24673704225551346</v>
      </c>
      <c r="AA358" s="133">
        <f>IF($O$17="X",$Q$9,'VA_k1=0.4_k2=0.6'!M357)</f>
        <v>5</v>
      </c>
      <c r="AB358" s="133">
        <f>IF($O$17="X",$R$9,IF($N$7="S1",'VA_k1=0.4_k2=0.6'!N357,IF($N$7="S2",'VA_k1=0.4_k2=0.6'!O357,IF($N$7="I",'VA_k1=0.4_k2=0.6'!P357,IF($N$7="R",'VA_k1=0.4_k2=0.6'!Q357,IF($N$7="D",'VA_k1=0.4_k2=0.6'!R357,IF($N$7="V",'VA_k1=0.4_k2=0.6'!S357,"")))))))</f>
        <v>0.24673704225551346</v>
      </c>
      <c r="AC358" s="133">
        <f>IF($O$18="X",$Q$9,'VA_k1=0.5_k2=0.5'!M357)</f>
        <v>5</v>
      </c>
      <c r="AD358" s="133">
        <f>IF($O$18="X",$R$9,IF($N$7="S1",'VA_k1=0.5_k2=0.5'!N357,IF($N$7="S2",'VA_k1=0.5_k2=0.5'!O357,IF($N$7="I",'VA_k1=0.5_k2=0.5'!P357,IF($N$7="R",'VA_k1=0.5_k2=0.5'!Q357,IF($N$7="D",'VA_k1=0.5_k2=0.5'!R357,IF($N$7="V",'VA_k1=0.5_k2=0.5'!S357,"")))))))</f>
        <v>0.24673704225551346</v>
      </c>
      <c r="AE358" s="133">
        <f>IF($O$19="X",$Q$9,'VA_k1=0.6_k2=0.4'!M357)</f>
        <v>5</v>
      </c>
      <c r="AF358" s="133">
        <f>IF($O$19="X",$R$9,IF($N$7="S1",'VA_k1=0.6_k2=0.4'!N357,IF($N$7="S2",'VA_k1=0.6_k2=0.4'!O357,IF($N$7="I",'VA_k1=0.6_k2=0.4'!P357,IF($N$7="R",'VA_k1=0.6_k2=0.4'!Q357,IF($N$7="D",'VA_k1=0.6_k2=0.4'!R357,IF($N$7="V",'VA_k1=0.6_k2=0.4'!S357,"")))))))</f>
        <v>0.24673704225551346</v>
      </c>
      <c r="AG358" s="133">
        <f>IF($O$20="X",$Q$9,'VA_k1=0.7_k2=0.3'!M357)</f>
        <v>5</v>
      </c>
      <c r="AH358" s="133">
        <f>IF($O$20="X",$R$9,IF($N$7="S1",'VA_k1=0.7_k2=0.3'!N357,IF($N$7="S2",'VA_k1=0.7_k2=0.3'!O357,IF($N$7="I",'VA_k1=0.7_k2=0.3'!P357,IF($N$7="R",'VA_k1=0.7_k2=0.3'!Q357,IF($N$7="D",'VA_k1=0.7_k2=0.3'!R357,IF($N$7="V",'VA_k1=0.7_k2=0.3'!S357,"")))))))</f>
        <v>0.24673704225551346</v>
      </c>
      <c r="AI358" s="133">
        <f>IF($O$21="X",$Q$9,'VA_k1=0.8_k2=0.2'!M357)</f>
        <v>5</v>
      </c>
      <c r="AJ358" s="133">
        <f>IF($O$21="X",$R$9,IF($N$7="S1",'VA_k1=0.8_k2=0.2'!N357,IF($N$7="S2",'VA_k1=0.8_k2=0.2'!O357,IF($N$7="I",'VA_k1=0.8_k2=0.2'!P357,IF($N$7="R",'VA_k1=0.8_k2=0.2'!Q357,IF($N$7="D",'VA_k1=0.8_k2=0.2'!R357,IF($N$7="V",'VA_k1=0.8_k2=0.2'!S357,"")))))))</f>
        <v>0.24673704225551346</v>
      </c>
      <c r="AK358" s="133" t="e">
        <f>IF($O$22="X",$Q$9,'VA_k1=0.9_k2=0.1'!M357)</f>
        <v>#N/A</v>
      </c>
      <c r="AL358" s="133" t="e">
        <f>IF($O$22="X",$R$9,IF($N$7="S1",'VA_k1=0.9_k2=0.1'!N357,IF($N$7="S2",'VA_k1=0.9_k2=0.1'!O357,IF($N$7="I",'VA_k1=0.9_k2=0.1'!P357,IF($N$7="R",'VA_k1=0.9_k2=0.1'!Q357,IF($N$7="D",'VA_k1=0.9_k2=0.1'!R357,IF($N$7="V",'VA_k1=0.9_k2=0.1'!S357,"")))))))</f>
        <v>#N/A</v>
      </c>
      <c r="AM358" s="133">
        <f>IF($O$23="X",$Q$9,'VA_k1=1.0_k2=0.0'!M357)</f>
        <v>5</v>
      </c>
      <c r="AN358" s="133">
        <f>IF($O$23="X",$R$9,IF($N$7="S1",'VA_k1=1.0_k2=0.0'!N357,IF($N$7="S2",'VA_k1=1.0_k2=0.0'!O357,IF($N$7="I",'VA_k1=1.0_k2=0.0'!P357,IF($N$7="R",'VA_k1=1.0_k2=0.0'!Q357,IF($N$7="D",'VA_k1=1.0_k2=0.0'!R357,IF($N$7="V",'VA_k1=1.0_k2=0.0'!S357,"")))))))</f>
        <v>0.24673704225551346</v>
      </c>
    </row>
    <row r="359" spans="17:40" x14ac:dyDescent="0.25">
      <c r="Q359" s="133" t="e">
        <f>IF($O$12="X",$Q$9,'RESULTS (2S)'!B373)</f>
        <v>#N/A</v>
      </c>
      <c r="R359" s="133" t="e">
        <f>IF($O$12="X",$R$9,IF($N$7="S1",'RESULTS (2S)'!C373,IF($N$7="S2",'RESULTS (2S)'!D373,IF($N$7="I",'RESULTS (2S)'!E373,IF($N$7="R",'RESULTS (2S)'!F373,IF($N$7="D",'RESULTS (2S)'!G373,IF($N$7="V",'RESULTS (2S)'!H373,"")))))))</f>
        <v>#N/A</v>
      </c>
      <c r="S359" s="133">
        <f>IF($O$13="X",$Q$9,'VA_k1=0.0_k2=1.0'!M358)</f>
        <v>5</v>
      </c>
      <c r="T359" s="133">
        <f>IF($O$13="X",$R$9,IF($N$7="S1",'VA_k1=0.0_k2=1.0'!N358,IF($N$7="S2",'VA_k1=0.0_k2=1.0'!O358,IF($N$7="I",'VA_k1=0.0_k2=1.0'!P358,IF($N$7="R",'VA_k1=0.0_k2=1.0'!Q358,IF($N$7="D",'VA_k1=0.0_k2=1.0'!R358,IF($N$7="V",'VA_k1=0.0_k2=1.0'!S358,"")))))))</f>
        <v>0.24673704225551346</v>
      </c>
      <c r="U359" s="133">
        <f>IF($O$14="X",$Q$9,'VA_k1=0.1_k2=0.9'!M358)</f>
        <v>5</v>
      </c>
      <c r="V359" s="133">
        <f>IF($O$14="X",$R$9,IF($N$7="S1",'VA_k1=0.1_k2=0.9'!N358,IF($N$7="S2",'VA_k1=0.1_k2=0.9'!O358,IF($N$7="I",'VA_k1=0.1_k2=0.9'!P358,IF($N$7="R",'VA_k1=0.1_k2=0.9'!Q358,IF($N$7="D",'VA_k1=0.1_k2=0.9'!R358,IF($N$7="V",'VA_k1=0.1_k2=0.9'!S358,"")))))))</f>
        <v>0.24673704225551346</v>
      </c>
      <c r="W359" s="133">
        <f>IF($O$15="X",$Q$9,'VA_k1=0.2_k2=0.8'!M358)</f>
        <v>5</v>
      </c>
      <c r="X359" s="133">
        <f>IF($O$15="X",$R$9,IF($N$7="S1",'VA_k1=0.2_k2=0.8'!N358,IF($N$7="S2",'VA_k1=0.2_k2=0.8'!O358,IF($N$7="I",'VA_k1=0.2_k2=0.8'!P358,IF($N$7="R",'VA_k1=0.2_k2=0.8'!Q358,IF($N$7="D",'VA_k1=0.2_k2=0.8'!R358,IF($N$7="V",'VA_k1=0.2_k2=0.8'!S358,"")))))))</f>
        <v>0.24673704225551346</v>
      </c>
      <c r="Y359" s="133">
        <f>IF($O$16="X",$Q$9,'VA_k1=0.3_k2=0.7'!M358)</f>
        <v>5</v>
      </c>
      <c r="Z359" s="133">
        <f>IF($O$16="X",$R$9,IF($N$7="S1",'VA_k1=0.3_k2=0.7'!N358,IF($N$7="S2",'VA_k1=0.3_k2=0.7'!O358,IF($N$7="I",'VA_k1=0.3_k2=0.7'!P358,IF($N$7="R",'VA_k1=0.3_k2=0.7'!Q358,IF($N$7="D",'VA_k1=0.3_k2=0.7'!R358,IF($N$7="V",'VA_k1=0.3_k2=0.7'!S358,"")))))))</f>
        <v>0.24673704225551346</v>
      </c>
      <c r="AA359" s="133">
        <f>IF($O$17="X",$Q$9,'VA_k1=0.4_k2=0.6'!M358)</f>
        <v>5</v>
      </c>
      <c r="AB359" s="133">
        <f>IF($O$17="X",$R$9,IF($N$7="S1",'VA_k1=0.4_k2=0.6'!N358,IF($N$7="S2",'VA_k1=0.4_k2=0.6'!O358,IF($N$7="I",'VA_k1=0.4_k2=0.6'!P358,IF($N$7="R",'VA_k1=0.4_k2=0.6'!Q358,IF($N$7="D",'VA_k1=0.4_k2=0.6'!R358,IF($N$7="V",'VA_k1=0.4_k2=0.6'!S358,"")))))))</f>
        <v>0.24673704225551346</v>
      </c>
      <c r="AC359" s="133">
        <f>IF($O$18="X",$Q$9,'VA_k1=0.5_k2=0.5'!M358)</f>
        <v>5</v>
      </c>
      <c r="AD359" s="133">
        <f>IF($O$18="X",$R$9,IF($N$7="S1",'VA_k1=0.5_k2=0.5'!N358,IF($N$7="S2",'VA_k1=0.5_k2=0.5'!O358,IF($N$7="I",'VA_k1=0.5_k2=0.5'!P358,IF($N$7="R",'VA_k1=0.5_k2=0.5'!Q358,IF($N$7="D",'VA_k1=0.5_k2=0.5'!R358,IF($N$7="V",'VA_k1=0.5_k2=0.5'!S358,"")))))))</f>
        <v>0.24673704225551346</v>
      </c>
      <c r="AE359" s="133">
        <f>IF($O$19="X",$Q$9,'VA_k1=0.6_k2=0.4'!M358)</f>
        <v>5</v>
      </c>
      <c r="AF359" s="133">
        <f>IF($O$19="X",$R$9,IF($N$7="S1",'VA_k1=0.6_k2=0.4'!N358,IF($N$7="S2",'VA_k1=0.6_k2=0.4'!O358,IF($N$7="I",'VA_k1=0.6_k2=0.4'!P358,IF($N$7="R",'VA_k1=0.6_k2=0.4'!Q358,IF($N$7="D",'VA_k1=0.6_k2=0.4'!R358,IF($N$7="V",'VA_k1=0.6_k2=0.4'!S358,"")))))))</f>
        <v>0.24673704225551346</v>
      </c>
      <c r="AG359" s="133">
        <f>IF($O$20="X",$Q$9,'VA_k1=0.7_k2=0.3'!M358)</f>
        <v>5</v>
      </c>
      <c r="AH359" s="133">
        <f>IF($O$20="X",$R$9,IF($N$7="S1",'VA_k1=0.7_k2=0.3'!N358,IF($N$7="S2",'VA_k1=0.7_k2=0.3'!O358,IF($N$7="I",'VA_k1=0.7_k2=0.3'!P358,IF($N$7="R",'VA_k1=0.7_k2=0.3'!Q358,IF($N$7="D",'VA_k1=0.7_k2=0.3'!R358,IF($N$7="V",'VA_k1=0.7_k2=0.3'!S358,"")))))))</f>
        <v>0.24673704225551346</v>
      </c>
      <c r="AI359" s="133">
        <f>IF($O$21="X",$Q$9,'VA_k1=0.8_k2=0.2'!M358)</f>
        <v>5</v>
      </c>
      <c r="AJ359" s="133">
        <f>IF($O$21="X",$R$9,IF($N$7="S1",'VA_k1=0.8_k2=0.2'!N358,IF($N$7="S2",'VA_k1=0.8_k2=0.2'!O358,IF($N$7="I",'VA_k1=0.8_k2=0.2'!P358,IF($N$7="R",'VA_k1=0.8_k2=0.2'!Q358,IF($N$7="D",'VA_k1=0.8_k2=0.2'!R358,IF($N$7="V",'VA_k1=0.8_k2=0.2'!S358,"")))))))</f>
        <v>0.24673704225551346</v>
      </c>
      <c r="AK359" s="133" t="e">
        <f>IF($O$22="X",$Q$9,'VA_k1=0.9_k2=0.1'!M358)</f>
        <v>#N/A</v>
      </c>
      <c r="AL359" s="133" t="e">
        <f>IF($O$22="X",$R$9,IF($N$7="S1",'VA_k1=0.9_k2=0.1'!N358,IF($N$7="S2",'VA_k1=0.9_k2=0.1'!O358,IF($N$7="I",'VA_k1=0.9_k2=0.1'!P358,IF($N$7="R",'VA_k1=0.9_k2=0.1'!Q358,IF($N$7="D",'VA_k1=0.9_k2=0.1'!R358,IF($N$7="V",'VA_k1=0.9_k2=0.1'!S358,"")))))))</f>
        <v>#N/A</v>
      </c>
      <c r="AM359" s="133">
        <f>IF($O$23="X",$Q$9,'VA_k1=1.0_k2=0.0'!M358)</f>
        <v>5</v>
      </c>
      <c r="AN359" s="133">
        <f>IF($O$23="X",$R$9,IF($N$7="S1",'VA_k1=1.0_k2=0.0'!N358,IF($N$7="S2",'VA_k1=1.0_k2=0.0'!O358,IF($N$7="I",'VA_k1=1.0_k2=0.0'!P358,IF($N$7="R",'VA_k1=1.0_k2=0.0'!Q358,IF($N$7="D",'VA_k1=1.0_k2=0.0'!R358,IF($N$7="V",'VA_k1=1.0_k2=0.0'!S358,"")))))))</f>
        <v>0.24673704225551346</v>
      </c>
    </row>
    <row r="360" spans="17:40" x14ac:dyDescent="0.25">
      <c r="Q360" s="133" t="e">
        <f>IF($O$12="X",$Q$9,'RESULTS (2S)'!B374)</f>
        <v>#N/A</v>
      </c>
      <c r="R360" s="133" t="e">
        <f>IF($O$12="X",$R$9,IF($N$7="S1",'RESULTS (2S)'!C374,IF($N$7="S2",'RESULTS (2S)'!D374,IF($N$7="I",'RESULTS (2S)'!E374,IF($N$7="R",'RESULTS (2S)'!F374,IF($N$7="D",'RESULTS (2S)'!G374,IF($N$7="V",'RESULTS (2S)'!H374,"")))))))</f>
        <v>#N/A</v>
      </c>
      <c r="S360" s="133">
        <f>IF($O$13="X",$Q$9,'VA_k1=0.0_k2=1.0'!M359)</f>
        <v>5</v>
      </c>
      <c r="T360" s="133">
        <f>IF($O$13="X",$R$9,IF($N$7="S1",'VA_k1=0.0_k2=1.0'!N359,IF($N$7="S2",'VA_k1=0.0_k2=1.0'!O359,IF($N$7="I",'VA_k1=0.0_k2=1.0'!P359,IF($N$7="R",'VA_k1=0.0_k2=1.0'!Q359,IF($N$7="D",'VA_k1=0.0_k2=1.0'!R359,IF($N$7="V",'VA_k1=0.0_k2=1.0'!S359,"")))))))</f>
        <v>0.24673704225551346</v>
      </c>
      <c r="U360" s="133">
        <f>IF($O$14="X",$Q$9,'VA_k1=0.1_k2=0.9'!M359)</f>
        <v>5</v>
      </c>
      <c r="V360" s="133">
        <f>IF($O$14="X",$R$9,IF($N$7="S1",'VA_k1=0.1_k2=0.9'!N359,IF($N$7="S2",'VA_k1=0.1_k2=0.9'!O359,IF($N$7="I",'VA_k1=0.1_k2=0.9'!P359,IF($N$7="R",'VA_k1=0.1_k2=0.9'!Q359,IF($N$7="D",'VA_k1=0.1_k2=0.9'!R359,IF($N$7="V",'VA_k1=0.1_k2=0.9'!S359,"")))))))</f>
        <v>0.24673704225551346</v>
      </c>
      <c r="W360" s="133">
        <f>IF($O$15="X",$Q$9,'VA_k1=0.2_k2=0.8'!M359)</f>
        <v>5</v>
      </c>
      <c r="X360" s="133">
        <f>IF($O$15="X",$R$9,IF($N$7="S1",'VA_k1=0.2_k2=0.8'!N359,IF($N$7="S2",'VA_k1=0.2_k2=0.8'!O359,IF($N$7="I",'VA_k1=0.2_k2=0.8'!P359,IF($N$7="R",'VA_k1=0.2_k2=0.8'!Q359,IF($N$7="D",'VA_k1=0.2_k2=0.8'!R359,IF($N$7="V",'VA_k1=0.2_k2=0.8'!S359,"")))))))</f>
        <v>0.24673704225551346</v>
      </c>
      <c r="Y360" s="133">
        <f>IF($O$16="X",$Q$9,'VA_k1=0.3_k2=0.7'!M359)</f>
        <v>5</v>
      </c>
      <c r="Z360" s="133">
        <f>IF($O$16="X",$R$9,IF($N$7="S1",'VA_k1=0.3_k2=0.7'!N359,IF($N$7="S2",'VA_k1=0.3_k2=0.7'!O359,IF($N$7="I",'VA_k1=0.3_k2=0.7'!P359,IF($N$7="R",'VA_k1=0.3_k2=0.7'!Q359,IF($N$7="D",'VA_k1=0.3_k2=0.7'!R359,IF($N$7="V",'VA_k1=0.3_k2=0.7'!S359,"")))))))</f>
        <v>0.24673704225551346</v>
      </c>
      <c r="AA360" s="133">
        <f>IF($O$17="X",$Q$9,'VA_k1=0.4_k2=0.6'!M359)</f>
        <v>5</v>
      </c>
      <c r="AB360" s="133">
        <f>IF($O$17="X",$R$9,IF($N$7="S1",'VA_k1=0.4_k2=0.6'!N359,IF($N$7="S2",'VA_k1=0.4_k2=0.6'!O359,IF($N$7="I",'VA_k1=0.4_k2=0.6'!P359,IF($N$7="R",'VA_k1=0.4_k2=0.6'!Q359,IF($N$7="D",'VA_k1=0.4_k2=0.6'!R359,IF($N$7="V",'VA_k1=0.4_k2=0.6'!S359,"")))))))</f>
        <v>0.24673704225551346</v>
      </c>
      <c r="AC360" s="133">
        <f>IF($O$18="X",$Q$9,'VA_k1=0.5_k2=0.5'!M359)</f>
        <v>5</v>
      </c>
      <c r="AD360" s="133">
        <f>IF($O$18="X",$R$9,IF($N$7="S1",'VA_k1=0.5_k2=0.5'!N359,IF($N$7="S2",'VA_k1=0.5_k2=0.5'!O359,IF($N$7="I",'VA_k1=0.5_k2=0.5'!P359,IF($N$7="R",'VA_k1=0.5_k2=0.5'!Q359,IF($N$7="D",'VA_k1=0.5_k2=0.5'!R359,IF($N$7="V",'VA_k1=0.5_k2=0.5'!S359,"")))))))</f>
        <v>0.24673704225551346</v>
      </c>
      <c r="AE360" s="133">
        <f>IF($O$19="X",$Q$9,'VA_k1=0.6_k2=0.4'!M359)</f>
        <v>5</v>
      </c>
      <c r="AF360" s="133">
        <f>IF($O$19="X",$R$9,IF($N$7="S1",'VA_k1=0.6_k2=0.4'!N359,IF($N$7="S2",'VA_k1=0.6_k2=0.4'!O359,IF($N$7="I",'VA_k1=0.6_k2=0.4'!P359,IF($N$7="R",'VA_k1=0.6_k2=0.4'!Q359,IF($N$7="D",'VA_k1=0.6_k2=0.4'!R359,IF($N$7="V",'VA_k1=0.6_k2=0.4'!S359,"")))))))</f>
        <v>0.24673704225551346</v>
      </c>
      <c r="AG360" s="133">
        <f>IF($O$20="X",$Q$9,'VA_k1=0.7_k2=0.3'!M359)</f>
        <v>5</v>
      </c>
      <c r="AH360" s="133">
        <f>IF($O$20="X",$R$9,IF($N$7="S1",'VA_k1=0.7_k2=0.3'!N359,IF($N$7="S2",'VA_k1=0.7_k2=0.3'!O359,IF($N$7="I",'VA_k1=0.7_k2=0.3'!P359,IF($N$7="R",'VA_k1=0.7_k2=0.3'!Q359,IF($N$7="D",'VA_k1=0.7_k2=0.3'!R359,IF($N$7="V",'VA_k1=0.7_k2=0.3'!S359,"")))))))</f>
        <v>0.24673704225551346</v>
      </c>
      <c r="AI360" s="133">
        <f>IF($O$21="X",$Q$9,'VA_k1=0.8_k2=0.2'!M359)</f>
        <v>5</v>
      </c>
      <c r="AJ360" s="133">
        <f>IF($O$21="X",$R$9,IF($N$7="S1",'VA_k1=0.8_k2=0.2'!N359,IF($N$7="S2",'VA_k1=0.8_k2=0.2'!O359,IF($N$7="I",'VA_k1=0.8_k2=0.2'!P359,IF($N$7="R",'VA_k1=0.8_k2=0.2'!Q359,IF($N$7="D",'VA_k1=0.8_k2=0.2'!R359,IF($N$7="V",'VA_k1=0.8_k2=0.2'!S359,"")))))))</f>
        <v>0.24673704225551346</v>
      </c>
      <c r="AK360" s="133" t="e">
        <f>IF($O$22="X",$Q$9,'VA_k1=0.9_k2=0.1'!M359)</f>
        <v>#N/A</v>
      </c>
      <c r="AL360" s="133" t="e">
        <f>IF($O$22="X",$R$9,IF($N$7="S1",'VA_k1=0.9_k2=0.1'!N359,IF($N$7="S2",'VA_k1=0.9_k2=0.1'!O359,IF($N$7="I",'VA_k1=0.9_k2=0.1'!P359,IF($N$7="R",'VA_k1=0.9_k2=0.1'!Q359,IF($N$7="D",'VA_k1=0.9_k2=0.1'!R359,IF($N$7="V",'VA_k1=0.9_k2=0.1'!S359,"")))))))</f>
        <v>#N/A</v>
      </c>
      <c r="AM360" s="133">
        <f>IF($O$23="X",$Q$9,'VA_k1=1.0_k2=0.0'!M359)</f>
        <v>5</v>
      </c>
      <c r="AN360" s="133">
        <f>IF($O$23="X",$R$9,IF($N$7="S1",'VA_k1=1.0_k2=0.0'!N359,IF($N$7="S2",'VA_k1=1.0_k2=0.0'!O359,IF($N$7="I",'VA_k1=1.0_k2=0.0'!P359,IF($N$7="R",'VA_k1=1.0_k2=0.0'!Q359,IF($N$7="D",'VA_k1=1.0_k2=0.0'!R359,IF($N$7="V",'VA_k1=1.0_k2=0.0'!S359,"")))))))</f>
        <v>0.24673704225551346</v>
      </c>
    </row>
    <row r="361" spans="17:40" x14ac:dyDescent="0.25">
      <c r="Q361" s="133" t="e">
        <f>IF($O$12="X",$Q$9,'RESULTS (2S)'!B375)</f>
        <v>#N/A</v>
      </c>
      <c r="R361" s="133" t="e">
        <f>IF($O$12="X",$R$9,IF($N$7="S1",'RESULTS (2S)'!C375,IF($N$7="S2",'RESULTS (2S)'!D375,IF($N$7="I",'RESULTS (2S)'!E375,IF($N$7="R",'RESULTS (2S)'!F375,IF($N$7="D",'RESULTS (2S)'!G375,IF($N$7="V",'RESULTS (2S)'!H375,"")))))))</f>
        <v>#N/A</v>
      </c>
      <c r="S361" s="133">
        <f>IF($O$13="X",$Q$9,'VA_k1=0.0_k2=1.0'!M360)</f>
        <v>5</v>
      </c>
      <c r="T361" s="133">
        <f>IF($O$13="X",$R$9,IF($N$7="S1",'VA_k1=0.0_k2=1.0'!N360,IF($N$7="S2",'VA_k1=0.0_k2=1.0'!O360,IF($N$7="I",'VA_k1=0.0_k2=1.0'!P360,IF($N$7="R",'VA_k1=0.0_k2=1.0'!Q360,IF($N$7="D",'VA_k1=0.0_k2=1.0'!R360,IF($N$7="V",'VA_k1=0.0_k2=1.0'!S360,"")))))))</f>
        <v>0.24673704225551346</v>
      </c>
      <c r="U361" s="133">
        <f>IF($O$14="X",$Q$9,'VA_k1=0.1_k2=0.9'!M360)</f>
        <v>5</v>
      </c>
      <c r="V361" s="133">
        <f>IF($O$14="X",$R$9,IF($N$7="S1",'VA_k1=0.1_k2=0.9'!N360,IF($N$7="S2",'VA_k1=0.1_k2=0.9'!O360,IF($N$7="I",'VA_k1=0.1_k2=0.9'!P360,IF($N$7="R",'VA_k1=0.1_k2=0.9'!Q360,IF($N$7="D",'VA_k1=0.1_k2=0.9'!R360,IF($N$7="V",'VA_k1=0.1_k2=0.9'!S360,"")))))))</f>
        <v>0.24673704225551346</v>
      </c>
      <c r="W361" s="133">
        <f>IF($O$15="X",$Q$9,'VA_k1=0.2_k2=0.8'!M360)</f>
        <v>5</v>
      </c>
      <c r="X361" s="133">
        <f>IF($O$15="X",$R$9,IF($N$7="S1",'VA_k1=0.2_k2=0.8'!N360,IF($N$7="S2",'VA_k1=0.2_k2=0.8'!O360,IF($N$7="I",'VA_k1=0.2_k2=0.8'!P360,IF($N$7="R",'VA_k1=0.2_k2=0.8'!Q360,IF($N$7="D",'VA_k1=0.2_k2=0.8'!R360,IF($N$7="V",'VA_k1=0.2_k2=0.8'!S360,"")))))))</f>
        <v>0.24673704225551346</v>
      </c>
      <c r="Y361" s="133">
        <f>IF($O$16="X",$Q$9,'VA_k1=0.3_k2=0.7'!M360)</f>
        <v>5</v>
      </c>
      <c r="Z361" s="133">
        <f>IF($O$16="X",$R$9,IF($N$7="S1",'VA_k1=0.3_k2=0.7'!N360,IF($N$7="S2",'VA_k1=0.3_k2=0.7'!O360,IF($N$7="I",'VA_k1=0.3_k2=0.7'!P360,IF($N$7="R",'VA_k1=0.3_k2=0.7'!Q360,IF($N$7="D",'VA_k1=0.3_k2=0.7'!R360,IF($N$7="V",'VA_k1=0.3_k2=0.7'!S360,"")))))))</f>
        <v>0.24673704225551346</v>
      </c>
      <c r="AA361" s="133">
        <f>IF($O$17="X",$Q$9,'VA_k1=0.4_k2=0.6'!M360)</f>
        <v>5</v>
      </c>
      <c r="AB361" s="133">
        <f>IF($O$17="X",$R$9,IF($N$7="S1",'VA_k1=0.4_k2=0.6'!N360,IF($N$7="S2",'VA_k1=0.4_k2=0.6'!O360,IF($N$7="I",'VA_k1=0.4_k2=0.6'!P360,IF($N$7="R",'VA_k1=0.4_k2=0.6'!Q360,IF($N$7="D",'VA_k1=0.4_k2=0.6'!R360,IF($N$7="V",'VA_k1=0.4_k2=0.6'!S360,"")))))))</f>
        <v>0.24673704225551346</v>
      </c>
      <c r="AC361" s="133">
        <f>IF($O$18="X",$Q$9,'VA_k1=0.5_k2=0.5'!M360)</f>
        <v>5</v>
      </c>
      <c r="AD361" s="133">
        <f>IF($O$18="X",$R$9,IF($N$7="S1",'VA_k1=0.5_k2=0.5'!N360,IF($N$7="S2",'VA_k1=0.5_k2=0.5'!O360,IF($N$7="I",'VA_k1=0.5_k2=0.5'!P360,IF($N$7="R",'VA_k1=0.5_k2=0.5'!Q360,IF($N$7="D",'VA_k1=0.5_k2=0.5'!R360,IF($N$7="V",'VA_k1=0.5_k2=0.5'!S360,"")))))))</f>
        <v>0.24673704225551346</v>
      </c>
      <c r="AE361" s="133">
        <f>IF($O$19="X",$Q$9,'VA_k1=0.6_k2=0.4'!M360)</f>
        <v>5</v>
      </c>
      <c r="AF361" s="133">
        <f>IF($O$19="X",$R$9,IF($N$7="S1",'VA_k1=0.6_k2=0.4'!N360,IF($N$7="S2",'VA_k1=0.6_k2=0.4'!O360,IF($N$7="I",'VA_k1=0.6_k2=0.4'!P360,IF($N$7="R",'VA_k1=0.6_k2=0.4'!Q360,IF($N$7="D",'VA_k1=0.6_k2=0.4'!R360,IF($N$7="V",'VA_k1=0.6_k2=0.4'!S360,"")))))))</f>
        <v>0.24673704225551346</v>
      </c>
      <c r="AG361" s="133">
        <f>IF($O$20="X",$Q$9,'VA_k1=0.7_k2=0.3'!M360)</f>
        <v>5</v>
      </c>
      <c r="AH361" s="133">
        <f>IF($O$20="X",$R$9,IF($N$7="S1",'VA_k1=0.7_k2=0.3'!N360,IF($N$7="S2",'VA_k1=0.7_k2=0.3'!O360,IF($N$7="I",'VA_k1=0.7_k2=0.3'!P360,IF($N$7="R",'VA_k1=0.7_k2=0.3'!Q360,IF($N$7="D",'VA_k1=0.7_k2=0.3'!R360,IF($N$7="V",'VA_k1=0.7_k2=0.3'!S360,"")))))))</f>
        <v>0.24673704225551346</v>
      </c>
      <c r="AI361" s="133">
        <f>IF($O$21="X",$Q$9,'VA_k1=0.8_k2=0.2'!M360)</f>
        <v>5</v>
      </c>
      <c r="AJ361" s="133">
        <f>IF($O$21="X",$R$9,IF($N$7="S1",'VA_k1=0.8_k2=0.2'!N360,IF($N$7="S2",'VA_k1=0.8_k2=0.2'!O360,IF($N$7="I",'VA_k1=0.8_k2=0.2'!P360,IF($N$7="R",'VA_k1=0.8_k2=0.2'!Q360,IF($N$7="D",'VA_k1=0.8_k2=0.2'!R360,IF($N$7="V",'VA_k1=0.8_k2=0.2'!S360,"")))))))</f>
        <v>0.24673704225551346</v>
      </c>
      <c r="AK361" s="133" t="e">
        <f>IF($O$22="X",$Q$9,'VA_k1=0.9_k2=0.1'!M360)</f>
        <v>#N/A</v>
      </c>
      <c r="AL361" s="133" t="e">
        <f>IF($O$22="X",$R$9,IF($N$7="S1",'VA_k1=0.9_k2=0.1'!N360,IF($N$7="S2",'VA_k1=0.9_k2=0.1'!O360,IF($N$7="I",'VA_k1=0.9_k2=0.1'!P360,IF($N$7="R",'VA_k1=0.9_k2=0.1'!Q360,IF($N$7="D",'VA_k1=0.9_k2=0.1'!R360,IF($N$7="V",'VA_k1=0.9_k2=0.1'!S360,"")))))))</f>
        <v>#N/A</v>
      </c>
      <c r="AM361" s="133">
        <f>IF($O$23="X",$Q$9,'VA_k1=1.0_k2=0.0'!M360)</f>
        <v>5</v>
      </c>
      <c r="AN361" s="133">
        <f>IF($O$23="X",$R$9,IF($N$7="S1",'VA_k1=1.0_k2=0.0'!N360,IF($N$7="S2",'VA_k1=1.0_k2=0.0'!O360,IF($N$7="I",'VA_k1=1.0_k2=0.0'!P360,IF($N$7="R",'VA_k1=1.0_k2=0.0'!Q360,IF($N$7="D",'VA_k1=1.0_k2=0.0'!R360,IF($N$7="V",'VA_k1=1.0_k2=0.0'!S360,"")))))))</f>
        <v>0.24673704225551346</v>
      </c>
    </row>
    <row r="362" spans="17:40" x14ac:dyDescent="0.25">
      <c r="Q362" s="133" t="e">
        <f>IF($O$12="X",$Q$9,'RESULTS (2S)'!B376)</f>
        <v>#N/A</v>
      </c>
      <c r="R362" s="133" t="e">
        <f>IF($O$12="X",$R$9,IF($N$7="S1",'RESULTS (2S)'!C376,IF($N$7="S2",'RESULTS (2S)'!D376,IF($N$7="I",'RESULTS (2S)'!E376,IF($N$7="R",'RESULTS (2S)'!F376,IF($N$7="D",'RESULTS (2S)'!G376,IF($N$7="V",'RESULTS (2S)'!H376,"")))))))</f>
        <v>#N/A</v>
      </c>
      <c r="S362" s="133">
        <f>IF($O$13="X",$Q$9,'VA_k1=0.0_k2=1.0'!M361)</f>
        <v>5</v>
      </c>
      <c r="T362" s="133">
        <f>IF($O$13="X",$R$9,IF($N$7="S1",'VA_k1=0.0_k2=1.0'!N361,IF($N$7="S2",'VA_k1=0.0_k2=1.0'!O361,IF($N$7="I",'VA_k1=0.0_k2=1.0'!P361,IF($N$7="R",'VA_k1=0.0_k2=1.0'!Q361,IF($N$7="D",'VA_k1=0.0_k2=1.0'!R361,IF($N$7="V",'VA_k1=0.0_k2=1.0'!S361,"")))))))</f>
        <v>0.24673704225551346</v>
      </c>
      <c r="U362" s="133">
        <f>IF($O$14="X",$Q$9,'VA_k1=0.1_k2=0.9'!M361)</f>
        <v>5</v>
      </c>
      <c r="V362" s="133">
        <f>IF($O$14="X",$R$9,IF($N$7="S1",'VA_k1=0.1_k2=0.9'!N361,IF($N$7="S2",'VA_k1=0.1_k2=0.9'!O361,IF($N$7="I",'VA_k1=0.1_k2=0.9'!P361,IF($N$7="R",'VA_k1=0.1_k2=0.9'!Q361,IF($N$7="D",'VA_k1=0.1_k2=0.9'!R361,IF($N$7="V",'VA_k1=0.1_k2=0.9'!S361,"")))))))</f>
        <v>0.24673704225551346</v>
      </c>
      <c r="W362" s="133">
        <f>IF($O$15="X",$Q$9,'VA_k1=0.2_k2=0.8'!M361)</f>
        <v>5</v>
      </c>
      <c r="X362" s="133">
        <f>IF($O$15="X",$R$9,IF($N$7="S1",'VA_k1=0.2_k2=0.8'!N361,IF($N$7="S2",'VA_k1=0.2_k2=0.8'!O361,IF($N$7="I",'VA_k1=0.2_k2=0.8'!P361,IF($N$7="R",'VA_k1=0.2_k2=0.8'!Q361,IF($N$7="D",'VA_k1=0.2_k2=0.8'!R361,IF($N$7="V",'VA_k1=0.2_k2=0.8'!S361,"")))))))</f>
        <v>0.24673704225551346</v>
      </c>
      <c r="Y362" s="133">
        <f>IF($O$16="X",$Q$9,'VA_k1=0.3_k2=0.7'!M361)</f>
        <v>5</v>
      </c>
      <c r="Z362" s="133">
        <f>IF($O$16="X",$R$9,IF($N$7="S1",'VA_k1=0.3_k2=0.7'!N361,IF($N$7="S2",'VA_k1=0.3_k2=0.7'!O361,IF($N$7="I",'VA_k1=0.3_k2=0.7'!P361,IF($N$7="R",'VA_k1=0.3_k2=0.7'!Q361,IF($N$7="D",'VA_k1=0.3_k2=0.7'!R361,IF($N$7="V",'VA_k1=0.3_k2=0.7'!S361,"")))))))</f>
        <v>0.24673704225551346</v>
      </c>
      <c r="AA362" s="133">
        <f>IF($O$17="X",$Q$9,'VA_k1=0.4_k2=0.6'!M361)</f>
        <v>5</v>
      </c>
      <c r="AB362" s="133">
        <f>IF($O$17="X",$R$9,IF($N$7="S1",'VA_k1=0.4_k2=0.6'!N361,IF($N$7="S2",'VA_k1=0.4_k2=0.6'!O361,IF($N$7="I",'VA_k1=0.4_k2=0.6'!P361,IF($N$7="R",'VA_k1=0.4_k2=0.6'!Q361,IF($N$7="D",'VA_k1=0.4_k2=0.6'!R361,IF($N$7="V",'VA_k1=0.4_k2=0.6'!S361,"")))))))</f>
        <v>0.24673704225551346</v>
      </c>
      <c r="AC362" s="133">
        <f>IF($O$18="X",$Q$9,'VA_k1=0.5_k2=0.5'!M361)</f>
        <v>5</v>
      </c>
      <c r="AD362" s="133">
        <f>IF($O$18="X",$R$9,IF($N$7="S1",'VA_k1=0.5_k2=0.5'!N361,IF($N$7="S2",'VA_k1=0.5_k2=0.5'!O361,IF($N$7="I",'VA_k1=0.5_k2=0.5'!P361,IF($N$7="R",'VA_k1=0.5_k2=0.5'!Q361,IF($N$7="D",'VA_k1=0.5_k2=0.5'!R361,IF($N$7="V",'VA_k1=0.5_k2=0.5'!S361,"")))))))</f>
        <v>0.24673704225551346</v>
      </c>
      <c r="AE362" s="133">
        <f>IF($O$19="X",$Q$9,'VA_k1=0.6_k2=0.4'!M361)</f>
        <v>5</v>
      </c>
      <c r="AF362" s="133">
        <f>IF($O$19="X",$R$9,IF($N$7="S1",'VA_k1=0.6_k2=0.4'!N361,IF($N$7="S2",'VA_k1=0.6_k2=0.4'!O361,IF($N$7="I",'VA_k1=0.6_k2=0.4'!P361,IF($N$7="R",'VA_k1=0.6_k2=0.4'!Q361,IF($N$7="D",'VA_k1=0.6_k2=0.4'!R361,IF($N$7="V",'VA_k1=0.6_k2=0.4'!S361,"")))))))</f>
        <v>0.24673704225551346</v>
      </c>
      <c r="AG362" s="133">
        <f>IF($O$20="X",$Q$9,'VA_k1=0.7_k2=0.3'!M361)</f>
        <v>5</v>
      </c>
      <c r="AH362" s="133">
        <f>IF($O$20="X",$R$9,IF($N$7="S1",'VA_k1=0.7_k2=0.3'!N361,IF($N$7="S2",'VA_k1=0.7_k2=0.3'!O361,IF($N$7="I",'VA_k1=0.7_k2=0.3'!P361,IF($N$7="R",'VA_k1=0.7_k2=0.3'!Q361,IF($N$7="D",'VA_k1=0.7_k2=0.3'!R361,IF($N$7="V",'VA_k1=0.7_k2=0.3'!S361,"")))))))</f>
        <v>0.24673704225551346</v>
      </c>
      <c r="AI362" s="133">
        <f>IF($O$21="X",$Q$9,'VA_k1=0.8_k2=0.2'!M361)</f>
        <v>5</v>
      </c>
      <c r="AJ362" s="133">
        <f>IF($O$21="X",$R$9,IF($N$7="S1",'VA_k1=0.8_k2=0.2'!N361,IF($N$7="S2",'VA_k1=0.8_k2=0.2'!O361,IF($N$7="I",'VA_k1=0.8_k2=0.2'!P361,IF($N$7="R",'VA_k1=0.8_k2=0.2'!Q361,IF($N$7="D",'VA_k1=0.8_k2=0.2'!R361,IF($N$7="V",'VA_k1=0.8_k2=0.2'!S361,"")))))))</f>
        <v>0.24673704225551346</v>
      </c>
      <c r="AK362" s="133" t="e">
        <f>IF($O$22="X",$Q$9,'VA_k1=0.9_k2=0.1'!M361)</f>
        <v>#N/A</v>
      </c>
      <c r="AL362" s="133" t="e">
        <f>IF($O$22="X",$R$9,IF($N$7="S1",'VA_k1=0.9_k2=0.1'!N361,IF($N$7="S2",'VA_k1=0.9_k2=0.1'!O361,IF($N$7="I",'VA_k1=0.9_k2=0.1'!P361,IF($N$7="R",'VA_k1=0.9_k2=0.1'!Q361,IF($N$7="D",'VA_k1=0.9_k2=0.1'!R361,IF($N$7="V",'VA_k1=0.9_k2=0.1'!S361,"")))))))</f>
        <v>#N/A</v>
      </c>
      <c r="AM362" s="133">
        <f>IF($O$23="X",$Q$9,'VA_k1=1.0_k2=0.0'!M361)</f>
        <v>5</v>
      </c>
      <c r="AN362" s="133">
        <f>IF($O$23="X",$R$9,IF($N$7="S1",'VA_k1=1.0_k2=0.0'!N361,IF($N$7="S2",'VA_k1=1.0_k2=0.0'!O361,IF($N$7="I",'VA_k1=1.0_k2=0.0'!P361,IF($N$7="R",'VA_k1=1.0_k2=0.0'!Q361,IF($N$7="D",'VA_k1=1.0_k2=0.0'!R361,IF($N$7="V",'VA_k1=1.0_k2=0.0'!S361,"")))))))</f>
        <v>0.24673704225551346</v>
      </c>
    </row>
    <row r="363" spans="17:40" x14ac:dyDescent="0.25">
      <c r="Q363" s="133" t="e">
        <f>IF($O$12="X",$Q$9,'RESULTS (2S)'!B377)</f>
        <v>#N/A</v>
      </c>
      <c r="R363" s="133" t="e">
        <f>IF($O$12="X",$R$9,IF($N$7="S1",'RESULTS (2S)'!C377,IF($N$7="S2",'RESULTS (2S)'!D377,IF($N$7="I",'RESULTS (2S)'!E377,IF($N$7="R",'RESULTS (2S)'!F377,IF($N$7="D",'RESULTS (2S)'!G377,IF($N$7="V",'RESULTS (2S)'!H377,"")))))))</f>
        <v>#N/A</v>
      </c>
      <c r="S363" s="133">
        <f>IF($O$13="X",$Q$9,'VA_k1=0.0_k2=1.0'!M362)</f>
        <v>5</v>
      </c>
      <c r="T363" s="133">
        <f>IF($O$13="X",$R$9,IF($N$7="S1",'VA_k1=0.0_k2=1.0'!N362,IF($N$7="S2",'VA_k1=0.0_k2=1.0'!O362,IF($N$7="I",'VA_k1=0.0_k2=1.0'!P362,IF($N$7="R",'VA_k1=0.0_k2=1.0'!Q362,IF($N$7="D",'VA_k1=0.0_k2=1.0'!R362,IF($N$7="V",'VA_k1=0.0_k2=1.0'!S362,"")))))))</f>
        <v>0.24673704225551346</v>
      </c>
      <c r="U363" s="133">
        <f>IF($O$14="X",$Q$9,'VA_k1=0.1_k2=0.9'!M362)</f>
        <v>5</v>
      </c>
      <c r="V363" s="133">
        <f>IF($O$14="X",$R$9,IF($N$7="S1",'VA_k1=0.1_k2=0.9'!N362,IF($N$7="S2",'VA_k1=0.1_k2=0.9'!O362,IF($N$7="I",'VA_k1=0.1_k2=0.9'!P362,IF($N$7="R",'VA_k1=0.1_k2=0.9'!Q362,IF($N$7="D",'VA_k1=0.1_k2=0.9'!R362,IF($N$7="V",'VA_k1=0.1_k2=0.9'!S362,"")))))))</f>
        <v>0.24673704225551346</v>
      </c>
      <c r="W363" s="133">
        <f>IF($O$15="X",$Q$9,'VA_k1=0.2_k2=0.8'!M362)</f>
        <v>5</v>
      </c>
      <c r="X363" s="133">
        <f>IF($O$15="X",$R$9,IF($N$7="S1",'VA_k1=0.2_k2=0.8'!N362,IF($N$7="S2",'VA_k1=0.2_k2=0.8'!O362,IF($N$7="I",'VA_k1=0.2_k2=0.8'!P362,IF($N$7="R",'VA_k1=0.2_k2=0.8'!Q362,IF($N$7="D",'VA_k1=0.2_k2=0.8'!R362,IF($N$7="V",'VA_k1=0.2_k2=0.8'!S362,"")))))))</f>
        <v>0.24673704225551346</v>
      </c>
      <c r="Y363" s="133">
        <f>IF($O$16="X",$Q$9,'VA_k1=0.3_k2=0.7'!M362)</f>
        <v>5</v>
      </c>
      <c r="Z363" s="133">
        <f>IF($O$16="X",$R$9,IF($N$7="S1",'VA_k1=0.3_k2=0.7'!N362,IF($N$7="S2",'VA_k1=0.3_k2=0.7'!O362,IF($N$7="I",'VA_k1=0.3_k2=0.7'!P362,IF($N$7="R",'VA_k1=0.3_k2=0.7'!Q362,IF($N$7="D",'VA_k1=0.3_k2=0.7'!R362,IF($N$7="V",'VA_k1=0.3_k2=0.7'!S362,"")))))))</f>
        <v>0.24673704225551346</v>
      </c>
      <c r="AA363" s="133">
        <f>IF($O$17="X",$Q$9,'VA_k1=0.4_k2=0.6'!M362)</f>
        <v>5</v>
      </c>
      <c r="AB363" s="133">
        <f>IF($O$17="X",$R$9,IF($N$7="S1",'VA_k1=0.4_k2=0.6'!N362,IF($N$7="S2",'VA_k1=0.4_k2=0.6'!O362,IF($N$7="I",'VA_k1=0.4_k2=0.6'!P362,IF($N$7="R",'VA_k1=0.4_k2=0.6'!Q362,IF($N$7="D",'VA_k1=0.4_k2=0.6'!R362,IF($N$7="V",'VA_k1=0.4_k2=0.6'!S362,"")))))))</f>
        <v>0.24673704225551346</v>
      </c>
      <c r="AC363" s="133">
        <f>IF($O$18="X",$Q$9,'VA_k1=0.5_k2=0.5'!M362)</f>
        <v>5</v>
      </c>
      <c r="AD363" s="133">
        <f>IF($O$18="X",$R$9,IF($N$7="S1",'VA_k1=0.5_k2=0.5'!N362,IF($N$7="S2",'VA_k1=0.5_k2=0.5'!O362,IF($N$7="I",'VA_k1=0.5_k2=0.5'!P362,IF($N$7="R",'VA_k1=0.5_k2=0.5'!Q362,IF($N$7="D",'VA_k1=0.5_k2=0.5'!R362,IF($N$7="V",'VA_k1=0.5_k2=0.5'!S362,"")))))))</f>
        <v>0.24673704225551346</v>
      </c>
      <c r="AE363" s="133">
        <f>IF($O$19="X",$Q$9,'VA_k1=0.6_k2=0.4'!M362)</f>
        <v>5</v>
      </c>
      <c r="AF363" s="133">
        <f>IF($O$19="X",$R$9,IF($N$7="S1",'VA_k1=0.6_k2=0.4'!N362,IF($N$7="S2",'VA_k1=0.6_k2=0.4'!O362,IF($N$7="I",'VA_k1=0.6_k2=0.4'!P362,IF($N$7="R",'VA_k1=0.6_k2=0.4'!Q362,IF($N$7="D",'VA_k1=0.6_k2=0.4'!R362,IF($N$7="V",'VA_k1=0.6_k2=0.4'!S362,"")))))))</f>
        <v>0.24673704225551346</v>
      </c>
      <c r="AG363" s="133">
        <f>IF($O$20="X",$Q$9,'VA_k1=0.7_k2=0.3'!M362)</f>
        <v>5</v>
      </c>
      <c r="AH363" s="133">
        <f>IF($O$20="X",$R$9,IF($N$7="S1",'VA_k1=0.7_k2=0.3'!N362,IF($N$7="S2",'VA_k1=0.7_k2=0.3'!O362,IF($N$7="I",'VA_k1=0.7_k2=0.3'!P362,IF($N$7="R",'VA_k1=0.7_k2=0.3'!Q362,IF($N$7="D",'VA_k1=0.7_k2=0.3'!R362,IF($N$7="V",'VA_k1=0.7_k2=0.3'!S362,"")))))))</f>
        <v>0.24673704225551346</v>
      </c>
      <c r="AI363" s="133">
        <f>IF($O$21="X",$Q$9,'VA_k1=0.8_k2=0.2'!M362)</f>
        <v>5</v>
      </c>
      <c r="AJ363" s="133">
        <f>IF($O$21="X",$R$9,IF($N$7="S1",'VA_k1=0.8_k2=0.2'!N362,IF($N$7="S2",'VA_k1=0.8_k2=0.2'!O362,IF($N$7="I",'VA_k1=0.8_k2=0.2'!P362,IF($N$7="R",'VA_k1=0.8_k2=0.2'!Q362,IF($N$7="D",'VA_k1=0.8_k2=0.2'!R362,IF($N$7="V",'VA_k1=0.8_k2=0.2'!S362,"")))))))</f>
        <v>0.24673704225551346</v>
      </c>
      <c r="AK363" s="133" t="e">
        <f>IF($O$22="X",$Q$9,'VA_k1=0.9_k2=0.1'!M362)</f>
        <v>#N/A</v>
      </c>
      <c r="AL363" s="133" t="e">
        <f>IF($O$22="X",$R$9,IF($N$7="S1",'VA_k1=0.9_k2=0.1'!N362,IF($N$7="S2",'VA_k1=0.9_k2=0.1'!O362,IF($N$7="I",'VA_k1=0.9_k2=0.1'!P362,IF($N$7="R",'VA_k1=0.9_k2=0.1'!Q362,IF($N$7="D",'VA_k1=0.9_k2=0.1'!R362,IF($N$7="V",'VA_k1=0.9_k2=0.1'!S362,"")))))))</f>
        <v>#N/A</v>
      </c>
      <c r="AM363" s="133">
        <f>IF($O$23="X",$Q$9,'VA_k1=1.0_k2=0.0'!M362)</f>
        <v>5</v>
      </c>
      <c r="AN363" s="133">
        <f>IF($O$23="X",$R$9,IF($N$7="S1",'VA_k1=1.0_k2=0.0'!N362,IF($N$7="S2",'VA_k1=1.0_k2=0.0'!O362,IF($N$7="I",'VA_k1=1.0_k2=0.0'!P362,IF($N$7="R",'VA_k1=1.0_k2=0.0'!Q362,IF($N$7="D",'VA_k1=1.0_k2=0.0'!R362,IF($N$7="V",'VA_k1=1.0_k2=0.0'!S362,"")))))))</f>
        <v>0.24673704225551346</v>
      </c>
    </row>
    <row r="364" spans="17:40" x14ac:dyDescent="0.25">
      <c r="Q364" s="133" t="e">
        <f>IF($O$12="X",$Q$9,'RESULTS (2S)'!B378)</f>
        <v>#N/A</v>
      </c>
      <c r="R364" s="133" t="e">
        <f>IF($O$12="X",$R$9,IF($N$7="S1",'RESULTS (2S)'!C378,IF($N$7="S2",'RESULTS (2S)'!D378,IF($N$7="I",'RESULTS (2S)'!E378,IF($N$7="R",'RESULTS (2S)'!F378,IF($N$7="D",'RESULTS (2S)'!G378,IF($N$7="V",'RESULTS (2S)'!H378,"")))))))</f>
        <v>#N/A</v>
      </c>
      <c r="S364" s="133">
        <f>IF($O$13="X",$Q$9,'VA_k1=0.0_k2=1.0'!M363)</f>
        <v>5</v>
      </c>
      <c r="T364" s="133">
        <f>IF($O$13="X",$R$9,IF($N$7="S1",'VA_k1=0.0_k2=1.0'!N363,IF($N$7="S2",'VA_k1=0.0_k2=1.0'!O363,IF($N$7="I",'VA_k1=0.0_k2=1.0'!P363,IF($N$7="R",'VA_k1=0.0_k2=1.0'!Q363,IF($N$7="D",'VA_k1=0.0_k2=1.0'!R363,IF($N$7="V",'VA_k1=0.0_k2=1.0'!S363,"")))))))</f>
        <v>0.24673704225551346</v>
      </c>
      <c r="U364" s="133">
        <f>IF($O$14="X",$Q$9,'VA_k1=0.1_k2=0.9'!M363)</f>
        <v>5</v>
      </c>
      <c r="V364" s="133">
        <f>IF($O$14="X",$R$9,IF($N$7="S1",'VA_k1=0.1_k2=0.9'!N363,IF($N$7="S2",'VA_k1=0.1_k2=0.9'!O363,IF($N$7="I",'VA_k1=0.1_k2=0.9'!P363,IF($N$7="R",'VA_k1=0.1_k2=0.9'!Q363,IF($N$7="D",'VA_k1=0.1_k2=0.9'!R363,IF($N$7="V",'VA_k1=0.1_k2=0.9'!S363,"")))))))</f>
        <v>0.24673704225551346</v>
      </c>
      <c r="W364" s="133">
        <f>IF($O$15="X",$Q$9,'VA_k1=0.2_k2=0.8'!M363)</f>
        <v>5</v>
      </c>
      <c r="X364" s="133">
        <f>IF($O$15="X",$R$9,IF($N$7="S1",'VA_k1=0.2_k2=0.8'!N363,IF($N$7="S2",'VA_k1=0.2_k2=0.8'!O363,IF($N$7="I",'VA_k1=0.2_k2=0.8'!P363,IF($N$7="R",'VA_k1=0.2_k2=0.8'!Q363,IF($N$7="D",'VA_k1=0.2_k2=0.8'!R363,IF($N$7="V",'VA_k1=0.2_k2=0.8'!S363,"")))))))</f>
        <v>0.24673704225551346</v>
      </c>
      <c r="Y364" s="133">
        <f>IF($O$16="X",$Q$9,'VA_k1=0.3_k2=0.7'!M363)</f>
        <v>5</v>
      </c>
      <c r="Z364" s="133">
        <f>IF($O$16="X",$R$9,IF($N$7="S1",'VA_k1=0.3_k2=0.7'!N363,IF($N$7="S2",'VA_k1=0.3_k2=0.7'!O363,IF($N$7="I",'VA_k1=0.3_k2=0.7'!P363,IF($N$7="R",'VA_k1=0.3_k2=0.7'!Q363,IF($N$7="D",'VA_k1=0.3_k2=0.7'!R363,IF($N$7="V",'VA_k1=0.3_k2=0.7'!S363,"")))))))</f>
        <v>0.24673704225551346</v>
      </c>
      <c r="AA364" s="133">
        <f>IF($O$17="X",$Q$9,'VA_k1=0.4_k2=0.6'!M363)</f>
        <v>5</v>
      </c>
      <c r="AB364" s="133">
        <f>IF($O$17="X",$R$9,IF($N$7="S1",'VA_k1=0.4_k2=0.6'!N363,IF($N$7="S2",'VA_k1=0.4_k2=0.6'!O363,IF($N$7="I",'VA_k1=0.4_k2=0.6'!P363,IF($N$7="R",'VA_k1=0.4_k2=0.6'!Q363,IF($N$7="D",'VA_k1=0.4_k2=0.6'!R363,IF($N$7="V",'VA_k1=0.4_k2=0.6'!S363,"")))))))</f>
        <v>0.24673704225551346</v>
      </c>
      <c r="AC364" s="133">
        <f>IF($O$18="X",$Q$9,'VA_k1=0.5_k2=0.5'!M363)</f>
        <v>5</v>
      </c>
      <c r="AD364" s="133">
        <f>IF($O$18="X",$R$9,IF($N$7="S1",'VA_k1=0.5_k2=0.5'!N363,IF($N$7="S2",'VA_k1=0.5_k2=0.5'!O363,IF($N$7="I",'VA_k1=0.5_k2=0.5'!P363,IF($N$7="R",'VA_k1=0.5_k2=0.5'!Q363,IF($N$7="D",'VA_k1=0.5_k2=0.5'!R363,IF($N$7="V",'VA_k1=0.5_k2=0.5'!S363,"")))))))</f>
        <v>0.24673704225551346</v>
      </c>
      <c r="AE364" s="133">
        <f>IF($O$19="X",$Q$9,'VA_k1=0.6_k2=0.4'!M363)</f>
        <v>5</v>
      </c>
      <c r="AF364" s="133">
        <f>IF($O$19="X",$R$9,IF($N$7="S1",'VA_k1=0.6_k2=0.4'!N363,IF($N$7="S2",'VA_k1=0.6_k2=0.4'!O363,IF($N$7="I",'VA_k1=0.6_k2=0.4'!P363,IF($N$7="R",'VA_k1=0.6_k2=0.4'!Q363,IF($N$7="D",'VA_k1=0.6_k2=0.4'!R363,IF($N$7="V",'VA_k1=0.6_k2=0.4'!S363,"")))))))</f>
        <v>0.24673704225551346</v>
      </c>
      <c r="AG364" s="133">
        <f>IF($O$20="X",$Q$9,'VA_k1=0.7_k2=0.3'!M363)</f>
        <v>5</v>
      </c>
      <c r="AH364" s="133">
        <f>IF($O$20="X",$R$9,IF($N$7="S1",'VA_k1=0.7_k2=0.3'!N363,IF($N$7="S2",'VA_k1=0.7_k2=0.3'!O363,IF($N$7="I",'VA_k1=0.7_k2=0.3'!P363,IF($N$7="R",'VA_k1=0.7_k2=0.3'!Q363,IF($N$7="D",'VA_k1=0.7_k2=0.3'!R363,IF($N$7="V",'VA_k1=0.7_k2=0.3'!S363,"")))))))</f>
        <v>0.24673704225551346</v>
      </c>
      <c r="AI364" s="133">
        <f>IF($O$21="X",$Q$9,'VA_k1=0.8_k2=0.2'!M363)</f>
        <v>5</v>
      </c>
      <c r="AJ364" s="133">
        <f>IF($O$21="X",$R$9,IF($N$7="S1",'VA_k1=0.8_k2=0.2'!N363,IF($N$7="S2",'VA_k1=0.8_k2=0.2'!O363,IF($N$7="I",'VA_k1=0.8_k2=0.2'!P363,IF($N$7="R",'VA_k1=0.8_k2=0.2'!Q363,IF($N$7="D",'VA_k1=0.8_k2=0.2'!R363,IF($N$7="V",'VA_k1=0.8_k2=0.2'!S363,"")))))))</f>
        <v>0.24673704225551346</v>
      </c>
      <c r="AK364" s="133" t="e">
        <f>IF($O$22="X",$Q$9,'VA_k1=0.9_k2=0.1'!M363)</f>
        <v>#N/A</v>
      </c>
      <c r="AL364" s="133" t="e">
        <f>IF($O$22="X",$R$9,IF($N$7="S1",'VA_k1=0.9_k2=0.1'!N363,IF($N$7="S2",'VA_k1=0.9_k2=0.1'!O363,IF($N$7="I",'VA_k1=0.9_k2=0.1'!P363,IF($N$7="R",'VA_k1=0.9_k2=0.1'!Q363,IF($N$7="D",'VA_k1=0.9_k2=0.1'!R363,IF($N$7="V",'VA_k1=0.9_k2=0.1'!S363,"")))))))</f>
        <v>#N/A</v>
      </c>
      <c r="AM364" s="133">
        <f>IF($O$23="X",$Q$9,'VA_k1=1.0_k2=0.0'!M363)</f>
        <v>5</v>
      </c>
      <c r="AN364" s="133">
        <f>IF($O$23="X",$R$9,IF($N$7="S1",'VA_k1=1.0_k2=0.0'!N363,IF($N$7="S2",'VA_k1=1.0_k2=0.0'!O363,IF($N$7="I",'VA_k1=1.0_k2=0.0'!P363,IF($N$7="R",'VA_k1=1.0_k2=0.0'!Q363,IF($N$7="D",'VA_k1=1.0_k2=0.0'!R363,IF($N$7="V",'VA_k1=1.0_k2=0.0'!S363,"")))))))</f>
        <v>0.24673704225551346</v>
      </c>
    </row>
    <row r="365" spans="17:40" x14ac:dyDescent="0.25">
      <c r="Q365" s="133" t="e">
        <f>IF($O$12="X",$Q$9,'RESULTS (2S)'!B379)</f>
        <v>#N/A</v>
      </c>
      <c r="R365" s="133" t="e">
        <f>IF($O$12="X",$R$9,IF($N$7="S1",'RESULTS (2S)'!C379,IF($N$7="S2",'RESULTS (2S)'!D379,IF($N$7="I",'RESULTS (2S)'!E379,IF($N$7="R",'RESULTS (2S)'!F379,IF($N$7="D",'RESULTS (2S)'!G379,IF($N$7="V",'RESULTS (2S)'!H379,"")))))))</f>
        <v>#N/A</v>
      </c>
      <c r="S365" s="133">
        <f>IF($O$13="X",$Q$9,'VA_k1=0.0_k2=1.0'!M364)</f>
        <v>5</v>
      </c>
      <c r="T365" s="133">
        <f>IF($O$13="X",$R$9,IF($N$7="S1",'VA_k1=0.0_k2=1.0'!N364,IF($N$7="S2",'VA_k1=0.0_k2=1.0'!O364,IF($N$7="I",'VA_k1=0.0_k2=1.0'!P364,IF($N$7="R",'VA_k1=0.0_k2=1.0'!Q364,IF($N$7="D",'VA_k1=0.0_k2=1.0'!R364,IF($N$7="V",'VA_k1=0.0_k2=1.0'!S364,"")))))))</f>
        <v>0.24673704225551346</v>
      </c>
      <c r="U365" s="133">
        <f>IF($O$14="X",$Q$9,'VA_k1=0.1_k2=0.9'!M364)</f>
        <v>5</v>
      </c>
      <c r="V365" s="133">
        <f>IF($O$14="X",$R$9,IF($N$7="S1",'VA_k1=0.1_k2=0.9'!N364,IF($N$7="S2",'VA_k1=0.1_k2=0.9'!O364,IF($N$7="I",'VA_k1=0.1_k2=0.9'!P364,IF($N$7="R",'VA_k1=0.1_k2=0.9'!Q364,IF($N$7="D",'VA_k1=0.1_k2=0.9'!R364,IF($N$7="V",'VA_k1=0.1_k2=0.9'!S364,"")))))))</f>
        <v>0.24673704225551346</v>
      </c>
      <c r="W365" s="133">
        <f>IF($O$15="X",$Q$9,'VA_k1=0.2_k2=0.8'!M364)</f>
        <v>5</v>
      </c>
      <c r="X365" s="133">
        <f>IF($O$15="X",$R$9,IF($N$7="S1",'VA_k1=0.2_k2=0.8'!N364,IF($N$7="S2",'VA_k1=0.2_k2=0.8'!O364,IF($N$7="I",'VA_k1=0.2_k2=0.8'!P364,IF($N$7="R",'VA_k1=0.2_k2=0.8'!Q364,IF($N$7="D",'VA_k1=0.2_k2=0.8'!R364,IF($N$7="V",'VA_k1=0.2_k2=0.8'!S364,"")))))))</f>
        <v>0.24673704225551346</v>
      </c>
      <c r="Y365" s="133">
        <f>IF($O$16="X",$Q$9,'VA_k1=0.3_k2=0.7'!M364)</f>
        <v>5</v>
      </c>
      <c r="Z365" s="133">
        <f>IF($O$16="X",$R$9,IF($N$7="S1",'VA_k1=0.3_k2=0.7'!N364,IF($N$7="S2",'VA_k1=0.3_k2=0.7'!O364,IF($N$7="I",'VA_k1=0.3_k2=0.7'!P364,IF($N$7="R",'VA_k1=0.3_k2=0.7'!Q364,IF($N$7="D",'VA_k1=0.3_k2=0.7'!R364,IF($N$7="V",'VA_k1=0.3_k2=0.7'!S364,"")))))))</f>
        <v>0.24673704225551346</v>
      </c>
      <c r="AA365" s="133">
        <f>IF($O$17="X",$Q$9,'VA_k1=0.4_k2=0.6'!M364)</f>
        <v>5</v>
      </c>
      <c r="AB365" s="133">
        <f>IF($O$17="X",$R$9,IF($N$7="S1",'VA_k1=0.4_k2=0.6'!N364,IF($N$7="S2",'VA_k1=0.4_k2=0.6'!O364,IF($N$7="I",'VA_k1=0.4_k2=0.6'!P364,IF($N$7="R",'VA_k1=0.4_k2=0.6'!Q364,IF($N$7="D",'VA_k1=0.4_k2=0.6'!R364,IF($N$7="V",'VA_k1=0.4_k2=0.6'!S364,"")))))))</f>
        <v>0.24673704225551346</v>
      </c>
      <c r="AC365" s="133">
        <f>IF($O$18="X",$Q$9,'VA_k1=0.5_k2=0.5'!M364)</f>
        <v>5</v>
      </c>
      <c r="AD365" s="133">
        <f>IF($O$18="X",$R$9,IF($N$7="S1",'VA_k1=0.5_k2=0.5'!N364,IF($N$7="S2",'VA_k1=0.5_k2=0.5'!O364,IF($N$7="I",'VA_k1=0.5_k2=0.5'!P364,IF($N$7="R",'VA_k1=0.5_k2=0.5'!Q364,IF($N$7="D",'VA_k1=0.5_k2=0.5'!R364,IF($N$7="V",'VA_k1=0.5_k2=0.5'!S364,"")))))))</f>
        <v>0.24673704225551346</v>
      </c>
      <c r="AE365" s="133">
        <f>IF($O$19="X",$Q$9,'VA_k1=0.6_k2=0.4'!M364)</f>
        <v>5</v>
      </c>
      <c r="AF365" s="133">
        <f>IF($O$19="X",$R$9,IF($N$7="S1",'VA_k1=0.6_k2=0.4'!N364,IF($N$7="S2",'VA_k1=0.6_k2=0.4'!O364,IF($N$7="I",'VA_k1=0.6_k2=0.4'!P364,IF($N$7="R",'VA_k1=0.6_k2=0.4'!Q364,IF($N$7="D",'VA_k1=0.6_k2=0.4'!R364,IF($N$7="V",'VA_k1=0.6_k2=0.4'!S364,"")))))))</f>
        <v>0.24673704225551346</v>
      </c>
      <c r="AG365" s="133">
        <f>IF($O$20="X",$Q$9,'VA_k1=0.7_k2=0.3'!M364)</f>
        <v>5</v>
      </c>
      <c r="AH365" s="133">
        <f>IF($O$20="X",$R$9,IF($N$7="S1",'VA_k1=0.7_k2=0.3'!N364,IF($N$7="S2",'VA_k1=0.7_k2=0.3'!O364,IF($N$7="I",'VA_k1=0.7_k2=0.3'!P364,IF($N$7="R",'VA_k1=0.7_k2=0.3'!Q364,IF($N$7="D",'VA_k1=0.7_k2=0.3'!R364,IF($N$7="V",'VA_k1=0.7_k2=0.3'!S364,"")))))))</f>
        <v>0.24673704225551346</v>
      </c>
      <c r="AI365" s="133">
        <f>IF($O$21="X",$Q$9,'VA_k1=0.8_k2=0.2'!M364)</f>
        <v>5</v>
      </c>
      <c r="AJ365" s="133">
        <f>IF($O$21="X",$R$9,IF($N$7="S1",'VA_k1=0.8_k2=0.2'!N364,IF($N$7="S2",'VA_k1=0.8_k2=0.2'!O364,IF($N$7="I",'VA_k1=0.8_k2=0.2'!P364,IF($N$7="R",'VA_k1=0.8_k2=0.2'!Q364,IF($N$7="D",'VA_k1=0.8_k2=0.2'!R364,IF($N$7="V",'VA_k1=0.8_k2=0.2'!S364,"")))))))</f>
        <v>0.24673704225551346</v>
      </c>
      <c r="AK365" s="133" t="e">
        <f>IF($O$22="X",$Q$9,'VA_k1=0.9_k2=0.1'!M364)</f>
        <v>#N/A</v>
      </c>
      <c r="AL365" s="133" t="e">
        <f>IF($O$22="X",$R$9,IF($N$7="S1",'VA_k1=0.9_k2=0.1'!N364,IF($N$7="S2",'VA_k1=0.9_k2=0.1'!O364,IF($N$7="I",'VA_k1=0.9_k2=0.1'!P364,IF($N$7="R",'VA_k1=0.9_k2=0.1'!Q364,IF($N$7="D",'VA_k1=0.9_k2=0.1'!R364,IF($N$7="V",'VA_k1=0.9_k2=0.1'!S364,"")))))))</f>
        <v>#N/A</v>
      </c>
      <c r="AM365" s="133">
        <f>IF($O$23="X",$Q$9,'VA_k1=1.0_k2=0.0'!M364)</f>
        <v>5</v>
      </c>
      <c r="AN365" s="133">
        <f>IF($O$23="X",$R$9,IF($N$7="S1",'VA_k1=1.0_k2=0.0'!N364,IF($N$7="S2",'VA_k1=1.0_k2=0.0'!O364,IF($N$7="I",'VA_k1=1.0_k2=0.0'!P364,IF($N$7="R",'VA_k1=1.0_k2=0.0'!Q364,IF($N$7="D",'VA_k1=1.0_k2=0.0'!R364,IF($N$7="V",'VA_k1=1.0_k2=0.0'!S364,"")))))))</f>
        <v>0.24673704225551346</v>
      </c>
    </row>
    <row r="366" spans="17:40" x14ac:dyDescent="0.25">
      <c r="Q366" s="133" t="e">
        <f>IF($O$12="X",$Q$9,'RESULTS (2S)'!B380)</f>
        <v>#N/A</v>
      </c>
      <c r="R366" s="133" t="e">
        <f>IF($O$12="X",$R$9,IF($N$7="S1",'RESULTS (2S)'!C380,IF($N$7="S2",'RESULTS (2S)'!D380,IF($N$7="I",'RESULTS (2S)'!E380,IF($N$7="R",'RESULTS (2S)'!F380,IF($N$7="D",'RESULTS (2S)'!G380,IF($N$7="V",'RESULTS (2S)'!H380,"")))))))</f>
        <v>#N/A</v>
      </c>
      <c r="S366" s="133">
        <f>IF($O$13="X",$Q$9,'VA_k1=0.0_k2=1.0'!M365)</f>
        <v>5</v>
      </c>
      <c r="T366" s="133">
        <f>IF($O$13="X",$R$9,IF($N$7="S1",'VA_k1=0.0_k2=1.0'!N365,IF($N$7="S2",'VA_k1=0.0_k2=1.0'!O365,IF($N$7="I",'VA_k1=0.0_k2=1.0'!P365,IF($N$7="R",'VA_k1=0.0_k2=1.0'!Q365,IF($N$7="D",'VA_k1=0.0_k2=1.0'!R365,IF($N$7="V",'VA_k1=0.0_k2=1.0'!S365,"")))))))</f>
        <v>0.24673704225551346</v>
      </c>
      <c r="U366" s="133">
        <f>IF($O$14="X",$Q$9,'VA_k1=0.1_k2=0.9'!M365)</f>
        <v>5</v>
      </c>
      <c r="V366" s="133">
        <f>IF($O$14="X",$R$9,IF($N$7="S1",'VA_k1=0.1_k2=0.9'!N365,IF($N$7="S2",'VA_k1=0.1_k2=0.9'!O365,IF($N$7="I",'VA_k1=0.1_k2=0.9'!P365,IF($N$7="R",'VA_k1=0.1_k2=0.9'!Q365,IF($N$7="D",'VA_k1=0.1_k2=0.9'!R365,IF($N$7="V",'VA_k1=0.1_k2=0.9'!S365,"")))))))</f>
        <v>0.24673704225551346</v>
      </c>
      <c r="W366" s="133">
        <f>IF($O$15="X",$Q$9,'VA_k1=0.2_k2=0.8'!M365)</f>
        <v>5</v>
      </c>
      <c r="X366" s="133">
        <f>IF($O$15="X",$R$9,IF($N$7="S1",'VA_k1=0.2_k2=0.8'!N365,IF($N$7="S2",'VA_k1=0.2_k2=0.8'!O365,IF($N$7="I",'VA_k1=0.2_k2=0.8'!P365,IF($N$7="R",'VA_k1=0.2_k2=0.8'!Q365,IF($N$7="D",'VA_k1=0.2_k2=0.8'!R365,IF($N$7="V",'VA_k1=0.2_k2=0.8'!S365,"")))))))</f>
        <v>0.24673704225551346</v>
      </c>
      <c r="Y366" s="133">
        <f>IF($O$16="X",$Q$9,'VA_k1=0.3_k2=0.7'!M365)</f>
        <v>5</v>
      </c>
      <c r="Z366" s="133">
        <f>IF($O$16="X",$R$9,IF($N$7="S1",'VA_k1=0.3_k2=0.7'!N365,IF($N$7="S2",'VA_k1=0.3_k2=0.7'!O365,IF($N$7="I",'VA_k1=0.3_k2=0.7'!P365,IF($N$7="R",'VA_k1=0.3_k2=0.7'!Q365,IF($N$7="D",'VA_k1=0.3_k2=0.7'!R365,IF($N$7="V",'VA_k1=0.3_k2=0.7'!S365,"")))))))</f>
        <v>0.24673704225551346</v>
      </c>
      <c r="AA366" s="133">
        <f>IF($O$17="X",$Q$9,'VA_k1=0.4_k2=0.6'!M365)</f>
        <v>5</v>
      </c>
      <c r="AB366" s="133">
        <f>IF($O$17="X",$R$9,IF($N$7="S1",'VA_k1=0.4_k2=0.6'!N365,IF($N$7="S2",'VA_k1=0.4_k2=0.6'!O365,IF($N$7="I",'VA_k1=0.4_k2=0.6'!P365,IF($N$7="R",'VA_k1=0.4_k2=0.6'!Q365,IF($N$7="D",'VA_k1=0.4_k2=0.6'!R365,IF($N$7="V",'VA_k1=0.4_k2=0.6'!S365,"")))))))</f>
        <v>0.24673704225551346</v>
      </c>
      <c r="AC366" s="133">
        <f>IF($O$18="X",$Q$9,'VA_k1=0.5_k2=0.5'!M365)</f>
        <v>5</v>
      </c>
      <c r="AD366" s="133">
        <f>IF($O$18="X",$R$9,IF($N$7="S1",'VA_k1=0.5_k2=0.5'!N365,IF($N$7="S2",'VA_k1=0.5_k2=0.5'!O365,IF($N$7="I",'VA_k1=0.5_k2=0.5'!P365,IF($N$7="R",'VA_k1=0.5_k2=0.5'!Q365,IF($N$7="D",'VA_k1=0.5_k2=0.5'!R365,IF($N$7="V",'VA_k1=0.5_k2=0.5'!S365,"")))))))</f>
        <v>0.24673704225551346</v>
      </c>
      <c r="AE366" s="133">
        <f>IF($O$19="X",$Q$9,'VA_k1=0.6_k2=0.4'!M365)</f>
        <v>5</v>
      </c>
      <c r="AF366" s="133">
        <f>IF($O$19="X",$R$9,IF($N$7="S1",'VA_k1=0.6_k2=0.4'!N365,IF($N$7="S2",'VA_k1=0.6_k2=0.4'!O365,IF($N$7="I",'VA_k1=0.6_k2=0.4'!P365,IF($N$7="R",'VA_k1=0.6_k2=0.4'!Q365,IF($N$7="D",'VA_k1=0.6_k2=0.4'!R365,IF($N$7="V",'VA_k1=0.6_k2=0.4'!S365,"")))))))</f>
        <v>0.24673704225551346</v>
      </c>
      <c r="AG366" s="133">
        <f>IF($O$20="X",$Q$9,'VA_k1=0.7_k2=0.3'!M365)</f>
        <v>5</v>
      </c>
      <c r="AH366" s="133">
        <f>IF($O$20="X",$R$9,IF($N$7="S1",'VA_k1=0.7_k2=0.3'!N365,IF($N$7="S2",'VA_k1=0.7_k2=0.3'!O365,IF($N$7="I",'VA_k1=0.7_k2=0.3'!P365,IF($N$7="R",'VA_k1=0.7_k2=0.3'!Q365,IF($N$7="D",'VA_k1=0.7_k2=0.3'!R365,IF($N$7="V",'VA_k1=0.7_k2=0.3'!S365,"")))))))</f>
        <v>0.24673704225551346</v>
      </c>
      <c r="AI366" s="133">
        <f>IF($O$21="X",$Q$9,'VA_k1=0.8_k2=0.2'!M365)</f>
        <v>5</v>
      </c>
      <c r="AJ366" s="133">
        <f>IF($O$21="X",$R$9,IF($N$7="S1",'VA_k1=0.8_k2=0.2'!N365,IF($N$7="S2",'VA_k1=0.8_k2=0.2'!O365,IF($N$7="I",'VA_k1=0.8_k2=0.2'!P365,IF($N$7="R",'VA_k1=0.8_k2=0.2'!Q365,IF($N$7="D",'VA_k1=0.8_k2=0.2'!R365,IF($N$7="V",'VA_k1=0.8_k2=0.2'!S365,"")))))))</f>
        <v>0.24673704225551346</v>
      </c>
      <c r="AK366" s="133" t="e">
        <f>IF($O$22="X",$Q$9,'VA_k1=0.9_k2=0.1'!M365)</f>
        <v>#N/A</v>
      </c>
      <c r="AL366" s="133" t="e">
        <f>IF($O$22="X",$R$9,IF($N$7="S1",'VA_k1=0.9_k2=0.1'!N365,IF($N$7="S2",'VA_k1=0.9_k2=0.1'!O365,IF($N$7="I",'VA_k1=0.9_k2=0.1'!P365,IF($N$7="R",'VA_k1=0.9_k2=0.1'!Q365,IF($N$7="D",'VA_k1=0.9_k2=0.1'!R365,IF($N$7="V",'VA_k1=0.9_k2=0.1'!S365,"")))))))</f>
        <v>#N/A</v>
      </c>
      <c r="AM366" s="133">
        <f>IF($O$23="X",$Q$9,'VA_k1=1.0_k2=0.0'!M365)</f>
        <v>5</v>
      </c>
      <c r="AN366" s="133">
        <f>IF($O$23="X",$R$9,IF($N$7="S1",'VA_k1=1.0_k2=0.0'!N365,IF($N$7="S2",'VA_k1=1.0_k2=0.0'!O365,IF($N$7="I",'VA_k1=1.0_k2=0.0'!P365,IF($N$7="R",'VA_k1=1.0_k2=0.0'!Q365,IF($N$7="D",'VA_k1=1.0_k2=0.0'!R365,IF($N$7="V",'VA_k1=1.0_k2=0.0'!S365,"")))))))</f>
        <v>0.24673704225551346</v>
      </c>
    </row>
    <row r="367" spans="17:40" x14ac:dyDescent="0.25">
      <c r="Q367" s="133" t="e">
        <f>IF($O$12="X",$Q$9,'RESULTS (2S)'!B381)</f>
        <v>#N/A</v>
      </c>
      <c r="R367" s="133" t="e">
        <f>IF($O$12="X",$R$9,IF($N$7="S1",'RESULTS (2S)'!C381,IF($N$7="S2",'RESULTS (2S)'!D381,IF($N$7="I",'RESULTS (2S)'!E381,IF($N$7="R",'RESULTS (2S)'!F381,IF($N$7="D",'RESULTS (2S)'!G381,IF($N$7="V",'RESULTS (2S)'!H381,"")))))))</f>
        <v>#N/A</v>
      </c>
      <c r="S367" s="133">
        <f>IF($O$13="X",$Q$9,'VA_k1=0.0_k2=1.0'!M366)</f>
        <v>5</v>
      </c>
      <c r="T367" s="133">
        <f>IF($O$13="X",$R$9,IF($N$7="S1",'VA_k1=0.0_k2=1.0'!N366,IF($N$7="S2",'VA_k1=0.0_k2=1.0'!O366,IF($N$7="I",'VA_k1=0.0_k2=1.0'!P366,IF($N$7="R",'VA_k1=0.0_k2=1.0'!Q366,IF($N$7="D",'VA_k1=0.0_k2=1.0'!R366,IF($N$7="V",'VA_k1=0.0_k2=1.0'!S366,"")))))))</f>
        <v>0.24673704225551346</v>
      </c>
      <c r="U367" s="133">
        <f>IF($O$14="X",$Q$9,'VA_k1=0.1_k2=0.9'!M366)</f>
        <v>5</v>
      </c>
      <c r="V367" s="133">
        <f>IF($O$14="X",$R$9,IF($N$7="S1",'VA_k1=0.1_k2=0.9'!N366,IF($N$7="S2",'VA_k1=0.1_k2=0.9'!O366,IF($N$7="I",'VA_k1=0.1_k2=0.9'!P366,IF($N$7="R",'VA_k1=0.1_k2=0.9'!Q366,IF($N$7="D",'VA_k1=0.1_k2=0.9'!R366,IF($N$7="V",'VA_k1=0.1_k2=0.9'!S366,"")))))))</f>
        <v>0.24673704225551346</v>
      </c>
      <c r="W367" s="133">
        <f>IF($O$15="X",$Q$9,'VA_k1=0.2_k2=0.8'!M366)</f>
        <v>5</v>
      </c>
      <c r="X367" s="133">
        <f>IF($O$15="X",$R$9,IF($N$7="S1",'VA_k1=0.2_k2=0.8'!N366,IF($N$7="S2",'VA_k1=0.2_k2=0.8'!O366,IF($N$7="I",'VA_k1=0.2_k2=0.8'!P366,IF($N$7="R",'VA_k1=0.2_k2=0.8'!Q366,IF($N$7="D",'VA_k1=0.2_k2=0.8'!R366,IF($N$7="V",'VA_k1=0.2_k2=0.8'!S366,"")))))))</f>
        <v>0.24673704225551346</v>
      </c>
      <c r="Y367" s="133">
        <f>IF($O$16="X",$Q$9,'VA_k1=0.3_k2=0.7'!M366)</f>
        <v>5</v>
      </c>
      <c r="Z367" s="133">
        <f>IF($O$16="X",$R$9,IF($N$7="S1",'VA_k1=0.3_k2=0.7'!N366,IF($N$7="S2",'VA_k1=0.3_k2=0.7'!O366,IF($N$7="I",'VA_k1=0.3_k2=0.7'!P366,IF($N$7="R",'VA_k1=0.3_k2=0.7'!Q366,IF($N$7="D",'VA_k1=0.3_k2=0.7'!R366,IF($N$7="V",'VA_k1=0.3_k2=0.7'!S366,"")))))))</f>
        <v>0.24673704225551346</v>
      </c>
      <c r="AA367" s="133">
        <f>IF($O$17="X",$Q$9,'VA_k1=0.4_k2=0.6'!M366)</f>
        <v>5</v>
      </c>
      <c r="AB367" s="133">
        <f>IF($O$17="X",$R$9,IF($N$7="S1",'VA_k1=0.4_k2=0.6'!N366,IF($N$7="S2",'VA_k1=0.4_k2=0.6'!O366,IF($N$7="I",'VA_k1=0.4_k2=0.6'!P366,IF($N$7="R",'VA_k1=0.4_k2=0.6'!Q366,IF($N$7="D",'VA_k1=0.4_k2=0.6'!R366,IF($N$7="V",'VA_k1=0.4_k2=0.6'!S366,"")))))))</f>
        <v>0.24673704225551346</v>
      </c>
      <c r="AC367" s="133">
        <f>IF($O$18="X",$Q$9,'VA_k1=0.5_k2=0.5'!M366)</f>
        <v>5</v>
      </c>
      <c r="AD367" s="133">
        <f>IF($O$18="X",$R$9,IF($N$7="S1",'VA_k1=0.5_k2=0.5'!N366,IF($N$7="S2",'VA_k1=0.5_k2=0.5'!O366,IF($N$7="I",'VA_k1=0.5_k2=0.5'!P366,IF($N$7="R",'VA_k1=0.5_k2=0.5'!Q366,IF($N$7="D",'VA_k1=0.5_k2=0.5'!R366,IF($N$7="V",'VA_k1=0.5_k2=0.5'!S366,"")))))))</f>
        <v>0.24673704225551346</v>
      </c>
      <c r="AE367" s="133">
        <f>IF($O$19="X",$Q$9,'VA_k1=0.6_k2=0.4'!M366)</f>
        <v>5</v>
      </c>
      <c r="AF367" s="133">
        <f>IF($O$19="X",$R$9,IF($N$7="S1",'VA_k1=0.6_k2=0.4'!N366,IF($N$7="S2",'VA_k1=0.6_k2=0.4'!O366,IF($N$7="I",'VA_k1=0.6_k2=0.4'!P366,IF($N$7="R",'VA_k1=0.6_k2=0.4'!Q366,IF($N$7="D",'VA_k1=0.6_k2=0.4'!R366,IF($N$7="V",'VA_k1=0.6_k2=0.4'!S366,"")))))))</f>
        <v>0.24673704225551346</v>
      </c>
      <c r="AG367" s="133">
        <f>IF($O$20="X",$Q$9,'VA_k1=0.7_k2=0.3'!M366)</f>
        <v>5</v>
      </c>
      <c r="AH367" s="133">
        <f>IF($O$20="X",$R$9,IF($N$7="S1",'VA_k1=0.7_k2=0.3'!N366,IF($N$7="S2",'VA_k1=0.7_k2=0.3'!O366,IF($N$7="I",'VA_k1=0.7_k2=0.3'!P366,IF($N$7="R",'VA_k1=0.7_k2=0.3'!Q366,IF($N$7="D",'VA_k1=0.7_k2=0.3'!R366,IF($N$7="V",'VA_k1=0.7_k2=0.3'!S366,"")))))))</f>
        <v>0.24673704225551346</v>
      </c>
      <c r="AI367" s="133">
        <f>IF($O$21="X",$Q$9,'VA_k1=0.8_k2=0.2'!M366)</f>
        <v>5</v>
      </c>
      <c r="AJ367" s="133">
        <f>IF($O$21="X",$R$9,IF($N$7="S1",'VA_k1=0.8_k2=0.2'!N366,IF($N$7="S2",'VA_k1=0.8_k2=0.2'!O366,IF($N$7="I",'VA_k1=0.8_k2=0.2'!P366,IF($N$7="R",'VA_k1=0.8_k2=0.2'!Q366,IF($N$7="D",'VA_k1=0.8_k2=0.2'!R366,IF($N$7="V",'VA_k1=0.8_k2=0.2'!S366,"")))))))</f>
        <v>0.24673704225551346</v>
      </c>
      <c r="AK367" s="133" t="e">
        <f>IF($O$22="X",$Q$9,'VA_k1=0.9_k2=0.1'!M366)</f>
        <v>#N/A</v>
      </c>
      <c r="AL367" s="133" t="e">
        <f>IF($O$22="X",$R$9,IF($N$7="S1",'VA_k1=0.9_k2=0.1'!N366,IF($N$7="S2",'VA_k1=0.9_k2=0.1'!O366,IF($N$7="I",'VA_k1=0.9_k2=0.1'!P366,IF($N$7="R",'VA_k1=0.9_k2=0.1'!Q366,IF($N$7="D",'VA_k1=0.9_k2=0.1'!R366,IF($N$7="V",'VA_k1=0.9_k2=0.1'!S366,"")))))))</f>
        <v>#N/A</v>
      </c>
      <c r="AM367" s="133">
        <f>IF($O$23="X",$Q$9,'VA_k1=1.0_k2=0.0'!M366)</f>
        <v>5</v>
      </c>
      <c r="AN367" s="133">
        <f>IF($O$23="X",$R$9,IF($N$7="S1",'VA_k1=1.0_k2=0.0'!N366,IF($N$7="S2",'VA_k1=1.0_k2=0.0'!O366,IF($N$7="I",'VA_k1=1.0_k2=0.0'!P366,IF($N$7="R",'VA_k1=1.0_k2=0.0'!Q366,IF($N$7="D",'VA_k1=1.0_k2=0.0'!R366,IF($N$7="V",'VA_k1=1.0_k2=0.0'!S366,"")))))))</f>
        <v>0.24673704225551346</v>
      </c>
    </row>
    <row r="368" spans="17:40" x14ac:dyDescent="0.25">
      <c r="Q368" s="133" t="e">
        <f>IF($O$12="X",$Q$9,'RESULTS (2S)'!B382)</f>
        <v>#N/A</v>
      </c>
      <c r="R368" s="133" t="e">
        <f>IF($O$12="X",$R$9,IF($N$7="S1",'RESULTS (2S)'!C382,IF($N$7="S2",'RESULTS (2S)'!D382,IF($N$7="I",'RESULTS (2S)'!E382,IF($N$7="R",'RESULTS (2S)'!F382,IF($N$7="D",'RESULTS (2S)'!G382,IF($N$7="V",'RESULTS (2S)'!H382,"")))))))</f>
        <v>#N/A</v>
      </c>
      <c r="S368" s="133">
        <f>IF($O$13="X",$Q$9,'VA_k1=0.0_k2=1.0'!M367)</f>
        <v>5</v>
      </c>
      <c r="T368" s="133">
        <f>IF($O$13="X",$R$9,IF($N$7="S1",'VA_k1=0.0_k2=1.0'!N367,IF($N$7="S2",'VA_k1=0.0_k2=1.0'!O367,IF($N$7="I",'VA_k1=0.0_k2=1.0'!P367,IF($N$7="R",'VA_k1=0.0_k2=1.0'!Q367,IF($N$7="D",'VA_k1=0.0_k2=1.0'!R367,IF($N$7="V",'VA_k1=0.0_k2=1.0'!S367,"")))))))</f>
        <v>0.24673704225551346</v>
      </c>
      <c r="U368" s="133">
        <f>IF($O$14="X",$Q$9,'VA_k1=0.1_k2=0.9'!M367)</f>
        <v>5</v>
      </c>
      <c r="V368" s="133">
        <f>IF($O$14="X",$R$9,IF($N$7="S1",'VA_k1=0.1_k2=0.9'!N367,IF($N$7="S2",'VA_k1=0.1_k2=0.9'!O367,IF($N$7="I",'VA_k1=0.1_k2=0.9'!P367,IF($N$7="R",'VA_k1=0.1_k2=0.9'!Q367,IF($N$7="D",'VA_k1=0.1_k2=0.9'!R367,IF($N$7="V",'VA_k1=0.1_k2=0.9'!S367,"")))))))</f>
        <v>0.24673704225551346</v>
      </c>
      <c r="W368" s="133">
        <f>IF($O$15="X",$Q$9,'VA_k1=0.2_k2=0.8'!M367)</f>
        <v>5</v>
      </c>
      <c r="X368" s="133">
        <f>IF($O$15="X",$R$9,IF($N$7="S1",'VA_k1=0.2_k2=0.8'!N367,IF($N$7="S2",'VA_k1=0.2_k2=0.8'!O367,IF($N$7="I",'VA_k1=0.2_k2=0.8'!P367,IF($N$7="R",'VA_k1=0.2_k2=0.8'!Q367,IF($N$7="D",'VA_k1=0.2_k2=0.8'!R367,IF($N$7="V",'VA_k1=0.2_k2=0.8'!S367,"")))))))</f>
        <v>0.24673704225551346</v>
      </c>
      <c r="Y368" s="133">
        <f>IF($O$16="X",$Q$9,'VA_k1=0.3_k2=0.7'!M367)</f>
        <v>5</v>
      </c>
      <c r="Z368" s="133">
        <f>IF($O$16="X",$R$9,IF($N$7="S1",'VA_k1=0.3_k2=0.7'!N367,IF($N$7="S2",'VA_k1=0.3_k2=0.7'!O367,IF($N$7="I",'VA_k1=0.3_k2=0.7'!P367,IF($N$7="R",'VA_k1=0.3_k2=0.7'!Q367,IF($N$7="D",'VA_k1=0.3_k2=0.7'!R367,IF($N$7="V",'VA_k1=0.3_k2=0.7'!S367,"")))))))</f>
        <v>0.24673704225551346</v>
      </c>
      <c r="AA368" s="133">
        <f>IF($O$17="X",$Q$9,'VA_k1=0.4_k2=0.6'!M367)</f>
        <v>5</v>
      </c>
      <c r="AB368" s="133">
        <f>IF($O$17="X",$R$9,IF($N$7="S1",'VA_k1=0.4_k2=0.6'!N367,IF($N$7="S2",'VA_k1=0.4_k2=0.6'!O367,IF($N$7="I",'VA_k1=0.4_k2=0.6'!P367,IF($N$7="R",'VA_k1=0.4_k2=0.6'!Q367,IF($N$7="D",'VA_k1=0.4_k2=0.6'!R367,IF($N$7="V",'VA_k1=0.4_k2=0.6'!S367,"")))))))</f>
        <v>0.24673704225551346</v>
      </c>
      <c r="AC368" s="133">
        <f>IF($O$18="X",$Q$9,'VA_k1=0.5_k2=0.5'!M367)</f>
        <v>5</v>
      </c>
      <c r="AD368" s="133">
        <f>IF($O$18="X",$R$9,IF($N$7="S1",'VA_k1=0.5_k2=0.5'!N367,IF($N$7="S2",'VA_k1=0.5_k2=0.5'!O367,IF($N$7="I",'VA_k1=0.5_k2=0.5'!P367,IF($N$7="R",'VA_k1=0.5_k2=0.5'!Q367,IF($N$7="D",'VA_k1=0.5_k2=0.5'!R367,IF($N$7="V",'VA_k1=0.5_k2=0.5'!S367,"")))))))</f>
        <v>0.24673704225551346</v>
      </c>
      <c r="AE368" s="133">
        <f>IF($O$19="X",$Q$9,'VA_k1=0.6_k2=0.4'!M367)</f>
        <v>5</v>
      </c>
      <c r="AF368" s="133">
        <f>IF($O$19="X",$R$9,IF($N$7="S1",'VA_k1=0.6_k2=0.4'!N367,IF($N$7="S2",'VA_k1=0.6_k2=0.4'!O367,IF($N$7="I",'VA_k1=0.6_k2=0.4'!P367,IF($N$7="R",'VA_k1=0.6_k2=0.4'!Q367,IF($N$7="D",'VA_k1=0.6_k2=0.4'!R367,IF($N$7="V",'VA_k1=0.6_k2=0.4'!S367,"")))))))</f>
        <v>0.24673704225551346</v>
      </c>
      <c r="AG368" s="133">
        <f>IF($O$20="X",$Q$9,'VA_k1=0.7_k2=0.3'!M367)</f>
        <v>5</v>
      </c>
      <c r="AH368" s="133">
        <f>IF($O$20="X",$R$9,IF($N$7="S1",'VA_k1=0.7_k2=0.3'!N367,IF($N$7="S2",'VA_k1=0.7_k2=0.3'!O367,IF($N$7="I",'VA_k1=0.7_k2=0.3'!P367,IF($N$7="R",'VA_k1=0.7_k2=0.3'!Q367,IF($N$7="D",'VA_k1=0.7_k2=0.3'!R367,IF($N$7="V",'VA_k1=0.7_k2=0.3'!S367,"")))))))</f>
        <v>0.24673704225551346</v>
      </c>
      <c r="AI368" s="133">
        <f>IF($O$21="X",$Q$9,'VA_k1=0.8_k2=0.2'!M367)</f>
        <v>5</v>
      </c>
      <c r="AJ368" s="133">
        <f>IF($O$21="X",$R$9,IF($N$7="S1",'VA_k1=0.8_k2=0.2'!N367,IF($N$7="S2",'VA_k1=0.8_k2=0.2'!O367,IF($N$7="I",'VA_k1=0.8_k2=0.2'!P367,IF($N$7="R",'VA_k1=0.8_k2=0.2'!Q367,IF($N$7="D",'VA_k1=0.8_k2=0.2'!R367,IF($N$7="V",'VA_k1=0.8_k2=0.2'!S367,"")))))))</f>
        <v>0.24673704225551346</v>
      </c>
      <c r="AK368" s="133" t="e">
        <f>IF($O$22="X",$Q$9,'VA_k1=0.9_k2=0.1'!M367)</f>
        <v>#N/A</v>
      </c>
      <c r="AL368" s="133" t="e">
        <f>IF($O$22="X",$R$9,IF($N$7="S1",'VA_k1=0.9_k2=0.1'!N367,IF($N$7="S2",'VA_k1=0.9_k2=0.1'!O367,IF($N$7="I",'VA_k1=0.9_k2=0.1'!P367,IF($N$7="R",'VA_k1=0.9_k2=0.1'!Q367,IF($N$7="D",'VA_k1=0.9_k2=0.1'!R367,IF($N$7="V",'VA_k1=0.9_k2=0.1'!S367,"")))))))</f>
        <v>#N/A</v>
      </c>
      <c r="AM368" s="133">
        <f>IF($O$23="X",$Q$9,'VA_k1=1.0_k2=0.0'!M367)</f>
        <v>5</v>
      </c>
      <c r="AN368" s="133">
        <f>IF($O$23="X",$R$9,IF($N$7="S1",'VA_k1=1.0_k2=0.0'!N367,IF($N$7="S2",'VA_k1=1.0_k2=0.0'!O367,IF($N$7="I",'VA_k1=1.0_k2=0.0'!P367,IF($N$7="R",'VA_k1=1.0_k2=0.0'!Q367,IF($N$7="D",'VA_k1=1.0_k2=0.0'!R367,IF($N$7="V",'VA_k1=1.0_k2=0.0'!S367,"")))))))</f>
        <v>0.24673704225551346</v>
      </c>
    </row>
    <row r="369" spans="17:40" x14ac:dyDescent="0.25">
      <c r="Q369" s="133" t="e">
        <f>IF($O$12="X",$Q$9,'RESULTS (2S)'!B383)</f>
        <v>#N/A</v>
      </c>
      <c r="R369" s="133" t="e">
        <f>IF($O$12="X",$R$9,IF($N$7="S1",'RESULTS (2S)'!C383,IF($N$7="S2",'RESULTS (2S)'!D383,IF($N$7="I",'RESULTS (2S)'!E383,IF($N$7="R",'RESULTS (2S)'!F383,IF($N$7="D",'RESULTS (2S)'!G383,IF($N$7="V",'RESULTS (2S)'!H383,"")))))))</f>
        <v>#N/A</v>
      </c>
      <c r="S369" s="133">
        <f>IF($O$13="X",$Q$9,'VA_k1=0.0_k2=1.0'!M368)</f>
        <v>5</v>
      </c>
      <c r="T369" s="133">
        <f>IF($O$13="X",$R$9,IF($N$7="S1",'VA_k1=0.0_k2=1.0'!N368,IF($N$7="S2",'VA_k1=0.0_k2=1.0'!O368,IF($N$7="I",'VA_k1=0.0_k2=1.0'!P368,IF($N$7="R",'VA_k1=0.0_k2=1.0'!Q368,IF($N$7="D",'VA_k1=0.0_k2=1.0'!R368,IF($N$7="V",'VA_k1=0.0_k2=1.0'!S368,"")))))))</f>
        <v>0.24673704225551346</v>
      </c>
      <c r="U369" s="133">
        <f>IF($O$14="X",$Q$9,'VA_k1=0.1_k2=0.9'!M368)</f>
        <v>5</v>
      </c>
      <c r="V369" s="133">
        <f>IF($O$14="X",$R$9,IF($N$7="S1",'VA_k1=0.1_k2=0.9'!N368,IF($N$7="S2",'VA_k1=0.1_k2=0.9'!O368,IF($N$7="I",'VA_k1=0.1_k2=0.9'!P368,IF($N$7="R",'VA_k1=0.1_k2=0.9'!Q368,IF($N$7="D",'VA_k1=0.1_k2=0.9'!R368,IF($N$7="V",'VA_k1=0.1_k2=0.9'!S368,"")))))))</f>
        <v>0.24673704225551346</v>
      </c>
      <c r="W369" s="133">
        <f>IF($O$15="X",$Q$9,'VA_k1=0.2_k2=0.8'!M368)</f>
        <v>5</v>
      </c>
      <c r="X369" s="133">
        <f>IF($O$15="X",$R$9,IF($N$7="S1",'VA_k1=0.2_k2=0.8'!N368,IF($N$7="S2",'VA_k1=0.2_k2=0.8'!O368,IF($N$7="I",'VA_k1=0.2_k2=0.8'!P368,IF($N$7="R",'VA_k1=0.2_k2=0.8'!Q368,IF($N$7="D",'VA_k1=0.2_k2=0.8'!R368,IF($N$7="V",'VA_k1=0.2_k2=0.8'!S368,"")))))))</f>
        <v>0.24673704225551346</v>
      </c>
      <c r="Y369" s="133">
        <f>IF($O$16="X",$Q$9,'VA_k1=0.3_k2=0.7'!M368)</f>
        <v>5</v>
      </c>
      <c r="Z369" s="133">
        <f>IF($O$16="X",$R$9,IF($N$7="S1",'VA_k1=0.3_k2=0.7'!N368,IF($N$7="S2",'VA_k1=0.3_k2=0.7'!O368,IF($N$7="I",'VA_k1=0.3_k2=0.7'!P368,IF($N$7="R",'VA_k1=0.3_k2=0.7'!Q368,IF($N$7="D",'VA_k1=0.3_k2=0.7'!R368,IF($N$7="V",'VA_k1=0.3_k2=0.7'!S368,"")))))))</f>
        <v>0.24673704225551346</v>
      </c>
      <c r="AA369" s="133">
        <f>IF($O$17="X",$Q$9,'VA_k1=0.4_k2=0.6'!M368)</f>
        <v>5</v>
      </c>
      <c r="AB369" s="133">
        <f>IF($O$17="X",$R$9,IF($N$7="S1",'VA_k1=0.4_k2=0.6'!N368,IF($N$7="S2",'VA_k1=0.4_k2=0.6'!O368,IF($N$7="I",'VA_k1=0.4_k2=0.6'!P368,IF($N$7="R",'VA_k1=0.4_k2=0.6'!Q368,IF($N$7="D",'VA_k1=0.4_k2=0.6'!R368,IF($N$7="V",'VA_k1=0.4_k2=0.6'!S368,"")))))))</f>
        <v>0.24673704225551346</v>
      </c>
      <c r="AC369" s="133">
        <f>IF($O$18="X",$Q$9,'VA_k1=0.5_k2=0.5'!M368)</f>
        <v>5</v>
      </c>
      <c r="AD369" s="133">
        <f>IF($O$18="X",$R$9,IF($N$7="S1",'VA_k1=0.5_k2=0.5'!N368,IF($N$7="S2",'VA_k1=0.5_k2=0.5'!O368,IF($N$7="I",'VA_k1=0.5_k2=0.5'!P368,IF($N$7="R",'VA_k1=0.5_k2=0.5'!Q368,IF($N$7="D",'VA_k1=0.5_k2=0.5'!R368,IF($N$7="V",'VA_k1=0.5_k2=0.5'!S368,"")))))))</f>
        <v>0.24673704225551346</v>
      </c>
      <c r="AE369" s="133">
        <f>IF($O$19="X",$Q$9,'VA_k1=0.6_k2=0.4'!M368)</f>
        <v>5</v>
      </c>
      <c r="AF369" s="133">
        <f>IF($O$19="X",$R$9,IF($N$7="S1",'VA_k1=0.6_k2=0.4'!N368,IF($N$7="S2",'VA_k1=0.6_k2=0.4'!O368,IF($N$7="I",'VA_k1=0.6_k2=0.4'!P368,IF($N$7="R",'VA_k1=0.6_k2=0.4'!Q368,IF($N$7="D",'VA_k1=0.6_k2=0.4'!R368,IF($N$7="V",'VA_k1=0.6_k2=0.4'!S368,"")))))))</f>
        <v>0.24673704225551346</v>
      </c>
      <c r="AG369" s="133">
        <f>IF($O$20="X",$Q$9,'VA_k1=0.7_k2=0.3'!M368)</f>
        <v>5</v>
      </c>
      <c r="AH369" s="133">
        <f>IF($O$20="X",$R$9,IF($N$7="S1",'VA_k1=0.7_k2=0.3'!N368,IF($N$7="S2",'VA_k1=0.7_k2=0.3'!O368,IF($N$7="I",'VA_k1=0.7_k2=0.3'!P368,IF($N$7="R",'VA_k1=0.7_k2=0.3'!Q368,IF($N$7="D",'VA_k1=0.7_k2=0.3'!R368,IF($N$7="V",'VA_k1=0.7_k2=0.3'!S368,"")))))))</f>
        <v>0.24673704225551346</v>
      </c>
      <c r="AI369" s="133">
        <f>IF($O$21="X",$Q$9,'VA_k1=0.8_k2=0.2'!M368)</f>
        <v>5</v>
      </c>
      <c r="AJ369" s="133">
        <f>IF($O$21="X",$R$9,IF($N$7="S1",'VA_k1=0.8_k2=0.2'!N368,IF($N$7="S2",'VA_k1=0.8_k2=0.2'!O368,IF($N$7="I",'VA_k1=0.8_k2=0.2'!P368,IF($N$7="R",'VA_k1=0.8_k2=0.2'!Q368,IF($N$7="D",'VA_k1=0.8_k2=0.2'!R368,IF($N$7="V",'VA_k1=0.8_k2=0.2'!S368,"")))))))</f>
        <v>0.24673704225551346</v>
      </c>
      <c r="AK369" s="133" t="e">
        <f>IF($O$22="X",$Q$9,'VA_k1=0.9_k2=0.1'!M368)</f>
        <v>#N/A</v>
      </c>
      <c r="AL369" s="133" t="e">
        <f>IF($O$22="X",$R$9,IF($N$7="S1",'VA_k1=0.9_k2=0.1'!N368,IF($N$7="S2",'VA_k1=0.9_k2=0.1'!O368,IF($N$7="I",'VA_k1=0.9_k2=0.1'!P368,IF($N$7="R",'VA_k1=0.9_k2=0.1'!Q368,IF($N$7="D",'VA_k1=0.9_k2=0.1'!R368,IF($N$7="V",'VA_k1=0.9_k2=0.1'!S368,"")))))))</f>
        <v>#N/A</v>
      </c>
      <c r="AM369" s="133">
        <f>IF($O$23="X",$Q$9,'VA_k1=1.0_k2=0.0'!M368)</f>
        <v>5</v>
      </c>
      <c r="AN369" s="133">
        <f>IF($O$23="X",$R$9,IF($N$7="S1",'VA_k1=1.0_k2=0.0'!N368,IF($N$7="S2",'VA_k1=1.0_k2=0.0'!O368,IF($N$7="I",'VA_k1=1.0_k2=0.0'!P368,IF($N$7="R",'VA_k1=1.0_k2=0.0'!Q368,IF($N$7="D",'VA_k1=1.0_k2=0.0'!R368,IF($N$7="V",'VA_k1=1.0_k2=0.0'!S368,"")))))))</f>
        <v>0.24673704225551346</v>
      </c>
    </row>
    <row r="370" spans="17:40" x14ac:dyDescent="0.25">
      <c r="Q370" s="133" t="e">
        <f>IF($O$12="X",$Q$9,'RESULTS (2S)'!B384)</f>
        <v>#N/A</v>
      </c>
      <c r="R370" s="133" t="e">
        <f>IF($O$12="X",$R$9,IF($N$7="S1",'RESULTS (2S)'!C384,IF($N$7="S2",'RESULTS (2S)'!D384,IF($N$7="I",'RESULTS (2S)'!E384,IF($N$7="R",'RESULTS (2S)'!F384,IF($N$7="D",'RESULTS (2S)'!G384,IF($N$7="V",'RESULTS (2S)'!H384,"")))))))</f>
        <v>#N/A</v>
      </c>
      <c r="S370" s="133">
        <f>IF($O$13="X",$Q$9,'VA_k1=0.0_k2=1.0'!M369)</f>
        <v>5</v>
      </c>
      <c r="T370" s="133">
        <f>IF($O$13="X",$R$9,IF($N$7="S1",'VA_k1=0.0_k2=1.0'!N369,IF($N$7="S2",'VA_k1=0.0_k2=1.0'!O369,IF($N$7="I",'VA_k1=0.0_k2=1.0'!P369,IF($N$7="R",'VA_k1=0.0_k2=1.0'!Q369,IF($N$7="D",'VA_k1=0.0_k2=1.0'!R369,IF($N$7="V",'VA_k1=0.0_k2=1.0'!S369,"")))))))</f>
        <v>0.24673704225551346</v>
      </c>
      <c r="U370" s="133">
        <f>IF($O$14="X",$Q$9,'VA_k1=0.1_k2=0.9'!M369)</f>
        <v>5</v>
      </c>
      <c r="V370" s="133">
        <f>IF($O$14="X",$R$9,IF($N$7="S1",'VA_k1=0.1_k2=0.9'!N369,IF($N$7="S2",'VA_k1=0.1_k2=0.9'!O369,IF($N$7="I",'VA_k1=0.1_k2=0.9'!P369,IF($N$7="R",'VA_k1=0.1_k2=0.9'!Q369,IF($N$7="D",'VA_k1=0.1_k2=0.9'!R369,IF($N$7="V",'VA_k1=0.1_k2=0.9'!S369,"")))))))</f>
        <v>0.24673704225551346</v>
      </c>
      <c r="W370" s="133">
        <f>IF($O$15="X",$Q$9,'VA_k1=0.2_k2=0.8'!M369)</f>
        <v>5</v>
      </c>
      <c r="X370" s="133">
        <f>IF($O$15="X",$R$9,IF($N$7="S1",'VA_k1=0.2_k2=0.8'!N369,IF($N$7="S2",'VA_k1=0.2_k2=0.8'!O369,IF($N$7="I",'VA_k1=0.2_k2=0.8'!P369,IF($N$7="R",'VA_k1=0.2_k2=0.8'!Q369,IF($N$7="D",'VA_k1=0.2_k2=0.8'!R369,IF($N$7="V",'VA_k1=0.2_k2=0.8'!S369,"")))))))</f>
        <v>0.24673704225551346</v>
      </c>
      <c r="Y370" s="133">
        <f>IF($O$16="X",$Q$9,'VA_k1=0.3_k2=0.7'!M369)</f>
        <v>5</v>
      </c>
      <c r="Z370" s="133">
        <f>IF($O$16="X",$R$9,IF($N$7="S1",'VA_k1=0.3_k2=0.7'!N369,IF($N$7="S2",'VA_k1=0.3_k2=0.7'!O369,IF($N$7="I",'VA_k1=0.3_k2=0.7'!P369,IF($N$7="R",'VA_k1=0.3_k2=0.7'!Q369,IF($N$7="D",'VA_k1=0.3_k2=0.7'!R369,IF($N$7="V",'VA_k1=0.3_k2=0.7'!S369,"")))))))</f>
        <v>0.24673704225551346</v>
      </c>
      <c r="AA370" s="133">
        <f>IF($O$17="X",$Q$9,'VA_k1=0.4_k2=0.6'!M369)</f>
        <v>5</v>
      </c>
      <c r="AB370" s="133">
        <f>IF($O$17="X",$R$9,IF($N$7="S1",'VA_k1=0.4_k2=0.6'!N369,IF($N$7="S2",'VA_k1=0.4_k2=0.6'!O369,IF($N$7="I",'VA_k1=0.4_k2=0.6'!P369,IF($N$7="R",'VA_k1=0.4_k2=0.6'!Q369,IF($N$7="D",'VA_k1=0.4_k2=0.6'!R369,IF($N$7="V",'VA_k1=0.4_k2=0.6'!S369,"")))))))</f>
        <v>0.24673704225551346</v>
      </c>
      <c r="AC370" s="133">
        <f>IF($O$18="X",$Q$9,'VA_k1=0.5_k2=0.5'!M369)</f>
        <v>5</v>
      </c>
      <c r="AD370" s="133">
        <f>IF($O$18="X",$R$9,IF($N$7="S1",'VA_k1=0.5_k2=0.5'!N369,IF($N$7="S2",'VA_k1=0.5_k2=0.5'!O369,IF($N$7="I",'VA_k1=0.5_k2=0.5'!P369,IF($N$7="R",'VA_k1=0.5_k2=0.5'!Q369,IF($N$7="D",'VA_k1=0.5_k2=0.5'!R369,IF($N$7="V",'VA_k1=0.5_k2=0.5'!S369,"")))))))</f>
        <v>0.24673704225551346</v>
      </c>
      <c r="AE370" s="133">
        <f>IF($O$19="X",$Q$9,'VA_k1=0.6_k2=0.4'!M369)</f>
        <v>5</v>
      </c>
      <c r="AF370" s="133">
        <f>IF($O$19="X",$R$9,IF($N$7="S1",'VA_k1=0.6_k2=0.4'!N369,IF($N$7="S2",'VA_k1=0.6_k2=0.4'!O369,IF($N$7="I",'VA_k1=0.6_k2=0.4'!P369,IF($N$7="R",'VA_k1=0.6_k2=0.4'!Q369,IF($N$7="D",'VA_k1=0.6_k2=0.4'!R369,IF($N$7="V",'VA_k1=0.6_k2=0.4'!S369,"")))))))</f>
        <v>0.24673704225551346</v>
      </c>
      <c r="AG370" s="133">
        <f>IF($O$20="X",$Q$9,'VA_k1=0.7_k2=0.3'!M369)</f>
        <v>5</v>
      </c>
      <c r="AH370" s="133">
        <f>IF($O$20="X",$R$9,IF($N$7="S1",'VA_k1=0.7_k2=0.3'!N369,IF($N$7="S2",'VA_k1=0.7_k2=0.3'!O369,IF($N$7="I",'VA_k1=0.7_k2=0.3'!P369,IF($N$7="R",'VA_k1=0.7_k2=0.3'!Q369,IF($N$7="D",'VA_k1=0.7_k2=0.3'!R369,IF($N$7="V",'VA_k1=0.7_k2=0.3'!S369,"")))))))</f>
        <v>0.24673704225551346</v>
      </c>
      <c r="AI370" s="133">
        <f>IF($O$21="X",$Q$9,'VA_k1=0.8_k2=0.2'!M369)</f>
        <v>5</v>
      </c>
      <c r="AJ370" s="133">
        <f>IF($O$21="X",$R$9,IF($N$7="S1",'VA_k1=0.8_k2=0.2'!N369,IF($N$7="S2",'VA_k1=0.8_k2=0.2'!O369,IF($N$7="I",'VA_k1=0.8_k2=0.2'!P369,IF($N$7="R",'VA_k1=0.8_k2=0.2'!Q369,IF($N$7="D",'VA_k1=0.8_k2=0.2'!R369,IF($N$7="V",'VA_k1=0.8_k2=0.2'!S369,"")))))))</f>
        <v>0.24673704225551346</v>
      </c>
      <c r="AK370" s="133" t="e">
        <f>IF($O$22="X",$Q$9,'VA_k1=0.9_k2=0.1'!M369)</f>
        <v>#N/A</v>
      </c>
      <c r="AL370" s="133" t="e">
        <f>IF($O$22="X",$R$9,IF($N$7="S1",'VA_k1=0.9_k2=0.1'!N369,IF($N$7="S2",'VA_k1=0.9_k2=0.1'!O369,IF($N$7="I",'VA_k1=0.9_k2=0.1'!P369,IF($N$7="R",'VA_k1=0.9_k2=0.1'!Q369,IF($N$7="D",'VA_k1=0.9_k2=0.1'!R369,IF($N$7="V",'VA_k1=0.9_k2=0.1'!S369,"")))))))</f>
        <v>#N/A</v>
      </c>
      <c r="AM370" s="133">
        <f>IF($O$23="X",$Q$9,'VA_k1=1.0_k2=0.0'!M369)</f>
        <v>5</v>
      </c>
      <c r="AN370" s="133">
        <f>IF($O$23="X",$R$9,IF($N$7="S1",'VA_k1=1.0_k2=0.0'!N369,IF($N$7="S2",'VA_k1=1.0_k2=0.0'!O369,IF($N$7="I",'VA_k1=1.0_k2=0.0'!P369,IF($N$7="R",'VA_k1=1.0_k2=0.0'!Q369,IF($N$7="D",'VA_k1=1.0_k2=0.0'!R369,IF($N$7="V",'VA_k1=1.0_k2=0.0'!S369,"")))))))</f>
        <v>0.24673704225551346</v>
      </c>
    </row>
    <row r="371" spans="17:40" x14ac:dyDescent="0.25">
      <c r="Q371" s="133" t="e">
        <f>IF($O$12="X",$Q$9,'RESULTS (2S)'!B385)</f>
        <v>#N/A</v>
      </c>
      <c r="R371" s="133" t="e">
        <f>IF($O$12="X",$R$9,IF($N$7="S1",'RESULTS (2S)'!C385,IF($N$7="S2",'RESULTS (2S)'!D385,IF($N$7="I",'RESULTS (2S)'!E385,IF($N$7="R",'RESULTS (2S)'!F385,IF($N$7="D",'RESULTS (2S)'!G385,IF($N$7="V",'RESULTS (2S)'!H385,"")))))))</f>
        <v>#N/A</v>
      </c>
      <c r="S371" s="133">
        <f>IF($O$13="X",$Q$9,'VA_k1=0.0_k2=1.0'!M370)</f>
        <v>5</v>
      </c>
      <c r="T371" s="133">
        <f>IF($O$13="X",$R$9,IF($N$7="S1",'VA_k1=0.0_k2=1.0'!N370,IF($N$7="S2",'VA_k1=0.0_k2=1.0'!O370,IF($N$7="I",'VA_k1=0.0_k2=1.0'!P370,IF($N$7="R",'VA_k1=0.0_k2=1.0'!Q370,IF($N$7="D",'VA_k1=0.0_k2=1.0'!R370,IF($N$7="V",'VA_k1=0.0_k2=1.0'!S370,"")))))))</f>
        <v>0.24673704225551346</v>
      </c>
      <c r="U371" s="133">
        <f>IF($O$14="X",$Q$9,'VA_k1=0.1_k2=0.9'!M370)</f>
        <v>5</v>
      </c>
      <c r="V371" s="133">
        <f>IF($O$14="X",$R$9,IF($N$7="S1",'VA_k1=0.1_k2=0.9'!N370,IF($N$7="S2",'VA_k1=0.1_k2=0.9'!O370,IF($N$7="I",'VA_k1=0.1_k2=0.9'!P370,IF($N$7="R",'VA_k1=0.1_k2=0.9'!Q370,IF($N$7="D",'VA_k1=0.1_k2=0.9'!R370,IF($N$7="V",'VA_k1=0.1_k2=0.9'!S370,"")))))))</f>
        <v>0.24673704225551346</v>
      </c>
      <c r="W371" s="133">
        <f>IF($O$15="X",$Q$9,'VA_k1=0.2_k2=0.8'!M370)</f>
        <v>5</v>
      </c>
      <c r="X371" s="133">
        <f>IF($O$15="X",$R$9,IF($N$7="S1",'VA_k1=0.2_k2=0.8'!N370,IF($N$7="S2",'VA_k1=0.2_k2=0.8'!O370,IF($N$7="I",'VA_k1=0.2_k2=0.8'!P370,IF($N$7="R",'VA_k1=0.2_k2=0.8'!Q370,IF($N$7="D",'VA_k1=0.2_k2=0.8'!R370,IF($N$7="V",'VA_k1=0.2_k2=0.8'!S370,"")))))))</f>
        <v>0.24673704225551346</v>
      </c>
      <c r="Y371" s="133">
        <f>IF($O$16="X",$Q$9,'VA_k1=0.3_k2=0.7'!M370)</f>
        <v>5</v>
      </c>
      <c r="Z371" s="133">
        <f>IF($O$16="X",$R$9,IF($N$7="S1",'VA_k1=0.3_k2=0.7'!N370,IF($N$7="S2",'VA_k1=0.3_k2=0.7'!O370,IF($N$7="I",'VA_k1=0.3_k2=0.7'!P370,IF($N$7="R",'VA_k1=0.3_k2=0.7'!Q370,IF($N$7="D",'VA_k1=0.3_k2=0.7'!R370,IF($N$7="V",'VA_k1=0.3_k2=0.7'!S370,"")))))))</f>
        <v>0.24673704225551346</v>
      </c>
      <c r="AA371" s="133">
        <f>IF($O$17="X",$Q$9,'VA_k1=0.4_k2=0.6'!M370)</f>
        <v>5</v>
      </c>
      <c r="AB371" s="133">
        <f>IF($O$17="X",$R$9,IF($N$7="S1",'VA_k1=0.4_k2=0.6'!N370,IF($N$7="S2",'VA_k1=0.4_k2=0.6'!O370,IF($N$7="I",'VA_k1=0.4_k2=0.6'!P370,IF($N$7="R",'VA_k1=0.4_k2=0.6'!Q370,IF($N$7="D",'VA_k1=0.4_k2=0.6'!R370,IF($N$7="V",'VA_k1=0.4_k2=0.6'!S370,"")))))))</f>
        <v>0.24673704225551346</v>
      </c>
      <c r="AC371" s="133">
        <f>IF($O$18="X",$Q$9,'VA_k1=0.5_k2=0.5'!M370)</f>
        <v>5</v>
      </c>
      <c r="AD371" s="133">
        <f>IF($O$18="X",$R$9,IF($N$7="S1",'VA_k1=0.5_k2=0.5'!N370,IF($N$7="S2",'VA_k1=0.5_k2=0.5'!O370,IF($N$7="I",'VA_k1=0.5_k2=0.5'!P370,IF($N$7="R",'VA_k1=0.5_k2=0.5'!Q370,IF($N$7="D",'VA_k1=0.5_k2=0.5'!R370,IF($N$7="V",'VA_k1=0.5_k2=0.5'!S370,"")))))))</f>
        <v>0.24673704225551346</v>
      </c>
      <c r="AE371" s="133">
        <f>IF($O$19="X",$Q$9,'VA_k1=0.6_k2=0.4'!M370)</f>
        <v>5</v>
      </c>
      <c r="AF371" s="133">
        <f>IF($O$19="X",$R$9,IF($N$7="S1",'VA_k1=0.6_k2=0.4'!N370,IF($N$7="S2",'VA_k1=0.6_k2=0.4'!O370,IF($N$7="I",'VA_k1=0.6_k2=0.4'!P370,IF($N$7="R",'VA_k1=0.6_k2=0.4'!Q370,IF($N$7="D",'VA_k1=0.6_k2=0.4'!R370,IF($N$7="V",'VA_k1=0.6_k2=0.4'!S370,"")))))))</f>
        <v>0.24673704225551346</v>
      </c>
      <c r="AG371" s="133">
        <f>IF($O$20="X",$Q$9,'VA_k1=0.7_k2=0.3'!M370)</f>
        <v>5</v>
      </c>
      <c r="AH371" s="133">
        <f>IF($O$20="X",$R$9,IF($N$7="S1",'VA_k1=0.7_k2=0.3'!N370,IF($N$7="S2",'VA_k1=0.7_k2=0.3'!O370,IF($N$7="I",'VA_k1=0.7_k2=0.3'!P370,IF($N$7="R",'VA_k1=0.7_k2=0.3'!Q370,IF($N$7="D",'VA_k1=0.7_k2=0.3'!R370,IF($N$7="V",'VA_k1=0.7_k2=0.3'!S370,"")))))))</f>
        <v>0.24673704225551346</v>
      </c>
      <c r="AI371" s="133">
        <f>IF($O$21="X",$Q$9,'VA_k1=0.8_k2=0.2'!M370)</f>
        <v>5</v>
      </c>
      <c r="AJ371" s="133">
        <f>IF($O$21="X",$R$9,IF($N$7="S1",'VA_k1=0.8_k2=0.2'!N370,IF($N$7="S2",'VA_k1=0.8_k2=0.2'!O370,IF($N$7="I",'VA_k1=0.8_k2=0.2'!P370,IF($N$7="R",'VA_k1=0.8_k2=0.2'!Q370,IF($N$7="D",'VA_k1=0.8_k2=0.2'!R370,IF($N$7="V",'VA_k1=0.8_k2=0.2'!S370,"")))))))</f>
        <v>0.24673704225551346</v>
      </c>
      <c r="AK371" s="133" t="e">
        <f>IF($O$22="X",$Q$9,'VA_k1=0.9_k2=0.1'!M370)</f>
        <v>#N/A</v>
      </c>
      <c r="AL371" s="133" t="e">
        <f>IF($O$22="X",$R$9,IF($N$7="S1",'VA_k1=0.9_k2=0.1'!N370,IF($N$7="S2",'VA_k1=0.9_k2=0.1'!O370,IF($N$7="I",'VA_k1=0.9_k2=0.1'!P370,IF($N$7="R",'VA_k1=0.9_k2=0.1'!Q370,IF($N$7="D",'VA_k1=0.9_k2=0.1'!R370,IF($N$7="V",'VA_k1=0.9_k2=0.1'!S370,"")))))))</f>
        <v>#N/A</v>
      </c>
      <c r="AM371" s="133">
        <f>IF($O$23="X",$Q$9,'VA_k1=1.0_k2=0.0'!M370)</f>
        <v>5</v>
      </c>
      <c r="AN371" s="133">
        <f>IF($O$23="X",$R$9,IF($N$7="S1",'VA_k1=1.0_k2=0.0'!N370,IF($N$7="S2",'VA_k1=1.0_k2=0.0'!O370,IF($N$7="I",'VA_k1=1.0_k2=0.0'!P370,IF($N$7="R",'VA_k1=1.0_k2=0.0'!Q370,IF($N$7="D",'VA_k1=1.0_k2=0.0'!R370,IF($N$7="V",'VA_k1=1.0_k2=0.0'!S370,"")))))))</f>
        <v>0.24673704225551346</v>
      </c>
    </row>
    <row r="372" spans="17:40" x14ac:dyDescent="0.25">
      <c r="Q372" s="133" t="e">
        <f>IF($O$12="X",$Q$9,'RESULTS (2S)'!B386)</f>
        <v>#N/A</v>
      </c>
      <c r="R372" s="133" t="e">
        <f>IF($O$12="X",$R$9,IF($N$7="S1",'RESULTS (2S)'!C386,IF($N$7="S2",'RESULTS (2S)'!D386,IF($N$7="I",'RESULTS (2S)'!E386,IF($N$7="R",'RESULTS (2S)'!F386,IF($N$7="D",'RESULTS (2S)'!G386,IF($N$7="V",'RESULTS (2S)'!H386,"")))))))</f>
        <v>#N/A</v>
      </c>
      <c r="S372" s="133">
        <f>IF($O$13="X",$Q$9,'VA_k1=0.0_k2=1.0'!M371)</f>
        <v>5</v>
      </c>
      <c r="T372" s="133">
        <f>IF($O$13="X",$R$9,IF($N$7="S1",'VA_k1=0.0_k2=1.0'!N371,IF($N$7="S2",'VA_k1=0.0_k2=1.0'!O371,IF($N$7="I",'VA_k1=0.0_k2=1.0'!P371,IF($N$7="R",'VA_k1=0.0_k2=1.0'!Q371,IF($N$7="D",'VA_k1=0.0_k2=1.0'!R371,IF($N$7="V",'VA_k1=0.0_k2=1.0'!S371,"")))))))</f>
        <v>0.24673704225551346</v>
      </c>
      <c r="U372" s="133">
        <f>IF($O$14="X",$Q$9,'VA_k1=0.1_k2=0.9'!M371)</f>
        <v>5</v>
      </c>
      <c r="V372" s="133">
        <f>IF($O$14="X",$R$9,IF($N$7="S1",'VA_k1=0.1_k2=0.9'!N371,IF($N$7="S2",'VA_k1=0.1_k2=0.9'!O371,IF($N$7="I",'VA_k1=0.1_k2=0.9'!P371,IF($N$7="R",'VA_k1=0.1_k2=0.9'!Q371,IF($N$7="D",'VA_k1=0.1_k2=0.9'!R371,IF($N$7="V",'VA_k1=0.1_k2=0.9'!S371,"")))))))</f>
        <v>0.24673704225551346</v>
      </c>
      <c r="W372" s="133">
        <f>IF($O$15="X",$Q$9,'VA_k1=0.2_k2=0.8'!M371)</f>
        <v>5</v>
      </c>
      <c r="X372" s="133">
        <f>IF($O$15="X",$R$9,IF($N$7="S1",'VA_k1=0.2_k2=0.8'!N371,IF($N$7="S2",'VA_k1=0.2_k2=0.8'!O371,IF($N$7="I",'VA_k1=0.2_k2=0.8'!P371,IF($N$7="R",'VA_k1=0.2_k2=0.8'!Q371,IF($N$7="D",'VA_k1=0.2_k2=0.8'!R371,IF($N$7="V",'VA_k1=0.2_k2=0.8'!S371,"")))))))</f>
        <v>0.24673704225551346</v>
      </c>
      <c r="Y372" s="133">
        <f>IF($O$16="X",$Q$9,'VA_k1=0.3_k2=0.7'!M371)</f>
        <v>5</v>
      </c>
      <c r="Z372" s="133">
        <f>IF($O$16="X",$R$9,IF($N$7="S1",'VA_k1=0.3_k2=0.7'!N371,IF($N$7="S2",'VA_k1=0.3_k2=0.7'!O371,IF($N$7="I",'VA_k1=0.3_k2=0.7'!P371,IF($N$7="R",'VA_k1=0.3_k2=0.7'!Q371,IF($N$7="D",'VA_k1=0.3_k2=0.7'!R371,IF($N$7="V",'VA_k1=0.3_k2=0.7'!S371,"")))))))</f>
        <v>0.24673704225551346</v>
      </c>
      <c r="AA372" s="133">
        <f>IF($O$17="X",$Q$9,'VA_k1=0.4_k2=0.6'!M371)</f>
        <v>5</v>
      </c>
      <c r="AB372" s="133">
        <f>IF($O$17="X",$R$9,IF($N$7="S1",'VA_k1=0.4_k2=0.6'!N371,IF($N$7="S2",'VA_k1=0.4_k2=0.6'!O371,IF($N$7="I",'VA_k1=0.4_k2=0.6'!P371,IF($N$7="R",'VA_k1=0.4_k2=0.6'!Q371,IF($N$7="D",'VA_k1=0.4_k2=0.6'!R371,IF($N$7="V",'VA_k1=0.4_k2=0.6'!S371,"")))))))</f>
        <v>0.24673704225551346</v>
      </c>
      <c r="AC372" s="133">
        <f>IF($O$18="X",$Q$9,'VA_k1=0.5_k2=0.5'!M371)</f>
        <v>5</v>
      </c>
      <c r="AD372" s="133">
        <f>IF($O$18="X",$R$9,IF($N$7="S1",'VA_k1=0.5_k2=0.5'!N371,IF($N$7="S2",'VA_k1=0.5_k2=0.5'!O371,IF($N$7="I",'VA_k1=0.5_k2=0.5'!P371,IF($N$7="R",'VA_k1=0.5_k2=0.5'!Q371,IF($N$7="D",'VA_k1=0.5_k2=0.5'!R371,IF($N$7="V",'VA_k1=0.5_k2=0.5'!S371,"")))))))</f>
        <v>0.24673704225551346</v>
      </c>
      <c r="AE372" s="133">
        <f>IF($O$19="X",$Q$9,'VA_k1=0.6_k2=0.4'!M371)</f>
        <v>5</v>
      </c>
      <c r="AF372" s="133">
        <f>IF($O$19="X",$R$9,IF($N$7="S1",'VA_k1=0.6_k2=0.4'!N371,IF($N$7="S2",'VA_k1=0.6_k2=0.4'!O371,IF($N$7="I",'VA_k1=0.6_k2=0.4'!P371,IF($N$7="R",'VA_k1=0.6_k2=0.4'!Q371,IF($N$7="D",'VA_k1=0.6_k2=0.4'!R371,IF($N$7="V",'VA_k1=0.6_k2=0.4'!S371,"")))))))</f>
        <v>0.24673704225551346</v>
      </c>
      <c r="AG372" s="133">
        <f>IF($O$20="X",$Q$9,'VA_k1=0.7_k2=0.3'!M371)</f>
        <v>5</v>
      </c>
      <c r="AH372" s="133">
        <f>IF($O$20="X",$R$9,IF($N$7="S1",'VA_k1=0.7_k2=0.3'!N371,IF($N$7="S2",'VA_k1=0.7_k2=0.3'!O371,IF($N$7="I",'VA_k1=0.7_k2=0.3'!P371,IF($N$7="R",'VA_k1=0.7_k2=0.3'!Q371,IF($N$7="D",'VA_k1=0.7_k2=0.3'!R371,IF($N$7="V",'VA_k1=0.7_k2=0.3'!S371,"")))))))</f>
        <v>0.24673704225551346</v>
      </c>
      <c r="AI372" s="133">
        <f>IF($O$21="X",$Q$9,'VA_k1=0.8_k2=0.2'!M371)</f>
        <v>5</v>
      </c>
      <c r="AJ372" s="133">
        <f>IF($O$21="X",$R$9,IF($N$7="S1",'VA_k1=0.8_k2=0.2'!N371,IF($N$7="S2",'VA_k1=0.8_k2=0.2'!O371,IF($N$7="I",'VA_k1=0.8_k2=0.2'!P371,IF($N$7="R",'VA_k1=0.8_k2=0.2'!Q371,IF($N$7="D",'VA_k1=0.8_k2=0.2'!R371,IF($N$7="V",'VA_k1=0.8_k2=0.2'!S371,"")))))))</f>
        <v>0.24673704225551346</v>
      </c>
      <c r="AK372" s="133" t="e">
        <f>IF($O$22="X",$Q$9,'VA_k1=0.9_k2=0.1'!M371)</f>
        <v>#N/A</v>
      </c>
      <c r="AL372" s="133" t="e">
        <f>IF($O$22="X",$R$9,IF($N$7="S1",'VA_k1=0.9_k2=0.1'!N371,IF($N$7="S2",'VA_k1=0.9_k2=0.1'!O371,IF($N$7="I",'VA_k1=0.9_k2=0.1'!P371,IF($N$7="R",'VA_k1=0.9_k2=0.1'!Q371,IF($N$7="D",'VA_k1=0.9_k2=0.1'!R371,IF($N$7="V",'VA_k1=0.9_k2=0.1'!S371,"")))))))</f>
        <v>#N/A</v>
      </c>
      <c r="AM372" s="133">
        <f>IF($O$23="X",$Q$9,'VA_k1=1.0_k2=0.0'!M371)</f>
        <v>5</v>
      </c>
      <c r="AN372" s="133">
        <f>IF($O$23="X",$R$9,IF($N$7="S1",'VA_k1=1.0_k2=0.0'!N371,IF($N$7="S2",'VA_k1=1.0_k2=0.0'!O371,IF($N$7="I",'VA_k1=1.0_k2=0.0'!P371,IF($N$7="R",'VA_k1=1.0_k2=0.0'!Q371,IF($N$7="D",'VA_k1=1.0_k2=0.0'!R371,IF($N$7="V",'VA_k1=1.0_k2=0.0'!S371,"")))))))</f>
        <v>0.24673704225551346</v>
      </c>
    </row>
    <row r="373" spans="17:40" x14ac:dyDescent="0.25">
      <c r="Q373" s="133" t="e">
        <f>IF($O$12="X",$Q$9,'RESULTS (2S)'!B387)</f>
        <v>#N/A</v>
      </c>
      <c r="R373" s="133" t="e">
        <f>IF($O$12="X",$R$9,IF($N$7="S1",'RESULTS (2S)'!C387,IF($N$7="S2",'RESULTS (2S)'!D387,IF($N$7="I",'RESULTS (2S)'!E387,IF($N$7="R",'RESULTS (2S)'!F387,IF($N$7="D",'RESULTS (2S)'!G387,IF($N$7="V",'RESULTS (2S)'!H387,"")))))))</f>
        <v>#N/A</v>
      </c>
      <c r="S373" s="133">
        <f>IF($O$13="X",$Q$9,'VA_k1=0.0_k2=1.0'!M372)</f>
        <v>5</v>
      </c>
      <c r="T373" s="133">
        <f>IF($O$13="X",$R$9,IF($N$7="S1",'VA_k1=0.0_k2=1.0'!N372,IF($N$7="S2",'VA_k1=0.0_k2=1.0'!O372,IF($N$7="I",'VA_k1=0.0_k2=1.0'!P372,IF($N$7="R",'VA_k1=0.0_k2=1.0'!Q372,IF($N$7="D",'VA_k1=0.0_k2=1.0'!R372,IF($N$7="V",'VA_k1=0.0_k2=1.0'!S372,"")))))))</f>
        <v>0.24673704225551346</v>
      </c>
      <c r="U373" s="133">
        <f>IF($O$14="X",$Q$9,'VA_k1=0.1_k2=0.9'!M372)</f>
        <v>5</v>
      </c>
      <c r="V373" s="133">
        <f>IF($O$14="X",$R$9,IF($N$7="S1",'VA_k1=0.1_k2=0.9'!N372,IF($N$7="S2",'VA_k1=0.1_k2=0.9'!O372,IF($N$7="I",'VA_k1=0.1_k2=0.9'!P372,IF($N$7="R",'VA_k1=0.1_k2=0.9'!Q372,IF($N$7="D",'VA_k1=0.1_k2=0.9'!R372,IF($N$7="V",'VA_k1=0.1_k2=0.9'!S372,"")))))))</f>
        <v>0.24673704225551346</v>
      </c>
      <c r="W373" s="133">
        <f>IF($O$15="X",$Q$9,'VA_k1=0.2_k2=0.8'!M372)</f>
        <v>5</v>
      </c>
      <c r="X373" s="133">
        <f>IF($O$15="X",$R$9,IF($N$7="S1",'VA_k1=0.2_k2=0.8'!N372,IF($N$7="S2",'VA_k1=0.2_k2=0.8'!O372,IF($N$7="I",'VA_k1=0.2_k2=0.8'!P372,IF($N$7="R",'VA_k1=0.2_k2=0.8'!Q372,IF($N$7="D",'VA_k1=0.2_k2=0.8'!R372,IF($N$7="V",'VA_k1=0.2_k2=0.8'!S372,"")))))))</f>
        <v>0.24673704225551346</v>
      </c>
      <c r="Y373" s="133">
        <f>IF($O$16="X",$Q$9,'VA_k1=0.3_k2=0.7'!M372)</f>
        <v>5</v>
      </c>
      <c r="Z373" s="133">
        <f>IF($O$16="X",$R$9,IF($N$7="S1",'VA_k1=0.3_k2=0.7'!N372,IF($N$7="S2",'VA_k1=0.3_k2=0.7'!O372,IF($N$7="I",'VA_k1=0.3_k2=0.7'!P372,IF($N$7="R",'VA_k1=0.3_k2=0.7'!Q372,IF($N$7="D",'VA_k1=0.3_k2=0.7'!R372,IF($N$7="V",'VA_k1=0.3_k2=0.7'!S372,"")))))))</f>
        <v>0.24673704225551346</v>
      </c>
      <c r="AA373" s="133">
        <f>IF($O$17="X",$Q$9,'VA_k1=0.4_k2=0.6'!M372)</f>
        <v>5</v>
      </c>
      <c r="AB373" s="133">
        <f>IF($O$17="X",$R$9,IF($N$7="S1",'VA_k1=0.4_k2=0.6'!N372,IF($N$7="S2",'VA_k1=0.4_k2=0.6'!O372,IF($N$7="I",'VA_k1=0.4_k2=0.6'!P372,IF($N$7="R",'VA_k1=0.4_k2=0.6'!Q372,IF($N$7="D",'VA_k1=0.4_k2=0.6'!R372,IF($N$7="V",'VA_k1=0.4_k2=0.6'!S372,"")))))))</f>
        <v>0.24673704225551346</v>
      </c>
      <c r="AC373" s="133">
        <f>IF($O$18="X",$Q$9,'VA_k1=0.5_k2=0.5'!M372)</f>
        <v>5</v>
      </c>
      <c r="AD373" s="133">
        <f>IF($O$18="X",$R$9,IF($N$7="S1",'VA_k1=0.5_k2=0.5'!N372,IF($N$7="S2",'VA_k1=0.5_k2=0.5'!O372,IF($N$7="I",'VA_k1=0.5_k2=0.5'!P372,IF($N$7="R",'VA_k1=0.5_k2=0.5'!Q372,IF($N$7="D",'VA_k1=0.5_k2=0.5'!R372,IF($N$7="V",'VA_k1=0.5_k2=0.5'!S372,"")))))))</f>
        <v>0.24673704225551346</v>
      </c>
      <c r="AE373" s="133">
        <f>IF($O$19="X",$Q$9,'VA_k1=0.6_k2=0.4'!M372)</f>
        <v>5</v>
      </c>
      <c r="AF373" s="133">
        <f>IF($O$19="X",$R$9,IF($N$7="S1",'VA_k1=0.6_k2=0.4'!N372,IF($N$7="S2",'VA_k1=0.6_k2=0.4'!O372,IF($N$7="I",'VA_k1=0.6_k2=0.4'!P372,IF($N$7="R",'VA_k1=0.6_k2=0.4'!Q372,IF($N$7="D",'VA_k1=0.6_k2=0.4'!R372,IF($N$7="V",'VA_k1=0.6_k2=0.4'!S372,"")))))))</f>
        <v>0.24673704225551346</v>
      </c>
      <c r="AG373" s="133">
        <f>IF($O$20="X",$Q$9,'VA_k1=0.7_k2=0.3'!M372)</f>
        <v>5</v>
      </c>
      <c r="AH373" s="133">
        <f>IF($O$20="X",$R$9,IF($N$7="S1",'VA_k1=0.7_k2=0.3'!N372,IF($N$7="S2",'VA_k1=0.7_k2=0.3'!O372,IF($N$7="I",'VA_k1=0.7_k2=0.3'!P372,IF($N$7="R",'VA_k1=0.7_k2=0.3'!Q372,IF($N$7="D",'VA_k1=0.7_k2=0.3'!R372,IF($N$7="V",'VA_k1=0.7_k2=0.3'!S372,"")))))))</f>
        <v>0.24673704225551346</v>
      </c>
      <c r="AI373" s="133">
        <f>IF($O$21="X",$Q$9,'VA_k1=0.8_k2=0.2'!M372)</f>
        <v>5</v>
      </c>
      <c r="AJ373" s="133">
        <f>IF($O$21="X",$R$9,IF($N$7="S1",'VA_k1=0.8_k2=0.2'!N372,IF($N$7="S2",'VA_k1=0.8_k2=0.2'!O372,IF($N$7="I",'VA_k1=0.8_k2=0.2'!P372,IF($N$7="R",'VA_k1=0.8_k2=0.2'!Q372,IF($N$7="D",'VA_k1=0.8_k2=0.2'!R372,IF($N$7="V",'VA_k1=0.8_k2=0.2'!S372,"")))))))</f>
        <v>0.24673704225551346</v>
      </c>
      <c r="AK373" s="133" t="e">
        <f>IF($O$22="X",$Q$9,'VA_k1=0.9_k2=0.1'!M372)</f>
        <v>#N/A</v>
      </c>
      <c r="AL373" s="133" t="e">
        <f>IF($O$22="X",$R$9,IF($N$7="S1",'VA_k1=0.9_k2=0.1'!N372,IF($N$7="S2",'VA_k1=0.9_k2=0.1'!O372,IF($N$7="I",'VA_k1=0.9_k2=0.1'!P372,IF($N$7="R",'VA_k1=0.9_k2=0.1'!Q372,IF($N$7="D",'VA_k1=0.9_k2=0.1'!R372,IF($N$7="V",'VA_k1=0.9_k2=0.1'!S372,"")))))))</f>
        <v>#N/A</v>
      </c>
      <c r="AM373" s="133">
        <f>IF($O$23="X",$Q$9,'VA_k1=1.0_k2=0.0'!M372)</f>
        <v>5</v>
      </c>
      <c r="AN373" s="133">
        <f>IF($O$23="X",$R$9,IF($N$7="S1",'VA_k1=1.0_k2=0.0'!N372,IF($N$7="S2",'VA_k1=1.0_k2=0.0'!O372,IF($N$7="I",'VA_k1=1.0_k2=0.0'!P372,IF($N$7="R",'VA_k1=1.0_k2=0.0'!Q372,IF($N$7="D",'VA_k1=1.0_k2=0.0'!R372,IF($N$7="V",'VA_k1=1.0_k2=0.0'!S372,"")))))))</f>
        <v>0.24673704225551346</v>
      </c>
    </row>
    <row r="374" spans="17:40" x14ac:dyDescent="0.25">
      <c r="Q374" s="133" t="e">
        <f>IF($O$12="X",$Q$9,'RESULTS (2S)'!B388)</f>
        <v>#N/A</v>
      </c>
      <c r="R374" s="133" t="e">
        <f>IF($O$12="X",$R$9,IF($N$7="S1",'RESULTS (2S)'!C388,IF($N$7="S2",'RESULTS (2S)'!D388,IF($N$7="I",'RESULTS (2S)'!E388,IF($N$7="R",'RESULTS (2S)'!F388,IF($N$7="D",'RESULTS (2S)'!G388,IF($N$7="V",'RESULTS (2S)'!H388,"")))))))</f>
        <v>#N/A</v>
      </c>
      <c r="S374" s="133">
        <f>IF($O$13="X",$Q$9,'VA_k1=0.0_k2=1.0'!M373)</f>
        <v>5</v>
      </c>
      <c r="T374" s="133">
        <f>IF($O$13="X",$R$9,IF($N$7="S1",'VA_k1=0.0_k2=1.0'!N373,IF($N$7="S2",'VA_k1=0.0_k2=1.0'!O373,IF($N$7="I",'VA_k1=0.0_k2=1.0'!P373,IF($N$7="R",'VA_k1=0.0_k2=1.0'!Q373,IF($N$7="D",'VA_k1=0.0_k2=1.0'!R373,IF($N$7="V",'VA_k1=0.0_k2=1.0'!S373,"")))))))</f>
        <v>0.24673704225551346</v>
      </c>
      <c r="U374" s="133">
        <f>IF($O$14="X",$Q$9,'VA_k1=0.1_k2=0.9'!M373)</f>
        <v>5</v>
      </c>
      <c r="V374" s="133">
        <f>IF($O$14="X",$R$9,IF($N$7="S1",'VA_k1=0.1_k2=0.9'!N373,IF($N$7="S2",'VA_k1=0.1_k2=0.9'!O373,IF($N$7="I",'VA_k1=0.1_k2=0.9'!P373,IF($N$7="R",'VA_k1=0.1_k2=0.9'!Q373,IF($N$7="D",'VA_k1=0.1_k2=0.9'!R373,IF($N$7="V",'VA_k1=0.1_k2=0.9'!S373,"")))))))</f>
        <v>0.24673704225551346</v>
      </c>
      <c r="W374" s="133">
        <f>IF($O$15="X",$Q$9,'VA_k1=0.2_k2=0.8'!M373)</f>
        <v>5</v>
      </c>
      <c r="X374" s="133">
        <f>IF($O$15="X",$R$9,IF($N$7="S1",'VA_k1=0.2_k2=0.8'!N373,IF($N$7="S2",'VA_k1=0.2_k2=0.8'!O373,IF($N$7="I",'VA_k1=0.2_k2=0.8'!P373,IF($N$7="R",'VA_k1=0.2_k2=0.8'!Q373,IF($N$7="D",'VA_k1=0.2_k2=0.8'!R373,IF($N$7="V",'VA_k1=0.2_k2=0.8'!S373,"")))))))</f>
        <v>0.24673704225551346</v>
      </c>
      <c r="Y374" s="133">
        <f>IF($O$16="X",$Q$9,'VA_k1=0.3_k2=0.7'!M373)</f>
        <v>5</v>
      </c>
      <c r="Z374" s="133">
        <f>IF($O$16="X",$R$9,IF($N$7="S1",'VA_k1=0.3_k2=0.7'!N373,IF($N$7="S2",'VA_k1=0.3_k2=0.7'!O373,IF($N$7="I",'VA_k1=0.3_k2=0.7'!P373,IF($N$7="R",'VA_k1=0.3_k2=0.7'!Q373,IF($N$7="D",'VA_k1=0.3_k2=0.7'!R373,IF($N$7="V",'VA_k1=0.3_k2=0.7'!S373,"")))))))</f>
        <v>0.24673704225551346</v>
      </c>
      <c r="AA374" s="133">
        <f>IF($O$17="X",$Q$9,'VA_k1=0.4_k2=0.6'!M373)</f>
        <v>5</v>
      </c>
      <c r="AB374" s="133">
        <f>IF($O$17="X",$R$9,IF($N$7="S1",'VA_k1=0.4_k2=0.6'!N373,IF($N$7="S2",'VA_k1=0.4_k2=0.6'!O373,IF($N$7="I",'VA_k1=0.4_k2=0.6'!P373,IF($N$7="R",'VA_k1=0.4_k2=0.6'!Q373,IF($N$7="D",'VA_k1=0.4_k2=0.6'!R373,IF($N$7="V",'VA_k1=0.4_k2=0.6'!S373,"")))))))</f>
        <v>0.24673704225551346</v>
      </c>
      <c r="AC374" s="133">
        <f>IF($O$18="X",$Q$9,'VA_k1=0.5_k2=0.5'!M373)</f>
        <v>5</v>
      </c>
      <c r="AD374" s="133">
        <f>IF($O$18="X",$R$9,IF($N$7="S1",'VA_k1=0.5_k2=0.5'!N373,IF($N$7="S2",'VA_k1=0.5_k2=0.5'!O373,IF($N$7="I",'VA_k1=0.5_k2=0.5'!P373,IF($N$7="R",'VA_k1=0.5_k2=0.5'!Q373,IF($N$7="D",'VA_k1=0.5_k2=0.5'!R373,IF($N$7="V",'VA_k1=0.5_k2=0.5'!S373,"")))))))</f>
        <v>0.24673704225551346</v>
      </c>
      <c r="AE374" s="133">
        <f>IF($O$19="X",$Q$9,'VA_k1=0.6_k2=0.4'!M373)</f>
        <v>5</v>
      </c>
      <c r="AF374" s="133">
        <f>IF($O$19="X",$R$9,IF($N$7="S1",'VA_k1=0.6_k2=0.4'!N373,IF($N$7="S2",'VA_k1=0.6_k2=0.4'!O373,IF($N$7="I",'VA_k1=0.6_k2=0.4'!P373,IF($N$7="R",'VA_k1=0.6_k2=0.4'!Q373,IF($N$7="D",'VA_k1=0.6_k2=0.4'!R373,IF($N$7="V",'VA_k1=0.6_k2=0.4'!S373,"")))))))</f>
        <v>0.24673704225551346</v>
      </c>
      <c r="AG374" s="133">
        <f>IF($O$20="X",$Q$9,'VA_k1=0.7_k2=0.3'!M373)</f>
        <v>5</v>
      </c>
      <c r="AH374" s="133">
        <f>IF($O$20="X",$R$9,IF($N$7="S1",'VA_k1=0.7_k2=0.3'!N373,IF($N$7="S2",'VA_k1=0.7_k2=0.3'!O373,IF($N$7="I",'VA_k1=0.7_k2=0.3'!P373,IF($N$7="R",'VA_k1=0.7_k2=0.3'!Q373,IF($N$7="D",'VA_k1=0.7_k2=0.3'!R373,IF($N$7="V",'VA_k1=0.7_k2=0.3'!S373,"")))))))</f>
        <v>0.24673704225551346</v>
      </c>
      <c r="AI374" s="133">
        <f>IF($O$21="X",$Q$9,'VA_k1=0.8_k2=0.2'!M373)</f>
        <v>5</v>
      </c>
      <c r="AJ374" s="133">
        <f>IF($O$21="X",$R$9,IF($N$7="S1",'VA_k1=0.8_k2=0.2'!N373,IF($N$7="S2",'VA_k1=0.8_k2=0.2'!O373,IF($N$7="I",'VA_k1=0.8_k2=0.2'!P373,IF($N$7="R",'VA_k1=0.8_k2=0.2'!Q373,IF($N$7="D",'VA_k1=0.8_k2=0.2'!R373,IF($N$7="V",'VA_k1=0.8_k2=0.2'!S373,"")))))))</f>
        <v>0.24673704225551346</v>
      </c>
      <c r="AK374" s="133" t="e">
        <f>IF($O$22="X",$Q$9,'VA_k1=0.9_k2=0.1'!M373)</f>
        <v>#N/A</v>
      </c>
      <c r="AL374" s="133" t="e">
        <f>IF($O$22="X",$R$9,IF($N$7="S1",'VA_k1=0.9_k2=0.1'!N373,IF($N$7="S2",'VA_k1=0.9_k2=0.1'!O373,IF($N$7="I",'VA_k1=0.9_k2=0.1'!P373,IF($N$7="R",'VA_k1=0.9_k2=0.1'!Q373,IF($N$7="D",'VA_k1=0.9_k2=0.1'!R373,IF($N$7="V",'VA_k1=0.9_k2=0.1'!S373,"")))))))</f>
        <v>#N/A</v>
      </c>
      <c r="AM374" s="133">
        <f>IF($O$23="X",$Q$9,'VA_k1=1.0_k2=0.0'!M373)</f>
        <v>5</v>
      </c>
      <c r="AN374" s="133">
        <f>IF($O$23="X",$R$9,IF($N$7="S1",'VA_k1=1.0_k2=0.0'!N373,IF($N$7="S2",'VA_k1=1.0_k2=0.0'!O373,IF($N$7="I",'VA_k1=1.0_k2=0.0'!P373,IF($N$7="R",'VA_k1=1.0_k2=0.0'!Q373,IF($N$7="D",'VA_k1=1.0_k2=0.0'!R373,IF($N$7="V",'VA_k1=1.0_k2=0.0'!S373,"")))))))</f>
        <v>0.24673704225551346</v>
      </c>
    </row>
    <row r="375" spans="17:40" x14ac:dyDescent="0.25">
      <c r="Q375" s="133" t="e">
        <f>IF($O$12="X",$Q$9,'RESULTS (2S)'!B389)</f>
        <v>#N/A</v>
      </c>
      <c r="R375" s="133" t="e">
        <f>IF($O$12="X",$R$9,IF($N$7="S1",'RESULTS (2S)'!C389,IF($N$7="S2",'RESULTS (2S)'!D389,IF($N$7="I",'RESULTS (2S)'!E389,IF($N$7="R",'RESULTS (2S)'!F389,IF($N$7="D",'RESULTS (2S)'!G389,IF($N$7="V",'RESULTS (2S)'!H389,"")))))))</f>
        <v>#N/A</v>
      </c>
      <c r="S375" s="133">
        <f>IF($O$13="X",$Q$9,'VA_k1=0.0_k2=1.0'!M374)</f>
        <v>5</v>
      </c>
      <c r="T375" s="133">
        <f>IF($O$13="X",$R$9,IF($N$7="S1",'VA_k1=0.0_k2=1.0'!N374,IF($N$7="S2",'VA_k1=0.0_k2=1.0'!O374,IF($N$7="I",'VA_k1=0.0_k2=1.0'!P374,IF($N$7="R",'VA_k1=0.0_k2=1.0'!Q374,IF($N$7="D",'VA_k1=0.0_k2=1.0'!R374,IF($N$7="V",'VA_k1=0.0_k2=1.0'!S374,"")))))))</f>
        <v>0.24673704225551346</v>
      </c>
      <c r="U375" s="133">
        <f>IF($O$14="X",$Q$9,'VA_k1=0.1_k2=0.9'!M374)</f>
        <v>5</v>
      </c>
      <c r="V375" s="133">
        <f>IF($O$14="X",$R$9,IF($N$7="S1",'VA_k1=0.1_k2=0.9'!N374,IF($N$7="S2",'VA_k1=0.1_k2=0.9'!O374,IF($N$7="I",'VA_k1=0.1_k2=0.9'!P374,IF($N$7="R",'VA_k1=0.1_k2=0.9'!Q374,IF($N$7="D",'VA_k1=0.1_k2=0.9'!R374,IF($N$7="V",'VA_k1=0.1_k2=0.9'!S374,"")))))))</f>
        <v>0.24673704225551346</v>
      </c>
      <c r="W375" s="133">
        <f>IF($O$15="X",$Q$9,'VA_k1=0.2_k2=0.8'!M374)</f>
        <v>5</v>
      </c>
      <c r="X375" s="133">
        <f>IF($O$15="X",$R$9,IF($N$7="S1",'VA_k1=0.2_k2=0.8'!N374,IF($N$7="S2",'VA_k1=0.2_k2=0.8'!O374,IF($N$7="I",'VA_k1=0.2_k2=0.8'!P374,IF($N$7="R",'VA_k1=0.2_k2=0.8'!Q374,IF($N$7="D",'VA_k1=0.2_k2=0.8'!R374,IF($N$7="V",'VA_k1=0.2_k2=0.8'!S374,"")))))))</f>
        <v>0.24673704225551346</v>
      </c>
      <c r="Y375" s="133">
        <f>IF($O$16="X",$Q$9,'VA_k1=0.3_k2=0.7'!M374)</f>
        <v>5</v>
      </c>
      <c r="Z375" s="133">
        <f>IF($O$16="X",$R$9,IF($N$7="S1",'VA_k1=0.3_k2=0.7'!N374,IF($N$7="S2",'VA_k1=0.3_k2=0.7'!O374,IF($N$7="I",'VA_k1=0.3_k2=0.7'!P374,IF($N$7="R",'VA_k1=0.3_k2=0.7'!Q374,IF($N$7="D",'VA_k1=0.3_k2=0.7'!R374,IF($N$7="V",'VA_k1=0.3_k2=0.7'!S374,"")))))))</f>
        <v>0.24673704225551346</v>
      </c>
      <c r="AA375" s="133">
        <f>IF($O$17="X",$Q$9,'VA_k1=0.4_k2=0.6'!M374)</f>
        <v>5</v>
      </c>
      <c r="AB375" s="133">
        <f>IF($O$17="X",$R$9,IF($N$7="S1",'VA_k1=0.4_k2=0.6'!N374,IF($N$7="S2",'VA_k1=0.4_k2=0.6'!O374,IF($N$7="I",'VA_k1=0.4_k2=0.6'!P374,IF($N$7="R",'VA_k1=0.4_k2=0.6'!Q374,IF($N$7="D",'VA_k1=0.4_k2=0.6'!R374,IF($N$7="V",'VA_k1=0.4_k2=0.6'!S374,"")))))))</f>
        <v>0.24673704225551346</v>
      </c>
      <c r="AC375" s="133">
        <f>IF($O$18="X",$Q$9,'VA_k1=0.5_k2=0.5'!M374)</f>
        <v>5</v>
      </c>
      <c r="AD375" s="133">
        <f>IF($O$18="X",$R$9,IF($N$7="S1",'VA_k1=0.5_k2=0.5'!N374,IF($N$7="S2",'VA_k1=0.5_k2=0.5'!O374,IF($N$7="I",'VA_k1=0.5_k2=0.5'!P374,IF($N$7="R",'VA_k1=0.5_k2=0.5'!Q374,IF($N$7="D",'VA_k1=0.5_k2=0.5'!R374,IF($N$7="V",'VA_k1=0.5_k2=0.5'!S374,"")))))))</f>
        <v>0.24673704225551346</v>
      </c>
      <c r="AE375" s="133">
        <f>IF($O$19="X",$Q$9,'VA_k1=0.6_k2=0.4'!M374)</f>
        <v>5</v>
      </c>
      <c r="AF375" s="133">
        <f>IF($O$19="X",$R$9,IF($N$7="S1",'VA_k1=0.6_k2=0.4'!N374,IF($N$7="S2",'VA_k1=0.6_k2=0.4'!O374,IF($N$7="I",'VA_k1=0.6_k2=0.4'!P374,IF($N$7="R",'VA_k1=0.6_k2=0.4'!Q374,IF($N$7="D",'VA_k1=0.6_k2=0.4'!R374,IF($N$7="V",'VA_k1=0.6_k2=0.4'!S374,"")))))))</f>
        <v>0.24673704225551346</v>
      </c>
      <c r="AG375" s="133">
        <f>IF($O$20="X",$Q$9,'VA_k1=0.7_k2=0.3'!M374)</f>
        <v>5</v>
      </c>
      <c r="AH375" s="133">
        <f>IF($O$20="X",$R$9,IF($N$7="S1",'VA_k1=0.7_k2=0.3'!N374,IF($N$7="S2",'VA_k1=0.7_k2=0.3'!O374,IF($N$7="I",'VA_k1=0.7_k2=0.3'!P374,IF($N$7="R",'VA_k1=0.7_k2=0.3'!Q374,IF($N$7="D",'VA_k1=0.7_k2=0.3'!R374,IF($N$7="V",'VA_k1=0.7_k2=0.3'!S374,"")))))))</f>
        <v>0.24673704225551346</v>
      </c>
      <c r="AI375" s="133">
        <f>IF($O$21="X",$Q$9,'VA_k1=0.8_k2=0.2'!M374)</f>
        <v>5</v>
      </c>
      <c r="AJ375" s="133">
        <f>IF($O$21="X",$R$9,IF($N$7="S1",'VA_k1=0.8_k2=0.2'!N374,IF($N$7="S2",'VA_k1=0.8_k2=0.2'!O374,IF($N$7="I",'VA_k1=0.8_k2=0.2'!P374,IF($N$7="R",'VA_k1=0.8_k2=0.2'!Q374,IF($N$7="D",'VA_k1=0.8_k2=0.2'!R374,IF($N$7="V",'VA_k1=0.8_k2=0.2'!S374,"")))))))</f>
        <v>0.24673704225551346</v>
      </c>
      <c r="AK375" s="133" t="e">
        <f>IF($O$22="X",$Q$9,'VA_k1=0.9_k2=0.1'!M374)</f>
        <v>#N/A</v>
      </c>
      <c r="AL375" s="133" t="e">
        <f>IF($O$22="X",$R$9,IF($N$7="S1",'VA_k1=0.9_k2=0.1'!N374,IF($N$7="S2",'VA_k1=0.9_k2=0.1'!O374,IF($N$7="I",'VA_k1=0.9_k2=0.1'!P374,IF($N$7="R",'VA_k1=0.9_k2=0.1'!Q374,IF($N$7="D",'VA_k1=0.9_k2=0.1'!R374,IF($N$7="V",'VA_k1=0.9_k2=0.1'!S374,"")))))))</f>
        <v>#N/A</v>
      </c>
      <c r="AM375" s="133">
        <f>IF($O$23="X",$Q$9,'VA_k1=1.0_k2=0.0'!M374)</f>
        <v>5</v>
      </c>
      <c r="AN375" s="133">
        <f>IF($O$23="X",$R$9,IF($N$7="S1",'VA_k1=1.0_k2=0.0'!N374,IF($N$7="S2",'VA_k1=1.0_k2=0.0'!O374,IF($N$7="I",'VA_k1=1.0_k2=0.0'!P374,IF($N$7="R",'VA_k1=1.0_k2=0.0'!Q374,IF($N$7="D",'VA_k1=1.0_k2=0.0'!R374,IF($N$7="V",'VA_k1=1.0_k2=0.0'!S374,"")))))))</f>
        <v>0.24673704225551346</v>
      </c>
    </row>
    <row r="376" spans="17:40" x14ac:dyDescent="0.25">
      <c r="Q376" s="133" t="e">
        <f>IF($O$12="X",$Q$9,'RESULTS (2S)'!B390)</f>
        <v>#N/A</v>
      </c>
      <c r="R376" s="133" t="e">
        <f>IF($O$12="X",$R$9,IF($N$7="S1",'RESULTS (2S)'!C390,IF($N$7="S2",'RESULTS (2S)'!D390,IF($N$7="I",'RESULTS (2S)'!E390,IF($N$7="R",'RESULTS (2S)'!F390,IF($N$7="D",'RESULTS (2S)'!G390,IF($N$7="V",'RESULTS (2S)'!H390,"")))))))</f>
        <v>#N/A</v>
      </c>
      <c r="S376" s="133">
        <f>IF($O$13="X",$Q$9,'VA_k1=0.0_k2=1.0'!M375)</f>
        <v>5</v>
      </c>
      <c r="T376" s="133">
        <f>IF($O$13="X",$R$9,IF($N$7="S1",'VA_k1=0.0_k2=1.0'!N375,IF($N$7="S2",'VA_k1=0.0_k2=1.0'!O375,IF($N$7="I",'VA_k1=0.0_k2=1.0'!P375,IF($N$7="R",'VA_k1=0.0_k2=1.0'!Q375,IF($N$7="D",'VA_k1=0.0_k2=1.0'!R375,IF($N$7="V",'VA_k1=0.0_k2=1.0'!S375,"")))))))</f>
        <v>0.24673704225551346</v>
      </c>
      <c r="U376" s="133">
        <f>IF($O$14="X",$Q$9,'VA_k1=0.1_k2=0.9'!M375)</f>
        <v>5</v>
      </c>
      <c r="V376" s="133">
        <f>IF($O$14="X",$R$9,IF($N$7="S1",'VA_k1=0.1_k2=0.9'!N375,IF($N$7="S2",'VA_k1=0.1_k2=0.9'!O375,IF($N$7="I",'VA_k1=0.1_k2=0.9'!P375,IF($N$7="R",'VA_k1=0.1_k2=0.9'!Q375,IF($N$7="D",'VA_k1=0.1_k2=0.9'!R375,IF($N$7="V",'VA_k1=0.1_k2=0.9'!S375,"")))))))</f>
        <v>0.24673704225551346</v>
      </c>
      <c r="W376" s="133">
        <f>IF($O$15="X",$Q$9,'VA_k1=0.2_k2=0.8'!M375)</f>
        <v>5</v>
      </c>
      <c r="X376" s="133">
        <f>IF($O$15="X",$R$9,IF($N$7="S1",'VA_k1=0.2_k2=0.8'!N375,IF($N$7="S2",'VA_k1=0.2_k2=0.8'!O375,IF($N$7="I",'VA_k1=0.2_k2=0.8'!P375,IF($N$7="R",'VA_k1=0.2_k2=0.8'!Q375,IF($N$7="D",'VA_k1=0.2_k2=0.8'!R375,IF($N$7="V",'VA_k1=0.2_k2=0.8'!S375,"")))))))</f>
        <v>0.24673704225551346</v>
      </c>
      <c r="Y376" s="133">
        <f>IF($O$16="X",$Q$9,'VA_k1=0.3_k2=0.7'!M375)</f>
        <v>5</v>
      </c>
      <c r="Z376" s="133">
        <f>IF($O$16="X",$R$9,IF($N$7="S1",'VA_k1=0.3_k2=0.7'!N375,IF($N$7="S2",'VA_k1=0.3_k2=0.7'!O375,IF($N$7="I",'VA_k1=0.3_k2=0.7'!P375,IF($N$7="R",'VA_k1=0.3_k2=0.7'!Q375,IF($N$7="D",'VA_k1=0.3_k2=0.7'!R375,IF($N$7="V",'VA_k1=0.3_k2=0.7'!S375,"")))))))</f>
        <v>0.24673704225551346</v>
      </c>
      <c r="AA376" s="133">
        <f>IF($O$17="X",$Q$9,'VA_k1=0.4_k2=0.6'!M375)</f>
        <v>5</v>
      </c>
      <c r="AB376" s="133">
        <f>IF($O$17="X",$R$9,IF($N$7="S1",'VA_k1=0.4_k2=0.6'!N375,IF($N$7="S2",'VA_k1=0.4_k2=0.6'!O375,IF($N$7="I",'VA_k1=0.4_k2=0.6'!P375,IF($N$7="R",'VA_k1=0.4_k2=0.6'!Q375,IF($N$7="D",'VA_k1=0.4_k2=0.6'!R375,IF($N$7="V",'VA_k1=0.4_k2=0.6'!S375,"")))))))</f>
        <v>0.24673704225551346</v>
      </c>
      <c r="AC376" s="133">
        <f>IF($O$18="X",$Q$9,'VA_k1=0.5_k2=0.5'!M375)</f>
        <v>5</v>
      </c>
      <c r="AD376" s="133">
        <f>IF($O$18="X",$R$9,IF($N$7="S1",'VA_k1=0.5_k2=0.5'!N375,IF($N$7="S2",'VA_k1=0.5_k2=0.5'!O375,IF($N$7="I",'VA_k1=0.5_k2=0.5'!P375,IF($N$7="R",'VA_k1=0.5_k2=0.5'!Q375,IF($N$7="D",'VA_k1=0.5_k2=0.5'!R375,IF($N$7="V",'VA_k1=0.5_k2=0.5'!S375,"")))))))</f>
        <v>0.24673704225551346</v>
      </c>
      <c r="AE376" s="133">
        <f>IF($O$19="X",$Q$9,'VA_k1=0.6_k2=0.4'!M375)</f>
        <v>5</v>
      </c>
      <c r="AF376" s="133">
        <f>IF($O$19="X",$R$9,IF($N$7="S1",'VA_k1=0.6_k2=0.4'!N375,IF($N$7="S2",'VA_k1=0.6_k2=0.4'!O375,IF($N$7="I",'VA_k1=0.6_k2=0.4'!P375,IF($N$7="R",'VA_k1=0.6_k2=0.4'!Q375,IF($N$7="D",'VA_k1=0.6_k2=0.4'!R375,IF($N$7="V",'VA_k1=0.6_k2=0.4'!S375,"")))))))</f>
        <v>0.24673704225551346</v>
      </c>
      <c r="AG376" s="133">
        <f>IF($O$20="X",$Q$9,'VA_k1=0.7_k2=0.3'!M375)</f>
        <v>5</v>
      </c>
      <c r="AH376" s="133">
        <f>IF($O$20="X",$R$9,IF($N$7="S1",'VA_k1=0.7_k2=0.3'!N375,IF($N$7="S2",'VA_k1=0.7_k2=0.3'!O375,IF($N$7="I",'VA_k1=0.7_k2=0.3'!P375,IF($N$7="R",'VA_k1=0.7_k2=0.3'!Q375,IF($N$7="D",'VA_k1=0.7_k2=0.3'!R375,IF($N$7="V",'VA_k1=0.7_k2=0.3'!S375,"")))))))</f>
        <v>0.24673704225551346</v>
      </c>
      <c r="AI376" s="133">
        <f>IF($O$21="X",$Q$9,'VA_k1=0.8_k2=0.2'!M375)</f>
        <v>5</v>
      </c>
      <c r="AJ376" s="133">
        <f>IF($O$21="X",$R$9,IF($N$7="S1",'VA_k1=0.8_k2=0.2'!N375,IF($N$7="S2",'VA_k1=0.8_k2=0.2'!O375,IF($N$7="I",'VA_k1=0.8_k2=0.2'!P375,IF($N$7="R",'VA_k1=0.8_k2=0.2'!Q375,IF($N$7="D",'VA_k1=0.8_k2=0.2'!R375,IF($N$7="V",'VA_k1=0.8_k2=0.2'!S375,"")))))))</f>
        <v>0.24673704225551346</v>
      </c>
      <c r="AK376" s="133" t="e">
        <f>IF($O$22="X",$Q$9,'VA_k1=0.9_k2=0.1'!M375)</f>
        <v>#N/A</v>
      </c>
      <c r="AL376" s="133" t="e">
        <f>IF($O$22="X",$R$9,IF($N$7="S1",'VA_k1=0.9_k2=0.1'!N375,IF($N$7="S2",'VA_k1=0.9_k2=0.1'!O375,IF($N$7="I",'VA_k1=0.9_k2=0.1'!P375,IF($N$7="R",'VA_k1=0.9_k2=0.1'!Q375,IF($N$7="D",'VA_k1=0.9_k2=0.1'!R375,IF($N$7="V",'VA_k1=0.9_k2=0.1'!S375,"")))))))</f>
        <v>#N/A</v>
      </c>
      <c r="AM376" s="133">
        <f>IF($O$23="X",$Q$9,'VA_k1=1.0_k2=0.0'!M375)</f>
        <v>5</v>
      </c>
      <c r="AN376" s="133">
        <f>IF($O$23="X",$R$9,IF($N$7="S1",'VA_k1=1.0_k2=0.0'!N375,IF($N$7="S2",'VA_k1=1.0_k2=0.0'!O375,IF($N$7="I",'VA_k1=1.0_k2=0.0'!P375,IF($N$7="R",'VA_k1=1.0_k2=0.0'!Q375,IF($N$7="D",'VA_k1=1.0_k2=0.0'!R375,IF($N$7="V",'VA_k1=1.0_k2=0.0'!S375,"")))))))</f>
        <v>0.24673704225551346</v>
      </c>
    </row>
    <row r="377" spans="17:40" x14ac:dyDescent="0.25">
      <c r="Q377" s="133" t="e">
        <f>IF($O$12="X",$Q$9,'RESULTS (2S)'!B391)</f>
        <v>#N/A</v>
      </c>
      <c r="R377" s="133" t="e">
        <f>IF($O$12="X",$R$9,IF($N$7="S1",'RESULTS (2S)'!C391,IF($N$7="S2",'RESULTS (2S)'!D391,IF($N$7="I",'RESULTS (2S)'!E391,IF($N$7="R",'RESULTS (2S)'!F391,IF($N$7="D",'RESULTS (2S)'!G391,IF($N$7="V",'RESULTS (2S)'!H391,"")))))))</f>
        <v>#N/A</v>
      </c>
      <c r="S377" s="133">
        <f>IF($O$13="X",$Q$9,'VA_k1=0.0_k2=1.0'!M376)</f>
        <v>5</v>
      </c>
      <c r="T377" s="133">
        <f>IF($O$13="X",$R$9,IF($N$7="S1",'VA_k1=0.0_k2=1.0'!N376,IF($N$7="S2",'VA_k1=0.0_k2=1.0'!O376,IF($N$7="I",'VA_k1=0.0_k2=1.0'!P376,IF($N$7="R",'VA_k1=0.0_k2=1.0'!Q376,IF($N$7="D",'VA_k1=0.0_k2=1.0'!R376,IF($N$7="V",'VA_k1=0.0_k2=1.0'!S376,"")))))))</f>
        <v>0.24673704225551346</v>
      </c>
      <c r="U377" s="133">
        <f>IF($O$14="X",$Q$9,'VA_k1=0.1_k2=0.9'!M376)</f>
        <v>5</v>
      </c>
      <c r="V377" s="133">
        <f>IF($O$14="X",$R$9,IF($N$7="S1",'VA_k1=0.1_k2=0.9'!N376,IF($N$7="S2",'VA_k1=0.1_k2=0.9'!O376,IF($N$7="I",'VA_k1=0.1_k2=0.9'!P376,IF($N$7="R",'VA_k1=0.1_k2=0.9'!Q376,IF($N$7="D",'VA_k1=0.1_k2=0.9'!R376,IF($N$7="V",'VA_k1=0.1_k2=0.9'!S376,"")))))))</f>
        <v>0.24673704225551346</v>
      </c>
      <c r="W377" s="133">
        <f>IF($O$15="X",$Q$9,'VA_k1=0.2_k2=0.8'!M376)</f>
        <v>5</v>
      </c>
      <c r="X377" s="133">
        <f>IF($O$15="X",$R$9,IF($N$7="S1",'VA_k1=0.2_k2=0.8'!N376,IF($N$7="S2",'VA_k1=0.2_k2=0.8'!O376,IF($N$7="I",'VA_k1=0.2_k2=0.8'!P376,IF($N$7="R",'VA_k1=0.2_k2=0.8'!Q376,IF($N$7="D",'VA_k1=0.2_k2=0.8'!R376,IF($N$7="V",'VA_k1=0.2_k2=0.8'!S376,"")))))))</f>
        <v>0.24673704225551346</v>
      </c>
      <c r="Y377" s="133">
        <f>IF($O$16="X",$Q$9,'VA_k1=0.3_k2=0.7'!M376)</f>
        <v>5</v>
      </c>
      <c r="Z377" s="133">
        <f>IF($O$16="X",$R$9,IF($N$7="S1",'VA_k1=0.3_k2=0.7'!N376,IF($N$7="S2",'VA_k1=0.3_k2=0.7'!O376,IF($N$7="I",'VA_k1=0.3_k2=0.7'!P376,IF($N$7="R",'VA_k1=0.3_k2=0.7'!Q376,IF($N$7="D",'VA_k1=0.3_k2=0.7'!R376,IF($N$7="V",'VA_k1=0.3_k2=0.7'!S376,"")))))))</f>
        <v>0.24673704225551346</v>
      </c>
      <c r="AA377" s="133">
        <f>IF($O$17="X",$Q$9,'VA_k1=0.4_k2=0.6'!M376)</f>
        <v>5</v>
      </c>
      <c r="AB377" s="133">
        <f>IF($O$17="X",$R$9,IF($N$7="S1",'VA_k1=0.4_k2=0.6'!N376,IF($N$7="S2",'VA_k1=0.4_k2=0.6'!O376,IF($N$7="I",'VA_k1=0.4_k2=0.6'!P376,IF($N$7="R",'VA_k1=0.4_k2=0.6'!Q376,IF($N$7="D",'VA_k1=0.4_k2=0.6'!R376,IF($N$7="V",'VA_k1=0.4_k2=0.6'!S376,"")))))))</f>
        <v>0.24673704225551346</v>
      </c>
      <c r="AC377" s="133">
        <f>IF($O$18="X",$Q$9,'VA_k1=0.5_k2=0.5'!M376)</f>
        <v>5</v>
      </c>
      <c r="AD377" s="133">
        <f>IF($O$18="X",$R$9,IF($N$7="S1",'VA_k1=0.5_k2=0.5'!N376,IF($N$7="S2",'VA_k1=0.5_k2=0.5'!O376,IF($N$7="I",'VA_k1=0.5_k2=0.5'!P376,IF($N$7="R",'VA_k1=0.5_k2=0.5'!Q376,IF($N$7="D",'VA_k1=0.5_k2=0.5'!R376,IF($N$7="V",'VA_k1=0.5_k2=0.5'!S376,"")))))))</f>
        <v>0.24673704225551346</v>
      </c>
      <c r="AE377" s="133">
        <f>IF($O$19="X",$Q$9,'VA_k1=0.6_k2=0.4'!M376)</f>
        <v>5</v>
      </c>
      <c r="AF377" s="133">
        <f>IF($O$19="X",$R$9,IF($N$7="S1",'VA_k1=0.6_k2=0.4'!N376,IF($N$7="S2",'VA_k1=0.6_k2=0.4'!O376,IF($N$7="I",'VA_k1=0.6_k2=0.4'!P376,IF($N$7="R",'VA_k1=0.6_k2=0.4'!Q376,IF($N$7="D",'VA_k1=0.6_k2=0.4'!R376,IF($N$7="V",'VA_k1=0.6_k2=0.4'!S376,"")))))))</f>
        <v>0.24673704225551346</v>
      </c>
      <c r="AG377" s="133">
        <f>IF($O$20="X",$Q$9,'VA_k1=0.7_k2=0.3'!M376)</f>
        <v>5</v>
      </c>
      <c r="AH377" s="133">
        <f>IF($O$20="X",$R$9,IF($N$7="S1",'VA_k1=0.7_k2=0.3'!N376,IF($N$7="S2",'VA_k1=0.7_k2=0.3'!O376,IF($N$7="I",'VA_k1=0.7_k2=0.3'!P376,IF($N$7="R",'VA_k1=0.7_k2=0.3'!Q376,IF($N$7="D",'VA_k1=0.7_k2=0.3'!R376,IF($N$7="V",'VA_k1=0.7_k2=0.3'!S376,"")))))))</f>
        <v>0.24673704225551346</v>
      </c>
      <c r="AI377" s="133">
        <f>IF($O$21="X",$Q$9,'VA_k1=0.8_k2=0.2'!M376)</f>
        <v>5</v>
      </c>
      <c r="AJ377" s="133">
        <f>IF($O$21="X",$R$9,IF($N$7="S1",'VA_k1=0.8_k2=0.2'!N376,IF($N$7="S2",'VA_k1=0.8_k2=0.2'!O376,IF($N$7="I",'VA_k1=0.8_k2=0.2'!P376,IF($N$7="R",'VA_k1=0.8_k2=0.2'!Q376,IF($N$7="D",'VA_k1=0.8_k2=0.2'!R376,IF($N$7="V",'VA_k1=0.8_k2=0.2'!S376,"")))))))</f>
        <v>0.24673704225551346</v>
      </c>
      <c r="AK377" s="133" t="e">
        <f>IF($O$22="X",$Q$9,'VA_k1=0.9_k2=0.1'!M376)</f>
        <v>#N/A</v>
      </c>
      <c r="AL377" s="133" t="e">
        <f>IF($O$22="X",$R$9,IF($N$7="S1",'VA_k1=0.9_k2=0.1'!N376,IF($N$7="S2",'VA_k1=0.9_k2=0.1'!O376,IF($N$7="I",'VA_k1=0.9_k2=0.1'!P376,IF($N$7="R",'VA_k1=0.9_k2=0.1'!Q376,IF($N$7="D",'VA_k1=0.9_k2=0.1'!R376,IF($N$7="V",'VA_k1=0.9_k2=0.1'!S376,"")))))))</f>
        <v>#N/A</v>
      </c>
      <c r="AM377" s="133">
        <f>IF($O$23="X",$Q$9,'VA_k1=1.0_k2=0.0'!M376)</f>
        <v>5</v>
      </c>
      <c r="AN377" s="133">
        <f>IF($O$23="X",$R$9,IF($N$7="S1",'VA_k1=1.0_k2=0.0'!N376,IF($N$7="S2",'VA_k1=1.0_k2=0.0'!O376,IF($N$7="I",'VA_k1=1.0_k2=0.0'!P376,IF($N$7="R",'VA_k1=1.0_k2=0.0'!Q376,IF($N$7="D",'VA_k1=1.0_k2=0.0'!R376,IF($N$7="V",'VA_k1=1.0_k2=0.0'!S376,"")))))))</f>
        <v>0.24673704225551346</v>
      </c>
    </row>
    <row r="378" spans="17:40" x14ac:dyDescent="0.25">
      <c r="Q378" s="133" t="e">
        <f>IF($O$12="X",$Q$9,'RESULTS (2S)'!B392)</f>
        <v>#N/A</v>
      </c>
      <c r="R378" s="133" t="e">
        <f>IF($O$12="X",$R$9,IF($N$7="S1",'RESULTS (2S)'!C392,IF($N$7="S2",'RESULTS (2S)'!D392,IF($N$7="I",'RESULTS (2S)'!E392,IF($N$7="R",'RESULTS (2S)'!F392,IF($N$7="D",'RESULTS (2S)'!G392,IF($N$7="V",'RESULTS (2S)'!H392,"")))))))</f>
        <v>#N/A</v>
      </c>
      <c r="S378" s="133">
        <f>IF($O$13="X",$Q$9,'VA_k1=0.0_k2=1.0'!M377)</f>
        <v>5</v>
      </c>
      <c r="T378" s="133">
        <f>IF($O$13="X",$R$9,IF($N$7="S1",'VA_k1=0.0_k2=1.0'!N377,IF($N$7="S2",'VA_k1=0.0_k2=1.0'!O377,IF($N$7="I",'VA_k1=0.0_k2=1.0'!P377,IF($N$7="R",'VA_k1=0.0_k2=1.0'!Q377,IF($N$7="D",'VA_k1=0.0_k2=1.0'!R377,IF($N$7="V",'VA_k1=0.0_k2=1.0'!S377,"")))))))</f>
        <v>0.24673704225551346</v>
      </c>
      <c r="U378" s="133">
        <f>IF($O$14="X",$Q$9,'VA_k1=0.1_k2=0.9'!M377)</f>
        <v>5</v>
      </c>
      <c r="V378" s="133">
        <f>IF($O$14="X",$R$9,IF($N$7="S1",'VA_k1=0.1_k2=0.9'!N377,IF($N$7="S2",'VA_k1=0.1_k2=0.9'!O377,IF($N$7="I",'VA_k1=0.1_k2=0.9'!P377,IF($N$7="R",'VA_k1=0.1_k2=0.9'!Q377,IF($N$7="D",'VA_k1=0.1_k2=0.9'!R377,IF($N$7="V",'VA_k1=0.1_k2=0.9'!S377,"")))))))</f>
        <v>0.24673704225551346</v>
      </c>
      <c r="W378" s="133">
        <f>IF($O$15="X",$Q$9,'VA_k1=0.2_k2=0.8'!M377)</f>
        <v>5</v>
      </c>
      <c r="X378" s="133">
        <f>IF($O$15="X",$R$9,IF($N$7="S1",'VA_k1=0.2_k2=0.8'!N377,IF($N$7="S2",'VA_k1=0.2_k2=0.8'!O377,IF($N$7="I",'VA_k1=0.2_k2=0.8'!P377,IF($N$7="R",'VA_k1=0.2_k2=0.8'!Q377,IF($N$7="D",'VA_k1=0.2_k2=0.8'!R377,IF($N$7="V",'VA_k1=0.2_k2=0.8'!S377,"")))))))</f>
        <v>0.24673704225551346</v>
      </c>
      <c r="Y378" s="133">
        <f>IF($O$16="X",$Q$9,'VA_k1=0.3_k2=0.7'!M377)</f>
        <v>5</v>
      </c>
      <c r="Z378" s="133">
        <f>IF($O$16="X",$R$9,IF($N$7="S1",'VA_k1=0.3_k2=0.7'!N377,IF($N$7="S2",'VA_k1=0.3_k2=0.7'!O377,IF($N$7="I",'VA_k1=0.3_k2=0.7'!P377,IF($N$7="R",'VA_k1=0.3_k2=0.7'!Q377,IF($N$7="D",'VA_k1=0.3_k2=0.7'!R377,IF($N$7="V",'VA_k1=0.3_k2=0.7'!S377,"")))))))</f>
        <v>0.24673704225551346</v>
      </c>
      <c r="AA378" s="133">
        <f>IF($O$17="X",$Q$9,'VA_k1=0.4_k2=0.6'!M377)</f>
        <v>5</v>
      </c>
      <c r="AB378" s="133">
        <f>IF($O$17="X",$R$9,IF($N$7="S1",'VA_k1=0.4_k2=0.6'!N377,IF($N$7="S2",'VA_k1=0.4_k2=0.6'!O377,IF($N$7="I",'VA_k1=0.4_k2=0.6'!P377,IF($N$7="R",'VA_k1=0.4_k2=0.6'!Q377,IF($N$7="D",'VA_k1=0.4_k2=0.6'!R377,IF($N$7="V",'VA_k1=0.4_k2=0.6'!S377,"")))))))</f>
        <v>0.24673704225551346</v>
      </c>
      <c r="AC378" s="133">
        <f>IF($O$18="X",$Q$9,'VA_k1=0.5_k2=0.5'!M377)</f>
        <v>5</v>
      </c>
      <c r="AD378" s="133">
        <f>IF($O$18="X",$R$9,IF($N$7="S1",'VA_k1=0.5_k2=0.5'!N377,IF($N$7="S2",'VA_k1=0.5_k2=0.5'!O377,IF($N$7="I",'VA_k1=0.5_k2=0.5'!P377,IF($N$7="R",'VA_k1=0.5_k2=0.5'!Q377,IF($N$7="D",'VA_k1=0.5_k2=0.5'!R377,IF($N$7="V",'VA_k1=0.5_k2=0.5'!S377,"")))))))</f>
        <v>0.24673704225551346</v>
      </c>
      <c r="AE378" s="133">
        <f>IF($O$19="X",$Q$9,'VA_k1=0.6_k2=0.4'!M377)</f>
        <v>5</v>
      </c>
      <c r="AF378" s="133">
        <f>IF($O$19="X",$R$9,IF($N$7="S1",'VA_k1=0.6_k2=0.4'!N377,IF($N$7="S2",'VA_k1=0.6_k2=0.4'!O377,IF($N$7="I",'VA_k1=0.6_k2=0.4'!P377,IF($N$7="R",'VA_k1=0.6_k2=0.4'!Q377,IF($N$7="D",'VA_k1=0.6_k2=0.4'!R377,IF($N$7="V",'VA_k1=0.6_k2=0.4'!S377,"")))))))</f>
        <v>0.24673704225551346</v>
      </c>
      <c r="AG378" s="133">
        <f>IF($O$20="X",$Q$9,'VA_k1=0.7_k2=0.3'!M377)</f>
        <v>5</v>
      </c>
      <c r="AH378" s="133">
        <f>IF($O$20="X",$R$9,IF($N$7="S1",'VA_k1=0.7_k2=0.3'!N377,IF($N$7="S2",'VA_k1=0.7_k2=0.3'!O377,IF($N$7="I",'VA_k1=0.7_k2=0.3'!P377,IF($N$7="R",'VA_k1=0.7_k2=0.3'!Q377,IF($N$7="D",'VA_k1=0.7_k2=0.3'!R377,IF($N$7="V",'VA_k1=0.7_k2=0.3'!S377,"")))))))</f>
        <v>0.24673704225551346</v>
      </c>
      <c r="AI378" s="133">
        <f>IF($O$21="X",$Q$9,'VA_k1=0.8_k2=0.2'!M377)</f>
        <v>5</v>
      </c>
      <c r="AJ378" s="133">
        <f>IF($O$21="X",$R$9,IF($N$7="S1",'VA_k1=0.8_k2=0.2'!N377,IF($N$7="S2",'VA_k1=0.8_k2=0.2'!O377,IF($N$7="I",'VA_k1=0.8_k2=0.2'!P377,IF($N$7="R",'VA_k1=0.8_k2=0.2'!Q377,IF($N$7="D",'VA_k1=0.8_k2=0.2'!R377,IF($N$7="V",'VA_k1=0.8_k2=0.2'!S377,"")))))))</f>
        <v>0.24673704225551346</v>
      </c>
      <c r="AK378" s="133" t="e">
        <f>IF($O$22="X",$Q$9,'VA_k1=0.9_k2=0.1'!M377)</f>
        <v>#N/A</v>
      </c>
      <c r="AL378" s="133" t="e">
        <f>IF($O$22="X",$R$9,IF($N$7="S1",'VA_k1=0.9_k2=0.1'!N377,IF($N$7="S2",'VA_k1=0.9_k2=0.1'!O377,IF($N$7="I",'VA_k1=0.9_k2=0.1'!P377,IF($N$7="R",'VA_k1=0.9_k2=0.1'!Q377,IF($N$7="D",'VA_k1=0.9_k2=0.1'!R377,IF($N$7="V",'VA_k1=0.9_k2=0.1'!S377,"")))))))</f>
        <v>#N/A</v>
      </c>
      <c r="AM378" s="133">
        <f>IF($O$23="X",$Q$9,'VA_k1=1.0_k2=0.0'!M377)</f>
        <v>5</v>
      </c>
      <c r="AN378" s="133">
        <f>IF($O$23="X",$R$9,IF($N$7="S1",'VA_k1=1.0_k2=0.0'!N377,IF($N$7="S2",'VA_k1=1.0_k2=0.0'!O377,IF($N$7="I",'VA_k1=1.0_k2=0.0'!P377,IF($N$7="R",'VA_k1=1.0_k2=0.0'!Q377,IF($N$7="D",'VA_k1=1.0_k2=0.0'!R377,IF($N$7="V",'VA_k1=1.0_k2=0.0'!S377,"")))))))</f>
        <v>0.24673704225551346</v>
      </c>
    </row>
    <row r="379" spans="17:40" x14ac:dyDescent="0.25">
      <c r="Q379" s="133" t="e">
        <f>IF($O$12="X",$Q$9,'RESULTS (2S)'!B393)</f>
        <v>#N/A</v>
      </c>
      <c r="R379" s="133" t="e">
        <f>IF($O$12="X",$R$9,IF($N$7="S1",'RESULTS (2S)'!C393,IF($N$7="S2",'RESULTS (2S)'!D393,IF($N$7="I",'RESULTS (2S)'!E393,IF($N$7="R",'RESULTS (2S)'!F393,IF($N$7="D",'RESULTS (2S)'!G393,IF($N$7="V",'RESULTS (2S)'!H393,"")))))))</f>
        <v>#N/A</v>
      </c>
      <c r="S379" s="133">
        <f>IF($O$13="X",$Q$9,'VA_k1=0.0_k2=1.0'!M378)</f>
        <v>5</v>
      </c>
      <c r="T379" s="133">
        <f>IF($O$13="X",$R$9,IF($N$7="S1",'VA_k1=0.0_k2=1.0'!N378,IF($N$7="S2",'VA_k1=0.0_k2=1.0'!O378,IF($N$7="I",'VA_k1=0.0_k2=1.0'!P378,IF($N$7="R",'VA_k1=0.0_k2=1.0'!Q378,IF($N$7="D",'VA_k1=0.0_k2=1.0'!R378,IF($N$7="V",'VA_k1=0.0_k2=1.0'!S378,"")))))))</f>
        <v>0.24673704225551346</v>
      </c>
      <c r="U379" s="133">
        <f>IF($O$14="X",$Q$9,'VA_k1=0.1_k2=0.9'!M378)</f>
        <v>5</v>
      </c>
      <c r="V379" s="133">
        <f>IF($O$14="X",$R$9,IF($N$7="S1",'VA_k1=0.1_k2=0.9'!N378,IF($N$7="S2",'VA_k1=0.1_k2=0.9'!O378,IF($N$7="I",'VA_k1=0.1_k2=0.9'!P378,IF($N$7="R",'VA_k1=0.1_k2=0.9'!Q378,IF($N$7="D",'VA_k1=0.1_k2=0.9'!R378,IF($N$7="V",'VA_k1=0.1_k2=0.9'!S378,"")))))))</f>
        <v>0.24673704225551346</v>
      </c>
      <c r="W379" s="133">
        <f>IF($O$15="X",$Q$9,'VA_k1=0.2_k2=0.8'!M378)</f>
        <v>5</v>
      </c>
      <c r="X379" s="133">
        <f>IF($O$15="X",$R$9,IF($N$7="S1",'VA_k1=0.2_k2=0.8'!N378,IF($N$7="S2",'VA_k1=0.2_k2=0.8'!O378,IF($N$7="I",'VA_k1=0.2_k2=0.8'!P378,IF($N$7="R",'VA_k1=0.2_k2=0.8'!Q378,IF($N$7="D",'VA_k1=0.2_k2=0.8'!R378,IF($N$7="V",'VA_k1=0.2_k2=0.8'!S378,"")))))))</f>
        <v>0.24673704225551346</v>
      </c>
      <c r="Y379" s="133">
        <f>IF($O$16="X",$Q$9,'VA_k1=0.3_k2=0.7'!M378)</f>
        <v>5</v>
      </c>
      <c r="Z379" s="133">
        <f>IF($O$16="X",$R$9,IF($N$7="S1",'VA_k1=0.3_k2=0.7'!N378,IF($N$7="S2",'VA_k1=0.3_k2=0.7'!O378,IF($N$7="I",'VA_k1=0.3_k2=0.7'!P378,IF($N$7="R",'VA_k1=0.3_k2=0.7'!Q378,IF($N$7="D",'VA_k1=0.3_k2=0.7'!R378,IF($N$7="V",'VA_k1=0.3_k2=0.7'!S378,"")))))))</f>
        <v>0.24673704225551346</v>
      </c>
      <c r="AA379" s="133">
        <f>IF($O$17="X",$Q$9,'VA_k1=0.4_k2=0.6'!M378)</f>
        <v>5</v>
      </c>
      <c r="AB379" s="133">
        <f>IF($O$17="X",$R$9,IF($N$7="S1",'VA_k1=0.4_k2=0.6'!N378,IF($N$7="S2",'VA_k1=0.4_k2=0.6'!O378,IF($N$7="I",'VA_k1=0.4_k2=0.6'!P378,IF($N$7="R",'VA_k1=0.4_k2=0.6'!Q378,IF($N$7="D",'VA_k1=0.4_k2=0.6'!R378,IF($N$7="V",'VA_k1=0.4_k2=0.6'!S378,"")))))))</f>
        <v>0.24673704225551346</v>
      </c>
      <c r="AC379" s="133">
        <f>IF($O$18="X",$Q$9,'VA_k1=0.5_k2=0.5'!M378)</f>
        <v>5</v>
      </c>
      <c r="AD379" s="133">
        <f>IF($O$18="X",$R$9,IF($N$7="S1",'VA_k1=0.5_k2=0.5'!N378,IF($N$7="S2",'VA_k1=0.5_k2=0.5'!O378,IF($N$7="I",'VA_k1=0.5_k2=0.5'!P378,IF($N$7="R",'VA_k1=0.5_k2=0.5'!Q378,IF($N$7="D",'VA_k1=0.5_k2=0.5'!R378,IF($N$7="V",'VA_k1=0.5_k2=0.5'!S378,"")))))))</f>
        <v>0.24673704225551346</v>
      </c>
      <c r="AE379" s="133">
        <f>IF($O$19="X",$Q$9,'VA_k1=0.6_k2=0.4'!M378)</f>
        <v>5</v>
      </c>
      <c r="AF379" s="133">
        <f>IF($O$19="X",$R$9,IF($N$7="S1",'VA_k1=0.6_k2=0.4'!N378,IF($N$7="S2",'VA_k1=0.6_k2=0.4'!O378,IF($N$7="I",'VA_k1=0.6_k2=0.4'!P378,IF($N$7="R",'VA_k1=0.6_k2=0.4'!Q378,IF($N$7="D",'VA_k1=0.6_k2=0.4'!R378,IF($N$7="V",'VA_k1=0.6_k2=0.4'!S378,"")))))))</f>
        <v>0.24673704225551346</v>
      </c>
      <c r="AG379" s="133">
        <f>IF($O$20="X",$Q$9,'VA_k1=0.7_k2=0.3'!M378)</f>
        <v>5</v>
      </c>
      <c r="AH379" s="133">
        <f>IF($O$20="X",$R$9,IF($N$7="S1",'VA_k1=0.7_k2=0.3'!N378,IF($N$7="S2",'VA_k1=0.7_k2=0.3'!O378,IF($N$7="I",'VA_k1=0.7_k2=0.3'!P378,IF($N$7="R",'VA_k1=0.7_k2=0.3'!Q378,IF($N$7="D",'VA_k1=0.7_k2=0.3'!R378,IF($N$7="V",'VA_k1=0.7_k2=0.3'!S378,"")))))))</f>
        <v>0.24673704225551346</v>
      </c>
      <c r="AI379" s="133">
        <f>IF($O$21="X",$Q$9,'VA_k1=0.8_k2=0.2'!M378)</f>
        <v>5</v>
      </c>
      <c r="AJ379" s="133">
        <f>IF($O$21="X",$R$9,IF($N$7="S1",'VA_k1=0.8_k2=0.2'!N378,IF($N$7="S2",'VA_k1=0.8_k2=0.2'!O378,IF($N$7="I",'VA_k1=0.8_k2=0.2'!P378,IF($N$7="R",'VA_k1=0.8_k2=0.2'!Q378,IF($N$7="D",'VA_k1=0.8_k2=0.2'!R378,IF($N$7="V",'VA_k1=0.8_k2=0.2'!S378,"")))))))</f>
        <v>0.24673704225551346</v>
      </c>
      <c r="AK379" s="133" t="e">
        <f>IF($O$22="X",$Q$9,'VA_k1=0.9_k2=0.1'!M378)</f>
        <v>#N/A</v>
      </c>
      <c r="AL379" s="133" t="e">
        <f>IF($O$22="X",$R$9,IF($N$7="S1",'VA_k1=0.9_k2=0.1'!N378,IF($N$7="S2",'VA_k1=0.9_k2=0.1'!O378,IF($N$7="I",'VA_k1=0.9_k2=0.1'!P378,IF($N$7="R",'VA_k1=0.9_k2=0.1'!Q378,IF($N$7="D",'VA_k1=0.9_k2=0.1'!R378,IF($N$7="V",'VA_k1=0.9_k2=0.1'!S378,"")))))))</f>
        <v>#N/A</v>
      </c>
      <c r="AM379" s="133">
        <f>IF($O$23="X",$Q$9,'VA_k1=1.0_k2=0.0'!M378)</f>
        <v>5</v>
      </c>
      <c r="AN379" s="133">
        <f>IF($O$23="X",$R$9,IF($N$7="S1",'VA_k1=1.0_k2=0.0'!N378,IF($N$7="S2",'VA_k1=1.0_k2=0.0'!O378,IF($N$7="I",'VA_k1=1.0_k2=0.0'!P378,IF($N$7="R",'VA_k1=1.0_k2=0.0'!Q378,IF($N$7="D",'VA_k1=1.0_k2=0.0'!R378,IF($N$7="V",'VA_k1=1.0_k2=0.0'!S378,"")))))))</f>
        <v>0.24673704225551346</v>
      </c>
    </row>
    <row r="380" spans="17:40" x14ac:dyDescent="0.25">
      <c r="Q380" s="133" t="e">
        <f>IF($O$12="X",$Q$9,'RESULTS (2S)'!B394)</f>
        <v>#N/A</v>
      </c>
      <c r="R380" s="133" t="e">
        <f>IF($O$12="X",$R$9,IF($N$7="S1",'RESULTS (2S)'!C394,IF($N$7="S2",'RESULTS (2S)'!D394,IF($N$7="I",'RESULTS (2S)'!E394,IF($N$7="R",'RESULTS (2S)'!F394,IF($N$7="D",'RESULTS (2S)'!G394,IF($N$7="V",'RESULTS (2S)'!H394,"")))))))</f>
        <v>#N/A</v>
      </c>
      <c r="S380" s="133">
        <f>IF($O$13="X",$Q$9,'VA_k1=0.0_k2=1.0'!M379)</f>
        <v>5</v>
      </c>
      <c r="T380" s="133">
        <f>IF($O$13="X",$R$9,IF($N$7="S1",'VA_k1=0.0_k2=1.0'!N379,IF($N$7="S2",'VA_k1=0.0_k2=1.0'!O379,IF($N$7="I",'VA_k1=0.0_k2=1.0'!P379,IF($N$7="R",'VA_k1=0.0_k2=1.0'!Q379,IF($N$7="D",'VA_k1=0.0_k2=1.0'!R379,IF($N$7="V",'VA_k1=0.0_k2=1.0'!S379,"")))))))</f>
        <v>0.24673704225551346</v>
      </c>
      <c r="U380" s="133">
        <f>IF($O$14="X",$Q$9,'VA_k1=0.1_k2=0.9'!M379)</f>
        <v>5</v>
      </c>
      <c r="V380" s="133">
        <f>IF($O$14="X",$R$9,IF($N$7="S1",'VA_k1=0.1_k2=0.9'!N379,IF($N$7="S2",'VA_k1=0.1_k2=0.9'!O379,IF($N$7="I",'VA_k1=0.1_k2=0.9'!P379,IF($N$7="R",'VA_k1=0.1_k2=0.9'!Q379,IF($N$7="D",'VA_k1=0.1_k2=0.9'!R379,IF($N$7="V",'VA_k1=0.1_k2=0.9'!S379,"")))))))</f>
        <v>0.24673704225551346</v>
      </c>
      <c r="W380" s="133">
        <f>IF($O$15="X",$Q$9,'VA_k1=0.2_k2=0.8'!M379)</f>
        <v>5</v>
      </c>
      <c r="X380" s="133">
        <f>IF($O$15="X",$R$9,IF($N$7="S1",'VA_k1=0.2_k2=0.8'!N379,IF($N$7="S2",'VA_k1=0.2_k2=0.8'!O379,IF($N$7="I",'VA_k1=0.2_k2=0.8'!P379,IF($N$7="R",'VA_k1=0.2_k2=0.8'!Q379,IF($N$7="D",'VA_k1=0.2_k2=0.8'!R379,IF($N$7="V",'VA_k1=0.2_k2=0.8'!S379,"")))))))</f>
        <v>0.24673704225551346</v>
      </c>
      <c r="Y380" s="133">
        <f>IF($O$16="X",$Q$9,'VA_k1=0.3_k2=0.7'!M379)</f>
        <v>5</v>
      </c>
      <c r="Z380" s="133">
        <f>IF($O$16="X",$R$9,IF($N$7="S1",'VA_k1=0.3_k2=0.7'!N379,IF($N$7="S2",'VA_k1=0.3_k2=0.7'!O379,IF($N$7="I",'VA_k1=0.3_k2=0.7'!P379,IF($N$7="R",'VA_k1=0.3_k2=0.7'!Q379,IF($N$7="D",'VA_k1=0.3_k2=0.7'!R379,IF($N$7="V",'VA_k1=0.3_k2=0.7'!S379,"")))))))</f>
        <v>0.24673704225551346</v>
      </c>
      <c r="AA380" s="133">
        <f>IF($O$17="X",$Q$9,'VA_k1=0.4_k2=0.6'!M379)</f>
        <v>5</v>
      </c>
      <c r="AB380" s="133">
        <f>IF($O$17="X",$R$9,IF($N$7="S1",'VA_k1=0.4_k2=0.6'!N379,IF($N$7="S2",'VA_k1=0.4_k2=0.6'!O379,IF($N$7="I",'VA_k1=0.4_k2=0.6'!P379,IF($N$7="R",'VA_k1=0.4_k2=0.6'!Q379,IF($N$7="D",'VA_k1=0.4_k2=0.6'!R379,IF($N$7="V",'VA_k1=0.4_k2=0.6'!S379,"")))))))</f>
        <v>0.24673704225551346</v>
      </c>
      <c r="AC380" s="133">
        <f>IF($O$18="X",$Q$9,'VA_k1=0.5_k2=0.5'!M379)</f>
        <v>5</v>
      </c>
      <c r="AD380" s="133">
        <f>IF($O$18="X",$R$9,IF($N$7="S1",'VA_k1=0.5_k2=0.5'!N379,IF($N$7="S2",'VA_k1=0.5_k2=0.5'!O379,IF($N$7="I",'VA_k1=0.5_k2=0.5'!P379,IF($N$7="R",'VA_k1=0.5_k2=0.5'!Q379,IF($N$7="D",'VA_k1=0.5_k2=0.5'!R379,IF($N$7="V",'VA_k1=0.5_k2=0.5'!S379,"")))))))</f>
        <v>0.24673704225551346</v>
      </c>
      <c r="AE380" s="133">
        <f>IF($O$19="X",$Q$9,'VA_k1=0.6_k2=0.4'!M379)</f>
        <v>5</v>
      </c>
      <c r="AF380" s="133">
        <f>IF($O$19="X",$R$9,IF($N$7="S1",'VA_k1=0.6_k2=0.4'!N379,IF($N$7="S2",'VA_k1=0.6_k2=0.4'!O379,IF($N$7="I",'VA_k1=0.6_k2=0.4'!P379,IF($N$7="R",'VA_k1=0.6_k2=0.4'!Q379,IF($N$7="D",'VA_k1=0.6_k2=0.4'!R379,IF($N$7="V",'VA_k1=0.6_k2=0.4'!S379,"")))))))</f>
        <v>0.24673704225551346</v>
      </c>
      <c r="AG380" s="133">
        <f>IF($O$20="X",$Q$9,'VA_k1=0.7_k2=0.3'!M379)</f>
        <v>5</v>
      </c>
      <c r="AH380" s="133">
        <f>IF($O$20="X",$R$9,IF($N$7="S1",'VA_k1=0.7_k2=0.3'!N379,IF($N$7="S2",'VA_k1=0.7_k2=0.3'!O379,IF($N$7="I",'VA_k1=0.7_k2=0.3'!P379,IF($N$7="R",'VA_k1=0.7_k2=0.3'!Q379,IF($N$7="D",'VA_k1=0.7_k2=0.3'!R379,IF($N$7="V",'VA_k1=0.7_k2=0.3'!S379,"")))))))</f>
        <v>0.24673704225551346</v>
      </c>
      <c r="AI380" s="133">
        <f>IF($O$21="X",$Q$9,'VA_k1=0.8_k2=0.2'!M379)</f>
        <v>5</v>
      </c>
      <c r="AJ380" s="133">
        <f>IF($O$21="X",$R$9,IF($N$7="S1",'VA_k1=0.8_k2=0.2'!N379,IF($N$7="S2",'VA_k1=0.8_k2=0.2'!O379,IF($N$7="I",'VA_k1=0.8_k2=0.2'!P379,IF($N$7="R",'VA_k1=0.8_k2=0.2'!Q379,IF($N$7="D",'VA_k1=0.8_k2=0.2'!R379,IF($N$7="V",'VA_k1=0.8_k2=0.2'!S379,"")))))))</f>
        <v>0.24673704225551346</v>
      </c>
      <c r="AK380" s="133" t="e">
        <f>IF($O$22="X",$Q$9,'VA_k1=0.9_k2=0.1'!M379)</f>
        <v>#N/A</v>
      </c>
      <c r="AL380" s="133" t="e">
        <f>IF($O$22="X",$R$9,IF($N$7="S1",'VA_k1=0.9_k2=0.1'!N379,IF($N$7="S2",'VA_k1=0.9_k2=0.1'!O379,IF($N$7="I",'VA_k1=0.9_k2=0.1'!P379,IF($N$7="R",'VA_k1=0.9_k2=0.1'!Q379,IF($N$7="D",'VA_k1=0.9_k2=0.1'!R379,IF($N$7="V",'VA_k1=0.9_k2=0.1'!S379,"")))))))</f>
        <v>#N/A</v>
      </c>
      <c r="AM380" s="133">
        <f>IF($O$23="X",$Q$9,'VA_k1=1.0_k2=0.0'!M379)</f>
        <v>5</v>
      </c>
      <c r="AN380" s="133">
        <f>IF($O$23="X",$R$9,IF($N$7="S1",'VA_k1=1.0_k2=0.0'!N379,IF($N$7="S2",'VA_k1=1.0_k2=0.0'!O379,IF($N$7="I",'VA_k1=1.0_k2=0.0'!P379,IF($N$7="R",'VA_k1=1.0_k2=0.0'!Q379,IF($N$7="D",'VA_k1=1.0_k2=0.0'!R379,IF($N$7="V",'VA_k1=1.0_k2=0.0'!S379,"")))))))</f>
        <v>0.24673704225551346</v>
      </c>
    </row>
    <row r="381" spans="17:40" x14ac:dyDescent="0.25">
      <c r="Q381" s="133" t="e">
        <f>IF($O$12="X",$Q$9,'RESULTS (2S)'!B395)</f>
        <v>#N/A</v>
      </c>
      <c r="R381" s="133" t="e">
        <f>IF($O$12="X",$R$9,IF($N$7="S1",'RESULTS (2S)'!C395,IF($N$7="S2",'RESULTS (2S)'!D395,IF($N$7="I",'RESULTS (2S)'!E395,IF($N$7="R",'RESULTS (2S)'!F395,IF($N$7="D",'RESULTS (2S)'!G395,IF($N$7="V",'RESULTS (2S)'!H395,"")))))))</f>
        <v>#N/A</v>
      </c>
      <c r="S381" s="133">
        <f>IF($O$13="X",$Q$9,'VA_k1=0.0_k2=1.0'!M380)</f>
        <v>5</v>
      </c>
      <c r="T381" s="133">
        <f>IF($O$13="X",$R$9,IF($N$7="S1",'VA_k1=0.0_k2=1.0'!N380,IF($N$7="S2",'VA_k1=0.0_k2=1.0'!O380,IF($N$7="I",'VA_k1=0.0_k2=1.0'!P380,IF($N$7="R",'VA_k1=0.0_k2=1.0'!Q380,IF($N$7="D",'VA_k1=0.0_k2=1.0'!R380,IF($N$7="V",'VA_k1=0.0_k2=1.0'!S380,"")))))))</f>
        <v>0.24673704225551346</v>
      </c>
      <c r="U381" s="133">
        <f>IF($O$14="X",$Q$9,'VA_k1=0.1_k2=0.9'!M380)</f>
        <v>5</v>
      </c>
      <c r="V381" s="133">
        <f>IF($O$14="X",$R$9,IF($N$7="S1",'VA_k1=0.1_k2=0.9'!N380,IF($N$7="S2",'VA_k1=0.1_k2=0.9'!O380,IF($N$7="I",'VA_k1=0.1_k2=0.9'!P380,IF($N$7="R",'VA_k1=0.1_k2=0.9'!Q380,IF($N$7="D",'VA_k1=0.1_k2=0.9'!R380,IF($N$7="V",'VA_k1=0.1_k2=0.9'!S380,"")))))))</f>
        <v>0.24673704225551346</v>
      </c>
      <c r="W381" s="133">
        <f>IF($O$15="X",$Q$9,'VA_k1=0.2_k2=0.8'!M380)</f>
        <v>5</v>
      </c>
      <c r="X381" s="133">
        <f>IF($O$15="X",$R$9,IF($N$7="S1",'VA_k1=0.2_k2=0.8'!N380,IF($N$7="S2",'VA_k1=0.2_k2=0.8'!O380,IF($N$7="I",'VA_k1=0.2_k2=0.8'!P380,IF($N$7="R",'VA_k1=0.2_k2=0.8'!Q380,IF($N$7="D",'VA_k1=0.2_k2=0.8'!R380,IF($N$7="V",'VA_k1=0.2_k2=0.8'!S380,"")))))))</f>
        <v>0.24673704225551346</v>
      </c>
      <c r="Y381" s="133">
        <f>IF($O$16="X",$Q$9,'VA_k1=0.3_k2=0.7'!M380)</f>
        <v>5</v>
      </c>
      <c r="Z381" s="133">
        <f>IF($O$16="X",$R$9,IF($N$7="S1",'VA_k1=0.3_k2=0.7'!N380,IF($N$7="S2",'VA_k1=0.3_k2=0.7'!O380,IF($N$7="I",'VA_k1=0.3_k2=0.7'!P380,IF($N$7="R",'VA_k1=0.3_k2=0.7'!Q380,IF($N$7="D",'VA_k1=0.3_k2=0.7'!R380,IF($N$7="V",'VA_k1=0.3_k2=0.7'!S380,"")))))))</f>
        <v>0.24673704225551346</v>
      </c>
      <c r="AA381" s="133">
        <f>IF($O$17="X",$Q$9,'VA_k1=0.4_k2=0.6'!M380)</f>
        <v>5</v>
      </c>
      <c r="AB381" s="133">
        <f>IF($O$17="X",$R$9,IF($N$7="S1",'VA_k1=0.4_k2=0.6'!N380,IF($N$7="S2",'VA_k1=0.4_k2=0.6'!O380,IF($N$7="I",'VA_k1=0.4_k2=0.6'!P380,IF($N$7="R",'VA_k1=0.4_k2=0.6'!Q380,IF($N$7="D",'VA_k1=0.4_k2=0.6'!R380,IF($N$7="V",'VA_k1=0.4_k2=0.6'!S380,"")))))))</f>
        <v>0.24673704225551346</v>
      </c>
      <c r="AC381" s="133">
        <f>IF($O$18="X",$Q$9,'VA_k1=0.5_k2=0.5'!M380)</f>
        <v>5</v>
      </c>
      <c r="AD381" s="133">
        <f>IF($O$18="X",$R$9,IF($N$7="S1",'VA_k1=0.5_k2=0.5'!N380,IF($N$7="S2",'VA_k1=0.5_k2=0.5'!O380,IF($N$7="I",'VA_k1=0.5_k2=0.5'!P380,IF($N$7="R",'VA_k1=0.5_k2=0.5'!Q380,IF($N$7="D",'VA_k1=0.5_k2=0.5'!R380,IF($N$7="V",'VA_k1=0.5_k2=0.5'!S380,"")))))))</f>
        <v>0.24673704225551346</v>
      </c>
      <c r="AE381" s="133">
        <f>IF($O$19="X",$Q$9,'VA_k1=0.6_k2=0.4'!M380)</f>
        <v>5</v>
      </c>
      <c r="AF381" s="133">
        <f>IF($O$19="X",$R$9,IF($N$7="S1",'VA_k1=0.6_k2=0.4'!N380,IF($N$7="S2",'VA_k1=0.6_k2=0.4'!O380,IF($N$7="I",'VA_k1=0.6_k2=0.4'!P380,IF($N$7="R",'VA_k1=0.6_k2=0.4'!Q380,IF($N$7="D",'VA_k1=0.6_k2=0.4'!R380,IF($N$7="V",'VA_k1=0.6_k2=0.4'!S380,"")))))))</f>
        <v>0.24673704225551346</v>
      </c>
      <c r="AG381" s="133">
        <f>IF($O$20="X",$Q$9,'VA_k1=0.7_k2=0.3'!M380)</f>
        <v>5</v>
      </c>
      <c r="AH381" s="133">
        <f>IF($O$20="X",$R$9,IF($N$7="S1",'VA_k1=0.7_k2=0.3'!N380,IF($N$7="S2",'VA_k1=0.7_k2=0.3'!O380,IF($N$7="I",'VA_k1=0.7_k2=0.3'!P380,IF($N$7="R",'VA_k1=0.7_k2=0.3'!Q380,IF($N$7="D",'VA_k1=0.7_k2=0.3'!R380,IF($N$7="V",'VA_k1=0.7_k2=0.3'!S380,"")))))))</f>
        <v>0.24673704225551346</v>
      </c>
      <c r="AI381" s="133">
        <f>IF($O$21="X",$Q$9,'VA_k1=0.8_k2=0.2'!M380)</f>
        <v>5</v>
      </c>
      <c r="AJ381" s="133">
        <f>IF($O$21="X",$R$9,IF($N$7="S1",'VA_k1=0.8_k2=0.2'!N380,IF($N$7="S2",'VA_k1=0.8_k2=0.2'!O380,IF($N$7="I",'VA_k1=0.8_k2=0.2'!P380,IF($N$7="R",'VA_k1=0.8_k2=0.2'!Q380,IF($N$7="D",'VA_k1=0.8_k2=0.2'!R380,IF($N$7="V",'VA_k1=0.8_k2=0.2'!S380,"")))))))</f>
        <v>0.24673704225551346</v>
      </c>
      <c r="AK381" s="133" t="e">
        <f>IF($O$22="X",$Q$9,'VA_k1=0.9_k2=0.1'!M380)</f>
        <v>#N/A</v>
      </c>
      <c r="AL381" s="133" t="e">
        <f>IF($O$22="X",$R$9,IF($N$7="S1",'VA_k1=0.9_k2=0.1'!N380,IF($N$7="S2",'VA_k1=0.9_k2=0.1'!O380,IF($N$7="I",'VA_k1=0.9_k2=0.1'!P380,IF($N$7="R",'VA_k1=0.9_k2=0.1'!Q380,IF($N$7="D",'VA_k1=0.9_k2=0.1'!R380,IF($N$7="V",'VA_k1=0.9_k2=0.1'!S380,"")))))))</f>
        <v>#N/A</v>
      </c>
      <c r="AM381" s="133">
        <f>IF($O$23="X",$Q$9,'VA_k1=1.0_k2=0.0'!M380)</f>
        <v>5</v>
      </c>
      <c r="AN381" s="133">
        <f>IF($O$23="X",$R$9,IF($N$7="S1",'VA_k1=1.0_k2=0.0'!N380,IF($N$7="S2",'VA_k1=1.0_k2=0.0'!O380,IF($N$7="I",'VA_k1=1.0_k2=0.0'!P380,IF($N$7="R",'VA_k1=1.0_k2=0.0'!Q380,IF($N$7="D",'VA_k1=1.0_k2=0.0'!R380,IF($N$7="V",'VA_k1=1.0_k2=0.0'!S380,"")))))))</f>
        <v>0.24673704225551346</v>
      </c>
    </row>
    <row r="382" spans="17:40" x14ac:dyDescent="0.25">
      <c r="Q382" s="133" t="e">
        <f>IF($O$12="X",$Q$9,'RESULTS (2S)'!B396)</f>
        <v>#N/A</v>
      </c>
      <c r="R382" s="133" t="e">
        <f>IF($O$12="X",$R$9,IF($N$7="S1",'RESULTS (2S)'!C396,IF($N$7="S2",'RESULTS (2S)'!D396,IF($N$7="I",'RESULTS (2S)'!E396,IF($N$7="R",'RESULTS (2S)'!F396,IF($N$7="D",'RESULTS (2S)'!G396,IF($N$7="V",'RESULTS (2S)'!H396,"")))))))</f>
        <v>#N/A</v>
      </c>
      <c r="S382" s="133">
        <f>IF($O$13="X",$Q$9,'VA_k1=0.0_k2=1.0'!M381)</f>
        <v>5</v>
      </c>
      <c r="T382" s="133">
        <f>IF($O$13="X",$R$9,IF($N$7="S1",'VA_k1=0.0_k2=1.0'!N381,IF($N$7="S2",'VA_k1=0.0_k2=1.0'!O381,IF($N$7="I",'VA_k1=0.0_k2=1.0'!P381,IF($N$7="R",'VA_k1=0.0_k2=1.0'!Q381,IF($N$7="D",'VA_k1=0.0_k2=1.0'!R381,IF($N$7="V",'VA_k1=0.0_k2=1.0'!S381,"")))))))</f>
        <v>0.24673704225551346</v>
      </c>
      <c r="U382" s="133">
        <f>IF($O$14="X",$Q$9,'VA_k1=0.1_k2=0.9'!M381)</f>
        <v>5</v>
      </c>
      <c r="V382" s="133">
        <f>IF($O$14="X",$R$9,IF($N$7="S1",'VA_k1=0.1_k2=0.9'!N381,IF($N$7="S2",'VA_k1=0.1_k2=0.9'!O381,IF($N$7="I",'VA_k1=0.1_k2=0.9'!P381,IF($N$7="R",'VA_k1=0.1_k2=0.9'!Q381,IF($N$7="D",'VA_k1=0.1_k2=0.9'!R381,IF($N$7="V",'VA_k1=0.1_k2=0.9'!S381,"")))))))</f>
        <v>0.24673704225551346</v>
      </c>
      <c r="W382" s="133">
        <f>IF($O$15="X",$Q$9,'VA_k1=0.2_k2=0.8'!M381)</f>
        <v>5</v>
      </c>
      <c r="X382" s="133">
        <f>IF($O$15="X",$R$9,IF($N$7="S1",'VA_k1=0.2_k2=0.8'!N381,IF($N$7="S2",'VA_k1=0.2_k2=0.8'!O381,IF($N$7="I",'VA_k1=0.2_k2=0.8'!P381,IF($N$7="R",'VA_k1=0.2_k2=0.8'!Q381,IF($N$7="D",'VA_k1=0.2_k2=0.8'!R381,IF($N$7="V",'VA_k1=0.2_k2=0.8'!S381,"")))))))</f>
        <v>0.24673704225551346</v>
      </c>
      <c r="Y382" s="133">
        <f>IF($O$16="X",$Q$9,'VA_k1=0.3_k2=0.7'!M381)</f>
        <v>5</v>
      </c>
      <c r="Z382" s="133">
        <f>IF($O$16="X",$R$9,IF($N$7="S1",'VA_k1=0.3_k2=0.7'!N381,IF($N$7="S2",'VA_k1=0.3_k2=0.7'!O381,IF($N$7="I",'VA_k1=0.3_k2=0.7'!P381,IF($N$7="R",'VA_k1=0.3_k2=0.7'!Q381,IF($N$7="D",'VA_k1=0.3_k2=0.7'!R381,IF($N$7="V",'VA_k1=0.3_k2=0.7'!S381,"")))))))</f>
        <v>0.24673704225551346</v>
      </c>
      <c r="AA382" s="133">
        <f>IF($O$17="X",$Q$9,'VA_k1=0.4_k2=0.6'!M381)</f>
        <v>5</v>
      </c>
      <c r="AB382" s="133">
        <f>IF($O$17="X",$R$9,IF($N$7="S1",'VA_k1=0.4_k2=0.6'!N381,IF($N$7="S2",'VA_k1=0.4_k2=0.6'!O381,IF($N$7="I",'VA_k1=0.4_k2=0.6'!P381,IF($N$7="R",'VA_k1=0.4_k2=0.6'!Q381,IF($N$7="D",'VA_k1=0.4_k2=0.6'!R381,IF($N$7="V",'VA_k1=0.4_k2=0.6'!S381,"")))))))</f>
        <v>0.24673704225551346</v>
      </c>
      <c r="AC382" s="133">
        <f>IF($O$18="X",$Q$9,'VA_k1=0.5_k2=0.5'!M381)</f>
        <v>5</v>
      </c>
      <c r="AD382" s="133">
        <f>IF($O$18="X",$R$9,IF($N$7="S1",'VA_k1=0.5_k2=0.5'!N381,IF($N$7="S2",'VA_k1=0.5_k2=0.5'!O381,IF($N$7="I",'VA_k1=0.5_k2=0.5'!P381,IF($N$7="R",'VA_k1=0.5_k2=0.5'!Q381,IF($N$7="D",'VA_k1=0.5_k2=0.5'!R381,IF($N$7="V",'VA_k1=0.5_k2=0.5'!S381,"")))))))</f>
        <v>0.24673704225551346</v>
      </c>
      <c r="AE382" s="133">
        <f>IF($O$19="X",$Q$9,'VA_k1=0.6_k2=0.4'!M381)</f>
        <v>5</v>
      </c>
      <c r="AF382" s="133">
        <f>IF($O$19="X",$R$9,IF($N$7="S1",'VA_k1=0.6_k2=0.4'!N381,IF($N$7="S2",'VA_k1=0.6_k2=0.4'!O381,IF($N$7="I",'VA_k1=0.6_k2=0.4'!P381,IF($N$7="R",'VA_k1=0.6_k2=0.4'!Q381,IF($N$7="D",'VA_k1=0.6_k2=0.4'!R381,IF($N$7="V",'VA_k1=0.6_k2=0.4'!S381,"")))))))</f>
        <v>0.24673704225551346</v>
      </c>
      <c r="AG382" s="133">
        <f>IF($O$20="X",$Q$9,'VA_k1=0.7_k2=0.3'!M381)</f>
        <v>5</v>
      </c>
      <c r="AH382" s="133">
        <f>IF($O$20="X",$R$9,IF($N$7="S1",'VA_k1=0.7_k2=0.3'!N381,IF($N$7="S2",'VA_k1=0.7_k2=0.3'!O381,IF($N$7="I",'VA_k1=0.7_k2=0.3'!P381,IF($N$7="R",'VA_k1=0.7_k2=0.3'!Q381,IF($N$7="D",'VA_k1=0.7_k2=0.3'!R381,IF($N$7="V",'VA_k1=0.7_k2=0.3'!S381,"")))))))</f>
        <v>0.24673704225551346</v>
      </c>
      <c r="AI382" s="133">
        <f>IF($O$21="X",$Q$9,'VA_k1=0.8_k2=0.2'!M381)</f>
        <v>5</v>
      </c>
      <c r="AJ382" s="133">
        <f>IF($O$21="X",$R$9,IF($N$7="S1",'VA_k1=0.8_k2=0.2'!N381,IF($N$7="S2",'VA_k1=0.8_k2=0.2'!O381,IF($N$7="I",'VA_k1=0.8_k2=0.2'!P381,IF($N$7="R",'VA_k1=0.8_k2=0.2'!Q381,IF($N$7="D",'VA_k1=0.8_k2=0.2'!R381,IF($N$7="V",'VA_k1=0.8_k2=0.2'!S381,"")))))))</f>
        <v>0.24673704225551346</v>
      </c>
      <c r="AK382" s="133" t="e">
        <f>IF($O$22="X",$Q$9,'VA_k1=0.9_k2=0.1'!M381)</f>
        <v>#N/A</v>
      </c>
      <c r="AL382" s="133" t="e">
        <f>IF($O$22="X",$R$9,IF($N$7="S1",'VA_k1=0.9_k2=0.1'!N381,IF($N$7="S2",'VA_k1=0.9_k2=0.1'!O381,IF($N$7="I",'VA_k1=0.9_k2=0.1'!P381,IF($N$7="R",'VA_k1=0.9_k2=0.1'!Q381,IF($N$7="D",'VA_k1=0.9_k2=0.1'!R381,IF($N$7="V",'VA_k1=0.9_k2=0.1'!S381,"")))))))</f>
        <v>#N/A</v>
      </c>
      <c r="AM382" s="133">
        <f>IF($O$23="X",$Q$9,'VA_k1=1.0_k2=0.0'!M381)</f>
        <v>5</v>
      </c>
      <c r="AN382" s="133">
        <f>IF($O$23="X",$R$9,IF($N$7="S1",'VA_k1=1.0_k2=0.0'!N381,IF($N$7="S2",'VA_k1=1.0_k2=0.0'!O381,IF($N$7="I",'VA_k1=1.0_k2=0.0'!P381,IF($N$7="R",'VA_k1=1.0_k2=0.0'!Q381,IF($N$7="D",'VA_k1=1.0_k2=0.0'!R381,IF($N$7="V",'VA_k1=1.0_k2=0.0'!S381,"")))))))</f>
        <v>0.24673704225551346</v>
      </c>
    </row>
    <row r="383" spans="17:40" x14ac:dyDescent="0.25">
      <c r="Q383" s="133" t="e">
        <f>IF($O$12="X",$Q$9,'RESULTS (2S)'!B397)</f>
        <v>#N/A</v>
      </c>
      <c r="R383" s="133" t="e">
        <f>IF($O$12="X",$R$9,IF($N$7="S1",'RESULTS (2S)'!C397,IF($N$7="S2",'RESULTS (2S)'!D397,IF($N$7="I",'RESULTS (2S)'!E397,IF($N$7="R",'RESULTS (2S)'!F397,IF($N$7="D",'RESULTS (2S)'!G397,IF($N$7="V",'RESULTS (2S)'!H397,"")))))))</f>
        <v>#N/A</v>
      </c>
      <c r="S383" s="133">
        <f>IF($O$13="X",$Q$9,'VA_k1=0.0_k2=1.0'!M382)</f>
        <v>5</v>
      </c>
      <c r="T383" s="133">
        <f>IF($O$13="X",$R$9,IF($N$7="S1",'VA_k1=0.0_k2=1.0'!N382,IF($N$7="S2",'VA_k1=0.0_k2=1.0'!O382,IF($N$7="I",'VA_k1=0.0_k2=1.0'!P382,IF($N$7="R",'VA_k1=0.0_k2=1.0'!Q382,IF($N$7="D",'VA_k1=0.0_k2=1.0'!R382,IF($N$7="V",'VA_k1=0.0_k2=1.0'!S382,"")))))))</f>
        <v>0.24673704225551346</v>
      </c>
      <c r="U383" s="133">
        <f>IF($O$14="X",$Q$9,'VA_k1=0.1_k2=0.9'!M382)</f>
        <v>5</v>
      </c>
      <c r="V383" s="133">
        <f>IF($O$14="X",$R$9,IF($N$7="S1",'VA_k1=0.1_k2=0.9'!N382,IF($N$7="S2",'VA_k1=0.1_k2=0.9'!O382,IF($N$7="I",'VA_k1=0.1_k2=0.9'!P382,IF($N$7="R",'VA_k1=0.1_k2=0.9'!Q382,IF($N$7="D",'VA_k1=0.1_k2=0.9'!R382,IF($N$7="V",'VA_k1=0.1_k2=0.9'!S382,"")))))))</f>
        <v>0.24673704225551346</v>
      </c>
      <c r="W383" s="133">
        <f>IF($O$15="X",$Q$9,'VA_k1=0.2_k2=0.8'!M382)</f>
        <v>5</v>
      </c>
      <c r="X383" s="133">
        <f>IF($O$15="X",$R$9,IF($N$7="S1",'VA_k1=0.2_k2=0.8'!N382,IF($N$7="S2",'VA_k1=0.2_k2=0.8'!O382,IF($N$7="I",'VA_k1=0.2_k2=0.8'!P382,IF($N$7="R",'VA_k1=0.2_k2=0.8'!Q382,IF($N$7="D",'VA_k1=0.2_k2=0.8'!R382,IF($N$7="V",'VA_k1=0.2_k2=0.8'!S382,"")))))))</f>
        <v>0.24673704225551346</v>
      </c>
      <c r="Y383" s="133">
        <f>IF($O$16="X",$Q$9,'VA_k1=0.3_k2=0.7'!M382)</f>
        <v>5</v>
      </c>
      <c r="Z383" s="133">
        <f>IF($O$16="X",$R$9,IF($N$7="S1",'VA_k1=0.3_k2=0.7'!N382,IF($N$7="S2",'VA_k1=0.3_k2=0.7'!O382,IF($N$7="I",'VA_k1=0.3_k2=0.7'!P382,IF($N$7="R",'VA_k1=0.3_k2=0.7'!Q382,IF($N$7="D",'VA_k1=0.3_k2=0.7'!R382,IF($N$7="V",'VA_k1=0.3_k2=0.7'!S382,"")))))))</f>
        <v>0.24673704225551346</v>
      </c>
      <c r="AA383" s="133">
        <f>IF($O$17="X",$Q$9,'VA_k1=0.4_k2=0.6'!M382)</f>
        <v>5</v>
      </c>
      <c r="AB383" s="133">
        <f>IF($O$17="X",$R$9,IF($N$7="S1",'VA_k1=0.4_k2=0.6'!N382,IF($N$7="S2",'VA_k1=0.4_k2=0.6'!O382,IF($N$7="I",'VA_k1=0.4_k2=0.6'!P382,IF($N$7="R",'VA_k1=0.4_k2=0.6'!Q382,IF($N$7="D",'VA_k1=0.4_k2=0.6'!R382,IF($N$7="V",'VA_k1=0.4_k2=0.6'!S382,"")))))))</f>
        <v>0.24673704225551346</v>
      </c>
      <c r="AC383" s="133">
        <f>IF($O$18="X",$Q$9,'VA_k1=0.5_k2=0.5'!M382)</f>
        <v>5</v>
      </c>
      <c r="AD383" s="133">
        <f>IF($O$18="X",$R$9,IF($N$7="S1",'VA_k1=0.5_k2=0.5'!N382,IF($N$7="S2",'VA_k1=0.5_k2=0.5'!O382,IF($N$7="I",'VA_k1=0.5_k2=0.5'!P382,IF($N$7="R",'VA_k1=0.5_k2=0.5'!Q382,IF($N$7="D",'VA_k1=0.5_k2=0.5'!R382,IF($N$7="V",'VA_k1=0.5_k2=0.5'!S382,"")))))))</f>
        <v>0.24673704225551346</v>
      </c>
      <c r="AE383" s="133">
        <f>IF($O$19="X",$Q$9,'VA_k1=0.6_k2=0.4'!M382)</f>
        <v>5</v>
      </c>
      <c r="AF383" s="133">
        <f>IF($O$19="X",$R$9,IF($N$7="S1",'VA_k1=0.6_k2=0.4'!N382,IF($N$7="S2",'VA_k1=0.6_k2=0.4'!O382,IF($N$7="I",'VA_k1=0.6_k2=0.4'!P382,IF($N$7="R",'VA_k1=0.6_k2=0.4'!Q382,IF($N$7="D",'VA_k1=0.6_k2=0.4'!R382,IF($N$7="V",'VA_k1=0.6_k2=0.4'!S382,"")))))))</f>
        <v>0.24673704225551346</v>
      </c>
      <c r="AG383" s="133">
        <f>IF($O$20="X",$Q$9,'VA_k1=0.7_k2=0.3'!M382)</f>
        <v>5</v>
      </c>
      <c r="AH383" s="133">
        <f>IF($O$20="X",$R$9,IF($N$7="S1",'VA_k1=0.7_k2=0.3'!N382,IF($N$7="S2",'VA_k1=0.7_k2=0.3'!O382,IF($N$7="I",'VA_k1=0.7_k2=0.3'!P382,IF($N$7="R",'VA_k1=0.7_k2=0.3'!Q382,IF($N$7="D",'VA_k1=0.7_k2=0.3'!R382,IF($N$7="V",'VA_k1=0.7_k2=0.3'!S382,"")))))))</f>
        <v>0.24673704225551346</v>
      </c>
      <c r="AI383" s="133">
        <f>IF($O$21="X",$Q$9,'VA_k1=0.8_k2=0.2'!M382)</f>
        <v>5</v>
      </c>
      <c r="AJ383" s="133">
        <f>IF($O$21="X",$R$9,IF($N$7="S1",'VA_k1=0.8_k2=0.2'!N382,IF($N$7="S2",'VA_k1=0.8_k2=0.2'!O382,IF($N$7="I",'VA_k1=0.8_k2=0.2'!P382,IF($N$7="R",'VA_k1=0.8_k2=0.2'!Q382,IF($N$7="D",'VA_k1=0.8_k2=0.2'!R382,IF($N$7="V",'VA_k1=0.8_k2=0.2'!S382,"")))))))</f>
        <v>0.24673704225551346</v>
      </c>
      <c r="AK383" s="133" t="e">
        <f>IF($O$22="X",$Q$9,'VA_k1=0.9_k2=0.1'!M382)</f>
        <v>#N/A</v>
      </c>
      <c r="AL383" s="133" t="e">
        <f>IF($O$22="X",$R$9,IF($N$7="S1",'VA_k1=0.9_k2=0.1'!N382,IF($N$7="S2",'VA_k1=0.9_k2=0.1'!O382,IF($N$7="I",'VA_k1=0.9_k2=0.1'!P382,IF($N$7="R",'VA_k1=0.9_k2=0.1'!Q382,IF($N$7="D",'VA_k1=0.9_k2=0.1'!R382,IF($N$7="V",'VA_k1=0.9_k2=0.1'!S382,"")))))))</f>
        <v>#N/A</v>
      </c>
      <c r="AM383" s="133">
        <f>IF($O$23="X",$Q$9,'VA_k1=1.0_k2=0.0'!M382)</f>
        <v>5</v>
      </c>
      <c r="AN383" s="133">
        <f>IF($O$23="X",$R$9,IF($N$7="S1",'VA_k1=1.0_k2=0.0'!N382,IF($N$7="S2",'VA_k1=1.0_k2=0.0'!O382,IF($N$7="I",'VA_k1=1.0_k2=0.0'!P382,IF($N$7="R",'VA_k1=1.0_k2=0.0'!Q382,IF($N$7="D",'VA_k1=1.0_k2=0.0'!R382,IF($N$7="V",'VA_k1=1.0_k2=0.0'!S382,"")))))))</f>
        <v>0.24673704225551346</v>
      </c>
    </row>
    <row r="384" spans="17:40" x14ac:dyDescent="0.25">
      <c r="Q384" s="133" t="e">
        <f>IF($O$12="X",$Q$9,'RESULTS (2S)'!B398)</f>
        <v>#N/A</v>
      </c>
      <c r="R384" s="133" t="e">
        <f>IF($O$12="X",$R$9,IF($N$7="S1",'RESULTS (2S)'!C398,IF($N$7="S2",'RESULTS (2S)'!D398,IF($N$7="I",'RESULTS (2S)'!E398,IF($N$7="R",'RESULTS (2S)'!F398,IF($N$7="D",'RESULTS (2S)'!G398,IF($N$7="V",'RESULTS (2S)'!H398,"")))))))</f>
        <v>#N/A</v>
      </c>
      <c r="S384" s="133">
        <f>IF($O$13="X",$Q$9,'VA_k1=0.0_k2=1.0'!M383)</f>
        <v>5</v>
      </c>
      <c r="T384" s="133">
        <f>IF($O$13="X",$R$9,IF($N$7="S1",'VA_k1=0.0_k2=1.0'!N383,IF($N$7="S2",'VA_k1=0.0_k2=1.0'!O383,IF($N$7="I",'VA_k1=0.0_k2=1.0'!P383,IF($N$7="R",'VA_k1=0.0_k2=1.0'!Q383,IF($N$7="D",'VA_k1=0.0_k2=1.0'!R383,IF($N$7="V",'VA_k1=0.0_k2=1.0'!S383,"")))))))</f>
        <v>0.24673704225551346</v>
      </c>
      <c r="U384" s="133">
        <f>IF($O$14="X",$Q$9,'VA_k1=0.1_k2=0.9'!M383)</f>
        <v>5</v>
      </c>
      <c r="V384" s="133">
        <f>IF($O$14="X",$R$9,IF($N$7="S1",'VA_k1=0.1_k2=0.9'!N383,IF($N$7="S2",'VA_k1=0.1_k2=0.9'!O383,IF($N$7="I",'VA_k1=0.1_k2=0.9'!P383,IF($N$7="R",'VA_k1=0.1_k2=0.9'!Q383,IF($N$7="D",'VA_k1=0.1_k2=0.9'!R383,IF($N$7="V",'VA_k1=0.1_k2=0.9'!S383,"")))))))</f>
        <v>0.24673704225551346</v>
      </c>
      <c r="W384" s="133">
        <f>IF($O$15="X",$Q$9,'VA_k1=0.2_k2=0.8'!M383)</f>
        <v>5</v>
      </c>
      <c r="X384" s="133">
        <f>IF($O$15="X",$R$9,IF($N$7="S1",'VA_k1=0.2_k2=0.8'!N383,IF($N$7="S2",'VA_k1=0.2_k2=0.8'!O383,IF($N$7="I",'VA_k1=0.2_k2=0.8'!P383,IF($N$7="R",'VA_k1=0.2_k2=0.8'!Q383,IF($N$7="D",'VA_k1=0.2_k2=0.8'!R383,IF($N$7="V",'VA_k1=0.2_k2=0.8'!S383,"")))))))</f>
        <v>0.24673704225551346</v>
      </c>
      <c r="Y384" s="133">
        <f>IF($O$16="X",$Q$9,'VA_k1=0.3_k2=0.7'!M383)</f>
        <v>5</v>
      </c>
      <c r="Z384" s="133">
        <f>IF($O$16="X",$R$9,IF($N$7="S1",'VA_k1=0.3_k2=0.7'!N383,IF($N$7="S2",'VA_k1=0.3_k2=0.7'!O383,IF($N$7="I",'VA_k1=0.3_k2=0.7'!P383,IF($N$7="R",'VA_k1=0.3_k2=0.7'!Q383,IF($N$7="D",'VA_k1=0.3_k2=0.7'!R383,IF($N$7="V",'VA_k1=0.3_k2=0.7'!S383,"")))))))</f>
        <v>0.24673704225551346</v>
      </c>
      <c r="AA384" s="133">
        <f>IF($O$17="X",$Q$9,'VA_k1=0.4_k2=0.6'!M383)</f>
        <v>5</v>
      </c>
      <c r="AB384" s="133">
        <f>IF($O$17="X",$R$9,IF($N$7="S1",'VA_k1=0.4_k2=0.6'!N383,IF($N$7="S2",'VA_k1=0.4_k2=0.6'!O383,IF($N$7="I",'VA_k1=0.4_k2=0.6'!P383,IF($N$7="R",'VA_k1=0.4_k2=0.6'!Q383,IF($N$7="D",'VA_k1=0.4_k2=0.6'!R383,IF($N$7="V",'VA_k1=0.4_k2=0.6'!S383,"")))))))</f>
        <v>0.24673704225551346</v>
      </c>
      <c r="AC384" s="133">
        <f>IF($O$18="X",$Q$9,'VA_k1=0.5_k2=0.5'!M383)</f>
        <v>5</v>
      </c>
      <c r="AD384" s="133">
        <f>IF($O$18="X",$R$9,IF($N$7="S1",'VA_k1=0.5_k2=0.5'!N383,IF($N$7="S2",'VA_k1=0.5_k2=0.5'!O383,IF($N$7="I",'VA_k1=0.5_k2=0.5'!P383,IF($N$7="R",'VA_k1=0.5_k2=0.5'!Q383,IF($N$7="D",'VA_k1=0.5_k2=0.5'!R383,IF($N$7="V",'VA_k1=0.5_k2=0.5'!S383,"")))))))</f>
        <v>0.24673704225551346</v>
      </c>
      <c r="AE384" s="133">
        <f>IF($O$19="X",$Q$9,'VA_k1=0.6_k2=0.4'!M383)</f>
        <v>5</v>
      </c>
      <c r="AF384" s="133">
        <f>IF($O$19="X",$R$9,IF($N$7="S1",'VA_k1=0.6_k2=0.4'!N383,IF($N$7="S2",'VA_k1=0.6_k2=0.4'!O383,IF($N$7="I",'VA_k1=0.6_k2=0.4'!P383,IF($N$7="R",'VA_k1=0.6_k2=0.4'!Q383,IF($N$7="D",'VA_k1=0.6_k2=0.4'!R383,IF($N$7="V",'VA_k1=0.6_k2=0.4'!S383,"")))))))</f>
        <v>0.24673704225551346</v>
      </c>
      <c r="AG384" s="133">
        <f>IF($O$20="X",$Q$9,'VA_k1=0.7_k2=0.3'!M383)</f>
        <v>5</v>
      </c>
      <c r="AH384" s="133">
        <f>IF($O$20="X",$R$9,IF($N$7="S1",'VA_k1=0.7_k2=0.3'!N383,IF($N$7="S2",'VA_k1=0.7_k2=0.3'!O383,IF($N$7="I",'VA_k1=0.7_k2=0.3'!P383,IF($N$7="R",'VA_k1=0.7_k2=0.3'!Q383,IF($N$7="D",'VA_k1=0.7_k2=0.3'!R383,IF($N$7="V",'VA_k1=0.7_k2=0.3'!S383,"")))))))</f>
        <v>0.24673704225551346</v>
      </c>
      <c r="AI384" s="133">
        <f>IF($O$21="X",$Q$9,'VA_k1=0.8_k2=0.2'!M383)</f>
        <v>5</v>
      </c>
      <c r="AJ384" s="133">
        <f>IF($O$21="X",$R$9,IF($N$7="S1",'VA_k1=0.8_k2=0.2'!N383,IF($N$7="S2",'VA_k1=0.8_k2=0.2'!O383,IF($N$7="I",'VA_k1=0.8_k2=0.2'!P383,IF($N$7="R",'VA_k1=0.8_k2=0.2'!Q383,IF($N$7="D",'VA_k1=0.8_k2=0.2'!R383,IF($N$7="V",'VA_k1=0.8_k2=0.2'!S383,"")))))))</f>
        <v>0.24673704225551346</v>
      </c>
      <c r="AK384" s="133" t="e">
        <f>IF($O$22="X",$Q$9,'VA_k1=0.9_k2=0.1'!M383)</f>
        <v>#N/A</v>
      </c>
      <c r="AL384" s="133" t="e">
        <f>IF($O$22="X",$R$9,IF($N$7="S1",'VA_k1=0.9_k2=0.1'!N383,IF($N$7="S2",'VA_k1=0.9_k2=0.1'!O383,IF($N$7="I",'VA_k1=0.9_k2=0.1'!P383,IF($N$7="R",'VA_k1=0.9_k2=0.1'!Q383,IF($N$7="D",'VA_k1=0.9_k2=0.1'!R383,IF($N$7="V",'VA_k1=0.9_k2=0.1'!S383,"")))))))</f>
        <v>#N/A</v>
      </c>
      <c r="AM384" s="133">
        <f>IF($O$23="X",$Q$9,'VA_k1=1.0_k2=0.0'!M383)</f>
        <v>5</v>
      </c>
      <c r="AN384" s="133">
        <f>IF($O$23="X",$R$9,IF($N$7="S1",'VA_k1=1.0_k2=0.0'!N383,IF($N$7="S2",'VA_k1=1.0_k2=0.0'!O383,IF($N$7="I",'VA_k1=1.0_k2=0.0'!P383,IF($N$7="R",'VA_k1=1.0_k2=0.0'!Q383,IF($N$7="D",'VA_k1=1.0_k2=0.0'!R383,IF($N$7="V",'VA_k1=1.0_k2=0.0'!S383,"")))))))</f>
        <v>0.24673704225551346</v>
      </c>
    </row>
    <row r="385" spans="17:40" x14ac:dyDescent="0.25">
      <c r="Q385" s="133" t="e">
        <f>IF($O$12="X",$Q$9,'RESULTS (2S)'!B399)</f>
        <v>#N/A</v>
      </c>
      <c r="R385" s="133" t="e">
        <f>IF($O$12="X",$R$9,IF($N$7="S1",'RESULTS (2S)'!C399,IF($N$7="S2",'RESULTS (2S)'!D399,IF($N$7="I",'RESULTS (2S)'!E399,IF($N$7="R",'RESULTS (2S)'!F399,IF($N$7="D",'RESULTS (2S)'!G399,IF($N$7="V",'RESULTS (2S)'!H399,"")))))))</f>
        <v>#N/A</v>
      </c>
      <c r="S385" s="133">
        <f>IF($O$13="X",$Q$9,'VA_k1=0.0_k2=1.0'!M384)</f>
        <v>5</v>
      </c>
      <c r="T385" s="133">
        <f>IF($O$13="X",$R$9,IF($N$7="S1",'VA_k1=0.0_k2=1.0'!N384,IF($N$7="S2",'VA_k1=0.0_k2=1.0'!O384,IF($N$7="I",'VA_k1=0.0_k2=1.0'!P384,IF($N$7="R",'VA_k1=0.0_k2=1.0'!Q384,IF($N$7="D",'VA_k1=0.0_k2=1.0'!R384,IF($N$7="V",'VA_k1=0.0_k2=1.0'!S384,"")))))))</f>
        <v>0.24673704225551346</v>
      </c>
      <c r="U385" s="133">
        <f>IF($O$14="X",$Q$9,'VA_k1=0.1_k2=0.9'!M384)</f>
        <v>5</v>
      </c>
      <c r="V385" s="133">
        <f>IF($O$14="X",$R$9,IF($N$7="S1",'VA_k1=0.1_k2=0.9'!N384,IF($N$7="S2",'VA_k1=0.1_k2=0.9'!O384,IF($N$7="I",'VA_k1=0.1_k2=0.9'!P384,IF($N$7="R",'VA_k1=0.1_k2=0.9'!Q384,IF($N$7="D",'VA_k1=0.1_k2=0.9'!R384,IF($N$7="V",'VA_k1=0.1_k2=0.9'!S384,"")))))))</f>
        <v>0.24673704225551346</v>
      </c>
      <c r="W385" s="133">
        <f>IF($O$15="X",$Q$9,'VA_k1=0.2_k2=0.8'!M384)</f>
        <v>5</v>
      </c>
      <c r="X385" s="133">
        <f>IF($O$15="X",$R$9,IF($N$7="S1",'VA_k1=0.2_k2=0.8'!N384,IF($N$7="S2",'VA_k1=0.2_k2=0.8'!O384,IF($N$7="I",'VA_k1=0.2_k2=0.8'!P384,IF($N$7="R",'VA_k1=0.2_k2=0.8'!Q384,IF($N$7="D",'VA_k1=0.2_k2=0.8'!R384,IF($N$7="V",'VA_k1=0.2_k2=0.8'!S384,"")))))))</f>
        <v>0.24673704225551346</v>
      </c>
      <c r="Y385" s="133">
        <f>IF($O$16="X",$Q$9,'VA_k1=0.3_k2=0.7'!M384)</f>
        <v>5</v>
      </c>
      <c r="Z385" s="133">
        <f>IF($O$16="X",$R$9,IF($N$7="S1",'VA_k1=0.3_k2=0.7'!N384,IF($N$7="S2",'VA_k1=0.3_k2=0.7'!O384,IF($N$7="I",'VA_k1=0.3_k2=0.7'!P384,IF($N$7="R",'VA_k1=0.3_k2=0.7'!Q384,IF($N$7="D",'VA_k1=0.3_k2=0.7'!R384,IF($N$7="V",'VA_k1=0.3_k2=0.7'!S384,"")))))))</f>
        <v>0.24673704225551346</v>
      </c>
      <c r="AA385" s="133">
        <f>IF($O$17="X",$Q$9,'VA_k1=0.4_k2=0.6'!M384)</f>
        <v>5</v>
      </c>
      <c r="AB385" s="133">
        <f>IF($O$17="X",$R$9,IF($N$7="S1",'VA_k1=0.4_k2=0.6'!N384,IF($N$7="S2",'VA_k1=0.4_k2=0.6'!O384,IF($N$7="I",'VA_k1=0.4_k2=0.6'!P384,IF($N$7="R",'VA_k1=0.4_k2=0.6'!Q384,IF($N$7="D",'VA_k1=0.4_k2=0.6'!R384,IF($N$7="V",'VA_k1=0.4_k2=0.6'!S384,"")))))))</f>
        <v>0.24673704225551346</v>
      </c>
      <c r="AC385" s="133">
        <f>IF($O$18="X",$Q$9,'VA_k1=0.5_k2=0.5'!M384)</f>
        <v>5</v>
      </c>
      <c r="AD385" s="133">
        <f>IF($O$18="X",$R$9,IF($N$7="S1",'VA_k1=0.5_k2=0.5'!N384,IF($N$7="S2",'VA_k1=0.5_k2=0.5'!O384,IF($N$7="I",'VA_k1=0.5_k2=0.5'!P384,IF($N$7="R",'VA_k1=0.5_k2=0.5'!Q384,IF($N$7="D",'VA_k1=0.5_k2=0.5'!R384,IF($N$7="V",'VA_k1=0.5_k2=0.5'!S384,"")))))))</f>
        <v>0.24673704225551346</v>
      </c>
      <c r="AE385" s="133">
        <f>IF($O$19="X",$Q$9,'VA_k1=0.6_k2=0.4'!M384)</f>
        <v>5</v>
      </c>
      <c r="AF385" s="133">
        <f>IF($O$19="X",$R$9,IF($N$7="S1",'VA_k1=0.6_k2=0.4'!N384,IF($N$7="S2",'VA_k1=0.6_k2=0.4'!O384,IF($N$7="I",'VA_k1=0.6_k2=0.4'!P384,IF($N$7="R",'VA_k1=0.6_k2=0.4'!Q384,IF($N$7="D",'VA_k1=0.6_k2=0.4'!R384,IF($N$7="V",'VA_k1=0.6_k2=0.4'!S384,"")))))))</f>
        <v>0.24673704225551346</v>
      </c>
      <c r="AG385" s="133">
        <f>IF($O$20="X",$Q$9,'VA_k1=0.7_k2=0.3'!M384)</f>
        <v>5</v>
      </c>
      <c r="AH385" s="133">
        <f>IF($O$20="X",$R$9,IF($N$7="S1",'VA_k1=0.7_k2=0.3'!N384,IF($N$7="S2",'VA_k1=0.7_k2=0.3'!O384,IF($N$7="I",'VA_k1=0.7_k2=0.3'!P384,IF($N$7="R",'VA_k1=0.7_k2=0.3'!Q384,IF($N$7="D",'VA_k1=0.7_k2=0.3'!R384,IF($N$7="V",'VA_k1=0.7_k2=0.3'!S384,"")))))))</f>
        <v>0.24673704225551346</v>
      </c>
      <c r="AI385" s="133">
        <f>IF($O$21="X",$Q$9,'VA_k1=0.8_k2=0.2'!M384)</f>
        <v>5</v>
      </c>
      <c r="AJ385" s="133">
        <f>IF($O$21="X",$R$9,IF($N$7="S1",'VA_k1=0.8_k2=0.2'!N384,IF($N$7="S2",'VA_k1=0.8_k2=0.2'!O384,IF($N$7="I",'VA_k1=0.8_k2=0.2'!P384,IF($N$7="R",'VA_k1=0.8_k2=0.2'!Q384,IF($N$7="D",'VA_k1=0.8_k2=0.2'!R384,IF($N$7="V",'VA_k1=0.8_k2=0.2'!S384,"")))))))</f>
        <v>0.24673704225551346</v>
      </c>
      <c r="AK385" s="133" t="e">
        <f>IF($O$22="X",$Q$9,'VA_k1=0.9_k2=0.1'!M384)</f>
        <v>#N/A</v>
      </c>
      <c r="AL385" s="133" t="e">
        <f>IF($O$22="X",$R$9,IF($N$7="S1",'VA_k1=0.9_k2=0.1'!N384,IF($N$7="S2",'VA_k1=0.9_k2=0.1'!O384,IF($N$7="I",'VA_k1=0.9_k2=0.1'!P384,IF($N$7="R",'VA_k1=0.9_k2=0.1'!Q384,IF($N$7="D",'VA_k1=0.9_k2=0.1'!R384,IF($N$7="V",'VA_k1=0.9_k2=0.1'!S384,"")))))))</f>
        <v>#N/A</v>
      </c>
      <c r="AM385" s="133">
        <f>IF($O$23="X",$Q$9,'VA_k1=1.0_k2=0.0'!M384)</f>
        <v>5</v>
      </c>
      <c r="AN385" s="133">
        <f>IF($O$23="X",$R$9,IF($N$7="S1",'VA_k1=1.0_k2=0.0'!N384,IF($N$7="S2",'VA_k1=1.0_k2=0.0'!O384,IF($N$7="I",'VA_k1=1.0_k2=0.0'!P384,IF($N$7="R",'VA_k1=1.0_k2=0.0'!Q384,IF($N$7="D",'VA_k1=1.0_k2=0.0'!R384,IF($N$7="V",'VA_k1=1.0_k2=0.0'!S384,"")))))))</f>
        <v>0.24673704225551346</v>
      </c>
    </row>
    <row r="386" spans="17:40" x14ac:dyDescent="0.25">
      <c r="Q386" s="133" t="e">
        <f>IF($O$12="X",$Q$9,'RESULTS (2S)'!B400)</f>
        <v>#N/A</v>
      </c>
      <c r="R386" s="133" t="e">
        <f>IF($O$12="X",$R$9,IF($N$7="S1",'RESULTS (2S)'!C400,IF($N$7="S2",'RESULTS (2S)'!D400,IF($N$7="I",'RESULTS (2S)'!E400,IF($N$7="R",'RESULTS (2S)'!F400,IF($N$7="D",'RESULTS (2S)'!G400,IF($N$7="V",'RESULTS (2S)'!H400,"")))))))</f>
        <v>#N/A</v>
      </c>
      <c r="S386" s="133">
        <f>IF($O$13="X",$Q$9,'VA_k1=0.0_k2=1.0'!M385)</f>
        <v>5</v>
      </c>
      <c r="T386" s="133">
        <f>IF($O$13="X",$R$9,IF($N$7="S1",'VA_k1=0.0_k2=1.0'!N385,IF($N$7="S2",'VA_k1=0.0_k2=1.0'!O385,IF($N$7="I",'VA_k1=0.0_k2=1.0'!P385,IF($N$7="R",'VA_k1=0.0_k2=1.0'!Q385,IF($N$7="D",'VA_k1=0.0_k2=1.0'!R385,IF($N$7="V",'VA_k1=0.0_k2=1.0'!S385,"")))))))</f>
        <v>0.24673704225551346</v>
      </c>
      <c r="U386" s="133">
        <f>IF($O$14="X",$Q$9,'VA_k1=0.1_k2=0.9'!M385)</f>
        <v>5</v>
      </c>
      <c r="V386" s="133">
        <f>IF($O$14="X",$R$9,IF($N$7="S1",'VA_k1=0.1_k2=0.9'!N385,IF($N$7="S2",'VA_k1=0.1_k2=0.9'!O385,IF($N$7="I",'VA_k1=0.1_k2=0.9'!P385,IF($N$7="R",'VA_k1=0.1_k2=0.9'!Q385,IF($N$7="D",'VA_k1=0.1_k2=0.9'!R385,IF($N$7="V",'VA_k1=0.1_k2=0.9'!S385,"")))))))</f>
        <v>0.24673704225551346</v>
      </c>
      <c r="W386" s="133">
        <f>IF($O$15="X",$Q$9,'VA_k1=0.2_k2=0.8'!M385)</f>
        <v>5</v>
      </c>
      <c r="X386" s="133">
        <f>IF($O$15="X",$R$9,IF($N$7="S1",'VA_k1=0.2_k2=0.8'!N385,IF($N$7="S2",'VA_k1=0.2_k2=0.8'!O385,IF($N$7="I",'VA_k1=0.2_k2=0.8'!P385,IF($N$7="R",'VA_k1=0.2_k2=0.8'!Q385,IF($N$7="D",'VA_k1=0.2_k2=0.8'!R385,IF($N$7="V",'VA_k1=0.2_k2=0.8'!S385,"")))))))</f>
        <v>0.24673704225551346</v>
      </c>
      <c r="Y386" s="133">
        <f>IF($O$16="X",$Q$9,'VA_k1=0.3_k2=0.7'!M385)</f>
        <v>5</v>
      </c>
      <c r="Z386" s="133">
        <f>IF($O$16="X",$R$9,IF($N$7="S1",'VA_k1=0.3_k2=0.7'!N385,IF($N$7="S2",'VA_k1=0.3_k2=0.7'!O385,IF($N$7="I",'VA_k1=0.3_k2=0.7'!P385,IF($N$7="R",'VA_k1=0.3_k2=0.7'!Q385,IF($N$7="D",'VA_k1=0.3_k2=0.7'!R385,IF($N$7="V",'VA_k1=0.3_k2=0.7'!S385,"")))))))</f>
        <v>0.24673704225551346</v>
      </c>
      <c r="AA386" s="133">
        <f>IF($O$17="X",$Q$9,'VA_k1=0.4_k2=0.6'!M385)</f>
        <v>5</v>
      </c>
      <c r="AB386" s="133">
        <f>IF($O$17="X",$R$9,IF($N$7="S1",'VA_k1=0.4_k2=0.6'!N385,IF($N$7="S2",'VA_k1=0.4_k2=0.6'!O385,IF($N$7="I",'VA_k1=0.4_k2=0.6'!P385,IF($N$7="R",'VA_k1=0.4_k2=0.6'!Q385,IF($N$7="D",'VA_k1=0.4_k2=0.6'!R385,IF($N$7="V",'VA_k1=0.4_k2=0.6'!S385,"")))))))</f>
        <v>0.24673704225551346</v>
      </c>
      <c r="AC386" s="133">
        <f>IF($O$18="X",$Q$9,'VA_k1=0.5_k2=0.5'!M385)</f>
        <v>5</v>
      </c>
      <c r="AD386" s="133">
        <f>IF($O$18="X",$R$9,IF($N$7="S1",'VA_k1=0.5_k2=0.5'!N385,IF($N$7="S2",'VA_k1=0.5_k2=0.5'!O385,IF($N$7="I",'VA_k1=0.5_k2=0.5'!P385,IF($N$7="R",'VA_k1=0.5_k2=0.5'!Q385,IF($N$7="D",'VA_k1=0.5_k2=0.5'!R385,IF($N$7="V",'VA_k1=0.5_k2=0.5'!S385,"")))))))</f>
        <v>0.24673704225551346</v>
      </c>
      <c r="AE386" s="133">
        <f>IF($O$19="X",$Q$9,'VA_k1=0.6_k2=0.4'!M385)</f>
        <v>5</v>
      </c>
      <c r="AF386" s="133">
        <f>IF($O$19="X",$R$9,IF($N$7="S1",'VA_k1=0.6_k2=0.4'!N385,IF($N$7="S2",'VA_k1=0.6_k2=0.4'!O385,IF($N$7="I",'VA_k1=0.6_k2=0.4'!P385,IF($N$7="R",'VA_k1=0.6_k2=0.4'!Q385,IF($N$7="D",'VA_k1=0.6_k2=0.4'!R385,IF($N$7="V",'VA_k1=0.6_k2=0.4'!S385,"")))))))</f>
        <v>0.24673704225551346</v>
      </c>
      <c r="AG386" s="133">
        <f>IF($O$20="X",$Q$9,'VA_k1=0.7_k2=0.3'!M385)</f>
        <v>5</v>
      </c>
      <c r="AH386" s="133">
        <f>IF($O$20="X",$R$9,IF($N$7="S1",'VA_k1=0.7_k2=0.3'!N385,IF($N$7="S2",'VA_k1=0.7_k2=0.3'!O385,IF($N$7="I",'VA_k1=0.7_k2=0.3'!P385,IF($N$7="R",'VA_k1=0.7_k2=0.3'!Q385,IF($N$7="D",'VA_k1=0.7_k2=0.3'!R385,IF($N$7="V",'VA_k1=0.7_k2=0.3'!S385,"")))))))</f>
        <v>0.24673704225551346</v>
      </c>
      <c r="AI386" s="133">
        <f>IF($O$21="X",$Q$9,'VA_k1=0.8_k2=0.2'!M385)</f>
        <v>5</v>
      </c>
      <c r="AJ386" s="133">
        <f>IF($O$21="X",$R$9,IF($N$7="S1",'VA_k1=0.8_k2=0.2'!N385,IF($N$7="S2",'VA_k1=0.8_k2=0.2'!O385,IF($N$7="I",'VA_k1=0.8_k2=0.2'!P385,IF($N$7="R",'VA_k1=0.8_k2=0.2'!Q385,IF($N$7="D",'VA_k1=0.8_k2=0.2'!R385,IF($N$7="V",'VA_k1=0.8_k2=0.2'!S385,"")))))))</f>
        <v>0.24673704225551346</v>
      </c>
      <c r="AK386" s="133" t="e">
        <f>IF($O$22="X",$Q$9,'VA_k1=0.9_k2=0.1'!M385)</f>
        <v>#N/A</v>
      </c>
      <c r="AL386" s="133" t="e">
        <f>IF($O$22="X",$R$9,IF($N$7="S1",'VA_k1=0.9_k2=0.1'!N385,IF($N$7="S2",'VA_k1=0.9_k2=0.1'!O385,IF($N$7="I",'VA_k1=0.9_k2=0.1'!P385,IF($N$7="R",'VA_k1=0.9_k2=0.1'!Q385,IF($N$7="D",'VA_k1=0.9_k2=0.1'!R385,IF($N$7="V",'VA_k1=0.9_k2=0.1'!S385,"")))))))</f>
        <v>#N/A</v>
      </c>
      <c r="AM386" s="133">
        <f>IF($O$23="X",$Q$9,'VA_k1=1.0_k2=0.0'!M385)</f>
        <v>5</v>
      </c>
      <c r="AN386" s="133">
        <f>IF($O$23="X",$R$9,IF($N$7="S1",'VA_k1=1.0_k2=0.0'!N385,IF($N$7="S2",'VA_k1=1.0_k2=0.0'!O385,IF($N$7="I",'VA_k1=1.0_k2=0.0'!P385,IF($N$7="R",'VA_k1=1.0_k2=0.0'!Q385,IF($N$7="D",'VA_k1=1.0_k2=0.0'!R385,IF($N$7="V",'VA_k1=1.0_k2=0.0'!S385,"")))))))</f>
        <v>0.24673704225551346</v>
      </c>
    </row>
    <row r="387" spans="17:40" x14ac:dyDescent="0.25">
      <c r="Q387" s="133" t="e">
        <f>IF($O$12="X",$Q$9,'RESULTS (2S)'!B401)</f>
        <v>#N/A</v>
      </c>
      <c r="R387" s="133" t="e">
        <f>IF($O$12="X",$R$9,IF($N$7="S1",'RESULTS (2S)'!C401,IF($N$7="S2",'RESULTS (2S)'!D401,IF($N$7="I",'RESULTS (2S)'!E401,IF($N$7="R",'RESULTS (2S)'!F401,IF($N$7="D",'RESULTS (2S)'!G401,IF($N$7="V",'RESULTS (2S)'!H401,"")))))))</f>
        <v>#N/A</v>
      </c>
      <c r="S387" s="133">
        <f>IF($O$13="X",$Q$9,'VA_k1=0.0_k2=1.0'!M386)</f>
        <v>5</v>
      </c>
      <c r="T387" s="133">
        <f>IF($O$13="X",$R$9,IF($N$7="S1",'VA_k1=0.0_k2=1.0'!N386,IF($N$7="S2",'VA_k1=0.0_k2=1.0'!O386,IF($N$7="I",'VA_k1=0.0_k2=1.0'!P386,IF($N$7="R",'VA_k1=0.0_k2=1.0'!Q386,IF($N$7="D",'VA_k1=0.0_k2=1.0'!R386,IF($N$7="V",'VA_k1=0.0_k2=1.0'!S386,"")))))))</f>
        <v>0.24673704225551346</v>
      </c>
      <c r="U387" s="133">
        <f>IF($O$14="X",$Q$9,'VA_k1=0.1_k2=0.9'!M386)</f>
        <v>5</v>
      </c>
      <c r="V387" s="133">
        <f>IF($O$14="X",$R$9,IF($N$7="S1",'VA_k1=0.1_k2=0.9'!N386,IF($N$7="S2",'VA_k1=0.1_k2=0.9'!O386,IF($N$7="I",'VA_k1=0.1_k2=0.9'!P386,IF($N$7="R",'VA_k1=0.1_k2=0.9'!Q386,IF($N$7="D",'VA_k1=0.1_k2=0.9'!R386,IF($N$7="V",'VA_k1=0.1_k2=0.9'!S386,"")))))))</f>
        <v>0.24673704225551346</v>
      </c>
      <c r="W387" s="133">
        <f>IF($O$15="X",$Q$9,'VA_k1=0.2_k2=0.8'!M386)</f>
        <v>5</v>
      </c>
      <c r="X387" s="133">
        <f>IF($O$15="X",$R$9,IF($N$7="S1",'VA_k1=0.2_k2=0.8'!N386,IF($N$7="S2",'VA_k1=0.2_k2=0.8'!O386,IF($N$7="I",'VA_k1=0.2_k2=0.8'!P386,IF($N$7="R",'VA_k1=0.2_k2=0.8'!Q386,IF($N$7="D",'VA_k1=0.2_k2=0.8'!R386,IF($N$7="V",'VA_k1=0.2_k2=0.8'!S386,"")))))))</f>
        <v>0.24673704225551346</v>
      </c>
      <c r="Y387" s="133">
        <f>IF($O$16="X",$Q$9,'VA_k1=0.3_k2=0.7'!M386)</f>
        <v>5</v>
      </c>
      <c r="Z387" s="133">
        <f>IF($O$16="X",$R$9,IF($N$7="S1",'VA_k1=0.3_k2=0.7'!N386,IF($N$7="S2",'VA_k1=0.3_k2=0.7'!O386,IF($N$7="I",'VA_k1=0.3_k2=0.7'!P386,IF($N$7="R",'VA_k1=0.3_k2=0.7'!Q386,IF($N$7="D",'VA_k1=0.3_k2=0.7'!R386,IF($N$7="V",'VA_k1=0.3_k2=0.7'!S386,"")))))))</f>
        <v>0.24673704225551346</v>
      </c>
      <c r="AA387" s="133">
        <f>IF($O$17="X",$Q$9,'VA_k1=0.4_k2=0.6'!M386)</f>
        <v>5</v>
      </c>
      <c r="AB387" s="133">
        <f>IF($O$17="X",$R$9,IF($N$7="S1",'VA_k1=0.4_k2=0.6'!N386,IF($N$7="S2",'VA_k1=0.4_k2=0.6'!O386,IF($N$7="I",'VA_k1=0.4_k2=0.6'!P386,IF($N$7="R",'VA_k1=0.4_k2=0.6'!Q386,IF($N$7="D",'VA_k1=0.4_k2=0.6'!R386,IF($N$7="V",'VA_k1=0.4_k2=0.6'!S386,"")))))))</f>
        <v>0.24673704225551346</v>
      </c>
      <c r="AC387" s="133">
        <f>IF($O$18="X",$Q$9,'VA_k1=0.5_k2=0.5'!M386)</f>
        <v>5</v>
      </c>
      <c r="AD387" s="133">
        <f>IF($O$18="X",$R$9,IF($N$7="S1",'VA_k1=0.5_k2=0.5'!N386,IF($N$7="S2",'VA_k1=0.5_k2=0.5'!O386,IF($N$7="I",'VA_k1=0.5_k2=0.5'!P386,IF($N$7="R",'VA_k1=0.5_k2=0.5'!Q386,IF($N$7="D",'VA_k1=0.5_k2=0.5'!R386,IF($N$7="V",'VA_k1=0.5_k2=0.5'!S386,"")))))))</f>
        <v>0.24673704225551346</v>
      </c>
      <c r="AE387" s="133">
        <f>IF($O$19="X",$Q$9,'VA_k1=0.6_k2=0.4'!M386)</f>
        <v>5</v>
      </c>
      <c r="AF387" s="133">
        <f>IF($O$19="X",$R$9,IF($N$7="S1",'VA_k1=0.6_k2=0.4'!N386,IF($N$7="S2",'VA_k1=0.6_k2=0.4'!O386,IF($N$7="I",'VA_k1=0.6_k2=0.4'!P386,IF($N$7="R",'VA_k1=0.6_k2=0.4'!Q386,IF($N$7="D",'VA_k1=0.6_k2=0.4'!R386,IF($N$7="V",'VA_k1=0.6_k2=0.4'!S386,"")))))))</f>
        <v>0.24673704225551346</v>
      </c>
      <c r="AG387" s="133">
        <f>IF($O$20="X",$Q$9,'VA_k1=0.7_k2=0.3'!M386)</f>
        <v>5</v>
      </c>
      <c r="AH387" s="133">
        <f>IF($O$20="X",$R$9,IF($N$7="S1",'VA_k1=0.7_k2=0.3'!N386,IF($N$7="S2",'VA_k1=0.7_k2=0.3'!O386,IF($N$7="I",'VA_k1=0.7_k2=0.3'!P386,IF($N$7="R",'VA_k1=0.7_k2=0.3'!Q386,IF($N$7="D",'VA_k1=0.7_k2=0.3'!R386,IF($N$7="V",'VA_k1=0.7_k2=0.3'!S386,"")))))))</f>
        <v>0.24673704225551346</v>
      </c>
      <c r="AI387" s="133">
        <f>IF($O$21="X",$Q$9,'VA_k1=0.8_k2=0.2'!M386)</f>
        <v>5</v>
      </c>
      <c r="AJ387" s="133">
        <f>IF($O$21="X",$R$9,IF($N$7="S1",'VA_k1=0.8_k2=0.2'!N386,IF($N$7="S2",'VA_k1=0.8_k2=0.2'!O386,IF($N$7="I",'VA_k1=0.8_k2=0.2'!P386,IF($N$7="R",'VA_k1=0.8_k2=0.2'!Q386,IF($N$7="D",'VA_k1=0.8_k2=0.2'!R386,IF($N$7="V",'VA_k1=0.8_k2=0.2'!S386,"")))))))</f>
        <v>0.24673704225551346</v>
      </c>
      <c r="AK387" s="133" t="e">
        <f>IF($O$22="X",$Q$9,'VA_k1=0.9_k2=0.1'!M386)</f>
        <v>#N/A</v>
      </c>
      <c r="AL387" s="133" t="e">
        <f>IF($O$22="X",$R$9,IF($N$7="S1",'VA_k1=0.9_k2=0.1'!N386,IF($N$7="S2",'VA_k1=0.9_k2=0.1'!O386,IF($N$7="I",'VA_k1=0.9_k2=0.1'!P386,IF($N$7="R",'VA_k1=0.9_k2=0.1'!Q386,IF($N$7="D",'VA_k1=0.9_k2=0.1'!R386,IF($N$7="V",'VA_k1=0.9_k2=0.1'!S386,"")))))))</f>
        <v>#N/A</v>
      </c>
      <c r="AM387" s="133">
        <f>IF($O$23="X",$Q$9,'VA_k1=1.0_k2=0.0'!M386)</f>
        <v>5</v>
      </c>
      <c r="AN387" s="133">
        <f>IF($O$23="X",$R$9,IF($N$7="S1",'VA_k1=1.0_k2=0.0'!N386,IF($N$7="S2",'VA_k1=1.0_k2=0.0'!O386,IF($N$7="I",'VA_k1=1.0_k2=0.0'!P386,IF($N$7="R",'VA_k1=1.0_k2=0.0'!Q386,IF($N$7="D",'VA_k1=1.0_k2=0.0'!R386,IF($N$7="V",'VA_k1=1.0_k2=0.0'!S386,"")))))))</f>
        <v>0.24673704225551346</v>
      </c>
    </row>
    <row r="388" spans="17:40" x14ac:dyDescent="0.25">
      <c r="Q388" s="133" t="e">
        <f>IF($O$12="X",$Q$9,'RESULTS (2S)'!B402)</f>
        <v>#N/A</v>
      </c>
      <c r="R388" s="133" t="e">
        <f>IF($O$12="X",$R$9,IF($N$7="S1",'RESULTS (2S)'!C402,IF($N$7="S2",'RESULTS (2S)'!D402,IF($N$7="I",'RESULTS (2S)'!E402,IF($N$7="R",'RESULTS (2S)'!F402,IF($N$7="D",'RESULTS (2S)'!G402,IF($N$7="V",'RESULTS (2S)'!H402,"")))))))</f>
        <v>#N/A</v>
      </c>
      <c r="S388" s="133">
        <f>IF($O$13="X",$Q$9,'VA_k1=0.0_k2=1.0'!M387)</f>
        <v>5</v>
      </c>
      <c r="T388" s="133">
        <f>IF($O$13="X",$R$9,IF($N$7="S1",'VA_k1=0.0_k2=1.0'!N387,IF($N$7="S2",'VA_k1=0.0_k2=1.0'!O387,IF($N$7="I",'VA_k1=0.0_k2=1.0'!P387,IF($N$7="R",'VA_k1=0.0_k2=1.0'!Q387,IF($N$7="D",'VA_k1=0.0_k2=1.0'!R387,IF($N$7="V",'VA_k1=0.0_k2=1.0'!S387,"")))))))</f>
        <v>0.24673704225551346</v>
      </c>
      <c r="U388" s="133">
        <f>IF($O$14="X",$Q$9,'VA_k1=0.1_k2=0.9'!M387)</f>
        <v>5</v>
      </c>
      <c r="V388" s="133">
        <f>IF($O$14="X",$R$9,IF($N$7="S1",'VA_k1=0.1_k2=0.9'!N387,IF($N$7="S2",'VA_k1=0.1_k2=0.9'!O387,IF($N$7="I",'VA_k1=0.1_k2=0.9'!P387,IF($N$7="R",'VA_k1=0.1_k2=0.9'!Q387,IF($N$7="D",'VA_k1=0.1_k2=0.9'!R387,IF($N$7="V",'VA_k1=0.1_k2=0.9'!S387,"")))))))</f>
        <v>0.24673704225551346</v>
      </c>
      <c r="W388" s="133">
        <f>IF($O$15="X",$Q$9,'VA_k1=0.2_k2=0.8'!M387)</f>
        <v>5</v>
      </c>
      <c r="X388" s="133">
        <f>IF($O$15="X",$R$9,IF($N$7="S1",'VA_k1=0.2_k2=0.8'!N387,IF($N$7="S2",'VA_k1=0.2_k2=0.8'!O387,IF($N$7="I",'VA_k1=0.2_k2=0.8'!P387,IF($N$7="R",'VA_k1=0.2_k2=0.8'!Q387,IF($N$7="D",'VA_k1=0.2_k2=0.8'!R387,IF($N$7="V",'VA_k1=0.2_k2=0.8'!S387,"")))))))</f>
        <v>0.24673704225551346</v>
      </c>
      <c r="Y388" s="133">
        <f>IF($O$16="X",$Q$9,'VA_k1=0.3_k2=0.7'!M387)</f>
        <v>5</v>
      </c>
      <c r="Z388" s="133">
        <f>IF($O$16="X",$R$9,IF($N$7="S1",'VA_k1=0.3_k2=0.7'!N387,IF($N$7="S2",'VA_k1=0.3_k2=0.7'!O387,IF($N$7="I",'VA_k1=0.3_k2=0.7'!P387,IF($N$7="R",'VA_k1=0.3_k2=0.7'!Q387,IF($N$7="D",'VA_k1=0.3_k2=0.7'!R387,IF($N$7="V",'VA_k1=0.3_k2=0.7'!S387,"")))))))</f>
        <v>0.24673704225551346</v>
      </c>
      <c r="AA388" s="133">
        <f>IF($O$17="X",$Q$9,'VA_k1=0.4_k2=0.6'!M387)</f>
        <v>5</v>
      </c>
      <c r="AB388" s="133">
        <f>IF($O$17="X",$R$9,IF($N$7="S1",'VA_k1=0.4_k2=0.6'!N387,IF($N$7="S2",'VA_k1=0.4_k2=0.6'!O387,IF($N$7="I",'VA_k1=0.4_k2=0.6'!P387,IF($N$7="R",'VA_k1=0.4_k2=0.6'!Q387,IF($N$7="D",'VA_k1=0.4_k2=0.6'!R387,IF($N$7="V",'VA_k1=0.4_k2=0.6'!S387,"")))))))</f>
        <v>0.24673704225551346</v>
      </c>
      <c r="AC388" s="133">
        <f>IF($O$18="X",$Q$9,'VA_k1=0.5_k2=0.5'!M387)</f>
        <v>5</v>
      </c>
      <c r="AD388" s="133">
        <f>IF($O$18="X",$R$9,IF($N$7="S1",'VA_k1=0.5_k2=0.5'!N387,IF($N$7="S2",'VA_k1=0.5_k2=0.5'!O387,IF($N$7="I",'VA_k1=0.5_k2=0.5'!P387,IF($N$7="R",'VA_k1=0.5_k2=0.5'!Q387,IF($N$7="D",'VA_k1=0.5_k2=0.5'!R387,IF($N$7="V",'VA_k1=0.5_k2=0.5'!S387,"")))))))</f>
        <v>0.24673704225551346</v>
      </c>
      <c r="AE388" s="133">
        <f>IF($O$19="X",$Q$9,'VA_k1=0.6_k2=0.4'!M387)</f>
        <v>5</v>
      </c>
      <c r="AF388" s="133">
        <f>IF($O$19="X",$R$9,IF($N$7="S1",'VA_k1=0.6_k2=0.4'!N387,IF($N$7="S2",'VA_k1=0.6_k2=0.4'!O387,IF($N$7="I",'VA_k1=0.6_k2=0.4'!P387,IF($N$7="R",'VA_k1=0.6_k2=0.4'!Q387,IF($N$7="D",'VA_k1=0.6_k2=0.4'!R387,IF($N$7="V",'VA_k1=0.6_k2=0.4'!S387,"")))))))</f>
        <v>0.24673704225551346</v>
      </c>
      <c r="AG388" s="133">
        <f>IF($O$20="X",$Q$9,'VA_k1=0.7_k2=0.3'!M387)</f>
        <v>5</v>
      </c>
      <c r="AH388" s="133">
        <f>IF($O$20="X",$R$9,IF($N$7="S1",'VA_k1=0.7_k2=0.3'!N387,IF($N$7="S2",'VA_k1=0.7_k2=0.3'!O387,IF($N$7="I",'VA_k1=0.7_k2=0.3'!P387,IF($N$7="R",'VA_k1=0.7_k2=0.3'!Q387,IF($N$7="D",'VA_k1=0.7_k2=0.3'!R387,IF($N$7="V",'VA_k1=0.7_k2=0.3'!S387,"")))))))</f>
        <v>0.24673704225551346</v>
      </c>
      <c r="AI388" s="133">
        <f>IF($O$21="X",$Q$9,'VA_k1=0.8_k2=0.2'!M387)</f>
        <v>5</v>
      </c>
      <c r="AJ388" s="133">
        <f>IF($O$21="X",$R$9,IF($N$7="S1",'VA_k1=0.8_k2=0.2'!N387,IF($N$7="S2",'VA_k1=0.8_k2=0.2'!O387,IF($N$7="I",'VA_k1=0.8_k2=0.2'!P387,IF($N$7="R",'VA_k1=0.8_k2=0.2'!Q387,IF($N$7="D",'VA_k1=0.8_k2=0.2'!R387,IF($N$7="V",'VA_k1=0.8_k2=0.2'!S387,"")))))))</f>
        <v>0.24673704225551346</v>
      </c>
      <c r="AK388" s="133" t="e">
        <f>IF($O$22="X",$Q$9,'VA_k1=0.9_k2=0.1'!M387)</f>
        <v>#N/A</v>
      </c>
      <c r="AL388" s="133" t="e">
        <f>IF($O$22="X",$R$9,IF($N$7="S1",'VA_k1=0.9_k2=0.1'!N387,IF($N$7="S2",'VA_k1=0.9_k2=0.1'!O387,IF($N$7="I",'VA_k1=0.9_k2=0.1'!P387,IF($N$7="R",'VA_k1=0.9_k2=0.1'!Q387,IF($N$7="D",'VA_k1=0.9_k2=0.1'!R387,IF($N$7="V",'VA_k1=0.9_k2=0.1'!S387,"")))))))</f>
        <v>#N/A</v>
      </c>
      <c r="AM388" s="133">
        <f>IF($O$23="X",$Q$9,'VA_k1=1.0_k2=0.0'!M387)</f>
        <v>5</v>
      </c>
      <c r="AN388" s="133">
        <f>IF($O$23="X",$R$9,IF($N$7="S1",'VA_k1=1.0_k2=0.0'!N387,IF($N$7="S2",'VA_k1=1.0_k2=0.0'!O387,IF($N$7="I",'VA_k1=1.0_k2=0.0'!P387,IF($N$7="R",'VA_k1=1.0_k2=0.0'!Q387,IF($N$7="D",'VA_k1=1.0_k2=0.0'!R387,IF($N$7="V",'VA_k1=1.0_k2=0.0'!S387,"")))))))</f>
        <v>0.24673704225551346</v>
      </c>
    </row>
    <row r="389" spans="17:40" x14ac:dyDescent="0.25">
      <c r="Q389" s="133" t="e">
        <f>IF($O$12="X",$Q$9,'RESULTS (2S)'!B403)</f>
        <v>#N/A</v>
      </c>
      <c r="R389" s="133" t="e">
        <f>IF($O$12="X",$R$9,IF($N$7="S1",'RESULTS (2S)'!C403,IF($N$7="S2",'RESULTS (2S)'!D403,IF($N$7="I",'RESULTS (2S)'!E403,IF($N$7="R",'RESULTS (2S)'!F403,IF($N$7="D",'RESULTS (2S)'!G403,IF($N$7="V",'RESULTS (2S)'!H403,"")))))))</f>
        <v>#N/A</v>
      </c>
      <c r="S389" s="133">
        <f>IF($O$13="X",$Q$9,'VA_k1=0.0_k2=1.0'!M388)</f>
        <v>5</v>
      </c>
      <c r="T389" s="133">
        <f>IF($O$13="X",$R$9,IF($N$7="S1",'VA_k1=0.0_k2=1.0'!N388,IF($N$7="S2",'VA_k1=0.0_k2=1.0'!O388,IF($N$7="I",'VA_k1=0.0_k2=1.0'!P388,IF($N$7="R",'VA_k1=0.0_k2=1.0'!Q388,IF($N$7="D",'VA_k1=0.0_k2=1.0'!R388,IF($N$7="V",'VA_k1=0.0_k2=1.0'!S388,"")))))))</f>
        <v>0.24673704225551346</v>
      </c>
      <c r="U389" s="133">
        <f>IF($O$14="X",$Q$9,'VA_k1=0.1_k2=0.9'!M388)</f>
        <v>5</v>
      </c>
      <c r="V389" s="133">
        <f>IF($O$14="X",$R$9,IF($N$7="S1",'VA_k1=0.1_k2=0.9'!N388,IF($N$7="S2",'VA_k1=0.1_k2=0.9'!O388,IF($N$7="I",'VA_k1=0.1_k2=0.9'!P388,IF($N$7="R",'VA_k1=0.1_k2=0.9'!Q388,IF($N$7="D",'VA_k1=0.1_k2=0.9'!R388,IF($N$7="V",'VA_k1=0.1_k2=0.9'!S388,"")))))))</f>
        <v>0.24673704225551346</v>
      </c>
      <c r="W389" s="133">
        <f>IF($O$15="X",$Q$9,'VA_k1=0.2_k2=0.8'!M388)</f>
        <v>5</v>
      </c>
      <c r="X389" s="133">
        <f>IF($O$15="X",$R$9,IF($N$7="S1",'VA_k1=0.2_k2=0.8'!N388,IF($N$7="S2",'VA_k1=0.2_k2=0.8'!O388,IF($N$7="I",'VA_k1=0.2_k2=0.8'!P388,IF($N$7="R",'VA_k1=0.2_k2=0.8'!Q388,IF($N$7="D",'VA_k1=0.2_k2=0.8'!R388,IF($N$7="V",'VA_k1=0.2_k2=0.8'!S388,"")))))))</f>
        <v>0.24673704225551346</v>
      </c>
      <c r="Y389" s="133">
        <f>IF($O$16="X",$Q$9,'VA_k1=0.3_k2=0.7'!M388)</f>
        <v>5</v>
      </c>
      <c r="Z389" s="133">
        <f>IF($O$16="X",$R$9,IF($N$7="S1",'VA_k1=0.3_k2=0.7'!N388,IF($N$7="S2",'VA_k1=0.3_k2=0.7'!O388,IF($N$7="I",'VA_k1=0.3_k2=0.7'!P388,IF($N$7="R",'VA_k1=0.3_k2=0.7'!Q388,IF($N$7="D",'VA_k1=0.3_k2=0.7'!R388,IF($N$7="V",'VA_k1=0.3_k2=0.7'!S388,"")))))))</f>
        <v>0.24673704225551346</v>
      </c>
      <c r="AA389" s="133">
        <f>IF($O$17="X",$Q$9,'VA_k1=0.4_k2=0.6'!M388)</f>
        <v>5</v>
      </c>
      <c r="AB389" s="133">
        <f>IF($O$17="X",$R$9,IF($N$7="S1",'VA_k1=0.4_k2=0.6'!N388,IF($N$7="S2",'VA_k1=0.4_k2=0.6'!O388,IF($N$7="I",'VA_k1=0.4_k2=0.6'!P388,IF($N$7="R",'VA_k1=0.4_k2=0.6'!Q388,IF($N$7="D",'VA_k1=0.4_k2=0.6'!R388,IF($N$7="V",'VA_k1=0.4_k2=0.6'!S388,"")))))))</f>
        <v>0.24673704225551346</v>
      </c>
      <c r="AC389" s="133">
        <f>IF($O$18="X",$Q$9,'VA_k1=0.5_k2=0.5'!M388)</f>
        <v>5</v>
      </c>
      <c r="AD389" s="133">
        <f>IF($O$18="X",$R$9,IF($N$7="S1",'VA_k1=0.5_k2=0.5'!N388,IF($N$7="S2",'VA_k1=0.5_k2=0.5'!O388,IF($N$7="I",'VA_k1=0.5_k2=0.5'!P388,IF($N$7="R",'VA_k1=0.5_k2=0.5'!Q388,IF($N$7="D",'VA_k1=0.5_k2=0.5'!R388,IF($N$7="V",'VA_k1=0.5_k2=0.5'!S388,"")))))))</f>
        <v>0.24673704225551346</v>
      </c>
      <c r="AE389" s="133">
        <f>IF($O$19="X",$Q$9,'VA_k1=0.6_k2=0.4'!M388)</f>
        <v>5</v>
      </c>
      <c r="AF389" s="133">
        <f>IF($O$19="X",$R$9,IF($N$7="S1",'VA_k1=0.6_k2=0.4'!N388,IF($N$7="S2",'VA_k1=0.6_k2=0.4'!O388,IF($N$7="I",'VA_k1=0.6_k2=0.4'!P388,IF($N$7="R",'VA_k1=0.6_k2=0.4'!Q388,IF($N$7="D",'VA_k1=0.6_k2=0.4'!R388,IF($N$7="V",'VA_k1=0.6_k2=0.4'!S388,"")))))))</f>
        <v>0.24673704225551346</v>
      </c>
      <c r="AG389" s="133">
        <f>IF($O$20="X",$Q$9,'VA_k1=0.7_k2=0.3'!M388)</f>
        <v>5</v>
      </c>
      <c r="AH389" s="133">
        <f>IF($O$20="X",$R$9,IF($N$7="S1",'VA_k1=0.7_k2=0.3'!N388,IF($N$7="S2",'VA_k1=0.7_k2=0.3'!O388,IF($N$7="I",'VA_k1=0.7_k2=0.3'!P388,IF($N$7="R",'VA_k1=0.7_k2=0.3'!Q388,IF($N$7="D",'VA_k1=0.7_k2=0.3'!R388,IF($N$7="V",'VA_k1=0.7_k2=0.3'!S388,"")))))))</f>
        <v>0.24673704225551346</v>
      </c>
      <c r="AI389" s="133">
        <f>IF($O$21="X",$Q$9,'VA_k1=0.8_k2=0.2'!M388)</f>
        <v>5</v>
      </c>
      <c r="AJ389" s="133">
        <f>IF($O$21="X",$R$9,IF($N$7="S1",'VA_k1=0.8_k2=0.2'!N388,IF($N$7="S2",'VA_k1=0.8_k2=0.2'!O388,IF($N$7="I",'VA_k1=0.8_k2=0.2'!P388,IF($N$7="R",'VA_k1=0.8_k2=0.2'!Q388,IF($N$7="D",'VA_k1=0.8_k2=0.2'!R388,IF($N$7="V",'VA_k1=0.8_k2=0.2'!S388,"")))))))</f>
        <v>0.24673704225551346</v>
      </c>
      <c r="AK389" s="133" t="e">
        <f>IF($O$22="X",$Q$9,'VA_k1=0.9_k2=0.1'!M388)</f>
        <v>#N/A</v>
      </c>
      <c r="AL389" s="133" t="e">
        <f>IF($O$22="X",$R$9,IF($N$7="S1",'VA_k1=0.9_k2=0.1'!N388,IF($N$7="S2",'VA_k1=0.9_k2=0.1'!O388,IF($N$7="I",'VA_k1=0.9_k2=0.1'!P388,IF($N$7="R",'VA_k1=0.9_k2=0.1'!Q388,IF($N$7="D",'VA_k1=0.9_k2=0.1'!R388,IF($N$7="V",'VA_k1=0.9_k2=0.1'!S388,"")))))))</f>
        <v>#N/A</v>
      </c>
      <c r="AM389" s="133">
        <f>IF($O$23="X",$Q$9,'VA_k1=1.0_k2=0.0'!M388)</f>
        <v>5</v>
      </c>
      <c r="AN389" s="133">
        <f>IF($O$23="X",$R$9,IF($N$7="S1",'VA_k1=1.0_k2=0.0'!N388,IF($N$7="S2",'VA_k1=1.0_k2=0.0'!O388,IF($N$7="I",'VA_k1=1.0_k2=0.0'!P388,IF($N$7="R",'VA_k1=1.0_k2=0.0'!Q388,IF($N$7="D",'VA_k1=1.0_k2=0.0'!R388,IF($N$7="V",'VA_k1=1.0_k2=0.0'!S388,"")))))))</f>
        <v>0.24673704225551346</v>
      </c>
    </row>
    <row r="390" spans="17:40" x14ac:dyDescent="0.25">
      <c r="Q390" s="133" t="e">
        <f>IF($O$12="X",$Q$9,'RESULTS (2S)'!B404)</f>
        <v>#N/A</v>
      </c>
      <c r="R390" s="133" t="e">
        <f>IF($O$12="X",$R$9,IF($N$7="S1",'RESULTS (2S)'!C404,IF($N$7="S2",'RESULTS (2S)'!D404,IF($N$7="I",'RESULTS (2S)'!E404,IF($N$7="R",'RESULTS (2S)'!F404,IF($N$7="D",'RESULTS (2S)'!G404,IF($N$7="V",'RESULTS (2S)'!H404,"")))))))</f>
        <v>#N/A</v>
      </c>
      <c r="S390" s="133">
        <f>IF($O$13="X",$Q$9,'VA_k1=0.0_k2=1.0'!M389)</f>
        <v>5</v>
      </c>
      <c r="T390" s="133">
        <f>IF($O$13="X",$R$9,IF($N$7="S1",'VA_k1=0.0_k2=1.0'!N389,IF($N$7="S2",'VA_k1=0.0_k2=1.0'!O389,IF($N$7="I",'VA_k1=0.0_k2=1.0'!P389,IF($N$7="R",'VA_k1=0.0_k2=1.0'!Q389,IF($N$7="D",'VA_k1=0.0_k2=1.0'!R389,IF($N$7="V",'VA_k1=0.0_k2=1.0'!S389,"")))))))</f>
        <v>0.24673704225551346</v>
      </c>
      <c r="U390" s="133">
        <f>IF($O$14="X",$Q$9,'VA_k1=0.1_k2=0.9'!M389)</f>
        <v>5</v>
      </c>
      <c r="V390" s="133">
        <f>IF($O$14="X",$R$9,IF($N$7="S1",'VA_k1=0.1_k2=0.9'!N389,IF($N$7="S2",'VA_k1=0.1_k2=0.9'!O389,IF($N$7="I",'VA_k1=0.1_k2=0.9'!P389,IF($N$7="R",'VA_k1=0.1_k2=0.9'!Q389,IF($N$7="D",'VA_k1=0.1_k2=0.9'!R389,IF($N$7="V",'VA_k1=0.1_k2=0.9'!S389,"")))))))</f>
        <v>0.24673704225551346</v>
      </c>
      <c r="W390" s="133">
        <f>IF($O$15="X",$Q$9,'VA_k1=0.2_k2=0.8'!M389)</f>
        <v>5</v>
      </c>
      <c r="X390" s="133">
        <f>IF($O$15="X",$R$9,IF($N$7="S1",'VA_k1=0.2_k2=0.8'!N389,IF($N$7="S2",'VA_k1=0.2_k2=0.8'!O389,IF($N$7="I",'VA_k1=0.2_k2=0.8'!P389,IF($N$7="R",'VA_k1=0.2_k2=0.8'!Q389,IF($N$7="D",'VA_k1=0.2_k2=0.8'!R389,IF($N$7="V",'VA_k1=0.2_k2=0.8'!S389,"")))))))</f>
        <v>0.24673704225551346</v>
      </c>
      <c r="Y390" s="133">
        <f>IF($O$16="X",$Q$9,'VA_k1=0.3_k2=0.7'!M389)</f>
        <v>5</v>
      </c>
      <c r="Z390" s="133">
        <f>IF($O$16="X",$R$9,IF($N$7="S1",'VA_k1=0.3_k2=0.7'!N389,IF($N$7="S2",'VA_k1=0.3_k2=0.7'!O389,IF($N$7="I",'VA_k1=0.3_k2=0.7'!P389,IF($N$7="R",'VA_k1=0.3_k2=0.7'!Q389,IF($N$7="D",'VA_k1=0.3_k2=0.7'!R389,IF($N$7="V",'VA_k1=0.3_k2=0.7'!S389,"")))))))</f>
        <v>0.24673704225551346</v>
      </c>
      <c r="AA390" s="133">
        <f>IF($O$17="X",$Q$9,'VA_k1=0.4_k2=0.6'!M389)</f>
        <v>5</v>
      </c>
      <c r="AB390" s="133">
        <f>IF($O$17="X",$R$9,IF($N$7="S1",'VA_k1=0.4_k2=0.6'!N389,IF($N$7="S2",'VA_k1=0.4_k2=0.6'!O389,IF($N$7="I",'VA_k1=0.4_k2=0.6'!P389,IF($N$7="R",'VA_k1=0.4_k2=0.6'!Q389,IF($N$7="D",'VA_k1=0.4_k2=0.6'!R389,IF($N$7="V",'VA_k1=0.4_k2=0.6'!S389,"")))))))</f>
        <v>0.24673704225551346</v>
      </c>
      <c r="AC390" s="133">
        <f>IF($O$18="X",$Q$9,'VA_k1=0.5_k2=0.5'!M389)</f>
        <v>5</v>
      </c>
      <c r="AD390" s="133">
        <f>IF($O$18="X",$R$9,IF($N$7="S1",'VA_k1=0.5_k2=0.5'!N389,IF($N$7="S2",'VA_k1=0.5_k2=0.5'!O389,IF($N$7="I",'VA_k1=0.5_k2=0.5'!P389,IF($N$7="R",'VA_k1=0.5_k2=0.5'!Q389,IF($N$7="D",'VA_k1=0.5_k2=0.5'!R389,IF($N$7="V",'VA_k1=0.5_k2=0.5'!S389,"")))))))</f>
        <v>0.24673704225551346</v>
      </c>
      <c r="AE390" s="133">
        <f>IF($O$19="X",$Q$9,'VA_k1=0.6_k2=0.4'!M389)</f>
        <v>5</v>
      </c>
      <c r="AF390" s="133">
        <f>IF($O$19="X",$R$9,IF($N$7="S1",'VA_k1=0.6_k2=0.4'!N389,IF($N$7="S2",'VA_k1=0.6_k2=0.4'!O389,IF($N$7="I",'VA_k1=0.6_k2=0.4'!P389,IF($N$7="R",'VA_k1=0.6_k2=0.4'!Q389,IF($N$7="D",'VA_k1=0.6_k2=0.4'!R389,IF($N$7="V",'VA_k1=0.6_k2=0.4'!S389,"")))))))</f>
        <v>0.24673704225551346</v>
      </c>
      <c r="AG390" s="133">
        <f>IF($O$20="X",$Q$9,'VA_k1=0.7_k2=0.3'!M389)</f>
        <v>5</v>
      </c>
      <c r="AH390" s="133">
        <f>IF($O$20="X",$R$9,IF($N$7="S1",'VA_k1=0.7_k2=0.3'!N389,IF($N$7="S2",'VA_k1=0.7_k2=0.3'!O389,IF($N$7="I",'VA_k1=0.7_k2=0.3'!P389,IF($N$7="R",'VA_k1=0.7_k2=0.3'!Q389,IF($N$7="D",'VA_k1=0.7_k2=0.3'!R389,IF($N$7="V",'VA_k1=0.7_k2=0.3'!S389,"")))))))</f>
        <v>0.24673704225551346</v>
      </c>
      <c r="AI390" s="133">
        <f>IF($O$21="X",$Q$9,'VA_k1=0.8_k2=0.2'!M389)</f>
        <v>5</v>
      </c>
      <c r="AJ390" s="133">
        <f>IF($O$21="X",$R$9,IF($N$7="S1",'VA_k1=0.8_k2=0.2'!N389,IF($N$7="S2",'VA_k1=0.8_k2=0.2'!O389,IF($N$7="I",'VA_k1=0.8_k2=0.2'!P389,IF($N$7="R",'VA_k1=0.8_k2=0.2'!Q389,IF($N$7="D",'VA_k1=0.8_k2=0.2'!R389,IF($N$7="V",'VA_k1=0.8_k2=0.2'!S389,"")))))))</f>
        <v>0.24673704225551346</v>
      </c>
      <c r="AK390" s="133" t="e">
        <f>IF($O$22="X",$Q$9,'VA_k1=0.9_k2=0.1'!M389)</f>
        <v>#N/A</v>
      </c>
      <c r="AL390" s="133" t="e">
        <f>IF($O$22="X",$R$9,IF($N$7="S1",'VA_k1=0.9_k2=0.1'!N389,IF($N$7="S2",'VA_k1=0.9_k2=0.1'!O389,IF($N$7="I",'VA_k1=0.9_k2=0.1'!P389,IF($N$7="R",'VA_k1=0.9_k2=0.1'!Q389,IF($N$7="D",'VA_k1=0.9_k2=0.1'!R389,IF($N$7="V",'VA_k1=0.9_k2=0.1'!S389,"")))))))</f>
        <v>#N/A</v>
      </c>
      <c r="AM390" s="133">
        <f>IF($O$23="X",$Q$9,'VA_k1=1.0_k2=0.0'!M389)</f>
        <v>5</v>
      </c>
      <c r="AN390" s="133">
        <f>IF($O$23="X",$R$9,IF($N$7="S1",'VA_k1=1.0_k2=0.0'!N389,IF($N$7="S2",'VA_k1=1.0_k2=0.0'!O389,IF($N$7="I",'VA_k1=1.0_k2=0.0'!P389,IF($N$7="R",'VA_k1=1.0_k2=0.0'!Q389,IF($N$7="D",'VA_k1=1.0_k2=0.0'!R389,IF($N$7="V",'VA_k1=1.0_k2=0.0'!S389,"")))))))</f>
        <v>0.24673704225551346</v>
      </c>
    </row>
    <row r="391" spans="17:40" x14ac:dyDescent="0.25">
      <c r="Q391" s="133" t="e">
        <f>IF($O$12="X",$Q$9,'RESULTS (2S)'!B405)</f>
        <v>#N/A</v>
      </c>
      <c r="R391" s="133" t="e">
        <f>IF($O$12="X",$R$9,IF($N$7="S1",'RESULTS (2S)'!C405,IF($N$7="S2",'RESULTS (2S)'!D405,IF($N$7="I",'RESULTS (2S)'!E405,IF($N$7="R",'RESULTS (2S)'!F405,IF($N$7="D",'RESULTS (2S)'!G405,IF($N$7="V",'RESULTS (2S)'!H405,"")))))))</f>
        <v>#N/A</v>
      </c>
      <c r="S391" s="133">
        <f>IF($O$13="X",$Q$9,'VA_k1=0.0_k2=1.0'!M390)</f>
        <v>5</v>
      </c>
      <c r="T391" s="133">
        <f>IF($O$13="X",$R$9,IF($N$7="S1",'VA_k1=0.0_k2=1.0'!N390,IF($N$7="S2",'VA_k1=0.0_k2=1.0'!O390,IF($N$7="I",'VA_k1=0.0_k2=1.0'!P390,IF($N$7="R",'VA_k1=0.0_k2=1.0'!Q390,IF($N$7="D",'VA_k1=0.0_k2=1.0'!R390,IF($N$7="V",'VA_k1=0.0_k2=1.0'!S390,"")))))))</f>
        <v>0.24673704225551346</v>
      </c>
      <c r="U391" s="133">
        <f>IF($O$14="X",$Q$9,'VA_k1=0.1_k2=0.9'!M390)</f>
        <v>5</v>
      </c>
      <c r="V391" s="133">
        <f>IF($O$14="X",$R$9,IF($N$7="S1",'VA_k1=0.1_k2=0.9'!N390,IF($N$7="S2",'VA_k1=0.1_k2=0.9'!O390,IF($N$7="I",'VA_k1=0.1_k2=0.9'!P390,IF($N$7="R",'VA_k1=0.1_k2=0.9'!Q390,IF($N$7="D",'VA_k1=0.1_k2=0.9'!R390,IF($N$7="V",'VA_k1=0.1_k2=0.9'!S390,"")))))))</f>
        <v>0.24673704225551346</v>
      </c>
      <c r="W391" s="133">
        <f>IF($O$15="X",$Q$9,'VA_k1=0.2_k2=0.8'!M390)</f>
        <v>5</v>
      </c>
      <c r="X391" s="133">
        <f>IF($O$15="X",$R$9,IF($N$7="S1",'VA_k1=0.2_k2=0.8'!N390,IF($N$7="S2",'VA_k1=0.2_k2=0.8'!O390,IF($N$7="I",'VA_k1=0.2_k2=0.8'!P390,IF($N$7="R",'VA_k1=0.2_k2=0.8'!Q390,IF($N$7="D",'VA_k1=0.2_k2=0.8'!R390,IF($N$7="V",'VA_k1=0.2_k2=0.8'!S390,"")))))))</f>
        <v>0.24673704225551346</v>
      </c>
      <c r="Y391" s="133">
        <f>IF($O$16="X",$Q$9,'VA_k1=0.3_k2=0.7'!M390)</f>
        <v>5</v>
      </c>
      <c r="Z391" s="133">
        <f>IF($O$16="X",$R$9,IF($N$7="S1",'VA_k1=0.3_k2=0.7'!N390,IF($N$7="S2",'VA_k1=0.3_k2=0.7'!O390,IF($N$7="I",'VA_k1=0.3_k2=0.7'!P390,IF($N$7="R",'VA_k1=0.3_k2=0.7'!Q390,IF($N$7="D",'VA_k1=0.3_k2=0.7'!R390,IF($N$7="V",'VA_k1=0.3_k2=0.7'!S390,"")))))))</f>
        <v>0.24673704225551346</v>
      </c>
      <c r="AA391" s="133">
        <f>IF($O$17="X",$Q$9,'VA_k1=0.4_k2=0.6'!M390)</f>
        <v>5</v>
      </c>
      <c r="AB391" s="133">
        <f>IF($O$17="X",$R$9,IF($N$7="S1",'VA_k1=0.4_k2=0.6'!N390,IF($N$7="S2",'VA_k1=0.4_k2=0.6'!O390,IF($N$7="I",'VA_k1=0.4_k2=0.6'!P390,IF($N$7="R",'VA_k1=0.4_k2=0.6'!Q390,IF($N$7="D",'VA_k1=0.4_k2=0.6'!R390,IF($N$7="V",'VA_k1=0.4_k2=0.6'!S390,"")))))))</f>
        <v>0.24673704225551346</v>
      </c>
      <c r="AC391" s="133">
        <f>IF($O$18="X",$Q$9,'VA_k1=0.5_k2=0.5'!M390)</f>
        <v>5</v>
      </c>
      <c r="AD391" s="133">
        <f>IF($O$18="X",$R$9,IF($N$7="S1",'VA_k1=0.5_k2=0.5'!N390,IF($N$7="S2",'VA_k1=0.5_k2=0.5'!O390,IF($N$7="I",'VA_k1=0.5_k2=0.5'!P390,IF($N$7="R",'VA_k1=0.5_k2=0.5'!Q390,IF($N$7="D",'VA_k1=0.5_k2=0.5'!R390,IF($N$7="V",'VA_k1=0.5_k2=0.5'!S390,"")))))))</f>
        <v>0.24673704225551346</v>
      </c>
      <c r="AE391" s="133">
        <f>IF($O$19="X",$Q$9,'VA_k1=0.6_k2=0.4'!M390)</f>
        <v>5</v>
      </c>
      <c r="AF391" s="133">
        <f>IF($O$19="X",$R$9,IF($N$7="S1",'VA_k1=0.6_k2=0.4'!N390,IF($N$7="S2",'VA_k1=0.6_k2=0.4'!O390,IF($N$7="I",'VA_k1=0.6_k2=0.4'!P390,IF($N$7="R",'VA_k1=0.6_k2=0.4'!Q390,IF($N$7="D",'VA_k1=0.6_k2=0.4'!R390,IF($N$7="V",'VA_k1=0.6_k2=0.4'!S390,"")))))))</f>
        <v>0.24673704225551346</v>
      </c>
      <c r="AG391" s="133">
        <f>IF($O$20="X",$Q$9,'VA_k1=0.7_k2=0.3'!M390)</f>
        <v>5</v>
      </c>
      <c r="AH391" s="133">
        <f>IF($O$20="X",$R$9,IF($N$7="S1",'VA_k1=0.7_k2=0.3'!N390,IF($N$7="S2",'VA_k1=0.7_k2=0.3'!O390,IF($N$7="I",'VA_k1=0.7_k2=0.3'!P390,IF($N$7="R",'VA_k1=0.7_k2=0.3'!Q390,IF($N$7="D",'VA_k1=0.7_k2=0.3'!R390,IF($N$7="V",'VA_k1=0.7_k2=0.3'!S390,"")))))))</f>
        <v>0.24673704225551346</v>
      </c>
      <c r="AI391" s="133">
        <f>IF($O$21="X",$Q$9,'VA_k1=0.8_k2=0.2'!M390)</f>
        <v>5</v>
      </c>
      <c r="AJ391" s="133">
        <f>IF($O$21="X",$R$9,IF($N$7="S1",'VA_k1=0.8_k2=0.2'!N390,IF($N$7="S2",'VA_k1=0.8_k2=0.2'!O390,IF($N$7="I",'VA_k1=0.8_k2=0.2'!P390,IF($N$7="R",'VA_k1=0.8_k2=0.2'!Q390,IF($N$7="D",'VA_k1=0.8_k2=0.2'!R390,IF($N$7="V",'VA_k1=0.8_k2=0.2'!S390,"")))))))</f>
        <v>0.24673704225551346</v>
      </c>
      <c r="AK391" s="133" t="e">
        <f>IF($O$22="X",$Q$9,'VA_k1=0.9_k2=0.1'!M390)</f>
        <v>#N/A</v>
      </c>
      <c r="AL391" s="133" t="e">
        <f>IF($O$22="X",$R$9,IF($N$7="S1",'VA_k1=0.9_k2=0.1'!N390,IF($N$7="S2",'VA_k1=0.9_k2=0.1'!O390,IF($N$7="I",'VA_k1=0.9_k2=0.1'!P390,IF($N$7="R",'VA_k1=0.9_k2=0.1'!Q390,IF($N$7="D",'VA_k1=0.9_k2=0.1'!R390,IF($N$7="V",'VA_k1=0.9_k2=0.1'!S390,"")))))))</f>
        <v>#N/A</v>
      </c>
      <c r="AM391" s="133">
        <f>IF($O$23="X",$Q$9,'VA_k1=1.0_k2=0.0'!M390)</f>
        <v>5</v>
      </c>
      <c r="AN391" s="133">
        <f>IF($O$23="X",$R$9,IF($N$7="S1",'VA_k1=1.0_k2=0.0'!N390,IF($N$7="S2",'VA_k1=1.0_k2=0.0'!O390,IF($N$7="I",'VA_k1=1.0_k2=0.0'!P390,IF($N$7="R",'VA_k1=1.0_k2=0.0'!Q390,IF($N$7="D",'VA_k1=1.0_k2=0.0'!R390,IF($N$7="V",'VA_k1=1.0_k2=0.0'!S390,"")))))))</f>
        <v>0.24673704225551346</v>
      </c>
    </row>
    <row r="392" spans="17:40" x14ac:dyDescent="0.25">
      <c r="Q392" s="133" t="e">
        <f>IF($O$12="X",$Q$9,'RESULTS (2S)'!B406)</f>
        <v>#N/A</v>
      </c>
      <c r="R392" s="133" t="e">
        <f>IF($O$12="X",$R$9,IF($N$7="S1",'RESULTS (2S)'!C406,IF($N$7="S2",'RESULTS (2S)'!D406,IF($N$7="I",'RESULTS (2S)'!E406,IF($N$7="R",'RESULTS (2S)'!F406,IF($N$7="D",'RESULTS (2S)'!G406,IF($N$7="V",'RESULTS (2S)'!H406,"")))))))</f>
        <v>#N/A</v>
      </c>
      <c r="S392" s="133">
        <f>IF($O$13="X",$Q$9,'VA_k1=0.0_k2=1.0'!M391)</f>
        <v>5</v>
      </c>
      <c r="T392" s="133">
        <f>IF($O$13="X",$R$9,IF($N$7="S1",'VA_k1=0.0_k2=1.0'!N391,IF($N$7="S2",'VA_k1=0.0_k2=1.0'!O391,IF($N$7="I",'VA_k1=0.0_k2=1.0'!P391,IF($N$7="R",'VA_k1=0.0_k2=1.0'!Q391,IF($N$7="D",'VA_k1=0.0_k2=1.0'!R391,IF($N$7="V",'VA_k1=0.0_k2=1.0'!S391,"")))))))</f>
        <v>0.24673704225551346</v>
      </c>
      <c r="U392" s="133">
        <f>IF($O$14="X",$Q$9,'VA_k1=0.1_k2=0.9'!M391)</f>
        <v>5</v>
      </c>
      <c r="V392" s="133">
        <f>IF($O$14="X",$R$9,IF($N$7="S1",'VA_k1=0.1_k2=0.9'!N391,IF($N$7="S2",'VA_k1=0.1_k2=0.9'!O391,IF($N$7="I",'VA_k1=0.1_k2=0.9'!P391,IF($N$7="R",'VA_k1=0.1_k2=0.9'!Q391,IF($N$7="D",'VA_k1=0.1_k2=0.9'!R391,IF($N$7="V",'VA_k1=0.1_k2=0.9'!S391,"")))))))</f>
        <v>0.24673704225551346</v>
      </c>
      <c r="W392" s="133">
        <f>IF($O$15="X",$Q$9,'VA_k1=0.2_k2=0.8'!M391)</f>
        <v>5</v>
      </c>
      <c r="X392" s="133">
        <f>IF($O$15="X",$R$9,IF($N$7="S1",'VA_k1=0.2_k2=0.8'!N391,IF($N$7="S2",'VA_k1=0.2_k2=0.8'!O391,IF($N$7="I",'VA_k1=0.2_k2=0.8'!P391,IF($N$7="R",'VA_k1=0.2_k2=0.8'!Q391,IF($N$7="D",'VA_k1=0.2_k2=0.8'!R391,IF($N$7="V",'VA_k1=0.2_k2=0.8'!S391,"")))))))</f>
        <v>0.24673704225551346</v>
      </c>
      <c r="Y392" s="133">
        <f>IF($O$16="X",$Q$9,'VA_k1=0.3_k2=0.7'!M391)</f>
        <v>5</v>
      </c>
      <c r="Z392" s="133">
        <f>IF($O$16="X",$R$9,IF($N$7="S1",'VA_k1=0.3_k2=0.7'!N391,IF($N$7="S2",'VA_k1=0.3_k2=0.7'!O391,IF($N$7="I",'VA_k1=0.3_k2=0.7'!P391,IF($N$7="R",'VA_k1=0.3_k2=0.7'!Q391,IF($N$7="D",'VA_k1=0.3_k2=0.7'!R391,IF($N$7="V",'VA_k1=0.3_k2=0.7'!S391,"")))))))</f>
        <v>0.24673704225551346</v>
      </c>
      <c r="AA392" s="133">
        <f>IF($O$17="X",$Q$9,'VA_k1=0.4_k2=0.6'!M391)</f>
        <v>5</v>
      </c>
      <c r="AB392" s="133">
        <f>IF($O$17="X",$R$9,IF($N$7="S1",'VA_k1=0.4_k2=0.6'!N391,IF($N$7="S2",'VA_k1=0.4_k2=0.6'!O391,IF($N$7="I",'VA_k1=0.4_k2=0.6'!P391,IF($N$7="R",'VA_k1=0.4_k2=0.6'!Q391,IF($N$7="D",'VA_k1=0.4_k2=0.6'!R391,IF($N$7="V",'VA_k1=0.4_k2=0.6'!S391,"")))))))</f>
        <v>0.24673704225551346</v>
      </c>
      <c r="AC392" s="133">
        <f>IF($O$18="X",$Q$9,'VA_k1=0.5_k2=0.5'!M391)</f>
        <v>5</v>
      </c>
      <c r="AD392" s="133">
        <f>IF($O$18="X",$R$9,IF($N$7="S1",'VA_k1=0.5_k2=0.5'!N391,IF($N$7="S2",'VA_k1=0.5_k2=0.5'!O391,IF($N$7="I",'VA_k1=0.5_k2=0.5'!P391,IF($N$7="R",'VA_k1=0.5_k2=0.5'!Q391,IF($N$7="D",'VA_k1=0.5_k2=0.5'!R391,IF($N$7="V",'VA_k1=0.5_k2=0.5'!S391,"")))))))</f>
        <v>0.24673704225551346</v>
      </c>
      <c r="AE392" s="133">
        <f>IF($O$19="X",$Q$9,'VA_k1=0.6_k2=0.4'!M391)</f>
        <v>5</v>
      </c>
      <c r="AF392" s="133">
        <f>IF($O$19="X",$R$9,IF($N$7="S1",'VA_k1=0.6_k2=0.4'!N391,IF($N$7="S2",'VA_k1=0.6_k2=0.4'!O391,IF($N$7="I",'VA_k1=0.6_k2=0.4'!P391,IF($N$7="R",'VA_k1=0.6_k2=0.4'!Q391,IF($N$7="D",'VA_k1=0.6_k2=0.4'!R391,IF($N$7="V",'VA_k1=0.6_k2=0.4'!S391,"")))))))</f>
        <v>0.24673704225551346</v>
      </c>
      <c r="AG392" s="133">
        <f>IF($O$20="X",$Q$9,'VA_k1=0.7_k2=0.3'!M391)</f>
        <v>5</v>
      </c>
      <c r="AH392" s="133">
        <f>IF($O$20="X",$R$9,IF($N$7="S1",'VA_k1=0.7_k2=0.3'!N391,IF($N$7="S2",'VA_k1=0.7_k2=0.3'!O391,IF($N$7="I",'VA_k1=0.7_k2=0.3'!P391,IF($N$7="R",'VA_k1=0.7_k2=0.3'!Q391,IF($N$7="D",'VA_k1=0.7_k2=0.3'!R391,IF($N$7="V",'VA_k1=0.7_k2=0.3'!S391,"")))))))</f>
        <v>0.24673704225551346</v>
      </c>
      <c r="AI392" s="133">
        <f>IF($O$21="X",$Q$9,'VA_k1=0.8_k2=0.2'!M391)</f>
        <v>5</v>
      </c>
      <c r="AJ392" s="133">
        <f>IF($O$21="X",$R$9,IF($N$7="S1",'VA_k1=0.8_k2=0.2'!N391,IF($N$7="S2",'VA_k1=0.8_k2=0.2'!O391,IF($N$7="I",'VA_k1=0.8_k2=0.2'!P391,IF($N$7="R",'VA_k1=0.8_k2=0.2'!Q391,IF($N$7="D",'VA_k1=0.8_k2=0.2'!R391,IF($N$7="V",'VA_k1=0.8_k2=0.2'!S391,"")))))))</f>
        <v>0.24673704225551346</v>
      </c>
      <c r="AK392" s="133" t="e">
        <f>IF($O$22="X",$Q$9,'VA_k1=0.9_k2=0.1'!M391)</f>
        <v>#N/A</v>
      </c>
      <c r="AL392" s="133" t="e">
        <f>IF($O$22="X",$R$9,IF($N$7="S1",'VA_k1=0.9_k2=0.1'!N391,IF($N$7="S2",'VA_k1=0.9_k2=0.1'!O391,IF($N$7="I",'VA_k1=0.9_k2=0.1'!P391,IF($N$7="R",'VA_k1=0.9_k2=0.1'!Q391,IF($N$7="D",'VA_k1=0.9_k2=0.1'!R391,IF($N$7="V",'VA_k1=0.9_k2=0.1'!S391,"")))))))</f>
        <v>#N/A</v>
      </c>
      <c r="AM392" s="133">
        <f>IF($O$23="X",$Q$9,'VA_k1=1.0_k2=0.0'!M391)</f>
        <v>5</v>
      </c>
      <c r="AN392" s="133">
        <f>IF($O$23="X",$R$9,IF($N$7="S1",'VA_k1=1.0_k2=0.0'!N391,IF($N$7="S2",'VA_k1=1.0_k2=0.0'!O391,IF($N$7="I",'VA_k1=1.0_k2=0.0'!P391,IF($N$7="R",'VA_k1=1.0_k2=0.0'!Q391,IF($N$7="D",'VA_k1=1.0_k2=0.0'!R391,IF($N$7="V",'VA_k1=1.0_k2=0.0'!S391,"")))))))</f>
        <v>0.24673704225551346</v>
      </c>
    </row>
    <row r="393" spans="17:40" x14ac:dyDescent="0.25">
      <c r="Q393" s="133" t="e">
        <f>IF($O$12="X",$Q$9,'RESULTS (2S)'!B407)</f>
        <v>#N/A</v>
      </c>
      <c r="R393" s="133" t="e">
        <f>IF($O$12="X",$R$9,IF($N$7="S1",'RESULTS (2S)'!C407,IF($N$7="S2",'RESULTS (2S)'!D407,IF($N$7="I",'RESULTS (2S)'!E407,IF($N$7="R",'RESULTS (2S)'!F407,IF($N$7="D",'RESULTS (2S)'!G407,IF($N$7="V",'RESULTS (2S)'!H407,"")))))))</f>
        <v>#N/A</v>
      </c>
      <c r="S393" s="133">
        <f>IF($O$13="X",$Q$9,'VA_k1=0.0_k2=1.0'!M392)</f>
        <v>5</v>
      </c>
      <c r="T393" s="133">
        <f>IF($O$13="X",$R$9,IF($N$7="S1",'VA_k1=0.0_k2=1.0'!N392,IF($N$7="S2",'VA_k1=0.0_k2=1.0'!O392,IF($N$7="I",'VA_k1=0.0_k2=1.0'!P392,IF($N$7="R",'VA_k1=0.0_k2=1.0'!Q392,IF($N$7="D",'VA_k1=0.0_k2=1.0'!R392,IF($N$7="V",'VA_k1=0.0_k2=1.0'!S392,"")))))))</f>
        <v>0.24673704225551346</v>
      </c>
      <c r="U393" s="133">
        <f>IF($O$14="X",$Q$9,'VA_k1=0.1_k2=0.9'!M392)</f>
        <v>5</v>
      </c>
      <c r="V393" s="133">
        <f>IF($O$14="X",$R$9,IF($N$7="S1",'VA_k1=0.1_k2=0.9'!N392,IF($N$7="S2",'VA_k1=0.1_k2=0.9'!O392,IF($N$7="I",'VA_k1=0.1_k2=0.9'!P392,IF($N$7="R",'VA_k1=0.1_k2=0.9'!Q392,IF($N$7="D",'VA_k1=0.1_k2=0.9'!R392,IF($N$7="V",'VA_k1=0.1_k2=0.9'!S392,"")))))))</f>
        <v>0.24673704225551346</v>
      </c>
      <c r="W393" s="133">
        <f>IF($O$15="X",$Q$9,'VA_k1=0.2_k2=0.8'!M392)</f>
        <v>5</v>
      </c>
      <c r="X393" s="133">
        <f>IF($O$15="X",$R$9,IF($N$7="S1",'VA_k1=0.2_k2=0.8'!N392,IF($N$7="S2",'VA_k1=0.2_k2=0.8'!O392,IF($N$7="I",'VA_k1=0.2_k2=0.8'!P392,IF($N$7="R",'VA_k1=0.2_k2=0.8'!Q392,IF($N$7="D",'VA_k1=0.2_k2=0.8'!R392,IF($N$7="V",'VA_k1=0.2_k2=0.8'!S392,"")))))))</f>
        <v>0.24673704225551346</v>
      </c>
      <c r="Y393" s="133">
        <f>IF($O$16="X",$Q$9,'VA_k1=0.3_k2=0.7'!M392)</f>
        <v>5</v>
      </c>
      <c r="Z393" s="133">
        <f>IF($O$16="X",$R$9,IF($N$7="S1",'VA_k1=0.3_k2=0.7'!N392,IF($N$7="S2",'VA_k1=0.3_k2=0.7'!O392,IF($N$7="I",'VA_k1=0.3_k2=0.7'!P392,IF($N$7="R",'VA_k1=0.3_k2=0.7'!Q392,IF($N$7="D",'VA_k1=0.3_k2=0.7'!R392,IF($N$7="V",'VA_k1=0.3_k2=0.7'!S392,"")))))))</f>
        <v>0.24673704225551346</v>
      </c>
      <c r="AA393" s="133">
        <f>IF($O$17="X",$Q$9,'VA_k1=0.4_k2=0.6'!M392)</f>
        <v>5</v>
      </c>
      <c r="AB393" s="133">
        <f>IF($O$17="X",$R$9,IF($N$7="S1",'VA_k1=0.4_k2=0.6'!N392,IF($N$7="S2",'VA_k1=0.4_k2=0.6'!O392,IF($N$7="I",'VA_k1=0.4_k2=0.6'!P392,IF($N$7="R",'VA_k1=0.4_k2=0.6'!Q392,IF($N$7="D",'VA_k1=0.4_k2=0.6'!R392,IF($N$7="V",'VA_k1=0.4_k2=0.6'!S392,"")))))))</f>
        <v>0.24673704225551346</v>
      </c>
      <c r="AC393" s="133">
        <f>IF($O$18="X",$Q$9,'VA_k1=0.5_k2=0.5'!M392)</f>
        <v>5</v>
      </c>
      <c r="AD393" s="133">
        <f>IF($O$18="X",$R$9,IF($N$7="S1",'VA_k1=0.5_k2=0.5'!N392,IF($N$7="S2",'VA_k1=0.5_k2=0.5'!O392,IF($N$7="I",'VA_k1=0.5_k2=0.5'!P392,IF($N$7="R",'VA_k1=0.5_k2=0.5'!Q392,IF($N$7="D",'VA_k1=0.5_k2=0.5'!R392,IF($N$7="V",'VA_k1=0.5_k2=0.5'!S392,"")))))))</f>
        <v>0.24673704225551346</v>
      </c>
      <c r="AE393" s="133">
        <f>IF($O$19="X",$Q$9,'VA_k1=0.6_k2=0.4'!M392)</f>
        <v>5</v>
      </c>
      <c r="AF393" s="133">
        <f>IF($O$19="X",$R$9,IF($N$7="S1",'VA_k1=0.6_k2=0.4'!N392,IF($N$7="S2",'VA_k1=0.6_k2=0.4'!O392,IF($N$7="I",'VA_k1=0.6_k2=0.4'!P392,IF($N$7="R",'VA_k1=0.6_k2=0.4'!Q392,IF($N$7="D",'VA_k1=0.6_k2=0.4'!R392,IF($N$7="V",'VA_k1=0.6_k2=0.4'!S392,"")))))))</f>
        <v>0.24673704225551346</v>
      </c>
      <c r="AG393" s="133">
        <f>IF($O$20="X",$Q$9,'VA_k1=0.7_k2=0.3'!M392)</f>
        <v>5</v>
      </c>
      <c r="AH393" s="133">
        <f>IF($O$20="X",$R$9,IF($N$7="S1",'VA_k1=0.7_k2=0.3'!N392,IF($N$7="S2",'VA_k1=0.7_k2=0.3'!O392,IF($N$7="I",'VA_k1=0.7_k2=0.3'!P392,IF($N$7="R",'VA_k1=0.7_k2=0.3'!Q392,IF($N$7="D",'VA_k1=0.7_k2=0.3'!R392,IF($N$7="V",'VA_k1=0.7_k2=0.3'!S392,"")))))))</f>
        <v>0.24673704225551346</v>
      </c>
      <c r="AI393" s="133">
        <f>IF($O$21="X",$Q$9,'VA_k1=0.8_k2=0.2'!M392)</f>
        <v>5</v>
      </c>
      <c r="AJ393" s="133">
        <f>IF($O$21="X",$R$9,IF($N$7="S1",'VA_k1=0.8_k2=0.2'!N392,IF($N$7="S2",'VA_k1=0.8_k2=0.2'!O392,IF($N$7="I",'VA_k1=0.8_k2=0.2'!P392,IF($N$7="R",'VA_k1=0.8_k2=0.2'!Q392,IF($N$7="D",'VA_k1=0.8_k2=0.2'!R392,IF($N$7="V",'VA_k1=0.8_k2=0.2'!S392,"")))))))</f>
        <v>0.24673704225551346</v>
      </c>
      <c r="AK393" s="133" t="e">
        <f>IF($O$22="X",$Q$9,'VA_k1=0.9_k2=0.1'!M392)</f>
        <v>#N/A</v>
      </c>
      <c r="AL393" s="133" t="e">
        <f>IF($O$22="X",$R$9,IF($N$7="S1",'VA_k1=0.9_k2=0.1'!N392,IF($N$7="S2",'VA_k1=0.9_k2=0.1'!O392,IF($N$7="I",'VA_k1=0.9_k2=0.1'!P392,IF($N$7="R",'VA_k1=0.9_k2=0.1'!Q392,IF($N$7="D",'VA_k1=0.9_k2=0.1'!R392,IF($N$7="V",'VA_k1=0.9_k2=0.1'!S392,"")))))))</f>
        <v>#N/A</v>
      </c>
      <c r="AM393" s="133">
        <f>IF($O$23="X",$Q$9,'VA_k1=1.0_k2=0.0'!M392)</f>
        <v>5</v>
      </c>
      <c r="AN393" s="133">
        <f>IF($O$23="X",$R$9,IF($N$7="S1",'VA_k1=1.0_k2=0.0'!N392,IF($N$7="S2",'VA_k1=1.0_k2=0.0'!O392,IF($N$7="I",'VA_k1=1.0_k2=0.0'!P392,IF($N$7="R",'VA_k1=1.0_k2=0.0'!Q392,IF($N$7="D",'VA_k1=1.0_k2=0.0'!R392,IF($N$7="V",'VA_k1=1.0_k2=0.0'!S392,"")))))))</f>
        <v>0.24673704225551346</v>
      </c>
    </row>
    <row r="394" spans="17:40" x14ac:dyDescent="0.25">
      <c r="Q394" s="133" t="e">
        <f>IF($O$12="X",$Q$9,'RESULTS (2S)'!B408)</f>
        <v>#N/A</v>
      </c>
      <c r="R394" s="133" t="e">
        <f>IF($O$12="X",$R$9,IF($N$7="S1",'RESULTS (2S)'!C408,IF($N$7="S2",'RESULTS (2S)'!D408,IF($N$7="I",'RESULTS (2S)'!E408,IF($N$7="R",'RESULTS (2S)'!F408,IF($N$7="D",'RESULTS (2S)'!G408,IF($N$7="V",'RESULTS (2S)'!H408,"")))))))</f>
        <v>#N/A</v>
      </c>
      <c r="S394" s="133">
        <f>IF($O$13="X",$Q$9,'VA_k1=0.0_k2=1.0'!M393)</f>
        <v>5</v>
      </c>
      <c r="T394" s="133">
        <f>IF($O$13="X",$R$9,IF($N$7="S1",'VA_k1=0.0_k2=1.0'!N393,IF($N$7="S2",'VA_k1=0.0_k2=1.0'!O393,IF($N$7="I",'VA_k1=0.0_k2=1.0'!P393,IF($N$7="R",'VA_k1=0.0_k2=1.0'!Q393,IF($N$7="D",'VA_k1=0.0_k2=1.0'!R393,IF($N$7="V",'VA_k1=0.0_k2=1.0'!S393,"")))))))</f>
        <v>0.24673704225551346</v>
      </c>
      <c r="U394" s="133">
        <f>IF($O$14="X",$Q$9,'VA_k1=0.1_k2=0.9'!M393)</f>
        <v>5</v>
      </c>
      <c r="V394" s="133">
        <f>IF($O$14="X",$R$9,IF($N$7="S1",'VA_k1=0.1_k2=0.9'!N393,IF($N$7="S2",'VA_k1=0.1_k2=0.9'!O393,IF($N$7="I",'VA_k1=0.1_k2=0.9'!P393,IF($N$7="R",'VA_k1=0.1_k2=0.9'!Q393,IF($N$7="D",'VA_k1=0.1_k2=0.9'!R393,IF($N$7="V",'VA_k1=0.1_k2=0.9'!S393,"")))))))</f>
        <v>0.24673704225551346</v>
      </c>
      <c r="W394" s="133">
        <f>IF($O$15="X",$Q$9,'VA_k1=0.2_k2=0.8'!M393)</f>
        <v>5</v>
      </c>
      <c r="X394" s="133">
        <f>IF($O$15="X",$R$9,IF($N$7="S1",'VA_k1=0.2_k2=0.8'!N393,IF($N$7="S2",'VA_k1=0.2_k2=0.8'!O393,IF($N$7="I",'VA_k1=0.2_k2=0.8'!P393,IF($N$7="R",'VA_k1=0.2_k2=0.8'!Q393,IF($N$7="D",'VA_k1=0.2_k2=0.8'!R393,IF($N$7="V",'VA_k1=0.2_k2=0.8'!S393,"")))))))</f>
        <v>0.24673704225551346</v>
      </c>
      <c r="Y394" s="133">
        <f>IF($O$16="X",$Q$9,'VA_k1=0.3_k2=0.7'!M393)</f>
        <v>5</v>
      </c>
      <c r="Z394" s="133">
        <f>IF($O$16="X",$R$9,IF($N$7="S1",'VA_k1=0.3_k2=0.7'!N393,IF($N$7="S2",'VA_k1=0.3_k2=0.7'!O393,IF($N$7="I",'VA_k1=0.3_k2=0.7'!P393,IF($N$7="R",'VA_k1=0.3_k2=0.7'!Q393,IF($N$7="D",'VA_k1=0.3_k2=0.7'!R393,IF($N$7="V",'VA_k1=0.3_k2=0.7'!S393,"")))))))</f>
        <v>0.24673704225551346</v>
      </c>
      <c r="AA394" s="133">
        <f>IF($O$17="X",$Q$9,'VA_k1=0.4_k2=0.6'!M393)</f>
        <v>5</v>
      </c>
      <c r="AB394" s="133">
        <f>IF($O$17="X",$R$9,IF($N$7="S1",'VA_k1=0.4_k2=0.6'!N393,IF($N$7="S2",'VA_k1=0.4_k2=0.6'!O393,IF($N$7="I",'VA_k1=0.4_k2=0.6'!P393,IF($N$7="R",'VA_k1=0.4_k2=0.6'!Q393,IF($N$7="D",'VA_k1=0.4_k2=0.6'!R393,IF($N$7="V",'VA_k1=0.4_k2=0.6'!S393,"")))))))</f>
        <v>0.24673704225551346</v>
      </c>
      <c r="AC394" s="133">
        <f>IF($O$18="X",$Q$9,'VA_k1=0.5_k2=0.5'!M393)</f>
        <v>5</v>
      </c>
      <c r="AD394" s="133">
        <f>IF($O$18="X",$R$9,IF($N$7="S1",'VA_k1=0.5_k2=0.5'!N393,IF($N$7="S2",'VA_k1=0.5_k2=0.5'!O393,IF($N$7="I",'VA_k1=0.5_k2=0.5'!P393,IF($N$7="R",'VA_k1=0.5_k2=0.5'!Q393,IF($N$7="D",'VA_k1=0.5_k2=0.5'!R393,IF($N$7="V",'VA_k1=0.5_k2=0.5'!S393,"")))))))</f>
        <v>0.24673704225551346</v>
      </c>
      <c r="AE394" s="133">
        <f>IF($O$19="X",$Q$9,'VA_k1=0.6_k2=0.4'!M393)</f>
        <v>5</v>
      </c>
      <c r="AF394" s="133">
        <f>IF($O$19="X",$R$9,IF($N$7="S1",'VA_k1=0.6_k2=0.4'!N393,IF($N$7="S2",'VA_k1=0.6_k2=0.4'!O393,IF($N$7="I",'VA_k1=0.6_k2=0.4'!P393,IF($N$7="R",'VA_k1=0.6_k2=0.4'!Q393,IF($N$7="D",'VA_k1=0.6_k2=0.4'!R393,IF($N$7="V",'VA_k1=0.6_k2=0.4'!S393,"")))))))</f>
        <v>0.24673704225551346</v>
      </c>
      <c r="AG394" s="133">
        <f>IF($O$20="X",$Q$9,'VA_k1=0.7_k2=0.3'!M393)</f>
        <v>5</v>
      </c>
      <c r="AH394" s="133">
        <f>IF($O$20="X",$R$9,IF($N$7="S1",'VA_k1=0.7_k2=0.3'!N393,IF($N$7="S2",'VA_k1=0.7_k2=0.3'!O393,IF($N$7="I",'VA_k1=0.7_k2=0.3'!P393,IF($N$7="R",'VA_k1=0.7_k2=0.3'!Q393,IF($N$7="D",'VA_k1=0.7_k2=0.3'!R393,IF($N$7="V",'VA_k1=0.7_k2=0.3'!S393,"")))))))</f>
        <v>0.24673704225551346</v>
      </c>
      <c r="AI394" s="133">
        <f>IF($O$21="X",$Q$9,'VA_k1=0.8_k2=0.2'!M393)</f>
        <v>5</v>
      </c>
      <c r="AJ394" s="133">
        <f>IF($O$21="X",$R$9,IF($N$7="S1",'VA_k1=0.8_k2=0.2'!N393,IF($N$7="S2",'VA_k1=0.8_k2=0.2'!O393,IF($N$7="I",'VA_k1=0.8_k2=0.2'!P393,IF($N$7="R",'VA_k1=0.8_k2=0.2'!Q393,IF($N$7="D",'VA_k1=0.8_k2=0.2'!R393,IF($N$7="V",'VA_k1=0.8_k2=0.2'!S393,"")))))))</f>
        <v>0.24673704225551346</v>
      </c>
      <c r="AK394" s="133" t="e">
        <f>IF($O$22="X",$Q$9,'VA_k1=0.9_k2=0.1'!M393)</f>
        <v>#N/A</v>
      </c>
      <c r="AL394" s="133" t="e">
        <f>IF($O$22="X",$R$9,IF($N$7="S1",'VA_k1=0.9_k2=0.1'!N393,IF($N$7="S2",'VA_k1=0.9_k2=0.1'!O393,IF($N$7="I",'VA_k1=0.9_k2=0.1'!P393,IF($N$7="R",'VA_k1=0.9_k2=0.1'!Q393,IF($N$7="D",'VA_k1=0.9_k2=0.1'!R393,IF($N$7="V",'VA_k1=0.9_k2=0.1'!S393,"")))))))</f>
        <v>#N/A</v>
      </c>
      <c r="AM394" s="133">
        <f>IF($O$23="X",$Q$9,'VA_k1=1.0_k2=0.0'!M393)</f>
        <v>5</v>
      </c>
      <c r="AN394" s="133">
        <f>IF($O$23="X",$R$9,IF($N$7="S1",'VA_k1=1.0_k2=0.0'!N393,IF($N$7="S2",'VA_k1=1.0_k2=0.0'!O393,IF($N$7="I",'VA_k1=1.0_k2=0.0'!P393,IF($N$7="R",'VA_k1=1.0_k2=0.0'!Q393,IF($N$7="D",'VA_k1=1.0_k2=0.0'!R393,IF($N$7="V",'VA_k1=1.0_k2=0.0'!S393,"")))))))</f>
        <v>0.24673704225551346</v>
      </c>
    </row>
    <row r="395" spans="17:40" x14ac:dyDescent="0.25">
      <c r="Q395" s="133" t="e">
        <f>IF($O$12="X",$Q$9,'RESULTS (2S)'!B409)</f>
        <v>#N/A</v>
      </c>
      <c r="R395" s="133" t="e">
        <f>IF($O$12="X",$R$9,IF($N$7="S1",'RESULTS (2S)'!C409,IF($N$7="S2",'RESULTS (2S)'!D409,IF($N$7="I",'RESULTS (2S)'!E409,IF($N$7="R",'RESULTS (2S)'!F409,IF($N$7="D",'RESULTS (2S)'!G409,IF($N$7="V",'RESULTS (2S)'!H409,"")))))))</f>
        <v>#N/A</v>
      </c>
      <c r="S395" s="133">
        <f>IF($O$13="X",$Q$9,'VA_k1=0.0_k2=1.0'!M394)</f>
        <v>5</v>
      </c>
      <c r="T395" s="133">
        <f>IF($O$13="X",$R$9,IF($N$7="S1",'VA_k1=0.0_k2=1.0'!N394,IF($N$7="S2",'VA_k1=0.0_k2=1.0'!O394,IF($N$7="I",'VA_k1=0.0_k2=1.0'!P394,IF($N$7="R",'VA_k1=0.0_k2=1.0'!Q394,IF($N$7="D",'VA_k1=0.0_k2=1.0'!R394,IF($N$7="V",'VA_k1=0.0_k2=1.0'!S394,"")))))))</f>
        <v>0.24673704225551346</v>
      </c>
      <c r="U395" s="133">
        <f>IF($O$14="X",$Q$9,'VA_k1=0.1_k2=0.9'!M394)</f>
        <v>5</v>
      </c>
      <c r="V395" s="133">
        <f>IF($O$14="X",$R$9,IF($N$7="S1",'VA_k1=0.1_k2=0.9'!N394,IF($N$7="S2",'VA_k1=0.1_k2=0.9'!O394,IF($N$7="I",'VA_k1=0.1_k2=0.9'!P394,IF($N$7="R",'VA_k1=0.1_k2=0.9'!Q394,IF($N$7="D",'VA_k1=0.1_k2=0.9'!R394,IF($N$7="V",'VA_k1=0.1_k2=0.9'!S394,"")))))))</f>
        <v>0.24673704225551346</v>
      </c>
      <c r="W395" s="133">
        <f>IF($O$15="X",$Q$9,'VA_k1=0.2_k2=0.8'!M394)</f>
        <v>5</v>
      </c>
      <c r="X395" s="133">
        <f>IF($O$15="X",$R$9,IF($N$7="S1",'VA_k1=0.2_k2=0.8'!N394,IF($N$7="S2",'VA_k1=0.2_k2=0.8'!O394,IF($N$7="I",'VA_k1=0.2_k2=0.8'!P394,IF($N$7="R",'VA_k1=0.2_k2=0.8'!Q394,IF($N$7="D",'VA_k1=0.2_k2=0.8'!R394,IF($N$7="V",'VA_k1=0.2_k2=0.8'!S394,"")))))))</f>
        <v>0.24673704225551346</v>
      </c>
      <c r="Y395" s="133">
        <f>IF($O$16="X",$Q$9,'VA_k1=0.3_k2=0.7'!M394)</f>
        <v>5</v>
      </c>
      <c r="Z395" s="133">
        <f>IF($O$16="X",$R$9,IF($N$7="S1",'VA_k1=0.3_k2=0.7'!N394,IF($N$7="S2",'VA_k1=0.3_k2=0.7'!O394,IF($N$7="I",'VA_k1=0.3_k2=0.7'!P394,IF($N$7="R",'VA_k1=0.3_k2=0.7'!Q394,IF($N$7="D",'VA_k1=0.3_k2=0.7'!R394,IF($N$7="V",'VA_k1=0.3_k2=0.7'!S394,"")))))))</f>
        <v>0.24673704225551346</v>
      </c>
      <c r="AA395" s="133">
        <f>IF($O$17="X",$Q$9,'VA_k1=0.4_k2=0.6'!M394)</f>
        <v>5</v>
      </c>
      <c r="AB395" s="133">
        <f>IF($O$17="X",$R$9,IF($N$7="S1",'VA_k1=0.4_k2=0.6'!N394,IF($N$7="S2",'VA_k1=0.4_k2=0.6'!O394,IF($N$7="I",'VA_k1=0.4_k2=0.6'!P394,IF($N$7="R",'VA_k1=0.4_k2=0.6'!Q394,IF($N$7="D",'VA_k1=0.4_k2=0.6'!R394,IF($N$7="V",'VA_k1=0.4_k2=0.6'!S394,"")))))))</f>
        <v>0.24673704225551346</v>
      </c>
      <c r="AC395" s="133">
        <f>IF($O$18="X",$Q$9,'VA_k1=0.5_k2=0.5'!M394)</f>
        <v>5</v>
      </c>
      <c r="AD395" s="133">
        <f>IF($O$18="X",$R$9,IF($N$7="S1",'VA_k1=0.5_k2=0.5'!N394,IF($N$7="S2",'VA_k1=0.5_k2=0.5'!O394,IF($N$7="I",'VA_k1=0.5_k2=0.5'!P394,IF($N$7="R",'VA_k1=0.5_k2=0.5'!Q394,IF($N$7="D",'VA_k1=0.5_k2=0.5'!R394,IF($N$7="V",'VA_k1=0.5_k2=0.5'!S394,"")))))))</f>
        <v>0.24673704225551346</v>
      </c>
      <c r="AE395" s="133">
        <f>IF($O$19="X",$Q$9,'VA_k1=0.6_k2=0.4'!M394)</f>
        <v>5</v>
      </c>
      <c r="AF395" s="133">
        <f>IF($O$19="X",$R$9,IF($N$7="S1",'VA_k1=0.6_k2=0.4'!N394,IF($N$7="S2",'VA_k1=0.6_k2=0.4'!O394,IF($N$7="I",'VA_k1=0.6_k2=0.4'!P394,IF($N$7="R",'VA_k1=0.6_k2=0.4'!Q394,IF($N$7="D",'VA_k1=0.6_k2=0.4'!R394,IF($N$7="V",'VA_k1=0.6_k2=0.4'!S394,"")))))))</f>
        <v>0.24673704225551346</v>
      </c>
      <c r="AG395" s="133">
        <f>IF($O$20="X",$Q$9,'VA_k1=0.7_k2=0.3'!M394)</f>
        <v>5</v>
      </c>
      <c r="AH395" s="133">
        <f>IF($O$20="X",$R$9,IF($N$7="S1",'VA_k1=0.7_k2=0.3'!N394,IF($N$7="S2",'VA_k1=0.7_k2=0.3'!O394,IF($N$7="I",'VA_k1=0.7_k2=0.3'!P394,IF($N$7="R",'VA_k1=0.7_k2=0.3'!Q394,IF($N$7="D",'VA_k1=0.7_k2=0.3'!R394,IF($N$7="V",'VA_k1=0.7_k2=0.3'!S394,"")))))))</f>
        <v>0.24673704225551346</v>
      </c>
      <c r="AI395" s="133">
        <f>IF($O$21="X",$Q$9,'VA_k1=0.8_k2=0.2'!M394)</f>
        <v>5</v>
      </c>
      <c r="AJ395" s="133">
        <f>IF($O$21="X",$R$9,IF($N$7="S1",'VA_k1=0.8_k2=0.2'!N394,IF($N$7="S2",'VA_k1=0.8_k2=0.2'!O394,IF($N$7="I",'VA_k1=0.8_k2=0.2'!P394,IF($N$7="R",'VA_k1=0.8_k2=0.2'!Q394,IF($N$7="D",'VA_k1=0.8_k2=0.2'!R394,IF($N$7="V",'VA_k1=0.8_k2=0.2'!S394,"")))))))</f>
        <v>0.24673704225551346</v>
      </c>
      <c r="AK395" s="133" t="e">
        <f>IF($O$22="X",$Q$9,'VA_k1=0.9_k2=0.1'!M394)</f>
        <v>#N/A</v>
      </c>
      <c r="AL395" s="133" t="e">
        <f>IF($O$22="X",$R$9,IF($N$7="S1",'VA_k1=0.9_k2=0.1'!N394,IF($N$7="S2",'VA_k1=0.9_k2=0.1'!O394,IF($N$7="I",'VA_k1=0.9_k2=0.1'!P394,IF($N$7="R",'VA_k1=0.9_k2=0.1'!Q394,IF($N$7="D",'VA_k1=0.9_k2=0.1'!R394,IF($N$7="V",'VA_k1=0.9_k2=0.1'!S394,"")))))))</f>
        <v>#N/A</v>
      </c>
      <c r="AM395" s="133">
        <f>IF($O$23="X",$Q$9,'VA_k1=1.0_k2=0.0'!M394)</f>
        <v>5</v>
      </c>
      <c r="AN395" s="133">
        <f>IF($O$23="X",$R$9,IF($N$7="S1",'VA_k1=1.0_k2=0.0'!N394,IF($N$7="S2",'VA_k1=1.0_k2=0.0'!O394,IF($N$7="I",'VA_k1=1.0_k2=0.0'!P394,IF($N$7="R",'VA_k1=1.0_k2=0.0'!Q394,IF($N$7="D",'VA_k1=1.0_k2=0.0'!R394,IF($N$7="V",'VA_k1=1.0_k2=0.0'!S394,"")))))))</f>
        <v>0.24673704225551346</v>
      </c>
    </row>
    <row r="396" spans="17:40" x14ac:dyDescent="0.25">
      <c r="Q396" s="133" t="e">
        <f>IF($O$12="X",$Q$9,'RESULTS (2S)'!B410)</f>
        <v>#N/A</v>
      </c>
      <c r="R396" s="133" t="e">
        <f>IF($O$12="X",$R$9,IF($N$7="S1",'RESULTS (2S)'!C410,IF($N$7="S2",'RESULTS (2S)'!D410,IF($N$7="I",'RESULTS (2S)'!E410,IF($N$7="R",'RESULTS (2S)'!F410,IF($N$7="D",'RESULTS (2S)'!G410,IF($N$7="V",'RESULTS (2S)'!H410,"")))))))</f>
        <v>#N/A</v>
      </c>
      <c r="S396" s="133">
        <f>IF($O$13="X",$Q$9,'VA_k1=0.0_k2=1.0'!M395)</f>
        <v>5</v>
      </c>
      <c r="T396" s="133">
        <f>IF($O$13="X",$R$9,IF($N$7="S1",'VA_k1=0.0_k2=1.0'!N395,IF($N$7="S2",'VA_k1=0.0_k2=1.0'!O395,IF($N$7="I",'VA_k1=0.0_k2=1.0'!P395,IF($N$7="R",'VA_k1=0.0_k2=1.0'!Q395,IF($N$7="D",'VA_k1=0.0_k2=1.0'!R395,IF($N$7="V",'VA_k1=0.0_k2=1.0'!S395,"")))))))</f>
        <v>0.24673704225551346</v>
      </c>
      <c r="U396" s="133">
        <f>IF($O$14="X",$Q$9,'VA_k1=0.1_k2=0.9'!M395)</f>
        <v>5</v>
      </c>
      <c r="V396" s="133">
        <f>IF($O$14="X",$R$9,IF($N$7="S1",'VA_k1=0.1_k2=0.9'!N395,IF($N$7="S2",'VA_k1=0.1_k2=0.9'!O395,IF($N$7="I",'VA_k1=0.1_k2=0.9'!P395,IF($N$7="R",'VA_k1=0.1_k2=0.9'!Q395,IF($N$7="D",'VA_k1=0.1_k2=0.9'!R395,IF($N$7="V",'VA_k1=0.1_k2=0.9'!S395,"")))))))</f>
        <v>0.24673704225551346</v>
      </c>
      <c r="W396" s="133">
        <f>IF($O$15="X",$Q$9,'VA_k1=0.2_k2=0.8'!M395)</f>
        <v>5</v>
      </c>
      <c r="X396" s="133">
        <f>IF($O$15="X",$R$9,IF($N$7="S1",'VA_k1=0.2_k2=0.8'!N395,IF($N$7="S2",'VA_k1=0.2_k2=0.8'!O395,IF($N$7="I",'VA_k1=0.2_k2=0.8'!P395,IF($N$7="R",'VA_k1=0.2_k2=0.8'!Q395,IF($N$7="D",'VA_k1=0.2_k2=0.8'!R395,IF($N$7="V",'VA_k1=0.2_k2=0.8'!S395,"")))))))</f>
        <v>0.24673704225551346</v>
      </c>
      <c r="Y396" s="133">
        <f>IF($O$16="X",$Q$9,'VA_k1=0.3_k2=0.7'!M395)</f>
        <v>5</v>
      </c>
      <c r="Z396" s="133">
        <f>IF($O$16="X",$R$9,IF($N$7="S1",'VA_k1=0.3_k2=0.7'!N395,IF($N$7="S2",'VA_k1=0.3_k2=0.7'!O395,IF($N$7="I",'VA_k1=0.3_k2=0.7'!P395,IF($N$7="R",'VA_k1=0.3_k2=0.7'!Q395,IF($N$7="D",'VA_k1=0.3_k2=0.7'!R395,IF($N$7="V",'VA_k1=0.3_k2=0.7'!S395,"")))))))</f>
        <v>0.24673704225551346</v>
      </c>
      <c r="AA396" s="133">
        <f>IF($O$17="X",$Q$9,'VA_k1=0.4_k2=0.6'!M395)</f>
        <v>5</v>
      </c>
      <c r="AB396" s="133">
        <f>IF($O$17="X",$R$9,IF($N$7="S1",'VA_k1=0.4_k2=0.6'!N395,IF($N$7="S2",'VA_k1=0.4_k2=0.6'!O395,IF($N$7="I",'VA_k1=0.4_k2=0.6'!P395,IF($N$7="R",'VA_k1=0.4_k2=0.6'!Q395,IF($N$7="D",'VA_k1=0.4_k2=0.6'!R395,IF($N$7="V",'VA_k1=0.4_k2=0.6'!S395,"")))))))</f>
        <v>0.24673704225551346</v>
      </c>
      <c r="AC396" s="133">
        <f>IF($O$18="X",$Q$9,'VA_k1=0.5_k2=0.5'!M395)</f>
        <v>5</v>
      </c>
      <c r="AD396" s="133">
        <f>IF($O$18="X",$R$9,IF($N$7="S1",'VA_k1=0.5_k2=0.5'!N395,IF($N$7="S2",'VA_k1=0.5_k2=0.5'!O395,IF($N$7="I",'VA_k1=0.5_k2=0.5'!P395,IF($N$7="R",'VA_k1=0.5_k2=0.5'!Q395,IF($N$7="D",'VA_k1=0.5_k2=0.5'!R395,IF($N$7="V",'VA_k1=0.5_k2=0.5'!S395,"")))))))</f>
        <v>0.24673704225551346</v>
      </c>
      <c r="AE396" s="133">
        <f>IF($O$19="X",$Q$9,'VA_k1=0.6_k2=0.4'!M395)</f>
        <v>5</v>
      </c>
      <c r="AF396" s="133">
        <f>IF($O$19="X",$R$9,IF($N$7="S1",'VA_k1=0.6_k2=0.4'!N395,IF($N$7="S2",'VA_k1=0.6_k2=0.4'!O395,IF($N$7="I",'VA_k1=0.6_k2=0.4'!P395,IF($N$7="R",'VA_k1=0.6_k2=0.4'!Q395,IF($N$7="D",'VA_k1=0.6_k2=0.4'!R395,IF($N$7="V",'VA_k1=0.6_k2=0.4'!S395,"")))))))</f>
        <v>0.24673704225551346</v>
      </c>
      <c r="AG396" s="133">
        <f>IF($O$20="X",$Q$9,'VA_k1=0.7_k2=0.3'!M395)</f>
        <v>5</v>
      </c>
      <c r="AH396" s="133">
        <f>IF($O$20="X",$R$9,IF($N$7="S1",'VA_k1=0.7_k2=0.3'!N395,IF($N$7="S2",'VA_k1=0.7_k2=0.3'!O395,IF($N$7="I",'VA_k1=0.7_k2=0.3'!P395,IF($N$7="R",'VA_k1=0.7_k2=0.3'!Q395,IF($N$7="D",'VA_k1=0.7_k2=0.3'!R395,IF($N$7="V",'VA_k1=0.7_k2=0.3'!S395,"")))))))</f>
        <v>0.24673704225551346</v>
      </c>
      <c r="AI396" s="133">
        <f>IF($O$21="X",$Q$9,'VA_k1=0.8_k2=0.2'!M395)</f>
        <v>5</v>
      </c>
      <c r="AJ396" s="133">
        <f>IF($O$21="X",$R$9,IF($N$7="S1",'VA_k1=0.8_k2=0.2'!N395,IF($N$7="S2",'VA_k1=0.8_k2=0.2'!O395,IF($N$7="I",'VA_k1=0.8_k2=0.2'!P395,IF($N$7="R",'VA_k1=0.8_k2=0.2'!Q395,IF($N$7="D",'VA_k1=0.8_k2=0.2'!R395,IF($N$7="V",'VA_k1=0.8_k2=0.2'!S395,"")))))))</f>
        <v>0.24673704225551346</v>
      </c>
      <c r="AK396" s="133" t="e">
        <f>IF($O$22="X",$Q$9,'VA_k1=0.9_k2=0.1'!M395)</f>
        <v>#N/A</v>
      </c>
      <c r="AL396" s="133" t="e">
        <f>IF($O$22="X",$R$9,IF($N$7="S1",'VA_k1=0.9_k2=0.1'!N395,IF($N$7="S2",'VA_k1=0.9_k2=0.1'!O395,IF($N$7="I",'VA_k1=0.9_k2=0.1'!P395,IF($N$7="R",'VA_k1=0.9_k2=0.1'!Q395,IF($N$7="D",'VA_k1=0.9_k2=0.1'!R395,IF($N$7="V",'VA_k1=0.9_k2=0.1'!S395,"")))))))</f>
        <v>#N/A</v>
      </c>
      <c r="AM396" s="133">
        <f>IF($O$23="X",$Q$9,'VA_k1=1.0_k2=0.0'!M395)</f>
        <v>5</v>
      </c>
      <c r="AN396" s="133">
        <f>IF($O$23="X",$R$9,IF($N$7="S1",'VA_k1=1.0_k2=0.0'!N395,IF($N$7="S2",'VA_k1=1.0_k2=0.0'!O395,IF($N$7="I",'VA_k1=1.0_k2=0.0'!P395,IF($N$7="R",'VA_k1=1.0_k2=0.0'!Q395,IF($N$7="D",'VA_k1=1.0_k2=0.0'!R395,IF($N$7="V",'VA_k1=1.0_k2=0.0'!S395,"")))))))</f>
        <v>0.24673704225551346</v>
      </c>
    </row>
    <row r="397" spans="17:40" x14ac:dyDescent="0.25">
      <c r="Q397" s="133" t="e">
        <f>IF($O$12="X",$Q$9,'RESULTS (2S)'!B411)</f>
        <v>#N/A</v>
      </c>
      <c r="R397" s="133" t="e">
        <f>IF($O$12="X",$R$9,IF($N$7="S1",'RESULTS (2S)'!C411,IF($N$7="S2",'RESULTS (2S)'!D411,IF($N$7="I",'RESULTS (2S)'!E411,IF($N$7="R",'RESULTS (2S)'!F411,IF($N$7="D",'RESULTS (2S)'!G411,IF($N$7="V",'RESULTS (2S)'!H411,"")))))))</f>
        <v>#N/A</v>
      </c>
      <c r="S397" s="133">
        <f>IF($O$13="X",$Q$9,'VA_k1=0.0_k2=1.0'!M396)</f>
        <v>5</v>
      </c>
      <c r="T397" s="133">
        <f>IF($O$13="X",$R$9,IF($N$7="S1",'VA_k1=0.0_k2=1.0'!N396,IF($N$7="S2",'VA_k1=0.0_k2=1.0'!O396,IF($N$7="I",'VA_k1=0.0_k2=1.0'!P396,IF($N$7="R",'VA_k1=0.0_k2=1.0'!Q396,IF($N$7="D",'VA_k1=0.0_k2=1.0'!R396,IF($N$7="V",'VA_k1=0.0_k2=1.0'!S396,"")))))))</f>
        <v>0.24673704225551346</v>
      </c>
      <c r="U397" s="133">
        <f>IF($O$14="X",$Q$9,'VA_k1=0.1_k2=0.9'!M396)</f>
        <v>5</v>
      </c>
      <c r="V397" s="133">
        <f>IF($O$14="X",$R$9,IF($N$7="S1",'VA_k1=0.1_k2=0.9'!N396,IF($N$7="S2",'VA_k1=0.1_k2=0.9'!O396,IF($N$7="I",'VA_k1=0.1_k2=0.9'!P396,IF($N$7="R",'VA_k1=0.1_k2=0.9'!Q396,IF($N$7="D",'VA_k1=0.1_k2=0.9'!R396,IF($N$7="V",'VA_k1=0.1_k2=0.9'!S396,"")))))))</f>
        <v>0.24673704225551346</v>
      </c>
      <c r="W397" s="133">
        <f>IF($O$15="X",$Q$9,'VA_k1=0.2_k2=0.8'!M396)</f>
        <v>5</v>
      </c>
      <c r="X397" s="133">
        <f>IF($O$15="X",$R$9,IF($N$7="S1",'VA_k1=0.2_k2=0.8'!N396,IF($N$7="S2",'VA_k1=0.2_k2=0.8'!O396,IF($N$7="I",'VA_k1=0.2_k2=0.8'!P396,IF($N$7="R",'VA_k1=0.2_k2=0.8'!Q396,IF($N$7="D",'VA_k1=0.2_k2=0.8'!R396,IF($N$7="V",'VA_k1=0.2_k2=0.8'!S396,"")))))))</f>
        <v>0.24673704225551346</v>
      </c>
      <c r="Y397" s="133">
        <f>IF($O$16="X",$Q$9,'VA_k1=0.3_k2=0.7'!M396)</f>
        <v>5</v>
      </c>
      <c r="Z397" s="133">
        <f>IF($O$16="X",$R$9,IF($N$7="S1",'VA_k1=0.3_k2=0.7'!N396,IF($N$7="S2",'VA_k1=0.3_k2=0.7'!O396,IF($N$7="I",'VA_k1=0.3_k2=0.7'!P396,IF($N$7="R",'VA_k1=0.3_k2=0.7'!Q396,IF($N$7="D",'VA_k1=0.3_k2=0.7'!R396,IF($N$7="V",'VA_k1=0.3_k2=0.7'!S396,"")))))))</f>
        <v>0.24673704225551346</v>
      </c>
      <c r="AA397" s="133">
        <f>IF($O$17="X",$Q$9,'VA_k1=0.4_k2=0.6'!M396)</f>
        <v>5</v>
      </c>
      <c r="AB397" s="133">
        <f>IF($O$17="X",$R$9,IF($N$7="S1",'VA_k1=0.4_k2=0.6'!N396,IF($N$7="S2",'VA_k1=0.4_k2=0.6'!O396,IF($N$7="I",'VA_k1=0.4_k2=0.6'!P396,IF($N$7="R",'VA_k1=0.4_k2=0.6'!Q396,IF($N$7="D",'VA_k1=0.4_k2=0.6'!R396,IF($N$7="V",'VA_k1=0.4_k2=0.6'!S396,"")))))))</f>
        <v>0.24673704225551346</v>
      </c>
      <c r="AC397" s="133">
        <f>IF($O$18="X",$Q$9,'VA_k1=0.5_k2=0.5'!M396)</f>
        <v>5</v>
      </c>
      <c r="AD397" s="133">
        <f>IF($O$18="X",$R$9,IF($N$7="S1",'VA_k1=0.5_k2=0.5'!N396,IF($N$7="S2",'VA_k1=0.5_k2=0.5'!O396,IF($N$7="I",'VA_k1=0.5_k2=0.5'!P396,IF($N$7="R",'VA_k1=0.5_k2=0.5'!Q396,IF($N$7="D",'VA_k1=0.5_k2=0.5'!R396,IF($N$7="V",'VA_k1=0.5_k2=0.5'!S396,"")))))))</f>
        <v>0.24673704225551346</v>
      </c>
      <c r="AE397" s="133">
        <f>IF($O$19="X",$Q$9,'VA_k1=0.6_k2=0.4'!M396)</f>
        <v>5</v>
      </c>
      <c r="AF397" s="133">
        <f>IF($O$19="X",$R$9,IF($N$7="S1",'VA_k1=0.6_k2=0.4'!N396,IF($N$7="S2",'VA_k1=0.6_k2=0.4'!O396,IF($N$7="I",'VA_k1=0.6_k2=0.4'!P396,IF($N$7="R",'VA_k1=0.6_k2=0.4'!Q396,IF($N$7="D",'VA_k1=0.6_k2=0.4'!R396,IF($N$7="V",'VA_k1=0.6_k2=0.4'!S396,"")))))))</f>
        <v>0.24673704225551346</v>
      </c>
      <c r="AG397" s="133">
        <f>IF($O$20="X",$Q$9,'VA_k1=0.7_k2=0.3'!M396)</f>
        <v>5</v>
      </c>
      <c r="AH397" s="133">
        <f>IF($O$20="X",$R$9,IF($N$7="S1",'VA_k1=0.7_k2=0.3'!N396,IF($N$7="S2",'VA_k1=0.7_k2=0.3'!O396,IF($N$7="I",'VA_k1=0.7_k2=0.3'!P396,IF($N$7="R",'VA_k1=0.7_k2=0.3'!Q396,IF($N$7="D",'VA_k1=0.7_k2=0.3'!R396,IF($N$7="V",'VA_k1=0.7_k2=0.3'!S396,"")))))))</f>
        <v>0.24673704225551346</v>
      </c>
      <c r="AI397" s="133">
        <f>IF($O$21="X",$Q$9,'VA_k1=0.8_k2=0.2'!M396)</f>
        <v>5</v>
      </c>
      <c r="AJ397" s="133">
        <f>IF($O$21="X",$R$9,IF($N$7="S1",'VA_k1=0.8_k2=0.2'!N396,IF($N$7="S2",'VA_k1=0.8_k2=0.2'!O396,IF($N$7="I",'VA_k1=0.8_k2=0.2'!P396,IF($N$7="R",'VA_k1=0.8_k2=0.2'!Q396,IF($N$7="D",'VA_k1=0.8_k2=0.2'!R396,IF($N$7="V",'VA_k1=0.8_k2=0.2'!S396,"")))))))</f>
        <v>0.24673704225551346</v>
      </c>
      <c r="AK397" s="133" t="e">
        <f>IF($O$22="X",$Q$9,'VA_k1=0.9_k2=0.1'!M396)</f>
        <v>#N/A</v>
      </c>
      <c r="AL397" s="133" t="e">
        <f>IF($O$22="X",$R$9,IF($N$7="S1",'VA_k1=0.9_k2=0.1'!N396,IF($N$7="S2",'VA_k1=0.9_k2=0.1'!O396,IF($N$7="I",'VA_k1=0.9_k2=0.1'!P396,IF($N$7="R",'VA_k1=0.9_k2=0.1'!Q396,IF($N$7="D",'VA_k1=0.9_k2=0.1'!R396,IF($N$7="V",'VA_k1=0.9_k2=0.1'!S396,"")))))))</f>
        <v>#N/A</v>
      </c>
      <c r="AM397" s="133">
        <f>IF($O$23="X",$Q$9,'VA_k1=1.0_k2=0.0'!M396)</f>
        <v>5</v>
      </c>
      <c r="AN397" s="133">
        <f>IF($O$23="X",$R$9,IF($N$7="S1",'VA_k1=1.0_k2=0.0'!N396,IF($N$7="S2",'VA_k1=1.0_k2=0.0'!O396,IF($N$7="I",'VA_k1=1.0_k2=0.0'!P396,IF($N$7="R",'VA_k1=1.0_k2=0.0'!Q396,IF($N$7="D",'VA_k1=1.0_k2=0.0'!R396,IF($N$7="V",'VA_k1=1.0_k2=0.0'!S396,"")))))))</f>
        <v>0.24673704225551346</v>
      </c>
    </row>
    <row r="398" spans="17:40" x14ac:dyDescent="0.25">
      <c r="Q398" s="133" t="e">
        <f>IF($O$12="X",$Q$9,'RESULTS (2S)'!B412)</f>
        <v>#N/A</v>
      </c>
      <c r="R398" s="133" t="e">
        <f>IF($O$12="X",$R$9,IF($N$7="S1",'RESULTS (2S)'!C412,IF($N$7="S2",'RESULTS (2S)'!D412,IF($N$7="I",'RESULTS (2S)'!E412,IF($N$7="R",'RESULTS (2S)'!F412,IF($N$7="D",'RESULTS (2S)'!G412,IF($N$7="V",'RESULTS (2S)'!H412,"")))))))</f>
        <v>#N/A</v>
      </c>
      <c r="S398" s="133">
        <f>IF($O$13="X",$Q$9,'VA_k1=0.0_k2=1.0'!M397)</f>
        <v>5</v>
      </c>
      <c r="T398" s="133">
        <f>IF($O$13="X",$R$9,IF($N$7="S1",'VA_k1=0.0_k2=1.0'!N397,IF($N$7="S2",'VA_k1=0.0_k2=1.0'!O397,IF($N$7="I",'VA_k1=0.0_k2=1.0'!P397,IF($N$7="R",'VA_k1=0.0_k2=1.0'!Q397,IF($N$7="D",'VA_k1=0.0_k2=1.0'!R397,IF($N$7="V",'VA_k1=0.0_k2=1.0'!S397,"")))))))</f>
        <v>0.24673704225551346</v>
      </c>
      <c r="U398" s="133">
        <f>IF($O$14="X",$Q$9,'VA_k1=0.1_k2=0.9'!M397)</f>
        <v>5</v>
      </c>
      <c r="V398" s="133">
        <f>IF($O$14="X",$R$9,IF($N$7="S1",'VA_k1=0.1_k2=0.9'!N397,IF($N$7="S2",'VA_k1=0.1_k2=0.9'!O397,IF($N$7="I",'VA_k1=0.1_k2=0.9'!P397,IF($N$7="R",'VA_k1=0.1_k2=0.9'!Q397,IF($N$7="D",'VA_k1=0.1_k2=0.9'!R397,IF($N$7="V",'VA_k1=0.1_k2=0.9'!S397,"")))))))</f>
        <v>0.24673704225551346</v>
      </c>
      <c r="W398" s="133">
        <f>IF($O$15="X",$Q$9,'VA_k1=0.2_k2=0.8'!M397)</f>
        <v>5</v>
      </c>
      <c r="X398" s="133">
        <f>IF($O$15="X",$R$9,IF($N$7="S1",'VA_k1=0.2_k2=0.8'!N397,IF($N$7="S2",'VA_k1=0.2_k2=0.8'!O397,IF($N$7="I",'VA_k1=0.2_k2=0.8'!P397,IF($N$7="R",'VA_k1=0.2_k2=0.8'!Q397,IF($N$7="D",'VA_k1=0.2_k2=0.8'!R397,IF($N$7="V",'VA_k1=0.2_k2=0.8'!S397,"")))))))</f>
        <v>0.24673704225551346</v>
      </c>
      <c r="Y398" s="133">
        <f>IF($O$16="X",$Q$9,'VA_k1=0.3_k2=0.7'!M397)</f>
        <v>5</v>
      </c>
      <c r="Z398" s="133">
        <f>IF($O$16="X",$R$9,IF($N$7="S1",'VA_k1=0.3_k2=0.7'!N397,IF($N$7="S2",'VA_k1=0.3_k2=0.7'!O397,IF($N$7="I",'VA_k1=0.3_k2=0.7'!P397,IF($N$7="R",'VA_k1=0.3_k2=0.7'!Q397,IF($N$7="D",'VA_k1=0.3_k2=0.7'!R397,IF($N$7="V",'VA_k1=0.3_k2=0.7'!S397,"")))))))</f>
        <v>0.24673704225551346</v>
      </c>
      <c r="AA398" s="133">
        <f>IF($O$17="X",$Q$9,'VA_k1=0.4_k2=0.6'!M397)</f>
        <v>5</v>
      </c>
      <c r="AB398" s="133">
        <f>IF($O$17="X",$R$9,IF($N$7="S1",'VA_k1=0.4_k2=0.6'!N397,IF($N$7="S2",'VA_k1=0.4_k2=0.6'!O397,IF($N$7="I",'VA_k1=0.4_k2=0.6'!P397,IF($N$7="R",'VA_k1=0.4_k2=0.6'!Q397,IF($N$7="D",'VA_k1=0.4_k2=0.6'!R397,IF($N$7="V",'VA_k1=0.4_k2=0.6'!S397,"")))))))</f>
        <v>0.24673704225551346</v>
      </c>
      <c r="AC398" s="133">
        <f>IF($O$18="X",$Q$9,'VA_k1=0.5_k2=0.5'!M397)</f>
        <v>5</v>
      </c>
      <c r="AD398" s="133">
        <f>IF($O$18="X",$R$9,IF($N$7="S1",'VA_k1=0.5_k2=0.5'!N397,IF($N$7="S2",'VA_k1=0.5_k2=0.5'!O397,IF($N$7="I",'VA_k1=0.5_k2=0.5'!P397,IF($N$7="R",'VA_k1=0.5_k2=0.5'!Q397,IF($N$7="D",'VA_k1=0.5_k2=0.5'!R397,IF($N$7="V",'VA_k1=0.5_k2=0.5'!S397,"")))))))</f>
        <v>0.24673704225551346</v>
      </c>
      <c r="AE398" s="133">
        <f>IF($O$19="X",$Q$9,'VA_k1=0.6_k2=0.4'!M397)</f>
        <v>5</v>
      </c>
      <c r="AF398" s="133">
        <f>IF($O$19="X",$R$9,IF($N$7="S1",'VA_k1=0.6_k2=0.4'!N397,IF($N$7="S2",'VA_k1=0.6_k2=0.4'!O397,IF($N$7="I",'VA_k1=0.6_k2=0.4'!P397,IF($N$7="R",'VA_k1=0.6_k2=0.4'!Q397,IF($N$7="D",'VA_k1=0.6_k2=0.4'!R397,IF($N$7="V",'VA_k1=0.6_k2=0.4'!S397,"")))))))</f>
        <v>0.24673704225551346</v>
      </c>
      <c r="AG398" s="133">
        <f>IF($O$20="X",$Q$9,'VA_k1=0.7_k2=0.3'!M397)</f>
        <v>5</v>
      </c>
      <c r="AH398" s="133">
        <f>IF($O$20="X",$R$9,IF($N$7="S1",'VA_k1=0.7_k2=0.3'!N397,IF($N$7="S2",'VA_k1=0.7_k2=0.3'!O397,IF($N$7="I",'VA_k1=0.7_k2=0.3'!P397,IF($N$7="R",'VA_k1=0.7_k2=0.3'!Q397,IF($N$7="D",'VA_k1=0.7_k2=0.3'!R397,IF($N$7="V",'VA_k1=0.7_k2=0.3'!S397,"")))))))</f>
        <v>0.24673704225551346</v>
      </c>
      <c r="AI398" s="133">
        <f>IF($O$21="X",$Q$9,'VA_k1=0.8_k2=0.2'!M397)</f>
        <v>5</v>
      </c>
      <c r="AJ398" s="133">
        <f>IF($O$21="X",$R$9,IF($N$7="S1",'VA_k1=0.8_k2=0.2'!N397,IF($N$7="S2",'VA_k1=0.8_k2=0.2'!O397,IF($N$7="I",'VA_k1=0.8_k2=0.2'!P397,IF($N$7="R",'VA_k1=0.8_k2=0.2'!Q397,IF($N$7="D",'VA_k1=0.8_k2=0.2'!R397,IF($N$7="V",'VA_k1=0.8_k2=0.2'!S397,"")))))))</f>
        <v>0.24673704225551346</v>
      </c>
      <c r="AK398" s="133" t="e">
        <f>IF($O$22="X",$Q$9,'VA_k1=0.9_k2=0.1'!M397)</f>
        <v>#N/A</v>
      </c>
      <c r="AL398" s="133" t="e">
        <f>IF($O$22="X",$R$9,IF($N$7="S1",'VA_k1=0.9_k2=0.1'!N397,IF($N$7="S2",'VA_k1=0.9_k2=0.1'!O397,IF($N$7="I",'VA_k1=0.9_k2=0.1'!P397,IF($N$7="R",'VA_k1=0.9_k2=0.1'!Q397,IF($N$7="D",'VA_k1=0.9_k2=0.1'!R397,IF($N$7="V",'VA_k1=0.9_k2=0.1'!S397,"")))))))</f>
        <v>#N/A</v>
      </c>
      <c r="AM398" s="133">
        <f>IF($O$23="X",$Q$9,'VA_k1=1.0_k2=0.0'!M397)</f>
        <v>5</v>
      </c>
      <c r="AN398" s="133">
        <f>IF($O$23="X",$R$9,IF($N$7="S1",'VA_k1=1.0_k2=0.0'!N397,IF($N$7="S2",'VA_k1=1.0_k2=0.0'!O397,IF($N$7="I",'VA_k1=1.0_k2=0.0'!P397,IF($N$7="R",'VA_k1=1.0_k2=0.0'!Q397,IF($N$7="D",'VA_k1=1.0_k2=0.0'!R397,IF($N$7="V",'VA_k1=1.0_k2=0.0'!S397,"")))))))</f>
        <v>0.24673704225551346</v>
      </c>
    </row>
    <row r="399" spans="17:40" x14ac:dyDescent="0.25">
      <c r="Q399" s="133" t="e">
        <f>IF($O$12="X",$Q$9,'RESULTS (2S)'!B413)</f>
        <v>#N/A</v>
      </c>
      <c r="R399" s="133" t="e">
        <f>IF($O$12="X",$R$9,IF($N$7="S1",'RESULTS (2S)'!C413,IF($N$7="S2",'RESULTS (2S)'!D413,IF($N$7="I",'RESULTS (2S)'!E413,IF($N$7="R",'RESULTS (2S)'!F413,IF($N$7="D",'RESULTS (2S)'!G413,IF($N$7="V",'RESULTS (2S)'!H413,"")))))))</f>
        <v>#N/A</v>
      </c>
      <c r="S399" s="133">
        <f>IF($O$13="X",$Q$9,'VA_k1=0.0_k2=1.0'!M398)</f>
        <v>5</v>
      </c>
      <c r="T399" s="133">
        <f>IF($O$13="X",$R$9,IF($N$7="S1",'VA_k1=0.0_k2=1.0'!N398,IF($N$7="S2",'VA_k1=0.0_k2=1.0'!O398,IF($N$7="I",'VA_k1=0.0_k2=1.0'!P398,IF($N$7="R",'VA_k1=0.0_k2=1.0'!Q398,IF($N$7="D",'VA_k1=0.0_k2=1.0'!R398,IF($N$7="V",'VA_k1=0.0_k2=1.0'!S398,"")))))))</f>
        <v>0.24673704225551346</v>
      </c>
      <c r="U399" s="133">
        <f>IF($O$14="X",$Q$9,'VA_k1=0.1_k2=0.9'!M398)</f>
        <v>5</v>
      </c>
      <c r="V399" s="133">
        <f>IF($O$14="X",$R$9,IF($N$7="S1",'VA_k1=0.1_k2=0.9'!N398,IF($N$7="S2",'VA_k1=0.1_k2=0.9'!O398,IF($N$7="I",'VA_k1=0.1_k2=0.9'!P398,IF($N$7="R",'VA_k1=0.1_k2=0.9'!Q398,IF($N$7="D",'VA_k1=0.1_k2=0.9'!R398,IF($N$7="V",'VA_k1=0.1_k2=0.9'!S398,"")))))))</f>
        <v>0.24673704225551346</v>
      </c>
      <c r="W399" s="133">
        <f>IF($O$15="X",$Q$9,'VA_k1=0.2_k2=0.8'!M398)</f>
        <v>5</v>
      </c>
      <c r="X399" s="133">
        <f>IF($O$15="X",$R$9,IF($N$7="S1",'VA_k1=0.2_k2=0.8'!N398,IF($N$7="S2",'VA_k1=0.2_k2=0.8'!O398,IF($N$7="I",'VA_k1=0.2_k2=0.8'!P398,IF($N$7="R",'VA_k1=0.2_k2=0.8'!Q398,IF($N$7="D",'VA_k1=0.2_k2=0.8'!R398,IF($N$7="V",'VA_k1=0.2_k2=0.8'!S398,"")))))))</f>
        <v>0.24673704225551346</v>
      </c>
      <c r="Y399" s="133">
        <f>IF($O$16="X",$Q$9,'VA_k1=0.3_k2=0.7'!M398)</f>
        <v>5</v>
      </c>
      <c r="Z399" s="133">
        <f>IF($O$16="X",$R$9,IF($N$7="S1",'VA_k1=0.3_k2=0.7'!N398,IF($N$7="S2",'VA_k1=0.3_k2=0.7'!O398,IF($N$7="I",'VA_k1=0.3_k2=0.7'!P398,IF($N$7="R",'VA_k1=0.3_k2=0.7'!Q398,IF($N$7="D",'VA_k1=0.3_k2=0.7'!R398,IF($N$7="V",'VA_k1=0.3_k2=0.7'!S398,"")))))))</f>
        <v>0.24673704225551346</v>
      </c>
      <c r="AA399" s="133">
        <f>IF($O$17="X",$Q$9,'VA_k1=0.4_k2=0.6'!M398)</f>
        <v>5</v>
      </c>
      <c r="AB399" s="133">
        <f>IF($O$17="X",$R$9,IF($N$7="S1",'VA_k1=0.4_k2=0.6'!N398,IF($N$7="S2",'VA_k1=0.4_k2=0.6'!O398,IF($N$7="I",'VA_k1=0.4_k2=0.6'!P398,IF($N$7="R",'VA_k1=0.4_k2=0.6'!Q398,IF($N$7="D",'VA_k1=0.4_k2=0.6'!R398,IF($N$7="V",'VA_k1=0.4_k2=0.6'!S398,"")))))))</f>
        <v>0.24673704225551346</v>
      </c>
      <c r="AC399" s="133">
        <f>IF($O$18="X",$Q$9,'VA_k1=0.5_k2=0.5'!M398)</f>
        <v>5</v>
      </c>
      <c r="AD399" s="133">
        <f>IF($O$18="X",$R$9,IF($N$7="S1",'VA_k1=0.5_k2=0.5'!N398,IF($N$7="S2",'VA_k1=0.5_k2=0.5'!O398,IF($N$7="I",'VA_k1=0.5_k2=0.5'!P398,IF($N$7="R",'VA_k1=0.5_k2=0.5'!Q398,IF($N$7="D",'VA_k1=0.5_k2=0.5'!R398,IF($N$7="V",'VA_k1=0.5_k2=0.5'!S398,"")))))))</f>
        <v>0.24673704225551346</v>
      </c>
      <c r="AE399" s="133">
        <f>IF($O$19="X",$Q$9,'VA_k1=0.6_k2=0.4'!M398)</f>
        <v>5</v>
      </c>
      <c r="AF399" s="133">
        <f>IF($O$19="X",$R$9,IF($N$7="S1",'VA_k1=0.6_k2=0.4'!N398,IF($N$7="S2",'VA_k1=0.6_k2=0.4'!O398,IF($N$7="I",'VA_k1=0.6_k2=0.4'!P398,IF($N$7="R",'VA_k1=0.6_k2=0.4'!Q398,IF($N$7="D",'VA_k1=0.6_k2=0.4'!R398,IF($N$7="V",'VA_k1=0.6_k2=0.4'!S398,"")))))))</f>
        <v>0.24673704225551346</v>
      </c>
      <c r="AG399" s="133">
        <f>IF($O$20="X",$Q$9,'VA_k1=0.7_k2=0.3'!M398)</f>
        <v>5</v>
      </c>
      <c r="AH399" s="133">
        <f>IF($O$20="X",$R$9,IF($N$7="S1",'VA_k1=0.7_k2=0.3'!N398,IF($N$7="S2",'VA_k1=0.7_k2=0.3'!O398,IF($N$7="I",'VA_k1=0.7_k2=0.3'!P398,IF($N$7="R",'VA_k1=0.7_k2=0.3'!Q398,IF($N$7="D",'VA_k1=0.7_k2=0.3'!R398,IF($N$7="V",'VA_k1=0.7_k2=0.3'!S398,"")))))))</f>
        <v>0.24673704225551346</v>
      </c>
      <c r="AI399" s="133">
        <f>IF($O$21="X",$Q$9,'VA_k1=0.8_k2=0.2'!M398)</f>
        <v>5</v>
      </c>
      <c r="AJ399" s="133">
        <f>IF($O$21="X",$R$9,IF($N$7="S1",'VA_k1=0.8_k2=0.2'!N398,IF($N$7="S2",'VA_k1=0.8_k2=0.2'!O398,IF($N$7="I",'VA_k1=0.8_k2=0.2'!P398,IF($N$7="R",'VA_k1=0.8_k2=0.2'!Q398,IF($N$7="D",'VA_k1=0.8_k2=0.2'!R398,IF($N$7="V",'VA_k1=0.8_k2=0.2'!S398,"")))))))</f>
        <v>0.24673704225551346</v>
      </c>
      <c r="AK399" s="133" t="e">
        <f>IF($O$22="X",$Q$9,'VA_k1=0.9_k2=0.1'!M398)</f>
        <v>#N/A</v>
      </c>
      <c r="AL399" s="133" t="e">
        <f>IF($O$22="X",$R$9,IF($N$7="S1",'VA_k1=0.9_k2=0.1'!N398,IF($N$7="S2",'VA_k1=0.9_k2=0.1'!O398,IF($N$7="I",'VA_k1=0.9_k2=0.1'!P398,IF($N$7="R",'VA_k1=0.9_k2=0.1'!Q398,IF($N$7="D",'VA_k1=0.9_k2=0.1'!R398,IF($N$7="V",'VA_k1=0.9_k2=0.1'!S398,"")))))))</f>
        <v>#N/A</v>
      </c>
      <c r="AM399" s="133">
        <f>IF($O$23="X",$Q$9,'VA_k1=1.0_k2=0.0'!M398)</f>
        <v>5</v>
      </c>
      <c r="AN399" s="133">
        <f>IF($O$23="X",$R$9,IF($N$7="S1",'VA_k1=1.0_k2=0.0'!N398,IF($N$7="S2",'VA_k1=1.0_k2=0.0'!O398,IF($N$7="I",'VA_k1=1.0_k2=0.0'!P398,IF($N$7="R",'VA_k1=1.0_k2=0.0'!Q398,IF($N$7="D",'VA_k1=1.0_k2=0.0'!R398,IF($N$7="V",'VA_k1=1.0_k2=0.0'!S398,"")))))))</f>
        <v>0.24673704225551346</v>
      </c>
    </row>
    <row r="400" spans="17:40" x14ac:dyDescent="0.25">
      <c r="Q400" s="133" t="e">
        <f>IF($O$12="X",$Q$9,'RESULTS (2S)'!B414)</f>
        <v>#N/A</v>
      </c>
      <c r="R400" s="133" t="e">
        <f>IF($O$12="X",$R$9,IF($N$7="S1",'RESULTS (2S)'!C414,IF($N$7="S2",'RESULTS (2S)'!D414,IF($N$7="I",'RESULTS (2S)'!E414,IF($N$7="R",'RESULTS (2S)'!F414,IF($N$7="D",'RESULTS (2S)'!G414,IF($N$7="V",'RESULTS (2S)'!H414,"")))))))</f>
        <v>#N/A</v>
      </c>
      <c r="S400" s="133">
        <f>IF($O$13="X",$Q$9,'VA_k1=0.0_k2=1.0'!M399)</f>
        <v>5</v>
      </c>
      <c r="T400" s="133">
        <f>IF($O$13="X",$R$9,IF($N$7="S1",'VA_k1=0.0_k2=1.0'!N399,IF($N$7="S2",'VA_k1=0.0_k2=1.0'!O399,IF($N$7="I",'VA_k1=0.0_k2=1.0'!P399,IF($N$7="R",'VA_k1=0.0_k2=1.0'!Q399,IF($N$7="D",'VA_k1=0.0_k2=1.0'!R399,IF($N$7="V",'VA_k1=0.0_k2=1.0'!S399,"")))))))</f>
        <v>0.24673704225551346</v>
      </c>
      <c r="U400" s="133">
        <f>IF($O$14="X",$Q$9,'VA_k1=0.1_k2=0.9'!M399)</f>
        <v>5</v>
      </c>
      <c r="V400" s="133">
        <f>IF($O$14="X",$R$9,IF($N$7="S1",'VA_k1=0.1_k2=0.9'!N399,IF($N$7="S2",'VA_k1=0.1_k2=0.9'!O399,IF($N$7="I",'VA_k1=0.1_k2=0.9'!P399,IF($N$7="R",'VA_k1=0.1_k2=0.9'!Q399,IF($N$7="D",'VA_k1=0.1_k2=0.9'!R399,IF($N$7="V",'VA_k1=0.1_k2=0.9'!S399,"")))))))</f>
        <v>0.24673704225551346</v>
      </c>
      <c r="W400" s="133">
        <f>IF($O$15="X",$Q$9,'VA_k1=0.2_k2=0.8'!M399)</f>
        <v>5</v>
      </c>
      <c r="X400" s="133">
        <f>IF($O$15="X",$R$9,IF($N$7="S1",'VA_k1=0.2_k2=0.8'!N399,IF($N$7="S2",'VA_k1=0.2_k2=0.8'!O399,IF($N$7="I",'VA_k1=0.2_k2=0.8'!P399,IF($N$7="R",'VA_k1=0.2_k2=0.8'!Q399,IF($N$7="D",'VA_k1=0.2_k2=0.8'!R399,IF($N$7="V",'VA_k1=0.2_k2=0.8'!S399,"")))))))</f>
        <v>0.24673704225551346</v>
      </c>
      <c r="Y400" s="133">
        <f>IF($O$16="X",$Q$9,'VA_k1=0.3_k2=0.7'!M399)</f>
        <v>5</v>
      </c>
      <c r="Z400" s="133">
        <f>IF($O$16="X",$R$9,IF($N$7="S1",'VA_k1=0.3_k2=0.7'!N399,IF($N$7="S2",'VA_k1=0.3_k2=0.7'!O399,IF($N$7="I",'VA_k1=0.3_k2=0.7'!P399,IF($N$7="R",'VA_k1=0.3_k2=0.7'!Q399,IF($N$7="D",'VA_k1=0.3_k2=0.7'!R399,IF($N$7="V",'VA_k1=0.3_k2=0.7'!S399,"")))))))</f>
        <v>0.24673704225551346</v>
      </c>
      <c r="AA400" s="133">
        <f>IF($O$17="X",$Q$9,'VA_k1=0.4_k2=0.6'!M399)</f>
        <v>5</v>
      </c>
      <c r="AB400" s="133">
        <f>IF($O$17="X",$R$9,IF($N$7="S1",'VA_k1=0.4_k2=0.6'!N399,IF($N$7="S2",'VA_k1=0.4_k2=0.6'!O399,IF($N$7="I",'VA_k1=0.4_k2=0.6'!P399,IF($N$7="R",'VA_k1=0.4_k2=0.6'!Q399,IF($N$7="D",'VA_k1=0.4_k2=0.6'!R399,IF($N$7="V",'VA_k1=0.4_k2=0.6'!S399,"")))))))</f>
        <v>0.24673704225551346</v>
      </c>
      <c r="AC400" s="133">
        <f>IF($O$18="X",$Q$9,'VA_k1=0.5_k2=0.5'!M399)</f>
        <v>5</v>
      </c>
      <c r="AD400" s="133">
        <f>IF($O$18="X",$R$9,IF($N$7="S1",'VA_k1=0.5_k2=0.5'!N399,IF($N$7="S2",'VA_k1=0.5_k2=0.5'!O399,IF($N$7="I",'VA_k1=0.5_k2=0.5'!P399,IF($N$7="R",'VA_k1=0.5_k2=0.5'!Q399,IF($N$7="D",'VA_k1=0.5_k2=0.5'!R399,IF($N$7="V",'VA_k1=0.5_k2=0.5'!S399,"")))))))</f>
        <v>0.24673704225551346</v>
      </c>
      <c r="AE400" s="133">
        <f>IF($O$19="X",$Q$9,'VA_k1=0.6_k2=0.4'!M399)</f>
        <v>5</v>
      </c>
      <c r="AF400" s="133">
        <f>IF($O$19="X",$R$9,IF($N$7="S1",'VA_k1=0.6_k2=0.4'!N399,IF($N$7="S2",'VA_k1=0.6_k2=0.4'!O399,IF($N$7="I",'VA_k1=0.6_k2=0.4'!P399,IF($N$7="R",'VA_k1=0.6_k2=0.4'!Q399,IF($N$7="D",'VA_k1=0.6_k2=0.4'!R399,IF($N$7="V",'VA_k1=0.6_k2=0.4'!S399,"")))))))</f>
        <v>0.24673704225551346</v>
      </c>
      <c r="AG400" s="133">
        <f>IF($O$20="X",$Q$9,'VA_k1=0.7_k2=0.3'!M399)</f>
        <v>5</v>
      </c>
      <c r="AH400" s="133">
        <f>IF($O$20="X",$R$9,IF($N$7="S1",'VA_k1=0.7_k2=0.3'!N399,IF($N$7="S2",'VA_k1=0.7_k2=0.3'!O399,IF($N$7="I",'VA_k1=0.7_k2=0.3'!P399,IF($N$7="R",'VA_k1=0.7_k2=0.3'!Q399,IF($N$7="D",'VA_k1=0.7_k2=0.3'!R399,IF($N$7="V",'VA_k1=0.7_k2=0.3'!S399,"")))))))</f>
        <v>0.24673704225551346</v>
      </c>
      <c r="AI400" s="133">
        <f>IF($O$21="X",$Q$9,'VA_k1=0.8_k2=0.2'!M399)</f>
        <v>5</v>
      </c>
      <c r="AJ400" s="133">
        <f>IF($O$21="X",$R$9,IF($N$7="S1",'VA_k1=0.8_k2=0.2'!N399,IF($N$7="S2",'VA_k1=0.8_k2=0.2'!O399,IF($N$7="I",'VA_k1=0.8_k2=0.2'!P399,IF($N$7="R",'VA_k1=0.8_k2=0.2'!Q399,IF($N$7="D",'VA_k1=0.8_k2=0.2'!R399,IF($N$7="V",'VA_k1=0.8_k2=0.2'!S399,"")))))))</f>
        <v>0.24673704225551346</v>
      </c>
      <c r="AK400" s="133" t="e">
        <f>IF($O$22="X",$Q$9,'VA_k1=0.9_k2=0.1'!M399)</f>
        <v>#N/A</v>
      </c>
      <c r="AL400" s="133" t="e">
        <f>IF($O$22="X",$R$9,IF($N$7="S1",'VA_k1=0.9_k2=0.1'!N399,IF($N$7="S2",'VA_k1=0.9_k2=0.1'!O399,IF($N$7="I",'VA_k1=0.9_k2=0.1'!P399,IF($N$7="R",'VA_k1=0.9_k2=0.1'!Q399,IF($N$7="D",'VA_k1=0.9_k2=0.1'!R399,IF($N$7="V",'VA_k1=0.9_k2=0.1'!S399,"")))))))</f>
        <v>#N/A</v>
      </c>
      <c r="AM400" s="133">
        <f>IF($O$23="X",$Q$9,'VA_k1=1.0_k2=0.0'!M399)</f>
        <v>5</v>
      </c>
      <c r="AN400" s="133">
        <f>IF($O$23="X",$R$9,IF($N$7="S1",'VA_k1=1.0_k2=0.0'!N399,IF($N$7="S2",'VA_k1=1.0_k2=0.0'!O399,IF($N$7="I",'VA_k1=1.0_k2=0.0'!P399,IF($N$7="R",'VA_k1=1.0_k2=0.0'!Q399,IF($N$7="D",'VA_k1=1.0_k2=0.0'!R399,IF($N$7="V",'VA_k1=1.0_k2=0.0'!S399,"")))))))</f>
        <v>0.24673704225551346</v>
      </c>
    </row>
    <row r="401" spans="17:40" x14ac:dyDescent="0.25">
      <c r="Q401" s="133" t="e">
        <f>IF($O$12="X",$Q$9,'RESULTS (2S)'!B415)</f>
        <v>#N/A</v>
      </c>
      <c r="R401" s="133" t="e">
        <f>IF($O$12="X",$R$9,IF($N$7="S1",'RESULTS (2S)'!C415,IF($N$7="S2",'RESULTS (2S)'!D415,IF($N$7="I",'RESULTS (2S)'!E415,IF($N$7="R",'RESULTS (2S)'!F415,IF($N$7="D",'RESULTS (2S)'!G415,IF($N$7="V",'RESULTS (2S)'!H415,"")))))))</f>
        <v>#N/A</v>
      </c>
      <c r="S401" s="133">
        <f>IF($O$13="X",$Q$9,'VA_k1=0.0_k2=1.0'!M400)</f>
        <v>5</v>
      </c>
      <c r="T401" s="133">
        <f>IF($O$13="X",$R$9,IF($N$7="S1",'VA_k1=0.0_k2=1.0'!N400,IF($N$7="S2",'VA_k1=0.0_k2=1.0'!O400,IF($N$7="I",'VA_k1=0.0_k2=1.0'!P400,IF($N$7="R",'VA_k1=0.0_k2=1.0'!Q400,IF($N$7="D",'VA_k1=0.0_k2=1.0'!R400,IF($N$7="V",'VA_k1=0.0_k2=1.0'!S400,"")))))))</f>
        <v>0.24673704225551346</v>
      </c>
      <c r="U401" s="133">
        <f>IF($O$14="X",$Q$9,'VA_k1=0.1_k2=0.9'!M400)</f>
        <v>5</v>
      </c>
      <c r="V401" s="133">
        <f>IF($O$14="X",$R$9,IF($N$7="S1",'VA_k1=0.1_k2=0.9'!N400,IF($N$7="S2",'VA_k1=0.1_k2=0.9'!O400,IF($N$7="I",'VA_k1=0.1_k2=0.9'!P400,IF($N$7="R",'VA_k1=0.1_k2=0.9'!Q400,IF($N$7="D",'VA_k1=0.1_k2=0.9'!R400,IF($N$7="V",'VA_k1=0.1_k2=0.9'!S400,"")))))))</f>
        <v>0.24673704225551346</v>
      </c>
      <c r="W401" s="133">
        <f>IF($O$15="X",$Q$9,'VA_k1=0.2_k2=0.8'!M400)</f>
        <v>5</v>
      </c>
      <c r="X401" s="133">
        <f>IF($O$15="X",$R$9,IF($N$7="S1",'VA_k1=0.2_k2=0.8'!N400,IF($N$7="S2",'VA_k1=0.2_k2=0.8'!O400,IF($N$7="I",'VA_k1=0.2_k2=0.8'!P400,IF($N$7="R",'VA_k1=0.2_k2=0.8'!Q400,IF($N$7="D",'VA_k1=0.2_k2=0.8'!R400,IF($N$7="V",'VA_k1=0.2_k2=0.8'!S400,"")))))))</f>
        <v>0.24673704225551346</v>
      </c>
      <c r="Y401" s="133">
        <f>IF($O$16="X",$Q$9,'VA_k1=0.3_k2=0.7'!M400)</f>
        <v>5</v>
      </c>
      <c r="Z401" s="133">
        <f>IF($O$16="X",$R$9,IF($N$7="S1",'VA_k1=0.3_k2=0.7'!N400,IF($N$7="S2",'VA_k1=0.3_k2=0.7'!O400,IF($N$7="I",'VA_k1=0.3_k2=0.7'!P400,IF($N$7="R",'VA_k1=0.3_k2=0.7'!Q400,IF($N$7="D",'VA_k1=0.3_k2=0.7'!R400,IF($N$7="V",'VA_k1=0.3_k2=0.7'!S400,"")))))))</f>
        <v>0.24673704225551346</v>
      </c>
      <c r="AA401" s="133">
        <f>IF($O$17="X",$Q$9,'VA_k1=0.4_k2=0.6'!M400)</f>
        <v>5</v>
      </c>
      <c r="AB401" s="133">
        <f>IF($O$17="X",$R$9,IF($N$7="S1",'VA_k1=0.4_k2=0.6'!N400,IF($N$7="S2",'VA_k1=0.4_k2=0.6'!O400,IF($N$7="I",'VA_k1=0.4_k2=0.6'!P400,IF($N$7="R",'VA_k1=0.4_k2=0.6'!Q400,IF($N$7="D",'VA_k1=0.4_k2=0.6'!R400,IF($N$7="V",'VA_k1=0.4_k2=0.6'!S400,"")))))))</f>
        <v>0.24673704225551346</v>
      </c>
      <c r="AC401" s="133">
        <f>IF($O$18="X",$Q$9,'VA_k1=0.5_k2=0.5'!M400)</f>
        <v>5</v>
      </c>
      <c r="AD401" s="133">
        <f>IF($O$18="X",$R$9,IF($N$7="S1",'VA_k1=0.5_k2=0.5'!N400,IF($N$7="S2",'VA_k1=0.5_k2=0.5'!O400,IF($N$7="I",'VA_k1=0.5_k2=0.5'!P400,IF($N$7="R",'VA_k1=0.5_k2=0.5'!Q400,IF($N$7="D",'VA_k1=0.5_k2=0.5'!R400,IF($N$7="V",'VA_k1=0.5_k2=0.5'!S400,"")))))))</f>
        <v>0.24673704225551346</v>
      </c>
      <c r="AE401" s="133">
        <f>IF($O$19="X",$Q$9,'VA_k1=0.6_k2=0.4'!M400)</f>
        <v>5</v>
      </c>
      <c r="AF401" s="133">
        <f>IF($O$19="X",$R$9,IF($N$7="S1",'VA_k1=0.6_k2=0.4'!N400,IF($N$7="S2",'VA_k1=0.6_k2=0.4'!O400,IF($N$7="I",'VA_k1=0.6_k2=0.4'!P400,IF($N$7="R",'VA_k1=0.6_k2=0.4'!Q400,IF($N$7="D",'VA_k1=0.6_k2=0.4'!R400,IF($N$7="V",'VA_k1=0.6_k2=0.4'!S400,"")))))))</f>
        <v>0.24673704225551346</v>
      </c>
      <c r="AG401" s="133">
        <f>IF($O$20="X",$Q$9,'VA_k1=0.7_k2=0.3'!M400)</f>
        <v>5</v>
      </c>
      <c r="AH401" s="133">
        <f>IF($O$20="X",$R$9,IF($N$7="S1",'VA_k1=0.7_k2=0.3'!N400,IF($N$7="S2",'VA_k1=0.7_k2=0.3'!O400,IF($N$7="I",'VA_k1=0.7_k2=0.3'!P400,IF($N$7="R",'VA_k1=0.7_k2=0.3'!Q400,IF($N$7="D",'VA_k1=0.7_k2=0.3'!R400,IF($N$7="V",'VA_k1=0.7_k2=0.3'!S400,"")))))))</f>
        <v>0.24673704225551346</v>
      </c>
      <c r="AI401" s="133">
        <f>IF($O$21="X",$Q$9,'VA_k1=0.8_k2=0.2'!M400)</f>
        <v>5</v>
      </c>
      <c r="AJ401" s="133">
        <f>IF($O$21="X",$R$9,IF($N$7="S1",'VA_k1=0.8_k2=0.2'!N400,IF($N$7="S2",'VA_k1=0.8_k2=0.2'!O400,IF($N$7="I",'VA_k1=0.8_k2=0.2'!P400,IF($N$7="R",'VA_k1=0.8_k2=0.2'!Q400,IF($N$7="D",'VA_k1=0.8_k2=0.2'!R400,IF($N$7="V",'VA_k1=0.8_k2=0.2'!S400,"")))))))</f>
        <v>0.24673704225551346</v>
      </c>
      <c r="AK401" s="133" t="e">
        <f>IF($O$22="X",$Q$9,'VA_k1=0.9_k2=0.1'!M400)</f>
        <v>#N/A</v>
      </c>
      <c r="AL401" s="133" t="e">
        <f>IF($O$22="X",$R$9,IF($N$7="S1",'VA_k1=0.9_k2=0.1'!N400,IF($N$7="S2",'VA_k1=0.9_k2=0.1'!O400,IF($N$7="I",'VA_k1=0.9_k2=0.1'!P400,IF($N$7="R",'VA_k1=0.9_k2=0.1'!Q400,IF($N$7="D",'VA_k1=0.9_k2=0.1'!R400,IF($N$7="V",'VA_k1=0.9_k2=0.1'!S400,"")))))))</f>
        <v>#N/A</v>
      </c>
      <c r="AM401" s="133">
        <f>IF($O$23="X",$Q$9,'VA_k1=1.0_k2=0.0'!M400)</f>
        <v>5</v>
      </c>
      <c r="AN401" s="133">
        <f>IF($O$23="X",$R$9,IF($N$7="S1",'VA_k1=1.0_k2=0.0'!N400,IF($N$7="S2",'VA_k1=1.0_k2=0.0'!O400,IF($N$7="I",'VA_k1=1.0_k2=0.0'!P400,IF($N$7="R",'VA_k1=1.0_k2=0.0'!Q400,IF($N$7="D",'VA_k1=1.0_k2=0.0'!R400,IF($N$7="V",'VA_k1=1.0_k2=0.0'!S400,"")))))))</f>
        <v>0.24673704225551346</v>
      </c>
    </row>
    <row r="402" spans="17:40" x14ac:dyDescent="0.25">
      <c r="Q402" s="133" t="e">
        <f>IF($O$12="X",$Q$9,'RESULTS (2S)'!B416)</f>
        <v>#N/A</v>
      </c>
      <c r="R402" s="133" t="e">
        <f>IF($O$12="X",$R$9,IF($N$7="S1",'RESULTS (2S)'!C416,IF($N$7="S2",'RESULTS (2S)'!D416,IF($N$7="I",'RESULTS (2S)'!E416,IF($N$7="R",'RESULTS (2S)'!F416,IF($N$7="D",'RESULTS (2S)'!G416,IF($N$7="V",'RESULTS (2S)'!H416,"")))))))</f>
        <v>#N/A</v>
      </c>
      <c r="S402" s="133">
        <f>IF($O$13="X",$Q$9,'VA_k1=0.0_k2=1.0'!M401)</f>
        <v>5</v>
      </c>
      <c r="T402" s="133">
        <f>IF($O$13="X",$R$9,IF($N$7="S1",'VA_k1=0.0_k2=1.0'!N401,IF($N$7="S2",'VA_k1=0.0_k2=1.0'!O401,IF($N$7="I",'VA_k1=0.0_k2=1.0'!P401,IF($N$7="R",'VA_k1=0.0_k2=1.0'!Q401,IF($N$7="D",'VA_k1=0.0_k2=1.0'!R401,IF($N$7="V",'VA_k1=0.0_k2=1.0'!S401,"")))))))</f>
        <v>0.24673704225551346</v>
      </c>
      <c r="U402" s="133">
        <f>IF($O$14="X",$Q$9,'VA_k1=0.1_k2=0.9'!M401)</f>
        <v>5</v>
      </c>
      <c r="V402" s="133">
        <f>IF($O$14="X",$R$9,IF($N$7="S1",'VA_k1=0.1_k2=0.9'!N401,IF($N$7="S2",'VA_k1=0.1_k2=0.9'!O401,IF($N$7="I",'VA_k1=0.1_k2=0.9'!P401,IF($N$7="R",'VA_k1=0.1_k2=0.9'!Q401,IF($N$7="D",'VA_k1=0.1_k2=0.9'!R401,IF($N$7="V",'VA_k1=0.1_k2=0.9'!S401,"")))))))</f>
        <v>0.24673704225551346</v>
      </c>
      <c r="W402" s="133">
        <f>IF($O$15="X",$Q$9,'VA_k1=0.2_k2=0.8'!M401)</f>
        <v>5</v>
      </c>
      <c r="X402" s="133">
        <f>IF($O$15="X",$R$9,IF($N$7="S1",'VA_k1=0.2_k2=0.8'!N401,IF($N$7="S2",'VA_k1=0.2_k2=0.8'!O401,IF($N$7="I",'VA_k1=0.2_k2=0.8'!P401,IF($N$7="R",'VA_k1=0.2_k2=0.8'!Q401,IF($N$7="D",'VA_k1=0.2_k2=0.8'!R401,IF($N$7="V",'VA_k1=0.2_k2=0.8'!S401,"")))))))</f>
        <v>0.24673704225551346</v>
      </c>
      <c r="Y402" s="133">
        <f>IF($O$16="X",$Q$9,'VA_k1=0.3_k2=0.7'!M401)</f>
        <v>5</v>
      </c>
      <c r="Z402" s="133">
        <f>IF($O$16="X",$R$9,IF($N$7="S1",'VA_k1=0.3_k2=0.7'!N401,IF($N$7="S2",'VA_k1=0.3_k2=0.7'!O401,IF($N$7="I",'VA_k1=0.3_k2=0.7'!P401,IF($N$7="R",'VA_k1=0.3_k2=0.7'!Q401,IF($N$7="D",'VA_k1=0.3_k2=0.7'!R401,IF($N$7="V",'VA_k1=0.3_k2=0.7'!S401,"")))))))</f>
        <v>0.24673704225551346</v>
      </c>
      <c r="AA402" s="133">
        <f>IF($O$17="X",$Q$9,'VA_k1=0.4_k2=0.6'!M401)</f>
        <v>5</v>
      </c>
      <c r="AB402" s="133">
        <f>IF($O$17="X",$R$9,IF($N$7="S1",'VA_k1=0.4_k2=0.6'!N401,IF($N$7="S2",'VA_k1=0.4_k2=0.6'!O401,IF($N$7="I",'VA_k1=0.4_k2=0.6'!P401,IF($N$7="R",'VA_k1=0.4_k2=0.6'!Q401,IF($N$7="D",'VA_k1=0.4_k2=0.6'!R401,IF($N$7="V",'VA_k1=0.4_k2=0.6'!S401,"")))))))</f>
        <v>0.24673704225551346</v>
      </c>
      <c r="AC402" s="133">
        <f>IF($O$18="X",$Q$9,'VA_k1=0.5_k2=0.5'!M401)</f>
        <v>5</v>
      </c>
      <c r="AD402" s="133">
        <f>IF($O$18="X",$R$9,IF($N$7="S1",'VA_k1=0.5_k2=0.5'!N401,IF($N$7="S2",'VA_k1=0.5_k2=0.5'!O401,IF($N$7="I",'VA_k1=0.5_k2=0.5'!P401,IF($N$7="R",'VA_k1=0.5_k2=0.5'!Q401,IF($N$7="D",'VA_k1=0.5_k2=0.5'!R401,IF($N$7="V",'VA_k1=0.5_k2=0.5'!S401,"")))))))</f>
        <v>0.24673704225551346</v>
      </c>
      <c r="AE402" s="133">
        <f>IF($O$19="X",$Q$9,'VA_k1=0.6_k2=0.4'!M401)</f>
        <v>5</v>
      </c>
      <c r="AF402" s="133">
        <f>IF($O$19="X",$R$9,IF($N$7="S1",'VA_k1=0.6_k2=0.4'!N401,IF($N$7="S2",'VA_k1=0.6_k2=0.4'!O401,IF($N$7="I",'VA_k1=0.6_k2=0.4'!P401,IF($N$7="R",'VA_k1=0.6_k2=0.4'!Q401,IF($N$7="D",'VA_k1=0.6_k2=0.4'!R401,IF($N$7="V",'VA_k1=0.6_k2=0.4'!S401,"")))))))</f>
        <v>0.24673704225551346</v>
      </c>
      <c r="AG402" s="133">
        <f>IF($O$20="X",$Q$9,'VA_k1=0.7_k2=0.3'!M401)</f>
        <v>5</v>
      </c>
      <c r="AH402" s="133">
        <f>IF($O$20="X",$R$9,IF($N$7="S1",'VA_k1=0.7_k2=0.3'!N401,IF($N$7="S2",'VA_k1=0.7_k2=0.3'!O401,IF($N$7="I",'VA_k1=0.7_k2=0.3'!P401,IF($N$7="R",'VA_k1=0.7_k2=0.3'!Q401,IF($N$7="D",'VA_k1=0.7_k2=0.3'!R401,IF($N$7="V",'VA_k1=0.7_k2=0.3'!S401,"")))))))</f>
        <v>0.24673704225551346</v>
      </c>
      <c r="AI402" s="133">
        <f>IF($O$21="X",$Q$9,'VA_k1=0.8_k2=0.2'!M401)</f>
        <v>5</v>
      </c>
      <c r="AJ402" s="133">
        <f>IF($O$21="X",$R$9,IF($N$7="S1",'VA_k1=0.8_k2=0.2'!N401,IF($N$7="S2",'VA_k1=0.8_k2=0.2'!O401,IF($N$7="I",'VA_k1=0.8_k2=0.2'!P401,IF($N$7="R",'VA_k1=0.8_k2=0.2'!Q401,IF($N$7="D",'VA_k1=0.8_k2=0.2'!R401,IF($N$7="V",'VA_k1=0.8_k2=0.2'!S401,"")))))))</f>
        <v>0.24673704225551346</v>
      </c>
      <c r="AK402" s="133" t="e">
        <f>IF($O$22="X",$Q$9,'VA_k1=0.9_k2=0.1'!M401)</f>
        <v>#N/A</v>
      </c>
      <c r="AL402" s="133" t="e">
        <f>IF($O$22="X",$R$9,IF($N$7="S1",'VA_k1=0.9_k2=0.1'!N401,IF($N$7="S2",'VA_k1=0.9_k2=0.1'!O401,IF($N$7="I",'VA_k1=0.9_k2=0.1'!P401,IF($N$7="R",'VA_k1=0.9_k2=0.1'!Q401,IF($N$7="D",'VA_k1=0.9_k2=0.1'!R401,IF($N$7="V",'VA_k1=0.9_k2=0.1'!S401,"")))))))</f>
        <v>#N/A</v>
      </c>
      <c r="AM402" s="133">
        <f>IF($O$23="X",$Q$9,'VA_k1=1.0_k2=0.0'!M401)</f>
        <v>5</v>
      </c>
      <c r="AN402" s="133">
        <f>IF($O$23="X",$R$9,IF($N$7="S1",'VA_k1=1.0_k2=0.0'!N401,IF($N$7="S2",'VA_k1=1.0_k2=0.0'!O401,IF($N$7="I",'VA_k1=1.0_k2=0.0'!P401,IF($N$7="R",'VA_k1=1.0_k2=0.0'!Q401,IF($N$7="D",'VA_k1=1.0_k2=0.0'!R401,IF($N$7="V",'VA_k1=1.0_k2=0.0'!S401,"")))))))</f>
        <v>0.24673704225551346</v>
      </c>
    </row>
    <row r="403" spans="17:40" x14ac:dyDescent="0.25">
      <c r="Q403" s="133" t="e">
        <f>IF($O$12="X",$Q$9,'RESULTS (2S)'!B417)</f>
        <v>#N/A</v>
      </c>
      <c r="R403" s="133" t="e">
        <f>IF($O$12="X",$R$9,IF($N$7="S1",'RESULTS (2S)'!C417,IF($N$7="S2",'RESULTS (2S)'!D417,IF($N$7="I",'RESULTS (2S)'!E417,IF($N$7="R",'RESULTS (2S)'!F417,IF($N$7="D",'RESULTS (2S)'!G417,IF($N$7="V",'RESULTS (2S)'!H417,"")))))))</f>
        <v>#N/A</v>
      </c>
      <c r="S403" s="133">
        <f>IF($O$13="X",$Q$9,'VA_k1=0.0_k2=1.0'!M402)</f>
        <v>5</v>
      </c>
      <c r="T403" s="133">
        <f>IF($O$13="X",$R$9,IF($N$7="S1",'VA_k1=0.0_k2=1.0'!N402,IF($N$7="S2",'VA_k1=0.0_k2=1.0'!O402,IF($N$7="I",'VA_k1=0.0_k2=1.0'!P402,IF($N$7="R",'VA_k1=0.0_k2=1.0'!Q402,IF($N$7="D",'VA_k1=0.0_k2=1.0'!R402,IF($N$7="V",'VA_k1=0.0_k2=1.0'!S402,"")))))))</f>
        <v>0.24673704225551346</v>
      </c>
      <c r="U403" s="133">
        <f>IF($O$14="X",$Q$9,'VA_k1=0.1_k2=0.9'!M402)</f>
        <v>5</v>
      </c>
      <c r="V403" s="133">
        <f>IF($O$14="X",$R$9,IF($N$7="S1",'VA_k1=0.1_k2=0.9'!N402,IF($N$7="S2",'VA_k1=0.1_k2=0.9'!O402,IF($N$7="I",'VA_k1=0.1_k2=0.9'!P402,IF($N$7="R",'VA_k1=0.1_k2=0.9'!Q402,IF($N$7="D",'VA_k1=0.1_k2=0.9'!R402,IF($N$7="V",'VA_k1=0.1_k2=0.9'!S402,"")))))))</f>
        <v>0.24673704225551346</v>
      </c>
      <c r="W403" s="133">
        <f>IF($O$15="X",$Q$9,'VA_k1=0.2_k2=0.8'!M402)</f>
        <v>5</v>
      </c>
      <c r="X403" s="133">
        <f>IF($O$15="X",$R$9,IF($N$7="S1",'VA_k1=0.2_k2=0.8'!N402,IF($N$7="S2",'VA_k1=0.2_k2=0.8'!O402,IF($N$7="I",'VA_k1=0.2_k2=0.8'!P402,IF($N$7="R",'VA_k1=0.2_k2=0.8'!Q402,IF($N$7="D",'VA_k1=0.2_k2=0.8'!R402,IF($N$7="V",'VA_k1=0.2_k2=0.8'!S402,"")))))))</f>
        <v>0.24673704225551346</v>
      </c>
      <c r="Y403" s="133">
        <f>IF($O$16="X",$Q$9,'VA_k1=0.3_k2=0.7'!M402)</f>
        <v>5</v>
      </c>
      <c r="Z403" s="133">
        <f>IF($O$16="X",$R$9,IF($N$7="S1",'VA_k1=0.3_k2=0.7'!N402,IF($N$7="S2",'VA_k1=0.3_k2=0.7'!O402,IF($N$7="I",'VA_k1=0.3_k2=0.7'!P402,IF($N$7="R",'VA_k1=0.3_k2=0.7'!Q402,IF($N$7="D",'VA_k1=0.3_k2=0.7'!R402,IF($N$7="V",'VA_k1=0.3_k2=0.7'!S402,"")))))))</f>
        <v>0.24673704225551346</v>
      </c>
      <c r="AA403" s="133">
        <f>IF($O$17="X",$Q$9,'VA_k1=0.4_k2=0.6'!M402)</f>
        <v>5</v>
      </c>
      <c r="AB403" s="133">
        <f>IF($O$17="X",$R$9,IF($N$7="S1",'VA_k1=0.4_k2=0.6'!N402,IF($N$7="S2",'VA_k1=0.4_k2=0.6'!O402,IF($N$7="I",'VA_k1=0.4_k2=0.6'!P402,IF($N$7="R",'VA_k1=0.4_k2=0.6'!Q402,IF($N$7="D",'VA_k1=0.4_k2=0.6'!R402,IF($N$7="V",'VA_k1=0.4_k2=0.6'!S402,"")))))))</f>
        <v>0.24673704225551346</v>
      </c>
      <c r="AC403" s="133">
        <f>IF($O$18="X",$Q$9,'VA_k1=0.5_k2=0.5'!M402)</f>
        <v>5</v>
      </c>
      <c r="AD403" s="133">
        <f>IF($O$18="X",$R$9,IF($N$7="S1",'VA_k1=0.5_k2=0.5'!N402,IF($N$7="S2",'VA_k1=0.5_k2=0.5'!O402,IF($N$7="I",'VA_k1=0.5_k2=0.5'!P402,IF($N$7="R",'VA_k1=0.5_k2=0.5'!Q402,IF($N$7="D",'VA_k1=0.5_k2=0.5'!R402,IF($N$7="V",'VA_k1=0.5_k2=0.5'!S402,"")))))))</f>
        <v>0.24673704225551346</v>
      </c>
      <c r="AE403" s="133">
        <f>IF($O$19="X",$Q$9,'VA_k1=0.6_k2=0.4'!M402)</f>
        <v>5</v>
      </c>
      <c r="AF403" s="133">
        <f>IF($O$19="X",$R$9,IF($N$7="S1",'VA_k1=0.6_k2=0.4'!N402,IF($N$7="S2",'VA_k1=0.6_k2=0.4'!O402,IF($N$7="I",'VA_k1=0.6_k2=0.4'!P402,IF($N$7="R",'VA_k1=0.6_k2=0.4'!Q402,IF($N$7="D",'VA_k1=0.6_k2=0.4'!R402,IF($N$7="V",'VA_k1=0.6_k2=0.4'!S402,"")))))))</f>
        <v>0.24673704225551346</v>
      </c>
      <c r="AG403" s="133">
        <f>IF($O$20="X",$Q$9,'VA_k1=0.7_k2=0.3'!M402)</f>
        <v>5</v>
      </c>
      <c r="AH403" s="133">
        <f>IF($O$20="X",$R$9,IF($N$7="S1",'VA_k1=0.7_k2=0.3'!N402,IF($N$7="S2",'VA_k1=0.7_k2=0.3'!O402,IF($N$7="I",'VA_k1=0.7_k2=0.3'!P402,IF($N$7="R",'VA_k1=0.7_k2=0.3'!Q402,IF($N$7="D",'VA_k1=0.7_k2=0.3'!R402,IF($N$7="V",'VA_k1=0.7_k2=0.3'!S402,"")))))))</f>
        <v>0.24673704225551346</v>
      </c>
      <c r="AI403" s="133">
        <f>IF($O$21="X",$Q$9,'VA_k1=0.8_k2=0.2'!M402)</f>
        <v>5</v>
      </c>
      <c r="AJ403" s="133">
        <f>IF($O$21="X",$R$9,IF($N$7="S1",'VA_k1=0.8_k2=0.2'!N402,IF($N$7="S2",'VA_k1=0.8_k2=0.2'!O402,IF($N$7="I",'VA_k1=0.8_k2=0.2'!P402,IF($N$7="R",'VA_k1=0.8_k2=0.2'!Q402,IF($N$7="D",'VA_k1=0.8_k2=0.2'!R402,IF($N$7="V",'VA_k1=0.8_k2=0.2'!S402,"")))))))</f>
        <v>0.24673704225551346</v>
      </c>
      <c r="AK403" s="133" t="e">
        <f>IF($O$22="X",$Q$9,'VA_k1=0.9_k2=0.1'!M402)</f>
        <v>#N/A</v>
      </c>
      <c r="AL403" s="133" t="e">
        <f>IF($O$22="X",$R$9,IF($N$7="S1",'VA_k1=0.9_k2=0.1'!N402,IF($N$7="S2",'VA_k1=0.9_k2=0.1'!O402,IF($N$7="I",'VA_k1=0.9_k2=0.1'!P402,IF($N$7="R",'VA_k1=0.9_k2=0.1'!Q402,IF($N$7="D",'VA_k1=0.9_k2=0.1'!R402,IF($N$7="V",'VA_k1=0.9_k2=0.1'!S402,"")))))))</f>
        <v>#N/A</v>
      </c>
      <c r="AM403" s="133">
        <f>IF($O$23="X",$Q$9,'VA_k1=1.0_k2=0.0'!M402)</f>
        <v>5</v>
      </c>
      <c r="AN403" s="133">
        <f>IF($O$23="X",$R$9,IF($N$7="S1",'VA_k1=1.0_k2=0.0'!N402,IF($N$7="S2",'VA_k1=1.0_k2=0.0'!O402,IF($N$7="I",'VA_k1=1.0_k2=0.0'!P402,IF($N$7="R",'VA_k1=1.0_k2=0.0'!Q402,IF($N$7="D",'VA_k1=1.0_k2=0.0'!R402,IF($N$7="V",'VA_k1=1.0_k2=0.0'!S402,"")))))))</f>
        <v>0.24673704225551346</v>
      </c>
    </row>
    <row r="404" spans="17:40" x14ac:dyDescent="0.25">
      <c r="Q404" s="133" t="e">
        <f>IF($O$12="X",$Q$9,'RESULTS (2S)'!B418)</f>
        <v>#N/A</v>
      </c>
      <c r="R404" s="133" t="e">
        <f>IF($O$12="X",$R$9,IF($N$7="S1",'RESULTS (2S)'!C418,IF($N$7="S2",'RESULTS (2S)'!D418,IF($N$7="I",'RESULTS (2S)'!E418,IF($N$7="R",'RESULTS (2S)'!F418,IF($N$7="D",'RESULTS (2S)'!G418,IF($N$7="V",'RESULTS (2S)'!H418,"")))))))</f>
        <v>#N/A</v>
      </c>
      <c r="S404" s="133">
        <f>IF($O$13="X",$Q$9,'VA_k1=0.0_k2=1.0'!M403)</f>
        <v>5</v>
      </c>
      <c r="T404" s="133">
        <f>IF($O$13="X",$R$9,IF($N$7="S1",'VA_k1=0.0_k2=1.0'!N403,IF($N$7="S2",'VA_k1=0.0_k2=1.0'!O403,IF($N$7="I",'VA_k1=0.0_k2=1.0'!P403,IF($N$7="R",'VA_k1=0.0_k2=1.0'!Q403,IF($N$7="D",'VA_k1=0.0_k2=1.0'!R403,IF($N$7="V",'VA_k1=0.0_k2=1.0'!S403,"")))))))</f>
        <v>0.24673704225551346</v>
      </c>
      <c r="U404" s="133">
        <f>IF($O$14="X",$Q$9,'VA_k1=0.1_k2=0.9'!M403)</f>
        <v>5</v>
      </c>
      <c r="V404" s="133">
        <f>IF($O$14="X",$R$9,IF($N$7="S1",'VA_k1=0.1_k2=0.9'!N403,IF($N$7="S2",'VA_k1=0.1_k2=0.9'!O403,IF($N$7="I",'VA_k1=0.1_k2=0.9'!P403,IF($N$7="R",'VA_k1=0.1_k2=0.9'!Q403,IF($N$7="D",'VA_k1=0.1_k2=0.9'!R403,IF($N$7="V",'VA_k1=0.1_k2=0.9'!S403,"")))))))</f>
        <v>0.24673704225551346</v>
      </c>
      <c r="W404" s="133">
        <f>IF($O$15="X",$Q$9,'VA_k1=0.2_k2=0.8'!M403)</f>
        <v>5</v>
      </c>
      <c r="X404" s="133">
        <f>IF($O$15="X",$R$9,IF($N$7="S1",'VA_k1=0.2_k2=0.8'!N403,IF($N$7="S2",'VA_k1=0.2_k2=0.8'!O403,IF($N$7="I",'VA_k1=0.2_k2=0.8'!P403,IF($N$7="R",'VA_k1=0.2_k2=0.8'!Q403,IF($N$7="D",'VA_k1=0.2_k2=0.8'!R403,IF($N$7="V",'VA_k1=0.2_k2=0.8'!S403,"")))))))</f>
        <v>0.24673704225551346</v>
      </c>
      <c r="Y404" s="133">
        <f>IF($O$16="X",$Q$9,'VA_k1=0.3_k2=0.7'!M403)</f>
        <v>5</v>
      </c>
      <c r="Z404" s="133">
        <f>IF($O$16="X",$R$9,IF($N$7="S1",'VA_k1=0.3_k2=0.7'!N403,IF($N$7="S2",'VA_k1=0.3_k2=0.7'!O403,IF($N$7="I",'VA_k1=0.3_k2=0.7'!P403,IF($N$7="R",'VA_k1=0.3_k2=0.7'!Q403,IF($N$7="D",'VA_k1=0.3_k2=0.7'!R403,IF($N$7="V",'VA_k1=0.3_k2=0.7'!S403,"")))))))</f>
        <v>0.24673704225551346</v>
      </c>
      <c r="AA404" s="133">
        <f>IF($O$17="X",$Q$9,'VA_k1=0.4_k2=0.6'!M403)</f>
        <v>5</v>
      </c>
      <c r="AB404" s="133">
        <f>IF($O$17="X",$R$9,IF($N$7="S1",'VA_k1=0.4_k2=0.6'!N403,IF($N$7="S2",'VA_k1=0.4_k2=0.6'!O403,IF($N$7="I",'VA_k1=0.4_k2=0.6'!P403,IF($N$7="R",'VA_k1=0.4_k2=0.6'!Q403,IF($N$7="D",'VA_k1=0.4_k2=0.6'!R403,IF($N$7="V",'VA_k1=0.4_k2=0.6'!S403,"")))))))</f>
        <v>0.24673704225551346</v>
      </c>
      <c r="AC404" s="133">
        <f>IF($O$18="X",$Q$9,'VA_k1=0.5_k2=0.5'!M403)</f>
        <v>5</v>
      </c>
      <c r="AD404" s="133">
        <f>IF($O$18="X",$R$9,IF($N$7="S1",'VA_k1=0.5_k2=0.5'!N403,IF($N$7="S2",'VA_k1=0.5_k2=0.5'!O403,IF($N$7="I",'VA_k1=0.5_k2=0.5'!P403,IF($N$7="R",'VA_k1=0.5_k2=0.5'!Q403,IF($N$7="D",'VA_k1=0.5_k2=0.5'!R403,IF($N$7="V",'VA_k1=0.5_k2=0.5'!S403,"")))))))</f>
        <v>0.24673704225551346</v>
      </c>
      <c r="AE404" s="133">
        <f>IF($O$19="X",$Q$9,'VA_k1=0.6_k2=0.4'!M403)</f>
        <v>5</v>
      </c>
      <c r="AF404" s="133">
        <f>IF($O$19="X",$R$9,IF($N$7="S1",'VA_k1=0.6_k2=0.4'!N403,IF($N$7="S2",'VA_k1=0.6_k2=0.4'!O403,IF($N$7="I",'VA_k1=0.6_k2=0.4'!P403,IF($N$7="R",'VA_k1=0.6_k2=0.4'!Q403,IF($N$7="D",'VA_k1=0.6_k2=0.4'!R403,IF($N$7="V",'VA_k1=0.6_k2=0.4'!S403,"")))))))</f>
        <v>0.24673704225551346</v>
      </c>
      <c r="AG404" s="133">
        <f>IF($O$20="X",$Q$9,'VA_k1=0.7_k2=0.3'!M403)</f>
        <v>5</v>
      </c>
      <c r="AH404" s="133">
        <f>IF($O$20="X",$R$9,IF($N$7="S1",'VA_k1=0.7_k2=0.3'!N403,IF($N$7="S2",'VA_k1=0.7_k2=0.3'!O403,IF($N$7="I",'VA_k1=0.7_k2=0.3'!P403,IF($N$7="R",'VA_k1=0.7_k2=0.3'!Q403,IF($N$7="D",'VA_k1=0.7_k2=0.3'!R403,IF($N$7="V",'VA_k1=0.7_k2=0.3'!S403,"")))))))</f>
        <v>0.24673704225551346</v>
      </c>
      <c r="AI404" s="133">
        <f>IF($O$21="X",$Q$9,'VA_k1=0.8_k2=0.2'!M403)</f>
        <v>5</v>
      </c>
      <c r="AJ404" s="133">
        <f>IF($O$21="X",$R$9,IF($N$7="S1",'VA_k1=0.8_k2=0.2'!N403,IF($N$7="S2",'VA_k1=0.8_k2=0.2'!O403,IF($N$7="I",'VA_k1=0.8_k2=0.2'!P403,IF($N$7="R",'VA_k1=0.8_k2=0.2'!Q403,IF($N$7="D",'VA_k1=0.8_k2=0.2'!R403,IF($N$7="V",'VA_k1=0.8_k2=0.2'!S403,"")))))))</f>
        <v>0.24673704225551346</v>
      </c>
      <c r="AK404" s="133" t="e">
        <f>IF($O$22="X",$Q$9,'VA_k1=0.9_k2=0.1'!M403)</f>
        <v>#N/A</v>
      </c>
      <c r="AL404" s="133" t="e">
        <f>IF($O$22="X",$R$9,IF($N$7="S1",'VA_k1=0.9_k2=0.1'!N403,IF($N$7="S2",'VA_k1=0.9_k2=0.1'!O403,IF($N$7="I",'VA_k1=0.9_k2=0.1'!P403,IF($N$7="R",'VA_k1=0.9_k2=0.1'!Q403,IF($N$7="D",'VA_k1=0.9_k2=0.1'!R403,IF($N$7="V",'VA_k1=0.9_k2=0.1'!S403,"")))))))</f>
        <v>#N/A</v>
      </c>
      <c r="AM404" s="133">
        <f>IF($O$23="X",$Q$9,'VA_k1=1.0_k2=0.0'!M403)</f>
        <v>5</v>
      </c>
      <c r="AN404" s="133">
        <f>IF($O$23="X",$R$9,IF($N$7="S1",'VA_k1=1.0_k2=0.0'!N403,IF($N$7="S2",'VA_k1=1.0_k2=0.0'!O403,IF($N$7="I",'VA_k1=1.0_k2=0.0'!P403,IF($N$7="R",'VA_k1=1.0_k2=0.0'!Q403,IF($N$7="D",'VA_k1=1.0_k2=0.0'!R403,IF($N$7="V",'VA_k1=1.0_k2=0.0'!S403,"")))))))</f>
        <v>0.24673704225551346</v>
      </c>
    </row>
    <row r="405" spans="17:40" x14ac:dyDescent="0.25">
      <c r="Q405" s="133" t="e">
        <f>IF($O$12="X",$Q$9,'RESULTS (2S)'!B419)</f>
        <v>#N/A</v>
      </c>
      <c r="R405" s="133" t="e">
        <f>IF($O$12="X",$R$9,IF($N$7="S1",'RESULTS (2S)'!C419,IF($N$7="S2",'RESULTS (2S)'!D419,IF($N$7="I",'RESULTS (2S)'!E419,IF($N$7="R",'RESULTS (2S)'!F419,IF($N$7="D",'RESULTS (2S)'!G419,IF($N$7="V",'RESULTS (2S)'!H419,"")))))))</f>
        <v>#N/A</v>
      </c>
      <c r="S405" s="133">
        <f>IF($O$13="X",$Q$9,'VA_k1=0.0_k2=1.0'!M404)</f>
        <v>5</v>
      </c>
      <c r="T405" s="133">
        <f>IF($O$13="X",$R$9,IF($N$7="S1",'VA_k1=0.0_k2=1.0'!N404,IF($N$7="S2",'VA_k1=0.0_k2=1.0'!O404,IF($N$7="I",'VA_k1=0.0_k2=1.0'!P404,IF($N$7="R",'VA_k1=0.0_k2=1.0'!Q404,IF($N$7="D",'VA_k1=0.0_k2=1.0'!R404,IF($N$7="V",'VA_k1=0.0_k2=1.0'!S404,"")))))))</f>
        <v>0.24673704225551346</v>
      </c>
      <c r="U405" s="133">
        <f>IF($O$14="X",$Q$9,'VA_k1=0.1_k2=0.9'!M404)</f>
        <v>5</v>
      </c>
      <c r="V405" s="133">
        <f>IF($O$14="X",$R$9,IF($N$7="S1",'VA_k1=0.1_k2=0.9'!N404,IF($N$7="S2",'VA_k1=0.1_k2=0.9'!O404,IF($N$7="I",'VA_k1=0.1_k2=0.9'!P404,IF($N$7="R",'VA_k1=0.1_k2=0.9'!Q404,IF($N$7="D",'VA_k1=0.1_k2=0.9'!R404,IF($N$7="V",'VA_k1=0.1_k2=0.9'!S404,"")))))))</f>
        <v>0.24673704225551346</v>
      </c>
      <c r="W405" s="133">
        <f>IF($O$15="X",$Q$9,'VA_k1=0.2_k2=0.8'!M404)</f>
        <v>5</v>
      </c>
      <c r="X405" s="133">
        <f>IF($O$15="X",$R$9,IF($N$7="S1",'VA_k1=0.2_k2=0.8'!N404,IF($N$7="S2",'VA_k1=0.2_k2=0.8'!O404,IF($N$7="I",'VA_k1=0.2_k2=0.8'!P404,IF($N$7="R",'VA_k1=0.2_k2=0.8'!Q404,IF($N$7="D",'VA_k1=0.2_k2=0.8'!R404,IF($N$7="V",'VA_k1=0.2_k2=0.8'!S404,"")))))))</f>
        <v>0.24673704225551346</v>
      </c>
      <c r="Y405" s="133">
        <f>IF($O$16="X",$Q$9,'VA_k1=0.3_k2=0.7'!M404)</f>
        <v>5</v>
      </c>
      <c r="Z405" s="133">
        <f>IF($O$16="X",$R$9,IF($N$7="S1",'VA_k1=0.3_k2=0.7'!N404,IF($N$7="S2",'VA_k1=0.3_k2=0.7'!O404,IF($N$7="I",'VA_k1=0.3_k2=0.7'!P404,IF($N$7="R",'VA_k1=0.3_k2=0.7'!Q404,IF($N$7="D",'VA_k1=0.3_k2=0.7'!R404,IF($N$7="V",'VA_k1=0.3_k2=0.7'!S404,"")))))))</f>
        <v>0.24673704225551346</v>
      </c>
      <c r="AA405" s="133">
        <f>IF($O$17="X",$Q$9,'VA_k1=0.4_k2=0.6'!M404)</f>
        <v>5</v>
      </c>
      <c r="AB405" s="133">
        <f>IF($O$17="X",$R$9,IF($N$7="S1",'VA_k1=0.4_k2=0.6'!N404,IF($N$7="S2",'VA_k1=0.4_k2=0.6'!O404,IF($N$7="I",'VA_k1=0.4_k2=0.6'!P404,IF($N$7="R",'VA_k1=0.4_k2=0.6'!Q404,IF($N$7="D",'VA_k1=0.4_k2=0.6'!R404,IF($N$7="V",'VA_k1=0.4_k2=0.6'!S404,"")))))))</f>
        <v>0.24673704225551346</v>
      </c>
      <c r="AC405" s="133">
        <f>IF($O$18="X",$Q$9,'VA_k1=0.5_k2=0.5'!M404)</f>
        <v>5</v>
      </c>
      <c r="AD405" s="133">
        <f>IF($O$18="X",$R$9,IF($N$7="S1",'VA_k1=0.5_k2=0.5'!N404,IF($N$7="S2",'VA_k1=0.5_k2=0.5'!O404,IF($N$7="I",'VA_k1=0.5_k2=0.5'!P404,IF($N$7="R",'VA_k1=0.5_k2=0.5'!Q404,IF($N$7="D",'VA_k1=0.5_k2=0.5'!R404,IF($N$7="V",'VA_k1=0.5_k2=0.5'!S404,"")))))))</f>
        <v>0.24673704225551346</v>
      </c>
      <c r="AE405" s="133">
        <f>IF($O$19="X",$Q$9,'VA_k1=0.6_k2=0.4'!M404)</f>
        <v>5</v>
      </c>
      <c r="AF405" s="133">
        <f>IF($O$19="X",$R$9,IF($N$7="S1",'VA_k1=0.6_k2=0.4'!N404,IF($N$7="S2",'VA_k1=0.6_k2=0.4'!O404,IF($N$7="I",'VA_k1=0.6_k2=0.4'!P404,IF($N$7="R",'VA_k1=0.6_k2=0.4'!Q404,IF($N$7="D",'VA_k1=0.6_k2=0.4'!R404,IF($N$7="V",'VA_k1=0.6_k2=0.4'!S404,"")))))))</f>
        <v>0.24673704225551346</v>
      </c>
      <c r="AG405" s="133">
        <f>IF($O$20="X",$Q$9,'VA_k1=0.7_k2=0.3'!M404)</f>
        <v>5</v>
      </c>
      <c r="AH405" s="133">
        <f>IF($O$20="X",$R$9,IF($N$7="S1",'VA_k1=0.7_k2=0.3'!N404,IF($N$7="S2",'VA_k1=0.7_k2=0.3'!O404,IF($N$7="I",'VA_k1=0.7_k2=0.3'!P404,IF($N$7="R",'VA_k1=0.7_k2=0.3'!Q404,IF($N$7="D",'VA_k1=0.7_k2=0.3'!R404,IF($N$7="V",'VA_k1=0.7_k2=0.3'!S404,"")))))))</f>
        <v>0.24673704225551346</v>
      </c>
      <c r="AI405" s="133">
        <f>IF($O$21="X",$Q$9,'VA_k1=0.8_k2=0.2'!M404)</f>
        <v>5</v>
      </c>
      <c r="AJ405" s="133">
        <f>IF($O$21="X",$R$9,IF($N$7="S1",'VA_k1=0.8_k2=0.2'!N404,IF($N$7="S2",'VA_k1=0.8_k2=0.2'!O404,IF($N$7="I",'VA_k1=0.8_k2=0.2'!P404,IF($N$7="R",'VA_k1=0.8_k2=0.2'!Q404,IF($N$7="D",'VA_k1=0.8_k2=0.2'!R404,IF($N$7="V",'VA_k1=0.8_k2=0.2'!S404,"")))))))</f>
        <v>0.24673704225551346</v>
      </c>
      <c r="AK405" s="133" t="e">
        <f>IF($O$22="X",$Q$9,'VA_k1=0.9_k2=0.1'!M404)</f>
        <v>#N/A</v>
      </c>
      <c r="AL405" s="133" t="e">
        <f>IF($O$22="X",$R$9,IF($N$7="S1",'VA_k1=0.9_k2=0.1'!N404,IF($N$7="S2",'VA_k1=0.9_k2=0.1'!O404,IF($N$7="I",'VA_k1=0.9_k2=0.1'!P404,IF($N$7="R",'VA_k1=0.9_k2=0.1'!Q404,IF($N$7="D",'VA_k1=0.9_k2=0.1'!R404,IF($N$7="V",'VA_k1=0.9_k2=0.1'!S404,"")))))))</f>
        <v>#N/A</v>
      </c>
      <c r="AM405" s="133">
        <f>IF($O$23="X",$Q$9,'VA_k1=1.0_k2=0.0'!M404)</f>
        <v>5</v>
      </c>
      <c r="AN405" s="133">
        <f>IF($O$23="X",$R$9,IF($N$7="S1",'VA_k1=1.0_k2=0.0'!N404,IF($N$7="S2",'VA_k1=1.0_k2=0.0'!O404,IF($N$7="I",'VA_k1=1.0_k2=0.0'!P404,IF($N$7="R",'VA_k1=1.0_k2=0.0'!Q404,IF($N$7="D",'VA_k1=1.0_k2=0.0'!R404,IF($N$7="V",'VA_k1=1.0_k2=0.0'!S404,"")))))))</f>
        <v>0.24673704225551346</v>
      </c>
    </row>
    <row r="406" spans="17:40" x14ac:dyDescent="0.25">
      <c r="Q406" s="133" t="e">
        <f>IF($O$12="X",$Q$9,'RESULTS (2S)'!B420)</f>
        <v>#N/A</v>
      </c>
      <c r="R406" s="133" t="e">
        <f>IF($O$12="X",$R$9,IF($N$7="S1",'RESULTS (2S)'!C420,IF($N$7="S2",'RESULTS (2S)'!D420,IF($N$7="I",'RESULTS (2S)'!E420,IF($N$7="R",'RESULTS (2S)'!F420,IF($N$7="D",'RESULTS (2S)'!G420,IF($N$7="V",'RESULTS (2S)'!H420,"")))))))</f>
        <v>#N/A</v>
      </c>
      <c r="S406" s="133">
        <f>IF($O$13="X",$Q$9,'VA_k1=0.0_k2=1.0'!M405)</f>
        <v>5</v>
      </c>
      <c r="T406" s="133">
        <f>IF($O$13="X",$R$9,IF($N$7="S1",'VA_k1=0.0_k2=1.0'!N405,IF($N$7="S2",'VA_k1=0.0_k2=1.0'!O405,IF($N$7="I",'VA_k1=0.0_k2=1.0'!P405,IF($N$7="R",'VA_k1=0.0_k2=1.0'!Q405,IF($N$7="D",'VA_k1=0.0_k2=1.0'!R405,IF($N$7="V",'VA_k1=0.0_k2=1.0'!S405,"")))))))</f>
        <v>0.24673704225551346</v>
      </c>
      <c r="U406" s="133">
        <f>IF($O$14="X",$Q$9,'VA_k1=0.1_k2=0.9'!M405)</f>
        <v>5</v>
      </c>
      <c r="V406" s="133">
        <f>IF($O$14="X",$R$9,IF($N$7="S1",'VA_k1=0.1_k2=0.9'!N405,IF($N$7="S2",'VA_k1=0.1_k2=0.9'!O405,IF($N$7="I",'VA_k1=0.1_k2=0.9'!P405,IF($N$7="R",'VA_k1=0.1_k2=0.9'!Q405,IF($N$7="D",'VA_k1=0.1_k2=0.9'!R405,IF($N$7="V",'VA_k1=0.1_k2=0.9'!S405,"")))))))</f>
        <v>0.24673704225551346</v>
      </c>
      <c r="W406" s="133">
        <f>IF($O$15="X",$Q$9,'VA_k1=0.2_k2=0.8'!M405)</f>
        <v>5</v>
      </c>
      <c r="X406" s="133">
        <f>IF($O$15="X",$R$9,IF($N$7="S1",'VA_k1=0.2_k2=0.8'!N405,IF($N$7="S2",'VA_k1=0.2_k2=0.8'!O405,IF($N$7="I",'VA_k1=0.2_k2=0.8'!P405,IF($N$7="R",'VA_k1=0.2_k2=0.8'!Q405,IF($N$7="D",'VA_k1=0.2_k2=0.8'!R405,IF($N$7="V",'VA_k1=0.2_k2=0.8'!S405,"")))))))</f>
        <v>0.24673704225551346</v>
      </c>
      <c r="Y406" s="133">
        <f>IF($O$16="X",$Q$9,'VA_k1=0.3_k2=0.7'!M405)</f>
        <v>5</v>
      </c>
      <c r="Z406" s="133">
        <f>IF($O$16="X",$R$9,IF($N$7="S1",'VA_k1=0.3_k2=0.7'!N405,IF($N$7="S2",'VA_k1=0.3_k2=0.7'!O405,IF($N$7="I",'VA_k1=0.3_k2=0.7'!P405,IF($N$7="R",'VA_k1=0.3_k2=0.7'!Q405,IF($N$7="D",'VA_k1=0.3_k2=0.7'!R405,IF($N$7="V",'VA_k1=0.3_k2=0.7'!S405,"")))))))</f>
        <v>0.24673704225551346</v>
      </c>
      <c r="AA406" s="133">
        <f>IF($O$17="X",$Q$9,'VA_k1=0.4_k2=0.6'!M405)</f>
        <v>5</v>
      </c>
      <c r="AB406" s="133">
        <f>IF($O$17="X",$R$9,IF($N$7="S1",'VA_k1=0.4_k2=0.6'!N405,IF($N$7="S2",'VA_k1=0.4_k2=0.6'!O405,IF($N$7="I",'VA_k1=0.4_k2=0.6'!P405,IF($N$7="R",'VA_k1=0.4_k2=0.6'!Q405,IF($N$7="D",'VA_k1=0.4_k2=0.6'!R405,IF($N$7="V",'VA_k1=0.4_k2=0.6'!S405,"")))))))</f>
        <v>0.24673704225551346</v>
      </c>
      <c r="AC406" s="133">
        <f>IF($O$18="X",$Q$9,'VA_k1=0.5_k2=0.5'!M405)</f>
        <v>5</v>
      </c>
      <c r="AD406" s="133">
        <f>IF($O$18="X",$R$9,IF($N$7="S1",'VA_k1=0.5_k2=0.5'!N405,IF($N$7="S2",'VA_k1=0.5_k2=0.5'!O405,IF($N$7="I",'VA_k1=0.5_k2=0.5'!P405,IF($N$7="R",'VA_k1=0.5_k2=0.5'!Q405,IF($N$7="D",'VA_k1=0.5_k2=0.5'!R405,IF($N$7="V",'VA_k1=0.5_k2=0.5'!S405,"")))))))</f>
        <v>0.24673704225551346</v>
      </c>
      <c r="AE406" s="133">
        <f>IF($O$19="X",$Q$9,'VA_k1=0.6_k2=0.4'!M405)</f>
        <v>5</v>
      </c>
      <c r="AF406" s="133">
        <f>IF($O$19="X",$R$9,IF($N$7="S1",'VA_k1=0.6_k2=0.4'!N405,IF($N$7="S2",'VA_k1=0.6_k2=0.4'!O405,IF($N$7="I",'VA_k1=0.6_k2=0.4'!P405,IF($N$7="R",'VA_k1=0.6_k2=0.4'!Q405,IF($N$7="D",'VA_k1=0.6_k2=0.4'!R405,IF($N$7="V",'VA_k1=0.6_k2=0.4'!S405,"")))))))</f>
        <v>0.24673704225551346</v>
      </c>
      <c r="AG406" s="133">
        <f>IF($O$20="X",$Q$9,'VA_k1=0.7_k2=0.3'!M405)</f>
        <v>5</v>
      </c>
      <c r="AH406" s="133">
        <f>IF($O$20="X",$R$9,IF($N$7="S1",'VA_k1=0.7_k2=0.3'!N405,IF($N$7="S2",'VA_k1=0.7_k2=0.3'!O405,IF($N$7="I",'VA_k1=0.7_k2=0.3'!P405,IF($N$7="R",'VA_k1=0.7_k2=0.3'!Q405,IF($N$7="D",'VA_k1=0.7_k2=0.3'!R405,IF($N$7="V",'VA_k1=0.7_k2=0.3'!S405,"")))))))</f>
        <v>0.24673704225551346</v>
      </c>
      <c r="AI406" s="133">
        <f>IF($O$21="X",$Q$9,'VA_k1=0.8_k2=0.2'!M405)</f>
        <v>5</v>
      </c>
      <c r="AJ406" s="133">
        <f>IF($O$21="X",$R$9,IF($N$7="S1",'VA_k1=0.8_k2=0.2'!N405,IF($N$7="S2",'VA_k1=0.8_k2=0.2'!O405,IF($N$7="I",'VA_k1=0.8_k2=0.2'!P405,IF($N$7="R",'VA_k1=0.8_k2=0.2'!Q405,IF($N$7="D",'VA_k1=0.8_k2=0.2'!R405,IF($N$7="V",'VA_k1=0.8_k2=0.2'!S405,"")))))))</f>
        <v>0.24673704225551346</v>
      </c>
      <c r="AK406" s="133" t="e">
        <f>IF($O$22="X",$Q$9,'VA_k1=0.9_k2=0.1'!M405)</f>
        <v>#N/A</v>
      </c>
      <c r="AL406" s="133" t="e">
        <f>IF($O$22="X",$R$9,IF($N$7="S1",'VA_k1=0.9_k2=0.1'!N405,IF($N$7="S2",'VA_k1=0.9_k2=0.1'!O405,IF($N$7="I",'VA_k1=0.9_k2=0.1'!P405,IF($N$7="R",'VA_k1=0.9_k2=0.1'!Q405,IF($N$7="D",'VA_k1=0.9_k2=0.1'!R405,IF($N$7="V",'VA_k1=0.9_k2=0.1'!S405,"")))))))</f>
        <v>#N/A</v>
      </c>
      <c r="AM406" s="133">
        <f>IF($O$23="X",$Q$9,'VA_k1=1.0_k2=0.0'!M405)</f>
        <v>5</v>
      </c>
      <c r="AN406" s="133">
        <f>IF($O$23="X",$R$9,IF($N$7="S1",'VA_k1=1.0_k2=0.0'!N405,IF($N$7="S2",'VA_k1=1.0_k2=0.0'!O405,IF($N$7="I",'VA_k1=1.0_k2=0.0'!P405,IF($N$7="R",'VA_k1=1.0_k2=0.0'!Q405,IF($N$7="D",'VA_k1=1.0_k2=0.0'!R405,IF($N$7="V",'VA_k1=1.0_k2=0.0'!S405,"")))))))</f>
        <v>0.24673704225551346</v>
      </c>
    </row>
    <row r="407" spans="17:40" x14ac:dyDescent="0.25">
      <c r="Q407" s="133" t="e">
        <f>IF($O$12="X",$Q$9,'RESULTS (2S)'!B421)</f>
        <v>#N/A</v>
      </c>
      <c r="R407" s="133" t="e">
        <f>IF($O$12="X",$R$9,IF($N$7="S1",'RESULTS (2S)'!C421,IF($N$7="S2",'RESULTS (2S)'!D421,IF($N$7="I",'RESULTS (2S)'!E421,IF($N$7="R",'RESULTS (2S)'!F421,IF($N$7="D",'RESULTS (2S)'!G421,IF($N$7="V",'RESULTS (2S)'!H421,"")))))))</f>
        <v>#N/A</v>
      </c>
      <c r="S407" s="133">
        <f>IF($O$13="X",$Q$9,'VA_k1=0.0_k2=1.0'!M406)</f>
        <v>5</v>
      </c>
      <c r="T407" s="133">
        <f>IF($O$13="X",$R$9,IF($N$7="S1",'VA_k1=0.0_k2=1.0'!N406,IF($N$7="S2",'VA_k1=0.0_k2=1.0'!O406,IF($N$7="I",'VA_k1=0.0_k2=1.0'!P406,IF($N$7="R",'VA_k1=0.0_k2=1.0'!Q406,IF($N$7="D",'VA_k1=0.0_k2=1.0'!R406,IF($N$7="V",'VA_k1=0.0_k2=1.0'!S406,"")))))))</f>
        <v>0.24673704225551346</v>
      </c>
      <c r="U407" s="133">
        <f>IF($O$14="X",$Q$9,'VA_k1=0.1_k2=0.9'!M406)</f>
        <v>5</v>
      </c>
      <c r="V407" s="133">
        <f>IF($O$14="X",$R$9,IF($N$7="S1",'VA_k1=0.1_k2=0.9'!N406,IF($N$7="S2",'VA_k1=0.1_k2=0.9'!O406,IF($N$7="I",'VA_k1=0.1_k2=0.9'!P406,IF($N$7="R",'VA_k1=0.1_k2=0.9'!Q406,IF($N$7="D",'VA_k1=0.1_k2=0.9'!R406,IF($N$7="V",'VA_k1=0.1_k2=0.9'!S406,"")))))))</f>
        <v>0.24673704225551346</v>
      </c>
      <c r="W407" s="133">
        <f>IF($O$15="X",$Q$9,'VA_k1=0.2_k2=0.8'!M406)</f>
        <v>5</v>
      </c>
      <c r="X407" s="133">
        <f>IF($O$15="X",$R$9,IF($N$7="S1",'VA_k1=0.2_k2=0.8'!N406,IF($N$7="S2",'VA_k1=0.2_k2=0.8'!O406,IF($N$7="I",'VA_k1=0.2_k2=0.8'!P406,IF($N$7="R",'VA_k1=0.2_k2=0.8'!Q406,IF($N$7="D",'VA_k1=0.2_k2=0.8'!R406,IF($N$7="V",'VA_k1=0.2_k2=0.8'!S406,"")))))))</f>
        <v>0.24673704225551346</v>
      </c>
      <c r="Y407" s="133">
        <f>IF($O$16="X",$Q$9,'VA_k1=0.3_k2=0.7'!M406)</f>
        <v>5</v>
      </c>
      <c r="Z407" s="133">
        <f>IF($O$16="X",$R$9,IF($N$7="S1",'VA_k1=0.3_k2=0.7'!N406,IF($N$7="S2",'VA_k1=0.3_k2=0.7'!O406,IF($N$7="I",'VA_k1=0.3_k2=0.7'!P406,IF($N$7="R",'VA_k1=0.3_k2=0.7'!Q406,IF($N$7="D",'VA_k1=0.3_k2=0.7'!R406,IF($N$7="V",'VA_k1=0.3_k2=0.7'!S406,"")))))))</f>
        <v>0.24673704225551346</v>
      </c>
      <c r="AA407" s="133">
        <f>IF($O$17="X",$Q$9,'VA_k1=0.4_k2=0.6'!M406)</f>
        <v>5</v>
      </c>
      <c r="AB407" s="133">
        <f>IF($O$17="X",$R$9,IF($N$7="S1",'VA_k1=0.4_k2=0.6'!N406,IF($N$7="S2",'VA_k1=0.4_k2=0.6'!O406,IF($N$7="I",'VA_k1=0.4_k2=0.6'!P406,IF($N$7="R",'VA_k1=0.4_k2=0.6'!Q406,IF($N$7="D",'VA_k1=0.4_k2=0.6'!R406,IF($N$7="V",'VA_k1=0.4_k2=0.6'!S406,"")))))))</f>
        <v>0.24673704225551346</v>
      </c>
      <c r="AC407" s="133">
        <f>IF($O$18="X",$Q$9,'VA_k1=0.5_k2=0.5'!M406)</f>
        <v>5</v>
      </c>
      <c r="AD407" s="133">
        <f>IF($O$18="X",$R$9,IF($N$7="S1",'VA_k1=0.5_k2=0.5'!N406,IF($N$7="S2",'VA_k1=0.5_k2=0.5'!O406,IF($N$7="I",'VA_k1=0.5_k2=0.5'!P406,IF($N$7="R",'VA_k1=0.5_k2=0.5'!Q406,IF($N$7="D",'VA_k1=0.5_k2=0.5'!R406,IF($N$7="V",'VA_k1=0.5_k2=0.5'!S406,"")))))))</f>
        <v>0.24673704225551346</v>
      </c>
      <c r="AE407" s="133">
        <f>IF($O$19="X",$Q$9,'VA_k1=0.6_k2=0.4'!M406)</f>
        <v>5</v>
      </c>
      <c r="AF407" s="133">
        <f>IF($O$19="X",$R$9,IF($N$7="S1",'VA_k1=0.6_k2=0.4'!N406,IF($N$7="S2",'VA_k1=0.6_k2=0.4'!O406,IF($N$7="I",'VA_k1=0.6_k2=0.4'!P406,IF($N$7="R",'VA_k1=0.6_k2=0.4'!Q406,IF($N$7="D",'VA_k1=0.6_k2=0.4'!R406,IF($N$7="V",'VA_k1=0.6_k2=0.4'!S406,"")))))))</f>
        <v>0.24673704225551346</v>
      </c>
      <c r="AG407" s="133">
        <f>IF($O$20="X",$Q$9,'VA_k1=0.7_k2=0.3'!M406)</f>
        <v>5</v>
      </c>
      <c r="AH407" s="133">
        <f>IF($O$20="X",$R$9,IF($N$7="S1",'VA_k1=0.7_k2=0.3'!N406,IF($N$7="S2",'VA_k1=0.7_k2=0.3'!O406,IF($N$7="I",'VA_k1=0.7_k2=0.3'!P406,IF($N$7="R",'VA_k1=0.7_k2=0.3'!Q406,IF($N$7="D",'VA_k1=0.7_k2=0.3'!R406,IF($N$7="V",'VA_k1=0.7_k2=0.3'!S406,"")))))))</f>
        <v>0.24673704225551346</v>
      </c>
      <c r="AI407" s="133">
        <f>IF($O$21="X",$Q$9,'VA_k1=0.8_k2=0.2'!M406)</f>
        <v>5</v>
      </c>
      <c r="AJ407" s="133">
        <f>IF($O$21="X",$R$9,IF($N$7="S1",'VA_k1=0.8_k2=0.2'!N406,IF($N$7="S2",'VA_k1=0.8_k2=0.2'!O406,IF($N$7="I",'VA_k1=0.8_k2=0.2'!P406,IF($N$7="R",'VA_k1=0.8_k2=0.2'!Q406,IF($N$7="D",'VA_k1=0.8_k2=0.2'!R406,IF($N$7="V",'VA_k1=0.8_k2=0.2'!S406,"")))))))</f>
        <v>0.24673704225551346</v>
      </c>
      <c r="AK407" s="133" t="e">
        <f>IF($O$22="X",$Q$9,'VA_k1=0.9_k2=0.1'!M406)</f>
        <v>#N/A</v>
      </c>
      <c r="AL407" s="133" t="e">
        <f>IF($O$22="X",$R$9,IF($N$7="S1",'VA_k1=0.9_k2=0.1'!N406,IF($N$7="S2",'VA_k1=0.9_k2=0.1'!O406,IF($N$7="I",'VA_k1=0.9_k2=0.1'!P406,IF($N$7="R",'VA_k1=0.9_k2=0.1'!Q406,IF($N$7="D",'VA_k1=0.9_k2=0.1'!R406,IF($N$7="V",'VA_k1=0.9_k2=0.1'!S406,"")))))))</f>
        <v>#N/A</v>
      </c>
      <c r="AM407" s="133">
        <f>IF($O$23="X",$Q$9,'VA_k1=1.0_k2=0.0'!M406)</f>
        <v>5</v>
      </c>
      <c r="AN407" s="133">
        <f>IF($O$23="X",$R$9,IF($N$7="S1",'VA_k1=1.0_k2=0.0'!N406,IF($N$7="S2",'VA_k1=1.0_k2=0.0'!O406,IF($N$7="I",'VA_k1=1.0_k2=0.0'!P406,IF($N$7="R",'VA_k1=1.0_k2=0.0'!Q406,IF($N$7="D",'VA_k1=1.0_k2=0.0'!R406,IF($N$7="V",'VA_k1=1.0_k2=0.0'!S406,"")))))))</f>
        <v>0.24673704225551346</v>
      </c>
    </row>
    <row r="408" spans="17:40" x14ac:dyDescent="0.25">
      <c r="Q408" s="133" t="e">
        <f>IF($O$12="X",$Q$9,'RESULTS (2S)'!B422)</f>
        <v>#N/A</v>
      </c>
      <c r="R408" s="133" t="e">
        <f>IF($O$12="X",$R$9,IF($N$7="S1",'RESULTS (2S)'!C422,IF($N$7="S2",'RESULTS (2S)'!D422,IF($N$7="I",'RESULTS (2S)'!E422,IF($N$7="R",'RESULTS (2S)'!F422,IF($N$7="D",'RESULTS (2S)'!G422,IF($N$7="V",'RESULTS (2S)'!H422,"")))))))</f>
        <v>#N/A</v>
      </c>
      <c r="S408" s="133">
        <f>IF($O$13="X",$Q$9,'VA_k1=0.0_k2=1.0'!M407)</f>
        <v>5</v>
      </c>
      <c r="T408" s="133">
        <f>IF($O$13="X",$R$9,IF($N$7="S1",'VA_k1=0.0_k2=1.0'!N407,IF($N$7="S2",'VA_k1=0.0_k2=1.0'!O407,IF($N$7="I",'VA_k1=0.0_k2=1.0'!P407,IF($N$7="R",'VA_k1=0.0_k2=1.0'!Q407,IF($N$7="D",'VA_k1=0.0_k2=1.0'!R407,IF($N$7="V",'VA_k1=0.0_k2=1.0'!S407,"")))))))</f>
        <v>0.24673704225551346</v>
      </c>
      <c r="U408" s="133">
        <f>IF($O$14="X",$Q$9,'VA_k1=0.1_k2=0.9'!M407)</f>
        <v>5</v>
      </c>
      <c r="V408" s="133">
        <f>IF($O$14="X",$R$9,IF($N$7="S1",'VA_k1=0.1_k2=0.9'!N407,IF($N$7="S2",'VA_k1=0.1_k2=0.9'!O407,IF($N$7="I",'VA_k1=0.1_k2=0.9'!P407,IF($N$7="R",'VA_k1=0.1_k2=0.9'!Q407,IF($N$7="D",'VA_k1=0.1_k2=0.9'!R407,IF($N$7="V",'VA_k1=0.1_k2=0.9'!S407,"")))))))</f>
        <v>0.24673704225551346</v>
      </c>
      <c r="W408" s="133">
        <f>IF($O$15="X",$Q$9,'VA_k1=0.2_k2=0.8'!M407)</f>
        <v>5</v>
      </c>
      <c r="X408" s="133">
        <f>IF($O$15="X",$R$9,IF($N$7="S1",'VA_k1=0.2_k2=0.8'!N407,IF($N$7="S2",'VA_k1=0.2_k2=0.8'!O407,IF($N$7="I",'VA_k1=0.2_k2=0.8'!P407,IF($N$7="R",'VA_k1=0.2_k2=0.8'!Q407,IF($N$7="D",'VA_k1=0.2_k2=0.8'!R407,IF($N$7="V",'VA_k1=0.2_k2=0.8'!S407,"")))))))</f>
        <v>0.24673704225551346</v>
      </c>
      <c r="Y408" s="133">
        <f>IF($O$16="X",$Q$9,'VA_k1=0.3_k2=0.7'!M407)</f>
        <v>5</v>
      </c>
      <c r="Z408" s="133">
        <f>IF($O$16="X",$R$9,IF($N$7="S1",'VA_k1=0.3_k2=0.7'!N407,IF($N$7="S2",'VA_k1=0.3_k2=0.7'!O407,IF($N$7="I",'VA_k1=0.3_k2=0.7'!P407,IF($N$7="R",'VA_k1=0.3_k2=0.7'!Q407,IF($N$7="D",'VA_k1=0.3_k2=0.7'!R407,IF($N$7="V",'VA_k1=0.3_k2=0.7'!S407,"")))))))</f>
        <v>0.24673704225551346</v>
      </c>
      <c r="AA408" s="133">
        <f>IF($O$17="X",$Q$9,'VA_k1=0.4_k2=0.6'!M407)</f>
        <v>5</v>
      </c>
      <c r="AB408" s="133">
        <f>IF($O$17="X",$R$9,IF($N$7="S1",'VA_k1=0.4_k2=0.6'!N407,IF($N$7="S2",'VA_k1=0.4_k2=0.6'!O407,IF($N$7="I",'VA_k1=0.4_k2=0.6'!P407,IF($N$7="R",'VA_k1=0.4_k2=0.6'!Q407,IF($N$7="D",'VA_k1=0.4_k2=0.6'!R407,IF($N$7="V",'VA_k1=0.4_k2=0.6'!S407,"")))))))</f>
        <v>0.24673704225551346</v>
      </c>
      <c r="AC408" s="133">
        <f>IF($O$18="X",$Q$9,'VA_k1=0.5_k2=0.5'!M407)</f>
        <v>5</v>
      </c>
      <c r="AD408" s="133">
        <f>IF($O$18="X",$R$9,IF($N$7="S1",'VA_k1=0.5_k2=0.5'!N407,IF($N$7="S2",'VA_k1=0.5_k2=0.5'!O407,IF($N$7="I",'VA_k1=0.5_k2=0.5'!P407,IF($N$7="R",'VA_k1=0.5_k2=0.5'!Q407,IF($N$7="D",'VA_k1=0.5_k2=0.5'!R407,IF($N$7="V",'VA_k1=0.5_k2=0.5'!S407,"")))))))</f>
        <v>0.24673704225551346</v>
      </c>
      <c r="AE408" s="133">
        <f>IF($O$19="X",$Q$9,'VA_k1=0.6_k2=0.4'!M407)</f>
        <v>5</v>
      </c>
      <c r="AF408" s="133">
        <f>IF($O$19="X",$R$9,IF($N$7="S1",'VA_k1=0.6_k2=0.4'!N407,IF($N$7="S2",'VA_k1=0.6_k2=0.4'!O407,IF($N$7="I",'VA_k1=0.6_k2=0.4'!P407,IF($N$7="R",'VA_k1=0.6_k2=0.4'!Q407,IF($N$7="D",'VA_k1=0.6_k2=0.4'!R407,IF($N$7="V",'VA_k1=0.6_k2=0.4'!S407,"")))))))</f>
        <v>0.24673704225551346</v>
      </c>
      <c r="AG408" s="133">
        <f>IF($O$20="X",$Q$9,'VA_k1=0.7_k2=0.3'!M407)</f>
        <v>5</v>
      </c>
      <c r="AH408" s="133">
        <f>IF($O$20="X",$R$9,IF($N$7="S1",'VA_k1=0.7_k2=0.3'!N407,IF($N$7="S2",'VA_k1=0.7_k2=0.3'!O407,IF($N$7="I",'VA_k1=0.7_k2=0.3'!P407,IF($N$7="R",'VA_k1=0.7_k2=0.3'!Q407,IF($N$7="D",'VA_k1=0.7_k2=0.3'!R407,IF($N$7="V",'VA_k1=0.7_k2=0.3'!S407,"")))))))</f>
        <v>0.24673704225551346</v>
      </c>
      <c r="AI408" s="133">
        <f>IF($O$21="X",$Q$9,'VA_k1=0.8_k2=0.2'!M407)</f>
        <v>5</v>
      </c>
      <c r="AJ408" s="133">
        <f>IF($O$21="X",$R$9,IF($N$7="S1",'VA_k1=0.8_k2=0.2'!N407,IF($N$7="S2",'VA_k1=0.8_k2=0.2'!O407,IF($N$7="I",'VA_k1=0.8_k2=0.2'!P407,IF($N$7="R",'VA_k1=0.8_k2=0.2'!Q407,IF($N$7="D",'VA_k1=0.8_k2=0.2'!R407,IF($N$7="V",'VA_k1=0.8_k2=0.2'!S407,"")))))))</f>
        <v>0.24673704225551346</v>
      </c>
      <c r="AK408" s="133" t="e">
        <f>IF($O$22="X",$Q$9,'VA_k1=0.9_k2=0.1'!M407)</f>
        <v>#N/A</v>
      </c>
      <c r="AL408" s="133" t="e">
        <f>IF($O$22="X",$R$9,IF($N$7="S1",'VA_k1=0.9_k2=0.1'!N407,IF($N$7="S2",'VA_k1=0.9_k2=0.1'!O407,IF($N$7="I",'VA_k1=0.9_k2=0.1'!P407,IF($N$7="R",'VA_k1=0.9_k2=0.1'!Q407,IF($N$7="D",'VA_k1=0.9_k2=0.1'!R407,IF($N$7="V",'VA_k1=0.9_k2=0.1'!S407,"")))))))</f>
        <v>#N/A</v>
      </c>
      <c r="AM408" s="133">
        <f>IF($O$23="X",$Q$9,'VA_k1=1.0_k2=0.0'!M407)</f>
        <v>5</v>
      </c>
      <c r="AN408" s="133">
        <f>IF($O$23="X",$R$9,IF($N$7="S1",'VA_k1=1.0_k2=0.0'!N407,IF($N$7="S2",'VA_k1=1.0_k2=0.0'!O407,IF($N$7="I",'VA_k1=1.0_k2=0.0'!P407,IF($N$7="R",'VA_k1=1.0_k2=0.0'!Q407,IF($N$7="D",'VA_k1=1.0_k2=0.0'!R407,IF($N$7="V",'VA_k1=1.0_k2=0.0'!S407,"")))))))</f>
        <v>0.24673704225551346</v>
      </c>
    </row>
    <row r="409" spans="17:40" x14ac:dyDescent="0.25">
      <c r="Q409" s="133" t="e">
        <f>IF($O$12="X",$Q$9,'RESULTS (2S)'!B423)</f>
        <v>#N/A</v>
      </c>
      <c r="R409" s="133" t="e">
        <f>IF($O$12="X",$R$9,IF($N$7="S1",'RESULTS (2S)'!C423,IF($N$7="S2",'RESULTS (2S)'!D423,IF($N$7="I",'RESULTS (2S)'!E423,IF($N$7="R",'RESULTS (2S)'!F423,IF($N$7="D",'RESULTS (2S)'!G423,IF($N$7="V",'RESULTS (2S)'!H423,"")))))))</f>
        <v>#N/A</v>
      </c>
      <c r="S409" s="133">
        <f>IF($O$13="X",$Q$9,'VA_k1=0.0_k2=1.0'!M408)</f>
        <v>5</v>
      </c>
      <c r="T409" s="133">
        <f>IF($O$13="X",$R$9,IF($N$7="S1",'VA_k1=0.0_k2=1.0'!N408,IF($N$7="S2",'VA_k1=0.0_k2=1.0'!O408,IF($N$7="I",'VA_k1=0.0_k2=1.0'!P408,IF($N$7="R",'VA_k1=0.0_k2=1.0'!Q408,IF($N$7="D",'VA_k1=0.0_k2=1.0'!R408,IF($N$7="V",'VA_k1=0.0_k2=1.0'!S408,"")))))))</f>
        <v>0.24673704225551346</v>
      </c>
      <c r="U409" s="133">
        <f>IF($O$14="X",$Q$9,'VA_k1=0.1_k2=0.9'!M408)</f>
        <v>5</v>
      </c>
      <c r="V409" s="133">
        <f>IF($O$14="X",$R$9,IF($N$7="S1",'VA_k1=0.1_k2=0.9'!N408,IF($N$7="S2",'VA_k1=0.1_k2=0.9'!O408,IF($N$7="I",'VA_k1=0.1_k2=0.9'!P408,IF($N$7="R",'VA_k1=0.1_k2=0.9'!Q408,IF($N$7="D",'VA_k1=0.1_k2=0.9'!R408,IF($N$7="V",'VA_k1=0.1_k2=0.9'!S408,"")))))))</f>
        <v>0.24673704225551346</v>
      </c>
      <c r="W409" s="133">
        <f>IF($O$15="X",$Q$9,'VA_k1=0.2_k2=0.8'!M408)</f>
        <v>5</v>
      </c>
      <c r="X409" s="133">
        <f>IF($O$15="X",$R$9,IF($N$7="S1",'VA_k1=0.2_k2=0.8'!N408,IF($N$7="S2",'VA_k1=0.2_k2=0.8'!O408,IF($N$7="I",'VA_k1=0.2_k2=0.8'!P408,IF($N$7="R",'VA_k1=0.2_k2=0.8'!Q408,IF($N$7="D",'VA_k1=0.2_k2=0.8'!R408,IF($N$7="V",'VA_k1=0.2_k2=0.8'!S408,"")))))))</f>
        <v>0.24673704225551346</v>
      </c>
      <c r="Y409" s="133">
        <f>IF($O$16="X",$Q$9,'VA_k1=0.3_k2=0.7'!M408)</f>
        <v>5</v>
      </c>
      <c r="Z409" s="133">
        <f>IF($O$16="X",$R$9,IF($N$7="S1",'VA_k1=0.3_k2=0.7'!N408,IF($N$7="S2",'VA_k1=0.3_k2=0.7'!O408,IF($N$7="I",'VA_k1=0.3_k2=0.7'!P408,IF($N$7="R",'VA_k1=0.3_k2=0.7'!Q408,IF($N$7="D",'VA_k1=0.3_k2=0.7'!R408,IF($N$7="V",'VA_k1=0.3_k2=0.7'!S408,"")))))))</f>
        <v>0.24673704225551346</v>
      </c>
      <c r="AA409" s="133">
        <f>IF($O$17="X",$Q$9,'VA_k1=0.4_k2=0.6'!M408)</f>
        <v>5</v>
      </c>
      <c r="AB409" s="133">
        <f>IF($O$17="X",$R$9,IF($N$7="S1",'VA_k1=0.4_k2=0.6'!N408,IF($N$7="S2",'VA_k1=0.4_k2=0.6'!O408,IF($N$7="I",'VA_k1=0.4_k2=0.6'!P408,IF($N$7="R",'VA_k1=0.4_k2=0.6'!Q408,IF($N$7="D",'VA_k1=0.4_k2=0.6'!R408,IF($N$7="V",'VA_k1=0.4_k2=0.6'!S408,"")))))))</f>
        <v>0.24673704225551346</v>
      </c>
      <c r="AC409" s="133">
        <f>IF($O$18="X",$Q$9,'VA_k1=0.5_k2=0.5'!M408)</f>
        <v>5</v>
      </c>
      <c r="AD409" s="133">
        <f>IF($O$18="X",$R$9,IF($N$7="S1",'VA_k1=0.5_k2=0.5'!N408,IF($N$7="S2",'VA_k1=0.5_k2=0.5'!O408,IF($N$7="I",'VA_k1=0.5_k2=0.5'!P408,IF($N$7="R",'VA_k1=0.5_k2=0.5'!Q408,IF($N$7="D",'VA_k1=0.5_k2=0.5'!R408,IF($N$7="V",'VA_k1=0.5_k2=0.5'!S408,"")))))))</f>
        <v>0.24673704225551346</v>
      </c>
      <c r="AE409" s="133">
        <f>IF($O$19="X",$Q$9,'VA_k1=0.6_k2=0.4'!M408)</f>
        <v>5</v>
      </c>
      <c r="AF409" s="133">
        <f>IF($O$19="X",$R$9,IF($N$7="S1",'VA_k1=0.6_k2=0.4'!N408,IF($N$7="S2",'VA_k1=0.6_k2=0.4'!O408,IF($N$7="I",'VA_k1=0.6_k2=0.4'!P408,IF($N$7="R",'VA_k1=0.6_k2=0.4'!Q408,IF($N$7="D",'VA_k1=0.6_k2=0.4'!R408,IF($N$7="V",'VA_k1=0.6_k2=0.4'!S408,"")))))))</f>
        <v>0.24673704225551346</v>
      </c>
      <c r="AG409" s="133">
        <f>IF($O$20="X",$Q$9,'VA_k1=0.7_k2=0.3'!M408)</f>
        <v>5</v>
      </c>
      <c r="AH409" s="133">
        <f>IF($O$20="X",$R$9,IF($N$7="S1",'VA_k1=0.7_k2=0.3'!N408,IF($N$7="S2",'VA_k1=0.7_k2=0.3'!O408,IF($N$7="I",'VA_k1=0.7_k2=0.3'!P408,IF($N$7="R",'VA_k1=0.7_k2=0.3'!Q408,IF($N$7="D",'VA_k1=0.7_k2=0.3'!R408,IF($N$7="V",'VA_k1=0.7_k2=0.3'!S408,"")))))))</f>
        <v>0.24673704225551346</v>
      </c>
      <c r="AI409" s="133">
        <f>IF($O$21="X",$Q$9,'VA_k1=0.8_k2=0.2'!M408)</f>
        <v>5</v>
      </c>
      <c r="AJ409" s="133">
        <f>IF($O$21="X",$R$9,IF($N$7="S1",'VA_k1=0.8_k2=0.2'!N408,IF($N$7="S2",'VA_k1=0.8_k2=0.2'!O408,IF($N$7="I",'VA_k1=0.8_k2=0.2'!P408,IF($N$7="R",'VA_k1=0.8_k2=0.2'!Q408,IF($N$7="D",'VA_k1=0.8_k2=0.2'!R408,IF($N$7="V",'VA_k1=0.8_k2=0.2'!S408,"")))))))</f>
        <v>0.24673704225551346</v>
      </c>
      <c r="AK409" s="133" t="e">
        <f>IF($O$22="X",$Q$9,'VA_k1=0.9_k2=0.1'!M408)</f>
        <v>#N/A</v>
      </c>
      <c r="AL409" s="133" t="e">
        <f>IF($O$22="X",$R$9,IF($N$7="S1",'VA_k1=0.9_k2=0.1'!N408,IF($N$7="S2",'VA_k1=0.9_k2=0.1'!O408,IF($N$7="I",'VA_k1=0.9_k2=0.1'!P408,IF($N$7="R",'VA_k1=0.9_k2=0.1'!Q408,IF($N$7="D",'VA_k1=0.9_k2=0.1'!R408,IF($N$7="V",'VA_k1=0.9_k2=0.1'!S408,"")))))))</f>
        <v>#N/A</v>
      </c>
      <c r="AM409" s="133">
        <f>IF($O$23="X",$Q$9,'VA_k1=1.0_k2=0.0'!M408)</f>
        <v>5</v>
      </c>
      <c r="AN409" s="133">
        <f>IF($O$23="X",$R$9,IF($N$7="S1",'VA_k1=1.0_k2=0.0'!N408,IF($N$7="S2",'VA_k1=1.0_k2=0.0'!O408,IF($N$7="I",'VA_k1=1.0_k2=0.0'!P408,IF($N$7="R",'VA_k1=1.0_k2=0.0'!Q408,IF($N$7="D",'VA_k1=1.0_k2=0.0'!R408,IF($N$7="V",'VA_k1=1.0_k2=0.0'!S408,"")))))))</f>
        <v>0.24673704225551346</v>
      </c>
    </row>
    <row r="410" spans="17:40" x14ac:dyDescent="0.25">
      <c r="Q410" s="133" t="e">
        <f>IF($O$12="X",$Q$9,'RESULTS (2S)'!B424)</f>
        <v>#N/A</v>
      </c>
      <c r="R410" s="133" t="e">
        <f>IF($O$12="X",$R$9,IF($N$7="S1",'RESULTS (2S)'!C424,IF($N$7="S2",'RESULTS (2S)'!D424,IF($N$7="I",'RESULTS (2S)'!E424,IF($N$7="R",'RESULTS (2S)'!F424,IF($N$7="D",'RESULTS (2S)'!G424,IF($N$7="V",'RESULTS (2S)'!H424,"")))))))</f>
        <v>#N/A</v>
      </c>
      <c r="S410" s="133">
        <f>IF($O$13="X",$Q$9,'VA_k1=0.0_k2=1.0'!M409)</f>
        <v>5</v>
      </c>
      <c r="T410" s="133">
        <f>IF($O$13="X",$R$9,IF($N$7="S1",'VA_k1=0.0_k2=1.0'!N409,IF($N$7="S2",'VA_k1=0.0_k2=1.0'!O409,IF($N$7="I",'VA_k1=0.0_k2=1.0'!P409,IF($N$7="R",'VA_k1=0.0_k2=1.0'!Q409,IF($N$7="D",'VA_k1=0.0_k2=1.0'!R409,IF($N$7="V",'VA_k1=0.0_k2=1.0'!S409,"")))))))</f>
        <v>0.24673704225551346</v>
      </c>
      <c r="U410" s="133">
        <f>IF($O$14="X",$Q$9,'VA_k1=0.1_k2=0.9'!M409)</f>
        <v>5</v>
      </c>
      <c r="V410" s="133">
        <f>IF($O$14="X",$R$9,IF($N$7="S1",'VA_k1=0.1_k2=0.9'!N409,IF($N$7="S2",'VA_k1=0.1_k2=0.9'!O409,IF($N$7="I",'VA_k1=0.1_k2=0.9'!P409,IF($N$7="R",'VA_k1=0.1_k2=0.9'!Q409,IF($N$7="D",'VA_k1=0.1_k2=0.9'!R409,IF($N$7="V",'VA_k1=0.1_k2=0.9'!S409,"")))))))</f>
        <v>0.24673704225551346</v>
      </c>
      <c r="W410" s="133">
        <f>IF($O$15="X",$Q$9,'VA_k1=0.2_k2=0.8'!M409)</f>
        <v>5</v>
      </c>
      <c r="X410" s="133">
        <f>IF($O$15="X",$R$9,IF($N$7="S1",'VA_k1=0.2_k2=0.8'!N409,IF($N$7="S2",'VA_k1=0.2_k2=0.8'!O409,IF($N$7="I",'VA_k1=0.2_k2=0.8'!P409,IF($N$7="R",'VA_k1=0.2_k2=0.8'!Q409,IF($N$7="D",'VA_k1=0.2_k2=0.8'!R409,IF($N$7="V",'VA_k1=0.2_k2=0.8'!S409,"")))))))</f>
        <v>0.24673704225551346</v>
      </c>
      <c r="Y410" s="133">
        <f>IF($O$16="X",$Q$9,'VA_k1=0.3_k2=0.7'!M409)</f>
        <v>5</v>
      </c>
      <c r="Z410" s="133">
        <f>IF($O$16="X",$R$9,IF($N$7="S1",'VA_k1=0.3_k2=0.7'!N409,IF($N$7="S2",'VA_k1=0.3_k2=0.7'!O409,IF($N$7="I",'VA_k1=0.3_k2=0.7'!P409,IF($N$7="R",'VA_k1=0.3_k2=0.7'!Q409,IF($N$7="D",'VA_k1=0.3_k2=0.7'!R409,IF($N$7="V",'VA_k1=0.3_k2=0.7'!S409,"")))))))</f>
        <v>0.24673704225551346</v>
      </c>
      <c r="AA410" s="133">
        <f>IF($O$17="X",$Q$9,'VA_k1=0.4_k2=0.6'!M409)</f>
        <v>5</v>
      </c>
      <c r="AB410" s="133">
        <f>IF($O$17="X",$R$9,IF($N$7="S1",'VA_k1=0.4_k2=0.6'!N409,IF($N$7="S2",'VA_k1=0.4_k2=0.6'!O409,IF($N$7="I",'VA_k1=0.4_k2=0.6'!P409,IF($N$7="R",'VA_k1=0.4_k2=0.6'!Q409,IF($N$7="D",'VA_k1=0.4_k2=0.6'!R409,IF($N$7="V",'VA_k1=0.4_k2=0.6'!S409,"")))))))</f>
        <v>0.24673704225551346</v>
      </c>
      <c r="AC410" s="133">
        <f>IF($O$18="X",$Q$9,'VA_k1=0.5_k2=0.5'!M409)</f>
        <v>5</v>
      </c>
      <c r="AD410" s="133">
        <f>IF($O$18="X",$R$9,IF($N$7="S1",'VA_k1=0.5_k2=0.5'!N409,IF($N$7="S2",'VA_k1=0.5_k2=0.5'!O409,IF($N$7="I",'VA_k1=0.5_k2=0.5'!P409,IF($N$7="R",'VA_k1=0.5_k2=0.5'!Q409,IF($N$7="D",'VA_k1=0.5_k2=0.5'!R409,IF($N$7="V",'VA_k1=0.5_k2=0.5'!S409,"")))))))</f>
        <v>0.24673704225551346</v>
      </c>
      <c r="AE410" s="133">
        <f>IF($O$19="X",$Q$9,'VA_k1=0.6_k2=0.4'!M409)</f>
        <v>5</v>
      </c>
      <c r="AF410" s="133">
        <f>IF($O$19="X",$R$9,IF($N$7="S1",'VA_k1=0.6_k2=0.4'!N409,IF($N$7="S2",'VA_k1=0.6_k2=0.4'!O409,IF($N$7="I",'VA_k1=0.6_k2=0.4'!P409,IF($N$7="R",'VA_k1=0.6_k2=0.4'!Q409,IF($N$7="D",'VA_k1=0.6_k2=0.4'!R409,IF($N$7="V",'VA_k1=0.6_k2=0.4'!S409,"")))))))</f>
        <v>0.24673704225551346</v>
      </c>
      <c r="AG410" s="133">
        <f>IF($O$20="X",$Q$9,'VA_k1=0.7_k2=0.3'!M409)</f>
        <v>5</v>
      </c>
      <c r="AH410" s="133">
        <f>IF($O$20="X",$R$9,IF($N$7="S1",'VA_k1=0.7_k2=0.3'!N409,IF($N$7="S2",'VA_k1=0.7_k2=0.3'!O409,IF($N$7="I",'VA_k1=0.7_k2=0.3'!P409,IF($N$7="R",'VA_k1=0.7_k2=0.3'!Q409,IF($N$7="D",'VA_k1=0.7_k2=0.3'!R409,IF($N$7="V",'VA_k1=0.7_k2=0.3'!S409,"")))))))</f>
        <v>0.24673704225551346</v>
      </c>
      <c r="AI410" s="133">
        <f>IF($O$21="X",$Q$9,'VA_k1=0.8_k2=0.2'!M409)</f>
        <v>5</v>
      </c>
      <c r="AJ410" s="133">
        <f>IF($O$21="X",$R$9,IF($N$7="S1",'VA_k1=0.8_k2=0.2'!N409,IF($N$7="S2",'VA_k1=0.8_k2=0.2'!O409,IF($N$7="I",'VA_k1=0.8_k2=0.2'!P409,IF($N$7="R",'VA_k1=0.8_k2=0.2'!Q409,IF($N$7="D",'VA_k1=0.8_k2=0.2'!R409,IF($N$7="V",'VA_k1=0.8_k2=0.2'!S409,"")))))))</f>
        <v>0.24673704225551346</v>
      </c>
      <c r="AK410" s="133" t="e">
        <f>IF($O$22="X",$Q$9,'VA_k1=0.9_k2=0.1'!M409)</f>
        <v>#N/A</v>
      </c>
      <c r="AL410" s="133" t="e">
        <f>IF($O$22="X",$R$9,IF($N$7="S1",'VA_k1=0.9_k2=0.1'!N409,IF($N$7="S2",'VA_k1=0.9_k2=0.1'!O409,IF($N$7="I",'VA_k1=0.9_k2=0.1'!P409,IF($N$7="R",'VA_k1=0.9_k2=0.1'!Q409,IF($N$7="D",'VA_k1=0.9_k2=0.1'!R409,IF($N$7="V",'VA_k1=0.9_k2=0.1'!S409,"")))))))</f>
        <v>#N/A</v>
      </c>
      <c r="AM410" s="133">
        <f>IF($O$23="X",$Q$9,'VA_k1=1.0_k2=0.0'!M409)</f>
        <v>5</v>
      </c>
      <c r="AN410" s="133">
        <f>IF($O$23="X",$R$9,IF($N$7="S1",'VA_k1=1.0_k2=0.0'!N409,IF($N$7="S2",'VA_k1=1.0_k2=0.0'!O409,IF($N$7="I",'VA_k1=1.0_k2=0.0'!P409,IF($N$7="R",'VA_k1=1.0_k2=0.0'!Q409,IF($N$7="D",'VA_k1=1.0_k2=0.0'!R409,IF($N$7="V",'VA_k1=1.0_k2=0.0'!S409,"")))))))</f>
        <v>0.24673704225551346</v>
      </c>
    </row>
    <row r="411" spans="17:40" x14ac:dyDescent="0.25">
      <c r="Q411" s="133" t="e">
        <f>IF($O$12="X",$Q$9,'RESULTS (2S)'!B425)</f>
        <v>#N/A</v>
      </c>
      <c r="R411" s="133" t="e">
        <f>IF($O$12="X",$R$9,IF($N$7="S1",'RESULTS (2S)'!C425,IF($N$7="S2",'RESULTS (2S)'!D425,IF($N$7="I",'RESULTS (2S)'!E425,IF($N$7="R",'RESULTS (2S)'!F425,IF($N$7="D",'RESULTS (2S)'!G425,IF($N$7="V",'RESULTS (2S)'!H425,"")))))))</f>
        <v>#N/A</v>
      </c>
      <c r="S411" s="133">
        <f>IF($O$13="X",$Q$9,'VA_k1=0.0_k2=1.0'!M410)</f>
        <v>5</v>
      </c>
      <c r="T411" s="133">
        <f>IF($O$13="X",$R$9,IF($N$7="S1",'VA_k1=0.0_k2=1.0'!N410,IF($N$7="S2",'VA_k1=0.0_k2=1.0'!O410,IF($N$7="I",'VA_k1=0.0_k2=1.0'!P410,IF($N$7="R",'VA_k1=0.0_k2=1.0'!Q410,IF($N$7="D",'VA_k1=0.0_k2=1.0'!R410,IF($N$7="V",'VA_k1=0.0_k2=1.0'!S410,"")))))))</f>
        <v>0.24673704225551346</v>
      </c>
      <c r="U411" s="133">
        <f>IF($O$14="X",$Q$9,'VA_k1=0.1_k2=0.9'!M410)</f>
        <v>5</v>
      </c>
      <c r="V411" s="133">
        <f>IF($O$14="X",$R$9,IF($N$7="S1",'VA_k1=0.1_k2=0.9'!N410,IF($N$7="S2",'VA_k1=0.1_k2=0.9'!O410,IF($N$7="I",'VA_k1=0.1_k2=0.9'!P410,IF($N$7="R",'VA_k1=0.1_k2=0.9'!Q410,IF($N$7="D",'VA_k1=0.1_k2=0.9'!R410,IF($N$7="V",'VA_k1=0.1_k2=0.9'!S410,"")))))))</f>
        <v>0.24673704225551346</v>
      </c>
      <c r="W411" s="133">
        <f>IF($O$15="X",$Q$9,'VA_k1=0.2_k2=0.8'!M410)</f>
        <v>5</v>
      </c>
      <c r="X411" s="133">
        <f>IF($O$15="X",$R$9,IF($N$7="S1",'VA_k1=0.2_k2=0.8'!N410,IF($N$7="S2",'VA_k1=0.2_k2=0.8'!O410,IF($N$7="I",'VA_k1=0.2_k2=0.8'!P410,IF($N$7="R",'VA_k1=0.2_k2=0.8'!Q410,IF($N$7="D",'VA_k1=0.2_k2=0.8'!R410,IF($N$7="V",'VA_k1=0.2_k2=0.8'!S410,"")))))))</f>
        <v>0.24673704225551346</v>
      </c>
      <c r="Y411" s="133">
        <f>IF($O$16="X",$Q$9,'VA_k1=0.3_k2=0.7'!M410)</f>
        <v>5</v>
      </c>
      <c r="Z411" s="133">
        <f>IF($O$16="X",$R$9,IF($N$7="S1",'VA_k1=0.3_k2=0.7'!N410,IF($N$7="S2",'VA_k1=0.3_k2=0.7'!O410,IF($N$7="I",'VA_k1=0.3_k2=0.7'!P410,IF($N$7="R",'VA_k1=0.3_k2=0.7'!Q410,IF($N$7="D",'VA_k1=0.3_k2=0.7'!R410,IF($N$7="V",'VA_k1=0.3_k2=0.7'!S410,"")))))))</f>
        <v>0.24673704225551346</v>
      </c>
      <c r="AA411" s="133">
        <f>IF($O$17="X",$Q$9,'VA_k1=0.4_k2=0.6'!M410)</f>
        <v>5</v>
      </c>
      <c r="AB411" s="133">
        <f>IF($O$17="X",$R$9,IF($N$7="S1",'VA_k1=0.4_k2=0.6'!N410,IF($N$7="S2",'VA_k1=0.4_k2=0.6'!O410,IF($N$7="I",'VA_k1=0.4_k2=0.6'!P410,IF($N$7="R",'VA_k1=0.4_k2=0.6'!Q410,IF($N$7="D",'VA_k1=0.4_k2=0.6'!R410,IF($N$7="V",'VA_k1=0.4_k2=0.6'!S410,"")))))))</f>
        <v>0.24673704225551346</v>
      </c>
      <c r="AC411" s="133">
        <f>IF($O$18="X",$Q$9,'VA_k1=0.5_k2=0.5'!M410)</f>
        <v>5</v>
      </c>
      <c r="AD411" s="133">
        <f>IF($O$18="X",$R$9,IF($N$7="S1",'VA_k1=0.5_k2=0.5'!N410,IF($N$7="S2",'VA_k1=0.5_k2=0.5'!O410,IF($N$7="I",'VA_k1=0.5_k2=0.5'!P410,IF($N$7="R",'VA_k1=0.5_k2=0.5'!Q410,IF($N$7="D",'VA_k1=0.5_k2=0.5'!R410,IF($N$7="V",'VA_k1=0.5_k2=0.5'!S410,"")))))))</f>
        <v>0.24673704225551346</v>
      </c>
      <c r="AE411" s="133">
        <f>IF($O$19="X",$Q$9,'VA_k1=0.6_k2=0.4'!M410)</f>
        <v>5</v>
      </c>
      <c r="AF411" s="133">
        <f>IF($O$19="X",$R$9,IF($N$7="S1",'VA_k1=0.6_k2=0.4'!N410,IF($N$7="S2",'VA_k1=0.6_k2=0.4'!O410,IF($N$7="I",'VA_k1=0.6_k2=0.4'!P410,IF($N$7="R",'VA_k1=0.6_k2=0.4'!Q410,IF($N$7="D",'VA_k1=0.6_k2=0.4'!R410,IF($N$7="V",'VA_k1=0.6_k2=0.4'!S410,"")))))))</f>
        <v>0.24673704225551346</v>
      </c>
      <c r="AG411" s="133">
        <f>IF($O$20="X",$Q$9,'VA_k1=0.7_k2=0.3'!M410)</f>
        <v>5</v>
      </c>
      <c r="AH411" s="133">
        <f>IF($O$20="X",$R$9,IF($N$7="S1",'VA_k1=0.7_k2=0.3'!N410,IF($N$7="S2",'VA_k1=0.7_k2=0.3'!O410,IF($N$7="I",'VA_k1=0.7_k2=0.3'!P410,IF($N$7="R",'VA_k1=0.7_k2=0.3'!Q410,IF($N$7="D",'VA_k1=0.7_k2=0.3'!R410,IF($N$7="V",'VA_k1=0.7_k2=0.3'!S410,"")))))))</f>
        <v>0.24673704225551346</v>
      </c>
      <c r="AI411" s="133">
        <f>IF($O$21="X",$Q$9,'VA_k1=0.8_k2=0.2'!M410)</f>
        <v>5</v>
      </c>
      <c r="AJ411" s="133">
        <f>IF($O$21="X",$R$9,IF($N$7="S1",'VA_k1=0.8_k2=0.2'!N410,IF($N$7="S2",'VA_k1=0.8_k2=0.2'!O410,IF($N$7="I",'VA_k1=0.8_k2=0.2'!P410,IF($N$7="R",'VA_k1=0.8_k2=0.2'!Q410,IF($N$7="D",'VA_k1=0.8_k2=0.2'!R410,IF($N$7="V",'VA_k1=0.8_k2=0.2'!S410,"")))))))</f>
        <v>0.24673704225551346</v>
      </c>
      <c r="AK411" s="133" t="e">
        <f>IF($O$22="X",$Q$9,'VA_k1=0.9_k2=0.1'!M410)</f>
        <v>#N/A</v>
      </c>
      <c r="AL411" s="133" t="e">
        <f>IF($O$22="X",$R$9,IF($N$7="S1",'VA_k1=0.9_k2=0.1'!N410,IF($N$7="S2",'VA_k1=0.9_k2=0.1'!O410,IF($N$7="I",'VA_k1=0.9_k2=0.1'!P410,IF($N$7="R",'VA_k1=0.9_k2=0.1'!Q410,IF($N$7="D",'VA_k1=0.9_k2=0.1'!R410,IF($N$7="V",'VA_k1=0.9_k2=0.1'!S410,"")))))))</f>
        <v>#N/A</v>
      </c>
      <c r="AM411" s="133">
        <f>IF($O$23="X",$Q$9,'VA_k1=1.0_k2=0.0'!M410)</f>
        <v>5</v>
      </c>
      <c r="AN411" s="133">
        <f>IF($O$23="X",$R$9,IF($N$7="S1",'VA_k1=1.0_k2=0.0'!N410,IF($N$7="S2",'VA_k1=1.0_k2=0.0'!O410,IF($N$7="I",'VA_k1=1.0_k2=0.0'!P410,IF($N$7="R",'VA_k1=1.0_k2=0.0'!Q410,IF($N$7="D",'VA_k1=1.0_k2=0.0'!R410,IF($N$7="V",'VA_k1=1.0_k2=0.0'!S410,"")))))))</f>
        <v>0.24673704225551346</v>
      </c>
    </row>
    <row r="412" spans="17:40" x14ac:dyDescent="0.25">
      <c r="Q412" s="133" t="e">
        <f>IF($O$12="X",$Q$9,'RESULTS (2S)'!B426)</f>
        <v>#N/A</v>
      </c>
      <c r="R412" s="133" t="e">
        <f>IF($O$12="X",$R$9,IF($N$7="S1",'RESULTS (2S)'!C426,IF($N$7="S2",'RESULTS (2S)'!D426,IF($N$7="I",'RESULTS (2S)'!E426,IF($N$7="R",'RESULTS (2S)'!F426,IF($N$7="D",'RESULTS (2S)'!G426,IF($N$7="V",'RESULTS (2S)'!H426,"")))))))</f>
        <v>#N/A</v>
      </c>
      <c r="S412" s="133">
        <f>IF($O$13="X",$Q$9,'VA_k1=0.0_k2=1.0'!M411)</f>
        <v>5</v>
      </c>
      <c r="T412" s="133">
        <f>IF($O$13="X",$R$9,IF($N$7="S1",'VA_k1=0.0_k2=1.0'!N411,IF($N$7="S2",'VA_k1=0.0_k2=1.0'!O411,IF($N$7="I",'VA_k1=0.0_k2=1.0'!P411,IF($N$7="R",'VA_k1=0.0_k2=1.0'!Q411,IF($N$7="D",'VA_k1=0.0_k2=1.0'!R411,IF($N$7="V",'VA_k1=0.0_k2=1.0'!S411,"")))))))</f>
        <v>0.24673704225551346</v>
      </c>
      <c r="U412" s="133">
        <f>IF($O$14="X",$Q$9,'VA_k1=0.1_k2=0.9'!M411)</f>
        <v>5</v>
      </c>
      <c r="V412" s="133">
        <f>IF($O$14="X",$R$9,IF($N$7="S1",'VA_k1=0.1_k2=0.9'!N411,IF($N$7="S2",'VA_k1=0.1_k2=0.9'!O411,IF($N$7="I",'VA_k1=0.1_k2=0.9'!P411,IF($N$7="R",'VA_k1=0.1_k2=0.9'!Q411,IF($N$7="D",'VA_k1=0.1_k2=0.9'!R411,IF($N$7="V",'VA_k1=0.1_k2=0.9'!S411,"")))))))</f>
        <v>0.24673704225551346</v>
      </c>
      <c r="W412" s="133">
        <f>IF($O$15="X",$Q$9,'VA_k1=0.2_k2=0.8'!M411)</f>
        <v>5</v>
      </c>
      <c r="X412" s="133">
        <f>IF($O$15="X",$R$9,IF($N$7="S1",'VA_k1=0.2_k2=0.8'!N411,IF($N$7="S2",'VA_k1=0.2_k2=0.8'!O411,IF($N$7="I",'VA_k1=0.2_k2=0.8'!P411,IF($N$7="R",'VA_k1=0.2_k2=0.8'!Q411,IF($N$7="D",'VA_k1=0.2_k2=0.8'!R411,IF($N$7="V",'VA_k1=0.2_k2=0.8'!S411,"")))))))</f>
        <v>0.24673704225551346</v>
      </c>
      <c r="Y412" s="133">
        <f>IF($O$16="X",$Q$9,'VA_k1=0.3_k2=0.7'!M411)</f>
        <v>5</v>
      </c>
      <c r="Z412" s="133">
        <f>IF($O$16="X",$R$9,IF($N$7="S1",'VA_k1=0.3_k2=0.7'!N411,IF($N$7="S2",'VA_k1=0.3_k2=0.7'!O411,IF($N$7="I",'VA_k1=0.3_k2=0.7'!P411,IF($N$7="R",'VA_k1=0.3_k2=0.7'!Q411,IF($N$7="D",'VA_k1=0.3_k2=0.7'!R411,IF($N$7="V",'VA_k1=0.3_k2=0.7'!S411,"")))))))</f>
        <v>0.24673704225551346</v>
      </c>
      <c r="AA412" s="133">
        <f>IF($O$17="X",$Q$9,'VA_k1=0.4_k2=0.6'!M411)</f>
        <v>5</v>
      </c>
      <c r="AB412" s="133">
        <f>IF($O$17="X",$R$9,IF($N$7="S1",'VA_k1=0.4_k2=0.6'!N411,IF($N$7="S2",'VA_k1=0.4_k2=0.6'!O411,IF($N$7="I",'VA_k1=0.4_k2=0.6'!P411,IF($N$7="R",'VA_k1=0.4_k2=0.6'!Q411,IF($N$7="D",'VA_k1=0.4_k2=0.6'!R411,IF($N$7="V",'VA_k1=0.4_k2=0.6'!S411,"")))))))</f>
        <v>0.24673704225551346</v>
      </c>
      <c r="AC412" s="133">
        <f>IF($O$18="X",$Q$9,'VA_k1=0.5_k2=0.5'!M411)</f>
        <v>5</v>
      </c>
      <c r="AD412" s="133">
        <f>IF($O$18="X",$R$9,IF($N$7="S1",'VA_k1=0.5_k2=0.5'!N411,IF($N$7="S2",'VA_k1=0.5_k2=0.5'!O411,IF($N$7="I",'VA_k1=0.5_k2=0.5'!P411,IF($N$7="R",'VA_k1=0.5_k2=0.5'!Q411,IF($N$7="D",'VA_k1=0.5_k2=0.5'!R411,IF($N$7="V",'VA_k1=0.5_k2=0.5'!S411,"")))))))</f>
        <v>0.24673704225551346</v>
      </c>
      <c r="AE412" s="133">
        <f>IF($O$19="X",$Q$9,'VA_k1=0.6_k2=0.4'!M411)</f>
        <v>5</v>
      </c>
      <c r="AF412" s="133">
        <f>IF($O$19="X",$R$9,IF($N$7="S1",'VA_k1=0.6_k2=0.4'!N411,IF($N$7="S2",'VA_k1=0.6_k2=0.4'!O411,IF($N$7="I",'VA_k1=0.6_k2=0.4'!P411,IF($N$7="R",'VA_k1=0.6_k2=0.4'!Q411,IF($N$7="D",'VA_k1=0.6_k2=0.4'!R411,IF($N$7="V",'VA_k1=0.6_k2=0.4'!S411,"")))))))</f>
        <v>0.24673704225551346</v>
      </c>
      <c r="AG412" s="133">
        <f>IF($O$20="X",$Q$9,'VA_k1=0.7_k2=0.3'!M411)</f>
        <v>5</v>
      </c>
      <c r="AH412" s="133">
        <f>IF($O$20="X",$R$9,IF($N$7="S1",'VA_k1=0.7_k2=0.3'!N411,IF($N$7="S2",'VA_k1=0.7_k2=0.3'!O411,IF($N$7="I",'VA_k1=0.7_k2=0.3'!P411,IF($N$7="R",'VA_k1=0.7_k2=0.3'!Q411,IF($N$7="D",'VA_k1=0.7_k2=0.3'!R411,IF($N$7="V",'VA_k1=0.7_k2=0.3'!S411,"")))))))</f>
        <v>0.24673704225551346</v>
      </c>
      <c r="AI412" s="133">
        <f>IF($O$21="X",$Q$9,'VA_k1=0.8_k2=0.2'!M411)</f>
        <v>5</v>
      </c>
      <c r="AJ412" s="133">
        <f>IF($O$21="X",$R$9,IF($N$7="S1",'VA_k1=0.8_k2=0.2'!N411,IF($N$7="S2",'VA_k1=0.8_k2=0.2'!O411,IF($N$7="I",'VA_k1=0.8_k2=0.2'!P411,IF($N$7="R",'VA_k1=0.8_k2=0.2'!Q411,IF($N$7="D",'VA_k1=0.8_k2=0.2'!R411,IF($N$7="V",'VA_k1=0.8_k2=0.2'!S411,"")))))))</f>
        <v>0.24673704225551346</v>
      </c>
      <c r="AK412" s="133" t="e">
        <f>IF($O$22="X",$Q$9,'VA_k1=0.9_k2=0.1'!M411)</f>
        <v>#N/A</v>
      </c>
      <c r="AL412" s="133" t="e">
        <f>IF($O$22="X",$R$9,IF($N$7="S1",'VA_k1=0.9_k2=0.1'!N411,IF($N$7="S2",'VA_k1=0.9_k2=0.1'!O411,IF($N$7="I",'VA_k1=0.9_k2=0.1'!P411,IF($N$7="R",'VA_k1=0.9_k2=0.1'!Q411,IF($N$7="D",'VA_k1=0.9_k2=0.1'!R411,IF($N$7="V",'VA_k1=0.9_k2=0.1'!S411,"")))))))</f>
        <v>#N/A</v>
      </c>
      <c r="AM412" s="133">
        <f>IF($O$23="X",$Q$9,'VA_k1=1.0_k2=0.0'!M411)</f>
        <v>5</v>
      </c>
      <c r="AN412" s="133">
        <f>IF($O$23="X",$R$9,IF($N$7="S1",'VA_k1=1.0_k2=0.0'!N411,IF($N$7="S2",'VA_k1=1.0_k2=0.0'!O411,IF($N$7="I",'VA_k1=1.0_k2=0.0'!P411,IF($N$7="R",'VA_k1=1.0_k2=0.0'!Q411,IF($N$7="D",'VA_k1=1.0_k2=0.0'!R411,IF($N$7="V",'VA_k1=1.0_k2=0.0'!S411,"")))))))</f>
        <v>0.24673704225551346</v>
      </c>
    </row>
    <row r="413" spans="17:40" x14ac:dyDescent="0.25">
      <c r="Q413" s="133" t="e">
        <f>IF($O$12="X",$Q$9,'RESULTS (2S)'!B427)</f>
        <v>#N/A</v>
      </c>
      <c r="R413" s="133" t="e">
        <f>IF($O$12="X",$R$9,IF($N$7="S1",'RESULTS (2S)'!C427,IF($N$7="S2",'RESULTS (2S)'!D427,IF($N$7="I",'RESULTS (2S)'!E427,IF($N$7="R",'RESULTS (2S)'!F427,IF($N$7="D",'RESULTS (2S)'!G427,IF($N$7="V",'RESULTS (2S)'!H427,"")))))))</f>
        <v>#N/A</v>
      </c>
      <c r="S413" s="133">
        <f>IF($O$13="X",$Q$9,'VA_k1=0.0_k2=1.0'!M412)</f>
        <v>5</v>
      </c>
      <c r="T413" s="133">
        <f>IF($O$13="X",$R$9,IF($N$7="S1",'VA_k1=0.0_k2=1.0'!N412,IF($N$7="S2",'VA_k1=0.0_k2=1.0'!O412,IF($N$7="I",'VA_k1=0.0_k2=1.0'!P412,IF($N$7="R",'VA_k1=0.0_k2=1.0'!Q412,IF($N$7="D",'VA_k1=0.0_k2=1.0'!R412,IF($N$7="V",'VA_k1=0.0_k2=1.0'!S412,"")))))))</f>
        <v>0.24673704225551346</v>
      </c>
      <c r="U413" s="133">
        <f>IF($O$14="X",$Q$9,'VA_k1=0.1_k2=0.9'!M412)</f>
        <v>5</v>
      </c>
      <c r="V413" s="133">
        <f>IF($O$14="X",$R$9,IF($N$7="S1",'VA_k1=0.1_k2=0.9'!N412,IF($N$7="S2",'VA_k1=0.1_k2=0.9'!O412,IF($N$7="I",'VA_k1=0.1_k2=0.9'!P412,IF($N$7="R",'VA_k1=0.1_k2=0.9'!Q412,IF($N$7="D",'VA_k1=0.1_k2=0.9'!R412,IF($N$7="V",'VA_k1=0.1_k2=0.9'!S412,"")))))))</f>
        <v>0.24673704225551346</v>
      </c>
      <c r="W413" s="133">
        <f>IF($O$15="X",$Q$9,'VA_k1=0.2_k2=0.8'!M412)</f>
        <v>5</v>
      </c>
      <c r="X413" s="133">
        <f>IF($O$15="X",$R$9,IF($N$7="S1",'VA_k1=0.2_k2=0.8'!N412,IF($N$7="S2",'VA_k1=0.2_k2=0.8'!O412,IF($N$7="I",'VA_k1=0.2_k2=0.8'!P412,IF($N$7="R",'VA_k1=0.2_k2=0.8'!Q412,IF($N$7="D",'VA_k1=0.2_k2=0.8'!R412,IF($N$7="V",'VA_k1=0.2_k2=0.8'!S412,"")))))))</f>
        <v>0.24673704225551346</v>
      </c>
      <c r="Y413" s="133">
        <f>IF($O$16="X",$Q$9,'VA_k1=0.3_k2=0.7'!M412)</f>
        <v>5</v>
      </c>
      <c r="Z413" s="133">
        <f>IF($O$16="X",$R$9,IF($N$7="S1",'VA_k1=0.3_k2=0.7'!N412,IF($N$7="S2",'VA_k1=0.3_k2=0.7'!O412,IF($N$7="I",'VA_k1=0.3_k2=0.7'!P412,IF($N$7="R",'VA_k1=0.3_k2=0.7'!Q412,IF($N$7="D",'VA_k1=0.3_k2=0.7'!R412,IF($N$7="V",'VA_k1=0.3_k2=0.7'!S412,"")))))))</f>
        <v>0.24673704225551346</v>
      </c>
      <c r="AA413" s="133">
        <f>IF($O$17="X",$Q$9,'VA_k1=0.4_k2=0.6'!M412)</f>
        <v>5</v>
      </c>
      <c r="AB413" s="133">
        <f>IF($O$17="X",$R$9,IF($N$7="S1",'VA_k1=0.4_k2=0.6'!N412,IF($N$7="S2",'VA_k1=0.4_k2=0.6'!O412,IF($N$7="I",'VA_k1=0.4_k2=0.6'!P412,IF($N$7="R",'VA_k1=0.4_k2=0.6'!Q412,IF($N$7="D",'VA_k1=0.4_k2=0.6'!R412,IF($N$7="V",'VA_k1=0.4_k2=0.6'!S412,"")))))))</f>
        <v>0.24673704225551346</v>
      </c>
      <c r="AC413" s="133">
        <f>IF($O$18="X",$Q$9,'VA_k1=0.5_k2=0.5'!M412)</f>
        <v>5</v>
      </c>
      <c r="AD413" s="133">
        <f>IF($O$18="X",$R$9,IF($N$7="S1",'VA_k1=0.5_k2=0.5'!N412,IF($N$7="S2",'VA_k1=0.5_k2=0.5'!O412,IF($N$7="I",'VA_k1=0.5_k2=0.5'!P412,IF($N$7="R",'VA_k1=0.5_k2=0.5'!Q412,IF($N$7="D",'VA_k1=0.5_k2=0.5'!R412,IF($N$7="V",'VA_k1=0.5_k2=0.5'!S412,"")))))))</f>
        <v>0.24673704225551346</v>
      </c>
      <c r="AE413" s="133">
        <f>IF($O$19="X",$Q$9,'VA_k1=0.6_k2=0.4'!M412)</f>
        <v>5</v>
      </c>
      <c r="AF413" s="133">
        <f>IF($O$19="X",$R$9,IF($N$7="S1",'VA_k1=0.6_k2=0.4'!N412,IF($N$7="S2",'VA_k1=0.6_k2=0.4'!O412,IF($N$7="I",'VA_k1=0.6_k2=0.4'!P412,IF($N$7="R",'VA_k1=0.6_k2=0.4'!Q412,IF($N$7="D",'VA_k1=0.6_k2=0.4'!R412,IF($N$7="V",'VA_k1=0.6_k2=0.4'!S412,"")))))))</f>
        <v>0.24673704225551346</v>
      </c>
      <c r="AG413" s="133">
        <f>IF($O$20="X",$Q$9,'VA_k1=0.7_k2=0.3'!M412)</f>
        <v>5</v>
      </c>
      <c r="AH413" s="133">
        <f>IF($O$20="X",$R$9,IF($N$7="S1",'VA_k1=0.7_k2=0.3'!N412,IF($N$7="S2",'VA_k1=0.7_k2=0.3'!O412,IF($N$7="I",'VA_k1=0.7_k2=0.3'!P412,IF($N$7="R",'VA_k1=0.7_k2=0.3'!Q412,IF($N$7="D",'VA_k1=0.7_k2=0.3'!R412,IF($N$7="V",'VA_k1=0.7_k2=0.3'!S412,"")))))))</f>
        <v>0.24673704225551346</v>
      </c>
      <c r="AI413" s="133">
        <f>IF($O$21="X",$Q$9,'VA_k1=0.8_k2=0.2'!M412)</f>
        <v>5</v>
      </c>
      <c r="AJ413" s="133">
        <f>IF($O$21="X",$R$9,IF($N$7="S1",'VA_k1=0.8_k2=0.2'!N412,IF($N$7="S2",'VA_k1=0.8_k2=0.2'!O412,IF($N$7="I",'VA_k1=0.8_k2=0.2'!P412,IF($N$7="R",'VA_k1=0.8_k2=0.2'!Q412,IF($N$7="D",'VA_k1=0.8_k2=0.2'!R412,IF($N$7="V",'VA_k1=0.8_k2=0.2'!S412,"")))))))</f>
        <v>0.24673704225551346</v>
      </c>
      <c r="AK413" s="133" t="e">
        <f>IF($O$22="X",$Q$9,'VA_k1=0.9_k2=0.1'!M412)</f>
        <v>#N/A</v>
      </c>
      <c r="AL413" s="133" t="e">
        <f>IF($O$22="X",$R$9,IF($N$7="S1",'VA_k1=0.9_k2=0.1'!N412,IF($N$7="S2",'VA_k1=0.9_k2=0.1'!O412,IF($N$7="I",'VA_k1=0.9_k2=0.1'!P412,IF($N$7="R",'VA_k1=0.9_k2=0.1'!Q412,IF($N$7="D",'VA_k1=0.9_k2=0.1'!R412,IF($N$7="V",'VA_k1=0.9_k2=0.1'!S412,"")))))))</f>
        <v>#N/A</v>
      </c>
      <c r="AM413" s="133">
        <f>IF($O$23="X",$Q$9,'VA_k1=1.0_k2=0.0'!M412)</f>
        <v>5</v>
      </c>
      <c r="AN413" s="133">
        <f>IF($O$23="X",$R$9,IF($N$7="S1",'VA_k1=1.0_k2=0.0'!N412,IF($N$7="S2",'VA_k1=1.0_k2=0.0'!O412,IF($N$7="I",'VA_k1=1.0_k2=0.0'!P412,IF($N$7="R",'VA_k1=1.0_k2=0.0'!Q412,IF($N$7="D",'VA_k1=1.0_k2=0.0'!R412,IF($N$7="V",'VA_k1=1.0_k2=0.0'!S412,"")))))))</f>
        <v>0.24673704225551346</v>
      </c>
    </row>
    <row r="414" spans="17:40" x14ac:dyDescent="0.25">
      <c r="Q414" s="133" t="e">
        <f>IF($O$12="X",$Q$9,'RESULTS (2S)'!B428)</f>
        <v>#N/A</v>
      </c>
      <c r="R414" s="133" t="e">
        <f>IF($O$12="X",$R$9,IF($N$7="S1",'RESULTS (2S)'!C428,IF($N$7="S2",'RESULTS (2S)'!D428,IF($N$7="I",'RESULTS (2S)'!E428,IF($N$7="R",'RESULTS (2S)'!F428,IF($N$7="D",'RESULTS (2S)'!G428,IF($N$7="V",'RESULTS (2S)'!H428,"")))))))</f>
        <v>#N/A</v>
      </c>
      <c r="S414" s="133">
        <f>IF($O$13="X",$Q$9,'VA_k1=0.0_k2=1.0'!M413)</f>
        <v>5</v>
      </c>
      <c r="T414" s="133">
        <f>IF($O$13="X",$R$9,IF($N$7="S1",'VA_k1=0.0_k2=1.0'!N413,IF($N$7="S2",'VA_k1=0.0_k2=1.0'!O413,IF($N$7="I",'VA_k1=0.0_k2=1.0'!P413,IF($N$7="R",'VA_k1=0.0_k2=1.0'!Q413,IF($N$7="D",'VA_k1=0.0_k2=1.0'!R413,IF($N$7="V",'VA_k1=0.0_k2=1.0'!S413,"")))))))</f>
        <v>0.24673704225551346</v>
      </c>
      <c r="U414" s="133">
        <f>IF($O$14="X",$Q$9,'VA_k1=0.1_k2=0.9'!M413)</f>
        <v>5</v>
      </c>
      <c r="V414" s="133">
        <f>IF($O$14="X",$R$9,IF($N$7="S1",'VA_k1=0.1_k2=0.9'!N413,IF($N$7="S2",'VA_k1=0.1_k2=0.9'!O413,IF($N$7="I",'VA_k1=0.1_k2=0.9'!P413,IF($N$7="R",'VA_k1=0.1_k2=0.9'!Q413,IF($N$7="D",'VA_k1=0.1_k2=0.9'!R413,IF($N$7="V",'VA_k1=0.1_k2=0.9'!S413,"")))))))</f>
        <v>0.24673704225551346</v>
      </c>
      <c r="W414" s="133">
        <f>IF($O$15="X",$Q$9,'VA_k1=0.2_k2=0.8'!M413)</f>
        <v>5</v>
      </c>
      <c r="X414" s="133">
        <f>IF($O$15="X",$R$9,IF($N$7="S1",'VA_k1=0.2_k2=0.8'!N413,IF($N$7="S2",'VA_k1=0.2_k2=0.8'!O413,IF($N$7="I",'VA_k1=0.2_k2=0.8'!P413,IF($N$7="R",'VA_k1=0.2_k2=0.8'!Q413,IF($N$7="D",'VA_k1=0.2_k2=0.8'!R413,IF($N$7="V",'VA_k1=0.2_k2=0.8'!S413,"")))))))</f>
        <v>0.24673704225551346</v>
      </c>
      <c r="Y414" s="133">
        <f>IF($O$16="X",$Q$9,'VA_k1=0.3_k2=0.7'!M413)</f>
        <v>5</v>
      </c>
      <c r="Z414" s="133">
        <f>IF($O$16="X",$R$9,IF($N$7="S1",'VA_k1=0.3_k2=0.7'!N413,IF($N$7="S2",'VA_k1=0.3_k2=0.7'!O413,IF($N$7="I",'VA_k1=0.3_k2=0.7'!P413,IF($N$7="R",'VA_k1=0.3_k2=0.7'!Q413,IF($N$7="D",'VA_k1=0.3_k2=0.7'!R413,IF($N$7="V",'VA_k1=0.3_k2=0.7'!S413,"")))))))</f>
        <v>0.24673704225551346</v>
      </c>
      <c r="AA414" s="133">
        <f>IF($O$17="X",$Q$9,'VA_k1=0.4_k2=0.6'!M413)</f>
        <v>5</v>
      </c>
      <c r="AB414" s="133">
        <f>IF($O$17="X",$R$9,IF($N$7="S1",'VA_k1=0.4_k2=0.6'!N413,IF($N$7="S2",'VA_k1=0.4_k2=0.6'!O413,IF($N$7="I",'VA_k1=0.4_k2=0.6'!P413,IF($N$7="R",'VA_k1=0.4_k2=0.6'!Q413,IF($N$7="D",'VA_k1=0.4_k2=0.6'!R413,IF($N$7="V",'VA_k1=0.4_k2=0.6'!S413,"")))))))</f>
        <v>0.24673704225551346</v>
      </c>
      <c r="AC414" s="133">
        <f>IF($O$18="X",$Q$9,'VA_k1=0.5_k2=0.5'!M413)</f>
        <v>5</v>
      </c>
      <c r="AD414" s="133">
        <f>IF($O$18="X",$R$9,IF($N$7="S1",'VA_k1=0.5_k2=0.5'!N413,IF($N$7="S2",'VA_k1=0.5_k2=0.5'!O413,IF($N$7="I",'VA_k1=0.5_k2=0.5'!P413,IF($N$7="R",'VA_k1=0.5_k2=0.5'!Q413,IF($N$7="D",'VA_k1=0.5_k2=0.5'!R413,IF($N$7="V",'VA_k1=0.5_k2=0.5'!S413,"")))))))</f>
        <v>0.24673704225551346</v>
      </c>
      <c r="AE414" s="133">
        <f>IF($O$19="X",$Q$9,'VA_k1=0.6_k2=0.4'!M413)</f>
        <v>5</v>
      </c>
      <c r="AF414" s="133">
        <f>IF($O$19="X",$R$9,IF($N$7="S1",'VA_k1=0.6_k2=0.4'!N413,IF($N$7="S2",'VA_k1=0.6_k2=0.4'!O413,IF($N$7="I",'VA_k1=0.6_k2=0.4'!P413,IF($N$7="R",'VA_k1=0.6_k2=0.4'!Q413,IF($N$7="D",'VA_k1=0.6_k2=0.4'!R413,IF($N$7="V",'VA_k1=0.6_k2=0.4'!S413,"")))))))</f>
        <v>0.24673704225551346</v>
      </c>
      <c r="AG414" s="133">
        <f>IF($O$20="X",$Q$9,'VA_k1=0.7_k2=0.3'!M413)</f>
        <v>5</v>
      </c>
      <c r="AH414" s="133">
        <f>IF($O$20="X",$R$9,IF($N$7="S1",'VA_k1=0.7_k2=0.3'!N413,IF($N$7="S2",'VA_k1=0.7_k2=0.3'!O413,IF($N$7="I",'VA_k1=0.7_k2=0.3'!P413,IF($N$7="R",'VA_k1=0.7_k2=0.3'!Q413,IF($N$7="D",'VA_k1=0.7_k2=0.3'!R413,IF($N$7="V",'VA_k1=0.7_k2=0.3'!S413,"")))))))</f>
        <v>0.24673704225551346</v>
      </c>
      <c r="AI414" s="133">
        <f>IF($O$21="X",$Q$9,'VA_k1=0.8_k2=0.2'!M413)</f>
        <v>5</v>
      </c>
      <c r="AJ414" s="133">
        <f>IF($O$21="X",$R$9,IF($N$7="S1",'VA_k1=0.8_k2=0.2'!N413,IF($N$7="S2",'VA_k1=0.8_k2=0.2'!O413,IF($N$7="I",'VA_k1=0.8_k2=0.2'!P413,IF($N$7="R",'VA_k1=0.8_k2=0.2'!Q413,IF($N$7="D",'VA_k1=0.8_k2=0.2'!R413,IF($N$7="V",'VA_k1=0.8_k2=0.2'!S413,"")))))))</f>
        <v>0.24673704225551346</v>
      </c>
      <c r="AK414" s="133" t="e">
        <f>IF($O$22="X",$Q$9,'VA_k1=0.9_k2=0.1'!M413)</f>
        <v>#N/A</v>
      </c>
      <c r="AL414" s="133" t="e">
        <f>IF($O$22="X",$R$9,IF($N$7="S1",'VA_k1=0.9_k2=0.1'!N413,IF($N$7="S2",'VA_k1=0.9_k2=0.1'!O413,IF($N$7="I",'VA_k1=0.9_k2=0.1'!P413,IF($N$7="R",'VA_k1=0.9_k2=0.1'!Q413,IF($N$7="D",'VA_k1=0.9_k2=0.1'!R413,IF($N$7="V",'VA_k1=0.9_k2=0.1'!S413,"")))))))</f>
        <v>#N/A</v>
      </c>
      <c r="AM414" s="133">
        <f>IF($O$23="X",$Q$9,'VA_k1=1.0_k2=0.0'!M413)</f>
        <v>5</v>
      </c>
      <c r="AN414" s="133">
        <f>IF($O$23="X",$R$9,IF($N$7="S1",'VA_k1=1.0_k2=0.0'!N413,IF($N$7="S2",'VA_k1=1.0_k2=0.0'!O413,IF($N$7="I",'VA_k1=1.0_k2=0.0'!P413,IF($N$7="R",'VA_k1=1.0_k2=0.0'!Q413,IF($N$7="D",'VA_k1=1.0_k2=0.0'!R413,IF($N$7="V",'VA_k1=1.0_k2=0.0'!S413,"")))))))</f>
        <v>0.24673704225551346</v>
      </c>
    </row>
    <row r="415" spans="17:40" x14ac:dyDescent="0.25">
      <c r="Q415" s="133" t="e">
        <f>IF($O$12="X",$Q$9,'RESULTS (2S)'!B429)</f>
        <v>#N/A</v>
      </c>
      <c r="R415" s="133" t="e">
        <f>IF($O$12="X",$R$9,IF($N$7="S1",'RESULTS (2S)'!C429,IF($N$7="S2",'RESULTS (2S)'!D429,IF($N$7="I",'RESULTS (2S)'!E429,IF($N$7="R",'RESULTS (2S)'!F429,IF($N$7="D",'RESULTS (2S)'!G429,IF($N$7="V",'RESULTS (2S)'!H429,"")))))))</f>
        <v>#N/A</v>
      </c>
      <c r="S415" s="133">
        <f>IF($O$13="X",$Q$9,'VA_k1=0.0_k2=1.0'!M414)</f>
        <v>5</v>
      </c>
      <c r="T415" s="133">
        <f>IF($O$13="X",$R$9,IF($N$7="S1",'VA_k1=0.0_k2=1.0'!N414,IF($N$7="S2",'VA_k1=0.0_k2=1.0'!O414,IF($N$7="I",'VA_k1=0.0_k2=1.0'!P414,IF($N$7="R",'VA_k1=0.0_k2=1.0'!Q414,IF($N$7="D",'VA_k1=0.0_k2=1.0'!R414,IF($N$7="V",'VA_k1=0.0_k2=1.0'!S414,"")))))))</f>
        <v>0.24673704225551346</v>
      </c>
      <c r="U415" s="133">
        <f>IF($O$14="X",$Q$9,'VA_k1=0.1_k2=0.9'!M414)</f>
        <v>5</v>
      </c>
      <c r="V415" s="133">
        <f>IF($O$14="X",$R$9,IF($N$7="S1",'VA_k1=0.1_k2=0.9'!N414,IF($N$7="S2",'VA_k1=0.1_k2=0.9'!O414,IF($N$7="I",'VA_k1=0.1_k2=0.9'!P414,IF($N$7="R",'VA_k1=0.1_k2=0.9'!Q414,IF($N$7="D",'VA_k1=0.1_k2=0.9'!R414,IF($N$7="V",'VA_k1=0.1_k2=0.9'!S414,"")))))))</f>
        <v>0.24673704225551346</v>
      </c>
      <c r="W415" s="133">
        <f>IF($O$15="X",$Q$9,'VA_k1=0.2_k2=0.8'!M414)</f>
        <v>5</v>
      </c>
      <c r="X415" s="133">
        <f>IF($O$15="X",$R$9,IF($N$7="S1",'VA_k1=0.2_k2=0.8'!N414,IF($N$7="S2",'VA_k1=0.2_k2=0.8'!O414,IF($N$7="I",'VA_k1=0.2_k2=0.8'!P414,IF($N$7="R",'VA_k1=0.2_k2=0.8'!Q414,IF($N$7="D",'VA_k1=0.2_k2=0.8'!R414,IF($N$7="V",'VA_k1=0.2_k2=0.8'!S414,"")))))))</f>
        <v>0.24673704225551346</v>
      </c>
      <c r="Y415" s="133">
        <f>IF($O$16="X",$Q$9,'VA_k1=0.3_k2=0.7'!M414)</f>
        <v>5</v>
      </c>
      <c r="Z415" s="133">
        <f>IF($O$16="X",$R$9,IF($N$7="S1",'VA_k1=0.3_k2=0.7'!N414,IF($N$7="S2",'VA_k1=0.3_k2=0.7'!O414,IF($N$7="I",'VA_k1=0.3_k2=0.7'!P414,IF($N$7="R",'VA_k1=0.3_k2=0.7'!Q414,IF($N$7="D",'VA_k1=0.3_k2=0.7'!R414,IF($N$7="V",'VA_k1=0.3_k2=0.7'!S414,"")))))))</f>
        <v>0.24673704225551346</v>
      </c>
      <c r="AA415" s="133">
        <f>IF($O$17="X",$Q$9,'VA_k1=0.4_k2=0.6'!M414)</f>
        <v>5</v>
      </c>
      <c r="AB415" s="133">
        <f>IF($O$17="X",$R$9,IF($N$7="S1",'VA_k1=0.4_k2=0.6'!N414,IF($N$7="S2",'VA_k1=0.4_k2=0.6'!O414,IF($N$7="I",'VA_k1=0.4_k2=0.6'!P414,IF($N$7="R",'VA_k1=0.4_k2=0.6'!Q414,IF($N$7="D",'VA_k1=0.4_k2=0.6'!R414,IF($N$7="V",'VA_k1=0.4_k2=0.6'!S414,"")))))))</f>
        <v>0.24673704225551346</v>
      </c>
      <c r="AC415" s="133">
        <f>IF($O$18="X",$Q$9,'VA_k1=0.5_k2=0.5'!M414)</f>
        <v>5</v>
      </c>
      <c r="AD415" s="133">
        <f>IF($O$18="X",$R$9,IF($N$7="S1",'VA_k1=0.5_k2=0.5'!N414,IF($N$7="S2",'VA_k1=0.5_k2=0.5'!O414,IF($N$7="I",'VA_k1=0.5_k2=0.5'!P414,IF($N$7="R",'VA_k1=0.5_k2=0.5'!Q414,IF($N$7="D",'VA_k1=0.5_k2=0.5'!R414,IF($N$7="V",'VA_k1=0.5_k2=0.5'!S414,"")))))))</f>
        <v>0.24673704225551346</v>
      </c>
      <c r="AE415" s="133">
        <f>IF($O$19="X",$Q$9,'VA_k1=0.6_k2=0.4'!M414)</f>
        <v>5</v>
      </c>
      <c r="AF415" s="133">
        <f>IF($O$19="X",$R$9,IF($N$7="S1",'VA_k1=0.6_k2=0.4'!N414,IF($N$7="S2",'VA_k1=0.6_k2=0.4'!O414,IF($N$7="I",'VA_k1=0.6_k2=0.4'!P414,IF($N$7="R",'VA_k1=0.6_k2=0.4'!Q414,IF($N$7="D",'VA_k1=0.6_k2=0.4'!R414,IF($N$7="V",'VA_k1=0.6_k2=0.4'!S414,"")))))))</f>
        <v>0.24673704225551346</v>
      </c>
      <c r="AG415" s="133">
        <f>IF($O$20="X",$Q$9,'VA_k1=0.7_k2=0.3'!M414)</f>
        <v>5</v>
      </c>
      <c r="AH415" s="133">
        <f>IF($O$20="X",$R$9,IF($N$7="S1",'VA_k1=0.7_k2=0.3'!N414,IF($N$7="S2",'VA_k1=0.7_k2=0.3'!O414,IF($N$7="I",'VA_k1=0.7_k2=0.3'!P414,IF($N$7="R",'VA_k1=0.7_k2=0.3'!Q414,IF($N$7="D",'VA_k1=0.7_k2=0.3'!R414,IF($N$7="V",'VA_k1=0.7_k2=0.3'!S414,"")))))))</f>
        <v>0.24673704225551346</v>
      </c>
      <c r="AI415" s="133">
        <f>IF($O$21="X",$Q$9,'VA_k1=0.8_k2=0.2'!M414)</f>
        <v>5</v>
      </c>
      <c r="AJ415" s="133">
        <f>IF($O$21="X",$R$9,IF($N$7="S1",'VA_k1=0.8_k2=0.2'!N414,IF($N$7="S2",'VA_k1=0.8_k2=0.2'!O414,IF($N$7="I",'VA_k1=0.8_k2=0.2'!P414,IF($N$7="R",'VA_k1=0.8_k2=0.2'!Q414,IF($N$7="D",'VA_k1=0.8_k2=0.2'!R414,IF($N$7="V",'VA_k1=0.8_k2=0.2'!S414,"")))))))</f>
        <v>0.24673704225551346</v>
      </c>
      <c r="AK415" s="133" t="e">
        <f>IF($O$22="X",$Q$9,'VA_k1=0.9_k2=0.1'!M414)</f>
        <v>#N/A</v>
      </c>
      <c r="AL415" s="133" t="e">
        <f>IF($O$22="X",$R$9,IF($N$7="S1",'VA_k1=0.9_k2=0.1'!N414,IF($N$7="S2",'VA_k1=0.9_k2=0.1'!O414,IF($N$7="I",'VA_k1=0.9_k2=0.1'!P414,IF($N$7="R",'VA_k1=0.9_k2=0.1'!Q414,IF($N$7="D",'VA_k1=0.9_k2=0.1'!R414,IF($N$7="V",'VA_k1=0.9_k2=0.1'!S414,"")))))))</f>
        <v>#N/A</v>
      </c>
      <c r="AM415" s="133">
        <f>IF($O$23="X",$Q$9,'VA_k1=1.0_k2=0.0'!M414)</f>
        <v>5</v>
      </c>
      <c r="AN415" s="133">
        <f>IF($O$23="X",$R$9,IF($N$7="S1",'VA_k1=1.0_k2=0.0'!N414,IF($N$7="S2",'VA_k1=1.0_k2=0.0'!O414,IF($N$7="I",'VA_k1=1.0_k2=0.0'!P414,IF($N$7="R",'VA_k1=1.0_k2=0.0'!Q414,IF($N$7="D",'VA_k1=1.0_k2=0.0'!R414,IF($N$7="V",'VA_k1=1.0_k2=0.0'!S414,"")))))))</f>
        <v>0.24673704225551346</v>
      </c>
    </row>
    <row r="416" spans="17:40" x14ac:dyDescent="0.25">
      <c r="Q416" s="133" t="e">
        <f>IF($O$12="X",$Q$9,'RESULTS (2S)'!B430)</f>
        <v>#N/A</v>
      </c>
      <c r="R416" s="133" t="e">
        <f>IF($O$12="X",$R$9,IF($N$7="S1",'RESULTS (2S)'!C430,IF($N$7="S2",'RESULTS (2S)'!D430,IF($N$7="I",'RESULTS (2S)'!E430,IF($N$7="R",'RESULTS (2S)'!F430,IF($N$7="D",'RESULTS (2S)'!G430,IF($N$7="V",'RESULTS (2S)'!H430,"")))))))</f>
        <v>#N/A</v>
      </c>
      <c r="S416" s="133">
        <f>IF($O$13="X",$Q$9,'VA_k1=0.0_k2=1.0'!M415)</f>
        <v>5</v>
      </c>
      <c r="T416" s="133">
        <f>IF($O$13="X",$R$9,IF($N$7="S1",'VA_k1=0.0_k2=1.0'!N415,IF($N$7="S2",'VA_k1=0.0_k2=1.0'!O415,IF($N$7="I",'VA_k1=0.0_k2=1.0'!P415,IF($N$7="R",'VA_k1=0.0_k2=1.0'!Q415,IF($N$7="D",'VA_k1=0.0_k2=1.0'!R415,IF($N$7="V",'VA_k1=0.0_k2=1.0'!S415,"")))))))</f>
        <v>0.24673704225551346</v>
      </c>
      <c r="U416" s="133">
        <f>IF($O$14="X",$Q$9,'VA_k1=0.1_k2=0.9'!M415)</f>
        <v>5</v>
      </c>
      <c r="V416" s="133">
        <f>IF($O$14="X",$R$9,IF($N$7="S1",'VA_k1=0.1_k2=0.9'!N415,IF($N$7="S2",'VA_k1=0.1_k2=0.9'!O415,IF($N$7="I",'VA_k1=0.1_k2=0.9'!P415,IF($N$7="R",'VA_k1=0.1_k2=0.9'!Q415,IF($N$7="D",'VA_k1=0.1_k2=0.9'!R415,IF($N$7="V",'VA_k1=0.1_k2=0.9'!S415,"")))))))</f>
        <v>0.24673704225551346</v>
      </c>
      <c r="W416" s="133">
        <f>IF($O$15="X",$Q$9,'VA_k1=0.2_k2=0.8'!M415)</f>
        <v>5</v>
      </c>
      <c r="X416" s="133">
        <f>IF($O$15="X",$R$9,IF($N$7="S1",'VA_k1=0.2_k2=0.8'!N415,IF($N$7="S2",'VA_k1=0.2_k2=0.8'!O415,IF($N$7="I",'VA_k1=0.2_k2=0.8'!P415,IF($N$7="R",'VA_k1=0.2_k2=0.8'!Q415,IF($N$7="D",'VA_k1=0.2_k2=0.8'!R415,IF($N$7="V",'VA_k1=0.2_k2=0.8'!S415,"")))))))</f>
        <v>0.24673704225551346</v>
      </c>
      <c r="Y416" s="133">
        <f>IF($O$16="X",$Q$9,'VA_k1=0.3_k2=0.7'!M415)</f>
        <v>5</v>
      </c>
      <c r="Z416" s="133">
        <f>IF($O$16="X",$R$9,IF($N$7="S1",'VA_k1=0.3_k2=0.7'!N415,IF($N$7="S2",'VA_k1=0.3_k2=0.7'!O415,IF($N$7="I",'VA_k1=0.3_k2=0.7'!P415,IF($N$7="R",'VA_k1=0.3_k2=0.7'!Q415,IF($N$7="D",'VA_k1=0.3_k2=0.7'!R415,IF($N$7="V",'VA_k1=0.3_k2=0.7'!S415,"")))))))</f>
        <v>0.24673704225551346</v>
      </c>
      <c r="AA416" s="133">
        <f>IF($O$17="X",$Q$9,'VA_k1=0.4_k2=0.6'!M415)</f>
        <v>5</v>
      </c>
      <c r="AB416" s="133">
        <f>IF($O$17="X",$R$9,IF($N$7="S1",'VA_k1=0.4_k2=0.6'!N415,IF($N$7="S2",'VA_k1=0.4_k2=0.6'!O415,IF($N$7="I",'VA_k1=0.4_k2=0.6'!P415,IF($N$7="R",'VA_k1=0.4_k2=0.6'!Q415,IF($N$7="D",'VA_k1=0.4_k2=0.6'!R415,IF($N$7="V",'VA_k1=0.4_k2=0.6'!S415,"")))))))</f>
        <v>0.24673704225551346</v>
      </c>
      <c r="AC416" s="133">
        <f>IF($O$18="X",$Q$9,'VA_k1=0.5_k2=0.5'!M415)</f>
        <v>5</v>
      </c>
      <c r="AD416" s="133">
        <f>IF($O$18="X",$R$9,IF($N$7="S1",'VA_k1=0.5_k2=0.5'!N415,IF($N$7="S2",'VA_k1=0.5_k2=0.5'!O415,IF($N$7="I",'VA_k1=0.5_k2=0.5'!P415,IF($N$7="R",'VA_k1=0.5_k2=0.5'!Q415,IF($N$7="D",'VA_k1=0.5_k2=0.5'!R415,IF($N$7="V",'VA_k1=0.5_k2=0.5'!S415,"")))))))</f>
        <v>0.24673704225551346</v>
      </c>
      <c r="AE416" s="133">
        <f>IF($O$19="X",$Q$9,'VA_k1=0.6_k2=0.4'!M415)</f>
        <v>5</v>
      </c>
      <c r="AF416" s="133">
        <f>IF($O$19="X",$R$9,IF($N$7="S1",'VA_k1=0.6_k2=0.4'!N415,IF($N$7="S2",'VA_k1=0.6_k2=0.4'!O415,IF($N$7="I",'VA_k1=0.6_k2=0.4'!P415,IF($N$7="R",'VA_k1=0.6_k2=0.4'!Q415,IF($N$7="D",'VA_k1=0.6_k2=0.4'!R415,IF($N$7="V",'VA_k1=0.6_k2=0.4'!S415,"")))))))</f>
        <v>0.24673704225551346</v>
      </c>
      <c r="AG416" s="133">
        <f>IF($O$20="X",$Q$9,'VA_k1=0.7_k2=0.3'!M415)</f>
        <v>5</v>
      </c>
      <c r="AH416" s="133">
        <f>IF($O$20="X",$R$9,IF($N$7="S1",'VA_k1=0.7_k2=0.3'!N415,IF($N$7="S2",'VA_k1=0.7_k2=0.3'!O415,IF($N$7="I",'VA_k1=0.7_k2=0.3'!P415,IF($N$7="R",'VA_k1=0.7_k2=0.3'!Q415,IF($N$7="D",'VA_k1=0.7_k2=0.3'!R415,IF($N$7="V",'VA_k1=0.7_k2=0.3'!S415,"")))))))</f>
        <v>0.24673704225551346</v>
      </c>
      <c r="AI416" s="133">
        <f>IF($O$21="X",$Q$9,'VA_k1=0.8_k2=0.2'!M415)</f>
        <v>5</v>
      </c>
      <c r="AJ416" s="133">
        <f>IF($O$21="X",$R$9,IF($N$7="S1",'VA_k1=0.8_k2=0.2'!N415,IF($N$7="S2",'VA_k1=0.8_k2=0.2'!O415,IF($N$7="I",'VA_k1=0.8_k2=0.2'!P415,IF($N$7="R",'VA_k1=0.8_k2=0.2'!Q415,IF($N$7="D",'VA_k1=0.8_k2=0.2'!R415,IF($N$7="V",'VA_k1=0.8_k2=0.2'!S415,"")))))))</f>
        <v>0.24673704225551346</v>
      </c>
      <c r="AK416" s="133" t="e">
        <f>IF($O$22="X",$Q$9,'VA_k1=0.9_k2=0.1'!M415)</f>
        <v>#N/A</v>
      </c>
      <c r="AL416" s="133" t="e">
        <f>IF($O$22="X",$R$9,IF($N$7="S1",'VA_k1=0.9_k2=0.1'!N415,IF($N$7="S2",'VA_k1=0.9_k2=0.1'!O415,IF($N$7="I",'VA_k1=0.9_k2=0.1'!P415,IF($N$7="R",'VA_k1=0.9_k2=0.1'!Q415,IF($N$7="D",'VA_k1=0.9_k2=0.1'!R415,IF($N$7="V",'VA_k1=0.9_k2=0.1'!S415,"")))))))</f>
        <v>#N/A</v>
      </c>
      <c r="AM416" s="133">
        <f>IF($O$23="X",$Q$9,'VA_k1=1.0_k2=0.0'!M415)</f>
        <v>5</v>
      </c>
      <c r="AN416" s="133">
        <f>IF($O$23="X",$R$9,IF($N$7="S1",'VA_k1=1.0_k2=0.0'!N415,IF($N$7="S2",'VA_k1=1.0_k2=0.0'!O415,IF($N$7="I",'VA_k1=1.0_k2=0.0'!P415,IF($N$7="R",'VA_k1=1.0_k2=0.0'!Q415,IF($N$7="D",'VA_k1=1.0_k2=0.0'!R415,IF($N$7="V",'VA_k1=1.0_k2=0.0'!S415,"")))))))</f>
        <v>0.24673704225551346</v>
      </c>
    </row>
    <row r="417" spans="17:40" x14ac:dyDescent="0.25">
      <c r="Q417" s="133" t="e">
        <f>IF($O$12="X",$Q$9,'RESULTS (2S)'!B431)</f>
        <v>#N/A</v>
      </c>
      <c r="R417" s="133" t="e">
        <f>IF($O$12="X",$R$9,IF($N$7="S1",'RESULTS (2S)'!C431,IF($N$7="S2",'RESULTS (2S)'!D431,IF($N$7="I",'RESULTS (2S)'!E431,IF($N$7="R",'RESULTS (2S)'!F431,IF($N$7="D",'RESULTS (2S)'!G431,IF($N$7="V",'RESULTS (2S)'!H431,"")))))))</f>
        <v>#N/A</v>
      </c>
      <c r="S417" s="133">
        <f>IF($O$13="X",$Q$9,'VA_k1=0.0_k2=1.0'!M416)</f>
        <v>5</v>
      </c>
      <c r="T417" s="133">
        <f>IF($O$13="X",$R$9,IF($N$7="S1",'VA_k1=0.0_k2=1.0'!N416,IF($N$7="S2",'VA_k1=0.0_k2=1.0'!O416,IF($N$7="I",'VA_k1=0.0_k2=1.0'!P416,IF($N$7="R",'VA_k1=0.0_k2=1.0'!Q416,IF($N$7="D",'VA_k1=0.0_k2=1.0'!R416,IF($N$7="V",'VA_k1=0.0_k2=1.0'!S416,"")))))))</f>
        <v>0.24673704225551346</v>
      </c>
      <c r="U417" s="133">
        <f>IF($O$14="X",$Q$9,'VA_k1=0.1_k2=0.9'!M416)</f>
        <v>5</v>
      </c>
      <c r="V417" s="133">
        <f>IF($O$14="X",$R$9,IF($N$7="S1",'VA_k1=0.1_k2=0.9'!N416,IF($N$7="S2",'VA_k1=0.1_k2=0.9'!O416,IF($N$7="I",'VA_k1=0.1_k2=0.9'!P416,IF($N$7="R",'VA_k1=0.1_k2=0.9'!Q416,IF($N$7="D",'VA_k1=0.1_k2=0.9'!R416,IF($N$7="V",'VA_k1=0.1_k2=0.9'!S416,"")))))))</f>
        <v>0.24673704225551346</v>
      </c>
      <c r="W417" s="133">
        <f>IF($O$15="X",$Q$9,'VA_k1=0.2_k2=0.8'!M416)</f>
        <v>5</v>
      </c>
      <c r="X417" s="133">
        <f>IF($O$15="X",$R$9,IF($N$7="S1",'VA_k1=0.2_k2=0.8'!N416,IF($N$7="S2",'VA_k1=0.2_k2=0.8'!O416,IF($N$7="I",'VA_k1=0.2_k2=0.8'!P416,IF($N$7="R",'VA_k1=0.2_k2=0.8'!Q416,IF($N$7="D",'VA_k1=0.2_k2=0.8'!R416,IF($N$7="V",'VA_k1=0.2_k2=0.8'!S416,"")))))))</f>
        <v>0.24673704225551346</v>
      </c>
      <c r="Y417" s="133">
        <f>IF($O$16="X",$Q$9,'VA_k1=0.3_k2=0.7'!M416)</f>
        <v>5</v>
      </c>
      <c r="Z417" s="133">
        <f>IF($O$16="X",$R$9,IF($N$7="S1",'VA_k1=0.3_k2=0.7'!N416,IF($N$7="S2",'VA_k1=0.3_k2=0.7'!O416,IF($N$7="I",'VA_k1=0.3_k2=0.7'!P416,IF($N$7="R",'VA_k1=0.3_k2=0.7'!Q416,IF($N$7="D",'VA_k1=0.3_k2=0.7'!R416,IF($N$7="V",'VA_k1=0.3_k2=0.7'!S416,"")))))))</f>
        <v>0.24673704225551346</v>
      </c>
      <c r="AA417" s="133">
        <f>IF($O$17="X",$Q$9,'VA_k1=0.4_k2=0.6'!M416)</f>
        <v>5</v>
      </c>
      <c r="AB417" s="133">
        <f>IF($O$17="X",$R$9,IF($N$7="S1",'VA_k1=0.4_k2=0.6'!N416,IF($N$7="S2",'VA_k1=0.4_k2=0.6'!O416,IF($N$7="I",'VA_k1=0.4_k2=0.6'!P416,IF($N$7="R",'VA_k1=0.4_k2=0.6'!Q416,IF($N$7="D",'VA_k1=0.4_k2=0.6'!R416,IF($N$7="V",'VA_k1=0.4_k2=0.6'!S416,"")))))))</f>
        <v>0.24673704225551346</v>
      </c>
      <c r="AC417" s="133">
        <f>IF($O$18="X",$Q$9,'VA_k1=0.5_k2=0.5'!M416)</f>
        <v>5</v>
      </c>
      <c r="AD417" s="133">
        <f>IF($O$18="X",$R$9,IF($N$7="S1",'VA_k1=0.5_k2=0.5'!N416,IF($N$7="S2",'VA_k1=0.5_k2=0.5'!O416,IF($N$7="I",'VA_k1=0.5_k2=0.5'!P416,IF($N$7="R",'VA_k1=0.5_k2=0.5'!Q416,IF($N$7="D",'VA_k1=0.5_k2=0.5'!R416,IF($N$7="V",'VA_k1=0.5_k2=0.5'!S416,"")))))))</f>
        <v>0.24673704225551346</v>
      </c>
      <c r="AE417" s="133">
        <f>IF($O$19="X",$Q$9,'VA_k1=0.6_k2=0.4'!M416)</f>
        <v>5</v>
      </c>
      <c r="AF417" s="133">
        <f>IF($O$19="X",$R$9,IF($N$7="S1",'VA_k1=0.6_k2=0.4'!N416,IF($N$7="S2",'VA_k1=0.6_k2=0.4'!O416,IF($N$7="I",'VA_k1=0.6_k2=0.4'!P416,IF($N$7="R",'VA_k1=0.6_k2=0.4'!Q416,IF($N$7="D",'VA_k1=0.6_k2=0.4'!R416,IF($N$7="V",'VA_k1=0.6_k2=0.4'!S416,"")))))))</f>
        <v>0.24673704225551346</v>
      </c>
      <c r="AG417" s="133">
        <f>IF($O$20="X",$Q$9,'VA_k1=0.7_k2=0.3'!M416)</f>
        <v>5</v>
      </c>
      <c r="AH417" s="133">
        <f>IF($O$20="X",$R$9,IF($N$7="S1",'VA_k1=0.7_k2=0.3'!N416,IF($N$7="S2",'VA_k1=0.7_k2=0.3'!O416,IF($N$7="I",'VA_k1=0.7_k2=0.3'!P416,IF($N$7="R",'VA_k1=0.7_k2=0.3'!Q416,IF($N$7="D",'VA_k1=0.7_k2=0.3'!R416,IF($N$7="V",'VA_k1=0.7_k2=0.3'!S416,"")))))))</f>
        <v>0.24673704225551346</v>
      </c>
      <c r="AI417" s="133">
        <f>IF($O$21="X",$Q$9,'VA_k1=0.8_k2=0.2'!M416)</f>
        <v>5</v>
      </c>
      <c r="AJ417" s="133">
        <f>IF($O$21="X",$R$9,IF($N$7="S1",'VA_k1=0.8_k2=0.2'!N416,IF($N$7="S2",'VA_k1=0.8_k2=0.2'!O416,IF($N$7="I",'VA_k1=0.8_k2=0.2'!P416,IF($N$7="R",'VA_k1=0.8_k2=0.2'!Q416,IF($N$7="D",'VA_k1=0.8_k2=0.2'!R416,IF($N$7="V",'VA_k1=0.8_k2=0.2'!S416,"")))))))</f>
        <v>0.24673704225551346</v>
      </c>
      <c r="AK417" s="133" t="e">
        <f>IF($O$22="X",$Q$9,'VA_k1=0.9_k2=0.1'!M416)</f>
        <v>#N/A</v>
      </c>
      <c r="AL417" s="133" t="e">
        <f>IF($O$22="X",$R$9,IF($N$7="S1",'VA_k1=0.9_k2=0.1'!N416,IF($N$7="S2",'VA_k1=0.9_k2=0.1'!O416,IF($N$7="I",'VA_k1=0.9_k2=0.1'!P416,IF($N$7="R",'VA_k1=0.9_k2=0.1'!Q416,IF($N$7="D",'VA_k1=0.9_k2=0.1'!R416,IF($N$7="V",'VA_k1=0.9_k2=0.1'!S416,"")))))))</f>
        <v>#N/A</v>
      </c>
      <c r="AM417" s="133">
        <f>IF($O$23="X",$Q$9,'VA_k1=1.0_k2=0.0'!M416)</f>
        <v>5</v>
      </c>
      <c r="AN417" s="133">
        <f>IF($O$23="X",$R$9,IF($N$7="S1",'VA_k1=1.0_k2=0.0'!N416,IF($N$7="S2",'VA_k1=1.0_k2=0.0'!O416,IF($N$7="I",'VA_k1=1.0_k2=0.0'!P416,IF($N$7="R",'VA_k1=1.0_k2=0.0'!Q416,IF($N$7="D",'VA_k1=1.0_k2=0.0'!R416,IF($N$7="V",'VA_k1=1.0_k2=0.0'!S416,"")))))))</f>
        <v>0.24673704225551346</v>
      </c>
    </row>
    <row r="418" spans="17:40" x14ac:dyDescent="0.25">
      <c r="Q418" s="133" t="e">
        <f>IF($O$12="X",$Q$9,'RESULTS (2S)'!B432)</f>
        <v>#N/A</v>
      </c>
      <c r="R418" s="133" t="e">
        <f>IF($O$12="X",$R$9,IF($N$7="S1",'RESULTS (2S)'!C432,IF($N$7="S2",'RESULTS (2S)'!D432,IF($N$7="I",'RESULTS (2S)'!E432,IF($N$7="R",'RESULTS (2S)'!F432,IF($N$7="D",'RESULTS (2S)'!G432,IF($N$7="V",'RESULTS (2S)'!H432,"")))))))</f>
        <v>#N/A</v>
      </c>
      <c r="S418" s="133">
        <f>IF($O$13="X",$Q$9,'VA_k1=0.0_k2=1.0'!M417)</f>
        <v>5</v>
      </c>
      <c r="T418" s="133">
        <f>IF($O$13="X",$R$9,IF($N$7="S1",'VA_k1=0.0_k2=1.0'!N417,IF($N$7="S2",'VA_k1=0.0_k2=1.0'!O417,IF($N$7="I",'VA_k1=0.0_k2=1.0'!P417,IF($N$7="R",'VA_k1=0.0_k2=1.0'!Q417,IF($N$7="D",'VA_k1=0.0_k2=1.0'!R417,IF($N$7="V",'VA_k1=0.0_k2=1.0'!S417,"")))))))</f>
        <v>0.24673704225551346</v>
      </c>
      <c r="U418" s="133">
        <f>IF($O$14="X",$Q$9,'VA_k1=0.1_k2=0.9'!M417)</f>
        <v>5</v>
      </c>
      <c r="V418" s="133">
        <f>IF($O$14="X",$R$9,IF($N$7="S1",'VA_k1=0.1_k2=0.9'!N417,IF($N$7="S2",'VA_k1=0.1_k2=0.9'!O417,IF($N$7="I",'VA_k1=0.1_k2=0.9'!P417,IF($N$7="R",'VA_k1=0.1_k2=0.9'!Q417,IF($N$7="D",'VA_k1=0.1_k2=0.9'!R417,IF($N$7="V",'VA_k1=0.1_k2=0.9'!S417,"")))))))</f>
        <v>0.24673704225551346</v>
      </c>
      <c r="W418" s="133">
        <f>IF($O$15="X",$Q$9,'VA_k1=0.2_k2=0.8'!M417)</f>
        <v>5</v>
      </c>
      <c r="X418" s="133">
        <f>IF($O$15="X",$R$9,IF($N$7="S1",'VA_k1=0.2_k2=0.8'!N417,IF($N$7="S2",'VA_k1=0.2_k2=0.8'!O417,IF($N$7="I",'VA_k1=0.2_k2=0.8'!P417,IF($N$7="R",'VA_k1=0.2_k2=0.8'!Q417,IF($N$7="D",'VA_k1=0.2_k2=0.8'!R417,IF($N$7="V",'VA_k1=0.2_k2=0.8'!S417,"")))))))</f>
        <v>0.24673704225551346</v>
      </c>
      <c r="Y418" s="133">
        <f>IF($O$16="X",$Q$9,'VA_k1=0.3_k2=0.7'!M417)</f>
        <v>5</v>
      </c>
      <c r="Z418" s="133">
        <f>IF($O$16="X",$R$9,IF($N$7="S1",'VA_k1=0.3_k2=0.7'!N417,IF($N$7="S2",'VA_k1=0.3_k2=0.7'!O417,IF($N$7="I",'VA_k1=0.3_k2=0.7'!P417,IF($N$7="R",'VA_k1=0.3_k2=0.7'!Q417,IF($N$7="D",'VA_k1=0.3_k2=0.7'!R417,IF($N$7="V",'VA_k1=0.3_k2=0.7'!S417,"")))))))</f>
        <v>0.24673704225551346</v>
      </c>
      <c r="AA418" s="133">
        <f>IF($O$17="X",$Q$9,'VA_k1=0.4_k2=0.6'!M417)</f>
        <v>5</v>
      </c>
      <c r="AB418" s="133">
        <f>IF($O$17="X",$R$9,IF($N$7="S1",'VA_k1=0.4_k2=0.6'!N417,IF($N$7="S2",'VA_k1=0.4_k2=0.6'!O417,IF($N$7="I",'VA_k1=0.4_k2=0.6'!P417,IF($N$7="R",'VA_k1=0.4_k2=0.6'!Q417,IF($N$7="D",'VA_k1=0.4_k2=0.6'!R417,IF($N$7="V",'VA_k1=0.4_k2=0.6'!S417,"")))))))</f>
        <v>0.24673704225551346</v>
      </c>
      <c r="AC418" s="133">
        <f>IF($O$18="X",$Q$9,'VA_k1=0.5_k2=0.5'!M417)</f>
        <v>5</v>
      </c>
      <c r="AD418" s="133">
        <f>IF($O$18="X",$R$9,IF($N$7="S1",'VA_k1=0.5_k2=0.5'!N417,IF($N$7="S2",'VA_k1=0.5_k2=0.5'!O417,IF($N$7="I",'VA_k1=0.5_k2=0.5'!P417,IF($N$7="R",'VA_k1=0.5_k2=0.5'!Q417,IF($N$7="D",'VA_k1=0.5_k2=0.5'!R417,IF($N$7="V",'VA_k1=0.5_k2=0.5'!S417,"")))))))</f>
        <v>0.24673704225551346</v>
      </c>
      <c r="AE418" s="133">
        <f>IF($O$19="X",$Q$9,'VA_k1=0.6_k2=0.4'!M417)</f>
        <v>5</v>
      </c>
      <c r="AF418" s="133">
        <f>IF($O$19="X",$R$9,IF($N$7="S1",'VA_k1=0.6_k2=0.4'!N417,IF($N$7="S2",'VA_k1=0.6_k2=0.4'!O417,IF($N$7="I",'VA_k1=0.6_k2=0.4'!P417,IF($N$7="R",'VA_k1=0.6_k2=0.4'!Q417,IF($N$7="D",'VA_k1=0.6_k2=0.4'!R417,IF($N$7="V",'VA_k1=0.6_k2=0.4'!S417,"")))))))</f>
        <v>0.24673704225551346</v>
      </c>
      <c r="AG418" s="133">
        <f>IF($O$20="X",$Q$9,'VA_k1=0.7_k2=0.3'!M417)</f>
        <v>5</v>
      </c>
      <c r="AH418" s="133">
        <f>IF($O$20="X",$R$9,IF($N$7="S1",'VA_k1=0.7_k2=0.3'!N417,IF($N$7="S2",'VA_k1=0.7_k2=0.3'!O417,IF($N$7="I",'VA_k1=0.7_k2=0.3'!P417,IF($N$7="R",'VA_k1=0.7_k2=0.3'!Q417,IF($N$7="D",'VA_k1=0.7_k2=0.3'!R417,IF($N$7="V",'VA_k1=0.7_k2=0.3'!S417,"")))))))</f>
        <v>0.24673704225551346</v>
      </c>
      <c r="AI418" s="133">
        <f>IF($O$21="X",$Q$9,'VA_k1=0.8_k2=0.2'!M417)</f>
        <v>5</v>
      </c>
      <c r="AJ418" s="133">
        <f>IF($O$21="X",$R$9,IF($N$7="S1",'VA_k1=0.8_k2=0.2'!N417,IF($N$7="S2",'VA_k1=0.8_k2=0.2'!O417,IF($N$7="I",'VA_k1=0.8_k2=0.2'!P417,IF($N$7="R",'VA_k1=0.8_k2=0.2'!Q417,IF($N$7="D",'VA_k1=0.8_k2=0.2'!R417,IF($N$7="V",'VA_k1=0.8_k2=0.2'!S417,"")))))))</f>
        <v>0.24673704225551346</v>
      </c>
      <c r="AK418" s="133" t="e">
        <f>IF($O$22="X",$Q$9,'VA_k1=0.9_k2=0.1'!M417)</f>
        <v>#N/A</v>
      </c>
      <c r="AL418" s="133" t="e">
        <f>IF($O$22="X",$R$9,IF($N$7="S1",'VA_k1=0.9_k2=0.1'!N417,IF($N$7="S2",'VA_k1=0.9_k2=0.1'!O417,IF($N$7="I",'VA_k1=0.9_k2=0.1'!P417,IF($N$7="R",'VA_k1=0.9_k2=0.1'!Q417,IF($N$7="D",'VA_k1=0.9_k2=0.1'!R417,IF($N$7="V",'VA_k1=0.9_k2=0.1'!S417,"")))))))</f>
        <v>#N/A</v>
      </c>
      <c r="AM418" s="133">
        <f>IF($O$23="X",$Q$9,'VA_k1=1.0_k2=0.0'!M417)</f>
        <v>5</v>
      </c>
      <c r="AN418" s="133">
        <f>IF($O$23="X",$R$9,IF($N$7="S1",'VA_k1=1.0_k2=0.0'!N417,IF($N$7="S2",'VA_k1=1.0_k2=0.0'!O417,IF($N$7="I",'VA_k1=1.0_k2=0.0'!P417,IF($N$7="R",'VA_k1=1.0_k2=0.0'!Q417,IF($N$7="D",'VA_k1=1.0_k2=0.0'!R417,IF($N$7="V",'VA_k1=1.0_k2=0.0'!S417,"")))))))</f>
        <v>0.24673704225551346</v>
      </c>
    </row>
    <row r="419" spans="17:40" x14ac:dyDescent="0.25">
      <c r="Q419" s="133" t="e">
        <f>IF($O$12="X",$Q$9,'RESULTS (2S)'!B433)</f>
        <v>#N/A</v>
      </c>
      <c r="R419" s="133" t="e">
        <f>IF($O$12="X",$R$9,IF($N$7="S1",'RESULTS (2S)'!C433,IF($N$7="S2",'RESULTS (2S)'!D433,IF($N$7="I",'RESULTS (2S)'!E433,IF($N$7="R",'RESULTS (2S)'!F433,IF($N$7="D",'RESULTS (2S)'!G433,IF($N$7="V",'RESULTS (2S)'!H433,"")))))))</f>
        <v>#N/A</v>
      </c>
      <c r="S419" s="133">
        <f>IF($O$13="X",$Q$9,'VA_k1=0.0_k2=1.0'!M418)</f>
        <v>5</v>
      </c>
      <c r="T419" s="133">
        <f>IF($O$13="X",$R$9,IF($N$7="S1",'VA_k1=0.0_k2=1.0'!N418,IF($N$7="S2",'VA_k1=0.0_k2=1.0'!O418,IF($N$7="I",'VA_k1=0.0_k2=1.0'!P418,IF($N$7="R",'VA_k1=0.0_k2=1.0'!Q418,IF($N$7="D",'VA_k1=0.0_k2=1.0'!R418,IF($N$7="V",'VA_k1=0.0_k2=1.0'!S418,"")))))))</f>
        <v>0.24673704225551346</v>
      </c>
      <c r="U419" s="133">
        <f>IF($O$14="X",$Q$9,'VA_k1=0.1_k2=0.9'!M418)</f>
        <v>5</v>
      </c>
      <c r="V419" s="133">
        <f>IF($O$14="X",$R$9,IF($N$7="S1",'VA_k1=0.1_k2=0.9'!N418,IF($N$7="S2",'VA_k1=0.1_k2=0.9'!O418,IF($N$7="I",'VA_k1=0.1_k2=0.9'!P418,IF($N$7="R",'VA_k1=0.1_k2=0.9'!Q418,IF($N$7="D",'VA_k1=0.1_k2=0.9'!R418,IF($N$7="V",'VA_k1=0.1_k2=0.9'!S418,"")))))))</f>
        <v>0.24673704225551346</v>
      </c>
      <c r="W419" s="133">
        <f>IF($O$15="X",$Q$9,'VA_k1=0.2_k2=0.8'!M418)</f>
        <v>5</v>
      </c>
      <c r="X419" s="133">
        <f>IF($O$15="X",$R$9,IF($N$7="S1",'VA_k1=0.2_k2=0.8'!N418,IF($N$7="S2",'VA_k1=0.2_k2=0.8'!O418,IF($N$7="I",'VA_k1=0.2_k2=0.8'!P418,IF($N$7="R",'VA_k1=0.2_k2=0.8'!Q418,IF($N$7="D",'VA_k1=0.2_k2=0.8'!R418,IF($N$7="V",'VA_k1=0.2_k2=0.8'!S418,"")))))))</f>
        <v>0.24673704225551346</v>
      </c>
      <c r="Y419" s="133">
        <f>IF($O$16="X",$Q$9,'VA_k1=0.3_k2=0.7'!M418)</f>
        <v>5</v>
      </c>
      <c r="Z419" s="133">
        <f>IF($O$16="X",$R$9,IF($N$7="S1",'VA_k1=0.3_k2=0.7'!N418,IF($N$7="S2",'VA_k1=0.3_k2=0.7'!O418,IF($N$7="I",'VA_k1=0.3_k2=0.7'!P418,IF($N$7="R",'VA_k1=0.3_k2=0.7'!Q418,IF($N$7="D",'VA_k1=0.3_k2=0.7'!R418,IF($N$7="V",'VA_k1=0.3_k2=0.7'!S418,"")))))))</f>
        <v>0.24673704225551346</v>
      </c>
      <c r="AA419" s="133">
        <f>IF($O$17="X",$Q$9,'VA_k1=0.4_k2=0.6'!M418)</f>
        <v>5</v>
      </c>
      <c r="AB419" s="133">
        <f>IF($O$17="X",$R$9,IF($N$7="S1",'VA_k1=0.4_k2=0.6'!N418,IF($N$7="S2",'VA_k1=0.4_k2=0.6'!O418,IF($N$7="I",'VA_k1=0.4_k2=0.6'!P418,IF($N$7="R",'VA_k1=0.4_k2=0.6'!Q418,IF($N$7="D",'VA_k1=0.4_k2=0.6'!R418,IF($N$7="V",'VA_k1=0.4_k2=0.6'!S418,"")))))))</f>
        <v>0.24673704225551346</v>
      </c>
      <c r="AC419" s="133">
        <f>IF($O$18="X",$Q$9,'VA_k1=0.5_k2=0.5'!M418)</f>
        <v>5</v>
      </c>
      <c r="AD419" s="133">
        <f>IF($O$18="X",$R$9,IF($N$7="S1",'VA_k1=0.5_k2=0.5'!N418,IF($N$7="S2",'VA_k1=0.5_k2=0.5'!O418,IF($N$7="I",'VA_k1=0.5_k2=0.5'!P418,IF($N$7="R",'VA_k1=0.5_k2=0.5'!Q418,IF($N$7="D",'VA_k1=0.5_k2=0.5'!R418,IF($N$7="V",'VA_k1=0.5_k2=0.5'!S418,"")))))))</f>
        <v>0.24673704225551346</v>
      </c>
      <c r="AE419" s="133">
        <f>IF($O$19="X",$Q$9,'VA_k1=0.6_k2=0.4'!M418)</f>
        <v>5</v>
      </c>
      <c r="AF419" s="133">
        <f>IF($O$19="X",$R$9,IF($N$7="S1",'VA_k1=0.6_k2=0.4'!N418,IF($N$7="S2",'VA_k1=0.6_k2=0.4'!O418,IF($N$7="I",'VA_k1=0.6_k2=0.4'!P418,IF($N$7="R",'VA_k1=0.6_k2=0.4'!Q418,IF($N$7="D",'VA_k1=0.6_k2=0.4'!R418,IF($N$7="V",'VA_k1=0.6_k2=0.4'!S418,"")))))))</f>
        <v>0.24673704225551346</v>
      </c>
      <c r="AG419" s="133">
        <f>IF($O$20="X",$Q$9,'VA_k1=0.7_k2=0.3'!M418)</f>
        <v>5</v>
      </c>
      <c r="AH419" s="133">
        <f>IF($O$20="X",$R$9,IF($N$7="S1",'VA_k1=0.7_k2=0.3'!N418,IF($N$7="S2",'VA_k1=0.7_k2=0.3'!O418,IF($N$7="I",'VA_k1=0.7_k2=0.3'!P418,IF($N$7="R",'VA_k1=0.7_k2=0.3'!Q418,IF($N$7="D",'VA_k1=0.7_k2=0.3'!R418,IF($N$7="V",'VA_k1=0.7_k2=0.3'!S418,"")))))))</f>
        <v>0.24673704225551346</v>
      </c>
      <c r="AI419" s="133">
        <f>IF($O$21="X",$Q$9,'VA_k1=0.8_k2=0.2'!M418)</f>
        <v>5</v>
      </c>
      <c r="AJ419" s="133">
        <f>IF($O$21="X",$R$9,IF($N$7="S1",'VA_k1=0.8_k2=0.2'!N418,IF($N$7="S2",'VA_k1=0.8_k2=0.2'!O418,IF($N$7="I",'VA_k1=0.8_k2=0.2'!P418,IF($N$7="R",'VA_k1=0.8_k2=0.2'!Q418,IF($N$7="D",'VA_k1=0.8_k2=0.2'!R418,IF($N$7="V",'VA_k1=0.8_k2=0.2'!S418,"")))))))</f>
        <v>0.24673704225551346</v>
      </c>
      <c r="AK419" s="133" t="e">
        <f>IF($O$22="X",$Q$9,'VA_k1=0.9_k2=0.1'!M418)</f>
        <v>#N/A</v>
      </c>
      <c r="AL419" s="133" t="e">
        <f>IF($O$22="X",$R$9,IF($N$7="S1",'VA_k1=0.9_k2=0.1'!N418,IF($N$7="S2",'VA_k1=0.9_k2=0.1'!O418,IF($N$7="I",'VA_k1=0.9_k2=0.1'!P418,IF($N$7="R",'VA_k1=0.9_k2=0.1'!Q418,IF($N$7="D",'VA_k1=0.9_k2=0.1'!R418,IF($N$7="V",'VA_k1=0.9_k2=0.1'!S418,"")))))))</f>
        <v>#N/A</v>
      </c>
      <c r="AM419" s="133">
        <f>IF($O$23="X",$Q$9,'VA_k1=1.0_k2=0.0'!M418)</f>
        <v>5</v>
      </c>
      <c r="AN419" s="133">
        <f>IF($O$23="X",$R$9,IF($N$7="S1",'VA_k1=1.0_k2=0.0'!N418,IF($N$7="S2",'VA_k1=1.0_k2=0.0'!O418,IF($N$7="I",'VA_k1=1.0_k2=0.0'!P418,IF($N$7="R",'VA_k1=1.0_k2=0.0'!Q418,IF($N$7="D",'VA_k1=1.0_k2=0.0'!R418,IF($N$7="V",'VA_k1=1.0_k2=0.0'!S418,"")))))))</f>
        <v>0.24673704225551346</v>
      </c>
    </row>
    <row r="420" spans="17:40" x14ac:dyDescent="0.25">
      <c r="Q420" s="133" t="e">
        <f>IF($O$12="X",$Q$9,'RESULTS (2S)'!B434)</f>
        <v>#N/A</v>
      </c>
      <c r="R420" s="133" t="e">
        <f>IF($O$12="X",$R$9,IF($N$7="S1",'RESULTS (2S)'!C434,IF($N$7="S2",'RESULTS (2S)'!D434,IF($N$7="I",'RESULTS (2S)'!E434,IF($N$7="R",'RESULTS (2S)'!F434,IF($N$7="D",'RESULTS (2S)'!G434,IF($N$7="V",'RESULTS (2S)'!H434,"")))))))</f>
        <v>#N/A</v>
      </c>
      <c r="S420" s="133">
        <f>IF($O$13="X",$Q$9,'VA_k1=0.0_k2=1.0'!M419)</f>
        <v>5</v>
      </c>
      <c r="T420" s="133">
        <f>IF($O$13="X",$R$9,IF($N$7="S1",'VA_k1=0.0_k2=1.0'!N419,IF($N$7="S2",'VA_k1=0.0_k2=1.0'!O419,IF($N$7="I",'VA_k1=0.0_k2=1.0'!P419,IF($N$7="R",'VA_k1=0.0_k2=1.0'!Q419,IF($N$7="D",'VA_k1=0.0_k2=1.0'!R419,IF($N$7="V",'VA_k1=0.0_k2=1.0'!S419,"")))))))</f>
        <v>0.24673704225551346</v>
      </c>
      <c r="U420" s="133">
        <f>IF($O$14="X",$Q$9,'VA_k1=0.1_k2=0.9'!M419)</f>
        <v>5</v>
      </c>
      <c r="V420" s="133">
        <f>IF($O$14="X",$R$9,IF($N$7="S1",'VA_k1=0.1_k2=0.9'!N419,IF($N$7="S2",'VA_k1=0.1_k2=0.9'!O419,IF($N$7="I",'VA_k1=0.1_k2=0.9'!P419,IF($N$7="R",'VA_k1=0.1_k2=0.9'!Q419,IF($N$7="D",'VA_k1=0.1_k2=0.9'!R419,IF($N$7="V",'VA_k1=0.1_k2=0.9'!S419,"")))))))</f>
        <v>0.24673704225551346</v>
      </c>
      <c r="W420" s="133">
        <f>IF($O$15="X",$Q$9,'VA_k1=0.2_k2=0.8'!M419)</f>
        <v>5</v>
      </c>
      <c r="X420" s="133">
        <f>IF($O$15="X",$R$9,IF($N$7="S1",'VA_k1=0.2_k2=0.8'!N419,IF($N$7="S2",'VA_k1=0.2_k2=0.8'!O419,IF($N$7="I",'VA_k1=0.2_k2=0.8'!P419,IF($N$7="R",'VA_k1=0.2_k2=0.8'!Q419,IF($N$7="D",'VA_k1=0.2_k2=0.8'!R419,IF($N$7="V",'VA_k1=0.2_k2=0.8'!S419,"")))))))</f>
        <v>0.24673704225551346</v>
      </c>
      <c r="Y420" s="133">
        <f>IF($O$16="X",$Q$9,'VA_k1=0.3_k2=0.7'!M419)</f>
        <v>5</v>
      </c>
      <c r="Z420" s="133">
        <f>IF($O$16="X",$R$9,IF($N$7="S1",'VA_k1=0.3_k2=0.7'!N419,IF($N$7="S2",'VA_k1=0.3_k2=0.7'!O419,IF($N$7="I",'VA_k1=0.3_k2=0.7'!P419,IF($N$7="R",'VA_k1=0.3_k2=0.7'!Q419,IF($N$7="D",'VA_k1=0.3_k2=0.7'!R419,IF($N$7="V",'VA_k1=0.3_k2=0.7'!S419,"")))))))</f>
        <v>0.24673704225551346</v>
      </c>
      <c r="AA420" s="133">
        <f>IF($O$17="X",$Q$9,'VA_k1=0.4_k2=0.6'!M419)</f>
        <v>5</v>
      </c>
      <c r="AB420" s="133">
        <f>IF($O$17="X",$R$9,IF($N$7="S1",'VA_k1=0.4_k2=0.6'!N419,IF($N$7="S2",'VA_k1=0.4_k2=0.6'!O419,IF($N$7="I",'VA_k1=0.4_k2=0.6'!P419,IF($N$7="R",'VA_k1=0.4_k2=0.6'!Q419,IF($N$7="D",'VA_k1=0.4_k2=0.6'!R419,IF($N$7="V",'VA_k1=0.4_k2=0.6'!S419,"")))))))</f>
        <v>0.24673704225551346</v>
      </c>
      <c r="AC420" s="133">
        <f>IF($O$18="X",$Q$9,'VA_k1=0.5_k2=0.5'!M419)</f>
        <v>5</v>
      </c>
      <c r="AD420" s="133">
        <f>IF($O$18="X",$R$9,IF($N$7="S1",'VA_k1=0.5_k2=0.5'!N419,IF($N$7="S2",'VA_k1=0.5_k2=0.5'!O419,IF($N$7="I",'VA_k1=0.5_k2=0.5'!P419,IF($N$7="R",'VA_k1=0.5_k2=0.5'!Q419,IF($N$7="D",'VA_k1=0.5_k2=0.5'!R419,IF($N$7="V",'VA_k1=0.5_k2=0.5'!S419,"")))))))</f>
        <v>0.24673704225551346</v>
      </c>
      <c r="AE420" s="133">
        <f>IF($O$19="X",$Q$9,'VA_k1=0.6_k2=0.4'!M419)</f>
        <v>5</v>
      </c>
      <c r="AF420" s="133">
        <f>IF($O$19="X",$R$9,IF($N$7="S1",'VA_k1=0.6_k2=0.4'!N419,IF($N$7="S2",'VA_k1=0.6_k2=0.4'!O419,IF($N$7="I",'VA_k1=0.6_k2=0.4'!P419,IF($N$7="R",'VA_k1=0.6_k2=0.4'!Q419,IF($N$7="D",'VA_k1=0.6_k2=0.4'!R419,IF($N$7="V",'VA_k1=0.6_k2=0.4'!S419,"")))))))</f>
        <v>0.24673704225551346</v>
      </c>
      <c r="AG420" s="133">
        <f>IF($O$20="X",$Q$9,'VA_k1=0.7_k2=0.3'!M419)</f>
        <v>5</v>
      </c>
      <c r="AH420" s="133">
        <f>IF($O$20="X",$R$9,IF($N$7="S1",'VA_k1=0.7_k2=0.3'!N419,IF($N$7="S2",'VA_k1=0.7_k2=0.3'!O419,IF($N$7="I",'VA_k1=0.7_k2=0.3'!P419,IF($N$7="R",'VA_k1=0.7_k2=0.3'!Q419,IF($N$7="D",'VA_k1=0.7_k2=0.3'!R419,IF($N$7="V",'VA_k1=0.7_k2=0.3'!S419,"")))))))</f>
        <v>0.24673704225551346</v>
      </c>
      <c r="AI420" s="133">
        <f>IF($O$21="X",$Q$9,'VA_k1=0.8_k2=0.2'!M419)</f>
        <v>5</v>
      </c>
      <c r="AJ420" s="133">
        <f>IF($O$21="X",$R$9,IF($N$7="S1",'VA_k1=0.8_k2=0.2'!N419,IF($N$7="S2",'VA_k1=0.8_k2=0.2'!O419,IF($N$7="I",'VA_k1=0.8_k2=0.2'!P419,IF($N$7="R",'VA_k1=0.8_k2=0.2'!Q419,IF($N$7="D",'VA_k1=0.8_k2=0.2'!R419,IF($N$7="V",'VA_k1=0.8_k2=0.2'!S419,"")))))))</f>
        <v>0.24673704225551346</v>
      </c>
      <c r="AK420" s="133" t="e">
        <f>IF($O$22="X",$Q$9,'VA_k1=0.9_k2=0.1'!M419)</f>
        <v>#N/A</v>
      </c>
      <c r="AL420" s="133" t="e">
        <f>IF($O$22="X",$R$9,IF($N$7="S1",'VA_k1=0.9_k2=0.1'!N419,IF($N$7="S2",'VA_k1=0.9_k2=0.1'!O419,IF($N$7="I",'VA_k1=0.9_k2=0.1'!P419,IF($N$7="R",'VA_k1=0.9_k2=0.1'!Q419,IF($N$7="D",'VA_k1=0.9_k2=0.1'!R419,IF($N$7="V",'VA_k1=0.9_k2=0.1'!S419,"")))))))</f>
        <v>#N/A</v>
      </c>
      <c r="AM420" s="133">
        <f>IF($O$23="X",$Q$9,'VA_k1=1.0_k2=0.0'!M419)</f>
        <v>5</v>
      </c>
      <c r="AN420" s="133">
        <f>IF($O$23="X",$R$9,IF($N$7="S1",'VA_k1=1.0_k2=0.0'!N419,IF($N$7="S2",'VA_k1=1.0_k2=0.0'!O419,IF($N$7="I",'VA_k1=1.0_k2=0.0'!P419,IF($N$7="R",'VA_k1=1.0_k2=0.0'!Q419,IF($N$7="D",'VA_k1=1.0_k2=0.0'!R419,IF($N$7="V",'VA_k1=1.0_k2=0.0'!S419,"")))))))</f>
        <v>0.24673704225551346</v>
      </c>
    </row>
    <row r="421" spans="17:40" x14ac:dyDescent="0.25">
      <c r="Q421" s="133" t="e">
        <f>IF($O$12="X",$Q$9,'RESULTS (2S)'!B435)</f>
        <v>#N/A</v>
      </c>
      <c r="R421" s="133" t="e">
        <f>IF($O$12="X",$R$9,IF($N$7="S1",'RESULTS (2S)'!C435,IF($N$7="S2",'RESULTS (2S)'!D435,IF($N$7="I",'RESULTS (2S)'!E435,IF($N$7="R",'RESULTS (2S)'!F435,IF($N$7="D",'RESULTS (2S)'!G435,IF($N$7="V",'RESULTS (2S)'!H435,"")))))))</f>
        <v>#N/A</v>
      </c>
      <c r="S421" s="133">
        <f>IF($O$13="X",$Q$9,'VA_k1=0.0_k2=1.0'!M420)</f>
        <v>5</v>
      </c>
      <c r="T421" s="133">
        <f>IF($O$13="X",$R$9,IF($N$7="S1",'VA_k1=0.0_k2=1.0'!N420,IF($N$7="S2",'VA_k1=0.0_k2=1.0'!O420,IF($N$7="I",'VA_k1=0.0_k2=1.0'!P420,IF($N$7="R",'VA_k1=0.0_k2=1.0'!Q420,IF($N$7="D",'VA_k1=0.0_k2=1.0'!R420,IF($N$7="V",'VA_k1=0.0_k2=1.0'!S420,"")))))))</f>
        <v>0.24673704225551346</v>
      </c>
      <c r="U421" s="133">
        <f>IF($O$14="X",$Q$9,'VA_k1=0.1_k2=0.9'!M420)</f>
        <v>5</v>
      </c>
      <c r="V421" s="133">
        <f>IF($O$14="X",$R$9,IF($N$7="S1",'VA_k1=0.1_k2=0.9'!N420,IF($N$7="S2",'VA_k1=0.1_k2=0.9'!O420,IF($N$7="I",'VA_k1=0.1_k2=0.9'!P420,IF($N$7="R",'VA_k1=0.1_k2=0.9'!Q420,IF($N$7="D",'VA_k1=0.1_k2=0.9'!R420,IF($N$7="V",'VA_k1=0.1_k2=0.9'!S420,"")))))))</f>
        <v>0.24673704225551346</v>
      </c>
      <c r="W421" s="133">
        <f>IF($O$15="X",$Q$9,'VA_k1=0.2_k2=0.8'!M420)</f>
        <v>5</v>
      </c>
      <c r="X421" s="133">
        <f>IF($O$15="X",$R$9,IF($N$7="S1",'VA_k1=0.2_k2=0.8'!N420,IF($N$7="S2",'VA_k1=0.2_k2=0.8'!O420,IF($N$7="I",'VA_k1=0.2_k2=0.8'!P420,IF($N$7="R",'VA_k1=0.2_k2=0.8'!Q420,IF($N$7="D",'VA_k1=0.2_k2=0.8'!R420,IF($N$7="V",'VA_k1=0.2_k2=0.8'!S420,"")))))))</f>
        <v>0.24673704225551346</v>
      </c>
      <c r="Y421" s="133">
        <f>IF($O$16="X",$Q$9,'VA_k1=0.3_k2=0.7'!M420)</f>
        <v>5</v>
      </c>
      <c r="Z421" s="133">
        <f>IF($O$16="X",$R$9,IF($N$7="S1",'VA_k1=0.3_k2=0.7'!N420,IF($N$7="S2",'VA_k1=0.3_k2=0.7'!O420,IF($N$7="I",'VA_k1=0.3_k2=0.7'!P420,IF($N$7="R",'VA_k1=0.3_k2=0.7'!Q420,IF($N$7="D",'VA_k1=0.3_k2=0.7'!R420,IF($N$7="V",'VA_k1=0.3_k2=0.7'!S420,"")))))))</f>
        <v>0.24673704225551346</v>
      </c>
      <c r="AA421" s="133">
        <f>IF($O$17="X",$Q$9,'VA_k1=0.4_k2=0.6'!M420)</f>
        <v>5</v>
      </c>
      <c r="AB421" s="133">
        <f>IF($O$17="X",$R$9,IF($N$7="S1",'VA_k1=0.4_k2=0.6'!N420,IF($N$7="S2",'VA_k1=0.4_k2=0.6'!O420,IF($N$7="I",'VA_k1=0.4_k2=0.6'!P420,IF($N$7="R",'VA_k1=0.4_k2=0.6'!Q420,IF($N$7="D",'VA_k1=0.4_k2=0.6'!R420,IF($N$7="V",'VA_k1=0.4_k2=0.6'!S420,"")))))))</f>
        <v>0.24673704225551346</v>
      </c>
      <c r="AC421" s="133">
        <f>IF($O$18="X",$Q$9,'VA_k1=0.5_k2=0.5'!M420)</f>
        <v>5</v>
      </c>
      <c r="AD421" s="133">
        <f>IF($O$18="X",$R$9,IF($N$7="S1",'VA_k1=0.5_k2=0.5'!N420,IF($N$7="S2",'VA_k1=0.5_k2=0.5'!O420,IF($N$7="I",'VA_k1=0.5_k2=0.5'!P420,IF($N$7="R",'VA_k1=0.5_k2=0.5'!Q420,IF($N$7="D",'VA_k1=0.5_k2=0.5'!R420,IF($N$7="V",'VA_k1=0.5_k2=0.5'!S420,"")))))))</f>
        <v>0.24673704225551346</v>
      </c>
      <c r="AE421" s="133">
        <f>IF($O$19="X",$Q$9,'VA_k1=0.6_k2=0.4'!M420)</f>
        <v>5</v>
      </c>
      <c r="AF421" s="133">
        <f>IF($O$19="X",$R$9,IF($N$7="S1",'VA_k1=0.6_k2=0.4'!N420,IF($N$7="S2",'VA_k1=0.6_k2=0.4'!O420,IF($N$7="I",'VA_k1=0.6_k2=0.4'!P420,IF($N$7="R",'VA_k1=0.6_k2=0.4'!Q420,IF($N$7="D",'VA_k1=0.6_k2=0.4'!R420,IF($N$7="V",'VA_k1=0.6_k2=0.4'!S420,"")))))))</f>
        <v>0.24673704225551346</v>
      </c>
      <c r="AG421" s="133">
        <f>IF($O$20="X",$Q$9,'VA_k1=0.7_k2=0.3'!M420)</f>
        <v>5</v>
      </c>
      <c r="AH421" s="133">
        <f>IF($O$20="X",$R$9,IF($N$7="S1",'VA_k1=0.7_k2=0.3'!N420,IF($N$7="S2",'VA_k1=0.7_k2=0.3'!O420,IF($N$7="I",'VA_k1=0.7_k2=0.3'!P420,IF($N$7="R",'VA_k1=0.7_k2=0.3'!Q420,IF($N$7="D",'VA_k1=0.7_k2=0.3'!R420,IF($N$7="V",'VA_k1=0.7_k2=0.3'!S420,"")))))))</f>
        <v>0.24673704225551346</v>
      </c>
      <c r="AI421" s="133">
        <f>IF($O$21="X",$Q$9,'VA_k1=0.8_k2=0.2'!M420)</f>
        <v>5</v>
      </c>
      <c r="AJ421" s="133">
        <f>IF($O$21="X",$R$9,IF($N$7="S1",'VA_k1=0.8_k2=0.2'!N420,IF($N$7="S2",'VA_k1=0.8_k2=0.2'!O420,IF($N$7="I",'VA_k1=0.8_k2=0.2'!P420,IF($N$7="R",'VA_k1=0.8_k2=0.2'!Q420,IF($N$7="D",'VA_k1=0.8_k2=0.2'!R420,IF($N$7="V",'VA_k1=0.8_k2=0.2'!S420,"")))))))</f>
        <v>0.24673704225551346</v>
      </c>
      <c r="AK421" s="133" t="e">
        <f>IF($O$22="X",$Q$9,'VA_k1=0.9_k2=0.1'!M420)</f>
        <v>#N/A</v>
      </c>
      <c r="AL421" s="133" t="e">
        <f>IF($O$22="X",$R$9,IF($N$7="S1",'VA_k1=0.9_k2=0.1'!N420,IF($N$7="S2",'VA_k1=0.9_k2=0.1'!O420,IF($N$7="I",'VA_k1=0.9_k2=0.1'!P420,IF($N$7="R",'VA_k1=0.9_k2=0.1'!Q420,IF($N$7="D",'VA_k1=0.9_k2=0.1'!R420,IF($N$7="V",'VA_k1=0.9_k2=0.1'!S420,"")))))))</f>
        <v>#N/A</v>
      </c>
      <c r="AM421" s="133">
        <f>IF($O$23="X",$Q$9,'VA_k1=1.0_k2=0.0'!M420)</f>
        <v>5</v>
      </c>
      <c r="AN421" s="133">
        <f>IF($O$23="X",$R$9,IF($N$7="S1",'VA_k1=1.0_k2=0.0'!N420,IF($N$7="S2",'VA_k1=1.0_k2=0.0'!O420,IF($N$7="I",'VA_k1=1.0_k2=0.0'!P420,IF($N$7="R",'VA_k1=1.0_k2=0.0'!Q420,IF($N$7="D",'VA_k1=1.0_k2=0.0'!R420,IF($N$7="V",'VA_k1=1.0_k2=0.0'!S420,"")))))))</f>
        <v>0.24673704225551346</v>
      </c>
    </row>
    <row r="422" spans="17:40" x14ac:dyDescent="0.25">
      <c r="Q422" s="133" t="e">
        <f>IF($O$12="X",$Q$9,'RESULTS (2S)'!B436)</f>
        <v>#N/A</v>
      </c>
      <c r="R422" s="133" t="e">
        <f>IF($O$12="X",$R$9,IF($N$7="S1",'RESULTS (2S)'!C436,IF($N$7="S2",'RESULTS (2S)'!D436,IF($N$7="I",'RESULTS (2S)'!E436,IF($N$7="R",'RESULTS (2S)'!F436,IF($N$7="D",'RESULTS (2S)'!G436,IF($N$7="V",'RESULTS (2S)'!H436,"")))))))</f>
        <v>#N/A</v>
      </c>
      <c r="S422" s="133">
        <f>IF($O$13="X",$Q$9,'VA_k1=0.0_k2=1.0'!M421)</f>
        <v>5</v>
      </c>
      <c r="T422" s="133">
        <f>IF($O$13="X",$R$9,IF($N$7="S1",'VA_k1=0.0_k2=1.0'!N421,IF($N$7="S2",'VA_k1=0.0_k2=1.0'!O421,IF($N$7="I",'VA_k1=0.0_k2=1.0'!P421,IF($N$7="R",'VA_k1=0.0_k2=1.0'!Q421,IF($N$7="D",'VA_k1=0.0_k2=1.0'!R421,IF($N$7="V",'VA_k1=0.0_k2=1.0'!S421,"")))))))</f>
        <v>0.24673704225551346</v>
      </c>
      <c r="U422" s="133">
        <f>IF($O$14="X",$Q$9,'VA_k1=0.1_k2=0.9'!M421)</f>
        <v>5</v>
      </c>
      <c r="V422" s="133">
        <f>IF($O$14="X",$R$9,IF($N$7="S1",'VA_k1=0.1_k2=0.9'!N421,IF($N$7="S2",'VA_k1=0.1_k2=0.9'!O421,IF($N$7="I",'VA_k1=0.1_k2=0.9'!P421,IF($N$7="R",'VA_k1=0.1_k2=0.9'!Q421,IF($N$7="D",'VA_k1=0.1_k2=0.9'!R421,IF($N$7="V",'VA_k1=0.1_k2=0.9'!S421,"")))))))</f>
        <v>0.24673704225551346</v>
      </c>
      <c r="W422" s="133">
        <f>IF($O$15="X",$Q$9,'VA_k1=0.2_k2=0.8'!M421)</f>
        <v>5</v>
      </c>
      <c r="X422" s="133">
        <f>IF($O$15="X",$R$9,IF($N$7="S1",'VA_k1=0.2_k2=0.8'!N421,IF($N$7="S2",'VA_k1=0.2_k2=0.8'!O421,IF($N$7="I",'VA_k1=0.2_k2=0.8'!P421,IF($N$7="R",'VA_k1=0.2_k2=0.8'!Q421,IF($N$7="D",'VA_k1=0.2_k2=0.8'!R421,IF($N$7="V",'VA_k1=0.2_k2=0.8'!S421,"")))))))</f>
        <v>0.24673704225551346</v>
      </c>
      <c r="Y422" s="133">
        <f>IF($O$16="X",$Q$9,'VA_k1=0.3_k2=0.7'!M421)</f>
        <v>5</v>
      </c>
      <c r="Z422" s="133">
        <f>IF($O$16="X",$R$9,IF($N$7="S1",'VA_k1=0.3_k2=0.7'!N421,IF($N$7="S2",'VA_k1=0.3_k2=0.7'!O421,IF($N$7="I",'VA_k1=0.3_k2=0.7'!P421,IF($N$7="R",'VA_k1=0.3_k2=0.7'!Q421,IF($N$7="D",'VA_k1=0.3_k2=0.7'!R421,IF($N$7="V",'VA_k1=0.3_k2=0.7'!S421,"")))))))</f>
        <v>0.24673704225551346</v>
      </c>
      <c r="AA422" s="133">
        <f>IF($O$17="X",$Q$9,'VA_k1=0.4_k2=0.6'!M421)</f>
        <v>5</v>
      </c>
      <c r="AB422" s="133">
        <f>IF($O$17="X",$R$9,IF($N$7="S1",'VA_k1=0.4_k2=0.6'!N421,IF($N$7="S2",'VA_k1=0.4_k2=0.6'!O421,IF($N$7="I",'VA_k1=0.4_k2=0.6'!P421,IF($N$7="R",'VA_k1=0.4_k2=0.6'!Q421,IF($N$7="D",'VA_k1=0.4_k2=0.6'!R421,IF($N$7="V",'VA_k1=0.4_k2=0.6'!S421,"")))))))</f>
        <v>0.24673704225551346</v>
      </c>
      <c r="AC422" s="133">
        <f>IF($O$18="X",$Q$9,'VA_k1=0.5_k2=0.5'!M421)</f>
        <v>5</v>
      </c>
      <c r="AD422" s="133">
        <f>IF($O$18="X",$R$9,IF($N$7="S1",'VA_k1=0.5_k2=0.5'!N421,IF($N$7="S2",'VA_k1=0.5_k2=0.5'!O421,IF($N$7="I",'VA_k1=0.5_k2=0.5'!P421,IF($N$7="R",'VA_k1=0.5_k2=0.5'!Q421,IF($N$7="D",'VA_k1=0.5_k2=0.5'!R421,IF($N$7="V",'VA_k1=0.5_k2=0.5'!S421,"")))))))</f>
        <v>0.24673704225551346</v>
      </c>
      <c r="AE422" s="133">
        <f>IF($O$19="X",$Q$9,'VA_k1=0.6_k2=0.4'!M421)</f>
        <v>5</v>
      </c>
      <c r="AF422" s="133">
        <f>IF($O$19="X",$R$9,IF($N$7="S1",'VA_k1=0.6_k2=0.4'!N421,IF($N$7="S2",'VA_k1=0.6_k2=0.4'!O421,IF($N$7="I",'VA_k1=0.6_k2=0.4'!P421,IF($N$7="R",'VA_k1=0.6_k2=0.4'!Q421,IF($N$7="D",'VA_k1=0.6_k2=0.4'!R421,IF($N$7="V",'VA_k1=0.6_k2=0.4'!S421,"")))))))</f>
        <v>0.24673704225551346</v>
      </c>
      <c r="AG422" s="133">
        <f>IF($O$20="X",$Q$9,'VA_k1=0.7_k2=0.3'!M421)</f>
        <v>5</v>
      </c>
      <c r="AH422" s="133">
        <f>IF($O$20="X",$R$9,IF($N$7="S1",'VA_k1=0.7_k2=0.3'!N421,IF($N$7="S2",'VA_k1=0.7_k2=0.3'!O421,IF($N$7="I",'VA_k1=0.7_k2=0.3'!P421,IF($N$7="R",'VA_k1=0.7_k2=0.3'!Q421,IF($N$7="D",'VA_k1=0.7_k2=0.3'!R421,IF($N$7="V",'VA_k1=0.7_k2=0.3'!S421,"")))))))</f>
        <v>0.24673704225551346</v>
      </c>
      <c r="AI422" s="133">
        <f>IF($O$21="X",$Q$9,'VA_k1=0.8_k2=0.2'!M421)</f>
        <v>5</v>
      </c>
      <c r="AJ422" s="133">
        <f>IF($O$21="X",$R$9,IF($N$7="S1",'VA_k1=0.8_k2=0.2'!N421,IF($N$7="S2",'VA_k1=0.8_k2=0.2'!O421,IF($N$7="I",'VA_k1=0.8_k2=0.2'!P421,IF($N$7="R",'VA_k1=0.8_k2=0.2'!Q421,IF($N$7="D",'VA_k1=0.8_k2=0.2'!R421,IF($N$7="V",'VA_k1=0.8_k2=0.2'!S421,"")))))))</f>
        <v>0.24673704225551346</v>
      </c>
      <c r="AK422" s="133" t="e">
        <f>IF($O$22="X",$Q$9,'VA_k1=0.9_k2=0.1'!M421)</f>
        <v>#N/A</v>
      </c>
      <c r="AL422" s="133" t="e">
        <f>IF($O$22="X",$R$9,IF($N$7="S1",'VA_k1=0.9_k2=0.1'!N421,IF($N$7="S2",'VA_k1=0.9_k2=0.1'!O421,IF($N$7="I",'VA_k1=0.9_k2=0.1'!P421,IF($N$7="R",'VA_k1=0.9_k2=0.1'!Q421,IF($N$7="D",'VA_k1=0.9_k2=0.1'!R421,IF($N$7="V",'VA_k1=0.9_k2=0.1'!S421,"")))))))</f>
        <v>#N/A</v>
      </c>
      <c r="AM422" s="133">
        <f>IF($O$23="X",$Q$9,'VA_k1=1.0_k2=0.0'!M421)</f>
        <v>5</v>
      </c>
      <c r="AN422" s="133">
        <f>IF($O$23="X",$R$9,IF($N$7="S1",'VA_k1=1.0_k2=0.0'!N421,IF($N$7="S2",'VA_k1=1.0_k2=0.0'!O421,IF($N$7="I",'VA_k1=1.0_k2=0.0'!P421,IF($N$7="R",'VA_k1=1.0_k2=0.0'!Q421,IF($N$7="D",'VA_k1=1.0_k2=0.0'!R421,IF($N$7="V",'VA_k1=1.0_k2=0.0'!S421,"")))))))</f>
        <v>0.24673704225551346</v>
      </c>
    </row>
    <row r="423" spans="17:40" x14ac:dyDescent="0.25">
      <c r="Q423" s="133" t="e">
        <f>IF($O$12="X",$Q$9,'RESULTS (2S)'!B437)</f>
        <v>#N/A</v>
      </c>
      <c r="R423" s="133" t="e">
        <f>IF($O$12="X",$R$9,IF($N$7="S1",'RESULTS (2S)'!C437,IF($N$7="S2",'RESULTS (2S)'!D437,IF($N$7="I",'RESULTS (2S)'!E437,IF($N$7="R",'RESULTS (2S)'!F437,IF($N$7="D",'RESULTS (2S)'!G437,IF($N$7="V",'RESULTS (2S)'!H437,"")))))))</f>
        <v>#N/A</v>
      </c>
      <c r="S423" s="133">
        <f>IF($O$13="X",$Q$9,'VA_k1=0.0_k2=1.0'!M422)</f>
        <v>5</v>
      </c>
      <c r="T423" s="133">
        <f>IF($O$13="X",$R$9,IF($N$7="S1",'VA_k1=0.0_k2=1.0'!N422,IF($N$7="S2",'VA_k1=0.0_k2=1.0'!O422,IF($N$7="I",'VA_k1=0.0_k2=1.0'!P422,IF($N$7="R",'VA_k1=0.0_k2=1.0'!Q422,IF($N$7="D",'VA_k1=0.0_k2=1.0'!R422,IF($N$7="V",'VA_k1=0.0_k2=1.0'!S422,"")))))))</f>
        <v>0.24673704225551346</v>
      </c>
      <c r="U423" s="133">
        <f>IF($O$14="X",$Q$9,'VA_k1=0.1_k2=0.9'!M422)</f>
        <v>5</v>
      </c>
      <c r="V423" s="133">
        <f>IF($O$14="X",$R$9,IF($N$7="S1",'VA_k1=0.1_k2=0.9'!N422,IF($N$7="S2",'VA_k1=0.1_k2=0.9'!O422,IF($N$7="I",'VA_k1=0.1_k2=0.9'!P422,IF($N$7="R",'VA_k1=0.1_k2=0.9'!Q422,IF($N$7="D",'VA_k1=0.1_k2=0.9'!R422,IF($N$7="V",'VA_k1=0.1_k2=0.9'!S422,"")))))))</f>
        <v>0.24673704225551346</v>
      </c>
      <c r="W423" s="133">
        <f>IF($O$15="X",$Q$9,'VA_k1=0.2_k2=0.8'!M422)</f>
        <v>5</v>
      </c>
      <c r="X423" s="133">
        <f>IF($O$15="X",$R$9,IF($N$7="S1",'VA_k1=0.2_k2=0.8'!N422,IF($N$7="S2",'VA_k1=0.2_k2=0.8'!O422,IF($N$7="I",'VA_k1=0.2_k2=0.8'!P422,IF($N$7="R",'VA_k1=0.2_k2=0.8'!Q422,IF($N$7="D",'VA_k1=0.2_k2=0.8'!R422,IF($N$7="V",'VA_k1=0.2_k2=0.8'!S422,"")))))))</f>
        <v>0.24673704225551346</v>
      </c>
      <c r="Y423" s="133">
        <f>IF($O$16="X",$Q$9,'VA_k1=0.3_k2=0.7'!M422)</f>
        <v>5</v>
      </c>
      <c r="Z423" s="133">
        <f>IF($O$16="X",$R$9,IF($N$7="S1",'VA_k1=0.3_k2=0.7'!N422,IF($N$7="S2",'VA_k1=0.3_k2=0.7'!O422,IF($N$7="I",'VA_k1=0.3_k2=0.7'!P422,IF($N$7="R",'VA_k1=0.3_k2=0.7'!Q422,IF($N$7="D",'VA_k1=0.3_k2=0.7'!R422,IF($N$7="V",'VA_k1=0.3_k2=0.7'!S422,"")))))))</f>
        <v>0.24673704225551346</v>
      </c>
      <c r="AA423" s="133">
        <f>IF($O$17="X",$Q$9,'VA_k1=0.4_k2=0.6'!M422)</f>
        <v>5</v>
      </c>
      <c r="AB423" s="133">
        <f>IF($O$17="X",$R$9,IF($N$7="S1",'VA_k1=0.4_k2=0.6'!N422,IF($N$7="S2",'VA_k1=0.4_k2=0.6'!O422,IF($N$7="I",'VA_k1=0.4_k2=0.6'!P422,IF($N$7="R",'VA_k1=0.4_k2=0.6'!Q422,IF($N$7="D",'VA_k1=0.4_k2=0.6'!R422,IF($N$7="V",'VA_k1=0.4_k2=0.6'!S422,"")))))))</f>
        <v>0.24673704225551346</v>
      </c>
      <c r="AC423" s="133">
        <f>IF($O$18="X",$Q$9,'VA_k1=0.5_k2=0.5'!M422)</f>
        <v>5</v>
      </c>
      <c r="AD423" s="133">
        <f>IF($O$18="X",$R$9,IF($N$7="S1",'VA_k1=0.5_k2=0.5'!N422,IF($N$7="S2",'VA_k1=0.5_k2=0.5'!O422,IF($N$7="I",'VA_k1=0.5_k2=0.5'!P422,IF($N$7="R",'VA_k1=0.5_k2=0.5'!Q422,IF($N$7="D",'VA_k1=0.5_k2=0.5'!R422,IF($N$7="V",'VA_k1=0.5_k2=0.5'!S422,"")))))))</f>
        <v>0.24673704225551346</v>
      </c>
      <c r="AE423" s="133">
        <f>IF($O$19="X",$Q$9,'VA_k1=0.6_k2=0.4'!M422)</f>
        <v>5</v>
      </c>
      <c r="AF423" s="133">
        <f>IF($O$19="X",$R$9,IF($N$7="S1",'VA_k1=0.6_k2=0.4'!N422,IF($N$7="S2",'VA_k1=0.6_k2=0.4'!O422,IF($N$7="I",'VA_k1=0.6_k2=0.4'!P422,IF($N$7="R",'VA_k1=0.6_k2=0.4'!Q422,IF($N$7="D",'VA_k1=0.6_k2=0.4'!R422,IF($N$7="V",'VA_k1=0.6_k2=0.4'!S422,"")))))))</f>
        <v>0.24673704225551346</v>
      </c>
      <c r="AG423" s="133">
        <f>IF($O$20="X",$Q$9,'VA_k1=0.7_k2=0.3'!M422)</f>
        <v>5</v>
      </c>
      <c r="AH423" s="133">
        <f>IF($O$20="X",$R$9,IF($N$7="S1",'VA_k1=0.7_k2=0.3'!N422,IF($N$7="S2",'VA_k1=0.7_k2=0.3'!O422,IF($N$7="I",'VA_k1=0.7_k2=0.3'!P422,IF($N$7="R",'VA_k1=0.7_k2=0.3'!Q422,IF($N$7="D",'VA_k1=0.7_k2=0.3'!R422,IF($N$7="V",'VA_k1=0.7_k2=0.3'!S422,"")))))))</f>
        <v>0.24673704225551346</v>
      </c>
      <c r="AI423" s="133">
        <f>IF($O$21="X",$Q$9,'VA_k1=0.8_k2=0.2'!M422)</f>
        <v>5</v>
      </c>
      <c r="AJ423" s="133">
        <f>IF($O$21="X",$R$9,IF($N$7="S1",'VA_k1=0.8_k2=0.2'!N422,IF($N$7="S2",'VA_k1=0.8_k2=0.2'!O422,IF($N$7="I",'VA_k1=0.8_k2=0.2'!P422,IF($N$7="R",'VA_k1=0.8_k2=0.2'!Q422,IF($N$7="D",'VA_k1=0.8_k2=0.2'!R422,IF($N$7="V",'VA_k1=0.8_k2=0.2'!S422,"")))))))</f>
        <v>0.24673704225551346</v>
      </c>
      <c r="AK423" s="133" t="e">
        <f>IF($O$22="X",$Q$9,'VA_k1=0.9_k2=0.1'!M422)</f>
        <v>#N/A</v>
      </c>
      <c r="AL423" s="133" t="e">
        <f>IF($O$22="X",$R$9,IF($N$7="S1",'VA_k1=0.9_k2=0.1'!N422,IF($N$7="S2",'VA_k1=0.9_k2=0.1'!O422,IF($N$7="I",'VA_k1=0.9_k2=0.1'!P422,IF($N$7="R",'VA_k1=0.9_k2=0.1'!Q422,IF($N$7="D",'VA_k1=0.9_k2=0.1'!R422,IF($N$7="V",'VA_k1=0.9_k2=0.1'!S422,"")))))))</f>
        <v>#N/A</v>
      </c>
      <c r="AM423" s="133">
        <f>IF($O$23="X",$Q$9,'VA_k1=1.0_k2=0.0'!M422)</f>
        <v>5</v>
      </c>
      <c r="AN423" s="133">
        <f>IF($O$23="X",$R$9,IF($N$7="S1",'VA_k1=1.0_k2=0.0'!N422,IF($N$7="S2",'VA_k1=1.0_k2=0.0'!O422,IF($N$7="I",'VA_k1=1.0_k2=0.0'!P422,IF($N$7="R",'VA_k1=1.0_k2=0.0'!Q422,IF($N$7="D",'VA_k1=1.0_k2=0.0'!R422,IF($N$7="V",'VA_k1=1.0_k2=0.0'!S422,"")))))))</f>
        <v>0.24673704225551346</v>
      </c>
    </row>
    <row r="424" spans="17:40" x14ac:dyDescent="0.25">
      <c r="Q424" s="133" t="e">
        <f>IF($O$12="X",$Q$9,'RESULTS (2S)'!B438)</f>
        <v>#N/A</v>
      </c>
      <c r="R424" s="133" t="e">
        <f>IF($O$12="X",$R$9,IF($N$7="S1",'RESULTS (2S)'!C438,IF($N$7="S2",'RESULTS (2S)'!D438,IF($N$7="I",'RESULTS (2S)'!E438,IF($N$7="R",'RESULTS (2S)'!F438,IF($N$7="D",'RESULTS (2S)'!G438,IF($N$7="V",'RESULTS (2S)'!H438,"")))))))</f>
        <v>#N/A</v>
      </c>
      <c r="S424" s="133">
        <f>IF($O$13="X",$Q$9,'VA_k1=0.0_k2=1.0'!M423)</f>
        <v>5</v>
      </c>
      <c r="T424" s="133">
        <f>IF($O$13="X",$R$9,IF($N$7="S1",'VA_k1=0.0_k2=1.0'!N423,IF($N$7="S2",'VA_k1=0.0_k2=1.0'!O423,IF($N$7="I",'VA_k1=0.0_k2=1.0'!P423,IF($N$7="R",'VA_k1=0.0_k2=1.0'!Q423,IF($N$7="D",'VA_k1=0.0_k2=1.0'!R423,IF($N$7="V",'VA_k1=0.0_k2=1.0'!S423,"")))))))</f>
        <v>0.24673704225551346</v>
      </c>
      <c r="U424" s="133">
        <f>IF($O$14="X",$Q$9,'VA_k1=0.1_k2=0.9'!M423)</f>
        <v>5</v>
      </c>
      <c r="V424" s="133">
        <f>IF($O$14="X",$R$9,IF($N$7="S1",'VA_k1=0.1_k2=0.9'!N423,IF($N$7="S2",'VA_k1=0.1_k2=0.9'!O423,IF($N$7="I",'VA_k1=0.1_k2=0.9'!P423,IF($N$7="R",'VA_k1=0.1_k2=0.9'!Q423,IF($N$7="D",'VA_k1=0.1_k2=0.9'!R423,IF($N$7="V",'VA_k1=0.1_k2=0.9'!S423,"")))))))</f>
        <v>0.24673704225551346</v>
      </c>
      <c r="W424" s="133">
        <f>IF($O$15="X",$Q$9,'VA_k1=0.2_k2=0.8'!M423)</f>
        <v>5</v>
      </c>
      <c r="X424" s="133">
        <f>IF($O$15="X",$R$9,IF($N$7="S1",'VA_k1=0.2_k2=0.8'!N423,IF($N$7="S2",'VA_k1=0.2_k2=0.8'!O423,IF($N$7="I",'VA_k1=0.2_k2=0.8'!P423,IF($N$7="R",'VA_k1=0.2_k2=0.8'!Q423,IF($N$7="D",'VA_k1=0.2_k2=0.8'!R423,IF($N$7="V",'VA_k1=0.2_k2=0.8'!S423,"")))))))</f>
        <v>0.24673704225551346</v>
      </c>
      <c r="Y424" s="133">
        <f>IF($O$16="X",$Q$9,'VA_k1=0.3_k2=0.7'!M423)</f>
        <v>5</v>
      </c>
      <c r="Z424" s="133">
        <f>IF($O$16="X",$R$9,IF($N$7="S1",'VA_k1=0.3_k2=0.7'!N423,IF($N$7="S2",'VA_k1=0.3_k2=0.7'!O423,IF($N$7="I",'VA_k1=0.3_k2=0.7'!P423,IF($N$7="R",'VA_k1=0.3_k2=0.7'!Q423,IF($N$7="D",'VA_k1=0.3_k2=0.7'!R423,IF($N$7="V",'VA_k1=0.3_k2=0.7'!S423,"")))))))</f>
        <v>0.24673704225551346</v>
      </c>
      <c r="AA424" s="133">
        <f>IF($O$17="X",$Q$9,'VA_k1=0.4_k2=0.6'!M423)</f>
        <v>5</v>
      </c>
      <c r="AB424" s="133">
        <f>IF($O$17="X",$R$9,IF($N$7="S1",'VA_k1=0.4_k2=0.6'!N423,IF($N$7="S2",'VA_k1=0.4_k2=0.6'!O423,IF($N$7="I",'VA_k1=0.4_k2=0.6'!P423,IF($N$7="R",'VA_k1=0.4_k2=0.6'!Q423,IF($N$7="D",'VA_k1=0.4_k2=0.6'!R423,IF($N$7="V",'VA_k1=0.4_k2=0.6'!S423,"")))))))</f>
        <v>0.24673704225551346</v>
      </c>
      <c r="AC424" s="133">
        <f>IF($O$18="X",$Q$9,'VA_k1=0.5_k2=0.5'!M423)</f>
        <v>5</v>
      </c>
      <c r="AD424" s="133">
        <f>IF($O$18="X",$R$9,IF($N$7="S1",'VA_k1=0.5_k2=0.5'!N423,IF($N$7="S2",'VA_k1=0.5_k2=0.5'!O423,IF($N$7="I",'VA_k1=0.5_k2=0.5'!P423,IF($N$7="R",'VA_k1=0.5_k2=0.5'!Q423,IF($N$7="D",'VA_k1=0.5_k2=0.5'!R423,IF($N$7="V",'VA_k1=0.5_k2=0.5'!S423,"")))))))</f>
        <v>0.24673704225551346</v>
      </c>
      <c r="AE424" s="133">
        <f>IF($O$19="X",$Q$9,'VA_k1=0.6_k2=0.4'!M423)</f>
        <v>5</v>
      </c>
      <c r="AF424" s="133">
        <f>IF($O$19="X",$R$9,IF($N$7="S1",'VA_k1=0.6_k2=0.4'!N423,IF($N$7="S2",'VA_k1=0.6_k2=0.4'!O423,IF($N$7="I",'VA_k1=0.6_k2=0.4'!P423,IF($N$7="R",'VA_k1=0.6_k2=0.4'!Q423,IF($N$7="D",'VA_k1=0.6_k2=0.4'!R423,IF($N$7="V",'VA_k1=0.6_k2=0.4'!S423,"")))))))</f>
        <v>0.24673704225551346</v>
      </c>
      <c r="AG424" s="133">
        <f>IF($O$20="X",$Q$9,'VA_k1=0.7_k2=0.3'!M423)</f>
        <v>5</v>
      </c>
      <c r="AH424" s="133">
        <f>IF($O$20="X",$R$9,IF($N$7="S1",'VA_k1=0.7_k2=0.3'!N423,IF($N$7="S2",'VA_k1=0.7_k2=0.3'!O423,IF($N$7="I",'VA_k1=0.7_k2=0.3'!P423,IF($N$7="R",'VA_k1=0.7_k2=0.3'!Q423,IF($N$7="D",'VA_k1=0.7_k2=0.3'!R423,IF($N$7="V",'VA_k1=0.7_k2=0.3'!S423,"")))))))</f>
        <v>0.24673704225551346</v>
      </c>
      <c r="AI424" s="133">
        <f>IF($O$21="X",$Q$9,'VA_k1=0.8_k2=0.2'!M423)</f>
        <v>5</v>
      </c>
      <c r="AJ424" s="133">
        <f>IF($O$21="X",$R$9,IF($N$7="S1",'VA_k1=0.8_k2=0.2'!N423,IF($N$7="S2",'VA_k1=0.8_k2=0.2'!O423,IF($N$7="I",'VA_k1=0.8_k2=0.2'!P423,IF($N$7="R",'VA_k1=0.8_k2=0.2'!Q423,IF($N$7="D",'VA_k1=0.8_k2=0.2'!R423,IF($N$7="V",'VA_k1=0.8_k2=0.2'!S423,"")))))))</f>
        <v>0.24673704225551346</v>
      </c>
      <c r="AK424" s="133" t="e">
        <f>IF($O$22="X",$Q$9,'VA_k1=0.9_k2=0.1'!M423)</f>
        <v>#N/A</v>
      </c>
      <c r="AL424" s="133" t="e">
        <f>IF($O$22="X",$R$9,IF($N$7="S1",'VA_k1=0.9_k2=0.1'!N423,IF($N$7="S2",'VA_k1=0.9_k2=0.1'!O423,IF($N$7="I",'VA_k1=0.9_k2=0.1'!P423,IF($N$7="R",'VA_k1=0.9_k2=0.1'!Q423,IF($N$7="D",'VA_k1=0.9_k2=0.1'!R423,IF($N$7="V",'VA_k1=0.9_k2=0.1'!S423,"")))))))</f>
        <v>#N/A</v>
      </c>
      <c r="AM424" s="133">
        <f>IF($O$23="X",$Q$9,'VA_k1=1.0_k2=0.0'!M423)</f>
        <v>5</v>
      </c>
      <c r="AN424" s="133">
        <f>IF($O$23="X",$R$9,IF($N$7="S1",'VA_k1=1.0_k2=0.0'!N423,IF($N$7="S2",'VA_k1=1.0_k2=0.0'!O423,IF($N$7="I",'VA_k1=1.0_k2=0.0'!P423,IF($N$7="R",'VA_k1=1.0_k2=0.0'!Q423,IF($N$7="D",'VA_k1=1.0_k2=0.0'!R423,IF($N$7="V",'VA_k1=1.0_k2=0.0'!S423,"")))))))</f>
        <v>0.24673704225551346</v>
      </c>
    </row>
    <row r="425" spans="17:40" x14ac:dyDescent="0.25">
      <c r="Q425" s="133" t="e">
        <f>IF($O$12="X",$Q$9,'RESULTS (2S)'!B439)</f>
        <v>#N/A</v>
      </c>
      <c r="R425" s="133" t="e">
        <f>IF($O$12="X",$R$9,IF($N$7="S1",'RESULTS (2S)'!C439,IF($N$7="S2",'RESULTS (2S)'!D439,IF($N$7="I",'RESULTS (2S)'!E439,IF($N$7="R",'RESULTS (2S)'!F439,IF($N$7="D",'RESULTS (2S)'!G439,IF($N$7="V",'RESULTS (2S)'!H439,"")))))))</f>
        <v>#N/A</v>
      </c>
      <c r="S425" s="133">
        <f>IF($O$13="X",$Q$9,'VA_k1=0.0_k2=1.0'!M424)</f>
        <v>5</v>
      </c>
      <c r="T425" s="133">
        <f>IF($O$13="X",$R$9,IF($N$7="S1",'VA_k1=0.0_k2=1.0'!N424,IF($N$7="S2",'VA_k1=0.0_k2=1.0'!O424,IF($N$7="I",'VA_k1=0.0_k2=1.0'!P424,IF($N$7="R",'VA_k1=0.0_k2=1.0'!Q424,IF($N$7="D",'VA_k1=0.0_k2=1.0'!R424,IF($N$7="V",'VA_k1=0.0_k2=1.0'!S424,"")))))))</f>
        <v>0.24673704225551346</v>
      </c>
      <c r="U425" s="133">
        <f>IF($O$14="X",$Q$9,'VA_k1=0.1_k2=0.9'!M424)</f>
        <v>5</v>
      </c>
      <c r="V425" s="133">
        <f>IF($O$14="X",$R$9,IF($N$7="S1",'VA_k1=0.1_k2=0.9'!N424,IF($N$7="S2",'VA_k1=0.1_k2=0.9'!O424,IF($N$7="I",'VA_k1=0.1_k2=0.9'!P424,IF($N$7="R",'VA_k1=0.1_k2=0.9'!Q424,IF($N$7="D",'VA_k1=0.1_k2=0.9'!R424,IF($N$7="V",'VA_k1=0.1_k2=0.9'!S424,"")))))))</f>
        <v>0.24673704225551346</v>
      </c>
      <c r="W425" s="133">
        <f>IF($O$15="X",$Q$9,'VA_k1=0.2_k2=0.8'!M424)</f>
        <v>5</v>
      </c>
      <c r="X425" s="133">
        <f>IF($O$15="X",$R$9,IF($N$7="S1",'VA_k1=0.2_k2=0.8'!N424,IF($N$7="S2",'VA_k1=0.2_k2=0.8'!O424,IF($N$7="I",'VA_k1=0.2_k2=0.8'!P424,IF($N$7="R",'VA_k1=0.2_k2=0.8'!Q424,IF($N$7="D",'VA_k1=0.2_k2=0.8'!R424,IF($N$7="V",'VA_k1=0.2_k2=0.8'!S424,"")))))))</f>
        <v>0.24673704225551346</v>
      </c>
      <c r="Y425" s="133">
        <f>IF($O$16="X",$Q$9,'VA_k1=0.3_k2=0.7'!M424)</f>
        <v>5</v>
      </c>
      <c r="Z425" s="133">
        <f>IF($O$16="X",$R$9,IF($N$7="S1",'VA_k1=0.3_k2=0.7'!N424,IF($N$7="S2",'VA_k1=0.3_k2=0.7'!O424,IF($N$7="I",'VA_k1=0.3_k2=0.7'!P424,IF($N$7="R",'VA_k1=0.3_k2=0.7'!Q424,IF($N$7="D",'VA_k1=0.3_k2=0.7'!R424,IF($N$7="V",'VA_k1=0.3_k2=0.7'!S424,"")))))))</f>
        <v>0.24673704225551346</v>
      </c>
      <c r="AA425" s="133">
        <f>IF($O$17="X",$Q$9,'VA_k1=0.4_k2=0.6'!M424)</f>
        <v>5</v>
      </c>
      <c r="AB425" s="133">
        <f>IF($O$17="X",$R$9,IF($N$7="S1",'VA_k1=0.4_k2=0.6'!N424,IF($N$7="S2",'VA_k1=0.4_k2=0.6'!O424,IF($N$7="I",'VA_k1=0.4_k2=0.6'!P424,IF($N$7="R",'VA_k1=0.4_k2=0.6'!Q424,IF($N$7="D",'VA_k1=0.4_k2=0.6'!R424,IF($N$7="V",'VA_k1=0.4_k2=0.6'!S424,"")))))))</f>
        <v>0.24673704225551346</v>
      </c>
      <c r="AC425" s="133">
        <f>IF($O$18="X",$Q$9,'VA_k1=0.5_k2=0.5'!M424)</f>
        <v>5</v>
      </c>
      <c r="AD425" s="133">
        <f>IF($O$18="X",$R$9,IF($N$7="S1",'VA_k1=0.5_k2=0.5'!N424,IF($N$7="S2",'VA_k1=0.5_k2=0.5'!O424,IF($N$7="I",'VA_k1=0.5_k2=0.5'!P424,IF($N$7="R",'VA_k1=0.5_k2=0.5'!Q424,IF($N$7="D",'VA_k1=0.5_k2=0.5'!R424,IF($N$7="V",'VA_k1=0.5_k2=0.5'!S424,"")))))))</f>
        <v>0.24673704225551346</v>
      </c>
      <c r="AE425" s="133">
        <f>IF($O$19="X",$Q$9,'VA_k1=0.6_k2=0.4'!M424)</f>
        <v>5</v>
      </c>
      <c r="AF425" s="133">
        <f>IF($O$19="X",$R$9,IF($N$7="S1",'VA_k1=0.6_k2=0.4'!N424,IF($N$7="S2",'VA_k1=0.6_k2=0.4'!O424,IF($N$7="I",'VA_k1=0.6_k2=0.4'!P424,IF($N$7="R",'VA_k1=0.6_k2=0.4'!Q424,IF($N$7="D",'VA_k1=0.6_k2=0.4'!R424,IF($N$7="V",'VA_k1=0.6_k2=0.4'!S424,"")))))))</f>
        <v>0.24673704225551346</v>
      </c>
      <c r="AG425" s="133">
        <f>IF($O$20="X",$Q$9,'VA_k1=0.7_k2=0.3'!M424)</f>
        <v>5</v>
      </c>
      <c r="AH425" s="133">
        <f>IF($O$20="X",$R$9,IF($N$7="S1",'VA_k1=0.7_k2=0.3'!N424,IF($N$7="S2",'VA_k1=0.7_k2=0.3'!O424,IF($N$7="I",'VA_k1=0.7_k2=0.3'!P424,IF($N$7="R",'VA_k1=0.7_k2=0.3'!Q424,IF($N$7="D",'VA_k1=0.7_k2=0.3'!R424,IF($N$7="V",'VA_k1=0.7_k2=0.3'!S424,"")))))))</f>
        <v>0.24673704225551346</v>
      </c>
      <c r="AI425" s="133">
        <f>IF($O$21="X",$Q$9,'VA_k1=0.8_k2=0.2'!M424)</f>
        <v>5</v>
      </c>
      <c r="AJ425" s="133">
        <f>IF($O$21="X",$R$9,IF($N$7="S1",'VA_k1=0.8_k2=0.2'!N424,IF($N$7="S2",'VA_k1=0.8_k2=0.2'!O424,IF($N$7="I",'VA_k1=0.8_k2=0.2'!P424,IF($N$7="R",'VA_k1=0.8_k2=0.2'!Q424,IF($N$7="D",'VA_k1=0.8_k2=0.2'!R424,IF($N$7="V",'VA_k1=0.8_k2=0.2'!S424,"")))))))</f>
        <v>0.24673704225551346</v>
      </c>
      <c r="AK425" s="133" t="e">
        <f>IF($O$22="X",$Q$9,'VA_k1=0.9_k2=0.1'!M424)</f>
        <v>#N/A</v>
      </c>
      <c r="AL425" s="133" t="e">
        <f>IF($O$22="X",$R$9,IF($N$7="S1",'VA_k1=0.9_k2=0.1'!N424,IF($N$7="S2",'VA_k1=0.9_k2=0.1'!O424,IF($N$7="I",'VA_k1=0.9_k2=0.1'!P424,IF($N$7="R",'VA_k1=0.9_k2=0.1'!Q424,IF($N$7="D",'VA_k1=0.9_k2=0.1'!R424,IF($N$7="V",'VA_k1=0.9_k2=0.1'!S424,"")))))))</f>
        <v>#N/A</v>
      </c>
      <c r="AM425" s="133">
        <f>IF($O$23="X",$Q$9,'VA_k1=1.0_k2=0.0'!M424)</f>
        <v>5</v>
      </c>
      <c r="AN425" s="133">
        <f>IF($O$23="X",$R$9,IF($N$7="S1",'VA_k1=1.0_k2=0.0'!N424,IF($N$7="S2",'VA_k1=1.0_k2=0.0'!O424,IF($N$7="I",'VA_k1=1.0_k2=0.0'!P424,IF($N$7="R",'VA_k1=1.0_k2=0.0'!Q424,IF($N$7="D",'VA_k1=1.0_k2=0.0'!R424,IF($N$7="V",'VA_k1=1.0_k2=0.0'!S424,"")))))))</f>
        <v>0.24673704225551346</v>
      </c>
    </row>
    <row r="426" spans="17:40" x14ac:dyDescent="0.25">
      <c r="Q426" s="133" t="e">
        <f>IF($O$12="X",$Q$9,'RESULTS (2S)'!B440)</f>
        <v>#N/A</v>
      </c>
      <c r="R426" s="133" t="e">
        <f>IF($O$12="X",$R$9,IF($N$7="S1",'RESULTS (2S)'!C440,IF($N$7="S2",'RESULTS (2S)'!D440,IF($N$7="I",'RESULTS (2S)'!E440,IF($N$7="R",'RESULTS (2S)'!F440,IF($N$7="D",'RESULTS (2S)'!G440,IF($N$7="V",'RESULTS (2S)'!H440,"")))))))</f>
        <v>#N/A</v>
      </c>
      <c r="S426" s="133">
        <f>IF($O$13="X",$Q$9,'VA_k1=0.0_k2=1.0'!M425)</f>
        <v>5</v>
      </c>
      <c r="T426" s="133">
        <f>IF($O$13="X",$R$9,IF($N$7="S1",'VA_k1=0.0_k2=1.0'!N425,IF($N$7="S2",'VA_k1=0.0_k2=1.0'!O425,IF($N$7="I",'VA_k1=0.0_k2=1.0'!P425,IF($N$7="R",'VA_k1=0.0_k2=1.0'!Q425,IF($N$7="D",'VA_k1=0.0_k2=1.0'!R425,IF($N$7="V",'VA_k1=0.0_k2=1.0'!S425,"")))))))</f>
        <v>0.24673704225551346</v>
      </c>
      <c r="U426" s="133">
        <f>IF($O$14="X",$Q$9,'VA_k1=0.1_k2=0.9'!M425)</f>
        <v>5</v>
      </c>
      <c r="V426" s="133">
        <f>IF($O$14="X",$R$9,IF($N$7="S1",'VA_k1=0.1_k2=0.9'!N425,IF($N$7="S2",'VA_k1=0.1_k2=0.9'!O425,IF($N$7="I",'VA_k1=0.1_k2=0.9'!P425,IF($N$7="R",'VA_k1=0.1_k2=0.9'!Q425,IF($N$7="D",'VA_k1=0.1_k2=0.9'!R425,IF($N$7="V",'VA_k1=0.1_k2=0.9'!S425,"")))))))</f>
        <v>0.24673704225551346</v>
      </c>
      <c r="W426" s="133">
        <f>IF($O$15="X",$Q$9,'VA_k1=0.2_k2=0.8'!M425)</f>
        <v>5</v>
      </c>
      <c r="X426" s="133">
        <f>IF($O$15="X",$R$9,IF($N$7="S1",'VA_k1=0.2_k2=0.8'!N425,IF($N$7="S2",'VA_k1=0.2_k2=0.8'!O425,IF($N$7="I",'VA_k1=0.2_k2=0.8'!P425,IF($N$7="R",'VA_k1=0.2_k2=0.8'!Q425,IF($N$7="D",'VA_k1=0.2_k2=0.8'!R425,IF($N$7="V",'VA_k1=0.2_k2=0.8'!S425,"")))))))</f>
        <v>0.24673704225551346</v>
      </c>
      <c r="Y426" s="133">
        <f>IF($O$16="X",$Q$9,'VA_k1=0.3_k2=0.7'!M425)</f>
        <v>5</v>
      </c>
      <c r="Z426" s="133">
        <f>IF($O$16="X",$R$9,IF($N$7="S1",'VA_k1=0.3_k2=0.7'!N425,IF($N$7="S2",'VA_k1=0.3_k2=0.7'!O425,IF($N$7="I",'VA_k1=0.3_k2=0.7'!P425,IF($N$7="R",'VA_k1=0.3_k2=0.7'!Q425,IF($N$7="D",'VA_k1=0.3_k2=0.7'!R425,IF($N$7="V",'VA_k1=0.3_k2=0.7'!S425,"")))))))</f>
        <v>0.24673704225551346</v>
      </c>
      <c r="AA426" s="133">
        <f>IF($O$17="X",$Q$9,'VA_k1=0.4_k2=0.6'!M425)</f>
        <v>5</v>
      </c>
      <c r="AB426" s="133">
        <f>IF($O$17="X",$R$9,IF($N$7="S1",'VA_k1=0.4_k2=0.6'!N425,IF($N$7="S2",'VA_k1=0.4_k2=0.6'!O425,IF($N$7="I",'VA_k1=0.4_k2=0.6'!P425,IF($N$7="R",'VA_k1=0.4_k2=0.6'!Q425,IF($N$7="D",'VA_k1=0.4_k2=0.6'!R425,IF($N$7="V",'VA_k1=0.4_k2=0.6'!S425,"")))))))</f>
        <v>0.24673704225551346</v>
      </c>
      <c r="AC426" s="133">
        <f>IF($O$18="X",$Q$9,'VA_k1=0.5_k2=0.5'!M425)</f>
        <v>5</v>
      </c>
      <c r="AD426" s="133">
        <f>IF($O$18="X",$R$9,IF($N$7="S1",'VA_k1=0.5_k2=0.5'!N425,IF($N$7="S2",'VA_k1=0.5_k2=0.5'!O425,IF($N$7="I",'VA_k1=0.5_k2=0.5'!P425,IF($N$7="R",'VA_k1=0.5_k2=0.5'!Q425,IF($N$7="D",'VA_k1=0.5_k2=0.5'!R425,IF($N$7="V",'VA_k1=0.5_k2=0.5'!S425,"")))))))</f>
        <v>0.24673704225551346</v>
      </c>
      <c r="AE426" s="133">
        <f>IF($O$19="X",$Q$9,'VA_k1=0.6_k2=0.4'!M425)</f>
        <v>5</v>
      </c>
      <c r="AF426" s="133">
        <f>IF($O$19="X",$R$9,IF($N$7="S1",'VA_k1=0.6_k2=0.4'!N425,IF($N$7="S2",'VA_k1=0.6_k2=0.4'!O425,IF($N$7="I",'VA_k1=0.6_k2=0.4'!P425,IF($N$7="R",'VA_k1=0.6_k2=0.4'!Q425,IF($N$7="D",'VA_k1=0.6_k2=0.4'!R425,IF($N$7="V",'VA_k1=0.6_k2=0.4'!S425,"")))))))</f>
        <v>0.24673704225551346</v>
      </c>
      <c r="AG426" s="133">
        <f>IF($O$20="X",$Q$9,'VA_k1=0.7_k2=0.3'!M425)</f>
        <v>5</v>
      </c>
      <c r="AH426" s="133">
        <f>IF($O$20="X",$R$9,IF($N$7="S1",'VA_k1=0.7_k2=0.3'!N425,IF($N$7="S2",'VA_k1=0.7_k2=0.3'!O425,IF($N$7="I",'VA_k1=0.7_k2=0.3'!P425,IF($N$7="R",'VA_k1=0.7_k2=0.3'!Q425,IF($N$7="D",'VA_k1=0.7_k2=0.3'!R425,IF($N$7="V",'VA_k1=0.7_k2=0.3'!S425,"")))))))</f>
        <v>0.24673704225551346</v>
      </c>
      <c r="AI426" s="133">
        <f>IF($O$21="X",$Q$9,'VA_k1=0.8_k2=0.2'!M425)</f>
        <v>5</v>
      </c>
      <c r="AJ426" s="133">
        <f>IF($O$21="X",$R$9,IF($N$7="S1",'VA_k1=0.8_k2=0.2'!N425,IF($N$7="S2",'VA_k1=0.8_k2=0.2'!O425,IF($N$7="I",'VA_k1=0.8_k2=0.2'!P425,IF($N$7="R",'VA_k1=0.8_k2=0.2'!Q425,IF($N$7="D",'VA_k1=0.8_k2=0.2'!R425,IF($N$7="V",'VA_k1=0.8_k2=0.2'!S425,"")))))))</f>
        <v>0.24673704225551346</v>
      </c>
      <c r="AK426" s="133" t="e">
        <f>IF($O$22="X",$Q$9,'VA_k1=0.9_k2=0.1'!M425)</f>
        <v>#N/A</v>
      </c>
      <c r="AL426" s="133" t="e">
        <f>IF($O$22="X",$R$9,IF($N$7="S1",'VA_k1=0.9_k2=0.1'!N425,IF($N$7="S2",'VA_k1=0.9_k2=0.1'!O425,IF($N$7="I",'VA_k1=0.9_k2=0.1'!P425,IF($N$7="R",'VA_k1=0.9_k2=0.1'!Q425,IF($N$7="D",'VA_k1=0.9_k2=0.1'!R425,IF($N$7="V",'VA_k1=0.9_k2=0.1'!S425,"")))))))</f>
        <v>#N/A</v>
      </c>
      <c r="AM426" s="133">
        <f>IF($O$23="X",$Q$9,'VA_k1=1.0_k2=0.0'!M425)</f>
        <v>5</v>
      </c>
      <c r="AN426" s="133">
        <f>IF($O$23="X",$R$9,IF($N$7="S1",'VA_k1=1.0_k2=0.0'!N425,IF($N$7="S2",'VA_k1=1.0_k2=0.0'!O425,IF($N$7="I",'VA_k1=1.0_k2=0.0'!P425,IF($N$7="R",'VA_k1=1.0_k2=0.0'!Q425,IF($N$7="D",'VA_k1=1.0_k2=0.0'!R425,IF($N$7="V",'VA_k1=1.0_k2=0.0'!S425,"")))))))</f>
        <v>0.24673704225551346</v>
      </c>
    </row>
    <row r="427" spans="17:40" x14ac:dyDescent="0.25">
      <c r="Q427" s="133" t="e">
        <f>IF($O$12="X",$Q$9,'RESULTS (2S)'!B441)</f>
        <v>#N/A</v>
      </c>
      <c r="R427" s="133" t="e">
        <f>IF($O$12="X",$R$9,IF($N$7="S1",'RESULTS (2S)'!C441,IF($N$7="S2",'RESULTS (2S)'!D441,IF($N$7="I",'RESULTS (2S)'!E441,IF($N$7="R",'RESULTS (2S)'!F441,IF($N$7="D",'RESULTS (2S)'!G441,IF($N$7="V",'RESULTS (2S)'!H441,"")))))))</f>
        <v>#N/A</v>
      </c>
      <c r="S427" s="133">
        <f>IF($O$13="X",$Q$9,'VA_k1=0.0_k2=1.0'!M426)</f>
        <v>5</v>
      </c>
      <c r="T427" s="133">
        <f>IF($O$13="X",$R$9,IF($N$7="S1",'VA_k1=0.0_k2=1.0'!N426,IF($N$7="S2",'VA_k1=0.0_k2=1.0'!O426,IF($N$7="I",'VA_k1=0.0_k2=1.0'!P426,IF($N$7="R",'VA_k1=0.0_k2=1.0'!Q426,IF($N$7="D",'VA_k1=0.0_k2=1.0'!R426,IF($N$7="V",'VA_k1=0.0_k2=1.0'!S426,"")))))))</f>
        <v>0.24673704225551346</v>
      </c>
      <c r="U427" s="133">
        <f>IF($O$14="X",$Q$9,'VA_k1=0.1_k2=0.9'!M426)</f>
        <v>5</v>
      </c>
      <c r="V427" s="133">
        <f>IF($O$14="X",$R$9,IF($N$7="S1",'VA_k1=0.1_k2=0.9'!N426,IF($N$7="S2",'VA_k1=0.1_k2=0.9'!O426,IF($N$7="I",'VA_k1=0.1_k2=0.9'!P426,IF($N$7="R",'VA_k1=0.1_k2=0.9'!Q426,IF($N$7="D",'VA_k1=0.1_k2=0.9'!R426,IF($N$7="V",'VA_k1=0.1_k2=0.9'!S426,"")))))))</f>
        <v>0.24673704225551346</v>
      </c>
      <c r="W427" s="133">
        <f>IF($O$15="X",$Q$9,'VA_k1=0.2_k2=0.8'!M426)</f>
        <v>5</v>
      </c>
      <c r="X427" s="133">
        <f>IF($O$15="X",$R$9,IF($N$7="S1",'VA_k1=0.2_k2=0.8'!N426,IF($N$7="S2",'VA_k1=0.2_k2=0.8'!O426,IF($N$7="I",'VA_k1=0.2_k2=0.8'!P426,IF($N$7="R",'VA_k1=0.2_k2=0.8'!Q426,IF($N$7="D",'VA_k1=0.2_k2=0.8'!R426,IF($N$7="V",'VA_k1=0.2_k2=0.8'!S426,"")))))))</f>
        <v>0.24673704225551346</v>
      </c>
      <c r="Y427" s="133">
        <f>IF($O$16="X",$Q$9,'VA_k1=0.3_k2=0.7'!M426)</f>
        <v>5</v>
      </c>
      <c r="Z427" s="133">
        <f>IF($O$16="X",$R$9,IF($N$7="S1",'VA_k1=0.3_k2=0.7'!N426,IF($N$7="S2",'VA_k1=0.3_k2=0.7'!O426,IF($N$7="I",'VA_k1=0.3_k2=0.7'!P426,IF($N$7="R",'VA_k1=0.3_k2=0.7'!Q426,IF($N$7="D",'VA_k1=0.3_k2=0.7'!R426,IF($N$7="V",'VA_k1=0.3_k2=0.7'!S426,"")))))))</f>
        <v>0.24673704225551346</v>
      </c>
      <c r="AA427" s="133">
        <f>IF($O$17="X",$Q$9,'VA_k1=0.4_k2=0.6'!M426)</f>
        <v>5</v>
      </c>
      <c r="AB427" s="133">
        <f>IF($O$17="X",$R$9,IF($N$7="S1",'VA_k1=0.4_k2=0.6'!N426,IF($N$7="S2",'VA_k1=0.4_k2=0.6'!O426,IF($N$7="I",'VA_k1=0.4_k2=0.6'!P426,IF($N$7="R",'VA_k1=0.4_k2=0.6'!Q426,IF($N$7="D",'VA_k1=0.4_k2=0.6'!R426,IF($N$7="V",'VA_k1=0.4_k2=0.6'!S426,"")))))))</f>
        <v>0.24673704225551346</v>
      </c>
      <c r="AC427" s="133">
        <f>IF($O$18="X",$Q$9,'VA_k1=0.5_k2=0.5'!M426)</f>
        <v>5</v>
      </c>
      <c r="AD427" s="133">
        <f>IF($O$18="X",$R$9,IF($N$7="S1",'VA_k1=0.5_k2=0.5'!N426,IF($N$7="S2",'VA_k1=0.5_k2=0.5'!O426,IF($N$7="I",'VA_k1=0.5_k2=0.5'!P426,IF($N$7="R",'VA_k1=0.5_k2=0.5'!Q426,IF($N$7="D",'VA_k1=0.5_k2=0.5'!R426,IF($N$7="V",'VA_k1=0.5_k2=0.5'!S426,"")))))))</f>
        <v>0.24673704225551346</v>
      </c>
      <c r="AE427" s="133">
        <f>IF($O$19="X",$Q$9,'VA_k1=0.6_k2=0.4'!M426)</f>
        <v>5</v>
      </c>
      <c r="AF427" s="133">
        <f>IF($O$19="X",$R$9,IF($N$7="S1",'VA_k1=0.6_k2=0.4'!N426,IF($N$7="S2",'VA_k1=0.6_k2=0.4'!O426,IF($N$7="I",'VA_k1=0.6_k2=0.4'!P426,IF($N$7="R",'VA_k1=0.6_k2=0.4'!Q426,IF($N$7="D",'VA_k1=0.6_k2=0.4'!R426,IF($N$7="V",'VA_k1=0.6_k2=0.4'!S426,"")))))))</f>
        <v>0.24673704225551346</v>
      </c>
      <c r="AG427" s="133">
        <f>IF($O$20="X",$Q$9,'VA_k1=0.7_k2=0.3'!M426)</f>
        <v>5</v>
      </c>
      <c r="AH427" s="133">
        <f>IF($O$20="X",$R$9,IF($N$7="S1",'VA_k1=0.7_k2=0.3'!N426,IF($N$7="S2",'VA_k1=0.7_k2=0.3'!O426,IF($N$7="I",'VA_k1=0.7_k2=0.3'!P426,IF($N$7="R",'VA_k1=0.7_k2=0.3'!Q426,IF($N$7="D",'VA_k1=0.7_k2=0.3'!R426,IF($N$7="V",'VA_k1=0.7_k2=0.3'!S426,"")))))))</f>
        <v>0.24673704225551346</v>
      </c>
      <c r="AI427" s="133">
        <f>IF($O$21="X",$Q$9,'VA_k1=0.8_k2=0.2'!M426)</f>
        <v>5</v>
      </c>
      <c r="AJ427" s="133">
        <f>IF($O$21="X",$R$9,IF($N$7="S1",'VA_k1=0.8_k2=0.2'!N426,IF($N$7="S2",'VA_k1=0.8_k2=0.2'!O426,IF($N$7="I",'VA_k1=0.8_k2=0.2'!P426,IF($N$7="R",'VA_k1=0.8_k2=0.2'!Q426,IF($N$7="D",'VA_k1=0.8_k2=0.2'!R426,IF($N$7="V",'VA_k1=0.8_k2=0.2'!S426,"")))))))</f>
        <v>0.24673704225551346</v>
      </c>
      <c r="AK427" s="133" t="e">
        <f>IF($O$22="X",$Q$9,'VA_k1=0.9_k2=0.1'!M426)</f>
        <v>#N/A</v>
      </c>
      <c r="AL427" s="133" t="e">
        <f>IF($O$22="X",$R$9,IF($N$7="S1",'VA_k1=0.9_k2=0.1'!N426,IF($N$7="S2",'VA_k1=0.9_k2=0.1'!O426,IF($N$7="I",'VA_k1=0.9_k2=0.1'!P426,IF($N$7="R",'VA_k1=0.9_k2=0.1'!Q426,IF($N$7="D",'VA_k1=0.9_k2=0.1'!R426,IF($N$7="V",'VA_k1=0.9_k2=0.1'!S426,"")))))))</f>
        <v>#N/A</v>
      </c>
      <c r="AM427" s="133">
        <f>IF($O$23="X",$Q$9,'VA_k1=1.0_k2=0.0'!M426)</f>
        <v>5</v>
      </c>
      <c r="AN427" s="133">
        <f>IF($O$23="X",$R$9,IF($N$7="S1",'VA_k1=1.0_k2=0.0'!N426,IF($N$7="S2",'VA_k1=1.0_k2=0.0'!O426,IF($N$7="I",'VA_k1=1.0_k2=0.0'!P426,IF($N$7="R",'VA_k1=1.0_k2=0.0'!Q426,IF($N$7="D",'VA_k1=1.0_k2=0.0'!R426,IF($N$7="V",'VA_k1=1.0_k2=0.0'!S426,"")))))))</f>
        <v>0.24673704225551346</v>
      </c>
    </row>
    <row r="428" spans="17:40" x14ac:dyDescent="0.25">
      <c r="Q428" s="133" t="e">
        <f>IF($O$12="X",$Q$9,'RESULTS (2S)'!B442)</f>
        <v>#N/A</v>
      </c>
      <c r="R428" s="133" t="e">
        <f>IF($O$12="X",$R$9,IF($N$7="S1",'RESULTS (2S)'!C442,IF($N$7="S2",'RESULTS (2S)'!D442,IF($N$7="I",'RESULTS (2S)'!E442,IF($N$7="R",'RESULTS (2S)'!F442,IF($N$7="D",'RESULTS (2S)'!G442,IF($N$7="V",'RESULTS (2S)'!H442,"")))))))</f>
        <v>#N/A</v>
      </c>
      <c r="S428" s="133">
        <f>IF($O$13="X",$Q$9,'VA_k1=0.0_k2=1.0'!M427)</f>
        <v>5</v>
      </c>
      <c r="T428" s="133">
        <f>IF($O$13="X",$R$9,IF($N$7="S1",'VA_k1=0.0_k2=1.0'!N427,IF($N$7="S2",'VA_k1=0.0_k2=1.0'!O427,IF($N$7="I",'VA_k1=0.0_k2=1.0'!P427,IF($N$7="R",'VA_k1=0.0_k2=1.0'!Q427,IF($N$7="D",'VA_k1=0.0_k2=1.0'!R427,IF($N$7="V",'VA_k1=0.0_k2=1.0'!S427,"")))))))</f>
        <v>0.24673704225551346</v>
      </c>
      <c r="U428" s="133">
        <f>IF($O$14="X",$Q$9,'VA_k1=0.1_k2=0.9'!M427)</f>
        <v>5</v>
      </c>
      <c r="V428" s="133">
        <f>IF($O$14="X",$R$9,IF($N$7="S1",'VA_k1=0.1_k2=0.9'!N427,IF($N$7="S2",'VA_k1=0.1_k2=0.9'!O427,IF($N$7="I",'VA_k1=0.1_k2=0.9'!P427,IF($N$7="R",'VA_k1=0.1_k2=0.9'!Q427,IF($N$7="D",'VA_k1=0.1_k2=0.9'!R427,IF($N$7="V",'VA_k1=0.1_k2=0.9'!S427,"")))))))</f>
        <v>0.24673704225551346</v>
      </c>
      <c r="W428" s="133">
        <f>IF($O$15="X",$Q$9,'VA_k1=0.2_k2=0.8'!M427)</f>
        <v>5</v>
      </c>
      <c r="X428" s="133">
        <f>IF($O$15="X",$R$9,IF($N$7="S1",'VA_k1=0.2_k2=0.8'!N427,IF($N$7="S2",'VA_k1=0.2_k2=0.8'!O427,IF($N$7="I",'VA_k1=0.2_k2=0.8'!P427,IF($N$7="R",'VA_k1=0.2_k2=0.8'!Q427,IF($N$7="D",'VA_k1=0.2_k2=0.8'!R427,IF($N$7="V",'VA_k1=0.2_k2=0.8'!S427,"")))))))</f>
        <v>0.24673704225551346</v>
      </c>
      <c r="Y428" s="133">
        <f>IF($O$16="X",$Q$9,'VA_k1=0.3_k2=0.7'!M427)</f>
        <v>5</v>
      </c>
      <c r="Z428" s="133">
        <f>IF($O$16="X",$R$9,IF($N$7="S1",'VA_k1=0.3_k2=0.7'!N427,IF($N$7="S2",'VA_k1=0.3_k2=0.7'!O427,IF($N$7="I",'VA_k1=0.3_k2=0.7'!P427,IF($N$7="R",'VA_k1=0.3_k2=0.7'!Q427,IF($N$7="D",'VA_k1=0.3_k2=0.7'!R427,IF($N$7="V",'VA_k1=0.3_k2=0.7'!S427,"")))))))</f>
        <v>0.24673704225551346</v>
      </c>
      <c r="AA428" s="133">
        <f>IF($O$17="X",$Q$9,'VA_k1=0.4_k2=0.6'!M427)</f>
        <v>5</v>
      </c>
      <c r="AB428" s="133">
        <f>IF($O$17="X",$R$9,IF($N$7="S1",'VA_k1=0.4_k2=0.6'!N427,IF($N$7="S2",'VA_k1=0.4_k2=0.6'!O427,IF($N$7="I",'VA_k1=0.4_k2=0.6'!P427,IF($N$7="R",'VA_k1=0.4_k2=0.6'!Q427,IF($N$7="D",'VA_k1=0.4_k2=0.6'!R427,IF($N$7="V",'VA_k1=0.4_k2=0.6'!S427,"")))))))</f>
        <v>0.24673704225551346</v>
      </c>
      <c r="AC428" s="133">
        <f>IF($O$18="X",$Q$9,'VA_k1=0.5_k2=0.5'!M427)</f>
        <v>5</v>
      </c>
      <c r="AD428" s="133">
        <f>IF($O$18="X",$R$9,IF($N$7="S1",'VA_k1=0.5_k2=0.5'!N427,IF($N$7="S2",'VA_k1=0.5_k2=0.5'!O427,IF($N$7="I",'VA_k1=0.5_k2=0.5'!P427,IF($N$7="R",'VA_k1=0.5_k2=0.5'!Q427,IF($N$7="D",'VA_k1=0.5_k2=0.5'!R427,IF($N$7="V",'VA_k1=0.5_k2=0.5'!S427,"")))))))</f>
        <v>0.24673704225551346</v>
      </c>
      <c r="AE428" s="133">
        <f>IF($O$19="X",$Q$9,'VA_k1=0.6_k2=0.4'!M427)</f>
        <v>5</v>
      </c>
      <c r="AF428" s="133">
        <f>IF($O$19="X",$R$9,IF($N$7="S1",'VA_k1=0.6_k2=0.4'!N427,IF($N$7="S2",'VA_k1=0.6_k2=0.4'!O427,IF($N$7="I",'VA_k1=0.6_k2=0.4'!P427,IF($N$7="R",'VA_k1=0.6_k2=0.4'!Q427,IF($N$7="D",'VA_k1=0.6_k2=0.4'!R427,IF($N$7="V",'VA_k1=0.6_k2=0.4'!S427,"")))))))</f>
        <v>0.24673704225551346</v>
      </c>
      <c r="AG428" s="133">
        <f>IF($O$20="X",$Q$9,'VA_k1=0.7_k2=0.3'!M427)</f>
        <v>5</v>
      </c>
      <c r="AH428" s="133">
        <f>IF($O$20="X",$R$9,IF($N$7="S1",'VA_k1=0.7_k2=0.3'!N427,IF($N$7="S2",'VA_k1=0.7_k2=0.3'!O427,IF($N$7="I",'VA_k1=0.7_k2=0.3'!P427,IF($N$7="R",'VA_k1=0.7_k2=0.3'!Q427,IF($N$7="D",'VA_k1=0.7_k2=0.3'!R427,IF($N$7="V",'VA_k1=0.7_k2=0.3'!S427,"")))))))</f>
        <v>0.24673704225551346</v>
      </c>
      <c r="AI428" s="133">
        <f>IF($O$21="X",$Q$9,'VA_k1=0.8_k2=0.2'!M427)</f>
        <v>5</v>
      </c>
      <c r="AJ428" s="133">
        <f>IF($O$21="X",$R$9,IF($N$7="S1",'VA_k1=0.8_k2=0.2'!N427,IF($N$7="S2",'VA_k1=0.8_k2=0.2'!O427,IF($N$7="I",'VA_k1=0.8_k2=0.2'!P427,IF($N$7="R",'VA_k1=0.8_k2=0.2'!Q427,IF($N$7="D",'VA_k1=0.8_k2=0.2'!R427,IF($N$7="V",'VA_k1=0.8_k2=0.2'!S427,"")))))))</f>
        <v>0.24673704225551346</v>
      </c>
      <c r="AK428" s="133" t="e">
        <f>IF($O$22="X",$Q$9,'VA_k1=0.9_k2=0.1'!M427)</f>
        <v>#N/A</v>
      </c>
      <c r="AL428" s="133" t="e">
        <f>IF($O$22="X",$R$9,IF($N$7="S1",'VA_k1=0.9_k2=0.1'!N427,IF($N$7="S2",'VA_k1=0.9_k2=0.1'!O427,IF($N$7="I",'VA_k1=0.9_k2=0.1'!P427,IF($N$7="R",'VA_k1=0.9_k2=0.1'!Q427,IF($N$7="D",'VA_k1=0.9_k2=0.1'!R427,IF($N$7="V",'VA_k1=0.9_k2=0.1'!S427,"")))))))</f>
        <v>#N/A</v>
      </c>
      <c r="AM428" s="133">
        <f>IF($O$23="X",$Q$9,'VA_k1=1.0_k2=0.0'!M427)</f>
        <v>5</v>
      </c>
      <c r="AN428" s="133">
        <f>IF($O$23="X",$R$9,IF($N$7="S1",'VA_k1=1.0_k2=0.0'!N427,IF($N$7="S2",'VA_k1=1.0_k2=0.0'!O427,IF($N$7="I",'VA_k1=1.0_k2=0.0'!P427,IF($N$7="R",'VA_k1=1.0_k2=0.0'!Q427,IF($N$7="D",'VA_k1=1.0_k2=0.0'!R427,IF($N$7="V",'VA_k1=1.0_k2=0.0'!S427,"")))))))</f>
        <v>0.24673704225551346</v>
      </c>
    </row>
    <row r="429" spans="17:40" x14ac:dyDescent="0.25">
      <c r="Q429" s="133" t="e">
        <f>IF($O$12="X",$Q$9,'RESULTS (2S)'!B443)</f>
        <v>#N/A</v>
      </c>
      <c r="R429" s="133" t="e">
        <f>IF($O$12="X",$R$9,IF($N$7="S1",'RESULTS (2S)'!C443,IF($N$7="S2",'RESULTS (2S)'!D443,IF($N$7="I",'RESULTS (2S)'!E443,IF($N$7="R",'RESULTS (2S)'!F443,IF($N$7="D",'RESULTS (2S)'!G443,IF($N$7="V",'RESULTS (2S)'!H443,"")))))))</f>
        <v>#N/A</v>
      </c>
      <c r="S429" s="133">
        <f>IF($O$13="X",$Q$9,'VA_k1=0.0_k2=1.0'!M428)</f>
        <v>5</v>
      </c>
      <c r="T429" s="133">
        <f>IF($O$13="X",$R$9,IF($N$7="S1",'VA_k1=0.0_k2=1.0'!N428,IF($N$7="S2",'VA_k1=0.0_k2=1.0'!O428,IF($N$7="I",'VA_k1=0.0_k2=1.0'!P428,IF($N$7="R",'VA_k1=0.0_k2=1.0'!Q428,IF($N$7="D",'VA_k1=0.0_k2=1.0'!R428,IF($N$7="V",'VA_k1=0.0_k2=1.0'!S428,"")))))))</f>
        <v>0.24673704225551346</v>
      </c>
      <c r="U429" s="133">
        <f>IF($O$14="X",$Q$9,'VA_k1=0.1_k2=0.9'!M428)</f>
        <v>5</v>
      </c>
      <c r="V429" s="133">
        <f>IF($O$14="X",$R$9,IF($N$7="S1",'VA_k1=0.1_k2=0.9'!N428,IF($N$7="S2",'VA_k1=0.1_k2=0.9'!O428,IF($N$7="I",'VA_k1=0.1_k2=0.9'!P428,IF($N$7="R",'VA_k1=0.1_k2=0.9'!Q428,IF($N$7="D",'VA_k1=0.1_k2=0.9'!R428,IF($N$7="V",'VA_k1=0.1_k2=0.9'!S428,"")))))))</f>
        <v>0.24673704225551346</v>
      </c>
      <c r="W429" s="133">
        <f>IF($O$15="X",$Q$9,'VA_k1=0.2_k2=0.8'!M428)</f>
        <v>5</v>
      </c>
      <c r="X429" s="133">
        <f>IF($O$15="X",$R$9,IF($N$7="S1",'VA_k1=0.2_k2=0.8'!N428,IF($N$7="S2",'VA_k1=0.2_k2=0.8'!O428,IF($N$7="I",'VA_k1=0.2_k2=0.8'!P428,IF($N$7="R",'VA_k1=0.2_k2=0.8'!Q428,IF($N$7="D",'VA_k1=0.2_k2=0.8'!R428,IF($N$7="V",'VA_k1=0.2_k2=0.8'!S428,"")))))))</f>
        <v>0.24673704225551346</v>
      </c>
      <c r="Y429" s="133">
        <f>IF($O$16="X",$Q$9,'VA_k1=0.3_k2=0.7'!M428)</f>
        <v>5</v>
      </c>
      <c r="Z429" s="133">
        <f>IF($O$16="X",$R$9,IF($N$7="S1",'VA_k1=0.3_k2=0.7'!N428,IF($N$7="S2",'VA_k1=0.3_k2=0.7'!O428,IF($N$7="I",'VA_k1=0.3_k2=0.7'!P428,IF($N$7="R",'VA_k1=0.3_k2=0.7'!Q428,IF($N$7="D",'VA_k1=0.3_k2=0.7'!R428,IF($N$7="V",'VA_k1=0.3_k2=0.7'!S428,"")))))))</f>
        <v>0.24673704225551346</v>
      </c>
      <c r="AA429" s="133">
        <f>IF($O$17="X",$Q$9,'VA_k1=0.4_k2=0.6'!M428)</f>
        <v>5</v>
      </c>
      <c r="AB429" s="133">
        <f>IF($O$17="X",$R$9,IF($N$7="S1",'VA_k1=0.4_k2=0.6'!N428,IF($N$7="S2",'VA_k1=0.4_k2=0.6'!O428,IF($N$7="I",'VA_k1=0.4_k2=0.6'!P428,IF($N$7="R",'VA_k1=0.4_k2=0.6'!Q428,IF($N$7="D",'VA_k1=0.4_k2=0.6'!R428,IF($N$7="V",'VA_k1=0.4_k2=0.6'!S428,"")))))))</f>
        <v>0.24673704225551346</v>
      </c>
      <c r="AC429" s="133">
        <f>IF($O$18="X",$Q$9,'VA_k1=0.5_k2=0.5'!M428)</f>
        <v>5</v>
      </c>
      <c r="AD429" s="133">
        <f>IF($O$18="X",$R$9,IF($N$7="S1",'VA_k1=0.5_k2=0.5'!N428,IF($N$7="S2",'VA_k1=0.5_k2=0.5'!O428,IF($N$7="I",'VA_k1=0.5_k2=0.5'!P428,IF($N$7="R",'VA_k1=0.5_k2=0.5'!Q428,IF($N$7="D",'VA_k1=0.5_k2=0.5'!R428,IF($N$7="V",'VA_k1=0.5_k2=0.5'!S428,"")))))))</f>
        <v>0.24673704225551346</v>
      </c>
      <c r="AE429" s="133">
        <f>IF($O$19="X",$Q$9,'VA_k1=0.6_k2=0.4'!M428)</f>
        <v>5</v>
      </c>
      <c r="AF429" s="133">
        <f>IF($O$19="X",$R$9,IF($N$7="S1",'VA_k1=0.6_k2=0.4'!N428,IF($N$7="S2",'VA_k1=0.6_k2=0.4'!O428,IF($N$7="I",'VA_k1=0.6_k2=0.4'!P428,IF($N$7="R",'VA_k1=0.6_k2=0.4'!Q428,IF($N$7="D",'VA_k1=0.6_k2=0.4'!R428,IF($N$7="V",'VA_k1=0.6_k2=0.4'!S428,"")))))))</f>
        <v>0.24673704225551346</v>
      </c>
      <c r="AG429" s="133">
        <f>IF($O$20="X",$Q$9,'VA_k1=0.7_k2=0.3'!M428)</f>
        <v>5</v>
      </c>
      <c r="AH429" s="133">
        <f>IF($O$20="X",$R$9,IF($N$7="S1",'VA_k1=0.7_k2=0.3'!N428,IF($N$7="S2",'VA_k1=0.7_k2=0.3'!O428,IF($N$7="I",'VA_k1=0.7_k2=0.3'!P428,IF($N$7="R",'VA_k1=0.7_k2=0.3'!Q428,IF($N$7="D",'VA_k1=0.7_k2=0.3'!R428,IF($N$7="V",'VA_k1=0.7_k2=0.3'!S428,"")))))))</f>
        <v>0.24673704225551346</v>
      </c>
      <c r="AI429" s="133">
        <f>IF($O$21="X",$Q$9,'VA_k1=0.8_k2=0.2'!M428)</f>
        <v>5</v>
      </c>
      <c r="AJ429" s="133">
        <f>IF($O$21="X",$R$9,IF($N$7="S1",'VA_k1=0.8_k2=0.2'!N428,IF($N$7="S2",'VA_k1=0.8_k2=0.2'!O428,IF($N$7="I",'VA_k1=0.8_k2=0.2'!P428,IF($N$7="R",'VA_k1=0.8_k2=0.2'!Q428,IF($N$7="D",'VA_k1=0.8_k2=0.2'!R428,IF($N$7="V",'VA_k1=0.8_k2=0.2'!S428,"")))))))</f>
        <v>0.24673704225551346</v>
      </c>
      <c r="AK429" s="133" t="e">
        <f>IF($O$22="X",$Q$9,'VA_k1=0.9_k2=0.1'!M428)</f>
        <v>#N/A</v>
      </c>
      <c r="AL429" s="133" t="e">
        <f>IF($O$22="X",$R$9,IF($N$7="S1",'VA_k1=0.9_k2=0.1'!N428,IF($N$7="S2",'VA_k1=0.9_k2=0.1'!O428,IF($N$7="I",'VA_k1=0.9_k2=0.1'!P428,IF($N$7="R",'VA_k1=0.9_k2=0.1'!Q428,IF($N$7="D",'VA_k1=0.9_k2=0.1'!R428,IF($N$7="V",'VA_k1=0.9_k2=0.1'!S428,"")))))))</f>
        <v>#N/A</v>
      </c>
      <c r="AM429" s="133">
        <f>IF($O$23="X",$Q$9,'VA_k1=1.0_k2=0.0'!M428)</f>
        <v>5</v>
      </c>
      <c r="AN429" s="133">
        <f>IF($O$23="X",$R$9,IF($N$7="S1",'VA_k1=1.0_k2=0.0'!N428,IF($N$7="S2",'VA_k1=1.0_k2=0.0'!O428,IF($N$7="I",'VA_k1=1.0_k2=0.0'!P428,IF($N$7="R",'VA_k1=1.0_k2=0.0'!Q428,IF($N$7="D",'VA_k1=1.0_k2=0.0'!R428,IF($N$7="V",'VA_k1=1.0_k2=0.0'!S428,"")))))))</f>
        <v>0.24673704225551346</v>
      </c>
    </row>
    <row r="430" spans="17:40" x14ac:dyDescent="0.25">
      <c r="Q430" s="133" t="e">
        <f>IF($O$12="X",$Q$9,'RESULTS (2S)'!B444)</f>
        <v>#N/A</v>
      </c>
      <c r="R430" s="133" t="e">
        <f>IF($O$12="X",$R$9,IF($N$7="S1",'RESULTS (2S)'!C444,IF($N$7="S2",'RESULTS (2S)'!D444,IF($N$7="I",'RESULTS (2S)'!E444,IF($N$7="R",'RESULTS (2S)'!F444,IF($N$7="D",'RESULTS (2S)'!G444,IF($N$7="V",'RESULTS (2S)'!H444,"")))))))</f>
        <v>#N/A</v>
      </c>
      <c r="S430" s="133">
        <f>IF($O$13="X",$Q$9,'VA_k1=0.0_k2=1.0'!M429)</f>
        <v>5</v>
      </c>
      <c r="T430" s="133">
        <f>IF($O$13="X",$R$9,IF($N$7="S1",'VA_k1=0.0_k2=1.0'!N429,IF($N$7="S2",'VA_k1=0.0_k2=1.0'!O429,IF($N$7="I",'VA_k1=0.0_k2=1.0'!P429,IF($N$7="R",'VA_k1=0.0_k2=1.0'!Q429,IF($N$7="D",'VA_k1=0.0_k2=1.0'!R429,IF($N$7="V",'VA_k1=0.0_k2=1.0'!S429,"")))))))</f>
        <v>0.24673704225551346</v>
      </c>
      <c r="U430" s="133">
        <f>IF($O$14="X",$Q$9,'VA_k1=0.1_k2=0.9'!M429)</f>
        <v>5</v>
      </c>
      <c r="V430" s="133">
        <f>IF($O$14="X",$R$9,IF($N$7="S1",'VA_k1=0.1_k2=0.9'!N429,IF($N$7="S2",'VA_k1=0.1_k2=0.9'!O429,IF($N$7="I",'VA_k1=0.1_k2=0.9'!P429,IF($N$7="R",'VA_k1=0.1_k2=0.9'!Q429,IF($N$7="D",'VA_k1=0.1_k2=0.9'!R429,IF($N$7="V",'VA_k1=0.1_k2=0.9'!S429,"")))))))</f>
        <v>0.24673704225551346</v>
      </c>
      <c r="W430" s="133">
        <f>IF($O$15="X",$Q$9,'VA_k1=0.2_k2=0.8'!M429)</f>
        <v>5</v>
      </c>
      <c r="X430" s="133">
        <f>IF($O$15="X",$R$9,IF($N$7="S1",'VA_k1=0.2_k2=0.8'!N429,IF($N$7="S2",'VA_k1=0.2_k2=0.8'!O429,IF($N$7="I",'VA_k1=0.2_k2=0.8'!P429,IF($N$7="R",'VA_k1=0.2_k2=0.8'!Q429,IF($N$7="D",'VA_k1=0.2_k2=0.8'!R429,IF($N$7="V",'VA_k1=0.2_k2=0.8'!S429,"")))))))</f>
        <v>0.24673704225551346</v>
      </c>
      <c r="Y430" s="133">
        <f>IF($O$16="X",$Q$9,'VA_k1=0.3_k2=0.7'!M429)</f>
        <v>5</v>
      </c>
      <c r="Z430" s="133">
        <f>IF($O$16="X",$R$9,IF($N$7="S1",'VA_k1=0.3_k2=0.7'!N429,IF($N$7="S2",'VA_k1=0.3_k2=0.7'!O429,IF($N$7="I",'VA_k1=0.3_k2=0.7'!P429,IF($N$7="R",'VA_k1=0.3_k2=0.7'!Q429,IF($N$7="D",'VA_k1=0.3_k2=0.7'!R429,IF($N$7="V",'VA_k1=0.3_k2=0.7'!S429,"")))))))</f>
        <v>0.24673704225551346</v>
      </c>
      <c r="AA430" s="133">
        <f>IF($O$17="X",$Q$9,'VA_k1=0.4_k2=0.6'!M429)</f>
        <v>5</v>
      </c>
      <c r="AB430" s="133">
        <f>IF($O$17="X",$R$9,IF($N$7="S1",'VA_k1=0.4_k2=0.6'!N429,IF($N$7="S2",'VA_k1=0.4_k2=0.6'!O429,IF($N$7="I",'VA_k1=0.4_k2=0.6'!P429,IF($N$7="R",'VA_k1=0.4_k2=0.6'!Q429,IF($N$7="D",'VA_k1=0.4_k2=0.6'!R429,IF($N$7="V",'VA_k1=0.4_k2=0.6'!S429,"")))))))</f>
        <v>0.24673704225551346</v>
      </c>
      <c r="AC430" s="133">
        <f>IF($O$18="X",$Q$9,'VA_k1=0.5_k2=0.5'!M429)</f>
        <v>5</v>
      </c>
      <c r="AD430" s="133">
        <f>IF($O$18="X",$R$9,IF($N$7="S1",'VA_k1=0.5_k2=0.5'!N429,IF($N$7="S2",'VA_k1=0.5_k2=0.5'!O429,IF($N$7="I",'VA_k1=0.5_k2=0.5'!P429,IF($N$7="R",'VA_k1=0.5_k2=0.5'!Q429,IF($N$7="D",'VA_k1=0.5_k2=0.5'!R429,IF($N$7="V",'VA_k1=0.5_k2=0.5'!S429,"")))))))</f>
        <v>0.24673704225551346</v>
      </c>
      <c r="AE430" s="133">
        <f>IF($O$19="X",$Q$9,'VA_k1=0.6_k2=0.4'!M429)</f>
        <v>5</v>
      </c>
      <c r="AF430" s="133">
        <f>IF($O$19="X",$R$9,IF($N$7="S1",'VA_k1=0.6_k2=0.4'!N429,IF($N$7="S2",'VA_k1=0.6_k2=0.4'!O429,IF($N$7="I",'VA_k1=0.6_k2=0.4'!P429,IF($N$7="R",'VA_k1=0.6_k2=0.4'!Q429,IF($N$7="D",'VA_k1=0.6_k2=0.4'!R429,IF($N$7="V",'VA_k1=0.6_k2=0.4'!S429,"")))))))</f>
        <v>0.24673704225551346</v>
      </c>
      <c r="AG430" s="133">
        <f>IF($O$20="X",$Q$9,'VA_k1=0.7_k2=0.3'!M429)</f>
        <v>5</v>
      </c>
      <c r="AH430" s="133">
        <f>IF($O$20="X",$R$9,IF($N$7="S1",'VA_k1=0.7_k2=0.3'!N429,IF($N$7="S2",'VA_k1=0.7_k2=0.3'!O429,IF($N$7="I",'VA_k1=0.7_k2=0.3'!P429,IF($N$7="R",'VA_k1=0.7_k2=0.3'!Q429,IF($N$7="D",'VA_k1=0.7_k2=0.3'!R429,IF($N$7="V",'VA_k1=0.7_k2=0.3'!S429,"")))))))</f>
        <v>0.24673704225551346</v>
      </c>
      <c r="AI430" s="133">
        <f>IF($O$21="X",$Q$9,'VA_k1=0.8_k2=0.2'!M429)</f>
        <v>5</v>
      </c>
      <c r="AJ430" s="133">
        <f>IF($O$21="X",$R$9,IF($N$7="S1",'VA_k1=0.8_k2=0.2'!N429,IF($N$7="S2",'VA_k1=0.8_k2=0.2'!O429,IF($N$7="I",'VA_k1=0.8_k2=0.2'!P429,IF($N$7="R",'VA_k1=0.8_k2=0.2'!Q429,IF($N$7="D",'VA_k1=0.8_k2=0.2'!R429,IF($N$7="V",'VA_k1=0.8_k2=0.2'!S429,"")))))))</f>
        <v>0.24673704225551346</v>
      </c>
      <c r="AK430" s="133" t="e">
        <f>IF($O$22="X",$Q$9,'VA_k1=0.9_k2=0.1'!M429)</f>
        <v>#N/A</v>
      </c>
      <c r="AL430" s="133" t="e">
        <f>IF($O$22="X",$R$9,IF($N$7="S1",'VA_k1=0.9_k2=0.1'!N429,IF($N$7="S2",'VA_k1=0.9_k2=0.1'!O429,IF($N$7="I",'VA_k1=0.9_k2=0.1'!P429,IF($N$7="R",'VA_k1=0.9_k2=0.1'!Q429,IF($N$7="D",'VA_k1=0.9_k2=0.1'!R429,IF($N$7="V",'VA_k1=0.9_k2=0.1'!S429,"")))))))</f>
        <v>#N/A</v>
      </c>
      <c r="AM430" s="133">
        <f>IF($O$23="X",$Q$9,'VA_k1=1.0_k2=0.0'!M429)</f>
        <v>5</v>
      </c>
      <c r="AN430" s="133">
        <f>IF($O$23="X",$R$9,IF($N$7="S1",'VA_k1=1.0_k2=0.0'!N429,IF($N$7="S2",'VA_k1=1.0_k2=0.0'!O429,IF($N$7="I",'VA_k1=1.0_k2=0.0'!P429,IF($N$7="R",'VA_k1=1.0_k2=0.0'!Q429,IF($N$7="D",'VA_k1=1.0_k2=0.0'!R429,IF($N$7="V",'VA_k1=1.0_k2=0.0'!S429,"")))))))</f>
        <v>0.24673704225551346</v>
      </c>
    </row>
    <row r="431" spans="17:40" x14ac:dyDescent="0.25">
      <c r="Q431" s="133" t="e">
        <f>IF($O$12="X",$Q$9,'RESULTS (2S)'!B445)</f>
        <v>#N/A</v>
      </c>
      <c r="R431" s="133" t="e">
        <f>IF($O$12="X",$R$9,IF($N$7="S1",'RESULTS (2S)'!C445,IF($N$7="S2",'RESULTS (2S)'!D445,IF($N$7="I",'RESULTS (2S)'!E445,IF($N$7="R",'RESULTS (2S)'!F445,IF($N$7="D",'RESULTS (2S)'!G445,IF($N$7="V",'RESULTS (2S)'!H445,"")))))))</f>
        <v>#N/A</v>
      </c>
      <c r="S431" s="133">
        <f>IF($O$13="X",$Q$9,'VA_k1=0.0_k2=1.0'!M430)</f>
        <v>5</v>
      </c>
      <c r="T431" s="133">
        <f>IF($O$13="X",$R$9,IF($N$7="S1",'VA_k1=0.0_k2=1.0'!N430,IF($N$7="S2",'VA_k1=0.0_k2=1.0'!O430,IF($N$7="I",'VA_k1=0.0_k2=1.0'!P430,IF($N$7="R",'VA_k1=0.0_k2=1.0'!Q430,IF($N$7="D",'VA_k1=0.0_k2=1.0'!R430,IF($N$7="V",'VA_k1=0.0_k2=1.0'!S430,"")))))))</f>
        <v>0.24673704225551346</v>
      </c>
      <c r="U431" s="133">
        <f>IF($O$14="X",$Q$9,'VA_k1=0.1_k2=0.9'!M430)</f>
        <v>5</v>
      </c>
      <c r="V431" s="133">
        <f>IF($O$14="X",$R$9,IF($N$7="S1",'VA_k1=0.1_k2=0.9'!N430,IF($N$7="S2",'VA_k1=0.1_k2=0.9'!O430,IF($N$7="I",'VA_k1=0.1_k2=0.9'!P430,IF($N$7="R",'VA_k1=0.1_k2=0.9'!Q430,IF($N$7="D",'VA_k1=0.1_k2=0.9'!R430,IF($N$7="V",'VA_k1=0.1_k2=0.9'!S430,"")))))))</f>
        <v>0.24673704225551346</v>
      </c>
      <c r="W431" s="133">
        <f>IF($O$15="X",$Q$9,'VA_k1=0.2_k2=0.8'!M430)</f>
        <v>5</v>
      </c>
      <c r="X431" s="133">
        <f>IF($O$15="X",$R$9,IF($N$7="S1",'VA_k1=0.2_k2=0.8'!N430,IF($N$7="S2",'VA_k1=0.2_k2=0.8'!O430,IF($N$7="I",'VA_k1=0.2_k2=0.8'!P430,IF($N$7="R",'VA_k1=0.2_k2=0.8'!Q430,IF($N$7="D",'VA_k1=0.2_k2=0.8'!R430,IF($N$7="V",'VA_k1=0.2_k2=0.8'!S430,"")))))))</f>
        <v>0.24673704225551346</v>
      </c>
      <c r="Y431" s="133">
        <f>IF($O$16="X",$Q$9,'VA_k1=0.3_k2=0.7'!M430)</f>
        <v>5</v>
      </c>
      <c r="Z431" s="133">
        <f>IF($O$16="X",$R$9,IF($N$7="S1",'VA_k1=0.3_k2=0.7'!N430,IF($N$7="S2",'VA_k1=0.3_k2=0.7'!O430,IF($N$7="I",'VA_k1=0.3_k2=0.7'!P430,IF($N$7="R",'VA_k1=0.3_k2=0.7'!Q430,IF($N$7="D",'VA_k1=0.3_k2=0.7'!R430,IF($N$7="V",'VA_k1=0.3_k2=0.7'!S430,"")))))))</f>
        <v>0.24673704225551346</v>
      </c>
      <c r="AA431" s="133">
        <f>IF($O$17="X",$Q$9,'VA_k1=0.4_k2=0.6'!M430)</f>
        <v>5</v>
      </c>
      <c r="AB431" s="133">
        <f>IF($O$17="X",$R$9,IF($N$7="S1",'VA_k1=0.4_k2=0.6'!N430,IF($N$7="S2",'VA_k1=0.4_k2=0.6'!O430,IF($N$7="I",'VA_k1=0.4_k2=0.6'!P430,IF($N$7="R",'VA_k1=0.4_k2=0.6'!Q430,IF($N$7="D",'VA_k1=0.4_k2=0.6'!R430,IF($N$7="V",'VA_k1=0.4_k2=0.6'!S430,"")))))))</f>
        <v>0.24673704225551346</v>
      </c>
      <c r="AC431" s="133">
        <f>IF($O$18="X",$Q$9,'VA_k1=0.5_k2=0.5'!M430)</f>
        <v>5</v>
      </c>
      <c r="AD431" s="133">
        <f>IF($O$18="X",$R$9,IF($N$7="S1",'VA_k1=0.5_k2=0.5'!N430,IF($N$7="S2",'VA_k1=0.5_k2=0.5'!O430,IF($N$7="I",'VA_k1=0.5_k2=0.5'!P430,IF($N$7="R",'VA_k1=0.5_k2=0.5'!Q430,IF($N$7="D",'VA_k1=0.5_k2=0.5'!R430,IF($N$7="V",'VA_k1=0.5_k2=0.5'!S430,"")))))))</f>
        <v>0.24673704225551346</v>
      </c>
      <c r="AE431" s="133">
        <f>IF($O$19="X",$Q$9,'VA_k1=0.6_k2=0.4'!M430)</f>
        <v>5</v>
      </c>
      <c r="AF431" s="133">
        <f>IF($O$19="X",$R$9,IF($N$7="S1",'VA_k1=0.6_k2=0.4'!N430,IF($N$7="S2",'VA_k1=0.6_k2=0.4'!O430,IF($N$7="I",'VA_k1=0.6_k2=0.4'!P430,IF($N$7="R",'VA_k1=0.6_k2=0.4'!Q430,IF($N$7="D",'VA_k1=0.6_k2=0.4'!R430,IF($N$7="V",'VA_k1=0.6_k2=0.4'!S430,"")))))))</f>
        <v>0.24673704225551346</v>
      </c>
      <c r="AG431" s="133">
        <f>IF($O$20="X",$Q$9,'VA_k1=0.7_k2=0.3'!M430)</f>
        <v>5</v>
      </c>
      <c r="AH431" s="133">
        <f>IF($O$20="X",$R$9,IF($N$7="S1",'VA_k1=0.7_k2=0.3'!N430,IF($N$7="S2",'VA_k1=0.7_k2=0.3'!O430,IF($N$7="I",'VA_k1=0.7_k2=0.3'!P430,IF($N$7="R",'VA_k1=0.7_k2=0.3'!Q430,IF($N$7="D",'VA_k1=0.7_k2=0.3'!R430,IF($N$7="V",'VA_k1=0.7_k2=0.3'!S430,"")))))))</f>
        <v>0.24673704225551346</v>
      </c>
      <c r="AI431" s="133">
        <f>IF($O$21="X",$Q$9,'VA_k1=0.8_k2=0.2'!M430)</f>
        <v>5</v>
      </c>
      <c r="AJ431" s="133">
        <f>IF($O$21="X",$R$9,IF($N$7="S1",'VA_k1=0.8_k2=0.2'!N430,IF($N$7="S2",'VA_k1=0.8_k2=0.2'!O430,IF($N$7="I",'VA_k1=0.8_k2=0.2'!P430,IF($N$7="R",'VA_k1=0.8_k2=0.2'!Q430,IF($N$7="D",'VA_k1=0.8_k2=0.2'!R430,IF($N$7="V",'VA_k1=0.8_k2=0.2'!S430,"")))))))</f>
        <v>0.24673704225551346</v>
      </c>
      <c r="AK431" s="133" t="e">
        <f>IF($O$22="X",$Q$9,'VA_k1=0.9_k2=0.1'!M430)</f>
        <v>#N/A</v>
      </c>
      <c r="AL431" s="133" t="e">
        <f>IF($O$22="X",$R$9,IF($N$7="S1",'VA_k1=0.9_k2=0.1'!N430,IF($N$7="S2",'VA_k1=0.9_k2=0.1'!O430,IF($N$7="I",'VA_k1=0.9_k2=0.1'!P430,IF($N$7="R",'VA_k1=0.9_k2=0.1'!Q430,IF($N$7="D",'VA_k1=0.9_k2=0.1'!R430,IF($N$7="V",'VA_k1=0.9_k2=0.1'!S430,"")))))))</f>
        <v>#N/A</v>
      </c>
      <c r="AM431" s="133">
        <f>IF($O$23="X",$Q$9,'VA_k1=1.0_k2=0.0'!M430)</f>
        <v>5</v>
      </c>
      <c r="AN431" s="133">
        <f>IF($O$23="X",$R$9,IF($N$7="S1",'VA_k1=1.0_k2=0.0'!N430,IF($N$7="S2",'VA_k1=1.0_k2=0.0'!O430,IF($N$7="I",'VA_k1=1.0_k2=0.0'!P430,IF($N$7="R",'VA_k1=1.0_k2=0.0'!Q430,IF($N$7="D",'VA_k1=1.0_k2=0.0'!R430,IF($N$7="V",'VA_k1=1.0_k2=0.0'!S430,"")))))))</f>
        <v>0.24673704225551346</v>
      </c>
    </row>
    <row r="432" spans="17:40" x14ac:dyDescent="0.25">
      <c r="Q432" s="133" t="e">
        <f>IF($O$12="X",$Q$9,'RESULTS (2S)'!B446)</f>
        <v>#N/A</v>
      </c>
      <c r="R432" s="133" t="e">
        <f>IF($O$12="X",$R$9,IF($N$7="S1",'RESULTS (2S)'!C446,IF($N$7="S2",'RESULTS (2S)'!D446,IF($N$7="I",'RESULTS (2S)'!E446,IF($N$7="R",'RESULTS (2S)'!F446,IF($N$7="D",'RESULTS (2S)'!G446,IF($N$7="V",'RESULTS (2S)'!H446,"")))))))</f>
        <v>#N/A</v>
      </c>
      <c r="S432" s="133">
        <f>IF($O$13="X",$Q$9,'VA_k1=0.0_k2=1.0'!M431)</f>
        <v>5</v>
      </c>
      <c r="T432" s="133">
        <f>IF($O$13="X",$R$9,IF($N$7="S1",'VA_k1=0.0_k2=1.0'!N431,IF($N$7="S2",'VA_k1=0.0_k2=1.0'!O431,IF($N$7="I",'VA_k1=0.0_k2=1.0'!P431,IF($N$7="R",'VA_k1=0.0_k2=1.0'!Q431,IF($N$7="D",'VA_k1=0.0_k2=1.0'!R431,IF($N$7="V",'VA_k1=0.0_k2=1.0'!S431,"")))))))</f>
        <v>0.24673704225551346</v>
      </c>
      <c r="U432" s="133">
        <f>IF($O$14="X",$Q$9,'VA_k1=0.1_k2=0.9'!M431)</f>
        <v>5</v>
      </c>
      <c r="V432" s="133">
        <f>IF($O$14="X",$R$9,IF($N$7="S1",'VA_k1=0.1_k2=0.9'!N431,IF($N$7="S2",'VA_k1=0.1_k2=0.9'!O431,IF($N$7="I",'VA_k1=0.1_k2=0.9'!P431,IF($N$7="R",'VA_k1=0.1_k2=0.9'!Q431,IF($N$7="D",'VA_k1=0.1_k2=0.9'!R431,IF($N$7="V",'VA_k1=0.1_k2=0.9'!S431,"")))))))</f>
        <v>0.24673704225551346</v>
      </c>
      <c r="W432" s="133">
        <f>IF($O$15="X",$Q$9,'VA_k1=0.2_k2=0.8'!M431)</f>
        <v>5</v>
      </c>
      <c r="X432" s="133">
        <f>IF($O$15="X",$R$9,IF($N$7="S1",'VA_k1=0.2_k2=0.8'!N431,IF($N$7="S2",'VA_k1=0.2_k2=0.8'!O431,IF($N$7="I",'VA_k1=0.2_k2=0.8'!P431,IF($N$7="R",'VA_k1=0.2_k2=0.8'!Q431,IF($N$7="D",'VA_k1=0.2_k2=0.8'!R431,IF($N$7="V",'VA_k1=0.2_k2=0.8'!S431,"")))))))</f>
        <v>0.24673704225551346</v>
      </c>
      <c r="Y432" s="133">
        <f>IF($O$16="X",$Q$9,'VA_k1=0.3_k2=0.7'!M431)</f>
        <v>5</v>
      </c>
      <c r="Z432" s="133">
        <f>IF($O$16="X",$R$9,IF($N$7="S1",'VA_k1=0.3_k2=0.7'!N431,IF($N$7="S2",'VA_k1=0.3_k2=0.7'!O431,IF($N$7="I",'VA_k1=0.3_k2=0.7'!P431,IF($N$7="R",'VA_k1=0.3_k2=0.7'!Q431,IF($N$7="D",'VA_k1=0.3_k2=0.7'!R431,IF($N$7="V",'VA_k1=0.3_k2=0.7'!S431,"")))))))</f>
        <v>0.24673704225551346</v>
      </c>
      <c r="AA432" s="133">
        <f>IF($O$17="X",$Q$9,'VA_k1=0.4_k2=0.6'!M431)</f>
        <v>5</v>
      </c>
      <c r="AB432" s="133">
        <f>IF($O$17="X",$R$9,IF($N$7="S1",'VA_k1=0.4_k2=0.6'!N431,IF($N$7="S2",'VA_k1=0.4_k2=0.6'!O431,IF($N$7="I",'VA_k1=0.4_k2=0.6'!P431,IF($N$7="R",'VA_k1=0.4_k2=0.6'!Q431,IF($N$7="D",'VA_k1=0.4_k2=0.6'!R431,IF($N$7="V",'VA_k1=0.4_k2=0.6'!S431,"")))))))</f>
        <v>0.24673704225551346</v>
      </c>
      <c r="AC432" s="133">
        <f>IF($O$18="X",$Q$9,'VA_k1=0.5_k2=0.5'!M431)</f>
        <v>5</v>
      </c>
      <c r="AD432" s="133">
        <f>IF($O$18="X",$R$9,IF($N$7="S1",'VA_k1=0.5_k2=0.5'!N431,IF($N$7="S2",'VA_k1=0.5_k2=0.5'!O431,IF($N$7="I",'VA_k1=0.5_k2=0.5'!P431,IF($N$7="R",'VA_k1=0.5_k2=0.5'!Q431,IF($N$7="D",'VA_k1=0.5_k2=0.5'!R431,IF($N$7="V",'VA_k1=0.5_k2=0.5'!S431,"")))))))</f>
        <v>0.24673704225551346</v>
      </c>
      <c r="AE432" s="133">
        <f>IF($O$19="X",$Q$9,'VA_k1=0.6_k2=0.4'!M431)</f>
        <v>5</v>
      </c>
      <c r="AF432" s="133">
        <f>IF($O$19="X",$R$9,IF($N$7="S1",'VA_k1=0.6_k2=0.4'!N431,IF($N$7="S2",'VA_k1=0.6_k2=0.4'!O431,IF($N$7="I",'VA_k1=0.6_k2=0.4'!P431,IF($N$7="R",'VA_k1=0.6_k2=0.4'!Q431,IF($N$7="D",'VA_k1=0.6_k2=0.4'!R431,IF($N$7="V",'VA_k1=0.6_k2=0.4'!S431,"")))))))</f>
        <v>0.24673704225551346</v>
      </c>
      <c r="AG432" s="133">
        <f>IF($O$20="X",$Q$9,'VA_k1=0.7_k2=0.3'!M431)</f>
        <v>5</v>
      </c>
      <c r="AH432" s="133">
        <f>IF($O$20="X",$R$9,IF($N$7="S1",'VA_k1=0.7_k2=0.3'!N431,IF($N$7="S2",'VA_k1=0.7_k2=0.3'!O431,IF($N$7="I",'VA_k1=0.7_k2=0.3'!P431,IF($N$7="R",'VA_k1=0.7_k2=0.3'!Q431,IF($N$7="D",'VA_k1=0.7_k2=0.3'!R431,IF($N$7="V",'VA_k1=0.7_k2=0.3'!S431,"")))))))</f>
        <v>0.24673704225551346</v>
      </c>
      <c r="AI432" s="133">
        <f>IF($O$21="X",$Q$9,'VA_k1=0.8_k2=0.2'!M431)</f>
        <v>5</v>
      </c>
      <c r="AJ432" s="133">
        <f>IF($O$21="X",$R$9,IF($N$7="S1",'VA_k1=0.8_k2=0.2'!N431,IF($N$7="S2",'VA_k1=0.8_k2=0.2'!O431,IF($N$7="I",'VA_k1=0.8_k2=0.2'!P431,IF($N$7="R",'VA_k1=0.8_k2=0.2'!Q431,IF($N$7="D",'VA_k1=0.8_k2=0.2'!R431,IF($N$7="V",'VA_k1=0.8_k2=0.2'!S431,"")))))))</f>
        <v>0.24673704225551346</v>
      </c>
      <c r="AK432" s="133" t="e">
        <f>IF($O$22="X",$Q$9,'VA_k1=0.9_k2=0.1'!M431)</f>
        <v>#N/A</v>
      </c>
      <c r="AL432" s="133" t="e">
        <f>IF($O$22="X",$R$9,IF($N$7="S1",'VA_k1=0.9_k2=0.1'!N431,IF($N$7="S2",'VA_k1=0.9_k2=0.1'!O431,IF($N$7="I",'VA_k1=0.9_k2=0.1'!P431,IF($N$7="R",'VA_k1=0.9_k2=0.1'!Q431,IF($N$7="D",'VA_k1=0.9_k2=0.1'!R431,IF($N$7="V",'VA_k1=0.9_k2=0.1'!S431,"")))))))</f>
        <v>#N/A</v>
      </c>
      <c r="AM432" s="133">
        <f>IF($O$23="X",$Q$9,'VA_k1=1.0_k2=0.0'!M431)</f>
        <v>5</v>
      </c>
      <c r="AN432" s="133">
        <f>IF($O$23="X",$R$9,IF($N$7="S1",'VA_k1=1.0_k2=0.0'!N431,IF($N$7="S2",'VA_k1=1.0_k2=0.0'!O431,IF($N$7="I",'VA_k1=1.0_k2=0.0'!P431,IF($N$7="R",'VA_k1=1.0_k2=0.0'!Q431,IF($N$7="D",'VA_k1=1.0_k2=0.0'!R431,IF($N$7="V",'VA_k1=1.0_k2=0.0'!S431,"")))))))</f>
        <v>0.24673704225551346</v>
      </c>
    </row>
    <row r="433" spans="17:40" x14ac:dyDescent="0.25">
      <c r="Q433" s="133" t="e">
        <f>IF($O$12="X",$Q$9,'RESULTS (2S)'!B447)</f>
        <v>#N/A</v>
      </c>
      <c r="R433" s="133" t="e">
        <f>IF($O$12="X",$R$9,IF($N$7="S1",'RESULTS (2S)'!C447,IF($N$7="S2",'RESULTS (2S)'!D447,IF($N$7="I",'RESULTS (2S)'!E447,IF($N$7="R",'RESULTS (2S)'!F447,IF($N$7="D",'RESULTS (2S)'!G447,IF($N$7="V",'RESULTS (2S)'!H447,"")))))))</f>
        <v>#N/A</v>
      </c>
      <c r="S433" s="133">
        <f>IF($O$13="X",$Q$9,'VA_k1=0.0_k2=1.0'!M432)</f>
        <v>5</v>
      </c>
      <c r="T433" s="133">
        <f>IF($O$13="X",$R$9,IF($N$7="S1",'VA_k1=0.0_k2=1.0'!N432,IF($N$7="S2",'VA_k1=0.0_k2=1.0'!O432,IF($N$7="I",'VA_k1=0.0_k2=1.0'!P432,IF($N$7="R",'VA_k1=0.0_k2=1.0'!Q432,IF($N$7="D",'VA_k1=0.0_k2=1.0'!R432,IF($N$7="V",'VA_k1=0.0_k2=1.0'!S432,"")))))))</f>
        <v>0.24673704225551346</v>
      </c>
      <c r="U433" s="133">
        <f>IF($O$14="X",$Q$9,'VA_k1=0.1_k2=0.9'!M432)</f>
        <v>5</v>
      </c>
      <c r="V433" s="133">
        <f>IF($O$14="X",$R$9,IF($N$7="S1",'VA_k1=0.1_k2=0.9'!N432,IF($N$7="S2",'VA_k1=0.1_k2=0.9'!O432,IF($N$7="I",'VA_k1=0.1_k2=0.9'!P432,IF($N$7="R",'VA_k1=0.1_k2=0.9'!Q432,IF($N$7="D",'VA_k1=0.1_k2=0.9'!R432,IF($N$7="V",'VA_k1=0.1_k2=0.9'!S432,"")))))))</f>
        <v>0.24673704225551346</v>
      </c>
      <c r="W433" s="133">
        <f>IF($O$15="X",$Q$9,'VA_k1=0.2_k2=0.8'!M432)</f>
        <v>5</v>
      </c>
      <c r="X433" s="133">
        <f>IF($O$15="X",$R$9,IF($N$7="S1",'VA_k1=0.2_k2=0.8'!N432,IF($N$7="S2",'VA_k1=0.2_k2=0.8'!O432,IF($N$7="I",'VA_k1=0.2_k2=0.8'!P432,IF($N$7="R",'VA_k1=0.2_k2=0.8'!Q432,IF($N$7="D",'VA_k1=0.2_k2=0.8'!R432,IF($N$7="V",'VA_k1=0.2_k2=0.8'!S432,"")))))))</f>
        <v>0.24673704225551346</v>
      </c>
      <c r="Y433" s="133">
        <f>IF($O$16="X",$Q$9,'VA_k1=0.3_k2=0.7'!M432)</f>
        <v>5</v>
      </c>
      <c r="Z433" s="133">
        <f>IF($O$16="X",$R$9,IF($N$7="S1",'VA_k1=0.3_k2=0.7'!N432,IF($N$7="S2",'VA_k1=0.3_k2=0.7'!O432,IF($N$7="I",'VA_k1=0.3_k2=0.7'!P432,IF($N$7="R",'VA_k1=0.3_k2=0.7'!Q432,IF($N$7="D",'VA_k1=0.3_k2=0.7'!R432,IF($N$7="V",'VA_k1=0.3_k2=0.7'!S432,"")))))))</f>
        <v>0.24673704225551346</v>
      </c>
      <c r="AA433" s="133">
        <f>IF($O$17="X",$Q$9,'VA_k1=0.4_k2=0.6'!M432)</f>
        <v>5</v>
      </c>
      <c r="AB433" s="133">
        <f>IF($O$17="X",$R$9,IF($N$7="S1",'VA_k1=0.4_k2=0.6'!N432,IF($N$7="S2",'VA_k1=0.4_k2=0.6'!O432,IF($N$7="I",'VA_k1=0.4_k2=0.6'!P432,IF($N$7="R",'VA_k1=0.4_k2=0.6'!Q432,IF($N$7="D",'VA_k1=0.4_k2=0.6'!R432,IF($N$7="V",'VA_k1=0.4_k2=0.6'!S432,"")))))))</f>
        <v>0.24673704225551346</v>
      </c>
      <c r="AC433" s="133">
        <f>IF($O$18="X",$Q$9,'VA_k1=0.5_k2=0.5'!M432)</f>
        <v>5</v>
      </c>
      <c r="AD433" s="133">
        <f>IF($O$18="X",$R$9,IF($N$7="S1",'VA_k1=0.5_k2=0.5'!N432,IF($N$7="S2",'VA_k1=0.5_k2=0.5'!O432,IF($N$7="I",'VA_k1=0.5_k2=0.5'!P432,IF($N$7="R",'VA_k1=0.5_k2=0.5'!Q432,IF($N$7="D",'VA_k1=0.5_k2=0.5'!R432,IF($N$7="V",'VA_k1=0.5_k2=0.5'!S432,"")))))))</f>
        <v>0.24673704225551346</v>
      </c>
      <c r="AE433" s="133">
        <f>IF($O$19="X",$Q$9,'VA_k1=0.6_k2=0.4'!M432)</f>
        <v>5</v>
      </c>
      <c r="AF433" s="133">
        <f>IF($O$19="X",$R$9,IF($N$7="S1",'VA_k1=0.6_k2=0.4'!N432,IF($N$7="S2",'VA_k1=0.6_k2=0.4'!O432,IF($N$7="I",'VA_k1=0.6_k2=0.4'!P432,IF($N$7="R",'VA_k1=0.6_k2=0.4'!Q432,IF($N$7="D",'VA_k1=0.6_k2=0.4'!R432,IF($N$7="V",'VA_k1=0.6_k2=0.4'!S432,"")))))))</f>
        <v>0.24673704225551346</v>
      </c>
      <c r="AG433" s="133">
        <f>IF($O$20="X",$Q$9,'VA_k1=0.7_k2=0.3'!M432)</f>
        <v>5</v>
      </c>
      <c r="AH433" s="133">
        <f>IF($O$20="X",$R$9,IF($N$7="S1",'VA_k1=0.7_k2=0.3'!N432,IF($N$7="S2",'VA_k1=0.7_k2=0.3'!O432,IF($N$7="I",'VA_k1=0.7_k2=0.3'!P432,IF($N$7="R",'VA_k1=0.7_k2=0.3'!Q432,IF($N$7="D",'VA_k1=0.7_k2=0.3'!R432,IF($N$7="V",'VA_k1=0.7_k2=0.3'!S432,"")))))))</f>
        <v>0.24673704225551346</v>
      </c>
      <c r="AI433" s="133">
        <f>IF($O$21="X",$Q$9,'VA_k1=0.8_k2=0.2'!M432)</f>
        <v>5</v>
      </c>
      <c r="AJ433" s="133">
        <f>IF($O$21="X",$R$9,IF($N$7="S1",'VA_k1=0.8_k2=0.2'!N432,IF($N$7="S2",'VA_k1=0.8_k2=0.2'!O432,IF($N$7="I",'VA_k1=0.8_k2=0.2'!P432,IF($N$7="R",'VA_k1=0.8_k2=0.2'!Q432,IF($N$7="D",'VA_k1=0.8_k2=0.2'!R432,IF($N$7="V",'VA_k1=0.8_k2=0.2'!S432,"")))))))</f>
        <v>0.24673704225551346</v>
      </c>
      <c r="AK433" s="133" t="e">
        <f>IF($O$22="X",$Q$9,'VA_k1=0.9_k2=0.1'!M432)</f>
        <v>#N/A</v>
      </c>
      <c r="AL433" s="133" t="e">
        <f>IF($O$22="X",$R$9,IF($N$7="S1",'VA_k1=0.9_k2=0.1'!N432,IF($N$7="S2",'VA_k1=0.9_k2=0.1'!O432,IF($N$7="I",'VA_k1=0.9_k2=0.1'!P432,IF($N$7="R",'VA_k1=0.9_k2=0.1'!Q432,IF($N$7="D",'VA_k1=0.9_k2=0.1'!R432,IF($N$7="V",'VA_k1=0.9_k2=0.1'!S432,"")))))))</f>
        <v>#N/A</v>
      </c>
      <c r="AM433" s="133">
        <f>IF($O$23="X",$Q$9,'VA_k1=1.0_k2=0.0'!M432)</f>
        <v>5</v>
      </c>
      <c r="AN433" s="133">
        <f>IF($O$23="X",$R$9,IF($N$7="S1",'VA_k1=1.0_k2=0.0'!N432,IF($N$7="S2",'VA_k1=1.0_k2=0.0'!O432,IF($N$7="I",'VA_k1=1.0_k2=0.0'!P432,IF($N$7="R",'VA_k1=1.0_k2=0.0'!Q432,IF($N$7="D",'VA_k1=1.0_k2=0.0'!R432,IF($N$7="V",'VA_k1=1.0_k2=0.0'!S432,"")))))))</f>
        <v>0.24673704225551346</v>
      </c>
    </row>
    <row r="434" spans="17:40" x14ac:dyDescent="0.25">
      <c r="Q434" s="133" t="e">
        <f>IF($O$12="X",$Q$9,'RESULTS (2S)'!B448)</f>
        <v>#N/A</v>
      </c>
      <c r="R434" s="133" t="e">
        <f>IF($O$12="X",$R$9,IF($N$7="S1",'RESULTS (2S)'!C448,IF($N$7="S2",'RESULTS (2S)'!D448,IF($N$7="I",'RESULTS (2S)'!E448,IF($N$7="R",'RESULTS (2S)'!F448,IF($N$7="D",'RESULTS (2S)'!G448,IF($N$7="V",'RESULTS (2S)'!H448,"")))))))</f>
        <v>#N/A</v>
      </c>
      <c r="S434" s="133">
        <f>IF($O$13="X",$Q$9,'VA_k1=0.0_k2=1.0'!M433)</f>
        <v>5</v>
      </c>
      <c r="T434" s="133">
        <f>IF($O$13="X",$R$9,IF($N$7="S1",'VA_k1=0.0_k2=1.0'!N433,IF($N$7="S2",'VA_k1=0.0_k2=1.0'!O433,IF($N$7="I",'VA_k1=0.0_k2=1.0'!P433,IF($N$7="R",'VA_k1=0.0_k2=1.0'!Q433,IF($N$7="D",'VA_k1=0.0_k2=1.0'!R433,IF($N$7="V",'VA_k1=0.0_k2=1.0'!S433,"")))))))</f>
        <v>0.24673704225551346</v>
      </c>
      <c r="U434" s="133">
        <f>IF($O$14="X",$Q$9,'VA_k1=0.1_k2=0.9'!M433)</f>
        <v>5</v>
      </c>
      <c r="V434" s="133">
        <f>IF($O$14="X",$R$9,IF($N$7="S1",'VA_k1=0.1_k2=0.9'!N433,IF($N$7="S2",'VA_k1=0.1_k2=0.9'!O433,IF($N$7="I",'VA_k1=0.1_k2=0.9'!P433,IF($N$7="R",'VA_k1=0.1_k2=0.9'!Q433,IF($N$7="D",'VA_k1=0.1_k2=0.9'!R433,IF($N$7="V",'VA_k1=0.1_k2=0.9'!S433,"")))))))</f>
        <v>0.24673704225551346</v>
      </c>
      <c r="W434" s="133">
        <f>IF($O$15="X",$Q$9,'VA_k1=0.2_k2=0.8'!M433)</f>
        <v>5</v>
      </c>
      <c r="X434" s="133">
        <f>IF($O$15="X",$R$9,IF($N$7="S1",'VA_k1=0.2_k2=0.8'!N433,IF($N$7="S2",'VA_k1=0.2_k2=0.8'!O433,IF($N$7="I",'VA_k1=0.2_k2=0.8'!P433,IF($N$7="R",'VA_k1=0.2_k2=0.8'!Q433,IF($N$7="D",'VA_k1=0.2_k2=0.8'!R433,IF($N$7="V",'VA_k1=0.2_k2=0.8'!S433,"")))))))</f>
        <v>0.24673704225551346</v>
      </c>
      <c r="Y434" s="133">
        <f>IF($O$16="X",$Q$9,'VA_k1=0.3_k2=0.7'!M433)</f>
        <v>5</v>
      </c>
      <c r="Z434" s="133">
        <f>IF($O$16="X",$R$9,IF($N$7="S1",'VA_k1=0.3_k2=0.7'!N433,IF($N$7="S2",'VA_k1=0.3_k2=0.7'!O433,IF($N$7="I",'VA_k1=0.3_k2=0.7'!P433,IF($N$7="R",'VA_k1=0.3_k2=0.7'!Q433,IF($N$7="D",'VA_k1=0.3_k2=0.7'!R433,IF($N$7="V",'VA_k1=0.3_k2=0.7'!S433,"")))))))</f>
        <v>0.24673704225551346</v>
      </c>
      <c r="AA434" s="133">
        <f>IF($O$17="X",$Q$9,'VA_k1=0.4_k2=0.6'!M433)</f>
        <v>5</v>
      </c>
      <c r="AB434" s="133">
        <f>IF($O$17="X",$R$9,IF($N$7="S1",'VA_k1=0.4_k2=0.6'!N433,IF($N$7="S2",'VA_k1=0.4_k2=0.6'!O433,IF($N$7="I",'VA_k1=0.4_k2=0.6'!P433,IF($N$7="R",'VA_k1=0.4_k2=0.6'!Q433,IF($N$7="D",'VA_k1=0.4_k2=0.6'!R433,IF($N$7="V",'VA_k1=0.4_k2=0.6'!S433,"")))))))</f>
        <v>0.24673704225551346</v>
      </c>
      <c r="AC434" s="133">
        <f>IF($O$18="X",$Q$9,'VA_k1=0.5_k2=0.5'!M433)</f>
        <v>5</v>
      </c>
      <c r="AD434" s="133">
        <f>IF($O$18="X",$R$9,IF($N$7="S1",'VA_k1=0.5_k2=0.5'!N433,IF($N$7="S2",'VA_k1=0.5_k2=0.5'!O433,IF($N$7="I",'VA_k1=0.5_k2=0.5'!P433,IF($N$7="R",'VA_k1=0.5_k2=0.5'!Q433,IF($N$7="D",'VA_k1=0.5_k2=0.5'!R433,IF($N$7="V",'VA_k1=0.5_k2=0.5'!S433,"")))))))</f>
        <v>0.24673704225551346</v>
      </c>
      <c r="AE434" s="133">
        <f>IF($O$19="X",$Q$9,'VA_k1=0.6_k2=0.4'!M433)</f>
        <v>5</v>
      </c>
      <c r="AF434" s="133">
        <f>IF($O$19="X",$R$9,IF($N$7="S1",'VA_k1=0.6_k2=0.4'!N433,IF($N$7="S2",'VA_k1=0.6_k2=0.4'!O433,IF($N$7="I",'VA_k1=0.6_k2=0.4'!P433,IF($N$7="R",'VA_k1=0.6_k2=0.4'!Q433,IF($N$7="D",'VA_k1=0.6_k2=0.4'!R433,IF($N$7="V",'VA_k1=0.6_k2=0.4'!S433,"")))))))</f>
        <v>0.24673704225551346</v>
      </c>
      <c r="AG434" s="133">
        <f>IF($O$20="X",$Q$9,'VA_k1=0.7_k2=0.3'!M433)</f>
        <v>5</v>
      </c>
      <c r="AH434" s="133">
        <f>IF($O$20="X",$R$9,IF($N$7="S1",'VA_k1=0.7_k2=0.3'!N433,IF($N$7="S2",'VA_k1=0.7_k2=0.3'!O433,IF($N$7="I",'VA_k1=0.7_k2=0.3'!P433,IF($N$7="R",'VA_k1=0.7_k2=0.3'!Q433,IF($N$7="D",'VA_k1=0.7_k2=0.3'!R433,IF($N$7="V",'VA_k1=0.7_k2=0.3'!S433,"")))))))</f>
        <v>0.24673704225551346</v>
      </c>
      <c r="AI434" s="133">
        <f>IF($O$21="X",$Q$9,'VA_k1=0.8_k2=0.2'!M433)</f>
        <v>5</v>
      </c>
      <c r="AJ434" s="133">
        <f>IF($O$21="X",$R$9,IF($N$7="S1",'VA_k1=0.8_k2=0.2'!N433,IF($N$7="S2",'VA_k1=0.8_k2=0.2'!O433,IF($N$7="I",'VA_k1=0.8_k2=0.2'!P433,IF($N$7="R",'VA_k1=0.8_k2=0.2'!Q433,IF($N$7="D",'VA_k1=0.8_k2=0.2'!R433,IF($N$7="V",'VA_k1=0.8_k2=0.2'!S433,"")))))))</f>
        <v>0.24673704225551346</v>
      </c>
      <c r="AK434" s="133" t="e">
        <f>IF($O$22="X",$Q$9,'VA_k1=0.9_k2=0.1'!M433)</f>
        <v>#N/A</v>
      </c>
      <c r="AL434" s="133" t="e">
        <f>IF($O$22="X",$R$9,IF($N$7="S1",'VA_k1=0.9_k2=0.1'!N433,IF($N$7="S2",'VA_k1=0.9_k2=0.1'!O433,IF($N$7="I",'VA_k1=0.9_k2=0.1'!P433,IF($N$7="R",'VA_k1=0.9_k2=0.1'!Q433,IF($N$7="D",'VA_k1=0.9_k2=0.1'!R433,IF($N$7="V",'VA_k1=0.9_k2=0.1'!S433,"")))))))</f>
        <v>#N/A</v>
      </c>
      <c r="AM434" s="133">
        <f>IF($O$23="X",$Q$9,'VA_k1=1.0_k2=0.0'!M433)</f>
        <v>5</v>
      </c>
      <c r="AN434" s="133">
        <f>IF($O$23="X",$R$9,IF($N$7="S1",'VA_k1=1.0_k2=0.0'!N433,IF($N$7="S2",'VA_k1=1.0_k2=0.0'!O433,IF($N$7="I",'VA_k1=1.0_k2=0.0'!P433,IF($N$7="R",'VA_k1=1.0_k2=0.0'!Q433,IF($N$7="D",'VA_k1=1.0_k2=0.0'!R433,IF($N$7="V",'VA_k1=1.0_k2=0.0'!S433,"")))))))</f>
        <v>0.24673704225551346</v>
      </c>
    </row>
    <row r="435" spans="17:40" x14ac:dyDescent="0.25">
      <c r="Q435" s="133" t="e">
        <f>IF($O$12="X",$Q$9,'RESULTS (2S)'!B449)</f>
        <v>#N/A</v>
      </c>
      <c r="R435" s="133" t="e">
        <f>IF($O$12="X",$R$9,IF($N$7="S1",'RESULTS (2S)'!C449,IF($N$7="S2",'RESULTS (2S)'!D449,IF($N$7="I",'RESULTS (2S)'!E449,IF($N$7="R",'RESULTS (2S)'!F449,IF($N$7="D",'RESULTS (2S)'!G449,IF($N$7="V",'RESULTS (2S)'!H449,"")))))))</f>
        <v>#N/A</v>
      </c>
      <c r="S435" s="133">
        <f>IF($O$13="X",$Q$9,'VA_k1=0.0_k2=1.0'!M434)</f>
        <v>5</v>
      </c>
      <c r="T435" s="133">
        <f>IF($O$13="X",$R$9,IF($N$7="S1",'VA_k1=0.0_k2=1.0'!N434,IF($N$7="S2",'VA_k1=0.0_k2=1.0'!O434,IF($N$7="I",'VA_k1=0.0_k2=1.0'!P434,IF($N$7="R",'VA_k1=0.0_k2=1.0'!Q434,IF($N$7="D",'VA_k1=0.0_k2=1.0'!R434,IF($N$7="V",'VA_k1=0.0_k2=1.0'!S434,"")))))))</f>
        <v>0.24673704225551346</v>
      </c>
      <c r="U435" s="133">
        <f>IF($O$14="X",$Q$9,'VA_k1=0.1_k2=0.9'!M434)</f>
        <v>5</v>
      </c>
      <c r="V435" s="133">
        <f>IF($O$14="X",$R$9,IF($N$7="S1",'VA_k1=0.1_k2=0.9'!N434,IF($N$7="S2",'VA_k1=0.1_k2=0.9'!O434,IF($N$7="I",'VA_k1=0.1_k2=0.9'!P434,IF($N$7="R",'VA_k1=0.1_k2=0.9'!Q434,IF($N$7="D",'VA_k1=0.1_k2=0.9'!R434,IF($N$7="V",'VA_k1=0.1_k2=0.9'!S434,"")))))))</f>
        <v>0.24673704225551346</v>
      </c>
      <c r="W435" s="133">
        <f>IF($O$15="X",$Q$9,'VA_k1=0.2_k2=0.8'!M434)</f>
        <v>5</v>
      </c>
      <c r="X435" s="133">
        <f>IF($O$15="X",$R$9,IF($N$7="S1",'VA_k1=0.2_k2=0.8'!N434,IF($N$7="S2",'VA_k1=0.2_k2=0.8'!O434,IF($N$7="I",'VA_k1=0.2_k2=0.8'!P434,IF($N$7="R",'VA_k1=0.2_k2=0.8'!Q434,IF($N$7="D",'VA_k1=0.2_k2=0.8'!R434,IF($N$7="V",'VA_k1=0.2_k2=0.8'!S434,"")))))))</f>
        <v>0.24673704225551346</v>
      </c>
      <c r="Y435" s="133">
        <f>IF($O$16="X",$Q$9,'VA_k1=0.3_k2=0.7'!M434)</f>
        <v>5</v>
      </c>
      <c r="Z435" s="133">
        <f>IF($O$16="X",$R$9,IF($N$7="S1",'VA_k1=0.3_k2=0.7'!N434,IF($N$7="S2",'VA_k1=0.3_k2=0.7'!O434,IF($N$7="I",'VA_k1=0.3_k2=0.7'!P434,IF($N$7="R",'VA_k1=0.3_k2=0.7'!Q434,IF($N$7="D",'VA_k1=0.3_k2=0.7'!R434,IF($N$7="V",'VA_k1=0.3_k2=0.7'!S434,"")))))))</f>
        <v>0.24673704225551346</v>
      </c>
      <c r="AA435" s="133">
        <f>IF($O$17="X",$Q$9,'VA_k1=0.4_k2=0.6'!M434)</f>
        <v>5</v>
      </c>
      <c r="AB435" s="133">
        <f>IF($O$17="X",$R$9,IF($N$7="S1",'VA_k1=0.4_k2=0.6'!N434,IF($N$7="S2",'VA_k1=0.4_k2=0.6'!O434,IF($N$7="I",'VA_k1=0.4_k2=0.6'!P434,IF($N$7="R",'VA_k1=0.4_k2=0.6'!Q434,IF($N$7="D",'VA_k1=0.4_k2=0.6'!R434,IF($N$7="V",'VA_k1=0.4_k2=0.6'!S434,"")))))))</f>
        <v>0.24673704225551346</v>
      </c>
      <c r="AC435" s="133">
        <f>IF($O$18="X",$Q$9,'VA_k1=0.5_k2=0.5'!M434)</f>
        <v>5</v>
      </c>
      <c r="AD435" s="133">
        <f>IF($O$18="X",$R$9,IF($N$7="S1",'VA_k1=0.5_k2=0.5'!N434,IF($N$7="S2",'VA_k1=0.5_k2=0.5'!O434,IF($N$7="I",'VA_k1=0.5_k2=0.5'!P434,IF($N$7="R",'VA_k1=0.5_k2=0.5'!Q434,IF($N$7="D",'VA_k1=0.5_k2=0.5'!R434,IF($N$7="V",'VA_k1=0.5_k2=0.5'!S434,"")))))))</f>
        <v>0.24673704225551346</v>
      </c>
      <c r="AE435" s="133">
        <f>IF($O$19="X",$Q$9,'VA_k1=0.6_k2=0.4'!M434)</f>
        <v>5</v>
      </c>
      <c r="AF435" s="133">
        <f>IF($O$19="X",$R$9,IF($N$7="S1",'VA_k1=0.6_k2=0.4'!N434,IF($N$7="S2",'VA_k1=0.6_k2=0.4'!O434,IF($N$7="I",'VA_k1=0.6_k2=0.4'!P434,IF($N$7="R",'VA_k1=0.6_k2=0.4'!Q434,IF($N$7="D",'VA_k1=0.6_k2=0.4'!R434,IF($N$7="V",'VA_k1=0.6_k2=0.4'!S434,"")))))))</f>
        <v>0.24673704225551346</v>
      </c>
      <c r="AG435" s="133">
        <f>IF($O$20="X",$Q$9,'VA_k1=0.7_k2=0.3'!M434)</f>
        <v>5</v>
      </c>
      <c r="AH435" s="133">
        <f>IF($O$20="X",$R$9,IF($N$7="S1",'VA_k1=0.7_k2=0.3'!N434,IF($N$7="S2",'VA_k1=0.7_k2=0.3'!O434,IF($N$7="I",'VA_k1=0.7_k2=0.3'!P434,IF($N$7="R",'VA_k1=0.7_k2=0.3'!Q434,IF($N$7="D",'VA_k1=0.7_k2=0.3'!R434,IF($N$7="V",'VA_k1=0.7_k2=0.3'!S434,"")))))))</f>
        <v>0.24673704225551346</v>
      </c>
      <c r="AI435" s="133">
        <f>IF($O$21="X",$Q$9,'VA_k1=0.8_k2=0.2'!M434)</f>
        <v>5</v>
      </c>
      <c r="AJ435" s="133">
        <f>IF($O$21="X",$R$9,IF($N$7="S1",'VA_k1=0.8_k2=0.2'!N434,IF($N$7="S2",'VA_k1=0.8_k2=0.2'!O434,IF($N$7="I",'VA_k1=0.8_k2=0.2'!P434,IF($N$7="R",'VA_k1=0.8_k2=0.2'!Q434,IF($N$7="D",'VA_k1=0.8_k2=0.2'!R434,IF($N$7="V",'VA_k1=0.8_k2=0.2'!S434,"")))))))</f>
        <v>0.24673704225551346</v>
      </c>
      <c r="AK435" s="133" t="e">
        <f>IF($O$22="X",$Q$9,'VA_k1=0.9_k2=0.1'!M434)</f>
        <v>#N/A</v>
      </c>
      <c r="AL435" s="133" t="e">
        <f>IF($O$22="X",$R$9,IF($N$7="S1",'VA_k1=0.9_k2=0.1'!N434,IF($N$7="S2",'VA_k1=0.9_k2=0.1'!O434,IF($N$7="I",'VA_k1=0.9_k2=0.1'!P434,IF($N$7="R",'VA_k1=0.9_k2=0.1'!Q434,IF($N$7="D",'VA_k1=0.9_k2=0.1'!R434,IF($N$7="V",'VA_k1=0.9_k2=0.1'!S434,"")))))))</f>
        <v>#N/A</v>
      </c>
      <c r="AM435" s="133">
        <f>IF($O$23="X",$Q$9,'VA_k1=1.0_k2=0.0'!M434)</f>
        <v>5</v>
      </c>
      <c r="AN435" s="133">
        <f>IF($O$23="X",$R$9,IF($N$7="S1",'VA_k1=1.0_k2=0.0'!N434,IF($N$7="S2",'VA_k1=1.0_k2=0.0'!O434,IF($N$7="I",'VA_k1=1.0_k2=0.0'!P434,IF($N$7="R",'VA_k1=1.0_k2=0.0'!Q434,IF($N$7="D",'VA_k1=1.0_k2=0.0'!R434,IF($N$7="V",'VA_k1=1.0_k2=0.0'!S434,"")))))))</f>
        <v>0.24673704225551346</v>
      </c>
    </row>
    <row r="436" spans="17:40" x14ac:dyDescent="0.25">
      <c r="Q436" s="133" t="e">
        <f>IF($O$12="X",$Q$9,'RESULTS (2S)'!B450)</f>
        <v>#N/A</v>
      </c>
      <c r="R436" s="133" t="e">
        <f>IF($O$12="X",$R$9,IF($N$7="S1",'RESULTS (2S)'!C450,IF($N$7="S2",'RESULTS (2S)'!D450,IF($N$7="I",'RESULTS (2S)'!E450,IF($N$7="R",'RESULTS (2S)'!F450,IF($N$7="D",'RESULTS (2S)'!G450,IF($N$7="V",'RESULTS (2S)'!H450,"")))))))</f>
        <v>#N/A</v>
      </c>
      <c r="S436" s="133">
        <f>IF($O$13="X",$Q$9,'VA_k1=0.0_k2=1.0'!M435)</f>
        <v>5</v>
      </c>
      <c r="T436" s="133">
        <f>IF($O$13="X",$R$9,IF($N$7="S1",'VA_k1=0.0_k2=1.0'!N435,IF($N$7="S2",'VA_k1=0.0_k2=1.0'!O435,IF($N$7="I",'VA_k1=0.0_k2=1.0'!P435,IF($N$7="R",'VA_k1=0.0_k2=1.0'!Q435,IF($N$7="D",'VA_k1=0.0_k2=1.0'!R435,IF($N$7="V",'VA_k1=0.0_k2=1.0'!S435,"")))))))</f>
        <v>0.24673704225551346</v>
      </c>
      <c r="U436" s="133">
        <f>IF($O$14="X",$Q$9,'VA_k1=0.1_k2=0.9'!M435)</f>
        <v>5</v>
      </c>
      <c r="V436" s="133">
        <f>IF($O$14="X",$R$9,IF($N$7="S1",'VA_k1=0.1_k2=0.9'!N435,IF($N$7="S2",'VA_k1=0.1_k2=0.9'!O435,IF($N$7="I",'VA_k1=0.1_k2=0.9'!P435,IF($N$7="R",'VA_k1=0.1_k2=0.9'!Q435,IF($N$7="D",'VA_k1=0.1_k2=0.9'!R435,IF($N$7="V",'VA_k1=0.1_k2=0.9'!S435,"")))))))</f>
        <v>0.24673704225551346</v>
      </c>
      <c r="W436" s="133">
        <f>IF($O$15="X",$Q$9,'VA_k1=0.2_k2=0.8'!M435)</f>
        <v>5</v>
      </c>
      <c r="X436" s="133">
        <f>IF($O$15="X",$R$9,IF($N$7="S1",'VA_k1=0.2_k2=0.8'!N435,IF($N$7="S2",'VA_k1=0.2_k2=0.8'!O435,IF($N$7="I",'VA_k1=0.2_k2=0.8'!P435,IF($N$7="R",'VA_k1=0.2_k2=0.8'!Q435,IF($N$7="D",'VA_k1=0.2_k2=0.8'!R435,IF($N$7="V",'VA_k1=0.2_k2=0.8'!S435,"")))))))</f>
        <v>0.24673704225551346</v>
      </c>
      <c r="Y436" s="133">
        <f>IF($O$16="X",$Q$9,'VA_k1=0.3_k2=0.7'!M435)</f>
        <v>5</v>
      </c>
      <c r="Z436" s="133">
        <f>IF($O$16="X",$R$9,IF($N$7="S1",'VA_k1=0.3_k2=0.7'!N435,IF($N$7="S2",'VA_k1=0.3_k2=0.7'!O435,IF($N$7="I",'VA_k1=0.3_k2=0.7'!P435,IF($N$7="R",'VA_k1=0.3_k2=0.7'!Q435,IF($N$7="D",'VA_k1=0.3_k2=0.7'!R435,IF($N$7="V",'VA_k1=0.3_k2=0.7'!S435,"")))))))</f>
        <v>0.24673704225551346</v>
      </c>
      <c r="AA436" s="133">
        <f>IF($O$17="X",$Q$9,'VA_k1=0.4_k2=0.6'!M435)</f>
        <v>5</v>
      </c>
      <c r="AB436" s="133">
        <f>IF($O$17="X",$R$9,IF($N$7="S1",'VA_k1=0.4_k2=0.6'!N435,IF($N$7="S2",'VA_k1=0.4_k2=0.6'!O435,IF($N$7="I",'VA_k1=0.4_k2=0.6'!P435,IF($N$7="R",'VA_k1=0.4_k2=0.6'!Q435,IF($N$7="D",'VA_k1=0.4_k2=0.6'!R435,IF($N$7="V",'VA_k1=0.4_k2=0.6'!S435,"")))))))</f>
        <v>0.24673704225551346</v>
      </c>
      <c r="AC436" s="133">
        <f>IF($O$18="X",$Q$9,'VA_k1=0.5_k2=0.5'!M435)</f>
        <v>5</v>
      </c>
      <c r="AD436" s="133">
        <f>IF($O$18="X",$R$9,IF($N$7="S1",'VA_k1=0.5_k2=0.5'!N435,IF($N$7="S2",'VA_k1=0.5_k2=0.5'!O435,IF($N$7="I",'VA_k1=0.5_k2=0.5'!P435,IF($N$7="R",'VA_k1=0.5_k2=0.5'!Q435,IF($N$7="D",'VA_k1=0.5_k2=0.5'!R435,IF($N$7="V",'VA_k1=0.5_k2=0.5'!S435,"")))))))</f>
        <v>0.24673704225551346</v>
      </c>
      <c r="AE436" s="133">
        <f>IF($O$19="X",$Q$9,'VA_k1=0.6_k2=0.4'!M435)</f>
        <v>5</v>
      </c>
      <c r="AF436" s="133">
        <f>IF($O$19="X",$R$9,IF($N$7="S1",'VA_k1=0.6_k2=0.4'!N435,IF($N$7="S2",'VA_k1=0.6_k2=0.4'!O435,IF($N$7="I",'VA_k1=0.6_k2=0.4'!P435,IF($N$7="R",'VA_k1=0.6_k2=0.4'!Q435,IF($N$7="D",'VA_k1=0.6_k2=0.4'!R435,IF($N$7="V",'VA_k1=0.6_k2=0.4'!S435,"")))))))</f>
        <v>0.24673704225551346</v>
      </c>
      <c r="AG436" s="133">
        <f>IF($O$20="X",$Q$9,'VA_k1=0.7_k2=0.3'!M435)</f>
        <v>5</v>
      </c>
      <c r="AH436" s="133">
        <f>IF($O$20="X",$R$9,IF($N$7="S1",'VA_k1=0.7_k2=0.3'!N435,IF($N$7="S2",'VA_k1=0.7_k2=0.3'!O435,IF($N$7="I",'VA_k1=0.7_k2=0.3'!P435,IF($N$7="R",'VA_k1=0.7_k2=0.3'!Q435,IF($N$7="D",'VA_k1=0.7_k2=0.3'!R435,IF($N$7="V",'VA_k1=0.7_k2=0.3'!S435,"")))))))</f>
        <v>0.24673704225551346</v>
      </c>
      <c r="AI436" s="133">
        <f>IF($O$21="X",$Q$9,'VA_k1=0.8_k2=0.2'!M435)</f>
        <v>5</v>
      </c>
      <c r="AJ436" s="133">
        <f>IF($O$21="X",$R$9,IF($N$7="S1",'VA_k1=0.8_k2=0.2'!N435,IF($N$7="S2",'VA_k1=0.8_k2=0.2'!O435,IF($N$7="I",'VA_k1=0.8_k2=0.2'!P435,IF($N$7="R",'VA_k1=0.8_k2=0.2'!Q435,IF($N$7="D",'VA_k1=0.8_k2=0.2'!R435,IF($N$7="V",'VA_k1=0.8_k2=0.2'!S435,"")))))))</f>
        <v>0.24673704225551346</v>
      </c>
      <c r="AK436" s="133" t="e">
        <f>IF($O$22="X",$Q$9,'VA_k1=0.9_k2=0.1'!M435)</f>
        <v>#N/A</v>
      </c>
      <c r="AL436" s="133" t="e">
        <f>IF($O$22="X",$R$9,IF($N$7="S1",'VA_k1=0.9_k2=0.1'!N435,IF($N$7="S2",'VA_k1=0.9_k2=0.1'!O435,IF($N$7="I",'VA_k1=0.9_k2=0.1'!P435,IF($N$7="R",'VA_k1=0.9_k2=0.1'!Q435,IF($N$7="D",'VA_k1=0.9_k2=0.1'!R435,IF($N$7="V",'VA_k1=0.9_k2=0.1'!S435,"")))))))</f>
        <v>#N/A</v>
      </c>
      <c r="AM436" s="133">
        <f>IF($O$23="X",$Q$9,'VA_k1=1.0_k2=0.0'!M435)</f>
        <v>5</v>
      </c>
      <c r="AN436" s="133">
        <f>IF($O$23="X",$R$9,IF($N$7="S1",'VA_k1=1.0_k2=0.0'!N435,IF($N$7="S2",'VA_k1=1.0_k2=0.0'!O435,IF($N$7="I",'VA_k1=1.0_k2=0.0'!P435,IF($N$7="R",'VA_k1=1.0_k2=0.0'!Q435,IF($N$7="D",'VA_k1=1.0_k2=0.0'!R435,IF($N$7="V",'VA_k1=1.0_k2=0.0'!S435,"")))))))</f>
        <v>0.24673704225551346</v>
      </c>
    </row>
    <row r="437" spans="17:40" x14ac:dyDescent="0.25">
      <c r="Q437" s="133" t="e">
        <f>IF($O$12="X",$Q$9,'RESULTS (2S)'!B451)</f>
        <v>#N/A</v>
      </c>
      <c r="R437" s="133" t="e">
        <f>IF($O$12="X",$R$9,IF($N$7="S1",'RESULTS (2S)'!C451,IF($N$7="S2",'RESULTS (2S)'!D451,IF($N$7="I",'RESULTS (2S)'!E451,IF($N$7="R",'RESULTS (2S)'!F451,IF($N$7="D",'RESULTS (2S)'!G451,IF($N$7="V",'RESULTS (2S)'!H451,"")))))))</f>
        <v>#N/A</v>
      </c>
      <c r="S437" s="133">
        <f>IF($O$13="X",$Q$9,'VA_k1=0.0_k2=1.0'!M436)</f>
        <v>5</v>
      </c>
      <c r="T437" s="133">
        <f>IF($O$13="X",$R$9,IF($N$7="S1",'VA_k1=0.0_k2=1.0'!N436,IF($N$7="S2",'VA_k1=0.0_k2=1.0'!O436,IF($N$7="I",'VA_k1=0.0_k2=1.0'!P436,IF($N$7="R",'VA_k1=0.0_k2=1.0'!Q436,IF($N$7="D",'VA_k1=0.0_k2=1.0'!R436,IF($N$7="V",'VA_k1=0.0_k2=1.0'!S436,"")))))))</f>
        <v>0.24673704225551346</v>
      </c>
      <c r="U437" s="133">
        <f>IF($O$14="X",$Q$9,'VA_k1=0.1_k2=0.9'!M436)</f>
        <v>5</v>
      </c>
      <c r="V437" s="133">
        <f>IF($O$14="X",$R$9,IF($N$7="S1",'VA_k1=0.1_k2=0.9'!N436,IF($N$7="S2",'VA_k1=0.1_k2=0.9'!O436,IF($N$7="I",'VA_k1=0.1_k2=0.9'!P436,IF($N$7="R",'VA_k1=0.1_k2=0.9'!Q436,IF($N$7="D",'VA_k1=0.1_k2=0.9'!R436,IF($N$7="V",'VA_k1=0.1_k2=0.9'!S436,"")))))))</f>
        <v>0.24673704225551346</v>
      </c>
      <c r="W437" s="133">
        <f>IF($O$15="X",$Q$9,'VA_k1=0.2_k2=0.8'!M436)</f>
        <v>5</v>
      </c>
      <c r="X437" s="133">
        <f>IF($O$15="X",$R$9,IF($N$7="S1",'VA_k1=0.2_k2=0.8'!N436,IF($N$7="S2",'VA_k1=0.2_k2=0.8'!O436,IF($N$7="I",'VA_k1=0.2_k2=0.8'!P436,IF($N$7="R",'VA_k1=0.2_k2=0.8'!Q436,IF($N$7="D",'VA_k1=0.2_k2=0.8'!R436,IF($N$7="V",'VA_k1=0.2_k2=0.8'!S436,"")))))))</f>
        <v>0.24673704225551346</v>
      </c>
      <c r="Y437" s="133">
        <f>IF($O$16="X",$Q$9,'VA_k1=0.3_k2=0.7'!M436)</f>
        <v>5</v>
      </c>
      <c r="Z437" s="133">
        <f>IF($O$16="X",$R$9,IF($N$7="S1",'VA_k1=0.3_k2=0.7'!N436,IF($N$7="S2",'VA_k1=0.3_k2=0.7'!O436,IF($N$7="I",'VA_k1=0.3_k2=0.7'!P436,IF($N$7="R",'VA_k1=0.3_k2=0.7'!Q436,IF($N$7="D",'VA_k1=0.3_k2=0.7'!R436,IF($N$7="V",'VA_k1=0.3_k2=0.7'!S436,"")))))))</f>
        <v>0.24673704225551346</v>
      </c>
      <c r="AA437" s="133">
        <f>IF($O$17="X",$Q$9,'VA_k1=0.4_k2=0.6'!M436)</f>
        <v>5</v>
      </c>
      <c r="AB437" s="133">
        <f>IF($O$17="X",$R$9,IF($N$7="S1",'VA_k1=0.4_k2=0.6'!N436,IF($N$7="S2",'VA_k1=0.4_k2=0.6'!O436,IF($N$7="I",'VA_k1=0.4_k2=0.6'!P436,IF($N$7="R",'VA_k1=0.4_k2=0.6'!Q436,IF($N$7="D",'VA_k1=0.4_k2=0.6'!R436,IF($N$7="V",'VA_k1=0.4_k2=0.6'!S436,"")))))))</f>
        <v>0.24673704225551346</v>
      </c>
      <c r="AC437" s="133">
        <f>IF($O$18="X",$Q$9,'VA_k1=0.5_k2=0.5'!M436)</f>
        <v>5</v>
      </c>
      <c r="AD437" s="133">
        <f>IF($O$18="X",$R$9,IF($N$7="S1",'VA_k1=0.5_k2=0.5'!N436,IF($N$7="S2",'VA_k1=0.5_k2=0.5'!O436,IF($N$7="I",'VA_k1=0.5_k2=0.5'!P436,IF($N$7="R",'VA_k1=0.5_k2=0.5'!Q436,IF($N$7="D",'VA_k1=0.5_k2=0.5'!R436,IF($N$7="V",'VA_k1=0.5_k2=0.5'!S436,"")))))))</f>
        <v>0.24673704225551346</v>
      </c>
      <c r="AE437" s="133">
        <f>IF($O$19="X",$Q$9,'VA_k1=0.6_k2=0.4'!M436)</f>
        <v>5</v>
      </c>
      <c r="AF437" s="133">
        <f>IF($O$19="X",$R$9,IF($N$7="S1",'VA_k1=0.6_k2=0.4'!N436,IF($N$7="S2",'VA_k1=0.6_k2=0.4'!O436,IF($N$7="I",'VA_k1=0.6_k2=0.4'!P436,IF($N$7="R",'VA_k1=0.6_k2=0.4'!Q436,IF($N$7="D",'VA_k1=0.6_k2=0.4'!R436,IF($N$7="V",'VA_k1=0.6_k2=0.4'!S436,"")))))))</f>
        <v>0.24673704225551346</v>
      </c>
      <c r="AG437" s="133">
        <f>IF($O$20="X",$Q$9,'VA_k1=0.7_k2=0.3'!M436)</f>
        <v>5</v>
      </c>
      <c r="AH437" s="133">
        <f>IF($O$20="X",$R$9,IF($N$7="S1",'VA_k1=0.7_k2=0.3'!N436,IF($N$7="S2",'VA_k1=0.7_k2=0.3'!O436,IF($N$7="I",'VA_k1=0.7_k2=0.3'!P436,IF($N$7="R",'VA_k1=0.7_k2=0.3'!Q436,IF($N$7="D",'VA_k1=0.7_k2=0.3'!R436,IF($N$7="V",'VA_k1=0.7_k2=0.3'!S436,"")))))))</f>
        <v>0.24673704225551346</v>
      </c>
      <c r="AI437" s="133">
        <f>IF($O$21="X",$Q$9,'VA_k1=0.8_k2=0.2'!M436)</f>
        <v>5</v>
      </c>
      <c r="AJ437" s="133">
        <f>IF($O$21="X",$R$9,IF($N$7="S1",'VA_k1=0.8_k2=0.2'!N436,IF($N$7="S2",'VA_k1=0.8_k2=0.2'!O436,IF($N$7="I",'VA_k1=0.8_k2=0.2'!P436,IF($N$7="R",'VA_k1=0.8_k2=0.2'!Q436,IF($N$7="D",'VA_k1=0.8_k2=0.2'!R436,IF($N$7="V",'VA_k1=0.8_k2=0.2'!S436,"")))))))</f>
        <v>0.24673704225551346</v>
      </c>
      <c r="AK437" s="133" t="e">
        <f>IF($O$22="X",$Q$9,'VA_k1=0.9_k2=0.1'!M436)</f>
        <v>#N/A</v>
      </c>
      <c r="AL437" s="133" t="e">
        <f>IF($O$22="X",$R$9,IF($N$7="S1",'VA_k1=0.9_k2=0.1'!N436,IF($N$7="S2",'VA_k1=0.9_k2=0.1'!O436,IF($N$7="I",'VA_k1=0.9_k2=0.1'!P436,IF($N$7="R",'VA_k1=0.9_k2=0.1'!Q436,IF($N$7="D",'VA_k1=0.9_k2=0.1'!R436,IF($N$7="V",'VA_k1=0.9_k2=0.1'!S436,"")))))))</f>
        <v>#N/A</v>
      </c>
      <c r="AM437" s="133">
        <f>IF($O$23="X",$Q$9,'VA_k1=1.0_k2=0.0'!M436)</f>
        <v>5</v>
      </c>
      <c r="AN437" s="133">
        <f>IF($O$23="X",$R$9,IF($N$7="S1",'VA_k1=1.0_k2=0.0'!N436,IF($N$7="S2",'VA_k1=1.0_k2=0.0'!O436,IF($N$7="I",'VA_k1=1.0_k2=0.0'!P436,IF($N$7="R",'VA_k1=1.0_k2=0.0'!Q436,IF($N$7="D",'VA_k1=1.0_k2=0.0'!R436,IF($N$7="V",'VA_k1=1.0_k2=0.0'!S436,"")))))))</f>
        <v>0.24673704225551346</v>
      </c>
    </row>
    <row r="438" spans="17:40" x14ac:dyDescent="0.25">
      <c r="Q438" s="133" t="e">
        <f>IF($O$12="X",$Q$9,'RESULTS (2S)'!B452)</f>
        <v>#N/A</v>
      </c>
      <c r="R438" s="133" t="e">
        <f>IF($O$12="X",$R$9,IF($N$7="S1",'RESULTS (2S)'!C452,IF($N$7="S2",'RESULTS (2S)'!D452,IF($N$7="I",'RESULTS (2S)'!E452,IF($N$7="R",'RESULTS (2S)'!F452,IF($N$7="D",'RESULTS (2S)'!G452,IF($N$7="V",'RESULTS (2S)'!H452,"")))))))</f>
        <v>#N/A</v>
      </c>
      <c r="S438" s="133">
        <f>IF($O$13="X",$Q$9,'VA_k1=0.0_k2=1.0'!M437)</f>
        <v>5</v>
      </c>
      <c r="T438" s="133">
        <f>IF($O$13="X",$R$9,IF($N$7="S1",'VA_k1=0.0_k2=1.0'!N437,IF($N$7="S2",'VA_k1=0.0_k2=1.0'!O437,IF($N$7="I",'VA_k1=0.0_k2=1.0'!P437,IF($N$7="R",'VA_k1=0.0_k2=1.0'!Q437,IF($N$7="D",'VA_k1=0.0_k2=1.0'!R437,IF($N$7="V",'VA_k1=0.0_k2=1.0'!S437,"")))))))</f>
        <v>0.24673704225551346</v>
      </c>
      <c r="U438" s="133">
        <f>IF($O$14="X",$Q$9,'VA_k1=0.1_k2=0.9'!M437)</f>
        <v>5</v>
      </c>
      <c r="V438" s="133">
        <f>IF($O$14="X",$R$9,IF($N$7="S1",'VA_k1=0.1_k2=0.9'!N437,IF($N$7="S2",'VA_k1=0.1_k2=0.9'!O437,IF($N$7="I",'VA_k1=0.1_k2=0.9'!P437,IF($N$7="R",'VA_k1=0.1_k2=0.9'!Q437,IF($N$7="D",'VA_k1=0.1_k2=0.9'!R437,IF($N$7="V",'VA_k1=0.1_k2=0.9'!S437,"")))))))</f>
        <v>0.24673704225551346</v>
      </c>
      <c r="W438" s="133">
        <f>IF($O$15="X",$Q$9,'VA_k1=0.2_k2=0.8'!M437)</f>
        <v>5</v>
      </c>
      <c r="X438" s="133">
        <f>IF($O$15="X",$R$9,IF($N$7="S1",'VA_k1=0.2_k2=0.8'!N437,IF($N$7="S2",'VA_k1=0.2_k2=0.8'!O437,IF($N$7="I",'VA_k1=0.2_k2=0.8'!P437,IF($N$7="R",'VA_k1=0.2_k2=0.8'!Q437,IF($N$7="D",'VA_k1=0.2_k2=0.8'!R437,IF($N$7="V",'VA_k1=0.2_k2=0.8'!S437,"")))))))</f>
        <v>0.24673704225551346</v>
      </c>
      <c r="Y438" s="133">
        <f>IF($O$16="X",$Q$9,'VA_k1=0.3_k2=0.7'!M437)</f>
        <v>5</v>
      </c>
      <c r="Z438" s="133">
        <f>IF($O$16="X",$R$9,IF($N$7="S1",'VA_k1=0.3_k2=0.7'!N437,IF($N$7="S2",'VA_k1=0.3_k2=0.7'!O437,IF($N$7="I",'VA_k1=0.3_k2=0.7'!P437,IF($N$7="R",'VA_k1=0.3_k2=0.7'!Q437,IF($N$7="D",'VA_k1=0.3_k2=0.7'!R437,IF($N$7="V",'VA_k1=0.3_k2=0.7'!S437,"")))))))</f>
        <v>0.24673704225551346</v>
      </c>
      <c r="AA438" s="133">
        <f>IF($O$17="X",$Q$9,'VA_k1=0.4_k2=0.6'!M437)</f>
        <v>5</v>
      </c>
      <c r="AB438" s="133">
        <f>IF($O$17="X",$R$9,IF($N$7="S1",'VA_k1=0.4_k2=0.6'!N437,IF($N$7="S2",'VA_k1=0.4_k2=0.6'!O437,IF($N$7="I",'VA_k1=0.4_k2=0.6'!P437,IF($N$7="R",'VA_k1=0.4_k2=0.6'!Q437,IF($N$7="D",'VA_k1=0.4_k2=0.6'!R437,IF($N$7="V",'VA_k1=0.4_k2=0.6'!S437,"")))))))</f>
        <v>0.24673704225551346</v>
      </c>
      <c r="AC438" s="133">
        <f>IF($O$18="X",$Q$9,'VA_k1=0.5_k2=0.5'!M437)</f>
        <v>5</v>
      </c>
      <c r="AD438" s="133">
        <f>IF($O$18="X",$R$9,IF($N$7="S1",'VA_k1=0.5_k2=0.5'!N437,IF($N$7="S2",'VA_k1=0.5_k2=0.5'!O437,IF($N$7="I",'VA_k1=0.5_k2=0.5'!P437,IF($N$7="R",'VA_k1=0.5_k2=0.5'!Q437,IF($N$7="D",'VA_k1=0.5_k2=0.5'!R437,IF($N$7="V",'VA_k1=0.5_k2=0.5'!S437,"")))))))</f>
        <v>0.24673704225551346</v>
      </c>
      <c r="AE438" s="133">
        <f>IF($O$19="X",$Q$9,'VA_k1=0.6_k2=0.4'!M437)</f>
        <v>5</v>
      </c>
      <c r="AF438" s="133">
        <f>IF($O$19="X",$R$9,IF($N$7="S1",'VA_k1=0.6_k2=0.4'!N437,IF($N$7="S2",'VA_k1=0.6_k2=0.4'!O437,IF($N$7="I",'VA_k1=0.6_k2=0.4'!P437,IF($N$7="R",'VA_k1=0.6_k2=0.4'!Q437,IF($N$7="D",'VA_k1=0.6_k2=0.4'!R437,IF($N$7="V",'VA_k1=0.6_k2=0.4'!S437,"")))))))</f>
        <v>0.24673704225551346</v>
      </c>
      <c r="AG438" s="133">
        <f>IF($O$20="X",$Q$9,'VA_k1=0.7_k2=0.3'!M437)</f>
        <v>5</v>
      </c>
      <c r="AH438" s="133">
        <f>IF($O$20="X",$R$9,IF($N$7="S1",'VA_k1=0.7_k2=0.3'!N437,IF($N$7="S2",'VA_k1=0.7_k2=0.3'!O437,IF($N$7="I",'VA_k1=0.7_k2=0.3'!P437,IF($N$7="R",'VA_k1=0.7_k2=0.3'!Q437,IF($N$7="D",'VA_k1=0.7_k2=0.3'!R437,IF($N$7="V",'VA_k1=0.7_k2=0.3'!S437,"")))))))</f>
        <v>0.24673704225551346</v>
      </c>
      <c r="AI438" s="133">
        <f>IF($O$21="X",$Q$9,'VA_k1=0.8_k2=0.2'!M437)</f>
        <v>5</v>
      </c>
      <c r="AJ438" s="133">
        <f>IF($O$21="X",$R$9,IF($N$7="S1",'VA_k1=0.8_k2=0.2'!N437,IF($N$7="S2",'VA_k1=0.8_k2=0.2'!O437,IF($N$7="I",'VA_k1=0.8_k2=0.2'!P437,IF($N$7="R",'VA_k1=0.8_k2=0.2'!Q437,IF($N$7="D",'VA_k1=0.8_k2=0.2'!R437,IF($N$7="V",'VA_k1=0.8_k2=0.2'!S437,"")))))))</f>
        <v>0.24673704225551346</v>
      </c>
      <c r="AK438" s="133" t="e">
        <f>IF($O$22="X",$Q$9,'VA_k1=0.9_k2=0.1'!M437)</f>
        <v>#N/A</v>
      </c>
      <c r="AL438" s="133" t="e">
        <f>IF($O$22="X",$R$9,IF($N$7="S1",'VA_k1=0.9_k2=0.1'!N437,IF($N$7="S2",'VA_k1=0.9_k2=0.1'!O437,IF($N$7="I",'VA_k1=0.9_k2=0.1'!P437,IF($N$7="R",'VA_k1=0.9_k2=0.1'!Q437,IF($N$7="D",'VA_k1=0.9_k2=0.1'!R437,IF($N$7="V",'VA_k1=0.9_k2=0.1'!S437,"")))))))</f>
        <v>#N/A</v>
      </c>
      <c r="AM438" s="133">
        <f>IF($O$23="X",$Q$9,'VA_k1=1.0_k2=0.0'!M437)</f>
        <v>5</v>
      </c>
      <c r="AN438" s="133">
        <f>IF($O$23="X",$R$9,IF($N$7="S1",'VA_k1=1.0_k2=0.0'!N437,IF($N$7="S2",'VA_k1=1.0_k2=0.0'!O437,IF($N$7="I",'VA_k1=1.0_k2=0.0'!P437,IF($N$7="R",'VA_k1=1.0_k2=0.0'!Q437,IF($N$7="D",'VA_k1=1.0_k2=0.0'!R437,IF($N$7="V",'VA_k1=1.0_k2=0.0'!S437,"")))))))</f>
        <v>0.24673704225551346</v>
      </c>
    </row>
    <row r="439" spans="17:40" x14ac:dyDescent="0.25">
      <c r="Q439" s="133" t="e">
        <f>IF($O$12="X",$Q$9,'RESULTS (2S)'!B453)</f>
        <v>#N/A</v>
      </c>
      <c r="R439" s="133" t="e">
        <f>IF($O$12="X",$R$9,IF($N$7="S1",'RESULTS (2S)'!C453,IF($N$7="S2",'RESULTS (2S)'!D453,IF($N$7="I",'RESULTS (2S)'!E453,IF($N$7="R",'RESULTS (2S)'!F453,IF($N$7="D",'RESULTS (2S)'!G453,IF($N$7="V",'RESULTS (2S)'!H453,"")))))))</f>
        <v>#N/A</v>
      </c>
      <c r="S439" s="133">
        <f>IF($O$13="X",$Q$9,'VA_k1=0.0_k2=1.0'!M438)</f>
        <v>5</v>
      </c>
      <c r="T439" s="133">
        <f>IF($O$13="X",$R$9,IF($N$7="S1",'VA_k1=0.0_k2=1.0'!N438,IF($N$7="S2",'VA_k1=0.0_k2=1.0'!O438,IF($N$7="I",'VA_k1=0.0_k2=1.0'!P438,IF($N$7="R",'VA_k1=0.0_k2=1.0'!Q438,IF($N$7="D",'VA_k1=0.0_k2=1.0'!R438,IF($N$7="V",'VA_k1=0.0_k2=1.0'!S438,"")))))))</f>
        <v>0.24673704225551346</v>
      </c>
      <c r="U439" s="133">
        <f>IF($O$14="X",$Q$9,'VA_k1=0.1_k2=0.9'!M438)</f>
        <v>5</v>
      </c>
      <c r="V439" s="133">
        <f>IF($O$14="X",$R$9,IF($N$7="S1",'VA_k1=0.1_k2=0.9'!N438,IF($N$7="S2",'VA_k1=0.1_k2=0.9'!O438,IF($N$7="I",'VA_k1=0.1_k2=0.9'!P438,IF($N$7="R",'VA_k1=0.1_k2=0.9'!Q438,IF($N$7="D",'VA_k1=0.1_k2=0.9'!R438,IF($N$7="V",'VA_k1=0.1_k2=0.9'!S438,"")))))))</f>
        <v>0.24673704225551346</v>
      </c>
      <c r="W439" s="133">
        <f>IF($O$15="X",$Q$9,'VA_k1=0.2_k2=0.8'!M438)</f>
        <v>5</v>
      </c>
      <c r="X439" s="133">
        <f>IF($O$15="X",$R$9,IF($N$7="S1",'VA_k1=0.2_k2=0.8'!N438,IF($N$7="S2",'VA_k1=0.2_k2=0.8'!O438,IF($N$7="I",'VA_k1=0.2_k2=0.8'!P438,IF($N$7="R",'VA_k1=0.2_k2=0.8'!Q438,IF($N$7="D",'VA_k1=0.2_k2=0.8'!R438,IF($N$7="V",'VA_k1=0.2_k2=0.8'!S438,"")))))))</f>
        <v>0.24673704225551346</v>
      </c>
      <c r="Y439" s="133">
        <f>IF($O$16="X",$Q$9,'VA_k1=0.3_k2=0.7'!M438)</f>
        <v>5</v>
      </c>
      <c r="Z439" s="133">
        <f>IF($O$16="X",$R$9,IF($N$7="S1",'VA_k1=0.3_k2=0.7'!N438,IF($N$7="S2",'VA_k1=0.3_k2=0.7'!O438,IF($N$7="I",'VA_k1=0.3_k2=0.7'!P438,IF($N$7="R",'VA_k1=0.3_k2=0.7'!Q438,IF($N$7="D",'VA_k1=0.3_k2=0.7'!R438,IF($N$7="V",'VA_k1=0.3_k2=0.7'!S438,"")))))))</f>
        <v>0.24673704225551346</v>
      </c>
      <c r="AA439" s="133">
        <f>IF($O$17="X",$Q$9,'VA_k1=0.4_k2=0.6'!M438)</f>
        <v>5</v>
      </c>
      <c r="AB439" s="133">
        <f>IF($O$17="X",$R$9,IF($N$7="S1",'VA_k1=0.4_k2=0.6'!N438,IF($N$7="S2",'VA_k1=0.4_k2=0.6'!O438,IF($N$7="I",'VA_k1=0.4_k2=0.6'!P438,IF($N$7="R",'VA_k1=0.4_k2=0.6'!Q438,IF($N$7="D",'VA_k1=0.4_k2=0.6'!R438,IF($N$7="V",'VA_k1=0.4_k2=0.6'!S438,"")))))))</f>
        <v>0.24673704225551346</v>
      </c>
      <c r="AC439" s="133">
        <f>IF($O$18="X",$Q$9,'VA_k1=0.5_k2=0.5'!M438)</f>
        <v>5</v>
      </c>
      <c r="AD439" s="133">
        <f>IF($O$18="X",$R$9,IF($N$7="S1",'VA_k1=0.5_k2=0.5'!N438,IF($N$7="S2",'VA_k1=0.5_k2=0.5'!O438,IF($N$7="I",'VA_k1=0.5_k2=0.5'!P438,IF($N$7="R",'VA_k1=0.5_k2=0.5'!Q438,IF($N$7="D",'VA_k1=0.5_k2=0.5'!R438,IF($N$7="V",'VA_k1=0.5_k2=0.5'!S438,"")))))))</f>
        <v>0.24673704225551346</v>
      </c>
      <c r="AE439" s="133">
        <f>IF($O$19="X",$Q$9,'VA_k1=0.6_k2=0.4'!M438)</f>
        <v>5</v>
      </c>
      <c r="AF439" s="133">
        <f>IF($O$19="X",$R$9,IF($N$7="S1",'VA_k1=0.6_k2=0.4'!N438,IF($N$7="S2",'VA_k1=0.6_k2=0.4'!O438,IF($N$7="I",'VA_k1=0.6_k2=0.4'!P438,IF($N$7="R",'VA_k1=0.6_k2=0.4'!Q438,IF($N$7="D",'VA_k1=0.6_k2=0.4'!R438,IF($N$7="V",'VA_k1=0.6_k2=0.4'!S438,"")))))))</f>
        <v>0.24673704225551346</v>
      </c>
      <c r="AG439" s="133">
        <f>IF($O$20="X",$Q$9,'VA_k1=0.7_k2=0.3'!M438)</f>
        <v>5</v>
      </c>
      <c r="AH439" s="133">
        <f>IF($O$20="X",$R$9,IF($N$7="S1",'VA_k1=0.7_k2=0.3'!N438,IF($N$7="S2",'VA_k1=0.7_k2=0.3'!O438,IF($N$7="I",'VA_k1=0.7_k2=0.3'!P438,IF($N$7="R",'VA_k1=0.7_k2=0.3'!Q438,IF($N$7="D",'VA_k1=0.7_k2=0.3'!R438,IF($N$7="V",'VA_k1=0.7_k2=0.3'!S438,"")))))))</f>
        <v>0.24673704225551346</v>
      </c>
      <c r="AI439" s="133">
        <f>IF($O$21="X",$Q$9,'VA_k1=0.8_k2=0.2'!M438)</f>
        <v>5</v>
      </c>
      <c r="AJ439" s="133">
        <f>IF($O$21="X",$R$9,IF($N$7="S1",'VA_k1=0.8_k2=0.2'!N438,IF($N$7="S2",'VA_k1=0.8_k2=0.2'!O438,IF($N$7="I",'VA_k1=0.8_k2=0.2'!P438,IF($N$7="R",'VA_k1=0.8_k2=0.2'!Q438,IF($N$7="D",'VA_k1=0.8_k2=0.2'!R438,IF($N$7="V",'VA_k1=0.8_k2=0.2'!S438,"")))))))</f>
        <v>0.24673704225551346</v>
      </c>
      <c r="AK439" s="133" t="e">
        <f>IF($O$22="X",$Q$9,'VA_k1=0.9_k2=0.1'!M438)</f>
        <v>#N/A</v>
      </c>
      <c r="AL439" s="133" t="e">
        <f>IF($O$22="X",$R$9,IF($N$7="S1",'VA_k1=0.9_k2=0.1'!N438,IF($N$7="S2",'VA_k1=0.9_k2=0.1'!O438,IF($N$7="I",'VA_k1=0.9_k2=0.1'!P438,IF($N$7="R",'VA_k1=0.9_k2=0.1'!Q438,IF($N$7="D",'VA_k1=0.9_k2=0.1'!R438,IF($N$7="V",'VA_k1=0.9_k2=0.1'!S438,"")))))))</f>
        <v>#N/A</v>
      </c>
      <c r="AM439" s="133">
        <f>IF($O$23="X",$Q$9,'VA_k1=1.0_k2=0.0'!M438)</f>
        <v>5</v>
      </c>
      <c r="AN439" s="133">
        <f>IF($O$23="X",$R$9,IF($N$7="S1",'VA_k1=1.0_k2=0.0'!N438,IF($N$7="S2",'VA_k1=1.0_k2=0.0'!O438,IF($N$7="I",'VA_k1=1.0_k2=0.0'!P438,IF($N$7="R",'VA_k1=1.0_k2=0.0'!Q438,IF($N$7="D",'VA_k1=1.0_k2=0.0'!R438,IF($N$7="V",'VA_k1=1.0_k2=0.0'!S438,"")))))))</f>
        <v>0.24673704225551346</v>
      </c>
    </row>
    <row r="440" spans="17:40" x14ac:dyDescent="0.25">
      <c r="Q440" s="133" t="e">
        <f>IF($O$12="X",$Q$9,'RESULTS (2S)'!B454)</f>
        <v>#N/A</v>
      </c>
      <c r="R440" s="133" t="e">
        <f>IF($O$12="X",$R$9,IF($N$7="S1",'RESULTS (2S)'!C454,IF($N$7="S2",'RESULTS (2S)'!D454,IF($N$7="I",'RESULTS (2S)'!E454,IF($N$7="R",'RESULTS (2S)'!F454,IF($N$7="D",'RESULTS (2S)'!G454,IF($N$7="V",'RESULTS (2S)'!H454,"")))))))</f>
        <v>#N/A</v>
      </c>
      <c r="S440" s="133">
        <f>IF($O$13="X",$Q$9,'VA_k1=0.0_k2=1.0'!M439)</f>
        <v>5</v>
      </c>
      <c r="T440" s="133">
        <f>IF($O$13="X",$R$9,IF($N$7="S1",'VA_k1=0.0_k2=1.0'!N439,IF($N$7="S2",'VA_k1=0.0_k2=1.0'!O439,IF($N$7="I",'VA_k1=0.0_k2=1.0'!P439,IF($N$7="R",'VA_k1=0.0_k2=1.0'!Q439,IF($N$7="D",'VA_k1=0.0_k2=1.0'!R439,IF($N$7="V",'VA_k1=0.0_k2=1.0'!S439,"")))))))</f>
        <v>0.24673704225551346</v>
      </c>
      <c r="U440" s="133">
        <f>IF($O$14="X",$Q$9,'VA_k1=0.1_k2=0.9'!M439)</f>
        <v>5</v>
      </c>
      <c r="V440" s="133">
        <f>IF($O$14="X",$R$9,IF($N$7="S1",'VA_k1=0.1_k2=0.9'!N439,IF($N$7="S2",'VA_k1=0.1_k2=0.9'!O439,IF($N$7="I",'VA_k1=0.1_k2=0.9'!P439,IF($N$7="R",'VA_k1=0.1_k2=0.9'!Q439,IF($N$7="D",'VA_k1=0.1_k2=0.9'!R439,IF($N$7="V",'VA_k1=0.1_k2=0.9'!S439,"")))))))</f>
        <v>0.24673704225551346</v>
      </c>
      <c r="W440" s="133">
        <f>IF($O$15="X",$Q$9,'VA_k1=0.2_k2=0.8'!M439)</f>
        <v>5</v>
      </c>
      <c r="X440" s="133">
        <f>IF($O$15="X",$R$9,IF($N$7="S1",'VA_k1=0.2_k2=0.8'!N439,IF($N$7="S2",'VA_k1=0.2_k2=0.8'!O439,IF($N$7="I",'VA_k1=0.2_k2=0.8'!P439,IF($N$7="R",'VA_k1=0.2_k2=0.8'!Q439,IF($N$7="D",'VA_k1=0.2_k2=0.8'!R439,IF($N$7="V",'VA_k1=0.2_k2=0.8'!S439,"")))))))</f>
        <v>0.24673704225551346</v>
      </c>
      <c r="Y440" s="133">
        <f>IF($O$16="X",$Q$9,'VA_k1=0.3_k2=0.7'!M439)</f>
        <v>5</v>
      </c>
      <c r="Z440" s="133">
        <f>IF($O$16="X",$R$9,IF($N$7="S1",'VA_k1=0.3_k2=0.7'!N439,IF($N$7="S2",'VA_k1=0.3_k2=0.7'!O439,IF($N$7="I",'VA_k1=0.3_k2=0.7'!P439,IF($N$7="R",'VA_k1=0.3_k2=0.7'!Q439,IF($N$7="D",'VA_k1=0.3_k2=0.7'!R439,IF($N$7="V",'VA_k1=0.3_k2=0.7'!S439,"")))))))</f>
        <v>0.24673704225551346</v>
      </c>
      <c r="AA440" s="133">
        <f>IF($O$17="X",$Q$9,'VA_k1=0.4_k2=0.6'!M439)</f>
        <v>5</v>
      </c>
      <c r="AB440" s="133">
        <f>IF($O$17="X",$R$9,IF($N$7="S1",'VA_k1=0.4_k2=0.6'!N439,IF($N$7="S2",'VA_k1=0.4_k2=0.6'!O439,IF($N$7="I",'VA_k1=0.4_k2=0.6'!P439,IF($N$7="R",'VA_k1=0.4_k2=0.6'!Q439,IF($N$7="D",'VA_k1=0.4_k2=0.6'!R439,IF($N$7="V",'VA_k1=0.4_k2=0.6'!S439,"")))))))</f>
        <v>0.24673704225551346</v>
      </c>
      <c r="AC440" s="133">
        <f>IF($O$18="X",$Q$9,'VA_k1=0.5_k2=0.5'!M439)</f>
        <v>5</v>
      </c>
      <c r="AD440" s="133">
        <f>IF($O$18="X",$R$9,IF($N$7="S1",'VA_k1=0.5_k2=0.5'!N439,IF($N$7="S2",'VA_k1=0.5_k2=0.5'!O439,IF($N$7="I",'VA_k1=0.5_k2=0.5'!P439,IF($N$7="R",'VA_k1=0.5_k2=0.5'!Q439,IF($N$7="D",'VA_k1=0.5_k2=0.5'!R439,IF($N$7="V",'VA_k1=0.5_k2=0.5'!S439,"")))))))</f>
        <v>0.24673704225551346</v>
      </c>
      <c r="AE440" s="133">
        <f>IF($O$19="X",$Q$9,'VA_k1=0.6_k2=0.4'!M439)</f>
        <v>5</v>
      </c>
      <c r="AF440" s="133">
        <f>IF($O$19="X",$R$9,IF($N$7="S1",'VA_k1=0.6_k2=0.4'!N439,IF($N$7="S2",'VA_k1=0.6_k2=0.4'!O439,IF($N$7="I",'VA_k1=0.6_k2=0.4'!P439,IF($N$7="R",'VA_k1=0.6_k2=0.4'!Q439,IF($N$7="D",'VA_k1=0.6_k2=0.4'!R439,IF($N$7="V",'VA_k1=0.6_k2=0.4'!S439,"")))))))</f>
        <v>0.24673704225551346</v>
      </c>
      <c r="AG440" s="133">
        <f>IF($O$20="X",$Q$9,'VA_k1=0.7_k2=0.3'!M439)</f>
        <v>5</v>
      </c>
      <c r="AH440" s="133">
        <f>IF($O$20="X",$R$9,IF($N$7="S1",'VA_k1=0.7_k2=0.3'!N439,IF($N$7="S2",'VA_k1=0.7_k2=0.3'!O439,IF($N$7="I",'VA_k1=0.7_k2=0.3'!P439,IF($N$7="R",'VA_k1=0.7_k2=0.3'!Q439,IF($N$7="D",'VA_k1=0.7_k2=0.3'!R439,IF($N$7="V",'VA_k1=0.7_k2=0.3'!S439,"")))))))</f>
        <v>0.24673704225551346</v>
      </c>
      <c r="AI440" s="133">
        <f>IF($O$21="X",$Q$9,'VA_k1=0.8_k2=0.2'!M439)</f>
        <v>5</v>
      </c>
      <c r="AJ440" s="133">
        <f>IF($O$21="X",$R$9,IF($N$7="S1",'VA_k1=0.8_k2=0.2'!N439,IF($N$7="S2",'VA_k1=0.8_k2=0.2'!O439,IF($N$7="I",'VA_k1=0.8_k2=0.2'!P439,IF($N$7="R",'VA_k1=0.8_k2=0.2'!Q439,IF($N$7="D",'VA_k1=0.8_k2=0.2'!R439,IF($N$7="V",'VA_k1=0.8_k2=0.2'!S439,"")))))))</f>
        <v>0.24673704225551346</v>
      </c>
      <c r="AK440" s="133" t="e">
        <f>IF($O$22="X",$Q$9,'VA_k1=0.9_k2=0.1'!M439)</f>
        <v>#N/A</v>
      </c>
      <c r="AL440" s="133" t="e">
        <f>IF($O$22="X",$R$9,IF($N$7="S1",'VA_k1=0.9_k2=0.1'!N439,IF($N$7="S2",'VA_k1=0.9_k2=0.1'!O439,IF($N$7="I",'VA_k1=0.9_k2=0.1'!P439,IF($N$7="R",'VA_k1=0.9_k2=0.1'!Q439,IF($N$7="D",'VA_k1=0.9_k2=0.1'!R439,IF($N$7="V",'VA_k1=0.9_k2=0.1'!S439,"")))))))</f>
        <v>#N/A</v>
      </c>
      <c r="AM440" s="133">
        <f>IF($O$23="X",$Q$9,'VA_k1=1.0_k2=0.0'!M439)</f>
        <v>5</v>
      </c>
      <c r="AN440" s="133">
        <f>IF($O$23="X",$R$9,IF($N$7="S1",'VA_k1=1.0_k2=0.0'!N439,IF($N$7="S2",'VA_k1=1.0_k2=0.0'!O439,IF($N$7="I",'VA_k1=1.0_k2=0.0'!P439,IF($N$7="R",'VA_k1=1.0_k2=0.0'!Q439,IF($N$7="D",'VA_k1=1.0_k2=0.0'!R439,IF($N$7="V",'VA_k1=1.0_k2=0.0'!S439,"")))))))</f>
        <v>0.24673704225551346</v>
      </c>
    </row>
    <row r="441" spans="17:40" x14ac:dyDescent="0.25">
      <c r="Q441" s="133" t="e">
        <f>IF($O$12="X",$Q$9,'RESULTS (2S)'!B455)</f>
        <v>#N/A</v>
      </c>
      <c r="R441" s="133" t="e">
        <f>IF($O$12="X",$R$9,IF($N$7="S1",'RESULTS (2S)'!C455,IF($N$7="S2",'RESULTS (2S)'!D455,IF($N$7="I",'RESULTS (2S)'!E455,IF($N$7="R",'RESULTS (2S)'!F455,IF($N$7="D",'RESULTS (2S)'!G455,IF($N$7="V",'RESULTS (2S)'!H455,"")))))))</f>
        <v>#N/A</v>
      </c>
      <c r="S441" s="133">
        <f>IF($O$13="X",$Q$9,'VA_k1=0.0_k2=1.0'!M440)</f>
        <v>5</v>
      </c>
      <c r="T441" s="133">
        <f>IF($O$13="X",$R$9,IF($N$7="S1",'VA_k1=0.0_k2=1.0'!N440,IF($N$7="S2",'VA_k1=0.0_k2=1.0'!O440,IF($N$7="I",'VA_k1=0.0_k2=1.0'!P440,IF($N$7="R",'VA_k1=0.0_k2=1.0'!Q440,IF($N$7="D",'VA_k1=0.0_k2=1.0'!R440,IF($N$7="V",'VA_k1=0.0_k2=1.0'!S440,"")))))))</f>
        <v>0.24673704225551346</v>
      </c>
      <c r="U441" s="133">
        <f>IF($O$14="X",$Q$9,'VA_k1=0.1_k2=0.9'!M440)</f>
        <v>5</v>
      </c>
      <c r="V441" s="133">
        <f>IF($O$14="X",$R$9,IF($N$7="S1",'VA_k1=0.1_k2=0.9'!N440,IF($N$7="S2",'VA_k1=0.1_k2=0.9'!O440,IF($N$7="I",'VA_k1=0.1_k2=0.9'!P440,IF($N$7="R",'VA_k1=0.1_k2=0.9'!Q440,IF($N$7="D",'VA_k1=0.1_k2=0.9'!R440,IF($N$7="V",'VA_k1=0.1_k2=0.9'!S440,"")))))))</f>
        <v>0.24673704225551346</v>
      </c>
      <c r="W441" s="133">
        <f>IF($O$15="X",$Q$9,'VA_k1=0.2_k2=0.8'!M440)</f>
        <v>5</v>
      </c>
      <c r="X441" s="133">
        <f>IF($O$15="X",$R$9,IF($N$7="S1",'VA_k1=0.2_k2=0.8'!N440,IF($N$7="S2",'VA_k1=0.2_k2=0.8'!O440,IF($N$7="I",'VA_k1=0.2_k2=0.8'!P440,IF($N$7="R",'VA_k1=0.2_k2=0.8'!Q440,IF($N$7="D",'VA_k1=0.2_k2=0.8'!R440,IF($N$7="V",'VA_k1=0.2_k2=0.8'!S440,"")))))))</f>
        <v>0.24673704225551346</v>
      </c>
      <c r="Y441" s="133">
        <f>IF($O$16="X",$Q$9,'VA_k1=0.3_k2=0.7'!M440)</f>
        <v>5</v>
      </c>
      <c r="Z441" s="133">
        <f>IF($O$16="X",$R$9,IF($N$7="S1",'VA_k1=0.3_k2=0.7'!N440,IF($N$7="S2",'VA_k1=0.3_k2=0.7'!O440,IF($N$7="I",'VA_k1=0.3_k2=0.7'!P440,IF($N$7="R",'VA_k1=0.3_k2=0.7'!Q440,IF($N$7="D",'VA_k1=0.3_k2=0.7'!R440,IF($N$7="V",'VA_k1=0.3_k2=0.7'!S440,"")))))))</f>
        <v>0.24673704225551346</v>
      </c>
      <c r="AA441" s="133">
        <f>IF($O$17="X",$Q$9,'VA_k1=0.4_k2=0.6'!M440)</f>
        <v>5</v>
      </c>
      <c r="AB441" s="133">
        <f>IF($O$17="X",$R$9,IF($N$7="S1",'VA_k1=0.4_k2=0.6'!N440,IF($N$7="S2",'VA_k1=0.4_k2=0.6'!O440,IF($N$7="I",'VA_k1=0.4_k2=0.6'!P440,IF($N$7="R",'VA_k1=0.4_k2=0.6'!Q440,IF($N$7="D",'VA_k1=0.4_k2=0.6'!R440,IF($N$7="V",'VA_k1=0.4_k2=0.6'!S440,"")))))))</f>
        <v>0.24673704225551346</v>
      </c>
      <c r="AC441" s="133">
        <f>IF($O$18="X",$Q$9,'VA_k1=0.5_k2=0.5'!M440)</f>
        <v>5</v>
      </c>
      <c r="AD441" s="133">
        <f>IF($O$18="X",$R$9,IF($N$7="S1",'VA_k1=0.5_k2=0.5'!N440,IF($N$7="S2",'VA_k1=0.5_k2=0.5'!O440,IF($N$7="I",'VA_k1=0.5_k2=0.5'!P440,IF($N$7="R",'VA_k1=0.5_k2=0.5'!Q440,IF($N$7="D",'VA_k1=0.5_k2=0.5'!R440,IF($N$7="V",'VA_k1=0.5_k2=0.5'!S440,"")))))))</f>
        <v>0.24673704225551346</v>
      </c>
      <c r="AE441" s="133">
        <f>IF($O$19="X",$Q$9,'VA_k1=0.6_k2=0.4'!M440)</f>
        <v>5</v>
      </c>
      <c r="AF441" s="133">
        <f>IF($O$19="X",$R$9,IF($N$7="S1",'VA_k1=0.6_k2=0.4'!N440,IF($N$7="S2",'VA_k1=0.6_k2=0.4'!O440,IF($N$7="I",'VA_k1=0.6_k2=0.4'!P440,IF($N$7="R",'VA_k1=0.6_k2=0.4'!Q440,IF($N$7="D",'VA_k1=0.6_k2=0.4'!R440,IF($N$7="V",'VA_k1=0.6_k2=0.4'!S440,"")))))))</f>
        <v>0.24673704225551346</v>
      </c>
      <c r="AG441" s="133">
        <f>IF($O$20="X",$Q$9,'VA_k1=0.7_k2=0.3'!M440)</f>
        <v>5</v>
      </c>
      <c r="AH441" s="133">
        <f>IF($O$20="X",$R$9,IF($N$7="S1",'VA_k1=0.7_k2=0.3'!N440,IF($N$7="S2",'VA_k1=0.7_k2=0.3'!O440,IF($N$7="I",'VA_k1=0.7_k2=0.3'!P440,IF($N$7="R",'VA_k1=0.7_k2=0.3'!Q440,IF($N$7="D",'VA_k1=0.7_k2=0.3'!R440,IF($N$7="V",'VA_k1=0.7_k2=0.3'!S440,"")))))))</f>
        <v>0.24673704225551346</v>
      </c>
      <c r="AI441" s="133">
        <f>IF($O$21="X",$Q$9,'VA_k1=0.8_k2=0.2'!M440)</f>
        <v>5</v>
      </c>
      <c r="AJ441" s="133">
        <f>IF($O$21="X",$R$9,IF($N$7="S1",'VA_k1=0.8_k2=0.2'!N440,IF($N$7="S2",'VA_k1=0.8_k2=0.2'!O440,IF($N$7="I",'VA_k1=0.8_k2=0.2'!P440,IF($N$7="R",'VA_k1=0.8_k2=0.2'!Q440,IF($N$7="D",'VA_k1=0.8_k2=0.2'!R440,IF($N$7="V",'VA_k1=0.8_k2=0.2'!S440,"")))))))</f>
        <v>0.24673704225551346</v>
      </c>
      <c r="AK441" s="133" t="e">
        <f>IF($O$22="X",$Q$9,'VA_k1=0.9_k2=0.1'!M440)</f>
        <v>#N/A</v>
      </c>
      <c r="AL441" s="133" t="e">
        <f>IF($O$22="X",$R$9,IF($N$7="S1",'VA_k1=0.9_k2=0.1'!N440,IF($N$7="S2",'VA_k1=0.9_k2=0.1'!O440,IF($N$7="I",'VA_k1=0.9_k2=0.1'!P440,IF($N$7="R",'VA_k1=0.9_k2=0.1'!Q440,IF($N$7="D",'VA_k1=0.9_k2=0.1'!R440,IF($N$7="V",'VA_k1=0.9_k2=0.1'!S440,"")))))))</f>
        <v>#N/A</v>
      </c>
      <c r="AM441" s="133">
        <f>IF($O$23="X",$Q$9,'VA_k1=1.0_k2=0.0'!M440)</f>
        <v>5</v>
      </c>
      <c r="AN441" s="133">
        <f>IF($O$23="X",$R$9,IF($N$7="S1",'VA_k1=1.0_k2=0.0'!N440,IF($N$7="S2",'VA_k1=1.0_k2=0.0'!O440,IF($N$7="I",'VA_k1=1.0_k2=0.0'!P440,IF($N$7="R",'VA_k1=1.0_k2=0.0'!Q440,IF($N$7="D",'VA_k1=1.0_k2=0.0'!R440,IF($N$7="V",'VA_k1=1.0_k2=0.0'!S440,"")))))))</f>
        <v>0.24673704225551346</v>
      </c>
    </row>
    <row r="442" spans="17:40" x14ac:dyDescent="0.25">
      <c r="Q442" s="133" t="e">
        <f>IF($O$12="X",$Q$9,'RESULTS (2S)'!B456)</f>
        <v>#N/A</v>
      </c>
      <c r="R442" s="133" t="e">
        <f>IF($O$12="X",$R$9,IF($N$7="S1",'RESULTS (2S)'!C456,IF($N$7="S2",'RESULTS (2S)'!D456,IF($N$7="I",'RESULTS (2S)'!E456,IF($N$7="R",'RESULTS (2S)'!F456,IF($N$7="D",'RESULTS (2S)'!G456,IF($N$7="V",'RESULTS (2S)'!H456,"")))))))</f>
        <v>#N/A</v>
      </c>
      <c r="S442" s="133">
        <f>IF($O$13="X",$Q$9,'VA_k1=0.0_k2=1.0'!M441)</f>
        <v>5</v>
      </c>
      <c r="T442" s="133">
        <f>IF($O$13="X",$R$9,IF($N$7="S1",'VA_k1=0.0_k2=1.0'!N441,IF($N$7="S2",'VA_k1=0.0_k2=1.0'!O441,IF($N$7="I",'VA_k1=0.0_k2=1.0'!P441,IF($N$7="R",'VA_k1=0.0_k2=1.0'!Q441,IF($N$7="D",'VA_k1=0.0_k2=1.0'!R441,IF($N$7="V",'VA_k1=0.0_k2=1.0'!S441,"")))))))</f>
        <v>0.24673704225551346</v>
      </c>
      <c r="U442" s="133">
        <f>IF($O$14="X",$Q$9,'VA_k1=0.1_k2=0.9'!M441)</f>
        <v>5</v>
      </c>
      <c r="V442" s="133">
        <f>IF($O$14="X",$R$9,IF($N$7="S1",'VA_k1=0.1_k2=0.9'!N441,IF($N$7="S2",'VA_k1=0.1_k2=0.9'!O441,IF($N$7="I",'VA_k1=0.1_k2=0.9'!P441,IF($N$7="R",'VA_k1=0.1_k2=0.9'!Q441,IF($N$7="D",'VA_k1=0.1_k2=0.9'!R441,IF($N$7="V",'VA_k1=0.1_k2=0.9'!S441,"")))))))</f>
        <v>0.24673704225551346</v>
      </c>
      <c r="W442" s="133">
        <f>IF($O$15="X",$Q$9,'VA_k1=0.2_k2=0.8'!M441)</f>
        <v>5</v>
      </c>
      <c r="X442" s="133">
        <f>IF($O$15="X",$R$9,IF($N$7="S1",'VA_k1=0.2_k2=0.8'!N441,IF($N$7="S2",'VA_k1=0.2_k2=0.8'!O441,IF($N$7="I",'VA_k1=0.2_k2=0.8'!P441,IF($N$7="R",'VA_k1=0.2_k2=0.8'!Q441,IF($N$7="D",'VA_k1=0.2_k2=0.8'!R441,IF($N$7="V",'VA_k1=0.2_k2=0.8'!S441,"")))))))</f>
        <v>0.24673704225551346</v>
      </c>
      <c r="Y442" s="133">
        <f>IF($O$16="X",$Q$9,'VA_k1=0.3_k2=0.7'!M441)</f>
        <v>5</v>
      </c>
      <c r="Z442" s="133">
        <f>IF($O$16="X",$R$9,IF($N$7="S1",'VA_k1=0.3_k2=0.7'!N441,IF($N$7="S2",'VA_k1=0.3_k2=0.7'!O441,IF($N$7="I",'VA_k1=0.3_k2=0.7'!P441,IF($N$7="R",'VA_k1=0.3_k2=0.7'!Q441,IF($N$7="D",'VA_k1=0.3_k2=0.7'!R441,IF($N$7="V",'VA_k1=0.3_k2=0.7'!S441,"")))))))</f>
        <v>0.24673704225551346</v>
      </c>
      <c r="AA442" s="133">
        <f>IF($O$17="X",$Q$9,'VA_k1=0.4_k2=0.6'!M441)</f>
        <v>5</v>
      </c>
      <c r="AB442" s="133">
        <f>IF($O$17="X",$R$9,IF($N$7="S1",'VA_k1=0.4_k2=0.6'!N441,IF($N$7="S2",'VA_k1=0.4_k2=0.6'!O441,IF($N$7="I",'VA_k1=0.4_k2=0.6'!P441,IF($N$7="R",'VA_k1=0.4_k2=0.6'!Q441,IF($N$7="D",'VA_k1=0.4_k2=0.6'!R441,IF($N$7="V",'VA_k1=0.4_k2=0.6'!S441,"")))))))</f>
        <v>0.24673704225551346</v>
      </c>
      <c r="AC442" s="133">
        <f>IF($O$18="X",$Q$9,'VA_k1=0.5_k2=0.5'!M441)</f>
        <v>5</v>
      </c>
      <c r="AD442" s="133">
        <f>IF($O$18="X",$R$9,IF($N$7="S1",'VA_k1=0.5_k2=0.5'!N441,IF($N$7="S2",'VA_k1=0.5_k2=0.5'!O441,IF($N$7="I",'VA_k1=0.5_k2=0.5'!P441,IF($N$7="R",'VA_k1=0.5_k2=0.5'!Q441,IF($N$7="D",'VA_k1=0.5_k2=0.5'!R441,IF($N$7="V",'VA_k1=0.5_k2=0.5'!S441,"")))))))</f>
        <v>0.24673704225551346</v>
      </c>
      <c r="AE442" s="133">
        <f>IF($O$19="X",$Q$9,'VA_k1=0.6_k2=0.4'!M441)</f>
        <v>5</v>
      </c>
      <c r="AF442" s="133">
        <f>IF($O$19="X",$R$9,IF($N$7="S1",'VA_k1=0.6_k2=0.4'!N441,IF($N$7="S2",'VA_k1=0.6_k2=0.4'!O441,IF($N$7="I",'VA_k1=0.6_k2=0.4'!P441,IF($N$7="R",'VA_k1=0.6_k2=0.4'!Q441,IF($N$7="D",'VA_k1=0.6_k2=0.4'!R441,IF($N$7="V",'VA_k1=0.6_k2=0.4'!S441,"")))))))</f>
        <v>0.24673704225551346</v>
      </c>
      <c r="AG442" s="133">
        <f>IF($O$20="X",$Q$9,'VA_k1=0.7_k2=0.3'!M441)</f>
        <v>5</v>
      </c>
      <c r="AH442" s="133">
        <f>IF($O$20="X",$R$9,IF($N$7="S1",'VA_k1=0.7_k2=0.3'!N441,IF($N$7="S2",'VA_k1=0.7_k2=0.3'!O441,IF($N$7="I",'VA_k1=0.7_k2=0.3'!P441,IF($N$7="R",'VA_k1=0.7_k2=0.3'!Q441,IF($N$7="D",'VA_k1=0.7_k2=0.3'!R441,IF($N$7="V",'VA_k1=0.7_k2=0.3'!S441,"")))))))</f>
        <v>0.24673704225551346</v>
      </c>
      <c r="AI442" s="133">
        <f>IF($O$21="X",$Q$9,'VA_k1=0.8_k2=0.2'!M441)</f>
        <v>5</v>
      </c>
      <c r="AJ442" s="133">
        <f>IF($O$21="X",$R$9,IF($N$7="S1",'VA_k1=0.8_k2=0.2'!N441,IF($N$7="S2",'VA_k1=0.8_k2=0.2'!O441,IF($N$7="I",'VA_k1=0.8_k2=0.2'!P441,IF($N$7="R",'VA_k1=0.8_k2=0.2'!Q441,IF($N$7="D",'VA_k1=0.8_k2=0.2'!R441,IF($N$7="V",'VA_k1=0.8_k2=0.2'!S441,"")))))))</f>
        <v>0.24673704225551346</v>
      </c>
      <c r="AK442" s="133" t="e">
        <f>IF($O$22="X",$Q$9,'VA_k1=0.9_k2=0.1'!M441)</f>
        <v>#N/A</v>
      </c>
      <c r="AL442" s="133" t="e">
        <f>IF($O$22="X",$R$9,IF($N$7="S1",'VA_k1=0.9_k2=0.1'!N441,IF($N$7="S2",'VA_k1=0.9_k2=0.1'!O441,IF($N$7="I",'VA_k1=0.9_k2=0.1'!P441,IF($N$7="R",'VA_k1=0.9_k2=0.1'!Q441,IF($N$7="D",'VA_k1=0.9_k2=0.1'!R441,IF($N$7="V",'VA_k1=0.9_k2=0.1'!S441,"")))))))</f>
        <v>#N/A</v>
      </c>
      <c r="AM442" s="133">
        <f>IF($O$23="X",$Q$9,'VA_k1=1.0_k2=0.0'!M441)</f>
        <v>5</v>
      </c>
      <c r="AN442" s="133">
        <f>IF($O$23="X",$R$9,IF($N$7="S1",'VA_k1=1.0_k2=0.0'!N441,IF($N$7="S2",'VA_k1=1.0_k2=0.0'!O441,IF($N$7="I",'VA_k1=1.0_k2=0.0'!P441,IF($N$7="R",'VA_k1=1.0_k2=0.0'!Q441,IF($N$7="D",'VA_k1=1.0_k2=0.0'!R441,IF($N$7="V",'VA_k1=1.0_k2=0.0'!S441,"")))))))</f>
        <v>0.24673704225551346</v>
      </c>
    </row>
    <row r="443" spans="17:40" x14ac:dyDescent="0.25">
      <c r="Q443" s="133" t="e">
        <f>IF($O$12="X",$Q$9,'RESULTS (2S)'!B457)</f>
        <v>#N/A</v>
      </c>
      <c r="R443" s="133" t="e">
        <f>IF($O$12="X",$R$9,IF($N$7="S1",'RESULTS (2S)'!C457,IF($N$7="S2",'RESULTS (2S)'!D457,IF($N$7="I",'RESULTS (2S)'!E457,IF($N$7="R",'RESULTS (2S)'!F457,IF($N$7="D",'RESULTS (2S)'!G457,IF($N$7="V",'RESULTS (2S)'!H457,"")))))))</f>
        <v>#N/A</v>
      </c>
      <c r="S443" s="133">
        <f>IF($O$13="X",$Q$9,'VA_k1=0.0_k2=1.0'!M442)</f>
        <v>5</v>
      </c>
      <c r="T443" s="133">
        <f>IF($O$13="X",$R$9,IF($N$7="S1",'VA_k1=0.0_k2=1.0'!N442,IF($N$7="S2",'VA_k1=0.0_k2=1.0'!O442,IF($N$7="I",'VA_k1=0.0_k2=1.0'!P442,IF($N$7="R",'VA_k1=0.0_k2=1.0'!Q442,IF($N$7="D",'VA_k1=0.0_k2=1.0'!R442,IF($N$7="V",'VA_k1=0.0_k2=1.0'!S442,"")))))))</f>
        <v>0.24673704225551346</v>
      </c>
      <c r="U443" s="133">
        <f>IF($O$14="X",$Q$9,'VA_k1=0.1_k2=0.9'!M442)</f>
        <v>5</v>
      </c>
      <c r="V443" s="133">
        <f>IF($O$14="X",$R$9,IF($N$7="S1",'VA_k1=0.1_k2=0.9'!N442,IF($N$7="S2",'VA_k1=0.1_k2=0.9'!O442,IF($N$7="I",'VA_k1=0.1_k2=0.9'!P442,IF($N$7="R",'VA_k1=0.1_k2=0.9'!Q442,IF($N$7="D",'VA_k1=0.1_k2=0.9'!R442,IF($N$7="V",'VA_k1=0.1_k2=0.9'!S442,"")))))))</f>
        <v>0.24673704225551346</v>
      </c>
      <c r="W443" s="133">
        <f>IF($O$15="X",$Q$9,'VA_k1=0.2_k2=0.8'!M442)</f>
        <v>5</v>
      </c>
      <c r="X443" s="133">
        <f>IF($O$15="X",$R$9,IF($N$7="S1",'VA_k1=0.2_k2=0.8'!N442,IF($N$7="S2",'VA_k1=0.2_k2=0.8'!O442,IF($N$7="I",'VA_k1=0.2_k2=0.8'!P442,IF($N$7="R",'VA_k1=0.2_k2=0.8'!Q442,IF($N$7="D",'VA_k1=0.2_k2=0.8'!R442,IF($N$7="V",'VA_k1=0.2_k2=0.8'!S442,"")))))))</f>
        <v>0.24673704225551346</v>
      </c>
      <c r="Y443" s="133">
        <f>IF($O$16="X",$Q$9,'VA_k1=0.3_k2=0.7'!M442)</f>
        <v>5</v>
      </c>
      <c r="Z443" s="133">
        <f>IF($O$16="X",$R$9,IF($N$7="S1",'VA_k1=0.3_k2=0.7'!N442,IF($N$7="S2",'VA_k1=0.3_k2=0.7'!O442,IF($N$7="I",'VA_k1=0.3_k2=0.7'!P442,IF($N$7="R",'VA_k1=0.3_k2=0.7'!Q442,IF($N$7="D",'VA_k1=0.3_k2=0.7'!R442,IF($N$7="V",'VA_k1=0.3_k2=0.7'!S442,"")))))))</f>
        <v>0.24673704225551346</v>
      </c>
      <c r="AA443" s="133">
        <f>IF($O$17="X",$Q$9,'VA_k1=0.4_k2=0.6'!M442)</f>
        <v>5</v>
      </c>
      <c r="AB443" s="133">
        <f>IF($O$17="X",$R$9,IF($N$7="S1",'VA_k1=0.4_k2=0.6'!N442,IF($N$7="S2",'VA_k1=0.4_k2=0.6'!O442,IF($N$7="I",'VA_k1=0.4_k2=0.6'!P442,IF($N$7="R",'VA_k1=0.4_k2=0.6'!Q442,IF($N$7="D",'VA_k1=0.4_k2=0.6'!R442,IF($N$7="V",'VA_k1=0.4_k2=0.6'!S442,"")))))))</f>
        <v>0.24673704225551346</v>
      </c>
      <c r="AC443" s="133">
        <f>IF($O$18="X",$Q$9,'VA_k1=0.5_k2=0.5'!M442)</f>
        <v>5</v>
      </c>
      <c r="AD443" s="133">
        <f>IF($O$18="X",$R$9,IF($N$7="S1",'VA_k1=0.5_k2=0.5'!N442,IF($N$7="S2",'VA_k1=0.5_k2=0.5'!O442,IF($N$7="I",'VA_k1=0.5_k2=0.5'!P442,IF($N$7="R",'VA_k1=0.5_k2=0.5'!Q442,IF($N$7="D",'VA_k1=0.5_k2=0.5'!R442,IF($N$7="V",'VA_k1=0.5_k2=0.5'!S442,"")))))))</f>
        <v>0.24673704225551346</v>
      </c>
      <c r="AE443" s="133">
        <f>IF($O$19="X",$Q$9,'VA_k1=0.6_k2=0.4'!M442)</f>
        <v>5</v>
      </c>
      <c r="AF443" s="133">
        <f>IF($O$19="X",$R$9,IF($N$7="S1",'VA_k1=0.6_k2=0.4'!N442,IF($N$7="S2",'VA_k1=0.6_k2=0.4'!O442,IF($N$7="I",'VA_k1=0.6_k2=0.4'!P442,IF($N$7="R",'VA_k1=0.6_k2=0.4'!Q442,IF($N$7="D",'VA_k1=0.6_k2=0.4'!R442,IF($N$7="V",'VA_k1=0.6_k2=0.4'!S442,"")))))))</f>
        <v>0.24673704225551346</v>
      </c>
      <c r="AG443" s="133">
        <f>IF($O$20="X",$Q$9,'VA_k1=0.7_k2=0.3'!M442)</f>
        <v>5</v>
      </c>
      <c r="AH443" s="133">
        <f>IF($O$20="X",$R$9,IF($N$7="S1",'VA_k1=0.7_k2=0.3'!N442,IF($N$7="S2",'VA_k1=0.7_k2=0.3'!O442,IF($N$7="I",'VA_k1=0.7_k2=0.3'!P442,IF($N$7="R",'VA_k1=0.7_k2=0.3'!Q442,IF($N$7="D",'VA_k1=0.7_k2=0.3'!R442,IF($N$7="V",'VA_k1=0.7_k2=0.3'!S442,"")))))))</f>
        <v>0.24673704225551346</v>
      </c>
      <c r="AI443" s="133">
        <f>IF($O$21="X",$Q$9,'VA_k1=0.8_k2=0.2'!M442)</f>
        <v>5</v>
      </c>
      <c r="AJ443" s="133">
        <f>IF($O$21="X",$R$9,IF($N$7="S1",'VA_k1=0.8_k2=0.2'!N442,IF($N$7="S2",'VA_k1=0.8_k2=0.2'!O442,IF($N$7="I",'VA_k1=0.8_k2=0.2'!P442,IF($N$7="R",'VA_k1=0.8_k2=0.2'!Q442,IF($N$7="D",'VA_k1=0.8_k2=0.2'!R442,IF($N$7="V",'VA_k1=0.8_k2=0.2'!S442,"")))))))</f>
        <v>0.24673704225551346</v>
      </c>
      <c r="AK443" s="133" t="e">
        <f>IF($O$22="X",$Q$9,'VA_k1=0.9_k2=0.1'!M442)</f>
        <v>#N/A</v>
      </c>
      <c r="AL443" s="133" t="e">
        <f>IF($O$22="X",$R$9,IF($N$7="S1",'VA_k1=0.9_k2=0.1'!N442,IF($N$7="S2",'VA_k1=0.9_k2=0.1'!O442,IF($N$7="I",'VA_k1=0.9_k2=0.1'!P442,IF($N$7="R",'VA_k1=0.9_k2=0.1'!Q442,IF($N$7="D",'VA_k1=0.9_k2=0.1'!R442,IF($N$7="V",'VA_k1=0.9_k2=0.1'!S442,"")))))))</f>
        <v>#N/A</v>
      </c>
      <c r="AM443" s="133">
        <f>IF($O$23="X",$Q$9,'VA_k1=1.0_k2=0.0'!M442)</f>
        <v>5</v>
      </c>
      <c r="AN443" s="133">
        <f>IF($O$23="X",$R$9,IF($N$7="S1",'VA_k1=1.0_k2=0.0'!N442,IF($N$7="S2",'VA_k1=1.0_k2=0.0'!O442,IF($N$7="I",'VA_k1=1.0_k2=0.0'!P442,IF($N$7="R",'VA_k1=1.0_k2=0.0'!Q442,IF($N$7="D",'VA_k1=1.0_k2=0.0'!R442,IF($N$7="V",'VA_k1=1.0_k2=0.0'!S442,"")))))))</f>
        <v>0.24673704225551346</v>
      </c>
    </row>
    <row r="444" spans="17:40" x14ac:dyDescent="0.25">
      <c r="Q444" s="133" t="e">
        <f>IF($O$12="X",$Q$9,'RESULTS (2S)'!B458)</f>
        <v>#N/A</v>
      </c>
      <c r="R444" s="133" t="e">
        <f>IF($O$12="X",$R$9,IF($N$7="S1",'RESULTS (2S)'!C458,IF($N$7="S2",'RESULTS (2S)'!D458,IF($N$7="I",'RESULTS (2S)'!E458,IF($N$7="R",'RESULTS (2S)'!F458,IF($N$7="D",'RESULTS (2S)'!G458,IF($N$7="V",'RESULTS (2S)'!H458,"")))))))</f>
        <v>#N/A</v>
      </c>
      <c r="S444" s="133">
        <f>IF($O$13="X",$Q$9,'VA_k1=0.0_k2=1.0'!M443)</f>
        <v>5</v>
      </c>
      <c r="T444" s="133">
        <f>IF($O$13="X",$R$9,IF($N$7="S1",'VA_k1=0.0_k2=1.0'!N443,IF($N$7="S2",'VA_k1=0.0_k2=1.0'!O443,IF($N$7="I",'VA_k1=0.0_k2=1.0'!P443,IF($N$7="R",'VA_k1=0.0_k2=1.0'!Q443,IF($N$7="D",'VA_k1=0.0_k2=1.0'!R443,IF($N$7="V",'VA_k1=0.0_k2=1.0'!S443,"")))))))</f>
        <v>0.24673704225551346</v>
      </c>
      <c r="U444" s="133">
        <f>IF($O$14="X",$Q$9,'VA_k1=0.1_k2=0.9'!M443)</f>
        <v>5</v>
      </c>
      <c r="V444" s="133">
        <f>IF($O$14="X",$R$9,IF($N$7="S1",'VA_k1=0.1_k2=0.9'!N443,IF($N$7="S2",'VA_k1=0.1_k2=0.9'!O443,IF($N$7="I",'VA_k1=0.1_k2=0.9'!P443,IF($N$7="R",'VA_k1=0.1_k2=0.9'!Q443,IF($N$7="D",'VA_k1=0.1_k2=0.9'!R443,IF($N$7="V",'VA_k1=0.1_k2=0.9'!S443,"")))))))</f>
        <v>0.24673704225551346</v>
      </c>
      <c r="W444" s="133">
        <f>IF($O$15="X",$Q$9,'VA_k1=0.2_k2=0.8'!M443)</f>
        <v>5</v>
      </c>
      <c r="X444" s="133">
        <f>IF($O$15="X",$R$9,IF($N$7="S1",'VA_k1=0.2_k2=0.8'!N443,IF($N$7="S2",'VA_k1=0.2_k2=0.8'!O443,IF($N$7="I",'VA_k1=0.2_k2=0.8'!P443,IF($N$7="R",'VA_k1=0.2_k2=0.8'!Q443,IF($N$7="D",'VA_k1=0.2_k2=0.8'!R443,IF($N$7="V",'VA_k1=0.2_k2=0.8'!S443,"")))))))</f>
        <v>0.24673704225551346</v>
      </c>
      <c r="Y444" s="133">
        <f>IF($O$16="X",$Q$9,'VA_k1=0.3_k2=0.7'!M443)</f>
        <v>5</v>
      </c>
      <c r="Z444" s="133">
        <f>IF($O$16="X",$R$9,IF($N$7="S1",'VA_k1=0.3_k2=0.7'!N443,IF($N$7="S2",'VA_k1=0.3_k2=0.7'!O443,IF($N$7="I",'VA_k1=0.3_k2=0.7'!P443,IF($N$7="R",'VA_k1=0.3_k2=0.7'!Q443,IF($N$7="D",'VA_k1=0.3_k2=0.7'!R443,IF($N$7="V",'VA_k1=0.3_k2=0.7'!S443,"")))))))</f>
        <v>0.24673704225551346</v>
      </c>
      <c r="AA444" s="133">
        <f>IF($O$17="X",$Q$9,'VA_k1=0.4_k2=0.6'!M443)</f>
        <v>5</v>
      </c>
      <c r="AB444" s="133">
        <f>IF($O$17="X",$R$9,IF($N$7="S1",'VA_k1=0.4_k2=0.6'!N443,IF($N$7="S2",'VA_k1=0.4_k2=0.6'!O443,IF($N$7="I",'VA_k1=0.4_k2=0.6'!P443,IF($N$7="R",'VA_k1=0.4_k2=0.6'!Q443,IF($N$7="D",'VA_k1=0.4_k2=0.6'!R443,IF($N$7="V",'VA_k1=0.4_k2=0.6'!S443,"")))))))</f>
        <v>0.24673704225551346</v>
      </c>
      <c r="AC444" s="133">
        <f>IF($O$18="X",$Q$9,'VA_k1=0.5_k2=0.5'!M443)</f>
        <v>5</v>
      </c>
      <c r="AD444" s="133">
        <f>IF($O$18="X",$R$9,IF($N$7="S1",'VA_k1=0.5_k2=0.5'!N443,IF($N$7="S2",'VA_k1=0.5_k2=0.5'!O443,IF($N$7="I",'VA_k1=0.5_k2=0.5'!P443,IF($N$7="R",'VA_k1=0.5_k2=0.5'!Q443,IF($N$7="D",'VA_k1=0.5_k2=0.5'!R443,IF($N$7="V",'VA_k1=0.5_k2=0.5'!S443,"")))))))</f>
        <v>0.24673704225551346</v>
      </c>
      <c r="AE444" s="133">
        <f>IF($O$19="X",$Q$9,'VA_k1=0.6_k2=0.4'!M443)</f>
        <v>5</v>
      </c>
      <c r="AF444" s="133">
        <f>IF($O$19="X",$R$9,IF($N$7="S1",'VA_k1=0.6_k2=0.4'!N443,IF($N$7="S2",'VA_k1=0.6_k2=0.4'!O443,IF($N$7="I",'VA_k1=0.6_k2=0.4'!P443,IF($N$7="R",'VA_k1=0.6_k2=0.4'!Q443,IF($N$7="D",'VA_k1=0.6_k2=0.4'!R443,IF($N$7="V",'VA_k1=0.6_k2=0.4'!S443,"")))))))</f>
        <v>0.24673704225551346</v>
      </c>
      <c r="AG444" s="133">
        <f>IF($O$20="X",$Q$9,'VA_k1=0.7_k2=0.3'!M443)</f>
        <v>5</v>
      </c>
      <c r="AH444" s="133">
        <f>IF($O$20="X",$R$9,IF($N$7="S1",'VA_k1=0.7_k2=0.3'!N443,IF($N$7="S2",'VA_k1=0.7_k2=0.3'!O443,IF($N$7="I",'VA_k1=0.7_k2=0.3'!P443,IF($N$7="R",'VA_k1=0.7_k2=0.3'!Q443,IF($N$7="D",'VA_k1=0.7_k2=0.3'!R443,IF($N$7="V",'VA_k1=0.7_k2=0.3'!S443,"")))))))</f>
        <v>0.24673704225551346</v>
      </c>
      <c r="AI444" s="133">
        <f>IF($O$21="X",$Q$9,'VA_k1=0.8_k2=0.2'!M443)</f>
        <v>5</v>
      </c>
      <c r="AJ444" s="133">
        <f>IF($O$21="X",$R$9,IF($N$7="S1",'VA_k1=0.8_k2=0.2'!N443,IF($N$7="S2",'VA_k1=0.8_k2=0.2'!O443,IF($N$7="I",'VA_k1=0.8_k2=0.2'!P443,IF($N$7="R",'VA_k1=0.8_k2=0.2'!Q443,IF($N$7="D",'VA_k1=0.8_k2=0.2'!R443,IF($N$7="V",'VA_k1=0.8_k2=0.2'!S443,"")))))))</f>
        <v>0.24673704225551346</v>
      </c>
      <c r="AK444" s="133" t="e">
        <f>IF($O$22="X",$Q$9,'VA_k1=0.9_k2=0.1'!M443)</f>
        <v>#N/A</v>
      </c>
      <c r="AL444" s="133" t="e">
        <f>IF($O$22="X",$R$9,IF($N$7="S1",'VA_k1=0.9_k2=0.1'!N443,IF($N$7="S2",'VA_k1=0.9_k2=0.1'!O443,IF($N$7="I",'VA_k1=0.9_k2=0.1'!P443,IF($N$7="R",'VA_k1=0.9_k2=0.1'!Q443,IF($N$7="D",'VA_k1=0.9_k2=0.1'!R443,IF($N$7="V",'VA_k1=0.9_k2=0.1'!S443,"")))))))</f>
        <v>#N/A</v>
      </c>
      <c r="AM444" s="133">
        <f>IF($O$23="X",$Q$9,'VA_k1=1.0_k2=0.0'!M443)</f>
        <v>5</v>
      </c>
      <c r="AN444" s="133">
        <f>IF($O$23="X",$R$9,IF($N$7="S1",'VA_k1=1.0_k2=0.0'!N443,IF($N$7="S2",'VA_k1=1.0_k2=0.0'!O443,IF($N$7="I",'VA_k1=1.0_k2=0.0'!P443,IF($N$7="R",'VA_k1=1.0_k2=0.0'!Q443,IF($N$7="D",'VA_k1=1.0_k2=0.0'!R443,IF($N$7="V",'VA_k1=1.0_k2=0.0'!S443,"")))))))</f>
        <v>0.24673704225551346</v>
      </c>
    </row>
    <row r="445" spans="17:40" x14ac:dyDescent="0.25">
      <c r="Q445" s="133" t="e">
        <f>IF($O$12="X",$Q$9,'RESULTS (2S)'!B459)</f>
        <v>#N/A</v>
      </c>
      <c r="R445" s="133" t="e">
        <f>IF($O$12="X",$R$9,IF($N$7="S1",'RESULTS (2S)'!C459,IF($N$7="S2",'RESULTS (2S)'!D459,IF($N$7="I",'RESULTS (2S)'!E459,IF($N$7="R",'RESULTS (2S)'!F459,IF($N$7="D",'RESULTS (2S)'!G459,IF($N$7="V",'RESULTS (2S)'!H459,"")))))))</f>
        <v>#N/A</v>
      </c>
      <c r="S445" s="133">
        <f>IF($O$13="X",$Q$9,'VA_k1=0.0_k2=1.0'!M444)</f>
        <v>5</v>
      </c>
      <c r="T445" s="133">
        <f>IF($O$13="X",$R$9,IF($N$7="S1",'VA_k1=0.0_k2=1.0'!N444,IF($N$7="S2",'VA_k1=0.0_k2=1.0'!O444,IF($N$7="I",'VA_k1=0.0_k2=1.0'!P444,IF($N$7="R",'VA_k1=0.0_k2=1.0'!Q444,IF($N$7="D",'VA_k1=0.0_k2=1.0'!R444,IF($N$7="V",'VA_k1=0.0_k2=1.0'!S444,"")))))))</f>
        <v>0.24673704225551346</v>
      </c>
      <c r="U445" s="133">
        <f>IF($O$14="X",$Q$9,'VA_k1=0.1_k2=0.9'!M444)</f>
        <v>5</v>
      </c>
      <c r="V445" s="133">
        <f>IF($O$14="X",$R$9,IF($N$7="S1",'VA_k1=0.1_k2=0.9'!N444,IF($N$7="S2",'VA_k1=0.1_k2=0.9'!O444,IF($N$7="I",'VA_k1=0.1_k2=0.9'!P444,IF($N$7="R",'VA_k1=0.1_k2=0.9'!Q444,IF($N$7="D",'VA_k1=0.1_k2=0.9'!R444,IF($N$7="V",'VA_k1=0.1_k2=0.9'!S444,"")))))))</f>
        <v>0.24673704225551346</v>
      </c>
      <c r="W445" s="133">
        <f>IF($O$15="X",$Q$9,'VA_k1=0.2_k2=0.8'!M444)</f>
        <v>5</v>
      </c>
      <c r="X445" s="133">
        <f>IF($O$15="X",$R$9,IF($N$7="S1",'VA_k1=0.2_k2=0.8'!N444,IF($N$7="S2",'VA_k1=0.2_k2=0.8'!O444,IF($N$7="I",'VA_k1=0.2_k2=0.8'!P444,IF($N$7="R",'VA_k1=0.2_k2=0.8'!Q444,IF($N$7="D",'VA_k1=0.2_k2=0.8'!R444,IF($N$7="V",'VA_k1=0.2_k2=0.8'!S444,"")))))))</f>
        <v>0.24673704225551346</v>
      </c>
      <c r="Y445" s="133">
        <f>IF($O$16="X",$Q$9,'VA_k1=0.3_k2=0.7'!M444)</f>
        <v>5</v>
      </c>
      <c r="Z445" s="133">
        <f>IF($O$16="X",$R$9,IF($N$7="S1",'VA_k1=0.3_k2=0.7'!N444,IF($N$7="S2",'VA_k1=0.3_k2=0.7'!O444,IF($N$7="I",'VA_k1=0.3_k2=0.7'!P444,IF($N$7="R",'VA_k1=0.3_k2=0.7'!Q444,IF($N$7="D",'VA_k1=0.3_k2=0.7'!R444,IF($N$7="V",'VA_k1=0.3_k2=0.7'!S444,"")))))))</f>
        <v>0.24673704225551346</v>
      </c>
      <c r="AA445" s="133">
        <f>IF($O$17="X",$Q$9,'VA_k1=0.4_k2=0.6'!M444)</f>
        <v>5</v>
      </c>
      <c r="AB445" s="133">
        <f>IF($O$17="X",$R$9,IF($N$7="S1",'VA_k1=0.4_k2=0.6'!N444,IF($N$7="S2",'VA_k1=0.4_k2=0.6'!O444,IF($N$7="I",'VA_k1=0.4_k2=0.6'!P444,IF($N$7="R",'VA_k1=0.4_k2=0.6'!Q444,IF($N$7="D",'VA_k1=0.4_k2=0.6'!R444,IF($N$7="V",'VA_k1=0.4_k2=0.6'!S444,"")))))))</f>
        <v>0.24673704225551346</v>
      </c>
      <c r="AC445" s="133">
        <f>IF($O$18="X",$Q$9,'VA_k1=0.5_k2=0.5'!M444)</f>
        <v>5</v>
      </c>
      <c r="AD445" s="133">
        <f>IF($O$18="X",$R$9,IF($N$7="S1",'VA_k1=0.5_k2=0.5'!N444,IF($N$7="S2",'VA_k1=0.5_k2=0.5'!O444,IF($N$7="I",'VA_k1=0.5_k2=0.5'!P444,IF($N$7="R",'VA_k1=0.5_k2=0.5'!Q444,IF($N$7="D",'VA_k1=0.5_k2=0.5'!R444,IF($N$7="V",'VA_k1=0.5_k2=0.5'!S444,"")))))))</f>
        <v>0.24673704225551346</v>
      </c>
      <c r="AE445" s="133">
        <f>IF($O$19="X",$Q$9,'VA_k1=0.6_k2=0.4'!M444)</f>
        <v>5</v>
      </c>
      <c r="AF445" s="133">
        <f>IF($O$19="X",$R$9,IF($N$7="S1",'VA_k1=0.6_k2=0.4'!N444,IF($N$7="S2",'VA_k1=0.6_k2=0.4'!O444,IF($N$7="I",'VA_k1=0.6_k2=0.4'!P444,IF($N$7="R",'VA_k1=0.6_k2=0.4'!Q444,IF($N$7="D",'VA_k1=0.6_k2=0.4'!R444,IF($N$7="V",'VA_k1=0.6_k2=0.4'!S444,"")))))))</f>
        <v>0.24673704225551346</v>
      </c>
      <c r="AG445" s="133">
        <f>IF($O$20="X",$Q$9,'VA_k1=0.7_k2=0.3'!M444)</f>
        <v>5</v>
      </c>
      <c r="AH445" s="133">
        <f>IF($O$20="X",$R$9,IF($N$7="S1",'VA_k1=0.7_k2=0.3'!N444,IF($N$7="S2",'VA_k1=0.7_k2=0.3'!O444,IF($N$7="I",'VA_k1=0.7_k2=0.3'!P444,IF($N$7="R",'VA_k1=0.7_k2=0.3'!Q444,IF($N$7="D",'VA_k1=0.7_k2=0.3'!R444,IF($N$7="V",'VA_k1=0.7_k2=0.3'!S444,"")))))))</f>
        <v>0.24673704225551346</v>
      </c>
      <c r="AI445" s="133">
        <f>IF($O$21="X",$Q$9,'VA_k1=0.8_k2=0.2'!M444)</f>
        <v>5</v>
      </c>
      <c r="AJ445" s="133">
        <f>IF($O$21="X",$R$9,IF($N$7="S1",'VA_k1=0.8_k2=0.2'!N444,IF($N$7="S2",'VA_k1=0.8_k2=0.2'!O444,IF($N$7="I",'VA_k1=0.8_k2=0.2'!P444,IF($N$7="R",'VA_k1=0.8_k2=0.2'!Q444,IF($N$7="D",'VA_k1=0.8_k2=0.2'!R444,IF($N$7="V",'VA_k1=0.8_k2=0.2'!S444,"")))))))</f>
        <v>0.24673704225551346</v>
      </c>
      <c r="AK445" s="133" t="e">
        <f>IF($O$22="X",$Q$9,'VA_k1=0.9_k2=0.1'!M444)</f>
        <v>#N/A</v>
      </c>
      <c r="AL445" s="133" t="e">
        <f>IF($O$22="X",$R$9,IF($N$7="S1",'VA_k1=0.9_k2=0.1'!N444,IF($N$7="S2",'VA_k1=0.9_k2=0.1'!O444,IF($N$7="I",'VA_k1=0.9_k2=0.1'!P444,IF($N$7="R",'VA_k1=0.9_k2=0.1'!Q444,IF($N$7="D",'VA_k1=0.9_k2=0.1'!R444,IF($N$7="V",'VA_k1=0.9_k2=0.1'!S444,"")))))))</f>
        <v>#N/A</v>
      </c>
      <c r="AM445" s="133">
        <f>IF($O$23="X",$Q$9,'VA_k1=1.0_k2=0.0'!M444)</f>
        <v>5</v>
      </c>
      <c r="AN445" s="133">
        <f>IF($O$23="X",$R$9,IF($N$7="S1",'VA_k1=1.0_k2=0.0'!N444,IF($N$7="S2",'VA_k1=1.0_k2=0.0'!O444,IF($N$7="I",'VA_k1=1.0_k2=0.0'!P444,IF($N$7="R",'VA_k1=1.0_k2=0.0'!Q444,IF($N$7="D",'VA_k1=1.0_k2=0.0'!R444,IF($N$7="V",'VA_k1=1.0_k2=0.0'!S444,"")))))))</f>
        <v>0.24673704225551346</v>
      </c>
    </row>
    <row r="446" spans="17:40" x14ac:dyDescent="0.25">
      <c r="Q446" s="133" t="e">
        <f>IF($O$12="X",$Q$9,'RESULTS (2S)'!B460)</f>
        <v>#N/A</v>
      </c>
      <c r="R446" s="133" t="e">
        <f>IF($O$12="X",$R$9,IF($N$7="S1",'RESULTS (2S)'!C460,IF($N$7="S2",'RESULTS (2S)'!D460,IF($N$7="I",'RESULTS (2S)'!E460,IF($N$7="R",'RESULTS (2S)'!F460,IF($N$7="D",'RESULTS (2S)'!G460,IF($N$7="V",'RESULTS (2S)'!H460,"")))))))</f>
        <v>#N/A</v>
      </c>
      <c r="S446" s="133">
        <f>IF($O$13="X",$Q$9,'VA_k1=0.0_k2=1.0'!M445)</f>
        <v>5</v>
      </c>
      <c r="T446" s="133">
        <f>IF($O$13="X",$R$9,IF($N$7="S1",'VA_k1=0.0_k2=1.0'!N445,IF($N$7="S2",'VA_k1=0.0_k2=1.0'!O445,IF($N$7="I",'VA_k1=0.0_k2=1.0'!P445,IF($N$7="R",'VA_k1=0.0_k2=1.0'!Q445,IF($N$7="D",'VA_k1=0.0_k2=1.0'!R445,IF($N$7="V",'VA_k1=0.0_k2=1.0'!S445,"")))))))</f>
        <v>0.24673704225551346</v>
      </c>
      <c r="U446" s="133">
        <f>IF($O$14="X",$Q$9,'VA_k1=0.1_k2=0.9'!M445)</f>
        <v>5</v>
      </c>
      <c r="V446" s="133">
        <f>IF($O$14="X",$R$9,IF($N$7="S1",'VA_k1=0.1_k2=0.9'!N445,IF($N$7="S2",'VA_k1=0.1_k2=0.9'!O445,IF($N$7="I",'VA_k1=0.1_k2=0.9'!P445,IF($N$7="R",'VA_k1=0.1_k2=0.9'!Q445,IF($N$7="D",'VA_k1=0.1_k2=0.9'!R445,IF($N$7="V",'VA_k1=0.1_k2=0.9'!S445,"")))))))</f>
        <v>0.24673704225551346</v>
      </c>
      <c r="W446" s="133">
        <f>IF($O$15="X",$Q$9,'VA_k1=0.2_k2=0.8'!M445)</f>
        <v>5</v>
      </c>
      <c r="X446" s="133">
        <f>IF($O$15="X",$R$9,IF($N$7="S1",'VA_k1=0.2_k2=0.8'!N445,IF($N$7="S2",'VA_k1=0.2_k2=0.8'!O445,IF($N$7="I",'VA_k1=0.2_k2=0.8'!P445,IF($N$7="R",'VA_k1=0.2_k2=0.8'!Q445,IF($N$7="D",'VA_k1=0.2_k2=0.8'!R445,IF($N$7="V",'VA_k1=0.2_k2=0.8'!S445,"")))))))</f>
        <v>0.24673704225551346</v>
      </c>
      <c r="Y446" s="133">
        <f>IF($O$16="X",$Q$9,'VA_k1=0.3_k2=0.7'!M445)</f>
        <v>5</v>
      </c>
      <c r="Z446" s="133">
        <f>IF($O$16="X",$R$9,IF($N$7="S1",'VA_k1=0.3_k2=0.7'!N445,IF($N$7="S2",'VA_k1=0.3_k2=0.7'!O445,IF($N$7="I",'VA_k1=0.3_k2=0.7'!P445,IF($N$7="R",'VA_k1=0.3_k2=0.7'!Q445,IF($N$7="D",'VA_k1=0.3_k2=0.7'!R445,IF($N$7="V",'VA_k1=0.3_k2=0.7'!S445,"")))))))</f>
        <v>0.24673704225551346</v>
      </c>
      <c r="AA446" s="133">
        <f>IF($O$17="X",$Q$9,'VA_k1=0.4_k2=0.6'!M445)</f>
        <v>5</v>
      </c>
      <c r="AB446" s="133">
        <f>IF($O$17="X",$R$9,IF($N$7="S1",'VA_k1=0.4_k2=0.6'!N445,IF($N$7="S2",'VA_k1=0.4_k2=0.6'!O445,IF($N$7="I",'VA_k1=0.4_k2=0.6'!P445,IF($N$7="R",'VA_k1=0.4_k2=0.6'!Q445,IF($N$7="D",'VA_k1=0.4_k2=0.6'!R445,IF($N$7="V",'VA_k1=0.4_k2=0.6'!S445,"")))))))</f>
        <v>0.24673704225551346</v>
      </c>
      <c r="AC446" s="133">
        <f>IF($O$18="X",$Q$9,'VA_k1=0.5_k2=0.5'!M445)</f>
        <v>5</v>
      </c>
      <c r="AD446" s="133">
        <f>IF($O$18="X",$R$9,IF($N$7="S1",'VA_k1=0.5_k2=0.5'!N445,IF($N$7="S2",'VA_k1=0.5_k2=0.5'!O445,IF($N$7="I",'VA_k1=0.5_k2=0.5'!P445,IF($N$7="R",'VA_k1=0.5_k2=0.5'!Q445,IF($N$7="D",'VA_k1=0.5_k2=0.5'!R445,IF($N$7="V",'VA_k1=0.5_k2=0.5'!S445,"")))))))</f>
        <v>0.24673704225551346</v>
      </c>
      <c r="AE446" s="133">
        <f>IF($O$19="X",$Q$9,'VA_k1=0.6_k2=0.4'!M445)</f>
        <v>5</v>
      </c>
      <c r="AF446" s="133">
        <f>IF($O$19="X",$R$9,IF($N$7="S1",'VA_k1=0.6_k2=0.4'!N445,IF($N$7="S2",'VA_k1=0.6_k2=0.4'!O445,IF($N$7="I",'VA_k1=0.6_k2=0.4'!P445,IF($N$7="R",'VA_k1=0.6_k2=0.4'!Q445,IF($N$7="D",'VA_k1=0.6_k2=0.4'!R445,IF($N$7="V",'VA_k1=0.6_k2=0.4'!S445,"")))))))</f>
        <v>0.24673704225551346</v>
      </c>
      <c r="AG446" s="133">
        <f>IF($O$20="X",$Q$9,'VA_k1=0.7_k2=0.3'!M445)</f>
        <v>5</v>
      </c>
      <c r="AH446" s="133">
        <f>IF($O$20="X",$R$9,IF($N$7="S1",'VA_k1=0.7_k2=0.3'!N445,IF($N$7="S2",'VA_k1=0.7_k2=0.3'!O445,IF($N$7="I",'VA_k1=0.7_k2=0.3'!P445,IF($N$7="R",'VA_k1=0.7_k2=0.3'!Q445,IF($N$7="D",'VA_k1=0.7_k2=0.3'!R445,IF($N$7="V",'VA_k1=0.7_k2=0.3'!S445,"")))))))</f>
        <v>0.24673704225551346</v>
      </c>
      <c r="AI446" s="133">
        <f>IF($O$21="X",$Q$9,'VA_k1=0.8_k2=0.2'!M445)</f>
        <v>5</v>
      </c>
      <c r="AJ446" s="133">
        <f>IF($O$21="X",$R$9,IF($N$7="S1",'VA_k1=0.8_k2=0.2'!N445,IF($N$7="S2",'VA_k1=0.8_k2=0.2'!O445,IF($N$7="I",'VA_k1=0.8_k2=0.2'!P445,IF($N$7="R",'VA_k1=0.8_k2=0.2'!Q445,IF($N$7="D",'VA_k1=0.8_k2=0.2'!R445,IF($N$7="V",'VA_k1=0.8_k2=0.2'!S445,"")))))))</f>
        <v>0.24673704225551346</v>
      </c>
      <c r="AK446" s="133" t="e">
        <f>IF($O$22="X",$Q$9,'VA_k1=0.9_k2=0.1'!M445)</f>
        <v>#N/A</v>
      </c>
      <c r="AL446" s="133" t="e">
        <f>IF($O$22="X",$R$9,IF($N$7="S1",'VA_k1=0.9_k2=0.1'!N445,IF($N$7="S2",'VA_k1=0.9_k2=0.1'!O445,IF($N$7="I",'VA_k1=0.9_k2=0.1'!P445,IF($N$7="R",'VA_k1=0.9_k2=0.1'!Q445,IF($N$7="D",'VA_k1=0.9_k2=0.1'!R445,IF($N$7="V",'VA_k1=0.9_k2=0.1'!S445,"")))))))</f>
        <v>#N/A</v>
      </c>
      <c r="AM446" s="133">
        <f>IF($O$23="X",$Q$9,'VA_k1=1.0_k2=0.0'!M445)</f>
        <v>5</v>
      </c>
      <c r="AN446" s="133">
        <f>IF($O$23="X",$R$9,IF($N$7="S1",'VA_k1=1.0_k2=0.0'!N445,IF($N$7="S2",'VA_k1=1.0_k2=0.0'!O445,IF($N$7="I",'VA_k1=1.0_k2=0.0'!P445,IF($N$7="R",'VA_k1=1.0_k2=0.0'!Q445,IF($N$7="D",'VA_k1=1.0_k2=0.0'!R445,IF($N$7="V",'VA_k1=1.0_k2=0.0'!S445,"")))))))</f>
        <v>0.24673704225551346</v>
      </c>
    </row>
    <row r="447" spans="17:40" x14ac:dyDescent="0.25">
      <c r="Q447" s="133" t="e">
        <f>IF($O$12="X",$Q$9,'RESULTS (2S)'!B461)</f>
        <v>#N/A</v>
      </c>
      <c r="R447" s="133" t="e">
        <f>IF($O$12="X",$R$9,IF($N$7="S1",'RESULTS (2S)'!C461,IF($N$7="S2",'RESULTS (2S)'!D461,IF($N$7="I",'RESULTS (2S)'!E461,IF($N$7="R",'RESULTS (2S)'!F461,IF($N$7="D",'RESULTS (2S)'!G461,IF($N$7="V",'RESULTS (2S)'!H461,"")))))))</f>
        <v>#N/A</v>
      </c>
      <c r="S447" s="133">
        <f>IF($O$13="X",$Q$9,'VA_k1=0.0_k2=1.0'!M446)</f>
        <v>5</v>
      </c>
      <c r="T447" s="133">
        <f>IF($O$13="X",$R$9,IF($N$7="S1",'VA_k1=0.0_k2=1.0'!N446,IF($N$7="S2",'VA_k1=0.0_k2=1.0'!O446,IF($N$7="I",'VA_k1=0.0_k2=1.0'!P446,IF($N$7="R",'VA_k1=0.0_k2=1.0'!Q446,IF($N$7="D",'VA_k1=0.0_k2=1.0'!R446,IF($N$7="V",'VA_k1=0.0_k2=1.0'!S446,"")))))))</f>
        <v>0.24673704225551346</v>
      </c>
      <c r="U447" s="133">
        <f>IF($O$14="X",$Q$9,'VA_k1=0.1_k2=0.9'!M446)</f>
        <v>5</v>
      </c>
      <c r="V447" s="133">
        <f>IF($O$14="X",$R$9,IF($N$7="S1",'VA_k1=0.1_k2=0.9'!N446,IF($N$7="S2",'VA_k1=0.1_k2=0.9'!O446,IF($N$7="I",'VA_k1=0.1_k2=0.9'!P446,IF($N$7="R",'VA_k1=0.1_k2=0.9'!Q446,IF($N$7="D",'VA_k1=0.1_k2=0.9'!R446,IF($N$7="V",'VA_k1=0.1_k2=0.9'!S446,"")))))))</f>
        <v>0.24673704225551346</v>
      </c>
      <c r="W447" s="133">
        <f>IF($O$15="X",$Q$9,'VA_k1=0.2_k2=0.8'!M446)</f>
        <v>5</v>
      </c>
      <c r="X447" s="133">
        <f>IF($O$15="X",$R$9,IF($N$7="S1",'VA_k1=0.2_k2=0.8'!N446,IF($N$7="S2",'VA_k1=0.2_k2=0.8'!O446,IF($N$7="I",'VA_k1=0.2_k2=0.8'!P446,IF($N$7="R",'VA_k1=0.2_k2=0.8'!Q446,IF($N$7="D",'VA_k1=0.2_k2=0.8'!R446,IF($N$7="V",'VA_k1=0.2_k2=0.8'!S446,"")))))))</f>
        <v>0.24673704225551346</v>
      </c>
      <c r="Y447" s="133">
        <f>IF($O$16="X",$Q$9,'VA_k1=0.3_k2=0.7'!M446)</f>
        <v>5</v>
      </c>
      <c r="Z447" s="133">
        <f>IF($O$16="X",$R$9,IF($N$7="S1",'VA_k1=0.3_k2=0.7'!N446,IF($N$7="S2",'VA_k1=0.3_k2=0.7'!O446,IF($N$7="I",'VA_k1=0.3_k2=0.7'!P446,IF($N$7="R",'VA_k1=0.3_k2=0.7'!Q446,IF($N$7="D",'VA_k1=0.3_k2=0.7'!R446,IF($N$7="V",'VA_k1=0.3_k2=0.7'!S446,"")))))))</f>
        <v>0.24673704225551346</v>
      </c>
      <c r="AA447" s="133">
        <f>IF($O$17="X",$Q$9,'VA_k1=0.4_k2=0.6'!M446)</f>
        <v>5</v>
      </c>
      <c r="AB447" s="133">
        <f>IF($O$17="X",$R$9,IF($N$7="S1",'VA_k1=0.4_k2=0.6'!N446,IF($N$7="S2",'VA_k1=0.4_k2=0.6'!O446,IF($N$7="I",'VA_k1=0.4_k2=0.6'!P446,IF($N$7="R",'VA_k1=0.4_k2=0.6'!Q446,IF($N$7="D",'VA_k1=0.4_k2=0.6'!R446,IF($N$7="V",'VA_k1=0.4_k2=0.6'!S446,"")))))))</f>
        <v>0.24673704225551346</v>
      </c>
      <c r="AC447" s="133">
        <f>IF($O$18="X",$Q$9,'VA_k1=0.5_k2=0.5'!M446)</f>
        <v>5</v>
      </c>
      <c r="AD447" s="133">
        <f>IF($O$18="X",$R$9,IF($N$7="S1",'VA_k1=0.5_k2=0.5'!N446,IF($N$7="S2",'VA_k1=0.5_k2=0.5'!O446,IF($N$7="I",'VA_k1=0.5_k2=0.5'!P446,IF($N$7="R",'VA_k1=0.5_k2=0.5'!Q446,IF($N$7="D",'VA_k1=0.5_k2=0.5'!R446,IF($N$7="V",'VA_k1=0.5_k2=0.5'!S446,"")))))))</f>
        <v>0.24673704225551346</v>
      </c>
      <c r="AE447" s="133">
        <f>IF($O$19="X",$Q$9,'VA_k1=0.6_k2=0.4'!M446)</f>
        <v>5</v>
      </c>
      <c r="AF447" s="133">
        <f>IF($O$19="X",$R$9,IF($N$7="S1",'VA_k1=0.6_k2=0.4'!N446,IF($N$7="S2",'VA_k1=0.6_k2=0.4'!O446,IF($N$7="I",'VA_k1=0.6_k2=0.4'!P446,IF($N$7="R",'VA_k1=0.6_k2=0.4'!Q446,IF($N$7="D",'VA_k1=0.6_k2=0.4'!R446,IF($N$7="V",'VA_k1=0.6_k2=0.4'!S446,"")))))))</f>
        <v>0.24673704225551346</v>
      </c>
      <c r="AG447" s="133">
        <f>IF($O$20="X",$Q$9,'VA_k1=0.7_k2=0.3'!M446)</f>
        <v>5</v>
      </c>
      <c r="AH447" s="133">
        <f>IF($O$20="X",$R$9,IF($N$7="S1",'VA_k1=0.7_k2=0.3'!N446,IF($N$7="S2",'VA_k1=0.7_k2=0.3'!O446,IF($N$7="I",'VA_k1=0.7_k2=0.3'!P446,IF($N$7="R",'VA_k1=0.7_k2=0.3'!Q446,IF($N$7="D",'VA_k1=0.7_k2=0.3'!R446,IF($N$7="V",'VA_k1=0.7_k2=0.3'!S446,"")))))))</f>
        <v>0.24673704225551346</v>
      </c>
      <c r="AI447" s="133">
        <f>IF($O$21="X",$Q$9,'VA_k1=0.8_k2=0.2'!M446)</f>
        <v>5</v>
      </c>
      <c r="AJ447" s="133">
        <f>IF($O$21="X",$R$9,IF($N$7="S1",'VA_k1=0.8_k2=0.2'!N446,IF($N$7="S2",'VA_k1=0.8_k2=0.2'!O446,IF($N$7="I",'VA_k1=0.8_k2=0.2'!P446,IF($N$7="R",'VA_k1=0.8_k2=0.2'!Q446,IF($N$7="D",'VA_k1=0.8_k2=0.2'!R446,IF($N$7="V",'VA_k1=0.8_k2=0.2'!S446,"")))))))</f>
        <v>0.24673704225551346</v>
      </c>
      <c r="AK447" s="133" t="e">
        <f>IF($O$22="X",$Q$9,'VA_k1=0.9_k2=0.1'!M446)</f>
        <v>#N/A</v>
      </c>
      <c r="AL447" s="133" t="e">
        <f>IF($O$22="X",$R$9,IF($N$7="S1",'VA_k1=0.9_k2=0.1'!N446,IF($N$7="S2",'VA_k1=0.9_k2=0.1'!O446,IF($N$7="I",'VA_k1=0.9_k2=0.1'!P446,IF($N$7="R",'VA_k1=0.9_k2=0.1'!Q446,IF($N$7="D",'VA_k1=0.9_k2=0.1'!R446,IF($N$7="V",'VA_k1=0.9_k2=0.1'!S446,"")))))))</f>
        <v>#N/A</v>
      </c>
      <c r="AM447" s="133">
        <f>IF($O$23="X",$Q$9,'VA_k1=1.0_k2=0.0'!M446)</f>
        <v>5</v>
      </c>
      <c r="AN447" s="133">
        <f>IF($O$23="X",$R$9,IF($N$7="S1",'VA_k1=1.0_k2=0.0'!N446,IF($N$7="S2",'VA_k1=1.0_k2=0.0'!O446,IF($N$7="I",'VA_k1=1.0_k2=0.0'!P446,IF($N$7="R",'VA_k1=1.0_k2=0.0'!Q446,IF($N$7="D",'VA_k1=1.0_k2=0.0'!R446,IF($N$7="V",'VA_k1=1.0_k2=0.0'!S446,"")))))))</f>
        <v>0.24673704225551346</v>
      </c>
    </row>
    <row r="448" spans="17:40" x14ac:dyDescent="0.25">
      <c r="Q448" s="133" t="e">
        <f>IF($O$12="X",$Q$9,'RESULTS (2S)'!B462)</f>
        <v>#N/A</v>
      </c>
      <c r="R448" s="133" t="e">
        <f>IF($O$12="X",$R$9,IF($N$7="S1",'RESULTS (2S)'!C462,IF($N$7="S2",'RESULTS (2S)'!D462,IF($N$7="I",'RESULTS (2S)'!E462,IF($N$7="R",'RESULTS (2S)'!F462,IF($N$7="D",'RESULTS (2S)'!G462,IF($N$7="V",'RESULTS (2S)'!H462,"")))))))</f>
        <v>#N/A</v>
      </c>
      <c r="S448" s="133">
        <f>IF($O$13="X",$Q$9,'VA_k1=0.0_k2=1.0'!M447)</f>
        <v>5</v>
      </c>
      <c r="T448" s="133">
        <f>IF($O$13="X",$R$9,IF($N$7="S1",'VA_k1=0.0_k2=1.0'!N447,IF($N$7="S2",'VA_k1=0.0_k2=1.0'!O447,IF($N$7="I",'VA_k1=0.0_k2=1.0'!P447,IF($N$7="R",'VA_k1=0.0_k2=1.0'!Q447,IF($N$7="D",'VA_k1=0.0_k2=1.0'!R447,IF($N$7="V",'VA_k1=0.0_k2=1.0'!S447,"")))))))</f>
        <v>0.24673704225551346</v>
      </c>
      <c r="U448" s="133">
        <f>IF($O$14="X",$Q$9,'VA_k1=0.1_k2=0.9'!M447)</f>
        <v>5</v>
      </c>
      <c r="V448" s="133">
        <f>IF($O$14="X",$R$9,IF($N$7="S1",'VA_k1=0.1_k2=0.9'!N447,IF($N$7="S2",'VA_k1=0.1_k2=0.9'!O447,IF($N$7="I",'VA_k1=0.1_k2=0.9'!P447,IF($N$7="R",'VA_k1=0.1_k2=0.9'!Q447,IF($N$7="D",'VA_k1=0.1_k2=0.9'!R447,IF($N$7="V",'VA_k1=0.1_k2=0.9'!S447,"")))))))</f>
        <v>0.24673704225551346</v>
      </c>
      <c r="W448" s="133">
        <f>IF($O$15="X",$Q$9,'VA_k1=0.2_k2=0.8'!M447)</f>
        <v>5</v>
      </c>
      <c r="X448" s="133">
        <f>IF($O$15="X",$R$9,IF($N$7="S1",'VA_k1=0.2_k2=0.8'!N447,IF($N$7="S2",'VA_k1=0.2_k2=0.8'!O447,IF($N$7="I",'VA_k1=0.2_k2=0.8'!P447,IF($N$7="R",'VA_k1=0.2_k2=0.8'!Q447,IF($N$7="D",'VA_k1=0.2_k2=0.8'!R447,IF($N$7="V",'VA_k1=0.2_k2=0.8'!S447,"")))))))</f>
        <v>0.24673704225551346</v>
      </c>
      <c r="Y448" s="133">
        <f>IF($O$16="X",$Q$9,'VA_k1=0.3_k2=0.7'!M447)</f>
        <v>5</v>
      </c>
      <c r="Z448" s="133">
        <f>IF($O$16="X",$R$9,IF($N$7="S1",'VA_k1=0.3_k2=0.7'!N447,IF($N$7="S2",'VA_k1=0.3_k2=0.7'!O447,IF($N$7="I",'VA_k1=0.3_k2=0.7'!P447,IF($N$7="R",'VA_k1=0.3_k2=0.7'!Q447,IF($N$7="D",'VA_k1=0.3_k2=0.7'!R447,IF($N$7="V",'VA_k1=0.3_k2=0.7'!S447,"")))))))</f>
        <v>0.24673704225551346</v>
      </c>
      <c r="AA448" s="133">
        <f>IF($O$17="X",$Q$9,'VA_k1=0.4_k2=0.6'!M447)</f>
        <v>5</v>
      </c>
      <c r="AB448" s="133">
        <f>IF($O$17="X",$R$9,IF($N$7="S1",'VA_k1=0.4_k2=0.6'!N447,IF($N$7="S2",'VA_k1=0.4_k2=0.6'!O447,IF($N$7="I",'VA_k1=0.4_k2=0.6'!P447,IF($N$7="R",'VA_k1=0.4_k2=0.6'!Q447,IF($N$7="D",'VA_k1=0.4_k2=0.6'!R447,IF($N$7="V",'VA_k1=0.4_k2=0.6'!S447,"")))))))</f>
        <v>0.24673704225551346</v>
      </c>
      <c r="AC448" s="133">
        <f>IF($O$18="X",$Q$9,'VA_k1=0.5_k2=0.5'!M447)</f>
        <v>5</v>
      </c>
      <c r="AD448" s="133">
        <f>IF($O$18="X",$R$9,IF($N$7="S1",'VA_k1=0.5_k2=0.5'!N447,IF($N$7="S2",'VA_k1=0.5_k2=0.5'!O447,IF($N$7="I",'VA_k1=0.5_k2=0.5'!P447,IF($N$7="R",'VA_k1=0.5_k2=0.5'!Q447,IF($N$7="D",'VA_k1=0.5_k2=0.5'!R447,IF($N$7="V",'VA_k1=0.5_k2=0.5'!S447,"")))))))</f>
        <v>0.24673704225551346</v>
      </c>
      <c r="AE448" s="133">
        <f>IF($O$19="X",$Q$9,'VA_k1=0.6_k2=0.4'!M447)</f>
        <v>5</v>
      </c>
      <c r="AF448" s="133">
        <f>IF($O$19="X",$R$9,IF($N$7="S1",'VA_k1=0.6_k2=0.4'!N447,IF($N$7="S2",'VA_k1=0.6_k2=0.4'!O447,IF($N$7="I",'VA_k1=0.6_k2=0.4'!P447,IF($N$7="R",'VA_k1=0.6_k2=0.4'!Q447,IF($N$7="D",'VA_k1=0.6_k2=0.4'!R447,IF($N$7="V",'VA_k1=0.6_k2=0.4'!S447,"")))))))</f>
        <v>0.24673704225551346</v>
      </c>
      <c r="AG448" s="133">
        <f>IF($O$20="X",$Q$9,'VA_k1=0.7_k2=0.3'!M447)</f>
        <v>5</v>
      </c>
      <c r="AH448" s="133">
        <f>IF($O$20="X",$R$9,IF($N$7="S1",'VA_k1=0.7_k2=0.3'!N447,IF($N$7="S2",'VA_k1=0.7_k2=0.3'!O447,IF($N$7="I",'VA_k1=0.7_k2=0.3'!P447,IF($N$7="R",'VA_k1=0.7_k2=0.3'!Q447,IF($N$7="D",'VA_k1=0.7_k2=0.3'!R447,IF($N$7="V",'VA_k1=0.7_k2=0.3'!S447,"")))))))</f>
        <v>0.24673704225551346</v>
      </c>
      <c r="AI448" s="133">
        <f>IF($O$21="X",$Q$9,'VA_k1=0.8_k2=0.2'!M447)</f>
        <v>5</v>
      </c>
      <c r="AJ448" s="133">
        <f>IF($O$21="X",$R$9,IF($N$7="S1",'VA_k1=0.8_k2=0.2'!N447,IF($N$7="S2",'VA_k1=0.8_k2=0.2'!O447,IF($N$7="I",'VA_k1=0.8_k2=0.2'!P447,IF($N$7="R",'VA_k1=0.8_k2=0.2'!Q447,IF($N$7="D",'VA_k1=0.8_k2=0.2'!R447,IF($N$7="V",'VA_k1=0.8_k2=0.2'!S447,"")))))))</f>
        <v>0.24673704225551346</v>
      </c>
      <c r="AK448" s="133" t="e">
        <f>IF($O$22="X",$Q$9,'VA_k1=0.9_k2=0.1'!M447)</f>
        <v>#N/A</v>
      </c>
      <c r="AL448" s="133" t="e">
        <f>IF($O$22="X",$R$9,IF($N$7="S1",'VA_k1=0.9_k2=0.1'!N447,IF($N$7="S2",'VA_k1=0.9_k2=0.1'!O447,IF($N$7="I",'VA_k1=0.9_k2=0.1'!P447,IF($N$7="R",'VA_k1=0.9_k2=0.1'!Q447,IF($N$7="D",'VA_k1=0.9_k2=0.1'!R447,IF($N$7="V",'VA_k1=0.9_k2=0.1'!S447,"")))))))</f>
        <v>#N/A</v>
      </c>
      <c r="AM448" s="133">
        <f>IF($O$23="X",$Q$9,'VA_k1=1.0_k2=0.0'!M447)</f>
        <v>5</v>
      </c>
      <c r="AN448" s="133">
        <f>IF($O$23="X",$R$9,IF($N$7="S1",'VA_k1=1.0_k2=0.0'!N447,IF($N$7="S2",'VA_k1=1.0_k2=0.0'!O447,IF($N$7="I",'VA_k1=1.0_k2=0.0'!P447,IF($N$7="R",'VA_k1=1.0_k2=0.0'!Q447,IF($N$7="D",'VA_k1=1.0_k2=0.0'!R447,IF($N$7="V",'VA_k1=1.0_k2=0.0'!S447,"")))))))</f>
        <v>0.24673704225551346</v>
      </c>
    </row>
    <row r="449" spans="17:40" x14ac:dyDescent="0.25">
      <c r="Q449" s="133" t="e">
        <f>IF($O$12="X",$Q$9,'RESULTS (2S)'!B463)</f>
        <v>#N/A</v>
      </c>
      <c r="R449" s="133" t="e">
        <f>IF($O$12="X",$R$9,IF($N$7="S1",'RESULTS (2S)'!C463,IF($N$7="S2",'RESULTS (2S)'!D463,IF($N$7="I",'RESULTS (2S)'!E463,IF($N$7="R",'RESULTS (2S)'!F463,IF($N$7="D",'RESULTS (2S)'!G463,IF($N$7="V",'RESULTS (2S)'!H463,"")))))))</f>
        <v>#N/A</v>
      </c>
      <c r="S449" s="133">
        <f>IF($O$13="X",$Q$9,'VA_k1=0.0_k2=1.0'!M448)</f>
        <v>5</v>
      </c>
      <c r="T449" s="133">
        <f>IF($O$13="X",$R$9,IF($N$7="S1",'VA_k1=0.0_k2=1.0'!N448,IF($N$7="S2",'VA_k1=0.0_k2=1.0'!O448,IF($N$7="I",'VA_k1=0.0_k2=1.0'!P448,IF($N$7="R",'VA_k1=0.0_k2=1.0'!Q448,IF($N$7="D",'VA_k1=0.0_k2=1.0'!R448,IF($N$7="V",'VA_k1=0.0_k2=1.0'!S448,"")))))))</f>
        <v>0.24673704225551346</v>
      </c>
      <c r="U449" s="133">
        <f>IF($O$14="X",$Q$9,'VA_k1=0.1_k2=0.9'!M448)</f>
        <v>5</v>
      </c>
      <c r="V449" s="133">
        <f>IF($O$14="X",$R$9,IF($N$7="S1",'VA_k1=0.1_k2=0.9'!N448,IF($N$7="S2",'VA_k1=0.1_k2=0.9'!O448,IF($N$7="I",'VA_k1=0.1_k2=0.9'!P448,IF($N$7="R",'VA_k1=0.1_k2=0.9'!Q448,IF($N$7="D",'VA_k1=0.1_k2=0.9'!R448,IF($N$7="V",'VA_k1=0.1_k2=0.9'!S448,"")))))))</f>
        <v>0.24673704225551346</v>
      </c>
      <c r="W449" s="133">
        <f>IF($O$15="X",$Q$9,'VA_k1=0.2_k2=0.8'!M448)</f>
        <v>5</v>
      </c>
      <c r="X449" s="133">
        <f>IF($O$15="X",$R$9,IF($N$7="S1",'VA_k1=0.2_k2=0.8'!N448,IF($N$7="S2",'VA_k1=0.2_k2=0.8'!O448,IF($N$7="I",'VA_k1=0.2_k2=0.8'!P448,IF($N$7="R",'VA_k1=0.2_k2=0.8'!Q448,IF($N$7="D",'VA_k1=0.2_k2=0.8'!R448,IF($N$7="V",'VA_k1=0.2_k2=0.8'!S448,"")))))))</f>
        <v>0.24673704225551346</v>
      </c>
      <c r="Y449" s="133">
        <f>IF($O$16="X",$Q$9,'VA_k1=0.3_k2=0.7'!M448)</f>
        <v>5</v>
      </c>
      <c r="Z449" s="133">
        <f>IF($O$16="X",$R$9,IF($N$7="S1",'VA_k1=0.3_k2=0.7'!N448,IF($N$7="S2",'VA_k1=0.3_k2=0.7'!O448,IF($N$7="I",'VA_k1=0.3_k2=0.7'!P448,IF($N$7="R",'VA_k1=0.3_k2=0.7'!Q448,IF($N$7="D",'VA_k1=0.3_k2=0.7'!R448,IF($N$7="V",'VA_k1=0.3_k2=0.7'!S448,"")))))))</f>
        <v>0.24673704225551346</v>
      </c>
      <c r="AA449" s="133">
        <f>IF($O$17="X",$Q$9,'VA_k1=0.4_k2=0.6'!M448)</f>
        <v>5</v>
      </c>
      <c r="AB449" s="133">
        <f>IF($O$17="X",$R$9,IF($N$7="S1",'VA_k1=0.4_k2=0.6'!N448,IF($N$7="S2",'VA_k1=0.4_k2=0.6'!O448,IF($N$7="I",'VA_k1=0.4_k2=0.6'!P448,IF($N$7="R",'VA_k1=0.4_k2=0.6'!Q448,IF($N$7="D",'VA_k1=0.4_k2=0.6'!R448,IF($N$7="V",'VA_k1=0.4_k2=0.6'!S448,"")))))))</f>
        <v>0.24673704225551346</v>
      </c>
      <c r="AC449" s="133">
        <f>IF($O$18="X",$Q$9,'VA_k1=0.5_k2=0.5'!M448)</f>
        <v>5</v>
      </c>
      <c r="AD449" s="133">
        <f>IF($O$18="X",$R$9,IF($N$7="S1",'VA_k1=0.5_k2=0.5'!N448,IF($N$7="S2",'VA_k1=0.5_k2=0.5'!O448,IF($N$7="I",'VA_k1=0.5_k2=0.5'!P448,IF($N$7="R",'VA_k1=0.5_k2=0.5'!Q448,IF($N$7="D",'VA_k1=0.5_k2=0.5'!R448,IF($N$7="V",'VA_k1=0.5_k2=0.5'!S448,"")))))))</f>
        <v>0.24673704225551346</v>
      </c>
      <c r="AE449" s="133">
        <f>IF($O$19="X",$Q$9,'VA_k1=0.6_k2=0.4'!M448)</f>
        <v>5</v>
      </c>
      <c r="AF449" s="133">
        <f>IF($O$19="X",$R$9,IF($N$7="S1",'VA_k1=0.6_k2=0.4'!N448,IF($N$7="S2",'VA_k1=0.6_k2=0.4'!O448,IF($N$7="I",'VA_k1=0.6_k2=0.4'!P448,IF($N$7="R",'VA_k1=0.6_k2=0.4'!Q448,IF($N$7="D",'VA_k1=0.6_k2=0.4'!R448,IF($N$7="V",'VA_k1=0.6_k2=0.4'!S448,"")))))))</f>
        <v>0.24673704225551346</v>
      </c>
      <c r="AG449" s="133">
        <f>IF($O$20="X",$Q$9,'VA_k1=0.7_k2=0.3'!M448)</f>
        <v>5</v>
      </c>
      <c r="AH449" s="133">
        <f>IF($O$20="X",$R$9,IF($N$7="S1",'VA_k1=0.7_k2=0.3'!N448,IF($N$7="S2",'VA_k1=0.7_k2=0.3'!O448,IF($N$7="I",'VA_k1=0.7_k2=0.3'!P448,IF($N$7="R",'VA_k1=0.7_k2=0.3'!Q448,IF($N$7="D",'VA_k1=0.7_k2=0.3'!R448,IF($N$7="V",'VA_k1=0.7_k2=0.3'!S448,"")))))))</f>
        <v>0.24673704225551346</v>
      </c>
      <c r="AI449" s="133">
        <f>IF($O$21="X",$Q$9,'VA_k1=0.8_k2=0.2'!M448)</f>
        <v>5</v>
      </c>
      <c r="AJ449" s="133">
        <f>IF($O$21="X",$R$9,IF($N$7="S1",'VA_k1=0.8_k2=0.2'!N448,IF($N$7="S2",'VA_k1=0.8_k2=0.2'!O448,IF($N$7="I",'VA_k1=0.8_k2=0.2'!P448,IF($N$7="R",'VA_k1=0.8_k2=0.2'!Q448,IF($N$7="D",'VA_k1=0.8_k2=0.2'!R448,IF($N$7="V",'VA_k1=0.8_k2=0.2'!S448,"")))))))</f>
        <v>0.24673704225551346</v>
      </c>
      <c r="AK449" s="133" t="e">
        <f>IF($O$22="X",$Q$9,'VA_k1=0.9_k2=0.1'!M448)</f>
        <v>#N/A</v>
      </c>
      <c r="AL449" s="133" t="e">
        <f>IF($O$22="X",$R$9,IF($N$7="S1",'VA_k1=0.9_k2=0.1'!N448,IF($N$7="S2",'VA_k1=0.9_k2=0.1'!O448,IF($N$7="I",'VA_k1=0.9_k2=0.1'!P448,IF($N$7="R",'VA_k1=0.9_k2=0.1'!Q448,IF($N$7="D",'VA_k1=0.9_k2=0.1'!R448,IF($N$7="V",'VA_k1=0.9_k2=0.1'!S448,"")))))))</f>
        <v>#N/A</v>
      </c>
      <c r="AM449" s="133">
        <f>IF($O$23="X",$Q$9,'VA_k1=1.0_k2=0.0'!M448)</f>
        <v>5</v>
      </c>
      <c r="AN449" s="133">
        <f>IF($O$23="X",$R$9,IF($N$7="S1",'VA_k1=1.0_k2=0.0'!N448,IF($N$7="S2",'VA_k1=1.0_k2=0.0'!O448,IF($N$7="I",'VA_k1=1.0_k2=0.0'!P448,IF($N$7="R",'VA_k1=1.0_k2=0.0'!Q448,IF($N$7="D",'VA_k1=1.0_k2=0.0'!R448,IF($N$7="V",'VA_k1=1.0_k2=0.0'!S448,"")))))))</f>
        <v>0.24673704225551346</v>
      </c>
    </row>
    <row r="450" spans="17:40" x14ac:dyDescent="0.25">
      <c r="Q450" s="133" t="e">
        <f>IF($O$12="X",$Q$9,'RESULTS (2S)'!B464)</f>
        <v>#N/A</v>
      </c>
      <c r="R450" s="133" t="e">
        <f>IF($O$12="X",$R$9,IF($N$7="S1",'RESULTS (2S)'!C464,IF($N$7="S2",'RESULTS (2S)'!D464,IF($N$7="I",'RESULTS (2S)'!E464,IF($N$7="R",'RESULTS (2S)'!F464,IF($N$7="D",'RESULTS (2S)'!G464,IF($N$7="V",'RESULTS (2S)'!H464,"")))))))</f>
        <v>#N/A</v>
      </c>
      <c r="S450" s="133">
        <f>IF($O$13="X",$Q$9,'VA_k1=0.0_k2=1.0'!M449)</f>
        <v>5</v>
      </c>
      <c r="T450" s="133">
        <f>IF($O$13="X",$R$9,IF($N$7="S1",'VA_k1=0.0_k2=1.0'!N449,IF($N$7="S2",'VA_k1=0.0_k2=1.0'!O449,IF($N$7="I",'VA_k1=0.0_k2=1.0'!P449,IF($N$7="R",'VA_k1=0.0_k2=1.0'!Q449,IF($N$7="D",'VA_k1=0.0_k2=1.0'!R449,IF($N$7="V",'VA_k1=0.0_k2=1.0'!S449,"")))))))</f>
        <v>0.24673704225551346</v>
      </c>
      <c r="U450" s="133">
        <f>IF($O$14="X",$Q$9,'VA_k1=0.1_k2=0.9'!M449)</f>
        <v>5</v>
      </c>
      <c r="V450" s="133">
        <f>IF($O$14="X",$R$9,IF($N$7="S1",'VA_k1=0.1_k2=0.9'!N449,IF($N$7="S2",'VA_k1=0.1_k2=0.9'!O449,IF($N$7="I",'VA_k1=0.1_k2=0.9'!P449,IF($N$7="R",'VA_k1=0.1_k2=0.9'!Q449,IF($N$7="D",'VA_k1=0.1_k2=0.9'!R449,IF($N$7="V",'VA_k1=0.1_k2=0.9'!S449,"")))))))</f>
        <v>0.24673704225551346</v>
      </c>
      <c r="W450" s="133">
        <f>IF($O$15="X",$Q$9,'VA_k1=0.2_k2=0.8'!M449)</f>
        <v>5</v>
      </c>
      <c r="X450" s="133">
        <f>IF($O$15="X",$R$9,IF($N$7="S1",'VA_k1=0.2_k2=0.8'!N449,IF($N$7="S2",'VA_k1=0.2_k2=0.8'!O449,IF($N$7="I",'VA_k1=0.2_k2=0.8'!P449,IF($N$7="R",'VA_k1=0.2_k2=0.8'!Q449,IF($N$7="D",'VA_k1=0.2_k2=0.8'!R449,IF($N$7="V",'VA_k1=0.2_k2=0.8'!S449,"")))))))</f>
        <v>0.24673704225551346</v>
      </c>
      <c r="Y450" s="133">
        <f>IF($O$16="X",$Q$9,'VA_k1=0.3_k2=0.7'!M449)</f>
        <v>5</v>
      </c>
      <c r="Z450" s="133">
        <f>IF($O$16="X",$R$9,IF($N$7="S1",'VA_k1=0.3_k2=0.7'!N449,IF($N$7="S2",'VA_k1=0.3_k2=0.7'!O449,IF($N$7="I",'VA_k1=0.3_k2=0.7'!P449,IF($N$7="R",'VA_k1=0.3_k2=0.7'!Q449,IF($N$7="D",'VA_k1=0.3_k2=0.7'!R449,IF($N$7="V",'VA_k1=0.3_k2=0.7'!S449,"")))))))</f>
        <v>0.24673704225551346</v>
      </c>
      <c r="AA450" s="133">
        <f>IF($O$17="X",$Q$9,'VA_k1=0.4_k2=0.6'!M449)</f>
        <v>5</v>
      </c>
      <c r="AB450" s="133">
        <f>IF($O$17="X",$R$9,IF($N$7="S1",'VA_k1=0.4_k2=0.6'!N449,IF($N$7="S2",'VA_k1=0.4_k2=0.6'!O449,IF($N$7="I",'VA_k1=0.4_k2=0.6'!P449,IF($N$7="R",'VA_k1=0.4_k2=0.6'!Q449,IF($N$7="D",'VA_k1=0.4_k2=0.6'!R449,IF($N$7="V",'VA_k1=0.4_k2=0.6'!S449,"")))))))</f>
        <v>0.24673704225551346</v>
      </c>
      <c r="AC450" s="133">
        <f>IF($O$18="X",$Q$9,'VA_k1=0.5_k2=0.5'!M449)</f>
        <v>5</v>
      </c>
      <c r="AD450" s="133">
        <f>IF($O$18="X",$R$9,IF($N$7="S1",'VA_k1=0.5_k2=0.5'!N449,IF($N$7="S2",'VA_k1=0.5_k2=0.5'!O449,IF($N$7="I",'VA_k1=0.5_k2=0.5'!P449,IF($N$7="R",'VA_k1=0.5_k2=0.5'!Q449,IF($N$7="D",'VA_k1=0.5_k2=0.5'!R449,IF($N$7="V",'VA_k1=0.5_k2=0.5'!S449,"")))))))</f>
        <v>0.24673704225551346</v>
      </c>
      <c r="AE450" s="133">
        <f>IF($O$19="X",$Q$9,'VA_k1=0.6_k2=0.4'!M449)</f>
        <v>5</v>
      </c>
      <c r="AF450" s="133">
        <f>IF($O$19="X",$R$9,IF($N$7="S1",'VA_k1=0.6_k2=0.4'!N449,IF($N$7="S2",'VA_k1=0.6_k2=0.4'!O449,IF($N$7="I",'VA_k1=0.6_k2=0.4'!P449,IF($N$7="R",'VA_k1=0.6_k2=0.4'!Q449,IF($N$7="D",'VA_k1=0.6_k2=0.4'!R449,IF($N$7="V",'VA_k1=0.6_k2=0.4'!S449,"")))))))</f>
        <v>0.24673704225551346</v>
      </c>
      <c r="AG450" s="133">
        <f>IF($O$20="X",$Q$9,'VA_k1=0.7_k2=0.3'!M449)</f>
        <v>5</v>
      </c>
      <c r="AH450" s="133">
        <f>IF($O$20="X",$R$9,IF($N$7="S1",'VA_k1=0.7_k2=0.3'!N449,IF($N$7="S2",'VA_k1=0.7_k2=0.3'!O449,IF($N$7="I",'VA_k1=0.7_k2=0.3'!P449,IF($N$7="R",'VA_k1=0.7_k2=0.3'!Q449,IF($N$7="D",'VA_k1=0.7_k2=0.3'!R449,IF($N$7="V",'VA_k1=0.7_k2=0.3'!S449,"")))))))</f>
        <v>0.24673704225551346</v>
      </c>
      <c r="AI450" s="133">
        <f>IF($O$21="X",$Q$9,'VA_k1=0.8_k2=0.2'!M449)</f>
        <v>5</v>
      </c>
      <c r="AJ450" s="133">
        <f>IF($O$21="X",$R$9,IF($N$7="S1",'VA_k1=0.8_k2=0.2'!N449,IF($N$7="S2",'VA_k1=0.8_k2=0.2'!O449,IF($N$7="I",'VA_k1=0.8_k2=0.2'!P449,IF($N$7="R",'VA_k1=0.8_k2=0.2'!Q449,IF($N$7="D",'VA_k1=0.8_k2=0.2'!R449,IF($N$7="V",'VA_k1=0.8_k2=0.2'!S449,"")))))))</f>
        <v>0.24673704225551346</v>
      </c>
      <c r="AK450" s="133" t="e">
        <f>IF($O$22="X",$Q$9,'VA_k1=0.9_k2=0.1'!M449)</f>
        <v>#N/A</v>
      </c>
      <c r="AL450" s="133" t="e">
        <f>IF($O$22="X",$R$9,IF($N$7="S1",'VA_k1=0.9_k2=0.1'!N449,IF($N$7="S2",'VA_k1=0.9_k2=0.1'!O449,IF($N$7="I",'VA_k1=0.9_k2=0.1'!P449,IF($N$7="R",'VA_k1=0.9_k2=0.1'!Q449,IF($N$7="D",'VA_k1=0.9_k2=0.1'!R449,IF($N$7="V",'VA_k1=0.9_k2=0.1'!S449,"")))))))</f>
        <v>#N/A</v>
      </c>
      <c r="AM450" s="133">
        <f>IF($O$23="X",$Q$9,'VA_k1=1.0_k2=0.0'!M449)</f>
        <v>5</v>
      </c>
      <c r="AN450" s="133">
        <f>IF($O$23="X",$R$9,IF($N$7="S1",'VA_k1=1.0_k2=0.0'!N449,IF($N$7="S2",'VA_k1=1.0_k2=0.0'!O449,IF($N$7="I",'VA_k1=1.0_k2=0.0'!P449,IF($N$7="R",'VA_k1=1.0_k2=0.0'!Q449,IF($N$7="D",'VA_k1=1.0_k2=0.0'!R449,IF($N$7="V",'VA_k1=1.0_k2=0.0'!S449,"")))))))</f>
        <v>0.24673704225551346</v>
      </c>
    </row>
    <row r="451" spans="17:40" x14ac:dyDescent="0.25">
      <c r="Q451" s="133" t="e">
        <f>IF($O$12="X",$Q$9,'RESULTS (2S)'!B465)</f>
        <v>#N/A</v>
      </c>
      <c r="R451" s="133" t="e">
        <f>IF($O$12="X",$R$9,IF($N$7="S1",'RESULTS (2S)'!C465,IF($N$7="S2",'RESULTS (2S)'!D465,IF($N$7="I",'RESULTS (2S)'!E465,IF($N$7="R",'RESULTS (2S)'!F465,IF($N$7="D",'RESULTS (2S)'!G465,IF($N$7="V",'RESULTS (2S)'!H465,"")))))))</f>
        <v>#N/A</v>
      </c>
      <c r="S451" s="133">
        <f>IF($O$13="X",$Q$9,'VA_k1=0.0_k2=1.0'!M450)</f>
        <v>5</v>
      </c>
      <c r="T451" s="133">
        <f>IF($O$13="X",$R$9,IF($N$7="S1",'VA_k1=0.0_k2=1.0'!N450,IF($N$7="S2",'VA_k1=0.0_k2=1.0'!O450,IF($N$7="I",'VA_k1=0.0_k2=1.0'!P450,IF($N$7="R",'VA_k1=0.0_k2=1.0'!Q450,IF($N$7="D",'VA_k1=0.0_k2=1.0'!R450,IF($N$7="V",'VA_k1=0.0_k2=1.0'!S450,"")))))))</f>
        <v>0.24673704225551346</v>
      </c>
      <c r="U451" s="133">
        <f>IF($O$14="X",$Q$9,'VA_k1=0.1_k2=0.9'!M450)</f>
        <v>5</v>
      </c>
      <c r="V451" s="133">
        <f>IF($O$14="X",$R$9,IF($N$7="S1",'VA_k1=0.1_k2=0.9'!N450,IF($N$7="S2",'VA_k1=0.1_k2=0.9'!O450,IF($N$7="I",'VA_k1=0.1_k2=0.9'!P450,IF($N$7="R",'VA_k1=0.1_k2=0.9'!Q450,IF($N$7="D",'VA_k1=0.1_k2=0.9'!R450,IF($N$7="V",'VA_k1=0.1_k2=0.9'!S450,"")))))))</f>
        <v>0.24673704225551346</v>
      </c>
      <c r="W451" s="133">
        <f>IF($O$15="X",$Q$9,'VA_k1=0.2_k2=0.8'!M450)</f>
        <v>5</v>
      </c>
      <c r="X451" s="133">
        <f>IF($O$15="X",$R$9,IF($N$7="S1",'VA_k1=0.2_k2=0.8'!N450,IF($N$7="S2",'VA_k1=0.2_k2=0.8'!O450,IF($N$7="I",'VA_k1=0.2_k2=0.8'!P450,IF($N$7="R",'VA_k1=0.2_k2=0.8'!Q450,IF($N$7="D",'VA_k1=0.2_k2=0.8'!R450,IF($N$7="V",'VA_k1=0.2_k2=0.8'!S450,"")))))))</f>
        <v>0.24673704225551346</v>
      </c>
      <c r="Y451" s="133">
        <f>IF($O$16="X",$Q$9,'VA_k1=0.3_k2=0.7'!M450)</f>
        <v>5</v>
      </c>
      <c r="Z451" s="133">
        <f>IF($O$16="X",$R$9,IF($N$7="S1",'VA_k1=0.3_k2=0.7'!N450,IF($N$7="S2",'VA_k1=0.3_k2=0.7'!O450,IF($N$7="I",'VA_k1=0.3_k2=0.7'!P450,IF($N$7="R",'VA_k1=0.3_k2=0.7'!Q450,IF($N$7="D",'VA_k1=0.3_k2=0.7'!R450,IF($N$7="V",'VA_k1=0.3_k2=0.7'!S450,"")))))))</f>
        <v>0.24673704225551346</v>
      </c>
      <c r="AA451" s="133">
        <f>IF($O$17="X",$Q$9,'VA_k1=0.4_k2=0.6'!M450)</f>
        <v>5</v>
      </c>
      <c r="AB451" s="133">
        <f>IF($O$17="X",$R$9,IF($N$7="S1",'VA_k1=0.4_k2=0.6'!N450,IF($N$7="S2",'VA_k1=0.4_k2=0.6'!O450,IF($N$7="I",'VA_k1=0.4_k2=0.6'!P450,IF($N$7="R",'VA_k1=0.4_k2=0.6'!Q450,IF($N$7="D",'VA_k1=0.4_k2=0.6'!R450,IF($N$7="V",'VA_k1=0.4_k2=0.6'!S450,"")))))))</f>
        <v>0.24673704225551346</v>
      </c>
      <c r="AC451" s="133">
        <f>IF($O$18="X",$Q$9,'VA_k1=0.5_k2=0.5'!M450)</f>
        <v>5</v>
      </c>
      <c r="AD451" s="133">
        <f>IF($O$18="X",$R$9,IF($N$7="S1",'VA_k1=0.5_k2=0.5'!N450,IF($N$7="S2",'VA_k1=0.5_k2=0.5'!O450,IF($N$7="I",'VA_k1=0.5_k2=0.5'!P450,IF($N$7="R",'VA_k1=0.5_k2=0.5'!Q450,IF($N$7="D",'VA_k1=0.5_k2=0.5'!R450,IF($N$7="V",'VA_k1=0.5_k2=0.5'!S450,"")))))))</f>
        <v>0.24673704225551346</v>
      </c>
      <c r="AE451" s="133">
        <f>IF($O$19="X",$Q$9,'VA_k1=0.6_k2=0.4'!M450)</f>
        <v>5</v>
      </c>
      <c r="AF451" s="133">
        <f>IF($O$19="X",$R$9,IF($N$7="S1",'VA_k1=0.6_k2=0.4'!N450,IF($N$7="S2",'VA_k1=0.6_k2=0.4'!O450,IF($N$7="I",'VA_k1=0.6_k2=0.4'!P450,IF($N$7="R",'VA_k1=0.6_k2=0.4'!Q450,IF($N$7="D",'VA_k1=0.6_k2=0.4'!R450,IF($N$7="V",'VA_k1=0.6_k2=0.4'!S450,"")))))))</f>
        <v>0.24673704225551346</v>
      </c>
      <c r="AG451" s="133">
        <f>IF($O$20="X",$Q$9,'VA_k1=0.7_k2=0.3'!M450)</f>
        <v>5</v>
      </c>
      <c r="AH451" s="133">
        <f>IF($O$20="X",$R$9,IF($N$7="S1",'VA_k1=0.7_k2=0.3'!N450,IF($N$7="S2",'VA_k1=0.7_k2=0.3'!O450,IF($N$7="I",'VA_k1=0.7_k2=0.3'!P450,IF($N$7="R",'VA_k1=0.7_k2=0.3'!Q450,IF($N$7="D",'VA_k1=0.7_k2=0.3'!R450,IF($N$7="V",'VA_k1=0.7_k2=0.3'!S450,"")))))))</f>
        <v>0.24673704225551346</v>
      </c>
      <c r="AI451" s="133">
        <f>IF($O$21="X",$Q$9,'VA_k1=0.8_k2=0.2'!M450)</f>
        <v>5</v>
      </c>
      <c r="AJ451" s="133">
        <f>IF($O$21="X",$R$9,IF($N$7="S1",'VA_k1=0.8_k2=0.2'!N450,IF($N$7="S2",'VA_k1=0.8_k2=0.2'!O450,IF($N$7="I",'VA_k1=0.8_k2=0.2'!P450,IF($N$7="R",'VA_k1=0.8_k2=0.2'!Q450,IF($N$7="D",'VA_k1=0.8_k2=0.2'!R450,IF($N$7="V",'VA_k1=0.8_k2=0.2'!S450,"")))))))</f>
        <v>0.24673704225551346</v>
      </c>
      <c r="AK451" s="133" t="e">
        <f>IF($O$22="X",$Q$9,'VA_k1=0.9_k2=0.1'!M450)</f>
        <v>#N/A</v>
      </c>
      <c r="AL451" s="133" t="e">
        <f>IF($O$22="X",$R$9,IF($N$7="S1",'VA_k1=0.9_k2=0.1'!N450,IF($N$7="S2",'VA_k1=0.9_k2=0.1'!O450,IF($N$7="I",'VA_k1=0.9_k2=0.1'!P450,IF($N$7="R",'VA_k1=0.9_k2=0.1'!Q450,IF($N$7="D",'VA_k1=0.9_k2=0.1'!R450,IF($N$7="V",'VA_k1=0.9_k2=0.1'!S450,"")))))))</f>
        <v>#N/A</v>
      </c>
      <c r="AM451" s="133">
        <f>IF($O$23="X",$Q$9,'VA_k1=1.0_k2=0.0'!M450)</f>
        <v>5</v>
      </c>
      <c r="AN451" s="133">
        <f>IF($O$23="X",$R$9,IF($N$7="S1",'VA_k1=1.0_k2=0.0'!N450,IF($N$7="S2",'VA_k1=1.0_k2=0.0'!O450,IF($N$7="I",'VA_k1=1.0_k2=0.0'!P450,IF($N$7="R",'VA_k1=1.0_k2=0.0'!Q450,IF($N$7="D",'VA_k1=1.0_k2=0.0'!R450,IF($N$7="V",'VA_k1=1.0_k2=0.0'!S450,"")))))))</f>
        <v>0.24673704225551346</v>
      </c>
    </row>
    <row r="452" spans="17:40" x14ac:dyDescent="0.25">
      <c r="Q452" s="133" t="e">
        <f>IF($O$12="X",$Q$9,'RESULTS (2S)'!B466)</f>
        <v>#N/A</v>
      </c>
      <c r="R452" s="133" t="e">
        <f>IF($O$12="X",$R$9,IF($N$7="S1",'RESULTS (2S)'!C466,IF($N$7="S2",'RESULTS (2S)'!D466,IF($N$7="I",'RESULTS (2S)'!E466,IF($N$7="R",'RESULTS (2S)'!F466,IF($N$7="D",'RESULTS (2S)'!G466,IF($N$7="V",'RESULTS (2S)'!H466,"")))))))</f>
        <v>#N/A</v>
      </c>
      <c r="S452" s="133">
        <f>IF($O$13="X",$Q$9,'VA_k1=0.0_k2=1.0'!M451)</f>
        <v>5</v>
      </c>
      <c r="T452" s="133">
        <f>IF($O$13="X",$R$9,IF($N$7="S1",'VA_k1=0.0_k2=1.0'!N451,IF($N$7="S2",'VA_k1=0.0_k2=1.0'!O451,IF($N$7="I",'VA_k1=0.0_k2=1.0'!P451,IF($N$7="R",'VA_k1=0.0_k2=1.0'!Q451,IF($N$7="D",'VA_k1=0.0_k2=1.0'!R451,IF($N$7="V",'VA_k1=0.0_k2=1.0'!S451,"")))))))</f>
        <v>0.24673704225551346</v>
      </c>
      <c r="U452" s="133">
        <f>IF($O$14="X",$Q$9,'VA_k1=0.1_k2=0.9'!M451)</f>
        <v>5</v>
      </c>
      <c r="V452" s="133">
        <f>IF($O$14="X",$R$9,IF($N$7="S1",'VA_k1=0.1_k2=0.9'!N451,IF($N$7="S2",'VA_k1=0.1_k2=0.9'!O451,IF($N$7="I",'VA_k1=0.1_k2=0.9'!P451,IF($N$7="R",'VA_k1=0.1_k2=0.9'!Q451,IF($N$7="D",'VA_k1=0.1_k2=0.9'!R451,IF($N$7="V",'VA_k1=0.1_k2=0.9'!S451,"")))))))</f>
        <v>0.24673704225551346</v>
      </c>
      <c r="W452" s="133">
        <f>IF($O$15="X",$Q$9,'VA_k1=0.2_k2=0.8'!M451)</f>
        <v>5</v>
      </c>
      <c r="X452" s="133">
        <f>IF($O$15="X",$R$9,IF($N$7="S1",'VA_k1=0.2_k2=0.8'!N451,IF($N$7="S2",'VA_k1=0.2_k2=0.8'!O451,IF($N$7="I",'VA_k1=0.2_k2=0.8'!P451,IF($N$7="R",'VA_k1=0.2_k2=0.8'!Q451,IF($N$7="D",'VA_k1=0.2_k2=0.8'!R451,IF($N$7="V",'VA_k1=0.2_k2=0.8'!S451,"")))))))</f>
        <v>0.24673704225551346</v>
      </c>
      <c r="Y452" s="133">
        <f>IF($O$16="X",$Q$9,'VA_k1=0.3_k2=0.7'!M451)</f>
        <v>5</v>
      </c>
      <c r="Z452" s="133">
        <f>IF($O$16="X",$R$9,IF($N$7="S1",'VA_k1=0.3_k2=0.7'!N451,IF($N$7="S2",'VA_k1=0.3_k2=0.7'!O451,IF($N$7="I",'VA_k1=0.3_k2=0.7'!P451,IF($N$7="R",'VA_k1=0.3_k2=0.7'!Q451,IF($N$7="D",'VA_k1=0.3_k2=0.7'!R451,IF($N$7="V",'VA_k1=0.3_k2=0.7'!S451,"")))))))</f>
        <v>0.24673704225551346</v>
      </c>
      <c r="AA452" s="133">
        <f>IF($O$17="X",$Q$9,'VA_k1=0.4_k2=0.6'!M451)</f>
        <v>5</v>
      </c>
      <c r="AB452" s="133">
        <f>IF($O$17="X",$R$9,IF($N$7="S1",'VA_k1=0.4_k2=0.6'!N451,IF($N$7="S2",'VA_k1=0.4_k2=0.6'!O451,IF($N$7="I",'VA_k1=0.4_k2=0.6'!P451,IF($N$7="R",'VA_k1=0.4_k2=0.6'!Q451,IF($N$7="D",'VA_k1=0.4_k2=0.6'!R451,IF($N$7="V",'VA_k1=0.4_k2=0.6'!S451,"")))))))</f>
        <v>0.24673704225551346</v>
      </c>
      <c r="AC452" s="133">
        <f>IF($O$18="X",$Q$9,'VA_k1=0.5_k2=0.5'!M451)</f>
        <v>5</v>
      </c>
      <c r="AD452" s="133">
        <f>IF($O$18="X",$R$9,IF($N$7="S1",'VA_k1=0.5_k2=0.5'!N451,IF($N$7="S2",'VA_k1=0.5_k2=0.5'!O451,IF($N$7="I",'VA_k1=0.5_k2=0.5'!P451,IF($N$7="R",'VA_k1=0.5_k2=0.5'!Q451,IF($N$7="D",'VA_k1=0.5_k2=0.5'!R451,IF($N$7="V",'VA_k1=0.5_k2=0.5'!S451,"")))))))</f>
        <v>0.24673704225551346</v>
      </c>
      <c r="AE452" s="133">
        <f>IF($O$19="X",$Q$9,'VA_k1=0.6_k2=0.4'!M451)</f>
        <v>5</v>
      </c>
      <c r="AF452" s="133">
        <f>IF($O$19="X",$R$9,IF($N$7="S1",'VA_k1=0.6_k2=0.4'!N451,IF($N$7="S2",'VA_k1=0.6_k2=0.4'!O451,IF($N$7="I",'VA_k1=0.6_k2=0.4'!P451,IF($N$7="R",'VA_k1=0.6_k2=0.4'!Q451,IF($N$7="D",'VA_k1=0.6_k2=0.4'!R451,IF($N$7="V",'VA_k1=0.6_k2=0.4'!S451,"")))))))</f>
        <v>0.24673704225551346</v>
      </c>
      <c r="AG452" s="133">
        <f>IF($O$20="X",$Q$9,'VA_k1=0.7_k2=0.3'!M451)</f>
        <v>5</v>
      </c>
      <c r="AH452" s="133">
        <f>IF($O$20="X",$R$9,IF($N$7="S1",'VA_k1=0.7_k2=0.3'!N451,IF($N$7="S2",'VA_k1=0.7_k2=0.3'!O451,IF($N$7="I",'VA_k1=0.7_k2=0.3'!P451,IF($N$7="R",'VA_k1=0.7_k2=0.3'!Q451,IF($N$7="D",'VA_k1=0.7_k2=0.3'!R451,IF($N$7="V",'VA_k1=0.7_k2=0.3'!S451,"")))))))</f>
        <v>0.24673704225551346</v>
      </c>
      <c r="AI452" s="133">
        <f>IF($O$21="X",$Q$9,'VA_k1=0.8_k2=0.2'!M451)</f>
        <v>5</v>
      </c>
      <c r="AJ452" s="133">
        <f>IF($O$21="X",$R$9,IF($N$7="S1",'VA_k1=0.8_k2=0.2'!N451,IF($N$7="S2",'VA_k1=0.8_k2=0.2'!O451,IF($N$7="I",'VA_k1=0.8_k2=0.2'!P451,IF($N$7="R",'VA_k1=0.8_k2=0.2'!Q451,IF($N$7="D",'VA_k1=0.8_k2=0.2'!R451,IF($N$7="V",'VA_k1=0.8_k2=0.2'!S451,"")))))))</f>
        <v>0.24673704225551346</v>
      </c>
      <c r="AK452" s="133" t="e">
        <f>IF($O$22="X",$Q$9,'VA_k1=0.9_k2=0.1'!M451)</f>
        <v>#N/A</v>
      </c>
      <c r="AL452" s="133" t="e">
        <f>IF($O$22="X",$R$9,IF($N$7="S1",'VA_k1=0.9_k2=0.1'!N451,IF($N$7="S2",'VA_k1=0.9_k2=0.1'!O451,IF($N$7="I",'VA_k1=0.9_k2=0.1'!P451,IF($N$7="R",'VA_k1=0.9_k2=0.1'!Q451,IF($N$7="D",'VA_k1=0.9_k2=0.1'!R451,IF($N$7="V",'VA_k1=0.9_k2=0.1'!S451,"")))))))</f>
        <v>#N/A</v>
      </c>
      <c r="AM452" s="133">
        <f>IF($O$23="X",$Q$9,'VA_k1=1.0_k2=0.0'!M451)</f>
        <v>5</v>
      </c>
      <c r="AN452" s="133">
        <f>IF($O$23="X",$R$9,IF($N$7="S1",'VA_k1=1.0_k2=0.0'!N451,IF($N$7="S2",'VA_k1=1.0_k2=0.0'!O451,IF($N$7="I",'VA_k1=1.0_k2=0.0'!P451,IF($N$7="R",'VA_k1=1.0_k2=0.0'!Q451,IF($N$7="D",'VA_k1=1.0_k2=0.0'!R451,IF($N$7="V",'VA_k1=1.0_k2=0.0'!S451,"")))))))</f>
        <v>0.24673704225551346</v>
      </c>
    </row>
    <row r="453" spans="17:40" x14ac:dyDescent="0.25">
      <c r="Q453" s="133" t="e">
        <f>IF($O$12="X",$Q$9,'RESULTS (2S)'!B467)</f>
        <v>#N/A</v>
      </c>
      <c r="R453" s="133" t="e">
        <f>IF($O$12="X",$R$9,IF($N$7="S1",'RESULTS (2S)'!C467,IF($N$7="S2",'RESULTS (2S)'!D467,IF($N$7="I",'RESULTS (2S)'!E467,IF($N$7="R",'RESULTS (2S)'!F467,IF($N$7="D",'RESULTS (2S)'!G467,IF($N$7="V",'RESULTS (2S)'!H467,"")))))))</f>
        <v>#N/A</v>
      </c>
      <c r="S453" s="133">
        <f>IF($O$13="X",$Q$9,'VA_k1=0.0_k2=1.0'!M452)</f>
        <v>5</v>
      </c>
      <c r="T453" s="133">
        <f>IF($O$13="X",$R$9,IF($N$7="S1",'VA_k1=0.0_k2=1.0'!N452,IF($N$7="S2",'VA_k1=0.0_k2=1.0'!O452,IF($N$7="I",'VA_k1=0.0_k2=1.0'!P452,IF($N$7="R",'VA_k1=0.0_k2=1.0'!Q452,IF($N$7="D",'VA_k1=0.0_k2=1.0'!R452,IF($N$7="V",'VA_k1=0.0_k2=1.0'!S452,"")))))))</f>
        <v>0.24673704225551346</v>
      </c>
      <c r="U453" s="133">
        <f>IF($O$14="X",$Q$9,'VA_k1=0.1_k2=0.9'!M452)</f>
        <v>5</v>
      </c>
      <c r="V453" s="133">
        <f>IF($O$14="X",$R$9,IF($N$7="S1",'VA_k1=0.1_k2=0.9'!N452,IF($N$7="S2",'VA_k1=0.1_k2=0.9'!O452,IF($N$7="I",'VA_k1=0.1_k2=0.9'!P452,IF($N$7="R",'VA_k1=0.1_k2=0.9'!Q452,IF($N$7="D",'VA_k1=0.1_k2=0.9'!R452,IF($N$7="V",'VA_k1=0.1_k2=0.9'!S452,"")))))))</f>
        <v>0.24673704225551346</v>
      </c>
      <c r="W453" s="133">
        <f>IF($O$15="X",$Q$9,'VA_k1=0.2_k2=0.8'!M452)</f>
        <v>5</v>
      </c>
      <c r="X453" s="133">
        <f>IF($O$15="X",$R$9,IF($N$7="S1",'VA_k1=0.2_k2=0.8'!N452,IF($N$7="S2",'VA_k1=0.2_k2=0.8'!O452,IF($N$7="I",'VA_k1=0.2_k2=0.8'!P452,IF($N$7="R",'VA_k1=0.2_k2=0.8'!Q452,IF($N$7="D",'VA_k1=0.2_k2=0.8'!R452,IF($N$7="V",'VA_k1=0.2_k2=0.8'!S452,"")))))))</f>
        <v>0.24673704225551346</v>
      </c>
      <c r="Y453" s="133">
        <f>IF($O$16="X",$Q$9,'VA_k1=0.3_k2=0.7'!M452)</f>
        <v>5</v>
      </c>
      <c r="Z453" s="133">
        <f>IF($O$16="X",$R$9,IF($N$7="S1",'VA_k1=0.3_k2=0.7'!N452,IF($N$7="S2",'VA_k1=0.3_k2=0.7'!O452,IF($N$7="I",'VA_k1=0.3_k2=0.7'!P452,IF($N$7="R",'VA_k1=0.3_k2=0.7'!Q452,IF($N$7="D",'VA_k1=0.3_k2=0.7'!R452,IF($N$7="V",'VA_k1=0.3_k2=0.7'!S452,"")))))))</f>
        <v>0.24673704225551346</v>
      </c>
      <c r="AA453" s="133">
        <f>IF($O$17="X",$Q$9,'VA_k1=0.4_k2=0.6'!M452)</f>
        <v>5</v>
      </c>
      <c r="AB453" s="133">
        <f>IF($O$17="X",$R$9,IF($N$7="S1",'VA_k1=0.4_k2=0.6'!N452,IF($N$7="S2",'VA_k1=0.4_k2=0.6'!O452,IF($N$7="I",'VA_k1=0.4_k2=0.6'!P452,IF($N$7="R",'VA_k1=0.4_k2=0.6'!Q452,IF($N$7="D",'VA_k1=0.4_k2=0.6'!R452,IF($N$7="V",'VA_k1=0.4_k2=0.6'!S452,"")))))))</f>
        <v>0.24673704225551346</v>
      </c>
      <c r="AC453" s="133">
        <f>IF($O$18="X",$Q$9,'VA_k1=0.5_k2=0.5'!M452)</f>
        <v>5</v>
      </c>
      <c r="AD453" s="133">
        <f>IF($O$18="X",$R$9,IF($N$7="S1",'VA_k1=0.5_k2=0.5'!N452,IF($N$7="S2",'VA_k1=0.5_k2=0.5'!O452,IF($N$7="I",'VA_k1=0.5_k2=0.5'!P452,IF($N$7="R",'VA_k1=0.5_k2=0.5'!Q452,IF($N$7="D",'VA_k1=0.5_k2=0.5'!R452,IF($N$7="V",'VA_k1=0.5_k2=0.5'!S452,"")))))))</f>
        <v>0.24673704225551346</v>
      </c>
      <c r="AE453" s="133">
        <f>IF($O$19="X",$Q$9,'VA_k1=0.6_k2=0.4'!M452)</f>
        <v>5</v>
      </c>
      <c r="AF453" s="133">
        <f>IF($O$19="X",$R$9,IF($N$7="S1",'VA_k1=0.6_k2=0.4'!N452,IF($N$7="S2",'VA_k1=0.6_k2=0.4'!O452,IF($N$7="I",'VA_k1=0.6_k2=0.4'!P452,IF($N$7="R",'VA_k1=0.6_k2=0.4'!Q452,IF($N$7="D",'VA_k1=0.6_k2=0.4'!R452,IF($N$7="V",'VA_k1=0.6_k2=0.4'!S452,"")))))))</f>
        <v>0.24673704225551346</v>
      </c>
      <c r="AG453" s="133">
        <f>IF($O$20="X",$Q$9,'VA_k1=0.7_k2=0.3'!M452)</f>
        <v>5</v>
      </c>
      <c r="AH453" s="133">
        <f>IF($O$20="X",$R$9,IF($N$7="S1",'VA_k1=0.7_k2=0.3'!N452,IF($N$7="S2",'VA_k1=0.7_k2=0.3'!O452,IF($N$7="I",'VA_k1=0.7_k2=0.3'!P452,IF($N$7="R",'VA_k1=0.7_k2=0.3'!Q452,IF($N$7="D",'VA_k1=0.7_k2=0.3'!R452,IF($N$7="V",'VA_k1=0.7_k2=0.3'!S452,"")))))))</f>
        <v>0.24673704225551346</v>
      </c>
      <c r="AI453" s="133">
        <f>IF($O$21="X",$Q$9,'VA_k1=0.8_k2=0.2'!M452)</f>
        <v>5</v>
      </c>
      <c r="AJ453" s="133">
        <f>IF($O$21="X",$R$9,IF($N$7="S1",'VA_k1=0.8_k2=0.2'!N452,IF($N$7="S2",'VA_k1=0.8_k2=0.2'!O452,IF($N$7="I",'VA_k1=0.8_k2=0.2'!P452,IF($N$7="R",'VA_k1=0.8_k2=0.2'!Q452,IF($N$7="D",'VA_k1=0.8_k2=0.2'!R452,IF($N$7="V",'VA_k1=0.8_k2=0.2'!S452,"")))))))</f>
        <v>0.24673704225551346</v>
      </c>
      <c r="AK453" s="133" t="e">
        <f>IF($O$22="X",$Q$9,'VA_k1=0.9_k2=0.1'!M452)</f>
        <v>#N/A</v>
      </c>
      <c r="AL453" s="133" t="e">
        <f>IF($O$22="X",$R$9,IF($N$7="S1",'VA_k1=0.9_k2=0.1'!N452,IF($N$7="S2",'VA_k1=0.9_k2=0.1'!O452,IF($N$7="I",'VA_k1=0.9_k2=0.1'!P452,IF($N$7="R",'VA_k1=0.9_k2=0.1'!Q452,IF($N$7="D",'VA_k1=0.9_k2=0.1'!R452,IF($N$7="V",'VA_k1=0.9_k2=0.1'!S452,"")))))))</f>
        <v>#N/A</v>
      </c>
      <c r="AM453" s="133">
        <f>IF($O$23="X",$Q$9,'VA_k1=1.0_k2=0.0'!M452)</f>
        <v>5</v>
      </c>
      <c r="AN453" s="133">
        <f>IF($O$23="X",$R$9,IF($N$7="S1",'VA_k1=1.0_k2=0.0'!N452,IF($N$7="S2",'VA_k1=1.0_k2=0.0'!O452,IF($N$7="I",'VA_k1=1.0_k2=0.0'!P452,IF($N$7="R",'VA_k1=1.0_k2=0.0'!Q452,IF($N$7="D",'VA_k1=1.0_k2=0.0'!R452,IF($N$7="V",'VA_k1=1.0_k2=0.0'!S452,"")))))))</f>
        <v>0.24673704225551346</v>
      </c>
    </row>
    <row r="454" spans="17:40" x14ac:dyDescent="0.25">
      <c r="Q454" s="133" t="e">
        <f>IF($O$12="X",$Q$9,'RESULTS (2S)'!B468)</f>
        <v>#N/A</v>
      </c>
      <c r="R454" s="133" t="e">
        <f>IF($O$12="X",$R$9,IF($N$7="S1",'RESULTS (2S)'!C468,IF($N$7="S2",'RESULTS (2S)'!D468,IF($N$7="I",'RESULTS (2S)'!E468,IF($N$7="R",'RESULTS (2S)'!F468,IF($N$7="D",'RESULTS (2S)'!G468,IF($N$7="V",'RESULTS (2S)'!H468,"")))))))</f>
        <v>#N/A</v>
      </c>
      <c r="S454" s="133">
        <f>IF($O$13="X",$Q$9,'VA_k1=0.0_k2=1.0'!M453)</f>
        <v>5</v>
      </c>
      <c r="T454" s="133">
        <f>IF($O$13="X",$R$9,IF($N$7="S1",'VA_k1=0.0_k2=1.0'!N453,IF($N$7="S2",'VA_k1=0.0_k2=1.0'!O453,IF($N$7="I",'VA_k1=0.0_k2=1.0'!P453,IF($N$7="R",'VA_k1=0.0_k2=1.0'!Q453,IF($N$7="D",'VA_k1=0.0_k2=1.0'!R453,IF($N$7="V",'VA_k1=0.0_k2=1.0'!S453,"")))))))</f>
        <v>0.24673704225551346</v>
      </c>
      <c r="U454" s="133">
        <f>IF($O$14="X",$Q$9,'VA_k1=0.1_k2=0.9'!M453)</f>
        <v>5</v>
      </c>
      <c r="V454" s="133">
        <f>IF($O$14="X",$R$9,IF($N$7="S1",'VA_k1=0.1_k2=0.9'!N453,IF($N$7="S2",'VA_k1=0.1_k2=0.9'!O453,IF($N$7="I",'VA_k1=0.1_k2=0.9'!P453,IF($N$7="R",'VA_k1=0.1_k2=0.9'!Q453,IF($N$7="D",'VA_k1=0.1_k2=0.9'!R453,IF($N$7="V",'VA_k1=0.1_k2=0.9'!S453,"")))))))</f>
        <v>0.24673704225551346</v>
      </c>
      <c r="W454" s="133">
        <f>IF($O$15="X",$Q$9,'VA_k1=0.2_k2=0.8'!M453)</f>
        <v>5</v>
      </c>
      <c r="X454" s="133">
        <f>IF($O$15="X",$R$9,IF($N$7="S1",'VA_k1=0.2_k2=0.8'!N453,IF($N$7="S2",'VA_k1=0.2_k2=0.8'!O453,IF($N$7="I",'VA_k1=0.2_k2=0.8'!P453,IF($N$7="R",'VA_k1=0.2_k2=0.8'!Q453,IF($N$7="D",'VA_k1=0.2_k2=0.8'!R453,IF($N$7="V",'VA_k1=0.2_k2=0.8'!S453,"")))))))</f>
        <v>0.24673704225551346</v>
      </c>
      <c r="Y454" s="133">
        <f>IF($O$16="X",$Q$9,'VA_k1=0.3_k2=0.7'!M453)</f>
        <v>5</v>
      </c>
      <c r="Z454" s="133">
        <f>IF($O$16="X",$R$9,IF($N$7="S1",'VA_k1=0.3_k2=0.7'!N453,IF($N$7="S2",'VA_k1=0.3_k2=0.7'!O453,IF($N$7="I",'VA_k1=0.3_k2=0.7'!P453,IF($N$7="R",'VA_k1=0.3_k2=0.7'!Q453,IF($N$7="D",'VA_k1=0.3_k2=0.7'!R453,IF($N$7="V",'VA_k1=0.3_k2=0.7'!S453,"")))))))</f>
        <v>0.24673704225551346</v>
      </c>
      <c r="AA454" s="133">
        <f>IF($O$17="X",$Q$9,'VA_k1=0.4_k2=0.6'!M453)</f>
        <v>5</v>
      </c>
      <c r="AB454" s="133">
        <f>IF($O$17="X",$R$9,IF($N$7="S1",'VA_k1=0.4_k2=0.6'!N453,IF($N$7="S2",'VA_k1=0.4_k2=0.6'!O453,IF($N$7="I",'VA_k1=0.4_k2=0.6'!P453,IF($N$7="R",'VA_k1=0.4_k2=0.6'!Q453,IF($N$7="D",'VA_k1=0.4_k2=0.6'!R453,IF($N$7="V",'VA_k1=0.4_k2=0.6'!S453,"")))))))</f>
        <v>0.24673704225551346</v>
      </c>
      <c r="AC454" s="133">
        <f>IF($O$18="X",$Q$9,'VA_k1=0.5_k2=0.5'!M453)</f>
        <v>5</v>
      </c>
      <c r="AD454" s="133">
        <f>IF($O$18="X",$R$9,IF($N$7="S1",'VA_k1=0.5_k2=0.5'!N453,IF($N$7="S2",'VA_k1=0.5_k2=0.5'!O453,IF($N$7="I",'VA_k1=0.5_k2=0.5'!P453,IF($N$7="R",'VA_k1=0.5_k2=0.5'!Q453,IF($N$7="D",'VA_k1=0.5_k2=0.5'!R453,IF($N$7="V",'VA_k1=0.5_k2=0.5'!S453,"")))))))</f>
        <v>0.24673704225551346</v>
      </c>
      <c r="AE454" s="133">
        <f>IF($O$19="X",$Q$9,'VA_k1=0.6_k2=0.4'!M453)</f>
        <v>5</v>
      </c>
      <c r="AF454" s="133">
        <f>IF($O$19="X",$R$9,IF($N$7="S1",'VA_k1=0.6_k2=0.4'!N453,IF($N$7="S2",'VA_k1=0.6_k2=0.4'!O453,IF($N$7="I",'VA_k1=0.6_k2=0.4'!P453,IF($N$7="R",'VA_k1=0.6_k2=0.4'!Q453,IF($N$7="D",'VA_k1=0.6_k2=0.4'!R453,IF($N$7="V",'VA_k1=0.6_k2=0.4'!S453,"")))))))</f>
        <v>0.24673704225551346</v>
      </c>
      <c r="AG454" s="133">
        <f>IF($O$20="X",$Q$9,'VA_k1=0.7_k2=0.3'!M453)</f>
        <v>5</v>
      </c>
      <c r="AH454" s="133">
        <f>IF($O$20="X",$R$9,IF($N$7="S1",'VA_k1=0.7_k2=0.3'!N453,IF($N$7="S2",'VA_k1=0.7_k2=0.3'!O453,IF($N$7="I",'VA_k1=0.7_k2=0.3'!P453,IF($N$7="R",'VA_k1=0.7_k2=0.3'!Q453,IF($N$7="D",'VA_k1=0.7_k2=0.3'!R453,IF($N$7="V",'VA_k1=0.7_k2=0.3'!S453,"")))))))</f>
        <v>0.24673704225551346</v>
      </c>
      <c r="AI454" s="133">
        <f>IF($O$21="X",$Q$9,'VA_k1=0.8_k2=0.2'!M453)</f>
        <v>5</v>
      </c>
      <c r="AJ454" s="133">
        <f>IF($O$21="X",$R$9,IF($N$7="S1",'VA_k1=0.8_k2=0.2'!N453,IF($N$7="S2",'VA_k1=0.8_k2=0.2'!O453,IF($N$7="I",'VA_k1=0.8_k2=0.2'!P453,IF($N$7="R",'VA_k1=0.8_k2=0.2'!Q453,IF($N$7="D",'VA_k1=0.8_k2=0.2'!R453,IF($N$7="V",'VA_k1=0.8_k2=0.2'!S453,"")))))))</f>
        <v>0.24673704225551346</v>
      </c>
      <c r="AK454" s="133" t="e">
        <f>IF($O$22="X",$Q$9,'VA_k1=0.9_k2=0.1'!M453)</f>
        <v>#N/A</v>
      </c>
      <c r="AL454" s="133" t="e">
        <f>IF($O$22="X",$R$9,IF($N$7="S1",'VA_k1=0.9_k2=0.1'!N453,IF($N$7="S2",'VA_k1=0.9_k2=0.1'!O453,IF($N$7="I",'VA_k1=0.9_k2=0.1'!P453,IF($N$7="R",'VA_k1=0.9_k2=0.1'!Q453,IF($N$7="D",'VA_k1=0.9_k2=0.1'!R453,IF($N$7="V",'VA_k1=0.9_k2=0.1'!S453,"")))))))</f>
        <v>#N/A</v>
      </c>
      <c r="AM454" s="133">
        <f>IF($O$23="X",$Q$9,'VA_k1=1.0_k2=0.0'!M453)</f>
        <v>5</v>
      </c>
      <c r="AN454" s="133">
        <f>IF($O$23="X",$R$9,IF($N$7="S1",'VA_k1=1.0_k2=0.0'!N453,IF($N$7="S2",'VA_k1=1.0_k2=0.0'!O453,IF($N$7="I",'VA_k1=1.0_k2=0.0'!P453,IF($N$7="R",'VA_k1=1.0_k2=0.0'!Q453,IF($N$7="D",'VA_k1=1.0_k2=0.0'!R453,IF($N$7="V",'VA_k1=1.0_k2=0.0'!S453,"")))))))</f>
        <v>0.24673704225551346</v>
      </c>
    </row>
    <row r="455" spans="17:40" x14ac:dyDescent="0.25">
      <c r="Q455" s="133" t="e">
        <f>IF($O$12="X",$Q$9,'RESULTS (2S)'!B469)</f>
        <v>#N/A</v>
      </c>
      <c r="R455" s="133" t="e">
        <f>IF($O$12="X",$R$9,IF($N$7="S1",'RESULTS (2S)'!C469,IF($N$7="S2",'RESULTS (2S)'!D469,IF($N$7="I",'RESULTS (2S)'!E469,IF($N$7="R",'RESULTS (2S)'!F469,IF($N$7="D",'RESULTS (2S)'!G469,IF($N$7="V",'RESULTS (2S)'!H469,"")))))))</f>
        <v>#N/A</v>
      </c>
      <c r="S455" s="133">
        <f>IF($O$13="X",$Q$9,'VA_k1=0.0_k2=1.0'!M454)</f>
        <v>5</v>
      </c>
      <c r="T455" s="133">
        <f>IF($O$13="X",$R$9,IF($N$7="S1",'VA_k1=0.0_k2=1.0'!N454,IF($N$7="S2",'VA_k1=0.0_k2=1.0'!O454,IF($N$7="I",'VA_k1=0.0_k2=1.0'!P454,IF($N$7="R",'VA_k1=0.0_k2=1.0'!Q454,IF($N$7="D",'VA_k1=0.0_k2=1.0'!R454,IF($N$7="V",'VA_k1=0.0_k2=1.0'!S454,"")))))))</f>
        <v>0.24673704225551346</v>
      </c>
      <c r="U455" s="133">
        <f>IF($O$14="X",$Q$9,'VA_k1=0.1_k2=0.9'!M454)</f>
        <v>5</v>
      </c>
      <c r="V455" s="133">
        <f>IF($O$14="X",$R$9,IF($N$7="S1",'VA_k1=0.1_k2=0.9'!N454,IF($N$7="S2",'VA_k1=0.1_k2=0.9'!O454,IF($N$7="I",'VA_k1=0.1_k2=0.9'!P454,IF($N$7="R",'VA_k1=0.1_k2=0.9'!Q454,IF($N$7="D",'VA_k1=0.1_k2=0.9'!R454,IF($N$7="V",'VA_k1=0.1_k2=0.9'!S454,"")))))))</f>
        <v>0.24673704225551346</v>
      </c>
      <c r="W455" s="133">
        <f>IF($O$15="X",$Q$9,'VA_k1=0.2_k2=0.8'!M454)</f>
        <v>5</v>
      </c>
      <c r="X455" s="133">
        <f>IF($O$15="X",$R$9,IF($N$7="S1",'VA_k1=0.2_k2=0.8'!N454,IF($N$7="S2",'VA_k1=0.2_k2=0.8'!O454,IF($N$7="I",'VA_k1=0.2_k2=0.8'!P454,IF($N$7="R",'VA_k1=0.2_k2=0.8'!Q454,IF($N$7="D",'VA_k1=0.2_k2=0.8'!R454,IF($N$7="V",'VA_k1=0.2_k2=0.8'!S454,"")))))))</f>
        <v>0.24673704225551346</v>
      </c>
      <c r="Y455" s="133">
        <f>IF($O$16="X",$Q$9,'VA_k1=0.3_k2=0.7'!M454)</f>
        <v>5</v>
      </c>
      <c r="Z455" s="133">
        <f>IF($O$16="X",$R$9,IF($N$7="S1",'VA_k1=0.3_k2=0.7'!N454,IF($N$7="S2",'VA_k1=0.3_k2=0.7'!O454,IF($N$7="I",'VA_k1=0.3_k2=0.7'!P454,IF($N$7="R",'VA_k1=0.3_k2=0.7'!Q454,IF($N$7="D",'VA_k1=0.3_k2=0.7'!R454,IF($N$7="V",'VA_k1=0.3_k2=0.7'!S454,"")))))))</f>
        <v>0.24673704225551346</v>
      </c>
      <c r="AA455" s="133">
        <f>IF($O$17="X",$Q$9,'VA_k1=0.4_k2=0.6'!M454)</f>
        <v>5</v>
      </c>
      <c r="AB455" s="133">
        <f>IF($O$17="X",$R$9,IF($N$7="S1",'VA_k1=0.4_k2=0.6'!N454,IF($N$7="S2",'VA_k1=0.4_k2=0.6'!O454,IF($N$7="I",'VA_k1=0.4_k2=0.6'!P454,IF($N$7="R",'VA_k1=0.4_k2=0.6'!Q454,IF($N$7="D",'VA_k1=0.4_k2=0.6'!R454,IF($N$7="V",'VA_k1=0.4_k2=0.6'!S454,"")))))))</f>
        <v>0.24673704225551346</v>
      </c>
      <c r="AC455" s="133">
        <f>IF($O$18="X",$Q$9,'VA_k1=0.5_k2=0.5'!M454)</f>
        <v>5</v>
      </c>
      <c r="AD455" s="133">
        <f>IF($O$18="X",$R$9,IF($N$7="S1",'VA_k1=0.5_k2=0.5'!N454,IF($N$7="S2",'VA_k1=0.5_k2=0.5'!O454,IF($N$7="I",'VA_k1=0.5_k2=0.5'!P454,IF($N$7="R",'VA_k1=0.5_k2=0.5'!Q454,IF($N$7="D",'VA_k1=0.5_k2=0.5'!R454,IF($N$7="V",'VA_k1=0.5_k2=0.5'!S454,"")))))))</f>
        <v>0.24673704225551346</v>
      </c>
      <c r="AE455" s="133">
        <f>IF($O$19="X",$Q$9,'VA_k1=0.6_k2=0.4'!M454)</f>
        <v>5</v>
      </c>
      <c r="AF455" s="133">
        <f>IF($O$19="X",$R$9,IF($N$7="S1",'VA_k1=0.6_k2=0.4'!N454,IF($N$7="S2",'VA_k1=0.6_k2=0.4'!O454,IF($N$7="I",'VA_k1=0.6_k2=0.4'!P454,IF($N$7="R",'VA_k1=0.6_k2=0.4'!Q454,IF($N$7="D",'VA_k1=0.6_k2=0.4'!R454,IF($N$7="V",'VA_k1=0.6_k2=0.4'!S454,"")))))))</f>
        <v>0.24673704225551346</v>
      </c>
      <c r="AG455" s="133">
        <f>IF($O$20="X",$Q$9,'VA_k1=0.7_k2=0.3'!M454)</f>
        <v>5</v>
      </c>
      <c r="AH455" s="133">
        <f>IF($O$20="X",$R$9,IF($N$7="S1",'VA_k1=0.7_k2=0.3'!N454,IF($N$7="S2",'VA_k1=0.7_k2=0.3'!O454,IF($N$7="I",'VA_k1=0.7_k2=0.3'!P454,IF($N$7="R",'VA_k1=0.7_k2=0.3'!Q454,IF($N$7="D",'VA_k1=0.7_k2=0.3'!R454,IF($N$7="V",'VA_k1=0.7_k2=0.3'!S454,"")))))))</f>
        <v>0.24673704225551346</v>
      </c>
      <c r="AI455" s="133">
        <f>IF($O$21="X",$Q$9,'VA_k1=0.8_k2=0.2'!M454)</f>
        <v>5</v>
      </c>
      <c r="AJ455" s="133">
        <f>IF($O$21="X",$R$9,IF($N$7="S1",'VA_k1=0.8_k2=0.2'!N454,IF($N$7="S2",'VA_k1=0.8_k2=0.2'!O454,IF($N$7="I",'VA_k1=0.8_k2=0.2'!P454,IF($N$7="R",'VA_k1=0.8_k2=0.2'!Q454,IF($N$7="D",'VA_k1=0.8_k2=0.2'!R454,IF($N$7="V",'VA_k1=0.8_k2=0.2'!S454,"")))))))</f>
        <v>0.24673704225551346</v>
      </c>
      <c r="AK455" s="133" t="e">
        <f>IF($O$22="X",$Q$9,'VA_k1=0.9_k2=0.1'!M454)</f>
        <v>#N/A</v>
      </c>
      <c r="AL455" s="133" t="e">
        <f>IF($O$22="X",$R$9,IF($N$7="S1",'VA_k1=0.9_k2=0.1'!N454,IF($N$7="S2",'VA_k1=0.9_k2=0.1'!O454,IF($N$7="I",'VA_k1=0.9_k2=0.1'!P454,IF($N$7="R",'VA_k1=0.9_k2=0.1'!Q454,IF($N$7="D",'VA_k1=0.9_k2=0.1'!R454,IF($N$7="V",'VA_k1=0.9_k2=0.1'!S454,"")))))))</f>
        <v>#N/A</v>
      </c>
      <c r="AM455" s="133">
        <f>IF($O$23="X",$Q$9,'VA_k1=1.0_k2=0.0'!M454)</f>
        <v>5</v>
      </c>
      <c r="AN455" s="133">
        <f>IF($O$23="X",$R$9,IF($N$7="S1",'VA_k1=1.0_k2=0.0'!N454,IF($N$7="S2",'VA_k1=1.0_k2=0.0'!O454,IF($N$7="I",'VA_k1=1.0_k2=0.0'!P454,IF($N$7="R",'VA_k1=1.0_k2=0.0'!Q454,IF($N$7="D",'VA_k1=1.0_k2=0.0'!R454,IF($N$7="V",'VA_k1=1.0_k2=0.0'!S454,"")))))))</f>
        <v>0.24673704225551346</v>
      </c>
    </row>
    <row r="456" spans="17:40" x14ac:dyDescent="0.25">
      <c r="Q456" s="133" t="e">
        <f>IF($O$12="X",$Q$9,'RESULTS (2S)'!B470)</f>
        <v>#N/A</v>
      </c>
      <c r="R456" s="133" t="e">
        <f>IF($O$12="X",$R$9,IF($N$7="S1",'RESULTS (2S)'!C470,IF($N$7="S2",'RESULTS (2S)'!D470,IF($N$7="I",'RESULTS (2S)'!E470,IF($N$7="R",'RESULTS (2S)'!F470,IF($N$7="D",'RESULTS (2S)'!G470,IF($N$7="V",'RESULTS (2S)'!H470,"")))))))</f>
        <v>#N/A</v>
      </c>
      <c r="S456" s="133">
        <f>IF($O$13="X",$Q$9,'VA_k1=0.0_k2=1.0'!M455)</f>
        <v>5</v>
      </c>
      <c r="T456" s="133">
        <f>IF($O$13="X",$R$9,IF($N$7="S1",'VA_k1=0.0_k2=1.0'!N455,IF($N$7="S2",'VA_k1=0.0_k2=1.0'!O455,IF($N$7="I",'VA_k1=0.0_k2=1.0'!P455,IF($N$7="R",'VA_k1=0.0_k2=1.0'!Q455,IF($N$7="D",'VA_k1=0.0_k2=1.0'!R455,IF($N$7="V",'VA_k1=0.0_k2=1.0'!S455,"")))))))</f>
        <v>0.24673704225551346</v>
      </c>
      <c r="U456" s="133">
        <f>IF($O$14="X",$Q$9,'VA_k1=0.1_k2=0.9'!M455)</f>
        <v>5</v>
      </c>
      <c r="V456" s="133">
        <f>IF($O$14="X",$R$9,IF($N$7="S1",'VA_k1=0.1_k2=0.9'!N455,IF($N$7="S2",'VA_k1=0.1_k2=0.9'!O455,IF($N$7="I",'VA_k1=0.1_k2=0.9'!P455,IF($N$7="R",'VA_k1=0.1_k2=0.9'!Q455,IF($N$7="D",'VA_k1=0.1_k2=0.9'!R455,IF($N$7="V",'VA_k1=0.1_k2=0.9'!S455,"")))))))</f>
        <v>0.24673704225551346</v>
      </c>
      <c r="W456" s="133">
        <f>IF($O$15="X",$Q$9,'VA_k1=0.2_k2=0.8'!M455)</f>
        <v>5</v>
      </c>
      <c r="X456" s="133">
        <f>IF($O$15="X",$R$9,IF($N$7="S1",'VA_k1=0.2_k2=0.8'!N455,IF($N$7="S2",'VA_k1=0.2_k2=0.8'!O455,IF($N$7="I",'VA_k1=0.2_k2=0.8'!P455,IF($N$7="R",'VA_k1=0.2_k2=0.8'!Q455,IF($N$7="D",'VA_k1=0.2_k2=0.8'!R455,IF($N$7="V",'VA_k1=0.2_k2=0.8'!S455,"")))))))</f>
        <v>0.24673704225551346</v>
      </c>
      <c r="Y456" s="133">
        <f>IF($O$16="X",$Q$9,'VA_k1=0.3_k2=0.7'!M455)</f>
        <v>5</v>
      </c>
      <c r="Z456" s="133">
        <f>IF($O$16="X",$R$9,IF($N$7="S1",'VA_k1=0.3_k2=0.7'!N455,IF($N$7="S2",'VA_k1=0.3_k2=0.7'!O455,IF($N$7="I",'VA_k1=0.3_k2=0.7'!P455,IF($N$7="R",'VA_k1=0.3_k2=0.7'!Q455,IF($N$7="D",'VA_k1=0.3_k2=0.7'!R455,IF($N$7="V",'VA_k1=0.3_k2=0.7'!S455,"")))))))</f>
        <v>0.24673704225551346</v>
      </c>
      <c r="AA456" s="133">
        <f>IF($O$17="X",$Q$9,'VA_k1=0.4_k2=0.6'!M455)</f>
        <v>5</v>
      </c>
      <c r="AB456" s="133">
        <f>IF($O$17="X",$R$9,IF($N$7="S1",'VA_k1=0.4_k2=0.6'!N455,IF($N$7="S2",'VA_k1=0.4_k2=0.6'!O455,IF($N$7="I",'VA_k1=0.4_k2=0.6'!P455,IF($N$7="R",'VA_k1=0.4_k2=0.6'!Q455,IF($N$7="D",'VA_k1=0.4_k2=0.6'!R455,IF($N$7="V",'VA_k1=0.4_k2=0.6'!S455,"")))))))</f>
        <v>0.24673704225551346</v>
      </c>
      <c r="AC456" s="133">
        <f>IF($O$18="X",$Q$9,'VA_k1=0.5_k2=0.5'!M455)</f>
        <v>5</v>
      </c>
      <c r="AD456" s="133">
        <f>IF($O$18="X",$R$9,IF($N$7="S1",'VA_k1=0.5_k2=0.5'!N455,IF($N$7="S2",'VA_k1=0.5_k2=0.5'!O455,IF($N$7="I",'VA_k1=0.5_k2=0.5'!P455,IF($N$7="R",'VA_k1=0.5_k2=0.5'!Q455,IF($N$7="D",'VA_k1=0.5_k2=0.5'!R455,IF($N$7="V",'VA_k1=0.5_k2=0.5'!S455,"")))))))</f>
        <v>0.24673704225551346</v>
      </c>
      <c r="AE456" s="133">
        <f>IF($O$19="X",$Q$9,'VA_k1=0.6_k2=0.4'!M455)</f>
        <v>5</v>
      </c>
      <c r="AF456" s="133">
        <f>IF($O$19="X",$R$9,IF($N$7="S1",'VA_k1=0.6_k2=0.4'!N455,IF($N$7="S2",'VA_k1=0.6_k2=0.4'!O455,IF($N$7="I",'VA_k1=0.6_k2=0.4'!P455,IF($N$7="R",'VA_k1=0.6_k2=0.4'!Q455,IF($N$7="D",'VA_k1=0.6_k2=0.4'!R455,IF($N$7="V",'VA_k1=0.6_k2=0.4'!S455,"")))))))</f>
        <v>0.24673704225551346</v>
      </c>
      <c r="AG456" s="133">
        <f>IF($O$20="X",$Q$9,'VA_k1=0.7_k2=0.3'!M455)</f>
        <v>5</v>
      </c>
      <c r="AH456" s="133">
        <f>IF($O$20="X",$R$9,IF($N$7="S1",'VA_k1=0.7_k2=0.3'!N455,IF($N$7="S2",'VA_k1=0.7_k2=0.3'!O455,IF($N$7="I",'VA_k1=0.7_k2=0.3'!P455,IF($N$7="R",'VA_k1=0.7_k2=0.3'!Q455,IF($N$7="D",'VA_k1=0.7_k2=0.3'!R455,IF($N$7="V",'VA_k1=0.7_k2=0.3'!S455,"")))))))</f>
        <v>0.24673704225551346</v>
      </c>
      <c r="AI456" s="133">
        <f>IF($O$21="X",$Q$9,'VA_k1=0.8_k2=0.2'!M455)</f>
        <v>5</v>
      </c>
      <c r="AJ456" s="133">
        <f>IF($O$21="X",$R$9,IF($N$7="S1",'VA_k1=0.8_k2=0.2'!N455,IF($N$7="S2",'VA_k1=0.8_k2=0.2'!O455,IF($N$7="I",'VA_k1=0.8_k2=0.2'!P455,IF($N$7="R",'VA_k1=0.8_k2=0.2'!Q455,IF($N$7="D",'VA_k1=0.8_k2=0.2'!R455,IF($N$7="V",'VA_k1=0.8_k2=0.2'!S455,"")))))))</f>
        <v>0.24673704225551346</v>
      </c>
      <c r="AK456" s="133" t="e">
        <f>IF($O$22="X",$Q$9,'VA_k1=0.9_k2=0.1'!M455)</f>
        <v>#N/A</v>
      </c>
      <c r="AL456" s="133" t="e">
        <f>IF($O$22="X",$R$9,IF($N$7="S1",'VA_k1=0.9_k2=0.1'!N455,IF($N$7="S2",'VA_k1=0.9_k2=0.1'!O455,IF($N$7="I",'VA_k1=0.9_k2=0.1'!P455,IF($N$7="R",'VA_k1=0.9_k2=0.1'!Q455,IF($N$7="D",'VA_k1=0.9_k2=0.1'!R455,IF($N$7="V",'VA_k1=0.9_k2=0.1'!S455,"")))))))</f>
        <v>#N/A</v>
      </c>
      <c r="AM456" s="133">
        <f>IF($O$23="X",$Q$9,'VA_k1=1.0_k2=0.0'!M455)</f>
        <v>5</v>
      </c>
      <c r="AN456" s="133">
        <f>IF($O$23="X",$R$9,IF($N$7="S1",'VA_k1=1.0_k2=0.0'!N455,IF($N$7="S2",'VA_k1=1.0_k2=0.0'!O455,IF($N$7="I",'VA_k1=1.0_k2=0.0'!P455,IF($N$7="R",'VA_k1=1.0_k2=0.0'!Q455,IF($N$7="D",'VA_k1=1.0_k2=0.0'!R455,IF($N$7="V",'VA_k1=1.0_k2=0.0'!S455,"")))))))</f>
        <v>0.24673704225551346</v>
      </c>
    </row>
    <row r="457" spans="17:40" x14ac:dyDescent="0.25">
      <c r="Q457" s="133" t="e">
        <f>IF($O$12="X",$Q$9,'RESULTS (2S)'!B471)</f>
        <v>#N/A</v>
      </c>
      <c r="R457" s="133" t="e">
        <f>IF($O$12="X",$R$9,IF($N$7="S1",'RESULTS (2S)'!C471,IF($N$7="S2",'RESULTS (2S)'!D471,IF($N$7="I",'RESULTS (2S)'!E471,IF($N$7="R",'RESULTS (2S)'!F471,IF($N$7="D",'RESULTS (2S)'!G471,IF($N$7="V",'RESULTS (2S)'!H471,"")))))))</f>
        <v>#N/A</v>
      </c>
      <c r="S457" s="133">
        <f>IF($O$13="X",$Q$9,'VA_k1=0.0_k2=1.0'!M456)</f>
        <v>5</v>
      </c>
      <c r="T457" s="133">
        <f>IF($O$13="X",$R$9,IF($N$7="S1",'VA_k1=0.0_k2=1.0'!N456,IF($N$7="S2",'VA_k1=0.0_k2=1.0'!O456,IF($N$7="I",'VA_k1=0.0_k2=1.0'!P456,IF($N$7="R",'VA_k1=0.0_k2=1.0'!Q456,IF($N$7="D",'VA_k1=0.0_k2=1.0'!R456,IF($N$7="V",'VA_k1=0.0_k2=1.0'!S456,"")))))))</f>
        <v>0.24673704225551346</v>
      </c>
      <c r="U457" s="133">
        <f>IF($O$14="X",$Q$9,'VA_k1=0.1_k2=0.9'!M456)</f>
        <v>5</v>
      </c>
      <c r="V457" s="133">
        <f>IF($O$14="X",$R$9,IF($N$7="S1",'VA_k1=0.1_k2=0.9'!N456,IF($N$7="S2",'VA_k1=0.1_k2=0.9'!O456,IF($N$7="I",'VA_k1=0.1_k2=0.9'!P456,IF($N$7="R",'VA_k1=0.1_k2=0.9'!Q456,IF($N$7="D",'VA_k1=0.1_k2=0.9'!R456,IF($N$7="V",'VA_k1=0.1_k2=0.9'!S456,"")))))))</f>
        <v>0.24673704225551346</v>
      </c>
      <c r="W457" s="133">
        <f>IF($O$15="X",$Q$9,'VA_k1=0.2_k2=0.8'!M456)</f>
        <v>5</v>
      </c>
      <c r="X457" s="133">
        <f>IF($O$15="X",$R$9,IF($N$7="S1",'VA_k1=0.2_k2=0.8'!N456,IF($N$7="S2",'VA_k1=0.2_k2=0.8'!O456,IF($N$7="I",'VA_k1=0.2_k2=0.8'!P456,IF($N$7="R",'VA_k1=0.2_k2=0.8'!Q456,IF($N$7="D",'VA_k1=0.2_k2=0.8'!R456,IF($N$7="V",'VA_k1=0.2_k2=0.8'!S456,"")))))))</f>
        <v>0.24673704225551346</v>
      </c>
      <c r="Y457" s="133">
        <f>IF($O$16="X",$Q$9,'VA_k1=0.3_k2=0.7'!M456)</f>
        <v>5</v>
      </c>
      <c r="Z457" s="133">
        <f>IF($O$16="X",$R$9,IF($N$7="S1",'VA_k1=0.3_k2=0.7'!N456,IF($N$7="S2",'VA_k1=0.3_k2=0.7'!O456,IF($N$7="I",'VA_k1=0.3_k2=0.7'!P456,IF($N$7="R",'VA_k1=0.3_k2=0.7'!Q456,IF($N$7="D",'VA_k1=0.3_k2=0.7'!R456,IF($N$7="V",'VA_k1=0.3_k2=0.7'!S456,"")))))))</f>
        <v>0.24673704225551346</v>
      </c>
      <c r="AA457" s="133">
        <f>IF($O$17="X",$Q$9,'VA_k1=0.4_k2=0.6'!M456)</f>
        <v>5</v>
      </c>
      <c r="AB457" s="133">
        <f>IF($O$17="X",$R$9,IF($N$7="S1",'VA_k1=0.4_k2=0.6'!N456,IF($N$7="S2",'VA_k1=0.4_k2=0.6'!O456,IF($N$7="I",'VA_k1=0.4_k2=0.6'!P456,IF($N$7="R",'VA_k1=0.4_k2=0.6'!Q456,IF($N$7="D",'VA_k1=0.4_k2=0.6'!R456,IF($N$7="V",'VA_k1=0.4_k2=0.6'!S456,"")))))))</f>
        <v>0.24673704225551346</v>
      </c>
      <c r="AC457" s="133">
        <f>IF($O$18="X",$Q$9,'VA_k1=0.5_k2=0.5'!M456)</f>
        <v>5</v>
      </c>
      <c r="AD457" s="133">
        <f>IF($O$18="X",$R$9,IF($N$7="S1",'VA_k1=0.5_k2=0.5'!N456,IF($N$7="S2",'VA_k1=0.5_k2=0.5'!O456,IF($N$7="I",'VA_k1=0.5_k2=0.5'!P456,IF($N$7="R",'VA_k1=0.5_k2=0.5'!Q456,IF($N$7="D",'VA_k1=0.5_k2=0.5'!R456,IF($N$7="V",'VA_k1=0.5_k2=0.5'!S456,"")))))))</f>
        <v>0.24673704225551346</v>
      </c>
      <c r="AE457" s="133">
        <f>IF($O$19="X",$Q$9,'VA_k1=0.6_k2=0.4'!M456)</f>
        <v>5</v>
      </c>
      <c r="AF457" s="133">
        <f>IF($O$19="X",$R$9,IF($N$7="S1",'VA_k1=0.6_k2=0.4'!N456,IF($N$7="S2",'VA_k1=0.6_k2=0.4'!O456,IF($N$7="I",'VA_k1=0.6_k2=0.4'!P456,IF($N$7="R",'VA_k1=0.6_k2=0.4'!Q456,IF($N$7="D",'VA_k1=0.6_k2=0.4'!R456,IF($N$7="V",'VA_k1=0.6_k2=0.4'!S456,"")))))))</f>
        <v>0.24673704225551346</v>
      </c>
      <c r="AG457" s="133">
        <f>IF($O$20="X",$Q$9,'VA_k1=0.7_k2=0.3'!M456)</f>
        <v>5</v>
      </c>
      <c r="AH457" s="133">
        <f>IF($O$20="X",$R$9,IF($N$7="S1",'VA_k1=0.7_k2=0.3'!N456,IF($N$7="S2",'VA_k1=0.7_k2=0.3'!O456,IF($N$7="I",'VA_k1=0.7_k2=0.3'!P456,IF($N$7="R",'VA_k1=0.7_k2=0.3'!Q456,IF($N$7="D",'VA_k1=0.7_k2=0.3'!R456,IF($N$7="V",'VA_k1=0.7_k2=0.3'!S456,"")))))))</f>
        <v>0.24673704225551346</v>
      </c>
      <c r="AI457" s="133">
        <f>IF($O$21="X",$Q$9,'VA_k1=0.8_k2=0.2'!M456)</f>
        <v>5</v>
      </c>
      <c r="AJ457" s="133">
        <f>IF($O$21="X",$R$9,IF($N$7="S1",'VA_k1=0.8_k2=0.2'!N456,IF($N$7="S2",'VA_k1=0.8_k2=0.2'!O456,IF($N$7="I",'VA_k1=0.8_k2=0.2'!P456,IF($N$7="R",'VA_k1=0.8_k2=0.2'!Q456,IF($N$7="D",'VA_k1=0.8_k2=0.2'!R456,IF($N$7="V",'VA_k1=0.8_k2=0.2'!S456,"")))))))</f>
        <v>0.24673704225551346</v>
      </c>
      <c r="AK457" s="133" t="e">
        <f>IF($O$22="X",$Q$9,'VA_k1=0.9_k2=0.1'!M456)</f>
        <v>#N/A</v>
      </c>
      <c r="AL457" s="133" t="e">
        <f>IF($O$22="X",$R$9,IF($N$7="S1",'VA_k1=0.9_k2=0.1'!N456,IF($N$7="S2",'VA_k1=0.9_k2=0.1'!O456,IF($N$7="I",'VA_k1=0.9_k2=0.1'!P456,IF($N$7="R",'VA_k1=0.9_k2=0.1'!Q456,IF($N$7="D",'VA_k1=0.9_k2=0.1'!R456,IF($N$7="V",'VA_k1=0.9_k2=0.1'!S456,"")))))))</f>
        <v>#N/A</v>
      </c>
      <c r="AM457" s="133">
        <f>IF($O$23="X",$Q$9,'VA_k1=1.0_k2=0.0'!M456)</f>
        <v>5</v>
      </c>
      <c r="AN457" s="133">
        <f>IF($O$23="X",$R$9,IF($N$7="S1",'VA_k1=1.0_k2=0.0'!N456,IF($N$7="S2",'VA_k1=1.0_k2=0.0'!O456,IF($N$7="I",'VA_k1=1.0_k2=0.0'!P456,IF($N$7="R",'VA_k1=1.0_k2=0.0'!Q456,IF($N$7="D",'VA_k1=1.0_k2=0.0'!R456,IF($N$7="V",'VA_k1=1.0_k2=0.0'!S456,"")))))))</f>
        <v>0.24673704225551346</v>
      </c>
    </row>
    <row r="458" spans="17:40" x14ac:dyDescent="0.25">
      <c r="Q458" s="133" t="e">
        <f>IF($O$12="X",$Q$9,'RESULTS (2S)'!B472)</f>
        <v>#N/A</v>
      </c>
      <c r="R458" s="133" t="e">
        <f>IF($O$12="X",$R$9,IF($N$7="S1",'RESULTS (2S)'!C472,IF($N$7="S2",'RESULTS (2S)'!D472,IF($N$7="I",'RESULTS (2S)'!E472,IF($N$7="R",'RESULTS (2S)'!F472,IF($N$7="D",'RESULTS (2S)'!G472,IF($N$7="V",'RESULTS (2S)'!H472,"")))))))</f>
        <v>#N/A</v>
      </c>
      <c r="S458" s="133">
        <f>IF($O$13="X",$Q$9,'VA_k1=0.0_k2=1.0'!M457)</f>
        <v>5</v>
      </c>
      <c r="T458" s="133">
        <f>IF($O$13="X",$R$9,IF($N$7="S1",'VA_k1=0.0_k2=1.0'!N457,IF($N$7="S2",'VA_k1=0.0_k2=1.0'!O457,IF($N$7="I",'VA_k1=0.0_k2=1.0'!P457,IF($N$7="R",'VA_k1=0.0_k2=1.0'!Q457,IF($N$7="D",'VA_k1=0.0_k2=1.0'!R457,IF($N$7="V",'VA_k1=0.0_k2=1.0'!S457,"")))))))</f>
        <v>0.24673704225551346</v>
      </c>
      <c r="U458" s="133">
        <f>IF($O$14="X",$Q$9,'VA_k1=0.1_k2=0.9'!M457)</f>
        <v>5</v>
      </c>
      <c r="V458" s="133">
        <f>IF($O$14="X",$R$9,IF($N$7="S1",'VA_k1=0.1_k2=0.9'!N457,IF($N$7="S2",'VA_k1=0.1_k2=0.9'!O457,IF($N$7="I",'VA_k1=0.1_k2=0.9'!P457,IF($N$7="R",'VA_k1=0.1_k2=0.9'!Q457,IF($N$7="D",'VA_k1=0.1_k2=0.9'!R457,IF($N$7="V",'VA_k1=0.1_k2=0.9'!S457,"")))))))</f>
        <v>0.24673704225551346</v>
      </c>
      <c r="W458" s="133">
        <f>IF($O$15="X",$Q$9,'VA_k1=0.2_k2=0.8'!M457)</f>
        <v>5</v>
      </c>
      <c r="X458" s="133">
        <f>IF($O$15="X",$R$9,IF($N$7="S1",'VA_k1=0.2_k2=0.8'!N457,IF($N$7="S2",'VA_k1=0.2_k2=0.8'!O457,IF($N$7="I",'VA_k1=0.2_k2=0.8'!P457,IF($N$7="R",'VA_k1=0.2_k2=0.8'!Q457,IF($N$7="D",'VA_k1=0.2_k2=0.8'!R457,IF($N$7="V",'VA_k1=0.2_k2=0.8'!S457,"")))))))</f>
        <v>0.24673704225551346</v>
      </c>
      <c r="Y458" s="133">
        <f>IF($O$16="X",$Q$9,'VA_k1=0.3_k2=0.7'!M457)</f>
        <v>5</v>
      </c>
      <c r="Z458" s="133">
        <f>IF($O$16="X",$R$9,IF($N$7="S1",'VA_k1=0.3_k2=0.7'!N457,IF($N$7="S2",'VA_k1=0.3_k2=0.7'!O457,IF($N$7="I",'VA_k1=0.3_k2=0.7'!P457,IF($N$7="R",'VA_k1=0.3_k2=0.7'!Q457,IF($N$7="D",'VA_k1=0.3_k2=0.7'!R457,IF($N$7="V",'VA_k1=0.3_k2=0.7'!S457,"")))))))</f>
        <v>0.24673704225551346</v>
      </c>
      <c r="AA458" s="133">
        <f>IF($O$17="X",$Q$9,'VA_k1=0.4_k2=0.6'!M457)</f>
        <v>5</v>
      </c>
      <c r="AB458" s="133">
        <f>IF($O$17="X",$R$9,IF($N$7="S1",'VA_k1=0.4_k2=0.6'!N457,IF($N$7="S2",'VA_k1=0.4_k2=0.6'!O457,IF($N$7="I",'VA_k1=0.4_k2=0.6'!P457,IF($N$7="R",'VA_k1=0.4_k2=0.6'!Q457,IF($N$7="D",'VA_k1=0.4_k2=0.6'!R457,IF($N$7="V",'VA_k1=0.4_k2=0.6'!S457,"")))))))</f>
        <v>0.24673704225551346</v>
      </c>
      <c r="AC458" s="133">
        <f>IF($O$18="X",$Q$9,'VA_k1=0.5_k2=0.5'!M457)</f>
        <v>5</v>
      </c>
      <c r="AD458" s="133">
        <f>IF($O$18="X",$R$9,IF($N$7="S1",'VA_k1=0.5_k2=0.5'!N457,IF($N$7="S2",'VA_k1=0.5_k2=0.5'!O457,IF($N$7="I",'VA_k1=0.5_k2=0.5'!P457,IF($N$7="R",'VA_k1=0.5_k2=0.5'!Q457,IF($N$7="D",'VA_k1=0.5_k2=0.5'!R457,IF($N$7="V",'VA_k1=0.5_k2=0.5'!S457,"")))))))</f>
        <v>0.24673704225551346</v>
      </c>
      <c r="AE458" s="133">
        <f>IF($O$19="X",$Q$9,'VA_k1=0.6_k2=0.4'!M457)</f>
        <v>5</v>
      </c>
      <c r="AF458" s="133">
        <f>IF($O$19="X",$R$9,IF($N$7="S1",'VA_k1=0.6_k2=0.4'!N457,IF($N$7="S2",'VA_k1=0.6_k2=0.4'!O457,IF($N$7="I",'VA_k1=0.6_k2=0.4'!P457,IF($N$7="R",'VA_k1=0.6_k2=0.4'!Q457,IF($N$7="D",'VA_k1=0.6_k2=0.4'!R457,IF($N$7="V",'VA_k1=0.6_k2=0.4'!S457,"")))))))</f>
        <v>0.24673704225551346</v>
      </c>
      <c r="AG458" s="133">
        <f>IF($O$20="X",$Q$9,'VA_k1=0.7_k2=0.3'!M457)</f>
        <v>5</v>
      </c>
      <c r="AH458" s="133">
        <f>IF($O$20="X",$R$9,IF($N$7="S1",'VA_k1=0.7_k2=0.3'!N457,IF($N$7="S2",'VA_k1=0.7_k2=0.3'!O457,IF($N$7="I",'VA_k1=0.7_k2=0.3'!P457,IF($N$7="R",'VA_k1=0.7_k2=0.3'!Q457,IF($N$7="D",'VA_k1=0.7_k2=0.3'!R457,IF($N$7="V",'VA_k1=0.7_k2=0.3'!S457,"")))))))</f>
        <v>0.24673704225551346</v>
      </c>
      <c r="AI458" s="133">
        <f>IF($O$21="X",$Q$9,'VA_k1=0.8_k2=0.2'!M457)</f>
        <v>5</v>
      </c>
      <c r="AJ458" s="133">
        <f>IF($O$21="X",$R$9,IF($N$7="S1",'VA_k1=0.8_k2=0.2'!N457,IF($N$7="S2",'VA_k1=0.8_k2=0.2'!O457,IF($N$7="I",'VA_k1=0.8_k2=0.2'!P457,IF($N$7="R",'VA_k1=0.8_k2=0.2'!Q457,IF($N$7="D",'VA_k1=0.8_k2=0.2'!R457,IF($N$7="V",'VA_k1=0.8_k2=0.2'!S457,"")))))))</f>
        <v>0.24673704225551346</v>
      </c>
      <c r="AK458" s="133" t="e">
        <f>IF($O$22="X",$Q$9,'VA_k1=0.9_k2=0.1'!M457)</f>
        <v>#N/A</v>
      </c>
      <c r="AL458" s="133" t="e">
        <f>IF($O$22="X",$R$9,IF($N$7="S1",'VA_k1=0.9_k2=0.1'!N457,IF($N$7="S2",'VA_k1=0.9_k2=0.1'!O457,IF($N$7="I",'VA_k1=0.9_k2=0.1'!P457,IF($N$7="R",'VA_k1=0.9_k2=0.1'!Q457,IF($N$7="D",'VA_k1=0.9_k2=0.1'!R457,IF($N$7="V",'VA_k1=0.9_k2=0.1'!S457,"")))))))</f>
        <v>#N/A</v>
      </c>
      <c r="AM458" s="133">
        <f>IF($O$23="X",$Q$9,'VA_k1=1.0_k2=0.0'!M457)</f>
        <v>5</v>
      </c>
      <c r="AN458" s="133">
        <f>IF($O$23="X",$R$9,IF($N$7="S1",'VA_k1=1.0_k2=0.0'!N457,IF($N$7="S2",'VA_k1=1.0_k2=0.0'!O457,IF($N$7="I",'VA_k1=1.0_k2=0.0'!P457,IF($N$7="R",'VA_k1=1.0_k2=0.0'!Q457,IF($N$7="D",'VA_k1=1.0_k2=0.0'!R457,IF($N$7="V",'VA_k1=1.0_k2=0.0'!S457,"")))))))</f>
        <v>0.24673704225551346</v>
      </c>
    </row>
    <row r="459" spans="17:40" x14ac:dyDescent="0.25">
      <c r="Q459" s="133" t="e">
        <f>IF($O$12="X",$Q$9,'RESULTS (2S)'!B473)</f>
        <v>#N/A</v>
      </c>
      <c r="R459" s="133" t="e">
        <f>IF($O$12="X",$R$9,IF($N$7="S1",'RESULTS (2S)'!C473,IF($N$7="S2",'RESULTS (2S)'!D473,IF($N$7="I",'RESULTS (2S)'!E473,IF($N$7="R",'RESULTS (2S)'!F473,IF($N$7="D",'RESULTS (2S)'!G473,IF($N$7="V",'RESULTS (2S)'!H473,"")))))))</f>
        <v>#N/A</v>
      </c>
      <c r="S459" s="133">
        <f>IF($O$13="X",$Q$9,'VA_k1=0.0_k2=1.0'!M458)</f>
        <v>5</v>
      </c>
      <c r="T459" s="133">
        <f>IF($O$13="X",$R$9,IF($N$7="S1",'VA_k1=0.0_k2=1.0'!N458,IF($N$7="S2",'VA_k1=0.0_k2=1.0'!O458,IF($N$7="I",'VA_k1=0.0_k2=1.0'!P458,IF($N$7="R",'VA_k1=0.0_k2=1.0'!Q458,IF($N$7="D",'VA_k1=0.0_k2=1.0'!R458,IF($N$7="V",'VA_k1=0.0_k2=1.0'!S458,"")))))))</f>
        <v>0.24673704225551346</v>
      </c>
      <c r="U459" s="133">
        <f>IF($O$14="X",$Q$9,'VA_k1=0.1_k2=0.9'!M458)</f>
        <v>5</v>
      </c>
      <c r="V459" s="133">
        <f>IF($O$14="X",$R$9,IF($N$7="S1",'VA_k1=0.1_k2=0.9'!N458,IF($N$7="S2",'VA_k1=0.1_k2=0.9'!O458,IF($N$7="I",'VA_k1=0.1_k2=0.9'!P458,IF($N$7="R",'VA_k1=0.1_k2=0.9'!Q458,IF($N$7="D",'VA_k1=0.1_k2=0.9'!R458,IF($N$7="V",'VA_k1=0.1_k2=0.9'!S458,"")))))))</f>
        <v>0.24673704225551346</v>
      </c>
      <c r="W459" s="133">
        <f>IF($O$15="X",$Q$9,'VA_k1=0.2_k2=0.8'!M458)</f>
        <v>5</v>
      </c>
      <c r="X459" s="133">
        <f>IF($O$15="X",$R$9,IF($N$7="S1",'VA_k1=0.2_k2=0.8'!N458,IF($N$7="S2",'VA_k1=0.2_k2=0.8'!O458,IF($N$7="I",'VA_k1=0.2_k2=0.8'!P458,IF($N$7="R",'VA_k1=0.2_k2=0.8'!Q458,IF($N$7="D",'VA_k1=0.2_k2=0.8'!R458,IF($N$7="V",'VA_k1=0.2_k2=0.8'!S458,"")))))))</f>
        <v>0.24673704225551346</v>
      </c>
      <c r="Y459" s="133">
        <f>IF($O$16="X",$Q$9,'VA_k1=0.3_k2=0.7'!M458)</f>
        <v>5</v>
      </c>
      <c r="Z459" s="133">
        <f>IF($O$16="X",$R$9,IF($N$7="S1",'VA_k1=0.3_k2=0.7'!N458,IF($N$7="S2",'VA_k1=0.3_k2=0.7'!O458,IF($N$7="I",'VA_k1=0.3_k2=0.7'!P458,IF($N$7="R",'VA_k1=0.3_k2=0.7'!Q458,IF($N$7="D",'VA_k1=0.3_k2=0.7'!R458,IF($N$7="V",'VA_k1=0.3_k2=0.7'!S458,"")))))))</f>
        <v>0.24673704225551346</v>
      </c>
      <c r="AA459" s="133">
        <f>IF($O$17="X",$Q$9,'VA_k1=0.4_k2=0.6'!M458)</f>
        <v>5</v>
      </c>
      <c r="AB459" s="133">
        <f>IF($O$17="X",$R$9,IF($N$7="S1",'VA_k1=0.4_k2=0.6'!N458,IF($N$7="S2",'VA_k1=0.4_k2=0.6'!O458,IF($N$7="I",'VA_k1=0.4_k2=0.6'!P458,IF($N$7="R",'VA_k1=0.4_k2=0.6'!Q458,IF($N$7="D",'VA_k1=0.4_k2=0.6'!R458,IF($N$7="V",'VA_k1=0.4_k2=0.6'!S458,"")))))))</f>
        <v>0.24673704225551346</v>
      </c>
      <c r="AC459" s="133">
        <f>IF($O$18="X",$Q$9,'VA_k1=0.5_k2=0.5'!M458)</f>
        <v>5</v>
      </c>
      <c r="AD459" s="133">
        <f>IF($O$18="X",$R$9,IF($N$7="S1",'VA_k1=0.5_k2=0.5'!N458,IF($N$7="S2",'VA_k1=0.5_k2=0.5'!O458,IF($N$7="I",'VA_k1=0.5_k2=0.5'!P458,IF($N$7="R",'VA_k1=0.5_k2=0.5'!Q458,IF($N$7="D",'VA_k1=0.5_k2=0.5'!R458,IF($N$7="V",'VA_k1=0.5_k2=0.5'!S458,"")))))))</f>
        <v>0.24673704225551346</v>
      </c>
      <c r="AE459" s="133">
        <f>IF($O$19="X",$Q$9,'VA_k1=0.6_k2=0.4'!M458)</f>
        <v>5</v>
      </c>
      <c r="AF459" s="133">
        <f>IF($O$19="X",$R$9,IF($N$7="S1",'VA_k1=0.6_k2=0.4'!N458,IF($N$7="S2",'VA_k1=0.6_k2=0.4'!O458,IF($N$7="I",'VA_k1=0.6_k2=0.4'!P458,IF($N$7="R",'VA_k1=0.6_k2=0.4'!Q458,IF($N$7="D",'VA_k1=0.6_k2=0.4'!R458,IF($N$7="V",'VA_k1=0.6_k2=0.4'!S458,"")))))))</f>
        <v>0.24673704225551346</v>
      </c>
      <c r="AG459" s="133">
        <f>IF($O$20="X",$Q$9,'VA_k1=0.7_k2=0.3'!M458)</f>
        <v>5</v>
      </c>
      <c r="AH459" s="133">
        <f>IF($O$20="X",$R$9,IF($N$7="S1",'VA_k1=0.7_k2=0.3'!N458,IF($N$7="S2",'VA_k1=0.7_k2=0.3'!O458,IF($N$7="I",'VA_k1=0.7_k2=0.3'!P458,IF($N$7="R",'VA_k1=0.7_k2=0.3'!Q458,IF($N$7="D",'VA_k1=0.7_k2=0.3'!R458,IF($N$7="V",'VA_k1=0.7_k2=0.3'!S458,"")))))))</f>
        <v>0.24673704225551346</v>
      </c>
      <c r="AI459" s="133">
        <f>IF($O$21="X",$Q$9,'VA_k1=0.8_k2=0.2'!M458)</f>
        <v>5</v>
      </c>
      <c r="AJ459" s="133">
        <f>IF($O$21="X",$R$9,IF($N$7="S1",'VA_k1=0.8_k2=0.2'!N458,IF($N$7="S2",'VA_k1=0.8_k2=0.2'!O458,IF($N$7="I",'VA_k1=0.8_k2=0.2'!P458,IF($N$7="R",'VA_k1=0.8_k2=0.2'!Q458,IF($N$7="D",'VA_k1=0.8_k2=0.2'!R458,IF($N$7="V",'VA_k1=0.8_k2=0.2'!S458,"")))))))</f>
        <v>0.24673704225551346</v>
      </c>
      <c r="AK459" s="133" t="e">
        <f>IF($O$22="X",$Q$9,'VA_k1=0.9_k2=0.1'!M458)</f>
        <v>#N/A</v>
      </c>
      <c r="AL459" s="133" t="e">
        <f>IF($O$22="X",$R$9,IF($N$7="S1",'VA_k1=0.9_k2=0.1'!N458,IF($N$7="S2",'VA_k1=0.9_k2=0.1'!O458,IF($N$7="I",'VA_k1=0.9_k2=0.1'!P458,IF($N$7="R",'VA_k1=0.9_k2=0.1'!Q458,IF($N$7="D",'VA_k1=0.9_k2=0.1'!R458,IF($N$7="V",'VA_k1=0.9_k2=0.1'!S458,"")))))))</f>
        <v>#N/A</v>
      </c>
      <c r="AM459" s="133">
        <f>IF($O$23="X",$Q$9,'VA_k1=1.0_k2=0.0'!M458)</f>
        <v>5</v>
      </c>
      <c r="AN459" s="133">
        <f>IF($O$23="X",$R$9,IF($N$7="S1",'VA_k1=1.0_k2=0.0'!N458,IF($N$7="S2",'VA_k1=1.0_k2=0.0'!O458,IF($N$7="I",'VA_k1=1.0_k2=0.0'!P458,IF($N$7="R",'VA_k1=1.0_k2=0.0'!Q458,IF($N$7="D",'VA_k1=1.0_k2=0.0'!R458,IF($N$7="V",'VA_k1=1.0_k2=0.0'!S458,"")))))))</f>
        <v>0.24673704225551346</v>
      </c>
    </row>
    <row r="460" spans="17:40" x14ac:dyDescent="0.25">
      <c r="Q460" s="133" t="e">
        <f>IF($O$12="X",$Q$9,'RESULTS (2S)'!B474)</f>
        <v>#N/A</v>
      </c>
      <c r="R460" s="133" t="e">
        <f>IF($O$12="X",$R$9,IF($N$7="S1",'RESULTS (2S)'!C474,IF($N$7="S2",'RESULTS (2S)'!D474,IF($N$7="I",'RESULTS (2S)'!E474,IF($N$7="R",'RESULTS (2S)'!F474,IF($N$7="D",'RESULTS (2S)'!G474,IF($N$7="V",'RESULTS (2S)'!H474,"")))))))</f>
        <v>#N/A</v>
      </c>
      <c r="S460" s="133">
        <f>IF($O$13="X",$Q$9,'VA_k1=0.0_k2=1.0'!M459)</f>
        <v>5</v>
      </c>
      <c r="T460" s="133">
        <f>IF($O$13="X",$R$9,IF($N$7="S1",'VA_k1=0.0_k2=1.0'!N459,IF($N$7="S2",'VA_k1=0.0_k2=1.0'!O459,IF($N$7="I",'VA_k1=0.0_k2=1.0'!P459,IF($N$7="R",'VA_k1=0.0_k2=1.0'!Q459,IF($N$7="D",'VA_k1=0.0_k2=1.0'!R459,IF($N$7="V",'VA_k1=0.0_k2=1.0'!S459,"")))))))</f>
        <v>0.24673704225551346</v>
      </c>
      <c r="U460" s="133">
        <f>IF($O$14="X",$Q$9,'VA_k1=0.1_k2=0.9'!M459)</f>
        <v>5</v>
      </c>
      <c r="V460" s="133">
        <f>IF($O$14="X",$R$9,IF($N$7="S1",'VA_k1=0.1_k2=0.9'!N459,IF($N$7="S2",'VA_k1=0.1_k2=0.9'!O459,IF($N$7="I",'VA_k1=0.1_k2=0.9'!P459,IF($N$7="R",'VA_k1=0.1_k2=0.9'!Q459,IF($N$7="D",'VA_k1=0.1_k2=0.9'!R459,IF($N$7="V",'VA_k1=0.1_k2=0.9'!S459,"")))))))</f>
        <v>0.24673704225551346</v>
      </c>
      <c r="W460" s="133">
        <f>IF($O$15="X",$Q$9,'VA_k1=0.2_k2=0.8'!M459)</f>
        <v>5</v>
      </c>
      <c r="X460" s="133">
        <f>IF($O$15="X",$R$9,IF($N$7="S1",'VA_k1=0.2_k2=0.8'!N459,IF($N$7="S2",'VA_k1=0.2_k2=0.8'!O459,IF($N$7="I",'VA_k1=0.2_k2=0.8'!P459,IF($N$7="R",'VA_k1=0.2_k2=0.8'!Q459,IF($N$7="D",'VA_k1=0.2_k2=0.8'!R459,IF($N$7="V",'VA_k1=0.2_k2=0.8'!S459,"")))))))</f>
        <v>0.24673704225551346</v>
      </c>
      <c r="Y460" s="133">
        <f>IF($O$16="X",$Q$9,'VA_k1=0.3_k2=0.7'!M459)</f>
        <v>5</v>
      </c>
      <c r="Z460" s="133">
        <f>IF($O$16="X",$R$9,IF($N$7="S1",'VA_k1=0.3_k2=0.7'!N459,IF($N$7="S2",'VA_k1=0.3_k2=0.7'!O459,IF($N$7="I",'VA_k1=0.3_k2=0.7'!P459,IF($N$7="R",'VA_k1=0.3_k2=0.7'!Q459,IF($N$7="D",'VA_k1=0.3_k2=0.7'!R459,IF($N$7="V",'VA_k1=0.3_k2=0.7'!S459,"")))))))</f>
        <v>0.24673704225551346</v>
      </c>
      <c r="AA460" s="133">
        <f>IF($O$17="X",$Q$9,'VA_k1=0.4_k2=0.6'!M459)</f>
        <v>5</v>
      </c>
      <c r="AB460" s="133">
        <f>IF($O$17="X",$R$9,IF($N$7="S1",'VA_k1=0.4_k2=0.6'!N459,IF($N$7="S2",'VA_k1=0.4_k2=0.6'!O459,IF($N$7="I",'VA_k1=0.4_k2=0.6'!P459,IF($N$7="R",'VA_k1=0.4_k2=0.6'!Q459,IF($N$7="D",'VA_k1=0.4_k2=0.6'!R459,IF($N$7="V",'VA_k1=0.4_k2=0.6'!S459,"")))))))</f>
        <v>0.24673704225551346</v>
      </c>
      <c r="AC460" s="133">
        <f>IF($O$18="X",$Q$9,'VA_k1=0.5_k2=0.5'!M459)</f>
        <v>5</v>
      </c>
      <c r="AD460" s="133">
        <f>IF($O$18="X",$R$9,IF($N$7="S1",'VA_k1=0.5_k2=0.5'!N459,IF($N$7="S2",'VA_k1=0.5_k2=0.5'!O459,IF($N$7="I",'VA_k1=0.5_k2=0.5'!P459,IF($N$7="R",'VA_k1=0.5_k2=0.5'!Q459,IF($N$7="D",'VA_k1=0.5_k2=0.5'!R459,IF($N$7="V",'VA_k1=0.5_k2=0.5'!S459,"")))))))</f>
        <v>0.24673704225551346</v>
      </c>
      <c r="AE460" s="133">
        <f>IF($O$19="X",$Q$9,'VA_k1=0.6_k2=0.4'!M459)</f>
        <v>5</v>
      </c>
      <c r="AF460" s="133">
        <f>IF($O$19="X",$R$9,IF($N$7="S1",'VA_k1=0.6_k2=0.4'!N459,IF($N$7="S2",'VA_k1=0.6_k2=0.4'!O459,IF($N$7="I",'VA_k1=0.6_k2=0.4'!P459,IF($N$7="R",'VA_k1=0.6_k2=0.4'!Q459,IF($N$7="D",'VA_k1=0.6_k2=0.4'!R459,IF($N$7="V",'VA_k1=0.6_k2=0.4'!S459,"")))))))</f>
        <v>0.24673704225551346</v>
      </c>
      <c r="AG460" s="133">
        <f>IF($O$20="X",$Q$9,'VA_k1=0.7_k2=0.3'!M459)</f>
        <v>5</v>
      </c>
      <c r="AH460" s="133">
        <f>IF($O$20="X",$R$9,IF($N$7="S1",'VA_k1=0.7_k2=0.3'!N459,IF($N$7="S2",'VA_k1=0.7_k2=0.3'!O459,IF($N$7="I",'VA_k1=0.7_k2=0.3'!P459,IF($N$7="R",'VA_k1=0.7_k2=0.3'!Q459,IF($N$7="D",'VA_k1=0.7_k2=0.3'!R459,IF($N$7="V",'VA_k1=0.7_k2=0.3'!S459,"")))))))</f>
        <v>0.24673704225551346</v>
      </c>
      <c r="AI460" s="133">
        <f>IF($O$21="X",$Q$9,'VA_k1=0.8_k2=0.2'!M459)</f>
        <v>5</v>
      </c>
      <c r="AJ460" s="133">
        <f>IF($O$21="X",$R$9,IF($N$7="S1",'VA_k1=0.8_k2=0.2'!N459,IF($N$7="S2",'VA_k1=0.8_k2=0.2'!O459,IF($N$7="I",'VA_k1=0.8_k2=0.2'!P459,IF($N$7="R",'VA_k1=0.8_k2=0.2'!Q459,IF($N$7="D",'VA_k1=0.8_k2=0.2'!R459,IF($N$7="V",'VA_k1=0.8_k2=0.2'!S459,"")))))))</f>
        <v>0.24673704225551346</v>
      </c>
      <c r="AK460" s="133" t="e">
        <f>IF($O$22="X",$Q$9,'VA_k1=0.9_k2=0.1'!M459)</f>
        <v>#N/A</v>
      </c>
      <c r="AL460" s="133" t="e">
        <f>IF($O$22="X",$R$9,IF($N$7="S1",'VA_k1=0.9_k2=0.1'!N459,IF($N$7="S2",'VA_k1=0.9_k2=0.1'!O459,IF($N$7="I",'VA_k1=0.9_k2=0.1'!P459,IF($N$7="R",'VA_k1=0.9_k2=0.1'!Q459,IF($N$7="D",'VA_k1=0.9_k2=0.1'!R459,IF($N$7="V",'VA_k1=0.9_k2=0.1'!S459,"")))))))</f>
        <v>#N/A</v>
      </c>
      <c r="AM460" s="133">
        <f>IF($O$23="X",$Q$9,'VA_k1=1.0_k2=0.0'!M459)</f>
        <v>5</v>
      </c>
      <c r="AN460" s="133">
        <f>IF($O$23="X",$R$9,IF($N$7="S1",'VA_k1=1.0_k2=0.0'!N459,IF($N$7="S2",'VA_k1=1.0_k2=0.0'!O459,IF($N$7="I",'VA_k1=1.0_k2=0.0'!P459,IF($N$7="R",'VA_k1=1.0_k2=0.0'!Q459,IF($N$7="D",'VA_k1=1.0_k2=0.0'!R459,IF($N$7="V",'VA_k1=1.0_k2=0.0'!S459,"")))))))</f>
        <v>0.24673704225551346</v>
      </c>
    </row>
    <row r="461" spans="17:40" x14ac:dyDescent="0.25">
      <c r="Q461" s="133" t="e">
        <f>IF($O$12="X",$Q$9,'RESULTS (2S)'!B475)</f>
        <v>#N/A</v>
      </c>
      <c r="R461" s="133" t="e">
        <f>IF($O$12="X",$R$9,IF($N$7="S1",'RESULTS (2S)'!C475,IF($N$7="S2",'RESULTS (2S)'!D475,IF($N$7="I",'RESULTS (2S)'!E475,IF($N$7="R",'RESULTS (2S)'!F475,IF($N$7="D",'RESULTS (2S)'!G475,IF($N$7="V",'RESULTS (2S)'!H475,"")))))))</f>
        <v>#N/A</v>
      </c>
      <c r="S461" s="133">
        <f>IF($O$13="X",$Q$9,'VA_k1=0.0_k2=1.0'!M460)</f>
        <v>5</v>
      </c>
      <c r="T461" s="133">
        <f>IF($O$13="X",$R$9,IF($N$7="S1",'VA_k1=0.0_k2=1.0'!N460,IF($N$7="S2",'VA_k1=0.0_k2=1.0'!O460,IF($N$7="I",'VA_k1=0.0_k2=1.0'!P460,IF($N$7="R",'VA_k1=0.0_k2=1.0'!Q460,IF($N$7="D",'VA_k1=0.0_k2=1.0'!R460,IF($N$7="V",'VA_k1=0.0_k2=1.0'!S460,"")))))))</f>
        <v>0.24673704225551346</v>
      </c>
      <c r="U461" s="133">
        <f>IF($O$14="X",$Q$9,'VA_k1=0.1_k2=0.9'!M460)</f>
        <v>5</v>
      </c>
      <c r="V461" s="133">
        <f>IF($O$14="X",$R$9,IF($N$7="S1",'VA_k1=0.1_k2=0.9'!N460,IF($N$7="S2",'VA_k1=0.1_k2=0.9'!O460,IF($N$7="I",'VA_k1=0.1_k2=0.9'!P460,IF($N$7="R",'VA_k1=0.1_k2=0.9'!Q460,IF($N$7="D",'VA_k1=0.1_k2=0.9'!R460,IF($N$7="V",'VA_k1=0.1_k2=0.9'!S460,"")))))))</f>
        <v>0.24673704225551346</v>
      </c>
      <c r="W461" s="133">
        <f>IF($O$15="X",$Q$9,'VA_k1=0.2_k2=0.8'!M460)</f>
        <v>5</v>
      </c>
      <c r="X461" s="133">
        <f>IF($O$15="X",$R$9,IF($N$7="S1",'VA_k1=0.2_k2=0.8'!N460,IF($N$7="S2",'VA_k1=0.2_k2=0.8'!O460,IF($N$7="I",'VA_k1=0.2_k2=0.8'!P460,IF($N$7="R",'VA_k1=0.2_k2=0.8'!Q460,IF($N$7="D",'VA_k1=0.2_k2=0.8'!R460,IF($N$7="V",'VA_k1=0.2_k2=0.8'!S460,"")))))))</f>
        <v>0.24673704225551346</v>
      </c>
      <c r="Y461" s="133">
        <f>IF($O$16="X",$Q$9,'VA_k1=0.3_k2=0.7'!M460)</f>
        <v>5</v>
      </c>
      <c r="Z461" s="133">
        <f>IF($O$16="X",$R$9,IF($N$7="S1",'VA_k1=0.3_k2=0.7'!N460,IF($N$7="S2",'VA_k1=0.3_k2=0.7'!O460,IF($N$7="I",'VA_k1=0.3_k2=0.7'!P460,IF($N$7="R",'VA_k1=0.3_k2=0.7'!Q460,IF($N$7="D",'VA_k1=0.3_k2=0.7'!R460,IF($N$7="V",'VA_k1=0.3_k2=0.7'!S460,"")))))))</f>
        <v>0.24673704225551346</v>
      </c>
      <c r="AA461" s="133">
        <f>IF($O$17="X",$Q$9,'VA_k1=0.4_k2=0.6'!M460)</f>
        <v>5</v>
      </c>
      <c r="AB461" s="133">
        <f>IF($O$17="X",$R$9,IF($N$7="S1",'VA_k1=0.4_k2=0.6'!N460,IF($N$7="S2",'VA_k1=0.4_k2=0.6'!O460,IF($N$7="I",'VA_k1=0.4_k2=0.6'!P460,IF($N$7="R",'VA_k1=0.4_k2=0.6'!Q460,IF($N$7="D",'VA_k1=0.4_k2=0.6'!R460,IF($N$7="V",'VA_k1=0.4_k2=0.6'!S460,"")))))))</f>
        <v>0.24673704225551346</v>
      </c>
      <c r="AC461" s="133">
        <f>IF($O$18="X",$Q$9,'VA_k1=0.5_k2=0.5'!M460)</f>
        <v>5</v>
      </c>
      <c r="AD461" s="133">
        <f>IF($O$18="X",$R$9,IF($N$7="S1",'VA_k1=0.5_k2=0.5'!N460,IF($N$7="S2",'VA_k1=0.5_k2=0.5'!O460,IF($N$7="I",'VA_k1=0.5_k2=0.5'!P460,IF($N$7="R",'VA_k1=0.5_k2=0.5'!Q460,IF($N$7="D",'VA_k1=0.5_k2=0.5'!R460,IF($N$7="V",'VA_k1=0.5_k2=0.5'!S460,"")))))))</f>
        <v>0.24673704225551346</v>
      </c>
      <c r="AE461" s="133">
        <f>IF($O$19="X",$Q$9,'VA_k1=0.6_k2=0.4'!M460)</f>
        <v>5</v>
      </c>
      <c r="AF461" s="133">
        <f>IF($O$19="X",$R$9,IF($N$7="S1",'VA_k1=0.6_k2=0.4'!N460,IF($N$7="S2",'VA_k1=0.6_k2=0.4'!O460,IF($N$7="I",'VA_k1=0.6_k2=0.4'!P460,IF($N$7="R",'VA_k1=0.6_k2=0.4'!Q460,IF($N$7="D",'VA_k1=0.6_k2=0.4'!R460,IF($N$7="V",'VA_k1=0.6_k2=0.4'!S460,"")))))))</f>
        <v>0.24673704225551346</v>
      </c>
      <c r="AG461" s="133">
        <f>IF($O$20="X",$Q$9,'VA_k1=0.7_k2=0.3'!M460)</f>
        <v>5</v>
      </c>
      <c r="AH461" s="133">
        <f>IF($O$20="X",$R$9,IF($N$7="S1",'VA_k1=0.7_k2=0.3'!N460,IF($N$7="S2",'VA_k1=0.7_k2=0.3'!O460,IF($N$7="I",'VA_k1=0.7_k2=0.3'!P460,IF($N$7="R",'VA_k1=0.7_k2=0.3'!Q460,IF($N$7="D",'VA_k1=0.7_k2=0.3'!R460,IF($N$7="V",'VA_k1=0.7_k2=0.3'!S460,"")))))))</f>
        <v>0.24673704225551346</v>
      </c>
      <c r="AI461" s="133">
        <f>IF($O$21="X",$Q$9,'VA_k1=0.8_k2=0.2'!M460)</f>
        <v>5</v>
      </c>
      <c r="AJ461" s="133">
        <f>IF($O$21="X",$R$9,IF($N$7="S1",'VA_k1=0.8_k2=0.2'!N460,IF($N$7="S2",'VA_k1=0.8_k2=0.2'!O460,IF($N$7="I",'VA_k1=0.8_k2=0.2'!P460,IF($N$7="R",'VA_k1=0.8_k2=0.2'!Q460,IF($N$7="D",'VA_k1=0.8_k2=0.2'!R460,IF($N$7="V",'VA_k1=0.8_k2=0.2'!S460,"")))))))</f>
        <v>0.24673704225551346</v>
      </c>
      <c r="AK461" s="133" t="e">
        <f>IF($O$22="X",$Q$9,'VA_k1=0.9_k2=0.1'!M460)</f>
        <v>#N/A</v>
      </c>
      <c r="AL461" s="133" t="e">
        <f>IF($O$22="X",$R$9,IF($N$7="S1",'VA_k1=0.9_k2=0.1'!N460,IF($N$7="S2",'VA_k1=0.9_k2=0.1'!O460,IF($N$7="I",'VA_k1=0.9_k2=0.1'!P460,IF($N$7="R",'VA_k1=0.9_k2=0.1'!Q460,IF($N$7="D",'VA_k1=0.9_k2=0.1'!R460,IF($N$7="V",'VA_k1=0.9_k2=0.1'!S460,"")))))))</f>
        <v>#N/A</v>
      </c>
      <c r="AM461" s="133">
        <f>IF($O$23="X",$Q$9,'VA_k1=1.0_k2=0.0'!M460)</f>
        <v>5</v>
      </c>
      <c r="AN461" s="133">
        <f>IF($O$23="X",$R$9,IF($N$7="S1",'VA_k1=1.0_k2=0.0'!N460,IF($N$7="S2",'VA_k1=1.0_k2=0.0'!O460,IF($N$7="I",'VA_k1=1.0_k2=0.0'!P460,IF($N$7="R",'VA_k1=1.0_k2=0.0'!Q460,IF($N$7="D",'VA_k1=1.0_k2=0.0'!R460,IF($N$7="V",'VA_k1=1.0_k2=0.0'!S460,"")))))))</f>
        <v>0.24673704225551346</v>
      </c>
    </row>
    <row r="462" spans="17:40" x14ac:dyDescent="0.25">
      <c r="Q462" s="133" t="e">
        <f>IF($O$12="X",$Q$9,'RESULTS (2S)'!B476)</f>
        <v>#N/A</v>
      </c>
      <c r="R462" s="133" t="e">
        <f>IF($O$12="X",$R$9,IF($N$7="S1",'RESULTS (2S)'!C476,IF($N$7="S2",'RESULTS (2S)'!D476,IF($N$7="I",'RESULTS (2S)'!E476,IF($N$7="R",'RESULTS (2S)'!F476,IF($N$7="D",'RESULTS (2S)'!G476,IF($N$7="V",'RESULTS (2S)'!H476,"")))))))</f>
        <v>#N/A</v>
      </c>
      <c r="S462" s="133">
        <f>IF($O$13="X",$Q$9,'VA_k1=0.0_k2=1.0'!M461)</f>
        <v>5</v>
      </c>
      <c r="T462" s="133">
        <f>IF($O$13="X",$R$9,IF($N$7="S1",'VA_k1=0.0_k2=1.0'!N461,IF($N$7="S2",'VA_k1=0.0_k2=1.0'!O461,IF($N$7="I",'VA_k1=0.0_k2=1.0'!P461,IF($N$7="R",'VA_k1=0.0_k2=1.0'!Q461,IF($N$7="D",'VA_k1=0.0_k2=1.0'!R461,IF($N$7="V",'VA_k1=0.0_k2=1.0'!S461,"")))))))</f>
        <v>0.24673704225551346</v>
      </c>
      <c r="U462" s="133">
        <f>IF($O$14="X",$Q$9,'VA_k1=0.1_k2=0.9'!M461)</f>
        <v>5</v>
      </c>
      <c r="V462" s="133">
        <f>IF($O$14="X",$R$9,IF($N$7="S1",'VA_k1=0.1_k2=0.9'!N461,IF($N$7="S2",'VA_k1=0.1_k2=0.9'!O461,IF($N$7="I",'VA_k1=0.1_k2=0.9'!P461,IF($N$7="R",'VA_k1=0.1_k2=0.9'!Q461,IF($N$7="D",'VA_k1=0.1_k2=0.9'!R461,IF($N$7="V",'VA_k1=0.1_k2=0.9'!S461,"")))))))</f>
        <v>0.24673704225551346</v>
      </c>
      <c r="W462" s="133">
        <f>IF($O$15="X",$Q$9,'VA_k1=0.2_k2=0.8'!M461)</f>
        <v>5</v>
      </c>
      <c r="X462" s="133">
        <f>IF($O$15="X",$R$9,IF($N$7="S1",'VA_k1=0.2_k2=0.8'!N461,IF($N$7="S2",'VA_k1=0.2_k2=0.8'!O461,IF($N$7="I",'VA_k1=0.2_k2=0.8'!P461,IF($N$7="R",'VA_k1=0.2_k2=0.8'!Q461,IF($N$7="D",'VA_k1=0.2_k2=0.8'!R461,IF($N$7="V",'VA_k1=0.2_k2=0.8'!S461,"")))))))</f>
        <v>0.24673704225551346</v>
      </c>
      <c r="Y462" s="133">
        <f>IF($O$16="X",$Q$9,'VA_k1=0.3_k2=0.7'!M461)</f>
        <v>5</v>
      </c>
      <c r="Z462" s="133">
        <f>IF($O$16="X",$R$9,IF($N$7="S1",'VA_k1=0.3_k2=0.7'!N461,IF($N$7="S2",'VA_k1=0.3_k2=0.7'!O461,IF($N$7="I",'VA_k1=0.3_k2=0.7'!P461,IF($N$7="R",'VA_k1=0.3_k2=0.7'!Q461,IF($N$7="D",'VA_k1=0.3_k2=0.7'!R461,IF($N$7="V",'VA_k1=0.3_k2=0.7'!S461,"")))))))</f>
        <v>0.24673704225551346</v>
      </c>
      <c r="AA462" s="133">
        <f>IF($O$17="X",$Q$9,'VA_k1=0.4_k2=0.6'!M461)</f>
        <v>5</v>
      </c>
      <c r="AB462" s="133">
        <f>IF($O$17="X",$R$9,IF($N$7="S1",'VA_k1=0.4_k2=0.6'!N461,IF($N$7="S2",'VA_k1=0.4_k2=0.6'!O461,IF($N$7="I",'VA_k1=0.4_k2=0.6'!P461,IF($N$7="R",'VA_k1=0.4_k2=0.6'!Q461,IF($N$7="D",'VA_k1=0.4_k2=0.6'!R461,IF($N$7="V",'VA_k1=0.4_k2=0.6'!S461,"")))))))</f>
        <v>0.24673704225551346</v>
      </c>
      <c r="AC462" s="133">
        <f>IF($O$18="X",$Q$9,'VA_k1=0.5_k2=0.5'!M461)</f>
        <v>5</v>
      </c>
      <c r="AD462" s="133">
        <f>IF($O$18="X",$R$9,IF($N$7="S1",'VA_k1=0.5_k2=0.5'!N461,IF($N$7="S2",'VA_k1=0.5_k2=0.5'!O461,IF($N$7="I",'VA_k1=0.5_k2=0.5'!P461,IF($N$7="R",'VA_k1=0.5_k2=0.5'!Q461,IF($N$7="D",'VA_k1=0.5_k2=0.5'!R461,IF($N$7="V",'VA_k1=0.5_k2=0.5'!S461,"")))))))</f>
        <v>0.24673704225551346</v>
      </c>
      <c r="AE462" s="133">
        <f>IF($O$19="X",$Q$9,'VA_k1=0.6_k2=0.4'!M461)</f>
        <v>5</v>
      </c>
      <c r="AF462" s="133">
        <f>IF($O$19="X",$R$9,IF($N$7="S1",'VA_k1=0.6_k2=0.4'!N461,IF($N$7="S2",'VA_k1=0.6_k2=0.4'!O461,IF($N$7="I",'VA_k1=0.6_k2=0.4'!P461,IF($N$7="R",'VA_k1=0.6_k2=0.4'!Q461,IF($N$7="D",'VA_k1=0.6_k2=0.4'!R461,IF($N$7="V",'VA_k1=0.6_k2=0.4'!S461,"")))))))</f>
        <v>0.24673704225551346</v>
      </c>
      <c r="AG462" s="133">
        <f>IF($O$20="X",$Q$9,'VA_k1=0.7_k2=0.3'!M461)</f>
        <v>5</v>
      </c>
      <c r="AH462" s="133">
        <f>IF($O$20="X",$R$9,IF($N$7="S1",'VA_k1=0.7_k2=0.3'!N461,IF($N$7="S2",'VA_k1=0.7_k2=0.3'!O461,IF($N$7="I",'VA_k1=0.7_k2=0.3'!P461,IF($N$7="R",'VA_k1=0.7_k2=0.3'!Q461,IF($N$7="D",'VA_k1=0.7_k2=0.3'!R461,IF($N$7="V",'VA_k1=0.7_k2=0.3'!S461,"")))))))</f>
        <v>0.24673704225551346</v>
      </c>
      <c r="AI462" s="133">
        <f>IF($O$21="X",$Q$9,'VA_k1=0.8_k2=0.2'!M461)</f>
        <v>5</v>
      </c>
      <c r="AJ462" s="133">
        <f>IF($O$21="X",$R$9,IF($N$7="S1",'VA_k1=0.8_k2=0.2'!N461,IF($N$7="S2",'VA_k1=0.8_k2=0.2'!O461,IF($N$7="I",'VA_k1=0.8_k2=0.2'!P461,IF($N$7="R",'VA_k1=0.8_k2=0.2'!Q461,IF($N$7="D",'VA_k1=0.8_k2=0.2'!R461,IF($N$7="V",'VA_k1=0.8_k2=0.2'!S461,"")))))))</f>
        <v>0.24673704225551346</v>
      </c>
      <c r="AK462" s="133" t="e">
        <f>IF($O$22="X",$Q$9,'VA_k1=0.9_k2=0.1'!M461)</f>
        <v>#N/A</v>
      </c>
      <c r="AL462" s="133" t="e">
        <f>IF($O$22="X",$R$9,IF($N$7="S1",'VA_k1=0.9_k2=0.1'!N461,IF($N$7="S2",'VA_k1=0.9_k2=0.1'!O461,IF($N$7="I",'VA_k1=0.9_k2=0.1'!P461,IF($N$7="R",'VA_k1=0.9_k2=0.1'!Q461,IF($N$7="D",'VA_k1=0.9_k2=0.1'!R461,IF($N$7="V",'VA_k1=0.9_k2=0.1'!S461,"")))))))</f>
        <v>#N/A</v>
      </c>
      <c r="AM462" s="133">
        <f>IF($O$23="X",$Q$9,'VA_k1=1.0_k2=0.0'!M461)</f>
        <v>5</v>
      </c>
      <c r="AN462" s="133">
        <f>IF($O$23="X",$R$9,IF($N$7="S1",'VA_k1=1.0_k2=0.0'!N461,IF($N$7="S2",'VA_k1=1.0_k2=0.0'!O461,IF($N$7="I",'VA_k1=1.0_k2=0.0'!P461,IF($N$7="R",'VA_k1=1.0_k2=0.0'!Q461,IF($N$7="D",'VA_k1=1.0_k2=0.0'!R461,IF($N$7="V",'VA_k1=1.0_k2=0.0'!S461,"")))))))</f>
        <v>0.24673704225551346</v>
      </c>
    </row>
    <row r="463" spans="17:40" x14ac:dyDescent="0.25">
      <c r="Q463" s="133" t="e">
        <f>IF($O$12="X",$Q$9,'RESULTS (2S)'!B477)</f>
        <v>#N/A</v>
      </c>
      <c r="R463" s="133" t="e">
        <f>IF($O$12="X",$R$9,IF($N$7="S1",'RESULTS (2S)'!C477,IF($N$7="S2",'RESULTS (2S)'!D477,IF($N$7="I",'RESULTS (2S)'!E477,IF($N$7="R",'RESULTS (2S)'!F477,IF($N$7="D",'RESULTS (2S)'!G477,IF($N$7="V",'RESULTS (2S)'!H477,"")))))))</f>
        <v>#N/A</v>
      </c>
      <c r="S463" s="133">
        <f>IF($O$13="X",$Q$9,'VA_k1=0.0_k2=1.0'!M462)</f>
        <v>5</v>
      </c>
      <c r="T463" s="133">
        <f>IF($O$13="X",$R$9,IF($N$7="S1",'VA_k1=0.0_k2=1.0'!N462,IF($N$7="S2",'VA_k1=0.0_k2=1.0'!O462,IF($N$7="I",'VA_k1=0.0_k2=1.0'!P462,IF($N$7="R",'VA_k1=0.0_k2=1.0'!Q462,IF($N$7="D",'VA_k1=0.0_k2=1.0'!R462,IF($N$7="V",'VA_k1=0.0_k2=1.0'!S462,"")))))))</f>
        <v>0.24673704225551346</v>
      </c>
      <c r="U463" s="133">
        <f>IF($O$14="X",$Q$9,'VA_k1=0.1_k2=0.9'!M462)</f>
        <v>5</v>
      </c>
      <c r="V463" s="133">
        <f>IF($O$14="X",$R$9,IF($N$7="S1",'VA_k1=0.1_k2=0.9'!N462,IF($N$7="S2",'VA_k1=0.1_k2=0.9'!O462,IF($N$7="I",'VA_k1=0.1_k2=0.9'!P462,IF($N$7="R",'VA_k1=0.1_k2=0.9'!Q462,IF($N$7="D",'VA_k1=0.1_k2=0.9'!R462,IF($N$7="V",'VA_k1=0.1_k2=0.9'!S462,"")))))))</f>
        <v>0.24673704225551346</v>
      </c>
      <c r="W463" s="133">
        <f>IF($O$15="X",$Q$9,'VA_k1=0.2_k2=0.8'!M462)</f>
        <v>5</v>
      </c>
      <c r="X463" s="133">
        <f>IF($O$15="X",$R$9,IF($N$7="S1",'VA_k1=0.2_k2=0.8'!N462,IF($N$7="S2",'VA_k1=0.2_k2=0.8'!O462,IF($N$7="I",'VA_k1=0.2_k2=0.8'!P462,IF($N$7="R",'VA_k1=0.2_k2=0.8'!Q462,IF($N$7="D",'VA_k1=0.2_k2=0.8'!R462,IF($N$7="V",'VA_k1=0.2_k2=0.8'!S462,"")))))))</f>
        <v>0.24673704225551346</v>
      </c>
      <c r="Y463" s="133">
        <f>IF($O$16="X",$Q$9,'VA_k1=0.3_k2=0.7'!M462)</f>
        <v>5</v>
      </c>
      <c r="Z463" s="133">
        <f>IF($O$16="X",$R$9,IF($N$7="S1",'VA_k1=0.3_k2=0.7'!N462,IF($N$7="S2",'VA_k1=0.3_k2=0.7'!O462,IF($N$7="I",'VA_k1=0.3_k2=0.7'!P462,IF($N$7="R",'VA_k1=0.3_k2=0.7'!Q462,IF($N$7="D",'VA_k1=0.3_k2=0.7'!R462,IF($N$7="V",'VA_k1=0.3_k2=0.7'!S462,"")))))))</f>
        <v>0.24673704225551346</v>
      </c>
      <c r="AA463" s="133">
        <f>IF($O$17="X",$Q$9,'VA_k1=0.4_k2=0.6'!M462)</f>
        <v>5</v>
      </c>
      <c r="AB463" s="133">
        <f>IF($O$17="X",$R$9,IF($N$7="S1",'VA_k1=0.4_k2=0.6'!N462,IF($N$7="S2",'VA_k1=0.4_k2=0.6'!O462,IF($N$7="I",'VA_k1=0.4_k2=0.6'!P462,IF($N$7="R",'VA_k1=0.4_k2=0.6'!Q462,IF($N$7="D",'VA_k1=0.4_k2=0.6'!R462,IF($N$7="V",'VA_k1=0.4_k2=0.6'!S462,"")))))))</f>
        <v>0.24673704225551346</v>
      </c>
      <c r="AC463" s="133">
        <f>IF($O$18="X",$Q$9,'VA_k1=0.5_k2=0.5'!M462)</f>
        <v>5</v>
      </c>
      <c r="AD463" s="133">
        <f>IF($O$18="X",$R$9,IF($N$7="S1",'VA_k1=0.5_k2=0.5'!N462,IF($N$7="S2",'VA_k1=0.5_k2=0.5'!O462,IF($N$7="I",'VA_k1=0.5_k2=0.5'!P462,IF($N$7="R",'VA_k1=0.5_k2=0.5'!Q462,IF($N$7="D",'VA_k1=0.5_k2=0.5'!R462,IF($N$7="V",'VA_k1=0.5_k2=0.5'!S462,"")))))))</f>
        <v>0.24673704225551346</v>
      </c>
      <c r="AE463" s="133">
        <f>IF($O$19="X",$Q$9,'VA_k1=0.6_k2=0.4'!M462)</f>
        <v>5</v>
      </c>
      <c r="AF463" s="133">
        <f>IF($O$19="X",$R$9,IF($N$7="S1",'VA_k1=0.6_k2=0.4'!N462,IF($N$7="S2",'VA_k1=0.6_k2=0.4'!O462,IF($N$7="I",'VA_k1=0.6_k2=0.4'!P462,IF($N$7="R",'VA_k1=0.6_k2=0.4'!Q462,IF($N$7="D",'VA_k1=0.6_k2=0.4'!R462,IF($N$7="V",'VA_k1=0.6_k2=0.4'!S462,"")))))))</f>
        <v>0.24673704225551346</v>
      </c>
      <c r="AG463" s="133">
        <f>IF($O$20="X",$Q$9,'VA_k1=0.7_k2=0.3'!M462)</f>
        <v>5</v>
      </c>
      <c r="AH463" s="133">
        <f>IF($O$20="X",$R$9,IF($N$7="S1",'VA_k1=0.7_k2=0.3'!N462,IF($N$7="S2",'VA_k1=0.7_k2=0.3'!O462,IF($N$7="I",'VA_k1=0.7_k2=0.3'!P462,IF($N$7="R",'VA_k1=0.7_k2=0.3'!Q462,IF($N$7="D",'VA_k1=0.7_k2=0.3'!R462,IF($N$7="V",'VA_k1=0.7_k2=0.3'!S462,"")))))))</f>
        <v>0.24673704225551346</v>
      </c>
      <c r="AI463" s="133">
        <f>IF($O$21="X",$Q$9,'VA_k1=0.8_k2=0.2'!M462)</f>
        <v>5</v>
      </c>
      <c r="AJ463" s="133">
        <f>IF($O$21="X",$R$9,IF($N$7="S1",'VA_k1=0.8_k2=0.2'!N462,IF($N$7="S2",'VA_k1=0.8_k2=0.2'!O462,IF($N$7="I",'VA_k1=0.8_k2=0.2'!P462,IF($N$7="R",'VA_k1=0.8_k2=0.2'!Q462,IF($N$7="D",'VA_k1=0.8_k2=0.2'!R462,IF($N$7="V",'VA_k1=0.8_k2=0.2'!S462,"")))))))</f>
        <v>0.24673704225551346</v>
      </c>
      <c r="AK463" s="133" t="e">
        <f>IF($O$22="X",$Q$9,'VA_k1=0.9_k2=0.1'!M462)</f>
        <v>#N/A</v>
      </c>
      <c r="AL463" s="133" t="e">
        <f>IF($O$22="X",$R$9,IF($N$7="S1",'VA_k1=0.9_k2=0.1'!N462,IF($N$7="S2",'VA_k1=0.9_k2=0.1'!O462,IF($N$7="I",'VA_k1=0.9_k2=0.1'!P462,IF($N$7="R",'VA_k1=0.9_k2=0.1'!Q462,IF($N$7="D",'VA_k1=0.9_k2=0.1'!R462,IF($N$7="V",'VA_k1=0.9_k2=0.1'!S462,"")))))))</f>
        <v>#N/A</v>
      </c>
      <c r="AM463" s="133">
        <f>IF($O$23="X",$Q$9,'VA_k1=1.0_k2=0.0'!M462)</f>
        <v>5</v>
      </c>
      <c r="AN463" s="133">
        <f>IF($O$23="X",$R$9,IF($N$7="S1",'VA_k1=1.0_k2=0.0'!N462,IF($N$7="S2",'VA_k1=1.0_k2=0.0'!O462,IF($N$7="I",'VA_k1=1.0_k2=0.0'!P462,IF($N$7="R",'VA_k1=1.0_k2=0.0'!Q462,IF($N$7="D",'VA_k1=1.0_k2=0.0'!R462,IF($N$7="V",'VA_k1=1.0_k2=0.0'!S462,"")))))))</f>
        <v>0.24673704225551346</v>
      </c>
    </row>
    <row r="464" spans="17:40" x14ac:dyDescent="0.25">
      <c r="Q464" s="133" t="e">
        <f>IF($O$12="X",$Q$9,'RESULTS (2S)'!B478)</f>
        <v>#N/A</v>
      </c>
      <c r="R464" s="133" t="e">
        <f>IF($O$12="X",$R$9,IF($N$7="S1",'RESULTS (2S)'!C478,IF($N$7="S2",'RESULTS (2S)'!D478,IF($N$7="I",'RESULTS (2S)'!E478,IF($N$7="R",'RESULTS (2S)'!F478,IF($N$7="D",'RESULTS (2S)'!G478,IF($N$7="V",'RESULTS (2S)'!H478,"")))))))</f>
        <v>#N/A</v>
      </c>
      <c r="S464" s="133">
        <f>IF($O$13="X",$Q$9,'VA_k1=0.0_k2=1.0'!M463)</f>
        <v>5</v>
      </c>
      <c r="T464" s="133">
        <f>IF($O$13="X",$R$9,IF($N$7="S1",'VA_k1=0.0_k2=1.0'!N463,IF($N$7="S2",'VA_k1=0.0_k2=1.0'!O463,IF($N$7="I",'VA_k1=0.0_k2=1.0'!P463,IF($N$7="R",'VA_k1=0.0_k2=1.0'!Q463,IF($N$7="D",'VA_k1=0.0_k2=1.0'!R463,IF($N$7="V",'VA_k1=0.0_k2=1.0'!S463,"")))))))</f>
        <v>0.24673704225551346</v>
      </c>
      <c r="U464" s="133">
        <f>IF($O$14="X",$Q$9,'VA_k1=0.1_k2=0.9'!M463)</f>
        <v>5</v>
      </c>
      <c r="V464" s="133">
        <f>IF($O$14="X",$R$9,IF($N$7="S1",'VA_k1=0.1_k2=0.9'!N463,IF($N$7="S2",'VA_k1=0.1_k2=0.9'!O463,IF($N$7="I",'VA_k1=0.1_k2=0.9'!P463,IF($N$7="R",'VA_k1=0.1_k2=0.9'!Q463,IF($N$7="D",'VA_k1=0.1_k2=0.9'!R463,IF($N$7="V",'VA_k1=0.1_k2=0.9'!S463,"")))))))</f>
        <v>0.24673704225551346</v>
      </c>
      <c r="W464" s="133">
        <f>IF($O$15="X",$Q$9,'VA_k1=0.2_k2=0.8'!M463)</f>
        <v>5</v>
      </c>
      <c r="X464" s="133">
        <f>IF($O$15="X",$R$9,IF($N$7="S1",'VA_k1=0.2_k2=0.8'!N463,IF($N$7="S2",'VA_k1=0.2_k2=0.8'!O463,IF($N$7="I",'VA_k1=0.2_k2=0.8'!P463,IF($N$7="R",'VA_k1=0.2_k2=0.8'!Q463,IF($N$7="D",'VA_k1=0.2_k2=0.8'!R463,IF($N$7="V",'VA_k1=0.2_k2=0.8'!S463,"")))))))</f>
        <v>0.24673704225551346</v>
      </c>
      <c r="Y464" s="133">
        <f>IF($O$16="X",$Q$9,'VA_k1=0.3_k2=0.7'!M463)</f>
        <v>5</v>
      </c>
      <c r="Z464" s="133">
        <f>IF($O$16="X",$R$9,IF($N$7="S1",'VA_k1=0.3_k2=0.7'!N463,IF($N$7="S2",'VA_k1=0.3_k2=0.7'!O463,IF($N$7="I",'VA_k1=0.3_k2=0.7'!P463,IF($N$7="R",'VA_k1=0.3_k2=0.7'!Q463,IF($N$7="D",'VA_k1=0.3_k2=0.7'!R463,IF($N$7="V",'VA_k1=0.3_k2=0.7'!S463,"")))))))</f>
        <v>0.24673704225551346</v>
      </c>
      <c r="AA464" s="133">
        <f>IF($O$17="X",$Q$9,'VA_k1=0.4_k2=0.6'!M463)</f>
        <v>5</v>
      </c>
      <c r="AB464" s="133">
        <f>IF($O$17="X",$R$9,IF($N$7="S1",'VA_k1=0.4_k2=0.6'!N463,IF($N$7="S2",'VA_k1=0.4_k2=0.6'!O463,IF($N$7="I",'VA_k1=0.4_k2=0.6'!P463,IF($N$7="R",'VA_k1=0.4_k2=0.6'!Q463,IF($N$7="D",'VA_k1=0.4_k2=0.6'!R463,IF($N$7="V",'VA_k1=0.4_k2=0.6'!S463,"")))))))</f>
        <v>0.24673704225551346</v>
      </c>
      <c r="AC464" s="133">
        <f>IF($O$18="X",$Q$9,'VA_k1=0.5_k2=0.5'!M463)</f>
        <v>5</v>
      </c>
      <c r="AD464" s="133">
        <f>IF($O$18="X",$R$9,IF($N$7="S1",'VA_k1=0.5_k2=0.5'!N463,IF($N$7="S2",'VA_k1=0.5_k2=0.5'!O463,IF($N$7="I",'VA_k1=0.5_k2=0.5'!P463,IF($N$7="R",'VA_k1=0.5_k2=0.5'!Q463,IF($N$7="D",'VA_k1=0.5_k2=0.5'!R463,IF($N$7="V",'VA_k1=0.5_k2=0.5'!S463,"")))))))</f>
        <v>0.24673704225551346</v>
      </c>
      <c r="AE464" s="133">
        <f>IF($O$19="X",$Q$9,'VA_k1=0.6_k2=0.4'!M463)</f>
        <v>5</v>
      </c>
      <c r="AF464" s="133">
        <f>IF($O$19="X",$R$9,IF($N$7="S1",'VA_k1=0.6_k2=0.4'!N463,IF($N$7="S2",'VA_k1=0.6_k2=0.4'!O463,IF($N$7="I",'VA_k1=0.6_k2=0.4'!P463,IF($N$7="R",'VA_k1=0.6_k2=0.4'!Q463,IF($N$7="D",'VA_k1=0.6_k2=0.4'!R463,IF($N$7="V",'VA_k1=0.6_k2=0.4'!S463,"")))))))</f>
        <v>0.24673704225551346</v>
      </c>
      <c r="AG464" s="133">
        <f>IF($O$20="X",$Q$9,'VA_k1=0.7_k2=0.3'!M463)</f>
        <v>5</v>
      </c>
      <c r="AH464" s="133">
        <f>IF($O$20="X",$R$9,IF($N$7="S1",'VA_k1=0.7_k2=0.3'!N463,IF($N$7="S2",'VA_k1=0.7_k2=0.3'!O463,IF($N$7="I",'VA_k1=0.7_k2=0.3'!P463,IF($N$7="R",'VA_k1=0.7_k2=0.3'!Q463,IF($N$7="D",'VA_k1=0.7_k2=0.3'!R463,IF($N$7="V",'VA_k1=0.7_k2=0.3'!S463,"")))))))</f>
        <v>0.24673704225551346</v>
      </c>
      <c r="AI464" s="133">
        <f>IF($O$21="X",$Q$9,'VA_k1=0.8_k2=0.2'!M463)</f>
        <v>5</v>
      </c>
      <c r="AJ464" s="133">
        <f>IF($O$21="X",$R$9,IF($N$7="S1",'VA_k1=0.8_k2=0.2'!N463,IF($N$7="S2",'VA_k1=0.8_k2=0.2'!O463,IF($N$7="I",'VA_k1=0.8_k2=0.2'!P463,IF($N$7="R",'VA_k1=0.8_k2=0.2'!Q463,IF($N$7="D",'VA_k1=0.8_k2=0.2'!R463,IF($N$7="V",'VA_k1=0.8_k2=0.2'!S463,"")))))))</f>
        <v>0.24673704225551346</v>
      </c>
      <c r="AK464" s="133" t="e">
        <f>IF($O$22="X",$Q$9,'VA_k1=0.9_k2=0.1'!M463)</f>
        <v>#N/A</v>
      </c>
      <c r="AL464" s="133" t="e">
        <f>IF($O$22="X",$R$9,IF($N$7="S1",'VA_k1=0.9_k2=0.1'!N463,IF($N$7="S2",'VA_k1=0.9_k2=0.1'!O463,IF($N$7="I",'VA_k1=0.9_k2=0.1'!P463,IF($N$7="R",'VA_k1=0.9_k2=0.1'!Q463,IF($N$7="D",'VA_k1=0.9_k2=0.1'!R463,IF($N$7="V",'VA_k1=0.9_k2=0.1'!S463,"")))))))</f>
        <v>#N/A</v>
      </c>
      <c r="AM464" s="133">
        <f>IF($O$23="X",$Q$9,'VA_k1=1.0_k2=0.0'!M463)</f>
        <v>5</v>
      </c>
      <c r="AN464" s="133">
        <f>IF($O$23="X",$R$9,IF($N$7="S1",'VA_k1=1.0_k2=0.0'!N463,IF($N$7="S2",'VA_k1=1.0_k2=0.0'!O463,IF($N$7="I",'VA_k1=1.0_k2=0.0'!P463,IF($N$7="R",'VA_k1=1.0_k2=0.0'!Q463,IF($N$7="D",'VA_k1=1.0_k2=0.0'!R463,IF($N$7="V",'VA_k1=1.0_k2=0.0'!S463,"")))))))</f>
        <v>0.24673704225551346</v>
      </c>
    </row>
    <row r="465" spans="17:40" x14ac:dyDescent="0.25">
      <c r="Q465" s="133" t="e">
        <f>IF($O$12="X",$Q$9,'RESULTS (2S)'!B479)</f>
        <v>#N/A</v>
      </c>
      <c r="R465" s="133" t="e">
        <f>IF($O$12="X",$R$9,IF($N$7="S1",'RESULTS (2S)'!C479,IF($N$7="S2",'RESULTS (2S)'!D479,IF($N$7="I",'RESULTS (2S)'!E479,IF($N$7="R",'RESULTS (2S)'!F479,IF($N$7="D",'RESULTS (2S)'!G479,IF($N$7="V",'RESULTS (2S)'!H479,"")))))))</f>
        <v>#N/A</v>
      </c>
      <c r="S465" s="133">
        <f>IF($O$13="X",$Q$9,'VA_k1=0.0_k2=1.0'!M464)</f>
        <v>5</v>
      </c>
      <c r="T465" s="133">
        <f>IF($O$13="X",$R$9,IF($N$7="S1",'VA_k1=0.0_k2=1.0'!N464,IF($N$7="S2",'VA_k1=0.0_k2=1.0'!O464,IF($N$7="I",'VA_k1=0.0_k2=1.0'!P464,IF($N$7="R",'VA_k1=0.0_k2=1.0'!Q464,IF($N$7="D",'VA_k1=0.0_k2=1.0'!R464,IF($N$7="V",'VA_k1=0.0_k2=1.0'!S464,"")))))))</f>
        <v>0.24673704225551346</v>
      </c>
      <c r="U465" s="133">
        <f>IF($O$14="X",$Q$9,'VA_k1=0.1_k2=0.9'!M464)</f>
        <v>5</v>
      </c>
      <c r="V465" s="133">
        <f>IF($O$14="X",$R$9,IF($N$7="S1",'VA_k1=0.1_k2=0.9'!N464,IF($N$7="S2",'VA_k1=0.1_k2=0.9'!O464,IF($N$7="I",'VA_k1=0.1_k2=0.9'!P464,IF($N$7="R",'VA_k1=0.1_k2=0.9'!Q464,IF($N$7="D",'VA_k1=0.1_k2=0.9'!R464,IF($N$7="V",'VA_k1=0.1_k2=0.9'!S464,"")))))))</f>
        <v>0.24673704225551346</v>
      </c>
      <c r="W465" s="133">
        <f>IF($O$15="X",$Q$9,'VA_k1=0.2_k2=0.8'!M464)</f>
        <v>5</v>
      </c>
      <c r="X465" s="133">
        <f>IF($O$15="X",$R$9,IF($N$7="S1",'VA_k1=0.2_k2=0.8'!N464,IF($N$7="S2",'VA_k1=0.2_k2=0.8'!O464,IF($N$7="I",'VA_k1=0.2_k2=0.8'!P464,IF($N$7="R",'VA_k1=0.2_k2=0.8'!Q464,IF($N$7="D",'VA_k1=0.2_k2=0.8'!R464,IF($N$7="V",'VA_k1=0.2_k2=0.8'!S464,"")))))))</f>
        <v>0.24673704225551346</v>
      </c>
      <c r="Y465" s="133">
        <f>IF($O$16="X",$Q$9,'VA_k1=0.3_k2=0.7'!M464)</f>
        <v>5</v>
      </c>
      <c r="Z465" s="133">
        <f>IF($O$16="X",$R$9,IF($N$7="S1",'VA_k1=0.3_k2=0.7'!N464,IF($N$7="S2",'VA_k1=0.3_k2=0.7'!O464,IF($N$7="I",'VA_k1=0.3_k2=0.7'!P464,IF($N$7="R",'VA_k1=0.3_k2=0.7'!Q464,IF($N$7="D",'VA_k1=0.3_k2=0.7'!R464,IF($N$7="V",'VA_k1=0.3_k2=0.7'!S464,"")))))))</f>
        <v>0.24673704225551346</v>
      </c>
      <c r="AA465" s="133">
        <f>IF($O$17="X",$Q$9,'VA_k1=0.4_k2=0.6'!M464)</f>
        <v>5</v>
      </c>
      <c r="AB465" s="133">
        <f>IF($O$17="X",$R$9,IF($N$7="S1",'VA_k1=0.4_k2=0.6'!N464,IF($N$7="S2",'VA_k1=0.4_k2=0.6'!O464,IF($N$7="I",'VA_k1=0.4_k2=0.6'!P464,IF($N$7="R",'VA_k1=0.4_k2=0.6'!Q464,IF($N$7="D",'VA_k1=0.4_k2=0.6'!R464,IF($N$7="V",'VA_k1=0.4_k2=0.6'!S464,"")))))))</f>
        <v>0.24673704225551346</v>
      </c>
      <c r="AC465" s="133">
        <f>IF($O$18="X",$Q$9,'VA_k1=0.5_k2=0.5'!M464)</f>
        <v>5</v>
      </c>
      <c r="AD465" s="133">
        <f>IF($O$18="X",$R$9,IF($N$7="S1",'VA_k1=0.5_k2=0.5'!N464,IF($N$7="S2",'VA_k1=0.5_k2=0.5'!O464,IF($N$7="I",'VA_k1=0.5_k2=0.5'!P464,IF($N$7="R",'VA_k1=0.5_k2=0.5'!Q464,IF($N$7="D",'VA_k1=0.5_k2=0.5'!R464,IF($N$7="V",'VA_k1=0.5_k2=0.5'!S464,"")))))))</f>
        <v>0.24673704225551346</v>
      </c>
      <c r="AE465" s="133">
        <f>IF($O$19="X",$Q$9,'VA_k1=0.6_k2=0.4'!M464)</f>
        <v>5</v>
      </c>
      <c r="AF465" s="133">
        <f>IF($O$19="X",$R$9,IF($N$7="S1",'VA_k1=0.6_k2=0.4'!N464,IF($N$7="S2",'VA_k1=0.6_k2=0.4'!O464,IF($N$7="I",'VA_k1=0.6_k2=0.4'!P464,IF($N$7="R",'VA_k1=0.6_k2=0.4'!Q464,IF($N$7="D",'VA_k1=0.6_k2=0.4'!R464,IF($N$7="V",'VA_k1=0.6_k2=0.4'!S464,"")))))))</f>
        <v>0.24673704225551346</v>
      </c>
      <c r="AG465" s="133">
        <f>IF($O$20="X",$Q$9,'VA_k1=0.7_k2=0.3'!M464)</f>
        <v>5</v>
      </c>
      <c r="AH465" s="133">
        <f>IF($O$20="X",$R$9,IF($N$7="S1",'VA_k1=0.7_k2=0.3'!N464,IF($N$7="S2",'VA_k1=0.7_k2=0.3'!O464,IF($N$7="I",'VA_k1=0.7_k2=0.3'!P464,IF($N$7="R",'VA_k1=0.7_k2=0.3'!Q464,IF($N$7="D",'VA_k1=0.7_k2=0.3'!R464,IF($N$7="V",'VA_k1=0.7_k2=0.3'!S464,"")))))))</f>
        <v>0.24673704225551346</v>
      </c>
      <c r="AI465" s="133">
        <f>IF($O$21="X",$Q$9,'VA_k1=0.8_k2=0.2'!M464)</f>
        <v>5</v>
      </c>
      <c r="AJ465" s="133">
        <f>IF($O$21="X",$R$9,IF($N$7="S1",'VA_k1=0.8_k2=0.2'!N464,IF($N$7="S2",'VA_k1=0.8_k2=0.2'!O464,IF($N$7="I",'VA_k1=0.8_k2=0.2'!P464,IF($N$7="R",'VA_k1=0.8_k2=0.2'!Q464,IF($N$7="D",'VA_k1=0.8_k2=0.2'!R464,IF($N$7="V",'VA_k1=0.8_k2=0.2'!S464,"")))))))</f>
        <v>0.24673704225551346</v>
      </c>
      <c r="AK465" s="133" t="e">
        <f>IF($O$22="X",$Q$9,'VA_k1=0.9_k2=0.1'!M464)</f>
        <v>#N/A</v>
      </c>
      <c r="AL465" s="133" t="e">
        <f>IF($O$22="X",$R$9,IF($N$7="S1",'VA_k1=0.9_k2=0.1'!N464,IF($N$7="S2",'VA_k1=0.9_k2=0.1'!O464,IF($N$7="I",'VA_k1=0.9_k2=0.1'!P464,IF($N$7="R",'VA_k1=0.9_k2=0.1'!Q464,IF($N$7="D",'VA_k1=0.9_k2=0.1'!R464,IF($N$7="V",'VA_k1=0.9_k2=0.1'!S464,"")))))))</f>
        <v>#N/A</v>
      </c>
      <c r="AM465" s="133">
        <f>IF($O$23="X",$Q$9,'VA_k1=1.0_k2=0.0'!M464)</f>
        <v>5</v>
      </c>
      <c r="AN465" s="133">
        <f>IF($O$23="X",$R$9,IF($N$7="S1",'VA_k1=1.0_k2=0.0'!N464,IF($N$7="S2",'VA_k1=1.0_k2=0.0'!O464,IF($N$7="I",'VA_k1=1.0_k2=0.0'!P464,IF($N$7="R",'VA_k1=1.0_k2=0.0'!Q464,IF($N$7="D",'VA_k1=1.0_k2=0.0'!R464,IF($N$7="V",'VA_k1=1.0_k2=0.0'!S464,"")))))))</f>
        <v>0.24673704225551346</v>
      </c>
    </row>
    <row r="466" spans="17:40" x14ac:dyDescent="0.25">
      <c r="Q466" s="133" t="e">
        <f>IF($O$12="X",$Q$9,'RESULTS (2S)'!B480)</f>
        <v>#N/A</v>
      </c>
      <c r="R466" s="133" t="e">
        <f>IF($O$12="X",$R$9,IF($N$7="S1",'RESULTS (2S)'!C480,IF($N$7="S2",'RESULTS (2S)'!D480,IF($N$7="I",'RESULTS (2S)'!E480,IF($N$7="R",'RESULTS (2S)'!F480,IF($N$7="D",'RESULTS (2S)'!G480,IF($N$7="V",'RESULTS (2S)'!H480,"")))))))</f>
        <v>#N/A</v>
      </c>
      <c r="S466" s="133">
        <f>IF($O$13="X",$Q$9,'VA_k1=0.0_k2=1.0'!M465)</f>
        <v>5</v>
      </c>
      <c r="T466" s="133">
        <f>IF($O$13="X",$R$9,IF($N$7="S1",'VA_k1=0.0_k2=1.0'!N465,IF($N$7="S2",'VA_k1=0.0_k2=1.0'!O465,IF($N$7="I",'VA_k1=0.0_k2=1.0'!P465,IF($N$7="R",'VA_k1=0.0_k2=1.0'!Q465,IF($N$7="D",'VA_k1=0.0_k2=1.0'!R465,IF($N$7="V",'VA_k1=0.0_k2=1.0'!S465,"")))))))</f>
        <v>0.24673704225551346</v>
      </c>
      <c r="U466" s="133">
        <f>IF($O$14="X",$Q$9,'VA_k1=0.1_k2=0.9'!M465)</f>
        <v>5</v>
      </c>
      <c r="V466" s="133">
        <f>IF($O$14="X",$R$9,IF($N$7="S1",'VA_k1=0.1_k2=0.9'!N465,IF($N$7="S2",'VA_k1=0.1_k2=0.9'!O465,IF($N$7="I",'VA_k1=0.1_k2=0.9'!P465,IF($N$7="R",'VA_k1=0.1_k2=0.9'!Q465,IF($N$7="D",'VA_k1=0.1_k2=0.9'!R465,IF($N$7="V",'VA_k1=0.1_k2=0.9'!S465,"")))))))</f>
        <v>0.24673704225551346</v>
      </c>
      <c r="W466" s="133">
        <f>IF($O$15="X",$Q$9,'VA_k1=0.2_k2=0.8'!M465)</f>
        <v>5</v>
      </c>
      <c r="X466" s="133">
        <f>IF($O$15="X",$R$9,IF($N$7="S1",'VA_k1=0.2_k2=0.8'!N465,IF($N$7="S2",'VA_k1=0.2_k2=0.8'!O465,IF($N$7="I",'VA_k1=0.2_k2=0.8'!P465,IF($N$7="R",'VA_k1=0.2_k2=0.8'!Q465,IF($N$7="D",'VA_k1=0.2_k2=0.8'!R465,IF($N$7="V",'VA_k1=0.2_k2=0.8'!S465,"")))))))</f>
        <v>0.24673704225551346</v>
      </c>
      <c r="Y466" s="133">
        <f>IF($O$16="X",$Q$9,'VA_k1=0.3_k2=0.7'!M465)</f>
        <v>5</v>
      </c>
      <c r="Z466" s="133">
        <f>IF($O$16="X",$R$9,IF($N$7="S1",'VA_k1=0.3_k2=0.7'!N465,IF($N$7="S2",'VA_k1=0.3_k2=0.7'!O465,IF($N$7="I",'VA_k1=0.3_k2=0.7'!P465,IF($N$7="R",'VA_k1=0.3_k2=0.7'!Q465,IF($N$7="D",'VA_k1=0.3_k2=0.7'!R465,IF($N$7="V",'VA_k1=0.3_k2=0.7'!S465,"")))))))</f>
        <v>0.24673704225551346</v>
      </c>
      <c r="AA466" s="133">
        <f>IF($O$17="X",$Q$9,'VA_k1=0.4_k2=0.6'!M465)</f>
        <v>5</v>
      </c>
      <c r="AB466" s="133">
        <f>IF($O$17="X",$R$9,IF($N$7="S1",'VA_k1=0.4_k2=0.6'!N465,IF($N$7="S2",'VA_k1=0.4_k2=0.6'!O465,IF($N$7="I",'VA_k1=0.4_k2=0.6'!P465,IF($N$7="R",'VA_k1=0.4_k2=0.6'!Q465,IF($N$7="D",'VA_k1=0.4_k2=0.6'!R465,IF($N$7="V",'VA_k1=0.4_k2=0.6'!S465,"")))))))</f>
        <v>0.24673704225551346</v>
      </c>
      <c r="AC466" s="133">
        <f>IF($O$18="X",$Q$9,'VA_k1=0.5_k2=0.5'!M465)</f>
        <v>5</v>
      </c>
      <c r="AD466" s="133">
        <f>IF($O$18="X",$R$9,IF($N$7="S1",'VA_k1=0.5_k2=0.5'!N465,IF($N$7="S2",'VA_k1=0.5_k2=0.5'!O465,IF($N$7="I",'VA_k1=0.5_k2=0.5'!P465,IF($N$7="R",'VA_k1=0.5_k2=0.5'!Q465,IF($N$7="D",'VA_k1=0.5_k2=0.5'!R465,IF($N$7="V",'VA_k1=0.5_k2=0.5'!S465,"")))))))</f>
        <v>0.24673704225551346</v>
      </c>
      <c r="AE466" s="133">
        <f>IF($O$19="X",$Q$9,'VA_k1=0.6_k2=0.4'!M465)</f>
        <v>5</v>
      </c>
      <c r="AF466" s="133">
        <f>IF($O$19="X",$R$9,IF($N$7="S1",'VA_k1=0.6_k2=0.4'!N465,IF($N$7="S2",'VA_k1=0.6_k2=0.4'!O465,IF($N$7="I",'VA_k1=0.6_k2=0.4'!P465,IF($N$7="R",'VA_k1=0.6_k2=0.4'!Q465,IF($N$7="D",'VA_k1=0.6_k2=0.4'!R465,IF($N$7="V",'VA_k1=0.6_k2=0.4'!S465,"")))))))</f>
        <v>0.24673704225551346</v>
      </c>
      <c r="AG466" s="133">
        <f>IF($O$20="X",$Q$9,'VA_k1=0.7_k2=0.3'!M465)</f>
        <v>5</v>
      </c>
      <c r="AH466" s="133">
        <f>IF($O$20="X",$R$9,IF($N$7="S1",'VA_k1=0.7_k2=0.3'!N465,IF($N$7="S2",'VA_k1=0.7_k2=0.3'!O465,IF($N$7="I",'VA_k1=0.7_k2=0.3'!P465,IF($N$7="R",'VA_k1=0.7_k2=0.3'!Q465,IF($N$7="D",'VA_k1=0.7_k2=0.3'!R465,IF($N$7="V",'VA_k1=0.7_k2=0.3'!S465,"")))))))</f>
        <v>0.24673704225551346</v>
      </c>
      <c r="AI466" s="133">
        <f>IF($O$21="X",$Q$9,'VA_k1=0.8_k2=0.2'!M465)</f>
        <v>5</v>
      </c>
      <c r="AJ466" s="133">
        <f>IF($O$21="X",$R$9,IF($N$7="S1",'VA_k1=0.8_k2=0.2'!N465,IF($N$7="S2",'VA_k1=0.8_k2=0.2'!O465,IF($N$7="I",'VA_k1=0.8_k2=0.2'!P465,IF($N$7="R",'VA_k1=0.8_k2=0.2'!Q465,IF($N$7="D",'VA_k1=0.8_k2=0.2'!R465,IF($N$7="V",'VA_k1=0.8_k2=0.2'!S465,"")))))))</f>
        <v>0.24673704225551346</v>
      </c>
      <c r="AK466" s="133" t="e">
        <f>IF($O$22="X",$Q$9,'VA_k1=0.9_k2=0.1'!M465)</f>
        <v>#N/A</v>
      </c>
      <c r="AL466" s="133" t="e">
        <f>IF($O$22="X",$R$9,IF($N$7="S1",'VA_k1=0.9_k2=0.1'!N465,IF($N$7="S2",'VA_k1=0.9_k2=0.1'!O465,IF($N$7="I",'VA_k1=0.9_k2=0.1'!P465,IF($N$7="R",'VA_k1=0.9_k2=0.1'!Q465,IF($N$7="D",'VA_k1=0.9_k2=0.1'!R465,IF($N$7="V",'VA_k1=0.9_k2=0.1'!S465,"")))))))</f>
        <v>#N/A</v>
      </c>
      <c r="AM466" s="133">
        <f>IF($O$23="X",$Q$9,'VA_k1=1.0_k2=0.0'!M465)</f>
        <v>5</v>
      </c>
      <c r="AN466" s="133">
        <f>IF($O$23="X",$R$9,IF($N$7="S1",'VA_k1=1.0_k2=0.0'!N465,IF($N$7="S2",'VA_k1=1.0_k2=0.0'!O465,IF($N$7="I",'VA_k1=1.0_k2=0.0'!P465,IF($N$7="R",'VA_k1=1.0_k2=0.0'!Q465,IF($N$7="D",'VA_k1=1.0_k2=0.0'!R465,IF($N$7="V",'VA_k1=1.0_k2=0.0'!S465,"")))))))</f>
        <v>0.24673704225551346</v>
      </c>
    </row>
    <row r="467" spans="17:40" x14ac:dyDescent="0.25">
      <c r="Q467" s="133" t="e">
        <f>IF($O$12="X",$Q$9,'RESULTS (2S)'!B481)</f>
        <v>#N/A</v>
      </c>
      <c r="R467" s="133" t="e">
        <f>IF($O$12="X",$R$9,IF($N$7="S1",'RESULTS (2S)'!C481,IF($N$7="S2",'RESULTS (2S)'!D481,IF($N$7="I",'RESULTS (2S)'!E481,IF($N$7="R",'RESULTS (2S)'!F481,IF($N$7="D",'RESULTS (2S)'!G481,IF($N$7="V",'RESULTS (2S)'!H481,"")))))))</f>
        <v>#N/A</v>
      </c>
      <c r="S467" s="133">
        <f>IF($O$13="X",$Q$9,'VA_k1=0.0_k2=1.0'!M466)</f>
        <v>5</v>
      </c>
      <c r="T467" s="133">
        <f>IF($O$13="X",$R$9,IF($N$7="S1",'VA_k1=0.0_k2=1.0'!N466,IF($N$7="S2",'VA_k1=0.0_k2=1.0'!O466,IF($N$7="I",'VA_k1=0.0_k2=1.0'!P466,IF($N$7="R",'VA_k1=0.0_k2=1.0'!Q466,IF($N$7="D",'VA_k1=0.0_k2=1.0'!R466,IF($N$7="V",'VA_k1=0.0_k2=1.0'!S466,"")))))))</f>
        <v>0.24673704225551346</v>
      </c>
      <c r="U467" s="133">
        <f>IF($O$14="X",$Q$9,'VA_k1=0.1_k2=0.9'!M466)</f>
        <v>5</v>
      </c>
      <c r="V467" s="133">
        <f>IF($O$14="X",$R$9,IF($N$7="S1",'VA_k1=0.1_k2=0.9'!N466,IF($N$7="S2",'VA_k1=0.1_k2=0.9'!O466,IF($N$7="I",'VA_k1=0.1_k2=0.9'!P466,IF($N$7="R",'VA_k1=0.1_k2=0.9'!Q466,IF($N$7="D",'VA_k1=0.1_k2=0.9'!R466,IF($N$7="V",'VA_k1=0.1_k2=0.9'!S466,"")))))))</f>
        <v>0.24673704225551346</v>
      </c>
      <c r="W467" s="133">
        <f>IF($O$15="X",$Q$9,'VA_k1=0.2_k2=0.8'!M466)</f>
        <v>5</v>
      </c>
      <c r="X467" s="133">
        <f>IF($O$15="X",$R$9,IF($N$7="S1",'VA_k1=0.2_k2=0.8'!N466,IF($N$7="S2",'VA_k1=0.2_k2=0.8'!O466,IF($N$7="I",'VA_k1=0.2_k2=0.8'!P466,IF($N$7="R",'VA_k1=0.2_k2=0.8'!Q466,IF($N$7="D",'VA_k1=0.2_k2=0.8'!R466,IF($N$7="V",'VA_k1=0.2_k2=0.8'!S466,"")))))))</f>
        <v>0.24673704225551346</v>
      </c>
      <c r="Y467" s="133">
        <f>IF($O$16="X",$Q$9,'VA_k1=0.3_k2=0.7'!M466)</f>
        <v>5</v>
      </c>
      <c r="Z467" s="133">
        <f>IF($O$16="X",$R$9,IF($N$7="S1",'VA_k1=0.3_k2=0.7'!N466,IF($N$7="S2",'VA_k1=0.3_k2=0.7'!O466,IF($N$7="I",'VA_k1=0.3_k2=0.7'!P466,IF($N$7="R",'VA_k1=0.3_k2=0.7'!Q466,IF($N$7="D",'VA_k1=0.3_k2=0.7'!R466,IF($N$7="V",'VA_k1=0.3_k2=0.7'!S466,"")))))))</f>
        <v>0.24673704225551346</v>
      </c>
      <c r="AA467" s="133">
        <f>IF($O$17="X",$Q$9,'VA_k1=0.4_k2=0.6'!M466)</f>
        <v>5</v>
      </c>
      <c r="AB467" s="133">
        <f>IF($O$17="X",$R$9,IF($N$7="S1",'VA_k1=0.4_k2=0.6'!N466,IF($N$7="S2",'VA_k1=0.4_k2=0.6'!O466,IF($N$7="I",'VA_k1=0.4_k2=0.6'!P466,IF($N$7="R",'VA_k1=0.4_k2=0.6'!Q466,IF($N$7="D",'VA_k1=0.4_k2=0.6'!R466,IF($N$7="V",'VA_k1=0.4_k2=0.6'!S466,"")))))))</f>
        <v>0.24673704225551346</v>
      </c>
      <c r="AC467" s="133">
        <f>IF($O$18="X",$Q$9,'VA_k1=0.5_k2=0.5'!M466)</f>
        <v>5</v>
      </c>
      <c r="AD467" s="133">
        <f>IF($O$18="X",$R$9,IF($N$7="S1",'VA_k1=0.5_k2=0.5'!N466,IF($N$7="S2",'VA_k1=0.5_k2=0.5'!O466,IF($N$7="I",'VA_k1=0.5_k2=0.5'!P466,IF($N$7="R",'VA_k1=0.5_k2=0.5'!Q466,IF($N$7="D",'VA_k1=0.5_k2=0.5'!R466,IF($N$7="V",'VA_k1=0.5_k2=0.5'!S466,"")))))))</f>
        <v>0.24673704225551346</v>
      </c>
      <c r="AE467" s="133">
        <f>IF($O$19="X",$Q$9,'VA_k1=0.6_k2=0.4'!M466)</f>
        <v>5</v>
      </c>
      <c r="AF467" s="133">
        <f>IF($O$19="X",$R$9,IF($N$7="S1",'VA_k1=0.6_k2=0.4'!N466,IF($N$7="S2",'VA_k1=0.6_k2=0.4'!O466,IF($N$7="I",'VA_k1=0.6_k2=0.4'!P466,IF($N$7="R",'VA_k1=0.6_k2=0.4'!Q466,IF($N$7="D",'VA_k1=0.6_k2=0.4'!R466,IF($N$7="V",'VA_k1=0.6_k2=0.4'!S466,"")))))))</f>
        <v>0.24673704225551346</v>
      </c>
      <c r="AG467" s="133">
        <f>IF($O$20="X",$Q$9,'VA_k1=0.7_k2=0.3'!M466)</f>
        <v>5</v>
      </c>
      <c r="AH467" s="133">
        <f>IF($O$20="X",$R$9,IF($N$7="S1",'VA_k1=0.7_k2=0.3'!N466,IF($N$7="S2",'VA_k1=0.7_k2=0.3'!O466,IF($N$7="I",'VA_k1=0.7_k2=0.3'!P466,IF($N$7="R",'VA_k1=0.7_k2=0.3'!Q466,IF($N$7="D",'VA_k1=0.7_k2=0.3'!R466,IF($N$7="V",'VA_k1=0.7_k2=0.3'!S466,"")))))))</f>
        <v>0.24673704225551346</v>
      </c>
      <c r="AI467" s="133">
        <f>IF($O$21="X",$Q$9,'VA_k1=0.8_k2=0.2'!M466)</f>
        <v>5</v>
      </c>
      <c r="AJ467" s="133">
        <f>IF($O$21="X",$R$9,IF($N$7="S1",'VA_k1=0.8_k2=0.2'!N466,IF($N$7="S2",'VA_k1=0.8_k2=0.2'!O466,IF($N$7="I",'VA_k1=0.8_k2=0.2'!P466,IF($N$7="R",'VA_k1=0.8_k2=0.2'!Q466,IF($N$7="D",'VA_k1=0.8_k2=0.2'!R466,IF($N$7="V",'VA_k1=0.8_k2=0.2'!S466,"")))))))</f>
        <v>0.24673704225551346</v>
      </c>
      <c r="AK467" s="133" t="e">
        <f>IF($O$22="X",$Q$9,'VA_k1=0.9_k2=0.1'!M466)</f>
        <v>#N/A</v>
      </c>
      <c r="AL467" s="133" t="e">
        <f>IF($O$22="X",$R$9,IF($N$7="S1",'VA_k1=0.9_k2=0.1'!N466,IF($N$7="S2",'VA_k1=0.9_k2=0.1'!O466,IF($N$7="I",'VA_k1=0.9_k2=0.1'!P466,IF($N$7="R",'VA_k1=0.9_k2=0.1'!Q466,IF($N$7="D",'VA_k1=0.9_k2=0.1'!R466,IF($N$7="V",'VA_k1=0.9_k2=0.1'!S466,"")))))))</f>
        <v>#N/A</v>
      </c>
      <c r="AM467" s="133">
        <f>IF($O$23="X",$Q$9,'VA_k1=1.0_k2=0.0'!M466)</f>
        <v>5</v>
      </c>
      <c r="AN467" s="133">
        <f>IF($O$23="X",$R$9,IF($N$7="S1",'VA_k1=1.0_k2=0.0'!N466,IF($N$7="S2",'VA_k1=1.0_k2=0.0'!O466,IF($N$7="I",'VA_k1=1.0_k2=0.0'!P466,IF($N$7="R",'VA_k1=1.0_k2=0.0'!Q466,IF($N$7="D",'VA_k1=1.0_k2=0.0'!R466,IF($N$7="V",'VA_k1=1.0_k2=0.0'!S466,"")))))))</f>
        <v>0.24673704225551346</v>
      </c>
    </row>
    <row r="468" spans="17:40" x14ac:dyDescent="0.25">
      <c r="Q468" s="133" t="e">
        <f>IF($O$12="X",$Q$9,'RESULTS (2S)'!B482)</f>
        <v>#N/A</v>
      </c>
      <c r="R468" s="133" t="e">
        <f>IF($O$12="X",$R$9,IF($N$7="S1",'RESULTS (2S)'!C482,IF($N$7="S2",'RESULTS (2S)'!D482,IF($N$7="I",'RESULTS (2S)'!E482,IF($N$7="R",'RESULTS (2S)'!F482,IF($N$7="D",'RESULTS (2S)'!G482,IF($N$7="V",'RESULTS (2S)'!H482,"")))))))</f>
        <v>#N/A</v>
      </c>
      <c r="S468" s="133">
        <f>IF($O$13="X",$Q$9,'VA_k1=0.0_k2=1.0'!M467)</f>
        <v>5</v>
      </c>
      <c r="T468" s="133">
        <f>IF($O$13="X",$R$9,IF($N$7="S1",'VA_k1=0.0_k2=1.0'!N467,IF($N$7="S2",'VA_k1=0.0_k2=1.0'!O467,IF($N$7="I",'VA_k1=0.0_k2=1.0'!P467,IF($N$7="R",'VA_k1=0.0_k2=1.0'!Q467,IF($N$7="D",'VA_k1=0.0_k2=1.0'!R467,IF($N$7="V",'VA_k1=0.0_k2=1.0'!S467,"")))))))</f>
        <v>0.24673704225551346</v>
      </c>
      <c r="U468" s="133">
        <f>IF($O$14="X",$Q$9,'VA_k1=0.1_k2=0.9'!M467)</f>
        <v>5</v>
      </c>
      <c r="V468" s="133">
        <f>IF($O$14="X",$R$9,IF($N$7="S1",'VA_k1=0.1_k2=0.9'!N467,IF($N$7="S2",'VA_k1=0.1_k2=0.9'!O467,IF($N$7="I",'VA_k1=0.1_k2=0.9'!P467,IF($N$7="R",'VA_k1=0.1_k2=0.9'!Q467,IF($N$7="D",'VA_k1=0.1_k2=0.9'!R467,IF($N$7="V",'VA_k1=0.1_k2=0.9'!S467,"")))))))</f>
        <v>0.24673704225551346</v>
      </c>
      <c r="W468" s="133">
        <f>IF($O$15="X",$Q$9,'VA_k1=0.2_k2=0.8'!M467)</f>
        <v>5</v>
      </c>
      <c r="X468" s="133">
        <f>IF($O$15="X",$R$9,IF($N$7="S1",'VA_k1=0.2_k2=0.8'!N467,IF($N$7="S2",'VA_k1=0.2_k2=0.8'!O467,IF($N$7="I",'VA_k1=0.2_k2=0.8'!P467,IF($N$7="R",'VA_k1=0.2_k2=0.8'!Q467,IF($N$7="D",'VA_k1=0.2_k2=0.8'!R467,IF($N$7="V",'VA_k1=0.2_k2=0.8'!S467,"")))))))</f>
        <v>0.24673704225551346</v>
      </c>
      <c r="Y468" s="133">
        <f>IF($O$16="X",$Q$9,'VA_k1=0.3_k2=0.7'!M467)</f>
        <v>5</v>
      </c>
      <c r="Z468" s="133">
        <f>IF($O$16="X",$R$9,IF($N$7="S1",'VA_k1=0.3_k2=0.7'!N467,IF($N$7="S2",'VA_k1=0.3_k2=0.7'!O467,IF($N$7="I",'VA_k1=0.3_k2=0.7'!P467,IF($N$7="R",'VA_k1=0.3_k2=0.7'!Q467,IF($N$7="D",'VA_k1=0.3_k2=0.7'!R467,IF($N$7="V",'VA_k1=0.3_k2=0.7'!S467,"")))))))</f>
        <v>0.24673704225551346</v>
      </c>
      <c r="AA468" s="133">
        <f>IF($O$17="X",$Q$9,'VA_k1=0.4_k2=0.6'!M467)</f>
        <v>5</v>
      </c>
      <c r="AB468" s="133">
        <f>IF($O$17="X",$R$9,IF($N$7="S1",'VA_k1=0.4_k2=0.6'!N467,IF($N$7="S2",'VA_k1=0.4_k2=0.6'!O467,IF($N$7="I",'VA_k1=0.4_k2=0.6'!P467,IF($N$7="R",'VA_k1=0.4_k2=0.6'!Q467,IF($N$7="D",'VA_k1=0.4_k2=0.6'!R467,IF($N$7="V",'VA_k1=0.4_k2=0.6'!S467,"")))))))</f>
        <v>0.24673704225551346</v>
      </c>
      <c r="AC468" s="133">
        <f>IF($O$18="X",$Q$9,'VA_k1=0.5_k2=0.5'!M467)</f>
        <v>5</v>
      </c>
      <c r="AD468" s="133">
        <f>IF($O$18="X",$R$9,IF($N$7="S1",'VA_k1=0.5_k2=0.5'!N467,IF($N$7="S2",'VA_k1=0.5_k2=0.5'!O467,IF($N$7="I",'VA_k1=0.5_k2=0.5'!P467,IF($N$7="R",'VA_k1=0.5_k2=0.5'!Q467,IF($N$7="D",'VA_k1=0.5_k2=0.5'!R467,IF($N$7="V",'VA_k1=0.5_k2=0.5'!S467,"")))))))</f>
        <v>0.24673704225551346</v>
      </c>
      <c r="AE468" s="133">
        <f>IF($O$19="X",$Q$9,'VA_k1=0.6_k2=0.4'!M467)</f>
        <v>5</v>
      </c>
      <c r="AF468" s="133">
        <f>IF($O$19="X",$R$9,IF($N$7="S1",'VA_k1=0.6_k2=0.4'!N467,IF($N$7="S2",'VA_k1=0.6_k2=0.4'!O467,IF($N$7="I",'VA_k1=0.6_k2=0.4'!P467,IF($N$7="R",'VA_k1=0.6_k2=0.4'!Q467,IF($N$7="D",'VA_k1=0.6_k2=0.4'!R467,IF($N$7="V",'VA_k1=0.6_k2=0.4'!S467,"")))))))</f>
        <v>0.24673704225551346</v>
      </c>
      <c r="AG468" s="133">
        <f>IF($O$20="X",$Q$9,'VA_k1=0.7_k2=0.3'!M467)</f>
        <v>5</v>
      </c>
      <c r="AH468" s="133">
        <f>IF($O$20="X",$R$9,IF($N$7="S1",'VA_k1=0.7_k2=0.3'!N467,IF($N$7="S2",'VA_k1=0.7_k2=0.3'!O467,IF($N$7="I",'VA_k1=0.7_k2=0.3'!P467,IF($N$7="R",'VA_k1=0.7_k2=0.3'!Q467,IF($N$7="D",'VA_k1=0.7_k2=0.3'!R467,IF($N$7="V",'VA_k1=0.7_k2=0.3'!S467,"")))))))</f>
        <v>0.24673704225551346</v>
      </c>
      <c r="AI468" s="133">
        <f>IF($O$21="X",$Q$9,'VA_k1=0.8_k2=0.2'!M467)</f>
        <v>5</v>
      </c>
      <c r="AJ468" s="133">
        <f>IF($O$21="X",$R$9,IF($N$7="S1",'VA_k1=0.8_k2=0.2'!N467,IF($N$7="S2",'VA_k1=0.8_k2=0.2'!O467,IF($N$7="I",'VA_k1=0.8_k2=0.2'!P467,IF($N$7="R",'VA_k1=0.8_k2=0.2'!Q467,IF($N$7="D",'VA_k1=0.8_k2=0.2'!R467,IF($N$7="V",'VA_k1=0.8_k2=0.2'!S467,"")))))))</f>
        <v>0.24673704225551346</v>
      </c>
      <c r="AK468" s="133" t="e">
        <f>IF($O$22="X",$Q$9,'VA_k1=0.9_k2=0.1'!M467)</f>
        <v>#N/A</v>
      </c>
      <c r="AL468" s="133" t="e">
        <f>IF($O$22="X",$R$9,IF($N$7="S1",'VA_k1=0.9_k2=0.1'!N467,IF($N$7="S2",'VA_k1=0.9_k2=0.1'!O467,IF($N$7="I",'VA_k1=0.9_k2=0.1'!P467,IF($N$7="R",'VA_k1=0.9_k2=0.1'!Q467,IF($N$7="D",'VA_k1=0.9_k2=0.1'!R467,IF($N$7="V",'VA_k1=0.9_k2=0.1'!S467,"")))))))</f>
        <v>#N/A</v>
      </c>
      <c r="AM468" s="133">
        <f>IF($O$23="X",$Q$9,'VA_k1=1.0_k2=0.0'!M467)</f>
        <v>5</v>
      </c>
      <c r="AN468" s="133">
        <f>IF($O$23="X",$R$9,IF($N$7="S1",'VA_k1=1.0_k2=0.0'!N467,IF($N$7="S2",'VA_k1=1.0_k2=0.0'!O467,IF($N$7="I",'VA_k1=1.0_k2=0.0'!P467,IF($N$7="R",'VA_k1=1.0_k2=0.0'!Q467,IF($N$7="D",'VA_k1=1.0_k2=0.0'!R467,IF($N$7="V",'VA_k1=1.0_k2=0.0'!S467,"")))))))</f>
        <v>0.24673704225551346</v>
      </c>
    </row>
    <row r="469" spans="17:40" x14ac:dyDescent="0.25">
      <c r="Q469" s="133" t="e">
        <f>IF($O$12="X",$Q$9,'RESULTS (2S)'!B483)</f>
        <v>#N/A</v>
      </c>
      <c r="R469" s="133" t="e">
        <f>IF($O$12="X",$R$9,IF($N$7="S1",'RESULTS (2S)'!C483,IF($N$7="S2",'RESULTS (2S)'!D483,IF($N$7="I",'RESULTS (2S)'!E483,IF($N$7="R",'RESULTS (2S)'!F483,IF($N$7="D",'RESULTS (2S)'!G483,IF($N$7="V",'RESULTS (2S)'!H483,"")))))))</f>
        <v>#N/A</v>
      </c>
      <c r="S469" s="133">
        <f>IF($O$13="X",$Q$9,'VA_k1=0.0_k2=1.0'!M468)</f>
        <v>5</v>
      </c>
      <c r="T469" s="133">
        <f>IF($O$13="X",$R$9,IF($N$7="S1",'VA_k1=0.0_k2=1.0'!N468,IF($N$7="S2",'VA_k1=0.0_k2=1.0'!O468,IF($N$7="I",'VA_k1=0.0_k2=1.0'!P468,IF($N$7="R",'VA_k1=0.0_k2=1.0'!Q468,IF($N$7="D",'VA_k1=0.0_k2=1.0'!R468,IF($N$7="V",'VA_k1=0.0_k2=1.0'!S468,"")))))))</f>
        <v>0.24673704225551346</v>
      </c>
      <c r="U469" s="133">
        <f>IF($O$14="X",$Q$9,'VA_k1=0.1_k2=0.9'!M468)</f>
        <v>5</v>
      </c>
      <c r="V469" s="133">
        <f>IF($O$14="X",$R$9,IF($N$7="S1",'VA_k1=0.1_k2=0.9'!N468,IF($N$7="S2",'VA_k1=0.1_k2=0.9'!O468,IF($N$7="I",'VA_k1=0.1_k2=0.9'!P468,IF($N$7="R",'VA_k1=0.1_k2=0.9'!Q468,IF($N$7="D",'VA_k1=0.1_k2=0.9'!R468,IF($N$7="V",'VA_k1=0.1_k2=0.9'!S468,"")))))))</f>
        <v>0.24673704225551346</v>
      </c>
      <c r="W469" s="133">
        <f>IF($O$15="X",$Q$9,'VA_k1=0.2_k2=0.8'!M468)</f>
        <v>5</v>
      </c>
      <c r="X469" s="133">
        <f>IF($O$15="X",$R$9,IF($N$7="S1",'VA_k1=0.2_k2=0.8'!N468,IF($N$7="S2",'VA_k1=0.2_k2=0.8'!O468,IF($N$7="I",'VA_k1=0.2_k2=0.8'!P468,IF($N$7="R",'VA_k1=0.2_k2=0.8'!Q468,IF($N$7="D",'VA_k1=0.2_k2=0.8'!R468,IF($N$7="V",'VA_k1=0.2_k2=0.8'!S468,"")))))))</f>
        <v>0.24673704225551346</v>
      </c>
      <c r="Y469" s="133">
        <f>IF($O$16="X",$Q$9,'VA_k1=0.3_k2=0.7'!M468)</f>
        <v>5</v>
      </c>
      <c r="Z469" s="133">
        <f>IF($O$16="X",$R$9,IF($N$7="S1",'VA_k1=0.3_k2=0.7'!N468,IF($N$7="S2",'VA_k1=0.3_k2=0.7'!O468,IF($N$7="I",'VA_k1=0.3_k2=0.7'!P468,IF($N$7="R",'VA_k1=0.3_k2=0.7'!Q468,IF($N$7="D",'VA_k1=0.3_k2=0.7'!R468,IF($N$7="V",'VA_k1=0.3_k2=0.7'!S468,"")))))))</f>
        <v>0.24673704225551346</v>
      </c>
      <c r="AA469" s="133">
        <f>IF($O$17="X",$Q$9,'VA_k1=0.4_k2=0.6'!M468)</f>
        <v>5</v>
      </c>
      <c r="AB469" s="133">
        <f>IF($O$17="X",$R$9,IF($N$7="S1",'VA_k1=0.4_k2=0.6'!N468,IF($N$7="S2",'VA_k1=0.4_k2=0.6'!O468,IF($N$7="I",'VA_k1=0.4_k2=0.6'!P468,IF($N$7="R",'VA_k1=0.4_k2=0.6'!Q468,IF($N$7="D",'VA_k1=0.4_k2=0.6'!R468,IF($N$7="V",'VA_k1=0.4_k2=0.6'!S468,"")))))))</f>
        <v>0.24673704225551346</v>
      </c>
      <c r="AC469" s="133">
        <f>IF($O$18="X",$Q$9,'VA_k1=0.5_k2=0.5'!M468)</f>
        <v>5</v>
      </c>
      <c r="AD469" s="133">
        <f>IF($O$18="X",$R$9,IF($N$7="S1",'VA_k1=0.5_k2=0.5'!N468,IF($N$7="S2",'VA_k1=0.5_k2=0.5'!O468,IF($N$7="I",'VA_k1=0.5_k2=0.5'!P468,IF($N$7="R",'VA_k1=0.5_k2=0.5'!Q468,IF($N$7="D",'VA_k1=0.5_k2=0.5'!R468,IF($N$7="V",'VA_k1=0.5_k2=0.5'!S468,"")))))))</f>
        <v>0.24673704225551346</v>
      </c>
      <c r="AE469" s="133">
        <f>IF($O$19="X",$Q$9,'VA_k1=0.6_k2=0.4'!M468)</f>
        <v>5</v>
      </c>
      <c r="AF469" s="133">
        <f>IF($O$19="X",$R$9,IF($N$7="S1",'VA_k1=0.6_k2=0.4'!N468,IF($N$7="S2",'VA_k1=0.6_k2=0.4'!O468,IF($N$7="I",'VA_k1=0.6_k2=0.4'!P468,IF($N$7="R",'VA_k1=0.6_k2=0.4'!Q468,IF($N$7="D",'VA_k1=0.6_k2=0.4'!R468,IF($N$7="V",'VA_k1=0.6_k2=0.4'!S468,"")))))))</f>
        <v>0.24673704225551346</v>
      </c>
      <c r="AG469" s="133">
        <f>IF($O$20="X",$Q$9,'VA_k1=0.7_k2=0.3'!M468)</f>
        <v>5</v>
      </c>
      <c r="AH469" s="133">
        <f>IF($O$20="X",$R$9,IF($N$7="S1",'VA_k1=0.7_k2=0.3'!N468,IF($N$7="S2",'VA_k1=0.7_k2=0.3'!O468,IF($N$7="I",'VA_k1=0.7_k2=0.3'!P468,IF($N$7="R",'VA_k1=0.7_k2=0.3'!Q468,IF($N$7="D",'VA_k1=0.7_k2=0.3'!R468,IF($N$7="V",'VA_k1=0.7_k2=0.3'!S468,"")))))))</f>
        <v>0.24673704225551346</v>
      </c>
      <c r="AI469" s="133">
        <f>IF($O$21="X",$Q$9,'VA_k1=0.8_k2=0.2'!M468)</f>
        <v>5</v>
      </c>
      <c r="AJ469" s="133">
        <f>IF($O$21="X",$R$9,IF($N$7="S1",'VA_k1=0.8_k2=0.2'!N468,IF($N$7="S2",'VA_k1=0.8_k2=0.2'!O468,IF($N$7="I",'VA_k1=0.8_k2=0.2'!P468,IF($N$7="R",'VA_k1=0.8_k2=0.2'!Q468,IF($N$7="D",'VA_k1=0.8_k2=0.2'!R468,IF($N$7="V",'VA_k1=0.8_k2=0.2'!S468,"")))))))</f>
        <v>0.24673704225551346</v>
      </c>
      <c r="AK469" s="133" t="e">
        <f>IF($O$22="X",$Q$9,'VA_k1=0.9_k2=0.1'!M468)</f>
        <v>#N/A</v>
      </c>
      <c r="AL469" s="133" t="e">
        <f>IF($O$22="X",$R$9,IF($N$7="S1",'VA_k1=0.9_k2=0.1'!N468,IF($N$7="S2",'VA_k1=0.9_k2=0.1'!O468,IF($N$7="I",'VA_k1=0.9_k2=0.1'!P468,IF($N$7="R",'VA_k1=0.9_k2=0.1'!Q468,IF($N$7="D",'VA_k1=0.9_k2=0.1'!R468,IF($N$7="V",'VA_k1=0.9_k2=0.1'!S468,"")))))))</f>
        <v>#N/A</v>
      </c>
      <c r="AM469" s="133">
        <f>IF($O$23="X",$Q$9,'VA_k1=1.0_k2=0.0'!M468)</f>
        <v>5</v>
      </c>
      <c r="AN469" s="133">
        <f>IF($O$23="X",$R$9,IF($N$7="S1",'VA_k1=1.0_k2=0.0'!N468,IF($N$7="S2",'VA_k1=1.0_k2=0.0'!O468,IF($N$7="I",'VA_k1=1.0_k2=0.0'!P468,IF($N$7="R",'VA_k1=1.0_k2=0.0'!Q468,IF($N$7="D",'VA_k1=1.0_k2=0.0'!R468,IF($N$7="V",'VA_k1=1.0_k2=0.0'!S468,"")))))))</f>
        <v>0.24673704225551346</v>
      </c>
    </row>
    <row r="470" spans="17:40" x14ac:dyDescent="0.25">
      <c r="Q470" s="133" t="e">
        <f>IF($O$12="X",$Q$9,'RESULTS (2S)'!B484)</f>
        <v>#N/A</v>
      </c>
      <c r="R470" s="133" t="e">
        <f>IF($O$12="X",$R$9,IF($N$7="S1",'RESULTS (2S)'!C484,IF($N$7="S2",'RESULTS (2S)'!D484,IF($N$7="I",'RESULTS (2S)'!E484,IF($N$7="R",'RESULTS (2S)'!F484,IF($N$7="D",'RESULTS (2S)'!G484,IF($N$7="V",'RESULTS (2S)'!H484,"")))))))</f>
        <v>#N/A</v>
      </c>
      <c r="S470" s="133">
        <f>IF($O$13="X",$Q$9,'VA_k1=0.0_k2=1.0'!M469)</f>
        <v>5</v>
      </c>
      <c r="T470" s="133">
        <f>IF($O$13="X",$R$9,IF($N$7="S1",'VA_k1=0.0_k2=1.0'!N469,IF($N$7="S2",'VA_k1=0.0_k2=1.0'!O469,IF($N$7="I",'VA_k1=0.0_k2=1.0'!P469,IF($N$7="R",'VA_k1=0.0_k2=1.0'!Q469,IF($N$7="D",'VA_k1=0.0_k2=1.0'!R469,IF($N$7="V",'VA_k1=0.0_k2=1.0'!S469,"")))))))</f>
        <v>0.24673704225551346</v>
      </c>
      <c r="U470" s="133">
        <f>IF($O$14="X",$Q$9,'VA_k1=0.1_k2=0.9'!M469)</f>
        <v>5</v>
      </c>
      <c r="V470" s="133">
        <f>IF($O$14="X",$R$9,IF($N$7="S1",'VA_k1=0.1_k2=0.9'!N469,IF($N$7="S2",'VA_k1=0.1_k2=0.9'!O469,IF($N$7="I",'VA_k1=0.1_k2=0.9'!P469,IF($N$7="R",'VA_k1=0.1_k2=0.9'!Q469,IF($N$7="D",'VA_k1=0.1_k2=0.9'!R469,IF($N$7="V",'VA_k1=0.1_k2=0.9'!S469,"")))))))</f>
        <v>0.24673704225551346</v>
      </c>
      <c r="W470" s="133">
        <f>IF($O$15="X",$Q$9,'VA_k1=0.2_k2=0.8'!M469)</f>
        <v>5</v>
      </c>
      <c r="X470" s="133">
        <f>IF($O$15="X",$R$9,IF($N$7="S1",'VA_k1=0.2_k2=0.8'!N469,IF($N$7="S2",'VA_k1=0.2_k2=0.8'!O469,IF($N$7="I",'VA_k1=0.2_k2=0.8'!P469,IF($N$7="R",'VA_k1=0.2_k2=0.8'!Q469,IF($N$7="D",'VA_k1=0.2_k2=0.8'!R469,IF($N$7="V",'VA_k1=0.2_k2=0.8'!S469,"")))))))</f>
        <v>0.24673704225551346</v>
      </c>
      <c r="Y470" s="133">
        <f>IF($O$16="X",$Q$9,'VA_k1=0.3_k2=0.7'!M469)</f>
        <v>5</v>
      </c>
      <c r="Z470" s="133">
        <f>IF($O$16="X",$R$9,IF($N$7="S1",'VA_k1=0.3_k2=0.7'!N469,IF($N$7="S2",'VA_k1=0.3_k2=0.7'!O469,IF($N$7="I",'VA_k1=0.3_k2=0.7'!P469,IF($N$7="R",'VA_k1=0.3_k2=0.7'!Q469,IF($N$7="D",'VA_k1=0.3_k2=0.7'!R469,IF($N$7="V",'VA_k1=0.3_k2=0.7'!S469,"")))))))</f>
        <v>0.24673704225551346</v>
      </c>
      <c r="AA470" s="133">
        <f>IF($O$17="X",$Q$9,'VA_k1=0.4_k2=0.6'!M469)</f>
        <v>5</v>
      </c>
      <c r="AB470" s="133">
        <f>IF($O$17="X",$R$9,IF($N$7="S1",'VA_k1=0.4_k2=0.6'!N469,IF($N$7="S2",'VA_k1=0.4_k2=0.6'!O469,IF($N$7="I",'VA_k1=0.4_k2=0.6'!P469,IF($N$7="R",'VA_k1=0.4_k2=0.6'!Q469,IF($N$7="D",'VA_k1=0.4_k2=0.6'!R469,IF($N$7="V",'VA_k1=0.4_k2=0.6'!S469,"")))))))</f>
        <v>0.24673704225551346</v>
      </c>
      <c r="AC470" s="133">
        <f>IF($O$18="X",$Q$9,'VA_k1=0.5_k2=0.5'!M469)</f>
        <v>5</v>
      </c>
      <c r="AD470" s="133">
        <f>IF($O$18="X",$R$9,IF($N$7="S1",'VA_k1=0.5_k2=0.5'!N469,IF($N$7="S2",'VA_k1=0.5_k2=0.5'!O469,IF($N$7="I",'VA_k1=0.5_k2=0.5'!P469,IF($N$7="R",'VA_k1=0.5_k2=0.5'!Q469,IF($N$7="D",'VA_k1=0.5_k2=0.5'!R469,IF($N$7="V",'VA_k1=0.5_k2=0.5'!S469,"")))))))</f>
        <v>0.24673704225551346</v>
      </c>
      <c r="AE470" s="133">
        <f>IF($O$19="X",$Q$9,'VA_k1=0.6_k2=0.4'!M469)</f>
        <v>5</v>
      </c>
      <c r="AF470" s="133">
        <f>IF($O$19="X",$R$9,IF($N$7="S1",'VA_k1=0.6_k2=0.4'!N469,IF($N$7="S2",'VA_k1=0.6_k2=0.4'!O469,IF($N$7="I",'VA_k1=0.6_k2=0.4'!P469,IF($N$7="R",'VA_k1=0.6_k2=0.4'!Q469,IF($N$7="D",'VA_k1=0.6_k2=0.4'!R469,IF($N$7="V",'VA_k1=0.6_k2=0.4'!S469,"")))))))</f>
        <v>0.24673704225551346</v>
      </c>
      <c r="AG470" s="133">
        <f>IF($O$20="X",$Q$9,'VA_k1=0.7_k2=0.3'!M469)</f>
        <v>5</v>
      </c>
      <c r="AH470" s="133">
        <f>IF($O$20="X",$R$9,IF($N$7="S1",'VA_k1=0.7_k2=0.3'!N469,IF($N$7="S2",'VA_k1=0.7_k2=0.3'!O469,IF($N$7="I",'VA_k1=0.7_k2=0.3'!P469,IF($N$7="R",'VA_k1=0.7_k2=0.3'!Q469,IF($N$7="D",'VA_k1=0.7_k2=0.3'!R469,IF($N$7="V",'VA_k1=0.7_k2=0.3'!S469,"")))))))</f>
        <v>0.24673704225551346</v>
      </c>
      <c r="AI470" s="133">
        <f>IF($O$21="X",$Q$9,'VA_k1=0.8_k2=0.2'!M469)</f>
        <v>5</v>
      </c>
      <c r="AJ470" s="133">
        <f>IF($O$21="X",$R$9,IF($N$7="S1",'VA_k1=0.8_k2=0.2'!N469,IF($N$7="S2",'VA_k1=0.8_k2=0.2'!O469,IF($N$7="I",'VA_k1=0.8_k2=0.2'!P469,IF($N$7="R",'VA_k1=0.8_k2=0.2'!Q469,IF($N$7="D",'VA_k1=0.8_k2=0.2'!R469,IF($N$7="V",'VA_k1=0.8_k2=0.2'!S469,"")))))))</f>
        <v>0.24673704225551346</v>
      </c>
      <c r="AK470" s="133" t="e">
        <f>IF($O$22="X",$Q$9,'VA_k1=0.9_k2=0.1'!M469)</f>
        <v>#N/A</v>
      </c>
      <c r="AL470" s="133" t="e">
        <f>IF($O$22="X",$R$9,IF($N$7="S1",'VA_k1=0.9_k2=0.1'!N469,IF($N$7="S2",'VA_k1=0.9_k2=0.1'!O469,IF($N$7="I",'VA_k1=0.9_k2=0.1'!P469,IF($N$7="R",'VA_k1=0.9_k2=0.1'!Q469,IF($N$7="D",'VA_k1=0.9_k2=0.1'!R469,IF($N$7="V",'VA_k1=0.9_k2=0.1'!S469,"")))))))</f>
        <v>#N/A</v>
      </c>
      <c r="AM470" s="133">
        <f>IF($O$23="X",$Q$9,'VA_k1=1.0_k2=0.0'!M469)</f>
        <v>5</v>
      </c>
      <c r="AN470" s="133">
        <f>IF($O$23="X",$R$9,IF($N$7="S1",'VA_k1=1.0_k2=0.0'!N469,IF($N$7="S2",'VA_k1=1.0_k2=0.0'!O469,IF($N$7="I",'VA_k1=1.0_k2=0.0'!P469,IF($N$7="R",'VA_k1=1.0_k2=0.0'!Q469,IF($N$7="D",'VA_k1=1.0_k2=0.0'!R469,IF($N$7="V",'VA_k1=1.0_k2=0.0'!S469,"")))))))</f>
        <v>0.24673704225551346</v>
      </c>
    </row>
    <row r="471" spans="17:40" x14ac:dyDescent="0.25">
      <c r="Q471" s="133" t="e">
        <f>IF($O$12="X",$Q$9,'RESULTS (2S)'!B485)</f>
        <v>#N/A</v>
      </c>
      <c r="R471" s="133" t="e">
        <f>IF($O$12="X",$R$9,IF($N$7="S1",'RESULTS (2S)'!C485,IF($N$7="S2",'RESULTS (2S)'!D485,IF($N$7="I",'RESULTS (2S)'!E485,IF($N$7="R",'RESULTS (2S)'!F485,IF($N$7="D",'RESULTS (2S)'!G485,IF($N$7="V",'RESULTS (2S)'!H485,"")))))))</f>
        <v>#N/A</v>
      </c>
      <c r="S471" s="133">
        <f>IF($O$13="X",$Q$9,'VA_k1=0.0_k2=1.0'!M470)</f>
        <v>5</v>
      </c>
      <c r="T471" s="133">
        <f>IF($O$13="X",$R$9,IF($N$7="S1",'VA_k1=0.0_k2=1.0'!N470,IF($N$7="S2",'VA_k1=0.0_k2=1.0'!O470,IF($N$7="I",'VA_k1=0.0_k2=1.0'!P470,IF($N$7="R",'VA_k1=0.0_k2=1.0'!Q470,IF($N$7="D",'VA_k1=0.0_k2=1.0'!R470,IF($N$7="V",'VA_k1=0.0_k2=1.0'!S470,"")))))))</f>
        <v>0.24673704225551346</v>
      </c>
      <c r="U471" s="133">
        <f>IF($O$14="X",$Q$9,'VA_k1=0.1_k2=0.9'!M470)</f>
        <v>5</v>
      </c>
      <c r="V471" s="133">
        <f>IF($O$14="X",$R$9,IF($N$7="S1",'VA_k1=0.1_k2=0.9'!N470,IF($N$7="S2",'VA_k1=0.1_k2=0.9'!O470,IF($N$7="I",'VA_k1=0.1_k2=0.9'!P470,IF($N$7="R",'VA_k1=0.1_k2=0.9'!Q470,IF($N$7="D",'VA_k1=0.1_k2=0.9'!R470,IF($N$7="V",'VA_k1=0.1_k2=0.9'!S470,"")))))))</f>
        <v>0.24673704225551346</v>
      </c>
      <c r="W471" s="133">
        <f>IF($O$15="X",$Q$9,'VA_k1=0.2_k2=0.8'!M470)</f>
        <v>5</v>
      </c>
      <c r="X471" s="133">
        <f>IF($O$15="X",$R$9,IF($N$7="S1",'VA_k1=0.2_k2=0.8'!N470,IF($N$7="S2",'VA_k1=0.2_k2=0.8'!O470,IF($N$7="I",'VA_k1=0.2_k2=0.8'!P470,IF($N$7="R",'VA_k1=0.2_k2=0.8'!Q470,IF($N$7="D",'VA_k1=0.2_k2=0.8'!R470,IF($N$7="V",'VA_k1=0.2_k2=0.8'!S470,"")))))))</f>
        <v>0.24673704225551346</v>
      </c>
      <c r="Y471" s="133">
        <f>IF($O$16="X",$Q$9,'VA_k1=0.3_k2=0.7'!M470)</f>
        <v>5</v>
      </c>
      <c r="Z471" s="133">
        <f>IF($O$16="X",$R$9,IF($N$7="S1",'VA_k1=0.3_k2=0.7'!N470,IF($N$7="S2",'VA_k1=0.3_k2=0.7'!O470,IF($N$7="I",'VA_k1=0.3_k2=0.7'!P470,IF($N$7="R",'VA_k1=0.3_k2=0.7'!Q470,IF($N$7="D",'VA_k1=0.3_k2=0.7'!R470,IF($N$7="V",'VA_k1=0.3_k2=0.7'!S470,"")))))))</f>
        <v>0.24673704225551346</v>
      </c>
      <c r="AA471" s="133">
        <f>IF($O$17="X",$Q$9,'VA_k1=0.4_k2=0.6'!M470)</f>
        <v>5</v>
      </c>
      <c r="AB471" s="133">
        <f>IF($O$17="X",$R$9,IF($N$7="S1",'VA_k1=0.4_k2=0.6'!N470,IF($N$7="S2",'VA_k1=0.4_k2=0.6'!O470,IF($N$7="I",'VA_k1=0.4_k2=0.6'!P470,IF($N$7="R",'VA_k1=0.4_k2=0.6'!Q470,IF($N$7="D",'VA_k1=0.4_k2=0.6'!R470,IF($N$7="V",'VA_k1=0.4_k2=0.6'!S470,"")))))))</f>
        <v>0.24673704225551346</v>
      </c>
      <c r="AC471" s="133">
        <f>IF($O$18="X",$Q$9,'VA_k1=0.5_k2=0.5'!M470)</f>
        <v>5</v>
      </c>
      <c r="AD471" s="133">
        <f>IF($O$18="X",$R$9,IF($N$7="S1",'VA_k1=0.5_k2=0.5'!N470,IF($N$7="S2",'VA_k1=0.5_k2=0.5'!O470,IF($N$7="I",'VA_k1=0.5_k2=0.5'!P470,IF($N$7="R",'VA_k1=0.5_k2=0.5'!Q470,IF($N$7="D",'VA_k1=0.5_k2=0.5'!R470,IF($N$7="V",'VA_k1=0.5_k2=0.5'!S470,"")))))))</f>
        <v>0.24673704225551346</v>
      </c>
      <c r="AE471" s="133">
        <f>IF($O$19="X",$Q$9,'VA_k1=0.6_k2=0.4'!M470)</f>
        <v>5</v>
      </c>
      <c r="AF471" s="133">
        <f>IF($O$19="X",$R$9,IF($N$7="S1",'VA_k1=0.6_k2=0.4'!N470,IF($N$7="S2",'VA_k1=0.6_k2=0.4'!O470,IF($N$7="I",'VA_k1=0.6_k2=0.4'!P470,IF($N$7="R",'VA_k1=0.6_k2=0.4'!Q470,IF($N$7="D",'VA_k1=0.6_k2=0.4'!R470,IF($N$7="V",'VA_k1=0.6_k2=0.4'!S470,"")))))))</f>
        <v>0.24673704225551346</v>
      </c>
      <c r="AG471" s="133">
        <f>IF($O$20="X",$Q$9,'VA_k1=0.7_k2=0.3'!M470)</f>
        <v>5</v>
      </c>
      <c r="AH471" s="133">
        <f>IF($O$20="X",$R$9,IF($N$7="S1",'VA_k1=0.7_k2=0.3'!N470,IF($N$7="S2",'VA_k1=0.7_k2=0.3'!O470,IF($N$7="I",'VA_k1=0.7_k2=0.3'!P470,IF($N$7="R",'VA_k1=0.7_k2=0.3'!Q470,IF($N$7="D",'VA_k1=0.7_k2=0.3'!R470,IF($N$7="V",'VA_k1=0.7_k2=0.3'!S470,"")))))))</f>
        <v>0.24673704225551346</v>
      </c>
      <c r="AI471" s="133">
        <f>IF($O$21="X",$Q$9,'VA_k1=0.8_k2=0.2'!M470)</f>
        <v>5</v>
      </c>
      <c r="AJ471" s="133">
        <f>IF($O$21="X",$R$9,IF($N$7="S1",'VA_k1=0.8_k2=0.2'!N470,IF($N$7="S2",'VA_k1=0.8_k2=0.2'!O470,IF($N$7="I",'VA_k1=0.8_k2=0.2'!P470,IF($N$7="R",'VA_k1=0.8_k2=0.2'!Q470,IF($N$7="D",'VA_k1=0.8_k2=0.2'!R470,IF($N$7="V",'VA_k1=0.8_k2=0.2'!S470,"")))))))</f>
        <v>0.24673704225551346</v>
      </c>
      <c r="AK471" s="133" t="e">
        <f>IF($O$22="X",$Q$9,'VA_k1=0.9_k2=0.1'!M470)</f>
        <v>#N/A</v>
      </c>
      <c r="AL471" s="133" t="e">
        <f>IF($O$22="X",$R$9,IF($N$7="S1",'VA_k1=0.9_k2=0.1'!N470,IF($N$7="S2",'VA_k1=0.9_k2=0.1'!O470,IF($N$7="I",'VA_k1=0.9_k2=0.1'!P470,IF($N$7="R",'VA_k1=0.9_k2=0.1'!Q470,IF($N$7="D",'VA_k1=0.9_k2=0.1'!R470,IF($N$7="V",'VA_k1=0.9_k2=0.1'!S470,"")))))))</f>
        <v>#N/A</v>
      </c>
      <c r="AM471" s="133">
        <f>IF($O$23="X",$Q$9,'VA_k1=1.0_k2=0.0'!M470)</f>
        <v>5</v>
      </c>
      <c r="AN471" s="133">
        <f>IF($O$23="X",$R$9,IF($N$7="S1",'VA_k1=1.0_k2=0.0'!N470,IF($N$7="S2",'VA_k1=1.0_k2=0.0'!O470,IF($N$7="I",'VA_k1=1.0_k2=0.0'!P470,IF($N$7="R",'VA_k1=1.0_k2=0.0'!Q470,IF($N$7="D",'VA_k1=1.0_k2=0.0'!R470,IF($N$7="V",'VA_k1=1.0_k2=0.0'!S470,"")))))))</f>
        <v>0.24673704225551346</v>
      </c>
    </row>
    <row r="472" spans="17:40" x14ac:dyDescent="0.25">
      <c r="Q472" s="133" t="e">
        <f>IF($O$12="X",$Q$9,'RESULTS (2S)'!B486)</f>
        <v>#N/A</v>
      </c>
      <c r="R472" s="133" t="e">
        <f>IF($O$12="X",$R$9,IF($N$7="S1",'RESULTS (2S)'!C486,IF($N$7="S2",'RESULTS (2S)'!D486,IF($N$7="I",'RESULTS (2S)'!E486,IF($N$7="R",'RESULTS (2S)'!F486,IF($N$7="D",'RESULTS (2S)'!G486,IF($N$7="V",'RESULTS (2S)'!H486,"")))))))</f>
        <v>#N/A</v>
      </c>
      <c r="S472" s="133">
        <f>IF($O$13="X",$Q$9,'VA_k1=0.0_k2=1.0'!M471)</f>
        <v>5</v>
      </c>
      <c r="T472" s="133">
        <f>IF($O$13="X",$R$9,IF($N$7="S1",'VA_k1=0.0_k2=1.0'!N471,IF($N$7="S2",'VA_k1=0.0_k2=1.0'!O471,IF($N$7="I",'VA_k1=0.0_k2=1.0'!P471,IF($N$7="R",'VA_k1=0.0_k2=1.0'!Q471,IF($N$7="D",'VA_k1=0.0_k2=1.0'!R471,IF($N$7="V",'VA_k1=0.0_k2=1.0'!S471,"")))))))</f>
        <v>0.24673704225551346</v>
      </c>
      <c r="U472" s="133">
        <f>IF($O$14="X",$Q$9,'VA_k1=0.1_k2=0.9'!M471)</f>
        <v>5</v>
      </c>
      <c r="V472" s="133">
        <f>IF($O$14="X",$R$9,IF($N$7="S1",'VA_k1=0.1_k2=0.9'!N471,IF($N$7="S2",'VA_k1=0.1_k2=0.9'!O471,IF($N$7="I",'VA_k1=0.1_k2=0.9'!P471,IF($N$7="R",'VA_k1=0.1_k2=0.9'!Q471,IF($N$7="D",'VA_k1=0.1_k2=0.9'!R471,IF($N$7="V",'VA_k1=0.1_k2=0.9'!S471,"")))))))</f>
        <v>0.24673704225551346</v>
      </c>
      <c r="W472" s="133">
        <f>IF($O$15="X",$Q$9,'VA_k1=0.2_k2=0.8'!M471)</f>
        <v>5</v>
      </c>
      <c r="X472" s="133">
        <f>IF($O$15="X",$R$9,IF($N$7="S1",'VA_k1=0.2_k2=0.8'!N471,IF($N$7="S2",'VA_k1=0.2_k2=0.8'!O471,IF($N$7="I",'VA_k1=0.2_k2=0.8'!P471,IF($N$7="R",'VA_k1=0.2_k2=0.8'!Q471,IF($N$7="D",'VA_k1=0.2_k2=0.8'!R471,IF($N$7="V",'VA_k1=0.2_k2=0.8'!S471,"")))))))</f>
        <v>0.24673704225551346</v>
      </c>
      <c r="Y472" s="133">
        <f>IF($O$16="X",$Q$9,'VA_k1=0.3_k2=0.7'!M471)</f>
        <v>5</v>
      </c>
      <c r="Z472" s="133">
        <f>IF($O$16="X",$R$9,IF($N$7="S1",'VA_k1=0.3_k2=0.7'!N471,IF($N$7="S2",'VA_k1=0.3_k2=0.7'!O471,IF($N$7="I",'VA_k1=0.3_k2=0.7'!P471,IF($N$7="R",'VA_k1=0.3_k2=0.7'!Q471,IF($N$7="D",'VA_k1=0.3_k2=0.7'!R471,IF($N$7="V",'VA_k1=0.3_k2=0.7'!S471,"")))))))</f>
        <v>0.24673704225551346</v>
      </c>
      <c r="AA472" s="133">
        <f>IF($O$17="X",$Q$9,'VA_k1=0.4_k2=0.6'!M471)</f>
        <v>5</v>
      </c>
      <c r="AB472" s="133">
        <f>IF($O$17="X",$R$9,IF($N$7="S1",'VA_k1=0.4_k2=0.6'!N471,IF($N$7="S2",'VA_k1=0.4_k2=0.6'!O471,IF($N$7="I",'VA_k1=0.4_k2=0.6'!P471,IF($N$7="R",'VA_k1=0.4_k2=0.6'!Q471,IF($N$7="D",'VA_k1=0.4_k2=0.6'!R471,IF($N$7="V",'VA_k1=0.4_k2=0.6'!S471,"")))))))</f>
        <v>0.24673704225551346</v>
      </c>
      <c r="AC472" s="133">
        <f>IF($O$18="X",$Q$9,'VA_k1=0.5_k2=0.5'!M471)</f>
        <v>5</v>
      </c>
      <c r="AD472" s="133">
        <f>IF($O$18="X",$R$9,IF($N$7="S1",'VA_k1=0.5_k2=0.5'!N471,IF($N$7="S2",'VA_k1=0.5_k2=0.5'!O471,IF($N$7="I",'VA_k1=0.5_k2=0.5'!P471,IF($N$7="R",'VA_k1=0.5_k2=0.5'!Q471,IF($N$7="D",'VA_k1=0.5_k2=0.5'!R471,IF($N$7="V",'VA_k1=0.5_k2=0.5'!S471,"")))))))</f>
        <v>0.24673704225551346</v>
      </c>
      <c r="AE472" s="133">
        <f>IF($O$19="X",$Q$9,'VA_k1=0.6_k2=0.4'!M471)</f>
        <v>5</v>
      </c>
      <c r="AF472" s="133">
        <f>IF($O$19="X",$R$9,IF($N$7="S1",'VA_k1=0.6_k2=0.4'!N471,IF($N$7="S2",'VA_k1=0.6_k2=0.4'!O471,IF($N$7="I",'VA_k1=0.6_k2=0.4'!P471,IF($N$7="R",'VA_k1=0.6_k2=0.4'!Q471,IF($N$7="D",'VA_k1=0.6_k2=0.4'!R471,IF($N$7="V",'VA_k1=0.6_k2=0.4'!S471,"")))))))</f>
        <v>0.24673704225551346</v>
      </c>
      <c r="AG472" s="133">
        <f>IF($O$20="X",$Q$9,'VA_k1=0.7_k2=0.3'!M471)</f>
        <v>5</v>
      </c>
      <c r="AH472" s="133">
        <f>IF($O$20="X",$R$9,IF($N$7="S1",'VA_k1=0.7_k2=0.3'!N471,IF($N$7="S2",'VA_k1=0.7_k2=0.3'!O471,IF($N$7="I",'VA_k1=0.7_k2=0.3'!P471,IF($N$7="R",'VA_k1=0.7_k2=0.3'!Q471,IF($N$7="D",'VA_k1=0.7_k2=0.3'!R471,IF($N$7="V",'VA_k1=0.7_k2=0.3'!S471,"")))))))</f>
        <v>0.24673704225551346</v>
      </c>
      <c r="AI472" s="133">
        <f>IF($O$21="X",$Q$9,'VA_k1=0.8_k2=0.2'!M471)</f>
        <v>5</v>
      </c>
      <c r="AJ472" s="133">
        <f>IF($O$21="X",$R$9,IF($N$7="S1",'VA_k1=0.8_k2=0.2'!N471,IF($N$7="S2",'VA_k1=0.8_k2=0.2'!O471,IF($N$7="I",'VA_k1=0.8_k2=0.2'!P471,IF($N$7="R",'VA_k1=0.8_k2=0.2'!Q471,IF($N$7="D",'VA_k1=0.8_k2=0.2'!R471,IF($N$7="V",'VA_k1=0.8_k2=0.2'!S471,"")))))))</f>
        <v>0.24673704225551346</v>
      </c>
      <c r="AK472" s="133" t="e">
        <f>IF($O$22="X",$Q$9,'VA_k1=0.9_k2=0.1'!M471)</f>
        <v>#N/A</v>
      </c>
      <c r="AL472" s="133" t="e">
        <f>IF($O$22="X",$R$9,IF($N$7="S1",'VA_k1=0.9_k2=0.1'!N471,IF($N$7="S2",'VA_k1=0.9_k2=0.1'!O471,IF($N$7="I",'VA_k1=0.9_k2=0.1'!P471,IF($N$7="R",'VA_k1=0.9_k2=0.1'!Q471,IF($N$7="D",'VA_k1=0.9_k2=0.1'!R471,IF($N$7="V",'VA_k1=0.9_k2=0.1'!S471,"")))))))</f>
        <v>#N/A</v>
      </c>
      <c r="AM472" s="133">
        <f>IF($O$23="X",$Q$9,'VA_k1=1.0_k2=0.0'!M471)</f>
        <v>5</v>
      </c>
      <c r="AN472" s="133">
        <f>IF($O$23="X",$R$9,IF($N$7="S1",'VA_k1=1.0_k2=0.0'!N471,IF($N$7="S2",'VA_k1=1.0_k2=0.0'!O471,IF($N$7="I",'VA_k1=1.0_k2=0.0'!P471,IF($N$7="R",'VA_k1=1.0_k2=0.0'!Q471,IF($N$7="D",'VA_k1=1.0_k2=0.0'!R471,IF($N$7="V",'VA_k1=1.0_k2=0.0'!S471,"")))))))</f>
        <v>0.24673704225551346</v>
      </c>
    </row>
    <row r="473" spans="17:40" x14ac:dyDescent="0.25">
      <c r="Q473" s="133" t="e">
        <f>IF($O$12="X",$Q$9,'RESULTS (2S)'!B487)</f>
        <v>#N/A</v>
      </c>
      <c r="R473" s="133" t="e">
        <f>IF($O$12="X",$R$9,IF($N$7="S1",'RESULTS (2S)'!C487,IF($N$7="S2",'RESULTS (2S)'!D487,IF($N$7="I",'RESULTS (2S)'!E487,IF($N$7="R",'RESULTS (2S)'!F487,IF($N$7="D",'RESULTS (2S)'!G487,IF($N$7="V",'RESULTS (2S)'!H487,"")))))))</f>
        <v>#N/A</v>
      </c>
      <c r="S473" s="133">
        <f>IF($O$13="X",$Q$9,'VA_k1=0.0_k2=1.0'!M472)</f>
        <v>5</v>
      </c>
      <c r="T473" s="133">
        <f>IF($O$13="X",$R$9,IF($N$7="S1",'VA_k1=0.0_k2=1.0'!N472,IF($N$7="S2",'VA_k1=0.0_k2=1.0'!O472,IF($N$7="I",'VA_k1=0.0_k2=1.0'!P472,IF($N$7="R",'VA_k1=0.0_k2=1.0'!Q472,IF($N$7="D",'VA_k1=0.0_k2=1.0'!R472,IF($N$7="V",'VA_k1=0.0_k2=1.0'!S472,"")))))))</f>
        <v>0.24673704225551346</v>
      </c>
      <c r="U473" s="133">
        <f>IF($O$14="X",$Q$9,'VA_k1=0.1_k2=0.9'!M472)</f>
        <v>5</v>
      </c>
      <c r="V473" s="133">
        <f>IF($O$14="X",$R$9,IF($N$7="S1",'VA_k1=0.1_k2=0.9'!N472,IF($N$7="S2",'VA_k1=0.1_k2=0.9'!O472,IF($N$7="I",'VA_k1=0.1_k2=0.9'!P472,IF($N$7="R",'VA_k1=0.1_k2=0.9'!Q472,IF($N$7="D",'VA_k1=0.1_k2=0.9'!R472,IF($N$7="V",'VA_k1=0.1_k2=0.9'!S472,"")))))))</f>
        <v>0.24673704225551346</v>
      </c>
      <c r="W473" s="133">
        <f>IF($O$15="X",$Q$9,'VA_k1=0.2_k2=0.8'!M472)</f>
        <v>5</v>
      </c>
      <c r="X473" s="133">
        <f>IF($O$15="X",$R$9,IF($N$7="S1",'VA_k1=0.2_k2=0.8'!N472,IF($N$7="S2",'VA_k1=0.2_k2=0.8'!O472,IF($N$7="I",'VA_k1=0.2_k2=0.8'!P472,IF($N$7="R",'VA_k1=0.2_k2=0.8'!Q472,IF($N$7="D",'VA_k1=0.2_k2=0.8'!R472,IF($N$7="V",'VA_k1=0.2_k2=0.8'!S472,"")))))))</f>
        <v>0.24673704225551346</v>
      </c>
      <c r="Y473" s="133">
        <f>IF($O$16="X",$Q$9,'VA_k1=0.3_k2=0.7'!M472)</f>
        <v>5</v>
      </c>
      <c r="Z473" s="133">
        <f>IF($O$16="X",$R$9,IF($N$7="S1",'VA_k1=0.3_k2=0.7'!N472,IF($N$7="S2",'VA_k1=0.3_k2=0.7'!O472,IF($N$7="I",'VA_k1=0.3_k2=0.7'!P472,IF($N$7="R",'VA_k1=0.3_k2=0.7'!Q472,IF($N$7="D",'VA_k1=0.3_k2=0.7'!R472,IF($N$7="V",'VA_k1=0.3_k2=0.7'!S472,"")))))))</f>
        <v>0.24673704225551346</v>
      </c>
      <c r="AA473" s="133">
        <f>IF($O$17="X",$Q$9,'VA_k1=0.4_k2=0.6'!M472)</f>
        <v>5</v>
      </c>
      <c r="AB473" s="133">
        <f>IF($O$17="X",$R$9,IF($N$7="S1",'VA_k1=0.4_k2=0.6'!N472,IF($N$7="S2",'VA_k1=0.4_k2=0.6'!O472,IF($N$7="I",'VA_k1=0.4_k2=0.6'!P472,IF($N$7="R",'VA_k1=0.4_k2=0.6'!Q472,IF($N$7="D",'VA_k1=0.4_k2=0.6'!R472,IF($N$7="V",'VA_k1=0.4_k2=0.6'!S472,"")))))))</f>
        <v>0.24673704225551346</v>
      </c>
      <c r="AC473" s="133">
        <f>IF($O$18="X",$Q$9,'VA_k1=0.5_k2=0.5'!M472)</f>
        <v>5</v>
      </c>
      <c r="AD473" s="133">
        <f>IF($O$18="X",$R$9,IF($N$7="S1",'VA_k1=0.5_k2=0.5'!N472,IF($N$7="S2",'VA_k1=0.5_k2=0.5'!O472,IF($N$7="I",'VA_k1=0.5_k2=0.5'!P472,IF($N$7="R",'VA_k1=0.5_k2=0.5'!Q472,IF($N$7="D",'VA_k1=0.5_k2=0.5'!R472,IF($N$7="V",'VA_k1=0.5_k2=0.5'!S472,"")))))))</f>
        <v>0.24673704225551346</v>
      </c>
      <c r="AE473" s="133">
        <f>IF($O$19="X",$Q$9,'VA_k1=0.6_k2=0.4'!M472)</f>
        <v>5</v>
      </c>
      <c r="AF473" s="133">
        <f>IF($O$19="X",$R$9,IF($N$7="S1",'VA_k1=0.6_k2=0.4'!N472,IF($N$7="S2",'VA_k1=0.6_k2=0.4'!O472,IF($N$7="I",'VA_k1=0.6_k2=0.4'!P472,IF($N$7="R",'VA_k1=0.6_k2=0.4'!Q472,IF($N$7="D",'VA_k1=0.6_k2=0.4'!R472,IF($N$7="V",'VA_k1=0.6_k2=0.4'!S472,"")))))))</f>
        <v>0.24673704225551346</v>
      </c>
      <c r="AG473" s="133">
        <f>IF($O$20="X",$Q$9,'VA_k1=0.7_k2=0.3'!M472)</f>
        <v>5</v>
      </c>
      <c r="AH473" s="133">
        <f>IF($O$20="X",$R$9,IF($N$7="S1",'VA_k1=0.7_k2=0.3'!N472,IF($N$7="S2",'VA_k1=0.7_k2=0.3'!O472,IF($N$7="I",'VA_k1=0.7_k2=0.3'!P472,IF($N$7="R",'VA_k1=0.7_k2=0.3'!Q472,IF($N$7="D",'VA_k1=0.7_k2=0.3'!R472,IF($N$7="V",'VA_k1=0.7_k2=0.3'!S472,"")))))))</f>
        <v>0.24673704225551346</v>
      </c>
      <c r="AI473" s="133">
        <f>IF($O$21="X",$Q$9,'VA_k1=0.8_k2=0.2'!M472)</f>
        <v>5</v>
      </c>
      <c r="AJ473" s="133">
        <f>IF($O$21="X",$R$9,IF($N$7="S1",'VA_k1=0.8_k2=0.2'!N472,IF($N$7="S2",'VA_k1=0.8_k2=0.2'!O472,IF($N$7="I",'VA_k1=0.8_k2=0.2'!P472,IF($N$7="R",'VA_k1=0.8_k2=0.2'!Q472,IF($N$7="D",'VA_k1=0.8_k2=0.2'!R472,IF($N$7="V",'VA_k1=0.8_k2=0.2'!S472,"")))))))</f>
        <v>0.24673704225551346</v>
      </c>
      <c r="AK473" s="133" t="e">
        <f>IF($O$22="X",$Q$9,'VA_k1=0.9_k2=0.1'!M472)</f>
        <v>#N/A</v>
      </c>
      <c r="AL473" s="133" t="e">
        <f>IF($O$22="X",$R$9,IF($N$7="S1",'VA_k1=0.9_k2=0.1'!N472,IF($N$7="S2",'VA_k1=0.9_k2=0.1'!O472,IF($N$7="I",'VA_k1=0.9_k2=0.1'!P472,IF($N$7="R",'VA_k1=0.9_k2=0.1'!Q472,IF($N$7="D",'VA_k1=0.9_k2=0.1'!R472,IF($N$7="V",'VA_k1=0.9_k2=0.1'!S472,"")))))))</f>
        <v>#N/A</v>
      </c>
      <c r="AM473" s="133">
        <f>IF($O$23="X",$Q$9,'VA_k1=1.0_k2=0.0'!M472)</f>
        <v>5</v>
      </c>
      <c r="AN473" s="133">
        <f>IF($O$23="X",$R$9,IF($N$7="S1",'VA_k1=1.0_k2=0.0'!N472,IF($N$7="S2",'VA_k1=1.0_k2=0.0'!O472,IF($N$7="I",'VA_k1=1.0_k2=0.0'!P472,IF($N$7="R",'VA_k1=1.0_k2=0.0'!Q472,IF($N$7="D",'VA_k1=1.0_k2=0.0'!R472,IF($N$7="V",'VA_k1=1.0_k2=0.0'!S472,"")))))))</f>
        <v>0.24673704225551346</v>
      </c>
    </row>
    <row r="474" spans="17:40" x14ac:dyDescent="0.25">
      <c r="Q474" s="133" t="e">
        <f>IF($O$12="X",$Q$9,'RESULTS (2S)'!B488)</f>
        <v>#N/A</v>
      </c>
      <c r="R474" s="133" t="e">
        <f>IF($O$12="X",$R$9,IF($N$7="S1",'RESULTS (2S)'!C488,IF($N$7="S2",'RESULTS (2S)'!D488,IF($N$7="I",'RESULTS (2S)'!E488,IF($N$7="R",'RESULTS (2S)'!F488,IF($N$7="D",'RESULTS (2S)'!G488,IF($N$7="V",'RESULTS (2S)'!H488,"")))))))</f>
        <v>#N/A</v>
      </c>
      <c r="S474" s="133">
        <f>IF($O$13="X",$Q$9,'VA_k1=0.0_k2=1.0'!M473)</f>
        <v>5</v>
      </c>
      <c r="T474" s="133">
        <f>IF($O$13="X",$R$9,IF($N$7="S1",'VA_k1=0.0_k2=1.0'!N473,IF($N$7="S2",'VA_k1=0.0_k2=1.0'!O473,IF($N$7="I",'VA_k1=0.0_k2=1.0'!P473,IF($N$7="R",'VA_k1=0.0_k2=1.0'!Q473,IF($N$7="D",'VA_k1=0.0_k2=1.0'!R473,IF($N$7="V",'VA_k1=0.0_k2=1.0'!S473,"")))))))</f>
        <v>0.24673704225551346</v>
      </c>
      <c r="U474" s="133">
        <f>IF($O$14="X",$Q$9,'VA_k1=0.1_k2=0.9'!M473)</f>
        <v>5</v>
      </c>
      <c r="V474" s="133">
        <f>IF($O$14="X",$R$9,IF($N$7="S1",'VA_k1=0.1_k2=0.9'!N473,IF($N$7="S2",'VA_k1=0.1_k2=0.9'!O473,IF($N$7="I",'VA_k1=0.1_k2=0.9'!P473,IF($N$7="R",'VA_k1=0.1_k2=0.9'!Q473,IF($N$7="D",'VA_k1=0.1_k2=0.9'!R473,IF($N$7="V",'VA_k1=0.1_k2=0.9'!S473,"")))))))</f>
        <v>0.24673704225551346</v>
      </c>
      <c r="W474" s="133">
        <f>IF($O$15="X",$Q$9,'VA_k1=0.2_k2=0.8'!M473)</f>
        <v>5</v>
      </c>
      <c r="X474" s="133">
        <f>IF($O$15="X",$R$9,IF($N$7="S1",'VA_k1=0.2_k2=0.8'!N473,IF($N$7="S2",'VA_k1=0.2_k2=0.8'!O473,IF($N$7="I",'VA_k1=0.2_k2=0.8'!P473,IF($N$7="R",'VA_k1=0.2_k2=0.8'!Q473,IF($N$7="D",'VA_k1=0.2_k2=0.8'!R473,IF($N$7="V",'VA_k1=0.2_k2=0.8'!S473,"")))))))</f>
        <v>0.24673704225551346</v>
      </c>
      <c r="Y474" s="133">
        <f>IF($O$16="X",$Q$9,'VA_k1=0.3_k2=0.7'!M473)</f>
        <v>5</v>
      </c>
      <c r="Z474" s="133">
        <f>IF($O$16="X",$R$9,IF($N$7="S1",'VA_k1=0.3_k2=0.7'!N473,IF($N$7="S2",'VA_k1=0.3_k2=0.7'!O473,IF($N$7="I",'VA_k1=0.3_k2=0.7'!P473,IF($N$7="R",'VA_k1=0.3_k2=0.7'!Q473,IF($N$7="D",'VA_k1=0.3_k2=0.7'!R473,IF($N$7="V",'VA_k1=0.3_k2=0.7'!S473,"")))))))</f>
        <v>0.24673704225551346</v>
      </c>
      <c r="AA474" s="133">
        <f>IF($O$17="X",$Q$9,'VA_k1=0.4_k2=0.6'!M473)</f>
        <v>5</v>
      </c>
      <c r="AB474" s="133">
        <f>IF($O$17="X",$R$9,IF($N$7="S1",'VA_k1=0.4_k2=0.6'!N473,IF($N$7="S2",'VA_k1=0.4_k2=0.6'!O473,IF($N$7="I",'VA_k1=0.4_k2=0.6'!P473,IF($N$7="R",'VA_k1=0.4_k2=0.6'!Q473,IF($N$7="D",'VA_k1=0.4_k2=0.6'!R473,IF($N$7="V",'VA_k1=0.4_k2=0.6'!S473,"")))))))</f>
        <v>0.24673704225551346</v>
      </c>
      <c r="AC474" s="133">
        <f>IF($O$18="X",$Q$9,'VA_k1=0.5_k2=0.5'!M473)</f>
        <v>5</v>
      </c>
      <c r="AD474" s="133">
        <f>IF($O$18="X",$R$9,IF($N$7="S1",'VA_k1=0.5_k2=0.5'!N473,IF($N$7="S2",'VA_k1=0.5_k2=0.5'!O473,IF($N$7="I",'VA_k1=0.5_k2=0.5'!P473,IF($N$7="R",'VA_k1=0.5_k2=0.5'!Q473,IF($N$7="D",'VA_k1=0.5_k2=0.5'!R473,IF($N$7="V",'VA_k1=0.5_k2=0.5'!S473,"")))))))</f>
        <v>0.24673704225551346</v>
      </c>
      <c r="AE474" s="133">
        <f>IF($O$19="X",$Q$9,'VA_k1=0.6_k2=0.4'!M473)</f>
        <v>5</v>
      </c>
      <c r="AF474" s="133">
        <f>IF($O$19="X",$R$9,IF($N$7="S1",'VA_k1=0.6_k2=0.4'!N473,IF($N$7="S2",'VA_k1=0.6_k2=0.4'!O473,IF($N$7="I",'VA_k1=0.6_k2=0.4'!P473,IF($N$7="R",'VA_k1=0.6_k2=0.4'!Q473,IF($N$7="D",'VA_k1=0.6_k2=0.4'!R473,IF($N$7="V",'VA_k1=0.6_k2=0.4'!S473,"")))))))</f>
        <v>0.24673704225551346</v>
      </c>
      <c r="AG474" s="133">
        <f>IF($O$20="X",$Q$9,'VA_k1=0.7_k2=0.3'!M473)</f>
        <v>5</v>
      </c>
      <c r="AH474" s="133">
        <f>IF($O$20="X",$R$9,IF($N$7="S1",'VA_k1=0.7_k2=0.3'!N473,IF($N$7="S2",'VA_k1=0.7_k2=0.3'!O473,IF($N$7="I",'VA_k1=0.7_k2=0.3'!P473,IF($N$7="R",'VA_k1=0.7_k2=0.3'!Q473,IF($N$7="D",'VA_k1=0.7_k2=0.3'!R473,IF($N$7="V",'VA_k1=0.7_k2=0.3'!S473,"")))))))</f>
        <v>0.24673704225551346</v>
      </c>
      <c r="AI474" s="133">
        <f>IF($O$21="X",$Q$9,'VA_k1=0.8_k2=0.2'!M473)</f>
        <v>5</v>
      </c>
      <c r="AJ474" s="133">
        <f>IF($O$21="X",$R$9,IF($N$7="S1",'VA_k1=0.8_k2=0.2'!N473,IF($N$7="S2",'VA_k1=0.8_k2=0.2'!O473,IF($N$7="I",'VA_k1=0.8_k2=0.2'!P473,IF($N$7="R",'VA_k1=0.8_k2=0.2'!Q473,IF($N$7="D",'VA_k1=0.8_k2=0.2'!R473,IF($N$7="V",'VA_k1=0.8_k2=0.2'!S473,"")))))))</f>
        <v>0.24673704225551346</v>
      </c>
      <c r="AK474" s="133" t="e">
        <f>IF($O$22="X",$Q$9,'VA_k1=0.9_k2=0.1'!M473)</f>
        <v>#N/A</v>
      </c>
      <c r="AL474" s="133" t="e">
        <f>IF($O$22="X",$R$9,IF($N$7="S1",'VA_k1=0.9_k2=0.1'!N473,IF($N$7="S2",'VA_k1=0.9_k2=0.1'!O473,IF($N$7="I",'VA_k1=0.9_k2=0.1'!P473,IF($N$7="R",'VA_k1=0.9_k2=0.1'!Q473,IF($N$7="D",'VA_k1=0.9_k2=0.1'!R473,IF($N$7="V",'VA_k1=0.9_k2=0.1'!S473,"")))))))</f>
        <v>#N/A</v>
      </c>
      <c r="AM474" s="133">
        <f>IF($O$23="X",$Q$9,'VA_k1=1.0_k2=0.0'!M473)</f>
        <v>5</v>
      </c>
      <c r="AN474" s="133">
        <f>IF($O$23="X",$R$9,IF($N$7="S1",'VA_k1=1.0_k2=0.0'!N473,IF($N$7="S2",'VA_k1=1.0_k2=0.0'!O473,IF($N$7="I",'VA_k1=1.0_k2=0.0'!P473,IF($N$7="R",'VA_k1=1.0_k2=0.0'!Q473,IF($N$7="D",'VA_k1=1.0_k2=0.0'!R473,IF($N$7="V",'VA_k1=1.0_k2=0.0'!S473,"")))))))</f>
        <v>0.24673704225551346</v>
      </c>
    </row>
    <row r="475" spans="17:40" x14ac:dyDescent="0.25">
      <c r="Q475" s="133" t="e">
        <f>IF($O$12="X",$Q$9,'RESULTS (2S)'!B489)</f>
        <v>#N/A</v>
      </c>
      <c r="R475" s="133" t="e">
        <f>IF($O$12="X",$R$9,IF($N$7="S1",'RESULTS (2S)'!C489,IF($N$7="S2",'RESULTS (2S)'!D489,IF($N$7="I",'RESULTS (2S)'!E489,IF($N$7="R",'RESULTS (2S)'!F489,IF($N$7="D",'RESULTS (2S)'!G489,IF($N$7="V",'RESULTS (2S)'!H489,"")))))))</f>
        <v>#N/A</v>
      </c>
      <c r="S475" s="133">
        <f>IF($O$13="X",$Q$9,'VA_k1=0.0_k2=1.0'!M474)</f>
        <v>5</v>
      </c>
      <c r="T475" s="133">
        <f>IF($O$13="X",$R$9,IF($N$7="S1",'VA_k1=0.0_k2=1.0'!N474,IF($N$7="S2",'VA_k1=0.0_k2=1.0'!O474,IF($N$7="I",'VA_k1=0.0_k2=1.0'!P474,IF($N$7="R",'VA_k1=0.0_k2=1.0'!Q474,IF($N$7="D",'VA_k1=0.0_k2=1.0'!R474,IF($N$7="V",'VA_k1=0.0_k2=1.0'!S474,"")))))))</f>
        <v>0.24673704225551346</v>
      </c>
      <c r="U475" s="133">
        <f>IF($O$14="X",$Q$9,'VA_k1=0.1_k2=0.9'!M474)</f>
        <v>5</v>
      </c>
      <c r="V475" s="133">
        <f>IF($O$14="X",$R$9,IF($N$7="S1",'VA_k1=0.1_k2=0.9'!N474,IF($N$7="S2",'VA_k1=0.1_k2=0.9'!O474,IF($N$7="I",'VA_k1=0.1_k2=0.9'!P474,IF($N$7="R",'VA_k1=0.1_k2=0.9'!Q474,IF($N$7="D",'VA_k1=0.1_k2=0.9'!R474,IF($N$7="V",'VA_k1=0.1_k2=0.9'!S474,"")))))))</f>
        <v>0.24673704225551346</v>
      </c>
      <c r="W475" s="133">
        <f>IF($O$15="X",$Q$9,'VA_k1=0.2_k2=0.8'!M474)</f>
        <v>5</v>
      </c>
      <c r="X475" s="133">
        <f>IF($O$15="X",$R$9,IF($N$7="S1",'VA_k1=0.2_k2=0.8'!N474,IF($N$7="S2",'VA_k1=0.2_k2=0.8'!O474,IF($N$7="I",'VA_k1=0.2_k2=0.8'!P474,IF($N$7="R",'VA_k1=0.2_k2=0.8'!Q474,IF($N$7="D",'VA_k1=0.2_k2=0.8'!R474,IF($N$7="V",'VA_k1=0.2_k2=0.8'!S474,"")))))))</f>
        <v>0.24673704225551346</v>
      </c>
      <c r="Y475" s="133">
        <f>IF($O$16="X",$Q$9,'VA_k1=0.3_k2=0.7'!M474)</f>
        <v>5</v>
      </c>
      <c r="Z475" s="133">
        <f>IF($O$16="X",$R$9,IF($N$7="S1",'VA_k1=0.3_k2=0.7'!N474,IF($N$7="S2",'VA_k1=0.3_k2=0.7'!O474,IF($N$7="I",'VA_k1=0.3_k2=0.7'!P474,IF($N$7="R",'VA_k1=0.3_k2=0.7'!Q474,IF($N$7="D",'VA_k1=0.3_k2=0.7'!R474,IF($N$7="V",'VA_k1=0.3_k2=0.7'!S474,"")))))))</f>
        <v>0.24673704225551346</v>
      </c>
      <c r="AA475" s="133">
        <f>IF($O$17="X",$Q$9,'VA_k1=0.4_k2=0.6'!M474)</f>
        <v>5</v>
      </c>
      <c r="AB475" s="133">
        <f>IF($O$17="X",$R$9,IF($N$7="S1",'VA_k1=0.4_k2=0.6'!N474,IF($N$7="S2",'VA_k1=0.4_k2=0.6'!O474,IF($N$7="I",'VA_k1=0.4_k2=0.6'!P474,IF($N$7="R",'VA_k1=0.4_k2=0.6'!Q474,IF($N$7="D",'VA_k1=0.4_k2=0.6'!R474,IF($N$7="V",'VA_k1=0.4_k2=0.6'!S474,"")))))))</f>
        <v>0.24673704225551346</v>
      </c>
      <c r="AC475" s="133">
        <f>IF($O$18="X",$Q$9,'VA_k1=0.5_k2=0.5'!M474)</f>
        <v>5</v>
      </c>
      <c r="AD475" s="133">
        <f>IF($O$18="X",$R$9,IF($N$7="S1",'VA_k1=0.5_k2=0.5'!N474,IF($N$7="S2",'VA_k1=0.5_k2=0.5'!O474,IF($N$7="I",'VA_k1=0.5_k2=0.5'!P474,IF($N$7="R",'VA_k1=0.5_k2=0.5'!Q474,IF($N$7="D",'VA_k1=0.5_k2=0.5'!R474,IF($N$7="V",'VA_k1=0.5_k2=0.5'!S474,"")))))))</f>
        <v>0.24673704225551346</v>
      </c>
      <c r="AE475" s="133">
        <f>IF($O$19="X",$Q$9,'VA_k1=0.6_k2=0.4'!M474)</f>
        <v>5</v>
      </c>
      <c r="AF475" s="133">
        <f>IF($O$19="X",$R$9,IF($N$7="S1",'VA_k1=0.6_k2=0.4'!N474,IF($N$7="S2",'VA_k1=0.6_k2=0.4'!O474,IF($N$7="I",'VA_k1=0.6_k2=0.4'!P474,IF($N$7="R",'VA_k1=0.6_k2=0.4'!Q474,IF($N$7="D",'VA_k1=0.6_k2=0.4'!R474,IF($N$7="V",'VA_k1=0.6_k2=0.4'!S474,"")))))))</f>
        <v>0.24673704225551346</v>
      </c>
      <c r="AG475" s="133">
        <f>IF($O$20="X",$Q$9,'VA_k1=0.7_k2=0.3'!M474)</f>
        <v>5</v>
      </c>
      <c r="AH475" s="133">
        <f>IF($O$20="X",$R$9,IF($N$7="S1",'VA_k1=0.7_k2=0.3'!N474,IF($N$7="S2",'VA_k1=0.7_k2=0.3'!O474,IF($N$7="I",'VA_k1=0.7_k2=0.3'!P474,IF($N$7="R",'VA_k1=0.7_k2=0.3'!Q474,IF($N$7="D",'VA_k1=0.7_k2=0.3'!R474,IF($N$7="V",'VA_k1=0.7_k2=0.3'!S474,"")))))))</f>
        <v>0.24673704225551346</v>
      </c>
      <c r="AI475" s="133">
        <f>IF($O$21="X",$Q$9,'VA_k1=0.8_k2=0.2'!M474)</f>
        <v>5</v>
      </c>
      <c r="AJ475" s="133">
        <f>IF($O$21="X",$R$9,IF($N$7="S1",'VA_k1=0.8_k2=0.2'!N474,IF($N$7="S2",'VA_k1=0.8_k2=0.2'!O474,IF($N$7="I",'VA_k1=0.8_k2=0.2'!P474,IF($N$7="R",'VA_k1=0.8_k2=0.2'!Q474,IF($N$7="D",'VA_k1=0.8_k2=0.2'!R474,IF($N$7="V",'VA_k1=0.8_k2=0.2'!S474,"")))))))</f>
        <v>0.24673704225551346</v>
      </c>
      <c r="AK475" s="133" t="e">
        <f>IF($O$22="X",$Q$9,'VA_k1=0.9_k2=0.1'!M474)</f>
        <v>#N/A</v>
      </c>
      <c r="AL475" s="133" t="e">
        <f>IF($O$22="X",$R$9,IF($N$7="S1",'VA_k1=0.9_k2=0.1'!N474,IF($N$7="S2",'VA_k1=0.9_k2=0.1'!O474,IF($N$7="I",'VA_k1=0.9_k2=0.1'!P474,IF($N$7="R",'VA_k1=0.9_k2=0.1'!Q474,IF($N$7="D",'VA_k1=0.9_k2=0.1'!R474,IF($N$7="V",'VA_k1=0.9_k2=0.1'!S474,"")))))))</f>
        <v>#N/A</v>
      </c>
      <c r="AM475" s="133">
        <f>IF($O$23="X",$Q$9,'VA_k1=1.0_k2=0.0'!M474)</f>
        <v>5</v>
      </c>
      <c r="AN475" s="133">
        <f>IF($O$23="X",$R$9,IF($N$7="S1",'VA_k1=1.0_k2=0.0'!N474,IF($N$7="S2",'VA_k1=1.0_k2=0.0'!O474,IF($N$7="I",'VA_k1=1.0_k2=0.0'!P474,IF($N$7="R",'VA_k1=1.0_k2=0.0'!Q474,IF($N$7="D",'VA_k1=1.0_k2=0.0'!R474,IF($N$7="V",'VA_k1=1.0_k2=0.0'!S474,"")))))))</f>
        <v>0.24673704225551346</v>
      </c>
    </row>
    <row r="476" spans="17:40" x14ac:dyDescent="0.25">
      <c r="Q476" s="133" t="e">
        <f>IF($O$12="X",$Q$9,'RESULTS (2S)'!B490)</f>
        <v>#N/A</v>
      </c>
      <c r="R476" s="133" t="e">
        <f>IF($O$12="X",$R$9,IF($N$7="S1",'RESULTS (2S)'!C490,IF($N$7="S2",'RESULTS (2S)'!D490,IF($N$7="I",'RESULTS (2S)'!E490,IF($N$7="R",'RESULTS (2S)'!F490,IF($N$7="D",'RESULTS (2S)'!G490,IF($N$7="V",'RESULTS (2S)'!H490,"")))))))</f>
        <v>#N/A</v>
      </c>
      <c r="S476" s="133">
        <f>IF($O$13="X",$Q$9,'VA_k1=0.0_k2=1.0'!M475)</f>
        <v>5</v>
      </c>
      <c r="T476" s="133">
        <f>IF($O$13="X",$R$9,IF($N$7="S1",'VA_k1=0.0_k2=1.0'!N475,IF($N$7="S2",'VA_k1=0.0_k2=1.0'!O475,IF($N$7="I",'VA_k1=0.0_k2=1.0'!P475,IF($N$7="R",'VA_k1=0.0_k2=1.0'!Q475,IF($N$7="D",'VA_k1=0.0_k2=1.0'!R475,IF($N$7="V",'VA_k1=0.0_k2=1.0'!S475,"")))))))</f>
        <v>0.24673704225551346</v>
      </c>
      <c r="U476" s="133">
        <f>IF($O$14="X",$Q$9,'VA_k1=0.1_k2=0.9'!M475)</f>
        <v>5</v>
      </c>
      <c r="V476" s="133">
        <f>IF($O$14="X",$R$9,IF($N$7="S1",'VA_k1=0.1_k2=0.9'!N475,IF($N$7="S2",'VA_k1=0.1_k2=0.9'!O475,IF($N$7="I",'VA_k1=0.1_k2=0.9'!P475,IF($N$7="R",'VA_k1=0.1_k2=0.9'!Q475,IF($N$7="D",'VA_k1=0.1_k2=0.9'!R475,IF($N$7="V",'VA_k1=0.1_k2=0.9'!S475,"")))))))</f>
        <v>0.24673704225551346</v>
      </c>
      <c r="W476" s="133">
        <f>IF($O$15="X",$Q$9,'VA_k1=0.2_k2=0.8'!M475)</f>
        <v>5</v>
      </c>
      <c r="X476" s="133">
        <f>IF($O$15="X",$R$9,IF($N$7="S1",'VA_k1=0.2_k2=0.8'!N475,IF($N$7="S2",'VA_k1=0.2_k2=0.8'!O475,IF($N$7="I",'VA_k1=0.2_k2=0.8'!P475,IF($N$7="R",'VA_k1=0.2_k2=0.8'!Q475,IF($N$7="D",'VA_k1=0.2_k2=0.8'!R475,IF($N$7="V",'VA_k1=0.2_k2=0.8'!S475,"")))))))</f>
        <v>0.24673704225551346</v>
      </c>
      <c r="Y476" s="133">
        <f>IF($O$16="X",$Q$9,'VA_k1=0.3_k2=0.7'!M475)</f>
        <v>5</v>
      </c>
      <c r="Z476" s="133">
        <f>IF($O$16="X",$R$9,IF($N$7="S1",'VA_k1=0.3_k2=0.7'!N475,IF($N$7="S2",'VA_k1=0.3_k2=0.7'!O475,IF($N$7="I",'VA_k1=0.3_k2=0.7'!P475,IF($N$7="R",'VA_k1=0.3_k2=0.7'!Q475,IF($N$7="D",'VA_k1=0.3_k2=0.7'!R475,IF($N$7="V",'VA_k1=0.3_k2=0.7'!S475,"")))))))</f>
        <v>0.24673704225551346</v>
      </c>
      <c r="AA476" s="133">
        <f>IF($O$17="X",$Q$9,'VA_k1=0.4_k2=0.6'!M475)</f>
        <v>5</v>
      </c>
      <c r="AB476" s="133">
        <f>IF($O$17="X",$R$9,IF($N$7="S1",'VA_k1=0.4_k2=0.6'!N475,IF($N$7="S2",'VA_k1=0.4_k2=0.6'!O475,IF($N$7="I",'VA_k1=0.4_k2=0.6'!P475,IF($N$7="R",'VA_k1=0.4_k2=0.6'!Q475,IF($N$7="D",'VA_k1=0.4_k2=0.6'!R475,IF($N$7="V",'VA_k1=0.4_k2=0.6'!S475,"")))))))</f>
        <v>0.24673704225551346</v>
      </c>
      <c r="AC476" s="133">
        <f>IF($O$18="X",$Q$9,'VA_k1=0.5_k2=0.5'!M475)</f>
        <v>5</v>
      </c>
      <c r="AD476" s="133">
        <f>IF($O$18="X",$R$9,IF($N$7="S1",'VA_k1=0.5_k2=0.5'!N475,IF($N$7="S2",'VA_k1=0.5_k2=0.5'!O475,IF($N$7="I",'VA_k1=0.5_k2=0.5'!P475,IF($N$7="R",'VA_k1=0.5_k2=0.5'!Q475,IF($N$7="D",'VA_k1=0.5_k2=0.5'!R475,IF($N$7="V",'VA_k1=0.5_k2=0.5'!S475,"")))))))</f>
        <v>0.24673704225551346</v>
      </c>
      <c r="AE476" s="133">
        <f>IF($O$19="X",$Q$9,'VA_k1=0.6_k2=0.4'!M475)</f>
        <v>5</v>
      </c>
      <c r="AF476" s="133">
        <f>IF($O$19="X",$R$9,IF($N$7="S1",'VA_k1=0.6_k2=0.4'!N475,IF($N$7="S2",'VA_k1=0.6_k2=0.4'!O475,IF($N$7="I",'VA_k1=0.6_k2=0.4'!P475,IF($N$7="R",'VA_k1=0.6_k2=0.4'!Q475,IF($N$7="D",'VA_k1=0.6_k2=0.4'!R475,IF($N$7="V",'VA_k1=0.6_k2=0.4'!S475,"")))))))</f>
        <v>0.24673704225551346</v>
      </c>
      <c r="AG476" s="133">
        <f>IF($O$20="X",$Q$9,'VA_k1=0.7_k2=0.3'!M475)</f>
        <v>5</v>
      </c>
      <c r="AH476" s="133">
        <f>IF($O$20="X",$R$9,IF($N$7="S1",'VA_k1=0.7_k2=0.3'!N475,IF($N$7="S2",'VA_k1=0.7_k2=0.3'!O475,IF($N$7="I",'VA_k1=0.7_k2=0.3'!P475,IF($N$7="R",'VA_k1=0.7_k2=0.3'!Q475,IF($N$7="D",'VA_k1=0.7_k2=0.3'!R475,IF($N$7="V",'VA_k1=0.7_k2=0.3'!S475,"")))))))</f>
        <v>0.24673704225551346</v>
      </c>
      <c r="AI476" s="133">
        <f>IF($O$21="X",$Q$9,'VA_k1=0.8_k2=0.2'!M475)</f>
        <v>5</v>
      </c>
      <c r="AJ476" s="133">
        <f>IF($O$21="X",$R$9,IF($N$7="S1",'VA_k1=0.8_k2=0.2'!N475,IF($N$7="S2",'VA_k1=0.8_k2=0.2'!O475,IF($N$7="I",'VA_k1=0.8_k2=0.2'!P475,IF($N$7="R",'VA_k1=0.8_k2=0.2'!Q475,IF($N$7="D",'VA_k1=0.8_k2=0.2'!R475,IF($N$7="V",'VA_k1=0.8_k2=0.2'!S475,"")))))))</f>
        <v>0.24673704225551346</v>
      </c>
      <c r="AK476" s="133" t="e">
        <f>IF($O$22="X",$Q$9,'VA_k1=0.9_k2=0.1'!M475)</f>
        <v>#N/A</v>
      </c>
      <c r="AL476" s="133" t="e">
        <f>IF($O$22="X",$R$9,IF($N$7="S1",'VA_k1=0.9_k2=0.1'!N475,IF($N$7="S2",'VA_k1=0.9_k2=0.1'!O475,IF($N$7="I",'VA_k1=0.9_k2=0.1'!P475,IF($N$7="R",'VA_k1=0.9_k2=0.1'!Q475,IF($N$7="D",'VA_k1=0.9_k2=0.1'!R475,IF($N$7="V",'VA_k1=0.9_k2=0.1'!S475,"")))))))</f>
        <v>#N/A</v>
      </c>
      <c r="AM476" s="133">
        <f>IF($O$23="X",$Q$9,'VA_k1=1.0_k2=0.0'!M475)</f>
        <v>5</v>
      </c>
      <c r="AN476" s="133">
        <f>IF($O$23="X",$R$9,IF($N$7="S1",'VA_k1=1.0_k2=0.0'!N475,IF($N$7="S2",'VA_k1=1.0_k2=0.0'!O475,IF($N$7="I",'VA_k1=1.0_k2=0.0'!P475,IF($N$7="R",'VA_k1=1.0_k2=0.0'!Q475,IF($N$7="D",'VA_k1=1.0_k2=0.0'!R475,IF($N$7="V",'VA_k1=1.0_k2=0.0'!S475,"")))))))</f>
        <v>0.24673704225551346</v>
      </c>
    </row>
    <row r="477" spans="17:40" x14ac:dyDescent="0.25">
      <c r="Q477" s="133" t="e">
        <f>IF($O$12="X",$Q$9,'RESULTS (2S)'!B491)</f>
        <v>#N/A</v>
      </c>
      <c r="R477" s="133" t="e">
        <f>IF($O$12="X",$R$9,IF($N$7="S1",'RESULTS (2S)'!C491,IF($N$7="S2",'RESULTS (2S)'!D491,IF($N$7="I",'RESULTS (2S)'!E491,IF($N$7="R",'RESULTS (2S)'!F491,IF($N$7="D",'RESULTS (2S)'!G491,IF($N$7="V",'RESULTS (2S)'!H491,"")))))))</f>
        <v>#N/A</v>
      </c>
      <c r="S477" s="133">
        <f>IF($O$13="X",$Q$9,'VA_k1=0.0_k2=1.0'!M476)</f>
        <v>5</v>
      </c>
      <c r="T477" s="133">
        <f>IF($O$13="X",$R$9,IF($N$7="S1",'VA_k1=0.0_k2=1.0'!N476,IF($N$7="S2",'VA_k1=0.0_k2=1.0'!O476,IF($N$7="I",'VA_k1=0.0_k2=1.0'!P476,IF($N$7="R",'VA_k1=0.0_k2=1.0'!Q476,IF($N$7="D",'VA_k1=0.0_k2=1.0'!R476,IF($N$7="V",'VA_k1=0.0_k2=1.0'!S476,"")))))))</f>
        <v>0.24673704225551346</v>
      </c>
      <c r="U477" s="133">
        <f>IF($O$14="X",$Q$9,'VA_k1=0.1_k2=0.9'!M476)</f>
        <v>5</v>
      </c>
      <c r="V477" s="133">
        <f>IF($O$14="X",$R$9,IF($N$7="S1",'VA_k1=0.1_k2=0.9'!N476,IF($N$7="S2",'VA_k1=0.1_k2=0.9'!O476,IF($N$7="I",'VA_k1=0.1_k2=0.9'!P476,IF($N$7="R",'VA_k1=0.1_k2=0.9'!Q476,IF($N$7="D",'VA_k1=0.1_k2=0.9'!R476,IF($N$7="V",'VA_k1=0.1_k2=0.9'!S476,"")))))))</f>
        <v>0.24673704225551346</v>
      </c>
      <c r="W477" s="133">
        <f>IF($O$15="X",$Q$9,'VA_k1=0.2_k2=0.8'!M476)</f>
        <v>5</v>
      </c>
      <c r="X477" s="133">
        <f>IF($O$15="X",$R$9,IF($N$7="S1",'VA_k1=0.2_k2=0.8'!N476,IF($N$7="S2",'VA_k1=0.2_k2=0.8'!O476,IF($N$7="I",'VA_k1=0.2_k2=0.8'!P476,IF($N$7="R",'VA_k1=0.2_k2=0.8'!Q476,IF($N$7="D",'VA_k1=0.2_k2=0.8'!R476,IF($N$7="V",'VA_k1=0.2_k2=0.8'!S476,"")))))))</f>
        <v>0.24673704225551346</v>
      </c>
      <c r="Y477" s="133">
        <f>IF($O$16="X",$Q$9,'VA_k1=0.3_k2=0.7'!M476)</f>
        <v>5</v>
      </c>
      <c r="Z477" s="133">
        <f>IF($O$16="X",$R$9,IF($N$7="S1",'VA_k1=0.3_k2=0.7'!N476,IF($N$7="S2",'VA_k1=0.3_k2=0.7'!O476,IF($N$7="I",'VA_k1=0.3_k2=0.7'!P476,IF($N$7="R",'VA_k1=0.3_k2=0.7'!Q476,IF($N$7="D",'VA_k1=0.3_k2=0.7'!R476,IF($N$7="V",'VA_k1=0.3_k2=0.7'!S476,"")))))))</f>
        <v>0.24673704225551346</v>
      </c>
      <c r="AA477" s="133">
        <f>IF($O$17="X",$Q$9,'VA_k1=0.4_k2=0.6'!M476)</f>
        <v>5</v>
      </c>
      <c r="AB477" s="133">
        <f>IF($O$17="X",$R$9,IF($N$7="S1",'VA_k1=0.4_k2=0.6'!N476,IF($N$7="S2",'VA_k1=0.4_k2=0.6'!O476,IF($N$7="I",'VA_k1=0.4_k2=0.6'!P476,IF($N$7="R",'VA_k1=0.4_k2=0.6'!Q476,IF($N$7="D",'VA_k1=0.4_k2=0.6'!R476,IF($N$7="V",'VA_k1=0.4_k2=0.6'!S476,"")))))))</f>
        <v>0.24673704225551346</v>
      </c>
      <c r="AC477" s="133">
        <f>IF($O$18="X",$Q$9,'VA_k1=0.5_k2=0.5'!M476)</f>
        <v>5</v>
      </c>
      <c r="AD477" s="133">
        <f>IF($O$18="X",$R$9,IF($N$7="S1",'VA_k1=0.5_k2=0.5'!N476,IF($N$7="S2",'VA_k1=0.5_k2=0.5'!O476,IF($N$7="I",'VA_k1=0.5_k2=0.5'!P476,IF($N$7="R",'VA_k1=0.5_k2=0.5'!Q476,IF($N$7="D",'VA_k1=0.5_k2=0.5'!R476,IF($N$7="V",'VA_k1=0.5_k2=0.5'!S476,"")))))))</f>
        <v>0.24673704225551346</v>
      </c>
      <c r="AE477" s="133">
        <f>IF($O$19="X",$Q$9,'VA_k1=0.6_k2=0.4'!M476)</f>
        <v>5</v>
      </c>
      <c r="AF477" s="133">
        <f>IF($O$19="X",$R$9,IF($N$7="S1",'VA_k1=0.6_k2=0.4'!N476,IF($N$7="S2",'VA_k1=0.6_k2=0.4'!O476,IF($N$7="I",'VA_k1=0.6_k2=0.4'!P476,IF($N$7="R",'VA_k1=0.6_k2=0.4'!Q476,IF($N$7="D",'VA_k1=0.6_k2=0.4'!R476,IF($N$7="V",'VA_k1=0.6_k2=0.4'!S476,"")))))))</f>
        <v>0.24673704225551346</v>
      </c>
      <c r="AG477" s="133">
        <f>IF($O$20="X",$Q$9,'VA_k1=0.7_k2=0.3'!M476)</f>
        <v>5</v>
      </c>
      <c r="AH477" s="133">
        <f>IF($O$20="X",$R$9,IF($N$7="S1",'VA_k1=0.7_k2=0.3'!N476,IF($N$7="S2",'VA_k1=0.7_k2=0.3'!O476,IF($N$7="I",'VA_k1=0.7_k2=0.3'!P476,IF($N$7="R",'VA_k1=0.7_k2=0.3'!Q476,IF($N$7="D",'VA_k1=0.7_k2=0.3'!R476,IF($N$7="V",'VA_k1=0.7_k2=0.3'!S476,"")))))))</f>
        <v>0.24673704225551346</v>
      </c>
      <c r="AI477" s="133">
        <f>IF($O$21="X",$Q$9,'VA_k1=0.8_k2=0.2'!M476)</f>
        <v>5</v>
      </c>
      <c r="AJ477" s="133">
        <f>IF($O$21="X",$R$9,IF($N$7="S1",'VA_k1=0.8_k2=0.2'!N476,IF($N$7="S2",'VA_k1=0.8_k2=0.2'!O476,IF($N$7="I",'VA_k1=0.8_k2=0.2'!P476,IF($N$7="R",'VA_k1=0.8_k2=0.2'!Q476,IF($N$7="D",'VA_k1=0.8_k2=0.2'!R476,IF($N$7="V",'VA_k1=0.8_k2=0.2'!S476,"")))))))</f>
        <v>0.24673704225551346</v>
      </c>
      <c r="AK477" s="133" t="e">
        <f>IF($O$22="X",$Q$9,'VA_k1=0.9_k2=0.1'!M476)</f>
        <v>#N/A</v>
      </c>
      <c r="AL477" s="133" t="e">
        <f>IF($O$22="X",$R$9,IF($N$7="S1",'VA_k1=0.9_k2=0.1'!N476,IF($N$7="S2",'VA_k1=0.9_k2=0.1'!O476,IF($N$7="I",'VA_k1=0.9_k2=0.1'!P476,IF($N$7="R",'VA_k1=0.9_k2=0.1'!Q476,IF($N$7="D",'VA_k1=0.9_k2=0.1'!R476,IF($N$7="V",'VA_k1=0.9_k2=0.1'!S476,"")))))))</f>
        <v>#N/A</v>
      </c>
      <c r="AM477" s="133">
        <f>IF($O$23="X",$Q$9,'VA_k1=1.0_k2=0.0'!M476)</f>
        <v>5</v>
      </c>
      <c r="AN477" s="133">
        <f>IF($O$23="X",$R$9,IF($N$7="S1",'VA_k1=1.0_k2=0.0'!N476,IF($N$7="S2",'VA_k1=1.0_k2=0.0'!O476,IF($N$7="I",'VA_k1=1.0_k2=0.0'!P476,IF($N$7="R",'VA_k1=1.0_k2=0.0'!Q476,IF($N$7="D",'VA_k1=1.0_k2=0.0'!R476,IF($N$7="V",'VA_k1=1.0_k2=0.0'!S476,"")))))))</f>
        <v>0.24673704225551346</v>
      </c>
    </row>
    <row r="478" spans="17:40" x14ac:dyDescent="0.25">
      <c r="Q478" s="133" t="e">
        <f>IF($O$12="X",$Q$9,'RESULTS (2S)'!B492)</f>
        <v>#N/A</v>
      </c>
      <c r="R478" s="133" t="e">
        <f>IF($O$12="X",$R$9,IF($N$7="S1",'RESULTS (2S)'!C492,IF($N$7="S2",'RESULTS (2S)'!D492,IF($N$7="I",'RESULTS (2S)'!E492,IF($N$7="R",'RESULTS (2S)'!F492,IF($N$7="D",'RESULTS (2S)'!G492,IF($N$7="V",'RESULTS (2S)'!H492,"")))))))</f>
        <v>#N/A</v>
      </c>
      <c r="S478" s="133">
        <f>IF($O$13="X",$Q$9,'VA_k1=0.0_k2=1.0'!M477)</f>
        <v>5</v>
      </c>
      <c r="T478" s="133">
        <f>IF($O$13="X",$R$9,IF($N$7="S1",'VA_k1=0.0_k2=1.0'!N477,IF($N$7="S2",'VA_k1=0.0_k2=1.0'!O477,IF($N$7="I",'VA_k1=0.0_k2=1.0'!P477,IF($N$7="R",'VA_k1=0.0_k2=1.0'!Q477,IF($N$7="D",'VA_k1=0.0_k2=1.0'!R477,IF($N$7="V",'VA_k1=0.0_k2=1.0'!S477,"")))))))</f>
        <v>0.24673704225551346</v>
      </c>
      <c r="U478" s="133">
        <f>IF($O$14="X",$Q$9,'VA_k1=0.1_k2=0.9'!M477)</f>
        <v>5</v>
      </c>
      <c r="V478" s="133">
        <f>IF($O$14="X",$R$9,IF($N$7="S1",'VA_k1=0.1_k2=0.9'!N477,IF($N$7="S2",'VA_k1=0.1_k2=0.9'!O477,IF($N$7="I",'VA_k1=0.1_k2=0.9'!P477,IF($N$7="R",'VA_k1=0.1_k2=0.9'!Q477,IF($N$7="D",'VA_k1=0.1_k2=0.9'!R477,IF($N$7="V",'VA_k1=0.1_k2=0.9'!S477,"")))))))</f>
        <v>0.24673704225551346</v>
      </c>
      <c r="W478" s="133">
        <f>IF($O$15="X",$Q$9,'VA_k1=0.2_k2=0.8'!M477)</f>
        <v>5</v>
      </c>
      <c r="X478" s="133">
        <f>IF($O$15="X",$R$9,IF($N$7="S1",'VA_k1=0.2_k2=0.8'!N477,IF($N$7="S2",'VA_k1=0.2_k2=0.8'!O477,IF($N$7="I",'VA_k1=0.2_k2=0.8'!P477,IF($N$7="R",'VA_k1=0.2_k2=0.8'!Q477,IF($N$7="D",'VA_k1=0.2_k2=0.8'!R477,IF($N$7="V",'VA_k1=0.2_k2=0.8'!S477,"")))))))</f>
        <v>0.24673704225551346</v>
      </c>
      <c r="Y478" s="133">
        <f>IF($O$16="X",$Q$9,'VA_k1=0.3_k2=0.7'!M477)</f>
        <v>5</v>
      </c>
      <c r="Z478" s="133">
        <f>IF($O$16="X",$R$9,IF($N$7="S1",'VA_k1=0.3_k2=0.7'!N477,IF($N$7="S2",'VA_k1=0.3_k2=0.7'!O477,IF($N$7="I",'VA_k1=0.3_k2=0.7'!P477,IF($N$7="R",'VA_k1=0.3_k2=0.7'!Q477,IF($N$7="D",'VA_k1=0.3_k2=0.7'!R477,IF($N$7="V",'VA_k1=0.3_k2=0.7'!S477,"")))))))</f>
        <v>0.24673704225551346</v>
      </c>
      <c r="AA478" s="133">
        <f>IF($O$17="X",$Q$9,'VA_k1=0.4_k2=0.6'!M477)</f>
        <v>5</v>
      </c>
      <c r="AB478" s="133">
        <f>IF($O$17="X",$R$9,IF($N$7="S1",'VA_k1=0.4_k2=0.6'!N477,IF($N$7="S2",'VA_k1=0.4_k2=0.6'!O477,IF($N$7="I",'VA_k1=0.4_k2=0.6'!P477,IF($N$7="R",'VA_k1=0.4_k2=0.6'!Q477,IF($N$7="D",'VA_k1=0.4_k2=0.6'!R477,IF($N$7="V",'VA_k1=0.4_k2=0.6'!S477,"")))))))</f>
        <v>0.24673704225551346</v>
      </c>
      <c r="AC478" s="133">
        <f>IF($O$18="X",$Q$9,'VA_k1=0.5_k2=0.5'!M477)</f>
        <v>5</v>
      </c>
      <c r="AD478" s="133">
        <f>IF($O$18="X",$R$9,IF($N$7="S1",'VA_k1=0.5_k2=0.5'!N477,IF($N$7="S2",'VA_k1=0.5_k2=0.5'!O477,IF($N$7="I",'VA_k1=0.5_k2=0.5'!P477,IF($N$7="R",'VA_k1=0.5_k2=0.5'!Q477,IF($N$7="D",'VA_k1=0.5_k2=0.5'!R477,IF($N$7="V",'VA_k1=0.5_k2=0.5'!S477,"")))))))</f>
        <v>0.24673704225551346</v>
      </c>
      <c r="AE478" s="133">
        <f>IF($O$19="X",$Q$9,'VA_k1=0.6_k2=0.4'!M477)</f>
        <v>5</v>
      </c>
      <c r="AF478" s="133">
        <f>IF($O$19="X",$R$9,IF($N$7="S1",'VA_k1=0.6_k2=0.4'!N477,IF($N$7="S2",'VA_k1=0.6_k2=0.4'!O477,IF($N$7="I",'VA_k1=0.6_k2=0.4'!P477,IF($N$7="R",'VA_k1=0.6_k2=0.4'!Q477,IF($N$7="D",'VA_k1=0.6_k2=0.4'!R477,IF($N$7="V",'VA_k1=0.6_k2=0.4'!S477,"")))))))</f>
        <v>0.24673704225551346</v>
      </c>
      <c r="AG478" s="133">
        <f>IF($O$20="X",$Q$9,'VA_k1=0.7_k2=0.3'!M477)</f>
        <v>5</v>
      </c>
      <c r="AH478" s="133">
        <f>IF($O$20="X",$R$9,IF($N$7="S1",'VA_k1=0.7_k2=0.3'!N477,IF($N$7="S2",'VA_k1=0.7_k2=0.3'!O477,IF($N$7="I",'VA_k1=0.7_k2=0.3'!P477,IF($N$7="R",'VA_k1=0.7_k2=0.3'!Q477,IF($N$7="D",'VA_k1=0.7_k2=0.3'!R477,IF($N$7="V",'VA_k1=0.7_k2=0.3'!S477,"")))))))</f>
        <v>0.24673704225551346</v>
      </c>
      <c r="AI478" s="133">
        <f>IF($O$21="X",$Q$9,'VA_k1=0.8_k2=0.2'!M477)</f>
        <v>5</v>
      </c>
      <c r="AJ478" s="133">
        <f>IF($O$21="X",$R$9,IF($N$7="S1",'VA_k1=0.8_k2=0.2'!N477,IF($N$7="S2",'VA_k1=0.8_k2=0.2'!O477,IF($N$7="I",'VA_k1=0.8_k2=0.2'!P477,IF($N$7="R",'VA_k1=0.8_k2=0.2'!Q477,IF($N$7="D",'VA_k1=0.8_k2=0.2'!R477,IF($N$7="V",'VA_k1=0.8_k2=0.2'!S477,"")))))))</f>
        <v>0.24673704225551346</v>
      </c>
      <c r="AK478" s="133" t="e">
        <f>IF($O$22="X",$Q$9,'VA_k1=0.9_k2=0.1'!M477)</f>
        <v>#N/A</v>
      </c>
      <c r="AL478" s="133" t="e">
        <f>IF($O$22="X",$R$9,IF($N$7="S1",'VA_k1=0.9_k2=0.1'!N477,IF($N$7="S2",'VA_k1=0.9_k2=0.1'!O477,IF($N$7="I",'VA_k1=0.9_k2=0.1'!P477,IF($N$7="R",'VA_k1=0.9_k2=0.1'!Q477,IF($N$7="D",'VA_k1=0.9_k2=0.1'!R477,IF($N$7="V",'VA_k1=0.9_k2=0.1'!S477,"")))))))</f>
        <v>#N/A</v>
      </c>
      <c r="AM478" s="133">
        <f>IF($O$23="X",$Q$9,'VA_k1=1.0_k2=0.0'!M477)</f>
        <v>5</v>
      </c>
      <c r="AN478" s="133">
        <f>IF($O$23="X",$R$9,IF($N$7="S1",'VA_k1=1.0_k2=0.0'!N477,IF($N$7="S2",'VA_k1=1.0_k2=0.0'!O477,IF($N$7="I",'VA_k1=1.0_k2=0.0'!P477,IF($N$7="R",'VA_k1=1.0_k2=0.0'!Q477,IF($N$7="D",'VA_k1=1.0_k2=0.0'!R477,IF($N$7="V",'VA_k1=1.0_k2=0.0'!S477,"")))))))</f>
        <v>0.24673704225551346</v>
      </c>
    </row>
    <row r="479" spans="17:40" x14ac:dyDescent="0.25">
      <c r="Q479" s="133" t="e">
        <f>IF($O$12="X",$Q$9,'RESULTS (2S)'!B493)</f>
        <v>#N/A</v>
      </c>
      <c r="R479" s="133" t="e">
        <f>IF($O$12="X",$R$9,IF($N$7="S1",'RESULTS (2S)'!C493,IF($N$7="S2",'RESULTS (2S)'!D493,IF($N$7="I",'RESULTS (2S)'!E493,IF($N$7="R",'RESULTS (2S)'!F493,IF($N$7="D",'RESULTS (2S)'!G493,IF($N$7="V",'RESULTS (2S)'!H493,"")))))))</f>
        <v>#N/A</v>
      </c>
      <c r="S479" s="133">
        <f>IF($O$13="X",$Q$9,'VA_k1=0.0_k2=1.0'!M478)</f>
        <v>5</v>
      </c>
      <c r="T479" s="133">
        <f>IF($O$13="X",$R$9,IF($N$7="S1",'VA_k1=0.0_k2=1.0'!N478,IF($N$7="S2",'VA_k1=0.0_k2=1.0'!O478,IF($N$7="I",'VA_k1=0.0_k2=1.0'!P478,IF($N$7="R",'VA_k1=0.0_k2=1.0'!Q478,IF($N$7="D",'VA_k1=0.0_k2=1.0'!R478,IF($N$7="V",'VA_k1=0.0_k2=1.0'!S478,"")))))))</f>
        <v>0.24673704225551346</v>
      </c>
      <c r="U479" s="133">
        <f>IF($O$14="X",$Q$9,'VA_k1=0.1_k2=0.9'!M478)</f>
        <v>5</v>
      </c>
      <c r="V479" s="133">
        <f>IF($O$14="X",$R$9,IF($N$7="S1",'VA_k1=0.1_k2=0.9'!N478,IF($N$7="S2",'VA_k1=0.1_k2=0.9'!O478,IF($N$7="I",'VA_k1=0.1_k2=0.9'!P478,IF($N$7="R",'VA_k1=0.1_k2=0.9'!Q478,IF($N$7="D",'VA_k1=0.1_k2=0.9'!R478,IF($N$7="V",'VA_k1=0.1_k2=0.9'!S478,"")))))))</f>
        <v>0.24673704225551346</v>
      </c>
      <c r="W479" s="133">
        <f>IF($O$15="X",$Q$9,'VA_k1=0.2_k2=0.8'!M478)</f>
        <v>5</v>
      </c>
      <c r="X479" s="133">
        <f>IF($O$15="X",$R$9,IF($N$7="S1",'VA_k1=0.2_k2=0.8'!N478,IF($N$7="S2",'VA_k1=0.2_k2=0.8'!O478,IF($N$7="I",'VA_k1=0.2_k2=0.8'!P478,IF($N$7="R",'VA_k1=0.2_k2=0.8'!Q478,IF($N$7="D",'VA_k1=0.2_k2=0.8'!R478,IF($N$7="V",'VA_k1=0.2_k2=0.8'!S478,"")))))))</f>
        <v>0.24673704225551346</v>
      </c>
      <c r="Y479" s="133">
        <f>IF($O$16="X",$Q$9,'VA_k1=0.3_k2=0.7'!M478)</f>
        <v>5</v>
      </c>
      <c r="Z479" s="133">
        <f>IF($O$16="X",$R$9,IF($N$7="S1",'VA_k1=0.3_k2=0.7'!N478,IF($N$7="S2",'VA_k1=0.3_k2=0.7'!O478,IF($N$7="I",'VA_k1=0.3_k2=0.7'!P478,IF($N$7="R",'VA_k1=0.3_k2=0.7'!Q478,IF($N$7="D",'VA_k1=0.3_k2=0.7'!R478,IF($N$7="V",'VA_k1=0.3_k2=0.7'!S478,"")))))))</f>
        <v>0.24673704225551346</v>
      </c>
      <c r="AA479" s="133">
        <f>IF($O$17="X",$Q$9,'VA_k1=0.4_k2=0.6'!M478)</f>
        <v>5</v>
      </c>
      <c r="AB479" s="133">
        <f>IF($O$17="X",$R$9,IF($N$7="S1",'VA_k1=0.4_k2=0.6'!N478,IF($N$7="S2",'VA_k1=0.4_k2=0.6'!O478,IF($N$7="I",'VA_k1=0.4_k2=0.6'!P478,IF($N$7="R",'VA_k1=0.4_k2=0.6'!Q478,IF($N$7="D",'VA_k1=0.4_k2=0.6'!R478,IF($N$7="V",'VA_k1=0.4_k2=0.6'!S478,"")))))))</f>
        <v>0.24673704225551346</v>
      </c>
      <c r="AC479" s="133">
        <f>IF($O$18="X",$Q$9,'VA_k1=0.5_k2=0.5'!M478)</f>
        <v>5</v>
      </c>
      <c r="AD479" s="133">
        <f>IF($O$18="X",$R$9,IF($N$7="S1",'VA_k1=0.5_k2=0.5'!N478,IF($N$7="S2",'VA_k1=0.5_k2=0.5'!O478,IF($N$7="I",'VA_k1=0.5_k2=0.5'!P478,IF($N$7="R",'VA_k1=0.5_k2=0.5'!Q478,IF($N$7="D",'VA_k1=0.5_k2=0.5'!R478,IF($N$7="V",'VA_k1=0.5_k2=0.5'!S478,"")))))))</f>
        <v>0.24673704225551346</v>
      </c>
      <c r="AE479" s="133">
        <f>IF($O$19="X",$Q$9,'VA_k1=0.6_k2=0.4'!M478)</f>
        <v>5</v>
      </c>
      <c r="AF479" s="133">
        <f>IF($O$19="X",$R$9,IF($N$7="S1",'VA_k1=0.6_k2=0.4'!N478,IF($N$7="S2",'VA_k1=0.6_k2=0.4'!O478,IF($N$7="I",'VA_k1=0.6_k2=0.4'!P478,IF($N$7="R",'VA_k1=0.6_k2=0.4'!Q478,IF($N$7="D",'VA_k1=0.6_k2=0.4'!R478,IF($N$7="V",'VA_k1=0.6_k2=0.4'!S478,"")))))))</f>
        <v>0.24673704225551346</v>
      </c>
      <c r="AG479" s="133">
        <f>IF($O$20="X",$Q$9,'VA_k1=0.7_k2=0.3'!M478)</f>
        <v>5</v>
      </c>
      <c r="AH479" s="133">
        <f>IF($O$20="X",$R$9,IF($N$7="S1",'VA_k1=0.7_k2=0.3'!N478,IF($N$7="S2",'VA_k1=0.7_k2=0.3'!O478,IF($N$7="I",'VA_k1=0.7_k2=0.3'!P478,IF($N$7="R",'VA_k1=0.7_k2=0.3'!Q478,IF($N$7="D",'VA_k1=0.7_k2=0.3'!R478,IF($N$7="V",'VA_k1=0.7_k2=0.3'!S478,"")))))))</f>
        <v>0.24673704225551346</v>
      </c>
      <c r="AI479" s="133">
        <f>IF($O$21="X",$Q$9,'VA_k1=0.8_k2=0.2'!M478)</f>
        <v>5</v>
      </c>
      <c r="AJ479" s="133">
        <f>IF($O$21="X",$R$9,IF($N$7="S1",'VA_k1=0.8_k2=0.2'!N478,IF($N$7="S2",'VA_k1=0.8_k2=0.2'!O478,IF($N$7="I",'VA_k1=0.8_k2=0.2'!P478,IF($N$7="R",'VA_k1=0.8_k2=0.2'!Q478,IF($N$7="D",'VA_k1=0.8_k2=0.2'!R478,IF($N$7="V",'VA_k1=0.8_k2=0.2'!S478,"")))))))</f>
        <v>0.24673704225551346</v>
      </c>
      <c r="AK479" s="133" t="e">
        <f>IF($O$22="X",$Q$9,'VA_k1=0.9_k2=0.1'!M478)</f>
        <v>#N/A</v>
      </c>
      <c r="AL479" s="133" t="e">
        <f>IF($O$22="X",$R$9,IF($N$7="S1",'VA_k1=0.9_k2=0.1'!N478,IF($N$7="S2",'VA_k1=0.9_k2=0.1'!O478,IF($N$7="I",'VA_k1=0.9_k2=0.1'!P478,IF($N$7="R",'VA_k1=0.9_k2=0.1'!Q478,IF($N$7="D",'VA_k1=0.9_k2=0.1'!R478,IF($N$7="V",'VA_k1=0.9_k2=0.1'!S478,"")))))))</f>
        <v>#N/A</v>
      </c>
      <c r="AM479" s="133">
        <f>IF($O$23="X",$Q$9,'VA_k1=1.0_k2=0.0'!M478)</f>
        <v>5</v>
      </c>
      <c r="AN479" s="133">
        <f>IF($O$23="X",$R$9,IF($N$7="S1",'VA_k1=1.0_k2=0.0'!N478,IF($N$7="S2",'VA_k1=1.0_k2=0.0'!O478,IF($N$7="I",'VA_k1=1.0_k2=0.0'!P478,IF($N$7="R",'VA_k1=1.0_k2=0.0'!Q478,IF($N$7="D",'VA_k1=1.0_k2=0.0'!R478,IF($N$7="V",'VA_k1=1.0_k2=0.0'!S478,"")))))))</f>
        <v>0.24673704225551346</v>
      </c>
    </row>
    <row r="480" spans="17:40" x14ac:dyDescent="0.25">
      <c r="Q480" s="133" t="e">
        <f>IF($O$12="X",$Q$9,'RESULTS (2S)'!B494)</f>
        <v>#N/A</v>
      </c>
      <c r="R480" s="133" t="e">
        <f>IF($O$12="X",$R$9,IF($N$7="S1",'RESULTS (2S)'!C494,IF($N$7="S2",'RESULTS (2S)'!D494,IF($N$7="I",'RESULTS (2S)'!E494,IF($N$7="R",'RESULTS (2S)'!F494,IF($N$7="D",'RESULTS (2S)'!G494,IF($N$7="V",'RESULTS (2S)'!H494,"")))))))</f>
        <v>#N/A</v>
      </c>
      <c r="S480" s="133">
        <f>IF($O$13="X",$Q$9,'VA_k1=0.0_k2=1.0'!M479)</f>
        <v>5</v>
      </c>
      <c r="T480" s="133">
        <f>IF($O$13="X",$R$9,IF($N$7="S1",'VA_k1=0.0_k2=1.0'!N479,IF($N$7="S2",'VA_k1=0.0_k2=1.0'!O479,IF($N$7="I",'VA_k1=0.0_k2=1.0'!P479,IF($N$7="R",'VA_k1=0.0_k2=1.0'!Q479,IF($N$7="D",'VA_k1=0.0_k2=1.0'!R479,IF($N$7="V",'VA_k1=0.0_k2=1.0'!S479,"")))))))</f>
        <v>0.24673704225551346</v>
      </c>
      <c r="U480" s="133">
        <f>IF($O$14="X",$Q$9,'VA_k1=0.1_k2=0.9'!M479)</f>
        <v>5</v>
      </c>
      <c r="V480" s="133">
        <f>IF($O$14="X",$R$9,IF($N$7="S1",'VA_k1=0.1_k2=0.9'!N479,IF($N$7="S2",'VA_k1=0.1_k2=0.9'!O479,IF($N$7="I",'VA_k1=0.1_k2=0.9'!P479,IF($N$7="R",'VA_k1=0.1_k2=0.9'!Q479,IF($N$7="D",'VA_k1=0.1_k2=0.9'!R479,IF($N$7="V",'VA_k1=0.1_k2=0.9'!S479,"")))))))</f>
        <v>0.24673704225551346</v>
      </c>
      <c r="W480" s="133">
        <f>IF($O$15="X",$Q$9,'VA_k1=0.2_k2=0.8'!M479)</f>
        <v>5</v>
      </c>
      <c r="X480" s="133">
        <f>IF($O$15="X",$R$9,IF($N$7="S1",'VA_k1=0.2_k2=0.8'!N479,IF($N$7="S2",'VA_k1=0.2_k2=0.8'!O479,IF($N$7="I",'VA_k1=0.2_k2=0.8'!P479,IF($N$7="R",'VA_k1=0.2_k2=0.8'!Q479,IF($N$7="D",'VA_k1=0.2_k2=0.8'!R479,IF($N$7="V",'VA_k1=0.2_k2=0.8'!S479,"")))))))</f>
        <v>0.24673704225551346</v>
      </c>
      <c r="Y480" s="133">
        <f>IF($O$16="X",$Q$9,'VA_k1=0.3_k2=0.7'!M479)</f>
        <v>5</v>
      </c>
      <c r="Z480" s="133">
        <f>IF($O$16="X",$R$9,IF($N$7="S1",'VA_k1=0.3_k2=0.7'!N479,IF($N$7="S2",'VA_k1=0.3_k2=0.7'!O479,IF($N$7="I",'VA_k1=0.3_k2=0.7'!P479,IF($N$7="R",'VA_k1=0.3_k2=0.7'!Q479,IF($N$7="D",'VA_k1=0.3_k2=0.7'!R479,IF($N$7="V",'VA_k1=0.3_k2=0.7'!S479,"")))))))</f>
        <v>0.24673704225551346</v>
      </c>
      <c r="AA480" s="133">
        <f>IF($O$17="X",$Q$9,'VA_k1=0.4_k2=0.6'!M479)</f>
        <v>5</v>
      </c>
      <c r="AB480" s="133">
        <f>IF($O$17="X",$R$9,IF($N$7="S1",'VA_k1=0.4_k2=0.6'!N479,IF($N$7="S2",'VA_k1=0.4_k2=0.6'!O479,IF($N$7="I",'VA_k1=0.4_k2=0.6'!P479,IF($N$7="R",'VA_k1=0.4_k2=0.6'!Q479,IF($N$7="D",'VA_k1=0.4_k2=0.6'!R479,IF($N$7="V",'VA_k1=0.4_k2=0.6'!S479,"")))))))</f>
        <v>0.24673704225551346</v>
      </c>
      <c r="AC480" s="133">
        <f>IF($O$18="X",$Q$9,'VA_k1=0.5_k2=0.5'!M479)</f>
        <v>5</v>
      </c>
      <c r="AD480" s="133">
        <f>IF($O$18="X",$R$9,IF($N$7="S1",'VA_k1=0.5_k2=0.5'!N479,IF($N$7="S2",'VA_k1=0.5_k2=0.5'!O479,IF($N$7="I",'VA_k1=0.5_k2=0.5'!P479,IF($N$7="R",'VA_k1=0.5_k2=0.5'!Q479,IF($N$7="D",'VA_k1=0.5_k2=0.5'!R479,IF($N$7="V",'VA_k1=0.5_k2=0.5'!S479,"")))))))</f>
        <v>0.24673704225551346</v>
      </c>
      <c r="AE480" s="133">
        <f>IF($O$19="X",$Q$9,'VA_k1=0.6_k2=0.4'!M479)</f>
        <v>5</v>
      </c>
      <c r="AF480" s="133">
        <f>IF($O$19="X",$R$9,IF($N$7="S1",'VA_k1=0.6_k2=0.4'!N479,IF($N$7="S2",'VA_k1=0.6_k2=0.4'!O479,IF($N$7="I",'VA_k1=0.6_k2=0.4'!P479,IF($N$7="R",'VA_k1=0.6_k2=0.4'!Q479,IF($N$7="D",'VA_k1=0.6_k2=0.4'!R479,IF($N$7="V",'VA_k1=0.6_k2=0.4'!S479,"")))))))</f>
        <v>0.24673704225551346</v>
      </c>
      <c r="AG480" s="133">
        <f>IF($O$20="X",$Q$9,'VA_k1=0.7_k2=0.3'!M479)</f>
        <v>5</v>
      </c>
      <c r="AH480" s="133">
        <f>IF($O$20="X",$R$9,IF($N$7="S1",'VA_k1=0.7_k2=0.3'!N479,IF($N$7="S2",'VA_k1=0.7_k2=0.3'!O479,IF($N$7="I",'VA_k1=0.7_k2=0.3'!P479,IF($N$7="R",'VA_k1=0.7_k2=0.3'!Q479,IF($N$7="D",'VA_k1=0.7_k2=0.3'!R479,IF($N$7="V",'VA_k1=0.7_k2=0.3'!S479,"")))))))</f>
        <v>0.24673704225551346</v>
      </c>
      <c r="AI480" s="133">
        <f>IF($O$21="X",$Q$9,'VA_k1=0.8_k2=0.2'!M479)</f>
        <v>5</v>
      </c>
      <c r="AJ480" s="133">
        <f>IF($O$21="X",$R$9,IF($N$7="S1",'VA_k1=0.8_k2=0.2'!N479,IF($N$7="S2",'VA_k1=0.8_k2=0.2'!O479,IF($N$7="I",'VA_k1=0.8_k2=0.2'!P479,IF($N$7="R",'VA_k1=0.8_k2=0.2'!Q479,IF($N$7="D",'VA_k1=0.8_k2=0.2'!R479,IF($N$7="V",'VA_k1=0.8_k2=0.2'!S479,"")))))))</f>
        <v>0.24673704225551346</v>
      </c>
      <c r="AK480" s="133" t="e">
        <f>IF($O$22="X",$Q$9,'VA_k1=0.9_k2=0.1'!M479)</f>
        <v>#N/A</v>
      </c>
      <c r="AL480" s="133" t="e">
        <f>IF($O$22="X",$R$9,IF($N$7="S1",'VA_k1=0.9_k2=0.1'!N479,IF($N$7="S2",'VA_k1=0.9_k2=0.1'!O479,IF($N$7="I",'VA_k1=0.9_k2=0.1'!P479,IF($N$7="R",'VA_k1=0.9_k2=0.1'!Q479,IF($N$7="D",'VA_k1=0.9_k2=0.1'!R479,IF($N$7="V",'VA_k1=0.9_k2=0.1'!S479,"")))))))</f>
        <v>#N/A</v>
      </c>
      <c r="AM480" s="133">
        <f>IF($O$23="X",$Q$9,'VA_k1=1.0_k2=0.0'!M479)</f>
        <v>5</v>
      </c>
      <c r="AN480" s="133">
        <f>IF($O$23="X",$R$9,IF($N$7="S1",'VA_k1=1.0_k2=0.0'!N479,IF($N$7="S2",'VA_k1=1.0_k2=0.0'!O479,IF($N$7="I",'VA_k1=1.0_k2=0.0'!P479,IF($N$7="R",'VA_k1=1.0_k2=0.0'!Q479,IF($N$7="D",'VA_k1=1.0_k2=0.0'!R479,IF($N$7="V",'VA_k1=1.0_k2=0.0'!S479,"")))))))</f>
        <v>0.24673704225551346</v>
      </c>
    </row>
    <row r="481" spans="17:40" x14ac:dyDescent="0.25">
      <c r="Q481" s="133" t="e">
        <f>IF($O$12="X",$Q$9,'RESULTS (2S)'!B495)</f>
        <v>#N/A</v>
      </c>
      <c r="R481" s="133" t="e">
        <f>IF($O$12="X",$R$9,IF($N$7="S1",'RESULTS (2S)'!C495,IF($N$7="S2",'RESULTS (2S)'!D495,IF($N$7="I",'RESULTS (2S)'!E495,IF($N$7="R",'RESULTS (2S)'!F495,IF($N$7="D",'RESULTS (2S)'!G495,IF($N$7="V",'RESULTS (2S)'!H495,"")))))))</f>
        <v>#N/A</v>
      </c>
      <c r="S481" s="133">
        <f>IF($O$13="X",$Q$9,'VA_k1=0.0_k2=1.0'!M480)</f>
        <v>5</v>
      </c>
      <c r="T481" s="133">
        <f>IF($O$13="X",$R$9,IF($N$7="S1",'VA_k1=0.0_k2=1.0'!N480,IF($N$7="S2",'VA_k1=0.0_k2=1.0'!O480,IF($N$7="I",'VA_k1=0.0_k2=1.0'!P480,IF($N$7="R",'VA_k1=0.0_k2=1.0'!Q480,IF($N$7="D",'VA_k1=0.0_k2=1.0'!R480,IF($N$7="V",'VA_k1=0.0_k2=1.0'!S480,"")))))))</f>
        <v>0.24673704225551346</v>
      </c>
      <c r="U481" s="133">
        <f>IF($O$14="X",$Q$9,'VA_k1=0.1_k2=0.9'!M480)</f>
        <v>5</v>
      </c>
      <c r="V481" s="133">
        <f>IF($O$14="X",$R$9,IF($N$7="S1",'VA_k1=0.1_k2=0.9'!N480,IF($N$7="S2",'VA_k1=0.1_k2=0.9'!O480,IF($N$7="I",'VA_k1=0.1_k2=0.9'!P480,IF($N$7="R",'VA_k1=0.1_k2=0.9'!Q480,IF($N$7="D",'VA_k1=0.1_k2=0.9'!R480,IF($N$7="V",'VA_k1=0.1_k2=0.9'!S480,"")))))))</f>
        <v>0.24673704225551346</v>
      </c>
      <c r="W481" s="133">
        <f>IF($O$15="X",$Q$9,'VA_k1=0.2_k2=0.8'!M480)</f>
        <v>5</v>
      </c>
      <c r="X481" s="133">
        <f>IF($O$15="X",$R$9,IF($N$7="S1",'VA_k1=0.2_k2=0.8'!N480,IF($N$7="S2",'VA_k1=0.2_k2=0.8'!O480,IF($N$7="I",'VA_k1=0.2_k2=0.8'!P480,IF($N$7="R",'VA_k1=0.2_k2=0.8'!Q480,IF($N$7="D",'VA_k1=0.2_k2=0.8'!R480,IF($N$7="V",'VA_k1=0.2_k2=0.8'!S480,"")))))))</f>
        <v>0.24673704225551346</v>
      </c>
      <c r="Y481" s="133">
        <f>IF($O$16="X",$Q$9,'VA_k1=0.3_k2=0.7'!M480)</f>
        <v>5</v>
      </c>
      <c r="Z481" s="133">
        <f>IF($O$16="X",$R$9,IF($N$7="S1",'VA_k1=0.3_k2=0.7'!N480,IF($N$7="S2",'VA_k1=0.3_k2=0.7'!O480,IF($N$7="I",'VA_k1=0.3_k2=0.7'!P480,IF($N$7="R",'VA_k1=0.3_k2=0.7'!Q480,IF($N$7="D",'VA_k1=0.3_k2=0.7'!R480,IF($N$7="V",'VA_k1=0.3_k2=0.7'!S480,"")))))))</f>
        <v>0.24673704225551346</v>
      </c>
      <c r="AA481" s="133">
        <f>IF($O$17="X",$Q$9,'VA_k1=0.4_k2=0.6'!M480)</f>
        <v>5</v>
      </c>
      <c r="AB481" s="133">
        <f>IF($O$17="X",$R$9,IF($N$7="S1",'VA_k1=0.4_k2=0.6'!N480,IF($N$7="S2",'VA_k1=0.4_k2=0.6'!O480,IF($N$7="I",'VA_k1=0.4_k2=0.6'!P480,IF($N$7="R",'VA_k1=0.4_k2=0.6'!Q480,IF($N$7="D",'VA_k1=0.4_k2=0.6'!R480,IF($N$7="V",'VA_k1=0.4_k2=0.6'!S480,"")))))))</f>
        <v>0.24673704225551346</v>
      </c>
      <c r="AC481" s="133">
        <f>IF($O$18="X",$Q$9,'VA_k1=0.5_k2=0.5'!M480)</f>
        <v>5</v>
      </c>
      <c r="AD481" s="133">
        <f>IF($O$18="X",$R$9,IF($N$7="S1",'VA_k1=0.5_k2=0.5'!N480,IF($N$7="S2",'VA_k1=0.5_k2=0.5'!O480,IF($N$7="I",'VA_k1=0.5_k2=0.5'!P480,IF($N$7="R",'VA_k1=0.5_k2=0.5'!Q480,IF($N$7="D",'VA_k1=0.5_k2=0.5'!R480,IF($N$7="V",'VA_k1=0.5_k2=0.5'!S480,"")))))))</f>
        <v>0.24673704225551346</v>
      </c>
      <c r="AE481" s="133">
        <f>IF($O$19="X",$Q$9,'VA_k1=0.6_k2=0.4'!M480)</f>
        <v>5</v>
      </c>
      <c r="AF481" s="133">
        <f>IF($O$19="X",$R$9,IF($N$7="S1",'VA_k1=0.6_k2=0.4'!N480,IF($N$7="S2",'VA_k1=0.6_k2=0.4'!O480,IF($N$7="I",'VA_k1=0.6_k2=0.4'!P480,IF($N$7="R",'VA_k1=0.6_k2=0.4'!Q480,IF($N$7="D",'VA_k1=0.6_k2=0.4'!R480,IF($N$7="V",'VA_k1=0.6_k2=0.4'!S480,"")))))))</f>
        <v>0.24673704225551346</v>
      </c>
      <c r="AG481" s="133">
        <f>IF($O$20="X",$Q$9,'VA_k1=0.7_k2=0.3'!M480)</f>
        <v>5</v>
      </c>
      <c r="AH481" s="133">
        <f>IF($O$20="X",$R$9,IF($N$7="S1",'VA_k1=0.7_k2=0.3'!N480,IF($N$7="S2",'VA_k1=0.7_k2=0.3'!O480,IF($N$7="I",'VA_k1=0.7_k2=0.3'!P480,IF($N$7="R",'VA_k1=0.7_k2=0.3'!Q480,IF($N$7="D",'VA_k1=0.7_k2=0.3'!R480,IF($N$7="V",'VA_k1=0.7_k2=0.3'!S480,"")))))))</f>
        <v>0.24673704225551346</v>
      </c>
      <c r="AI481" s="133">
        <f>IF($O$21="X",$Q$9,'VA_k1=0.8_k2=0.2'!M480)</f>
        <v>5</v>
      </c>
      <c r="AJ481" s="133">
        <f>IF($O$21="X",$R$9,IF($N$7="S1",'VA_k1=0.8_k2=0.2'!N480,IF($N$7="S2",'VA_k1=0.8_k2=0.2'!O480,IF($N$7="I",'VA_k1=0.8_k2=0.2'!P480,IF($N$7="R",'VA_k1=0.8_k2=0.2'!Q480,IF($N$7="D",'VA_k1=0.8_k2=0.2'!R480,IF($N$7="V",'VA_k1=0.8_k2=0.2'!S480,"")))))))</f>
        <v>0.24673704225551346</v>
      </c>
      <c r="AK481" s="133" t="e">
        <f>IF($O$22="X",$Q$9,'VA_k1=0.9_k2=0.1'!M480)</f>
        <v>#N/A</v>
      </c>
      <c r="AL481" s="133" t="e">
        <f>IF($O$22="X",$R$9,IF($N$7="S1",'VA_k1=0.9_k2=0.1'!N480,IF($N$7="S2",'VA_k1=0.9_k2=0.1'!O480,IF($N$7="I",'VA_k1=0.9_k2=0.1'!P480,IF($N$7="R",'VA_k1=0.9_k2=0.1'!Q480,IF($N$7="D",'VA_k1=0.9_k2=0.1'!R480,IF($N$7="V",'VA_k1=0.9_k2=0.1'!S480,"")))))))</f>
        <v>#N/A</v>
      </c>
      <c r="AM481" s="133">
        <f>IF($O$23="X",$Q$9,'VA_k1=1.0_k2=0.0'!M480)</f>
        <v>5</v>
      </c>
      <c r="AN481" s="133">
        <f>IF($O$23="X",$R$9,IF($N$7="S1",'VA_k1=1.0_k2=0.0'!N480,IF($N$7="S2",'VA_k1=1.0_k2=0.0'!O480,IF($N$7="I",'VA_k1=1.0_k2=0.0'!P480,IF($N$7="R",'VA_k1=1.0_k2=0.0'!Q480,IF($N$7="D",'VA_k1=1.0_k2=0.0'!R480,IF($N$7="V",'VA_k1=1.0_k2=0.0'!S480,"")))))))</f>
        <v>0.24673704225551346</v>
      </c>
    </row>
    <row r="482" spans="17:40" x14ac:dyDescent="0.25">
      <c r="Q482" s="133" t="e">
        <f>IF($O$12="X",$Q$9,'RESULTS (2S)'!B496)</f>
        <v>#N/A</v>
      </c>
      <c r="R482" s="133" t="e">
        <f>IF($O$12="X",$R$9,IF($N$7="S1",'RESULTS (2S)'!C496,IF($N$7="S2",'RESULTS (2S)'!D496,IF($N$7="I",'RESULTS (2S)'!E496,IF($N$7="R",'RESULTS (2S)'!F496,IF($N$7="D",'RESULTS (2S)'!G496,IF($N$7="V",'RESULTS (2S)'!H496,"")))))))</f>
        <v>#N/A</v>
      </c>
      <c r="S482" s="133">
        <f>IF($O$13="X",$Q$9,'VA_k1=0.0_k2=1.0'!M481)</f>
        <v>5</v>
      </c>
      <c r="T482" s="133">
        <f>IF($O$13="X",$R$9,IF($N$7="S1",'VA_k1=0.0_k2=1.0'!N481,IF($N$7="S2",'VA_k1=0.0_k2=1.0'!O481,IF($N$7="I",'VA_k1=0.0_k2=1.0'!P481,IF($N$7="R",'VA_k1=0.0_k2=1.0'!Q481,IF($N$7="D",'VA_k1=0.0_k2=1.0'!R481,IF($N$7="V",'VA_k1=0.0_k2=1.0'!S481,"")))))))</f>
        <v>0.24673704225551346</v>
      </c>
      <c r="U482" s="133">
        <f>IF($O$14="X",$Q$9,'VA_k1=0.1_k2=0.9'!M481)</f>
        <v>5</v>
      </c>
      <c r="V482" s="133">
        <f>IF($O$14="X",$R$9,IF($N$7="S1",'VA_k1=0.1_k2=0.9'!N481,IF($N$7="S2",'VA_k1=0.1_k2=0.9'!O481,IF($N$7="I",'VA_k1=0.1_k2=0.9'!P481,IF($N$7="R",'VA_k1=0.1_k2=0.9'!Q481,IF($N$7="D",'VA_k1=0.1_k2=0.9'!R481,IF($N$7="V",'VA_k1=0.1_k2=0.9'!S481,"")))))))</f>
        <v>0.24673704225551346</v>
      </c>
      <c r="W482" s="133">
        <f>IF($O$15="X",$Q$9,'VA_k1=0.2_k2=0.8'!M481)</f>
        <v>5</v>
      </c>
      <c r="X482" s="133">
        <f>IF($O$15="X",$R$9,IF($N$7="S1",'VA_k1=0.2_k2=0.8'!N481,IF($N$7="S2",'VA_k1=0.2_k2=0.8'!O481,IF($N$7="I",'VA_k1=0.2_k2=0.8'!P481,IF($N$7="R",'VA_k1=0.2_k2=0.8'!Q481,IF($N$7="D",'VA_k1=0.2_k2=0.8'!R481,IF($N$7="V",'VA_k1=0.2_k2=0.8'!S481,"")))))))</f>
        <v>0.24673704225551346</v>
      </c>
      <c r="Y482" s="133">
        <f>IF($O$16="X",$Q$9,'VA_k1=0.3_k2=0.7'!M481)</f>
        <v>5</v>
      </c>
      <c r="Z482" s="133">
        <f>IF($O$16="X",$R$9,IF($N$7="S1",'VA_k1=0.3_k2=0.7'!N481,IF($N$7="S2",'VA_k1=0.3_k2=0.7'!O481,IF($N$7="I",'VA_k1=0.3_k2=0.7'!P481,IF($N$7="R",'VA_k1=0.3_k2=0.7'!Q481,IF($N$7="D",'VA_k1=0.3_k2=0.7'!R481,IF($N$7="V",'VA_k1=0.3_k2=0.7'!S481,"")))))))</f>
        <v>0.24673704225551346</v>
      </c>
      <c r="AA482" s="133">
        <f>IF($O$17="X",$Q$9,'VA_k1=0.4_k2=0.6'!M481)</f>
        <v>5</v>
      </c>
      <c r="AB482" s="133">
        <f>IF($O$17="X",$R$9,IF($N$7="S1",'VA_k1=0.4_k2=0.6'!N481,IF($N$7="S2",'VA_k1=0.4_k2=0.6'!O481,IF($N$7="I",'VA_k1=0.4_k2=0.6'!P481,IF($N$7="R",'VA_k1=0.4_k2=0.6'!Q481,IF($N$7="D",'VA_k1=0.4_k2=0.6'!R481,IF($N$7="V",'VA_k1=0.4_k2=0.6'!S481,"")))))))</f>
        <v>0.24673704225551346</v>
      </c>
      <c r="AC482" s="133">
        <f>IF($O$18="X",$Q$9,'VA_k1=0.5_k2=0.5'!M481)</f>
        <v>5</v>
      </c>
      <c r="AD482" s="133">
        <f>IF($O$18="X",$R$9,IF($N$7="S1",'VA_k1=0.5_k2=0.5'!N481,IF($N$7="S2",'VA_k1=0.5_k2=0.5'!O481,IF($N$7="I",'VA_k1=0.5_k2=0.5'!P481,IF($N$7="R",'VA_k1=0.5_k2=0.5'!Q481,IF($N$7="D",'VA_k1=0.5_k2=0.5'!R481,IF($N$7="V",'VA_k1=0.5_k2=0.5'!S481,"")))))))</f>
        <v>0.24673704225551346</v>
      </c>
      <c r="AE482" s="133">
        <f>IF($O$19="X",$Q$9,'VA_k1=0.6_k2=0.4'!M481)</f>
        <v>5</v>
      </c>
      <c r="AF482" s="133">
        <f>IF($O$19="X",$R$9,IF($N$7="S1",'VA_k1=0.6_k2=0.4'!N481,IF($N$7="S2",'VA_k1=0.6_k2=0.4'!O481,IF($N$7="I",'VA_k1=0.6_k2=0.4'!P481,IF($N$7="R",'VA_k1=0.6_k2=0.4'!Q481,IF($N$7="D",'VA_k1=0.6_k2=0.4'!R481,IF($N$7="V",'VA_k1=0.6_k2=0.4'!S481,"")))))))</f>
        <v>0.24673704225551346</v>
      </c>
      <c r="AG482" s="133">
        <f>IF($O$20="X",$Q$9,'VA_k1=0.7_k2=0.3'!M481)</f>
        <v>5</v>
      </c>
      <c r="AH482" s="133">
        <f>IF($O$20="X",$R$9,IF($N$7="S1",'VA_k1=0.7_k2=0.3'!N481,IF($N$7="S2",'VA_k1=0.7_k2=0.3'!O481,IF($N$7="I",'VA_k1=0.7_k2=0.3'!P481,IF($N$7="R",'VA_k1=0.7_k2=0.3'!Q481,IF($N$7="D",'VA_k1=0.7_k2=0.3'!R481,IF($N$7="V",'VA_k1=0.7_k2=0.3'!S481,"")))))))</f>
        <v>0.24673704225551346</v>
      </c>
      <c r="AI482" s="133">
        <f>IF($O$21="X",$Q$9,'VA_k1=0.8_k2=0.2'!M481)</f>
        <v>5</v>
      </c>
      <c r="AJ482" s="133">
        <f>IF($O$21="X",$R$9,IF($N$7="S1",'VA_k1=0.8_k2=0.2'!N481,IF($N$7="S2",'VA_k1=0.8_k2=0.2'!O481,IF($N$7="I",'VA_k1=0.8_k2=0.2'!P481,IF($N$7="R",'VA_k1=0.8_k2=0.2'!Q481,IF($N$7="D",'VA_k1=0.8_k2=0.2'!R481,IF($N$7="V",'VA_k1=0.8_k2=0.2'!S481,"")))))))</f>
        <v>0.24673704225551346</v>
      </c>
      <c r="AK482" s="133" t="e">
        <f>IF($O$22="X",$Q$9,'VA_k1=0.9_k2=0.1'!M481)</f>
        <v>#N/A</v>
      </c>
      <c r="AL482" s="133" t="e">
        <f>IF($O$22="X",$R$9,IF($N$7="S1",'VA_k1=0.9_k2=0.1'!N481,IF($N$7="S2",'VA_k1=0.9_k2=0.1'!O481,IF($N$7="I",'VA_k1=0.9_k2=0.1'!P481,IF($N$7="R",'VA_k1=0.9_k2=0.1'!Q481,IF($N$7="D",'VA_k1=0.9_k2=0.1'!R481,IF($N$7="V",'VA_k1=0.9_k2=0.1'!S481,"")))))))</f>
        <v>#N/A</v>
      </c>
      <c r="AM482" s="133">
        <f>IF($O$23="X",$Q$9,'VA_k1=1.0_k2=0.0'!M481)</f>
        <v>5</v>
      </c>
      <c r="AN482" s="133">
        <f>IF($O$23="X",$R$9,IF($N$7="S1",'VA_k1=1.0_k2=0.0'!N481,IF($N$7="S2",'VA_k1=1.0_k2=0.0'!O481,IF($N$7="I",'VA_k1=1.0_k2=0.0'!P481,IF($N$7="R",'VA_k1=1.0_k2=0.0'!Q481,IF($N$7="D",'VA_k1=1.0_k2=0.0'!R481,IF($N$7="V",'VA_k1=1.0_k2=0.0'!S481,"")))))))</f>
        <v>0.24673704225551346</v>
      </c>
    </row>
    <row r="483" spans="17:40" x14ac:dyDescent="0.25">
      <c r="Q483" s="133" t="e">
        <f>IF($O$12="X",$Q$9,'RESULTS (2S)'!B497)</f>
        <v>#N/A</v>
      </c>
      <c r="R483" s="133" t="e">
        <f>IF($O$12="X",$R$9,IF($N$7="S1",'RESULTS (2S)'!C497,IF($N$7="S2",'RESULTS (2S)'!D497,IF($N$7="I",'RESULTS (2S)'!E497,IF($N$7="R",'RESULTS (2S)'!F497,IF($N$7="D",'RESULTS (2S)'!G497,IF($N$7="V",'RESULTS (2S)'!H497,"")))))))</f>
        <v>#N/A</v>
      </c>
      <c r="S483" s="133">
        <f>IF($O$13="X",$Q$9,'VA_k1=0.0_k2=1.0'!M482)</f>
        <v>5</v>
      </c>
      <c r="T483" s="133">
        <f>IF($O$13="X",$R$9,IF($N$7="S1",'VA_k1=0.0_k2=1.0'!N482,IF($N$7="S2",'VA_k1=0.0_k2=1.0'!O482,IF($N$7="I",'VA_k1=0.0_k2=1.0'!P482,IF($N$7="R",'VA_k1=0.0_k2=1.0'!Q482,IF($N$7="D",'VA_k1=0.0_k2=1.0'!R482,IF($N$7="V",'VA_k1=0.0_k2=1.0'!S482,"")))))))</f>
        <v>0.24673704225551346</v>
      </c>
      <c r="U483" s="133">
        <f>IF($O$14="X",$Q$9,'VA_k1=0.1_k2=0.9'!M482)</f>
        <v>5</v>
      </c>
      <c r="V483" s="133">
        <f>IF($O$14="X",$R$9,IF($N$7="S1",'VA_k1=0.1_k2=0.9'!N482,IF($N$7="S2",'VA_k1=0.1_k2=0.9'!O482,IF($N$7="I",'VA_k1=0.1_k2=0.9'!P482,IF($N$7="R",'VA_k1=0.1_k2=0.9'!Q482,IF($N$7="D",'VA_k1=0.1_k2=0.9'!R482,IF($N$7="V",'VA_k1=0.1_k2=0.9'!S482,"")))))))</f>
        <v>0.24673704225551346</v>
      </c>
      <c r="W483" s="133">
        <f>IF($O$15="X",$Q$9,'VA_k1=0.2_k2=0.8'!M482)</f>
        <v>5</v>
      </c>
      <c r="X483" s="133">
        <f>IF($O$15="X",$R$9,IF($N$7="S1",'VA_k1=0.2_k2=0.8'!N482,IF($N$7="S2",'VA_k1=0.2_k2=0.8'!O482,IF($N$7="I",'VA_k1=0.2_k2=0.8'!P482,IF($N$7="R",'VA_k1=0.2_k2=0.8'!Q482,IF($N$7="D",'VA_k1=0.2_k2=0.8'!R482,IF($N$7="V",'VA_k1=0.2_k2=0.8'!S482,"")))))))</f>
        <v>0.24673704225551346</v>
      </c>
      <c r="Y483" s="133">
        <f>IF($O$16="X",$Q$9,'VA_k1=0.3_k2=0.7'!M482)</f>
        <v>5</v>
      </c>
      <c r="Z483" s="133">
        <f>IF($O$16="X",$R$9,IF($N$7="S1",'VA_k1=0.3_k2=0.7'!N482,IF($N$7="S2",'VA_k1=0.3_k2=0.7'!O482,IF($N$7="I",'VA_k1=0.3_k2=0.7'!P482,IF($N$7="R",'VA_k1=0.3_k2=0.7'!Q482,IF($N$7="D",'VA_k1=0.3_k2=0.7'!R482,IF($N$7="V",'VA_k1=0.3_k2=0.7'!S482,"")))))))</f>
        <v>0.24673704225551346</v>
      </c>
      <c r="AA483" s="133">
        <f>IF($O$17="X",$Q$9,'VA_k1=0.4_k2=0.6'!M482)</f>
        <v>5</v>
      </c>
      <c r="AB483" s="133">
        <f>IF($O$17="X",$R$9,IF($N$7="S1",'VA_k1=0.4_k2=0.6'!N482,IF($N$7="S2",'VA_k1=0.4_k2=0.6'!O482,IF($N$7="I",'VA_k1=0.4_k2=0.6'!P482,IF($N$7="R",'VA_k1=0.4_k2=0.6'!Q482,IF($N$7="D",'VA_k1=0.4_k2=0.6'!R482,IF($N$7="V",'VA_k1=0.4_k2=0.6'!S482,"")))))))</f>
        <v>0.24673704225551346</v>
      </c>
      <c r="AC483" s="133">
        <f>IF($O$18="X",$Q$9,'VA_k1=0.5_k2=0.5'!M482)</f>
        <v>5</v>
      </c>
      <c r="AD483" s="133">
        <f>IF($O$18="X",$R$9,IF($N$7="S1",'VA_k1=0.5_k2=0.5'!N482,IF($N$7="S2",'VA_k1=0.5_k2=0.5'!O482,IF($N$7="I",'VA_k1=0.5_k2=0.5'!P482,IF($N$7="R",'VA_k1=0.5_k2=0.5'!Q482,IF($N$7="D",'VA_k1=0.5_k2=0.5'!R482,IF($N$7="V",'VA_k1=0.5_k2=0.5'!S482,"")))))))</f>
        <v>0.24673704225551346</v>
      </c>
      <c r="AE483" s="133">
        <f>IF($O$19="X",$Q$9,'VA_k1=0.6_k2=0.4'!M482)</f>
        <v>5</v>
      </c>
      <c r="AF483" s="133">
        <f>IF($O$19="X",$R$9,IF($N$7="S1",'VA_k1=0.6_k2=0.4'!N482,IF($N$7="S2",'VA_k1=0.6_k2=0.4'!O482,IF($N$7="I",'VA_k1=0.6_k2=0.4'!P482,IF($N$7="R",'VA_k1=0.6_k2=0.4'!Q482,IF($N$7="D",'VA_k1=0.6_k2=0.4'!R482,IF($N$7="V",'VA_k1=0.6_k2=0.4'!S482,"")))))))</f>
        <v>0.24673704225551346</v>
      </c>
      <c r="AG483" s="133">
        <f>IF($O$20="X",$Q$9,'VA_k1=0.7_k2=0.3'!M482)</f>
        <v>5</v>
      </c>
      <c r="AH483" s="133">
        <f>IF($O$20="X",$R$9,IF($N$7="S1",'VA_k1=0.7_k2=0.3'!N482,IF($N$7="S2",'VA_k1=0.7_k2=0.3'!O482,IF($N$7="I",'VA_k1=0.7_k2=0.3'!P482,IF($N$7="R",'VA_k1=0.7_k2=0.3'!Q482,IF($N$7="D",'VA_k1=0.7_k2=0.3'!R482,IF($N$7="V",'VA_k1=0.7_k2=0.3'!S482,"")))))))</f>
        <v>0.24673704225551346</v>
      </c>
      <c r="AI483" s="133">
        <f>IF($O$21="X",$Q$9,'VA_k1=0.8_k2=0.2'!M482)</f>
        <v>5</v>
      </c>
      <c r="AJ483" s="133">
        <f>IF($O$21="X",$R$9,IF($N$7="S1",'VA_k1=0.8_k2=0.2'!N482,IF($N$7="S2",'VA_k1=0.8_k2=0.2'!O482,IF($N$7="I",'VA_k1=0.8_k2=0.2'!P482,IF($N$7="R",'VA_k1=0.8_k2=0.2'!Q482,IF($N$7="D",'VA_k1=0.8_k2=0.2'!R482,IF($N$7="V",'VA_k1=0.8_k2=0.2'!S482,"")))))))</f>
        <v>0.24673704225551346</v>
      </c>
      <c r="AK483" s="133" t="e">
        <f>IF($O$22="X",$Q$9,'VA_k1=0.9_k2=0.1'!M482)</f>
        <v>#N/A</v>
      </c>
      <c r="AL483" s="133" t="e">
        <f>IF($O$22="X",$R$9,IF($N$7="S1",'VA_k1=0.9_k2=0.1'!N482,IF($N$7="S2",'VA_k1=0.9_k2=0.1'!O482,IF($N$7="I",'VA_k1=0.9_k2=0.1'!P482,IF($N$7="R",'VA_k1=0.9_k2=0.1'!Q482,IF($N$7="D",'VA_k1=0.9_k2=0.1'!R482,IF($N$7="V",'VA_k1=0.9_k2=0.1'!S482,"")))))))</f>
        <v>#N/A</v>
      </c>
      <c r="AM483" s="133">
        <f>IF($O$23="X",$Q$9,'VA_k1=1.0_k2=0.0'!M482)</f>
        <v>5</v>
      </c>
      <c r="AN483" s="133">
        <f>IF($O$23="X",$R$9,IF($N$7="S1",'VA_k1=1.0_k2=0.0'!N482,IF($N$7="S2",'VA_k1=1.0_k2=0.0'!O482,IF($N$7="I",'VA_k1=1.0_k2=0.0'!P482,IF($N$7="R",'VA_k1=1.0_k2=0.0'!Q482,IF($N$7="D",'VA_k1=1.0_k2=0.0'!R482,IF($N$7="V",'VA_k1=1.0_k2=0.0'!S482,"")))))))</f>
        <v>0.24673704225551346</v>
      </c>
    </row>
    <row r="484" spans="17:40" x14ac:dyDescent="0.25">
      <c r="Q484" s="133" t="e">
        <f>IF($O$12="X",$Q$9,'RESULTS (2S)'!B498)</f>
        <v>#N/A</v>
      </c>
      <c r="R484" s="133" t="e">
        <f>IF($O$12="X",$R$9,IF($N$7="S1",'RESULTS (2S)'!C498,IF($N$7="S2",'RESULTS (2S)'!D498,IF($N$7="I",'RESULTS (2S)'!E498,IF($N$7="R",'RESULTS (2S)'!F498,IF($N$7="D",'RESULTS (2S)'!G498,IF($N$7="V",'RESULTS (2S)'!H498,"")))))))</f>
        <v>#N/A</v>
      </c>
      <c r="S484" s="133">
        <f>IF($O$13="X",$Q$9,'VA_k1=0.0_k2=1.0'!M483)</f>
        <v>5</v>
      </c>
      <c r="T484" s="133">
        <f>IF($O$13="X",$R$9,IF($N$7="S1",'VA_k1=0.0_k2=1.0'!N483,IF($N$7="S2",'VA_k1=0.0_k2=1.0'!O483,IF($N$7="I",'VA_k1=0.0_k2=1.0'!P483,IF($N$7="R",'VA_k1=0.0_k2=1.0'!Q483,IF($N$7="D",'VA_k1=0.0_k2=1.0'!R483,IF($N$7="V",'VA_k1=0.0_k2=1.0'!S483,"")))))))</f>
        <v>0.24673704225551346</v>
      </c>
      <c r="U484" s="133">
        <f>IF($O$14="X",$Q$9,'VA_k1=0.1_k2=0.9'!M483)</f>
        <v>5</v>
      </c>
      <c r="V484" s="133">
        <f>IF($O$14="X",$R$9,IF($N$7="S1",'VA_k1=0.1_k2=0.9'!N483,IF($N$7="S2",'VA_k1=0.1_k2=0.9'!O483,IF($N$7="I",'VA_k1=0.1_k2=0.9'!P483,IF($N$7="R",'VA_k1=0.1_k2=0.9'!Q483,IF($N$7="D",'VA_k1=0.1_k2=0.9'!R483,IF($N$7="V",'VA_k1=0.1_k2=0.9'!S483,"")))))))</f>
        <v>0.24673704225551346</v>
      </c>
      <c r="W484" s="133">
        <f>IF($O$15="X",$Q$9,'VA_k1=0.2_k2=0.8'!M483)</f>
        <v>5</v>
      </c>
      <c r="X484" s="133">
        <f>IF($O$15="X",$R$9,IF($N$7="S1",'VA_k1=0.2_k2=0.8'!N483,IF($N$7="S2",'VA_k1=0.2_k2=0.8'!O483,IF($N$7="I",'VA_k1=0.2_k2=0.8'!P483,IF($N$7="R",'VA_k1=0.2_k2=0.8'!Q483,IF($N$7="D",'VA_k1=0.2_k2=0.8'!R483,IF($N$7="V",'VA_k1=0.2_k2=0.8'!S483,"")))))))</f>
        <v>0.24673704225551346</v>
      </c>
      <c r="Y484" s="133">
        <f>IF($O$16="X",$Q$9,'VA_k1=0.3_k2=0.7'!M483)</f>
        <v>5</v>
      </c>
      <c r="Z484" s="133">
        <f>IF($O$16="X",$R$9,IF($N$7="S1",'VA_k1=0.3_k2=0.7'!N483,IF($N$7="S2",'VA_k1=0.3_k2=0.7'!O483,IF($N$7="I",'VA_k1=0.3_k2=0.7'!P483,IF($N$7="R",'VA_k1=0.3_k2=0.7'!Q483,IF($N$7="D",'VA_k1=0.3_k2=0.7'!R483,IF($N$7="V",'VA_k1=0.3_k2=0.7'!S483,"")))))))</f>
        <v>0.24673704225551346</v>
      </c>
      <c r="AA484" s="133">
        <f>IF($O$17="X",$Q$9,'VA_k1=0.4_k2=0.6'!M483)</f>
        <v>5</v>
      </c>
      <c r="AB484" s="133">
        <f>IF($O$17="X",$R$9,IF($N$7="S1",'VA_k1=0.4_k2=0.6'!N483,IF($N$7="S2",'VA_k1=0.4_k2=0.6'!O483,IF($N$7="I",'VA_k1=0.4_k2=0.6'!P483,IF($N$7="R",'VA_k1=0.4_k2=0.6'!Q483,IF($N$7="D",'VA_k1=0.4_k2=0.6'!R483,IF($N$7="V",'VA_k1=0.4_k2=0.6'!S483,"")))))))</f>
        <v>0.24673704225551346</v>
      </c>
      <c r="AC484" s="133">
        <f>IF($O$18="X",$Q$9,'VA_k1=0.5_k2=0.5'!M483)</f>
        <v>5</v>
      </c>
      <c r="AD484" s="133">
        <f>IF($O$18="X",$R$9,IF($N$7="S1",'VA_k1=0.5_k2=0.5'!N483,IF($N$7="S2",'VA_k1=0.5_k2=0.5'!O483,IF($N$7="I",'VA_k1=0.5_k2=0.5'!P483,IF($N$7="R",'VA_k1=0.5_k2=0.5'!Q483,IF($N$7="D",'VA_k1=0.5_k2=0.5'!R483,IF($N$7="V",'VA_k1=0.5_k2=0.5'!S483,"")))))))</f>
        <v>0.24673704225551346</v>
      </c>
      <c r="AE484" s="133">
        <f>IF($O$19="X",$Q$9,'VA_k1=0.6_k2=0.4'!M483)</f>
        <v>5</v>
      </c>
      <c r="AF484" s="133">
        <f>IF($O$19="X",$R$9,IF($N$7="S1",'VA_k1=0.6_k2=0.4'!N483,IF($N$7="S2",'VA_k1=0.6_k2=0.4'!O483,IF($N$7="I",'VA_k1=0.6_k2=0.4'!P483,IF($N$7="R",'VA_k1=0.6_k2=0.4'!Q483,IF($N$7="D",'VA_k1=0.6_k2=0.4'!R483,IF($N$7="V",'VA_k1=0.6_k2=0.4'!S483,"")))))))</f>
        <v>0.24673704225551346</v>
      </c>
      <c r="AG484" s="133">
        <f>IF($O$20="X",$Q$9,'VA_k1=0.7_k2=0.3'!M483)</f>
        <v>5</v>
      </c>
      <c r="AH484" s="133">
        <f>IF($O$20="X",$R$9,IF($N$7="S1",'VA_k1=0.7_k2=0.3'!N483,IF($N$7="S2",'VA_k1=0.7_k2=0.3'!O483,IF($N$7="I",'VA_k1=0.7_k2=0.3'!P483,IF($N$7="R",'VA_k1=0.7_k2=0.3'!Q483,IF($N$7="D",'VA_k1=0.7_k2=0.3'!R483,IF($N$7="V",'VA_k1=0.7_k2=0.3'!S483,"")))))))</f>
        <v>0.24673704225551346</v>
      </c>
      <c r="AI484" s="133">
        <f>IF($O$21="X",$Q$9,'VA_k1=0.8_k2=0.2'!M483)</f>
        <v>5</v>
      </c>
      <c r="AJ484" s="133">
        <f>IF($O$21="X",$R$9,IF($N$7="S1",'VA_k1=0.8_k2=0.2'!N483,IF($N$7="S2",'VA_k1=0.8_k2=0.2'!O483,IF($N$7="I",'VA_k1=0.8_k2=0.2'!P483,IF($N$7="R",'VA_k1=0.8_k2=0.2'!Q483,IF($N$7="D",'VA_k1=0.8_k2=0.2'!R483,IF($N$7="V",'VA_k1=0.8_k2=0.2'!S483,"")))))))</f>
        <v>0.24673704225551346</v>
      </c>
      <c r="AK484" s="133" t="e">
        <f>IF($O$22="X",$Q$9,'VA_k1=0.9_k2=0.1'!M483)</f>
        <v>#N/A</v>
      </c>
      <c r="AL484" s="133" t="e">
        <f>IF($O$22="X",$R$9,IF($N$7="S1",'VA_k1=0.9_k2=0.1'!N483,IF($N$7="S2",'VA_k1=0.9_k2=0.1'!O483,IF($N$7="I",'VA_k1=0.9_k2=0.1'!P483,IF($N$7="R",'VA_k1=0.9_k2=0.1'!Q483,IF($N$7="D",'VA_k1=0.9_k2=0.1'!R483,IF($N$7="V",'VA_k1=0.9_k2=0.1'!S483,"")))))))</f>
        <v>#N/A</v>
      </c>
      <c r="AM484" s="133">
        <f>IF($O$23="X",$Q$9,'VA_k1=1.0_k2=0.0'!M483)</f>
        <v>5</v>
      </c>
      <c r="AN484" s="133">
        <f>IF($O$23="X",$R$9,IF($N$7="S1",'VA_k1=1.0_k2=0.0'!N483,IF($N$7="S2",'VA_k1=1.0_k2=0.0'!O483,IF($N$7="I",'VA_k1=1.0_k2=0.0'!P483,IF($N$7="R",'VA_k1=1.0_k2=0.0'!Q483,IF($N$7="D",'VA_k1=1.0_k2=0.0'!R483,IF($N$7="V",'VA_k1=1.0_k2=0.0'!S483,"")))))))</f>
        <v>0.24673704225551346</v>
      </c>
    </row>
    <row r="485" spans="17:40" x14ac:dyDescent="0.25">
      <c r="Q485" s="133" t="e">
        <f>IF($O$12="X",$Q$9,'RESULTS (2S)'!B499)</f>
        <v>#N/A</v>
      </c>
      <c r="R485" s="133" t="e">
        <f>IF($O$12="X",$R$9,IF($N$7="S1",'RESULTS (2S)'!C499,IF($N$7="S2",'RESULTS (2S)'!D499,IF($N$7="I",'RESULTS (2S)'!E499,IF($N$7="R",'RESULTS (2S)'!F499,IF($N$7="D",'RESULTS (2S)'!G499,IF($N$7="V",'RESULTS (2S)'!H499,"")))))))</f>
        <v>#N/A</v>
      </c>
      <c r="S485" s="133">
        <f>IF($O$13="X",$Q$9,'VA_k1=0.0_k2=1.0'!M484)</f>
        <v>5</v>
      </c>
      <c r="T485" s="133">
        <f>IF($O$13="X",$R$9,IF($N$7="S1",'VA_k1=0.0_k2=1.0'!N484,IF($N$7="S2",'VA_k1=0.0_k2=1.0'!O484,IF($N$7="I",'VA_k1=0.0_k2=1.0'!P484,IF($N$7="R",'VA_k1=0.0_k2=1.0'!Q484,IF($N$7="D",'VA_k1=0.0_k2=1.0'!R484,IF($N$7="V",'VA_k1=0.0_k2=1.0'!S484,"")))))))</f>
        <v>0.24673704225551346</v>
      </c>
      <c r="U485" s="133">
        <f>IF($O$14="X",$Q$9,'VA_k1=0.1_k2=0.9'!M484)</f>
        <v>5</v>
      </c>
      <c r="V485" s="133">
        <f>IF($O$14="X",$R$9,IF($N$7="S1",'VA_k1=0.1_k2=0.9'!N484,IF($N$7="S2",'VA_k1=0.1_k2=0.9'!O484,IF($N$7="I",'VA_k1=0.1_k2=0.9'!P484,IF($N$7="R",'VA_k1=0.1_k2=0.9'!Q484,IF($N$7="D",'VA_k1=0.1_k2=0.9'!R484,IF($N$7="V",'VA_k1=0.1_k2=0.9'!S484,"")))))))</f>
        <v>0.24673704225551346</v>
      </c>
      <c r="W485" s="133">
        <f>IF($O$15="X",$Q$9,'VA_k1=0.2_k2=0.8'!M484)</f>
        <v>5</v>
      </c>
      <c r="X485" s="133">
        <f>IF($O$15="X",$R$9,IF($N$7="S1",'VA_k1=0.2_k2=0.8'!N484,IF($N$7="S2",'VA_k1=0.2_k2=0.8'!O484,IF($N$7="I",'VA_k1=0.2_k2=0.8'!P484,IF($N$7="R",'VA_k1=0.2_k2=0.8'!Q484,IF($N$7="D",'VA_k1=0.2_k2=0.8'!R484,IF($N$7="V",'VA_k1=0.2_k2=0.8'!S484,"")))))))</f>
        <v>0.24673704225551346</v>
      </c>
      <c r="Y485" s="133">
        <f>IF($O$16="X",$Q$9,'VA_k1=0.3_k2=0.7'!M484)</f>
        <v>5</v>
      </c>
      <c r="Z485" s="133">
        <f>IF($O$16="X",$R$9,IF($N$7="S1",'VA_k1=0.3_k2=0.7'!N484,IF($N$7="S2",'VA_k1=0.3_k2=0.7'!O484,IF($N$7="I",'VA_k1=0.3_k2=0.7'!P484,IF($N$7="R",'VA_k1=0.3_k2=0.7'!Q484,IF($N$7="D",'VA_k1=0.3_k2=0.7'!R484,IF($N$7="V",'VA_k1=0.3_k2=0.7'!S484,"")))))))</f>
        <v>0.24673704225551346</v>
      </c>
      <c r="AA485" s="133">
        <f>IF($O$17="X",$Q$9,'VA_k1=0.4_k2=0.6'!M484)</f>
        <v>5</v>
      </c>
      <c r="AB485" s="133">
        <f>IF($O$17="X",$R$9,IF($N$7="S1",'VA_k1=0.4_k2=0.6'!N484,IF($N$7="S2",'VA_k1=0.4_k2=0.6'!O484,IF($N$7="I",'VA_k1=0.4_k2=0.6'!P484,IF($N$7="R",'VA_k1=0.4_k2=0.6'!Q484,IF($N$7="D",'VA_k1=0.4_k2=0.6'!R484,IF($N$7="V",'VA_k1=0.4_k2=0.6'!S484,"")))))))</f>
        <v>0.24673704225551346</v>
      </c>
      <c r="AC485" s="133">
        <f>IF($O$18="X",$Q$9,'VA_k1=0.5_k2=0.5'!M484)</f>
        <v>5</v>
      </c>
      <c r="AD485" s="133">
        <f>IF($O$18="X",$R$9,IF($N$7="S1",'VA_k1=0.5_k2=0.5'!N484,IF($N$7="S2",'VA_k1=0.5_k2=0.5'!O484,IF($N$7="I",'VA_k1=0.5_k2=0.5'!P484,IF($N$7="R",'VA_k1=0.5_k2=0.5'!Q484,IF($N$7="D",'VA_k1=0.5_k2=0.5'!R484,IF($N$7="V",'VA_k1=0.5_k2=0.5'!S484,"")))))))</f>
        <v>0.24673704225551346</v>
      </c>
      <c r="AE485" s="133">
        <f>IF($O$19="X",$Q$9,'VA_k1=0.6_k2=0.4'!M484)</f>
        <v>5</v>
      </c>
      <c r="AF485" s="133">
        <f>IF($O$19="X",$R$9,IF($N$7="S1",'VA_k1=0.6_k2=0.4'!N484,IF($N$7="S2",'VA_k1=0.6_k2=0.4'!O484,IF($N$7="I",'VA_k1=0.6_k2=0.4'!P484,IF($N$7="R",'VA_k1=0.6_k2=0.4'!Q484,IF($N$7="D",'VA_k1=0.6_k2=0.4'!R484,IF($N$7="V",'VA_k1=0.6_k2=0.4'!S484,"")))))))</f>
        <v>0.24673704225551346</v>
      </c>
      <c r="AG485" s="133">
        <f>IF($O$20="X",$Q$9,'VA_k1=0.7_k2=0.3'!M484)</f>
        <v>5</v>
      </c>
      <c r="AH485" s="133">
        <f>IF($O$20="X",$R$9,IF($N$7="S1",'VA_k1=0.7_k2=0.3'!N484,IF($N$7="S2",'VA_k1=0.7_k2=0.3'!O484,IF($N$7="I",'VA_k1=0.7_k2=0.3'!P484,IF($N$7="R",'VA_k1=0.7_k2=0.3'!Q484,IF($N$7="D",'VA_k1=0.7_k2=0.3'!R484,IF($N$7="V",'VA_k1=0.7_k2=0.3'!S484,"")))))))</f>
        <v>0.24673704225551346</v>
      </c>
      <c r="AI485" s="133">
        <f>IF($O$21="X",$Q$9,'VA_k1=0.8_k2=0.2'!M484)</f>
        <v>5</v>
      </c>
      <c r="AJ485" s="133">
        <f>IF($O$21="X",$R$9,IF($N$7="S1",'VA_k1=0.8_k2=0.2'!N484,IF($N$7="S2",'VA_k1=0.8_k2=0.2'!O484,IF($N$7="I",'VA_k1=0.8_k2=0.2'!P484,IF($N$7="R",'VA_k1=0.8_k2=0.2'!Q484,IF($N$7="D",'VA_k1=0.8_k2=0.2'!R484,IF($N$7="V",'VA_k1=0.8_k2=0.2'!S484,"")))))))</f>
        <v>0.24673704225551346</v>
      </c>
      <c r="AK485" s="133" t="e">
        <f>IF($O$22="X",$Q$9,'VA_k1=0.9_k2=0.1'!M484)</f>
        <v>#N/A</v>
      </c>
      <c r="AL485" s="133" t="e">
        <f>IF($O$22="X",$R$9,IF($N$7="S1",'VA_k1=0.9_k2=0.1'!N484,IF($N$7="S2",'VA_k1=0.9_k2=0.1'!O484,IF($N$7="I",'VA_k1=0.9_k2=0.1'!P484,IF($N$7="R",'VA_k1=0.9_k2=0.1'!Q484,IF($N$7="D",'VA_k1=0.9_k2=0.1'!R484,IF($N$7="V",'VA_k1=0.9_k2=0.1'!S484,"")))))))</f>
        <v>#N/A</v>
      </c>
      <c r="AM485" s="133">
        <f>IF($O$23="X",$Q$9,'VA_k1=1.0_k2=0.0'!M484)</f>
        <v>5</v>
      </c>
      <c r="AN485" s="133">
        <f>IF($O$23="X",$R$9,IF($N$7="S1",'VA_k1=1.0_k2=0.0'!N484,IF($N$7="S2",'VA_k1=1.0_k2=0.0'!O484,IF($N$7="I",'VA_k1=1.0_k2=0.0'!P484,IF($N$7="R",'VA_k1=1.0_k2=0.0'!Q484,IF($N$7="D",'VA_k1=1.0_k2=0.0'!R484,IF($N$7="V",'VA_k1=1.0_k2=0.0'!S484,"")))))))</f>
        <v>0.24673704225551346</v>
      </c>
    </row>
    <row r="486" spans="17:40" x14ac:dyDescent="0.25">
      <c r="Q486" s="133" t="e">
        <f>IF($O$12="X",$Q$9,'RESULTS (2S)'!B500)</f>
        <v>#N/A</v>
      </c>
      <c r="R486" s="133" t="e">
        <f>IF($O$12="X",$R$9,IF($N$7="S1",'RESULTS (2S)'!C500,IF($N$7="S2",'RESULTS (2S)'!D500,IF($N$7="I",'RESULTS (2S)'!E500,IF($N$7="R",'RESULTS (2S)'!F500,IF($N$7="D",'RESULTS (2S)'!G500,IF($N$7="V",'RESULTS (2S)'!H500,"")))))))</f>
        <v>#N/A</v>
      </c>
      <c r="S486" s="133">
        <f>IF($O$13="X",$Q$9,'VA_k1=0.0_k2=1.0'!M485)</f>
        <v>5</v>
      </c>
      <c r="T486" s="133">
        <f>IF($O$13="X",$R$9,IF($N$7="S1",'VA_k1=0.0_k2=1.0'!N485,IF($N$7="S2",'VA_k1=0.0_k2=1.0'!O485,IF($N$7="I",'VA_k1=0.0_k2=1.0'!P485,IF($N$7="R",'VA_k1=0.0_k2=1.0'!Q485,IF($N$7="D",'VA_k1=0.0_k2=1.0'!R485,IF($N$7="V",'VA_k1=0.0_k2=1.0'!S485,"")))))))</f>
        <v>0.24673704225551346</v>
      </c>
      <c r="U486" s="133">
        <f>IF($O$14="X",$Q$9,'VA_k1=0.1_k2=0.9'!M485)</f>
        <v>5</v>
      </c>
      <c r="V486" s="133">
        <f>IF($O$14="X",$R$9,IF($N$7="S1",'VA_k1=0.1_k2=0.9'!N485,IF($N$7="S2",'VA_k1=0.1_k2=0.9'!O485,IF($N$7="I",'VA_k1=0.1_k2=0.9'!P485,IF($N$7="R",'VA_k1=0.1_k2=0.9'!Q485,IF($N$7="D",'VA_k1=0.1_k2=0.9'!R485,IF($N$7="V",'VA_k1=0.1_k2=0.9'!S485,"")))))))</f>
        <v>0.24673704225551346</v>
      </c>
      <c r="W486" s="133">
        <f>IF($O$15="X",$Q$9,'VA_k1=0.2_k2=0.8'!M485)</f>
        <v>5</v>
      </c>
      <c r="X486" s="133">
        <f>IF($O$15="X",$R$9,IF($N$7="S1",'VA_k1=0.2_k2=0.8'!N485,IF($N$7="S2",'VA_k1=0.2_k2=0.8'!O485,IF($N$7="I",'VA_k1=0.2_k2=0.8'!P485,IF($N$7="R",'VA_k1=0.2_k2=0.8'!Q485,IF($N$7="D",'VA_k1=0.2_k2=0.8'!R485,IF($N$7="V",'VA_k1=0.2_k2=0.8'!S485,"")))))))</f>
        <v>0.24673704225551346</v>
      </c>
      <c r="Y486" s="133">
        <f>IF($O$16="X",$Q$9,'VA_k1=0.3_k2=0.7'!M485)</f>
        <v>5</v>
      </c>
      <c r="Z486" s="133">
        <f>IF($O$16="X",$R$9,IF($N$7="S1",'VA_k1=0.3_k2=0.7'!N485,IF($N$7="S2",'VA_k1=0.3_k2=0.7'!O485,IF($N$7="I",'VA_k1=0.3_k2=0.7'!P485,IF($N$7="R",'VA_k1=0.3_k2=0.7'!Q485,IF($N$7="D",'VA_k1=0.3_k2=0.7'!R485,IF($N$7="V",'VA_k1=0.3_k2=0.7'!S485,"")))))))</f>
        <v>0.24673704225551346</v>
      </c>
      <c r="AA486" s="133">
        <f>IF($O$17="X",$Q$9,'VA_k1=0.4_k2=0.6'!M485)</f>
        <v>5</v>
      </c>
      <c r="AB486" s="133">
        <f>IF($O$17="X",$R$9,IF($N$7="S1",'VA_k1=0.4_k2=0.6'!N485,IF($N$7="S2",'VA_k1=0.4_k2=0.6'!O485,IF($N$7="I",'VA_k1=0.4_k2=0.6'!P485,IF($N$7="R",'VA_k1=0.4_k2=0.6'!Q485,IF($N$7="D",'VA_k1=0.4_k2=0.6'!R485,IF($N$7="V",'VA_k1=0.4_k2=0.6'!S485,"")))))))</f>
        <v>0.24673704225551346</v>
      </c>
      <c r="AC486" s="133">
        <f>IF($O$18="X",$Q$9,'VA_k1=0.5_k2=0.5'!M485)</f>
        <v>5</v>
      </c>
      <c r="AD486" s="133">
        <f>IF($O$18="X",$R$9,IF($N$7="S1",'VA_k1=0.5_k2=0.5'!N485,IF($N$7="S2",'VA_k1=0.5_k2=0.5'!O485,IF($N$7="I",'VA_k1=0.5_k2=0.5'!P485,IF($N$7="R",'VA_k1=0.5_k2=0.5'!Q485,IF($N$7="D",'VA_k1=0.5_k2=0.5'!R485,IF($N$7="V",'VA_k1=0.5_k2=0.5'!S485,"")))))))</f>
        <v>0.24673704225551346</v>
      </c>
      <c r="AE486" s="133">
        <f>IF($O$19="X",$Q$9,'VA_k1=0.6_k2=0.4'!M485)</f>
        <v>5</v>
      </c>
      <c r="AF486" s="133">
        <f>IF($O$19="X",$R$9,IF($N$7="S1",'VA_k1=0.6_k2=0.4'!N485,IF($N$7="S2",'VA_k1=0.6_k2=0.4'!O485,IF($N$7="I",'VA_k1=0.6_k2=0.4'!P485,IF($N$7="R",'VA_k1=0.6_k2=0.4'!Q485,IF($N$7="D",'VA_k1=0.6_k2=0.4'!R485,IF($N$7="V",'VA_k1=0.6_k2=0.4'!S485,"")))))))</f>
        <v>0.24673704225551346</v>
      </c>
      <c r="AG486" s="133">
        <f>IF($O$20="X",$Q$9,'VA_k1=0.7_k2=0.3'!M485)</f>
        <v>5</v>
      </c>
      <c r="AH486" s="133">
        <f>IF($O$20="X",$R$9,IF($N$7="S1",'VA_k1=0.7_k2=0.3'!N485,IF($N$7="S2",'VA_k1=0.7_k2=0.3'!O485,IF($N$7="I",'VA_k1=0.7_k2=0.3'!P485,IF($N$7="R",'VA_k1=0.7_k2=0.3'!Q485,IF($N$7="D",'VA_k1=0.7_k2=0.3'!R485,IF($N$7="V",'VA_k1=0.7_k2=0.3'!S485,"")))))))</f>
        <v>0.24673704225551346</v>
      </c>
      <c r="AI486" s="133">
        <f>IF($O$21="X",$Q$9,'VA_k1=0.8_k2=0.2'!M485)</f>
        <v>5</v>
      </c>
      <c r="AJ486" s="133">
        <f>IF($O$21="X",$R$9,IF($N$7="S1",'VA_k1=0.8_k2=0.2'!N485,IF($N$7="S2",'VA_k1=0.8_k2=0.2'!O485,IF($N$7="I",'VA_k1=0.8_k2=0.2'!P485,IF($N$7="R",'VA_k1=0.8_k2=0.2'!Q485,IF($N$7="D",'VA_k1=0.8_k2=0.2'!R485,IF($N$7="V",'VA_k1=0.8_k2=0.2'!S485,"")))))))</f>
        <v>0.24673704225551346</v>
      </c>
      <c r="AK486" s="133" t="e">
        <f>IF($O$22="X",$Q$9,'VA_k1=0.9_k2=0.1'!M485)</f>
        <v>#N/A</v>
      </c>
      <c r="AL486" s="133" t="e">
        <f>IF($O$22="X",$R$9,IF($N$7="S1",'VA_k1=0.9_k2=0.1'!N485,IF($N$7="S2",'VA_k1=0.9_k2=0.1'!O485,IF($N$7="I",'VA_k1=0.9_k2=0.1'!P485,IF($N$7="R",'VA_k1=0.9_k2=0.1'!Q485,IF($N$7="D",'VA_k1=0.9_k2=0.1'!R485,IF($N$7="V",'VA_k1=0.9_k2=0.1'!S485,"")))))))</f>
        <v>#N/A</v>
      </c>
      <c r="AM486" s="133">
        <f>IF($O$23="X",$Q$9,'VA_k1=1.0_k2=0.0'!M485)</f>
        <v>5</v>
      </c>
      <c r="AN486" s="133">
        <f>IF($O$23="X",$R$9,IF($N$7="S1",'VA_k1=1.0_k2=0.0'!N485,IF($N$7="S2",'VA_k1=1.0_k2=0.0'!O485,IF($N$7="I",'VA_k1=1.0_k2=0.0'!P485,IF($N$7="R",'VA_k1=1.0_k2=0.0'!Q485,IF($N$7="D",'VA_k1=1.0_k2=0.0'!R485,IF($N$7="V",'VA_k1=1.0_k2=0.0'!S485,"")))))))</f>
        <v>0.24673704225551346</v>
      </c>
    </row>
    <row r="487" spans="17:40" x14ac:dyDescent="0.25">
      <c r="Q487" s="133" t="e">
        <f>IF($O$12="X",$Q$9,'RESULTS (2S)'!B501)</f>
        <v>#N/A</v>
      </c>
      <c r="R487" s="133" t="e">
        <f>IF($O$12="X",$R$9,IF($N$7="S1",'RESULTS (2S)'!C501,IF($N$7="S2",'RESULTS (2S)'!D501,IF($N$7="I",'RESULTS (2S)'!E501,IF($N$7="R",'RESULTS (2S)'!F501,IF($N$7="D",'RESULTS (2S)'!G501,IF($N$7="V",'RESULTS (2S)'!H501,"")))))))</f>
        <v>#N/A</v>
      </c>
      <c r="S487" s="133">
        <f>IF($O$13="X",$Q$9,'VA_k1=0.0_k2=1.0'!M486)</f>
        <v>5</v>
      </c>
      <c r="T487" s="133">
        <f>IF($O$13="X",$R$9,IF($N$7="S1",'VA_k1=0.0_k2=1.0'!N486,IF($N$7="S2",'VA_k1=0.0_k2=1.0'!O486,IF($N$7="I",'VA_k1=0.0_k2=1.0'!P486,IF($N$7="R",'VA_k1=0.0_k2=1.0'!Q486,IF($N$7="D",'VA_k1=0.0_k2=1.0'!R486,IF($N$7="V",'VA_k1=0.0_k2=1.0'!S486,"")))))))</f>
        <v>0.24673704225551346</v>
      </c>
      <c r="U487" s="133">
        <f>IF($O$14="X",$Q$9,'VA_k1=0.1_k2=0.9'!M486)</f>
        <v>5</v>
      </c>
      <c r="V487" s="133">
        <f>IF($O$14="X",$R$9,IF($N$7="S1",'VA_k1=0.1_k2=0.9'!N486,IF($N$7="S2",'VA_k1=0.1_k2=0.9'!O486,IF($N$7="I",'VA_k1=0.1_k2=0.9'!P486,IF($N$7="R",'VA_k1=0.1_k2=0.9'!Q486,IF($N$7="D",'VA_k1=0.1_k2=0.9'!R486,IF($N$7="V",'VA_k1=0.1_k2=0.9'!S486,"")))))))</f>
        <v>0.24673704225551346</v>
      </c>
      <c r="W487" s="133">
        <f>IF($O$15="X",$Q$9,'VA_k1=0.2_k2=0.8'!M486)</f>
        <v>5</v>
      </c>
      <c r="X487" s="133">
        <f>IF($O$15="X",$R$9,IF($N$7="S1",'VA_k1=0.2_k2=0.8'!N486,IF($N$7="S2",'VA_k1=0.2_k2=0.8'!O486,IF($N$7="I",'VA_k1=0.2_k2=0.8'!P486,IF($N$7="R",'VA_k1=0.2_k2=0.8'!Q486,IF($N$7="D",'VA_k1=0.2_k2=0.8'!R486,IF($N$7="V",'VA_k1=0.2_k2=0.8'!S486,"")))))))</f>
        <v>0.24673704225551346</v>
      </c>
      <c r="Y487" s="133">
        <f>IF($O$16="X",$Q$9,'VA_k1=0.3_k2=0.7'!M486)</f>
        <v>5</v>
      </c>
      <c r="Z487" s="133">
        <f>IF($O$16="X",$R$9,IF($N$7="S1",'VA_k1=0.3_k2=0.7'!N486,IF($N$7="S2",'VA_k1=0.3_k2=0.7'!O486,IF($N$7="I",'VA_k1=0.3_k2=0.7'!P486,IF($N$7="R",'VA_k1=0.3_k2=0.7'!Q486,IF($N$7="D",'VA_k1=0.3_k2=0.7'!R486,IF($N$7="V",'VA_k1=0.3_k2=0.7'!S486,"")))))))</f>
        <v>0.24673704225551346</v>
      </c>
      <c r="AA487" s="133">
        <f>IF($O$17="X",$Q$9,'VA_k1=0.4_k2=0.6'!M486)</f>
        <v>5</v>
      </c>
      <c r="AB487" s="133">
        <f>IF($O$17="X",$R$9,IF($N$7="S1",'VA_k1=0.4_k2=0.6'!N486,IF($N$7="S2",'VA_k1=0.4_k2=0.6'!O486,IF($N$7="I",'VA_k1=0.4_k2=0.6'!P486,IF($N$7="R",'VA_k1=0.4_k2=0.6'!Q486,IF($N$7="D",'VA_k1=0.4_k2=0.6'!R486,IF($N$7="V",'VA_k1=0.4_k2=0.6'!S486,"")))))))</f>
        <v>0.24673704225551346</v>
      </c>
      <c r="AC487" s="133">
        <f>IF($O$18="X",$Q$9,'VA_k1=0.5_k2=0.5'!M486)</f>
        <v>5</v>
      </c>
      <c r="AD487" s="133">
        <f>IF($O$18="X",$R$9,IF($N$7="S1",'VA_k1=0.5_k2=0.5'!N486,IF($N$7="S2",'VA_k1=0.5_k2=0.5'!O486,IF($N$7="I",'VA_k1=0.5_k2=0.5'!P486,IF($N$7="R",'VA_k1=0.5_k2=0.5'!Q486,IF($N$7="D",'VA_k1=0.5_k2=0.5'!R486,IF($N$7="V",'VA_k1=0.5_k2=0.5'!S486,"")))))))</f>
        <v>0.24673704225551346</v>
      </c>
      <c r="AE487" s="133">
        <f>IF($O$19="X",$Q$9,'VA_k1=0.6_k2=0.4'!M486)</f>
        <v>5</v>
      </c>
      <c r="AF487" s="133">
        <f>IF($O$19="X",$R$9,IF($N$7="S1",'VA_k1=0.6_k2=0.4'!N486,IF($N$7="S2",'VA_k1=0.6_k2=0.4'!O486,IF($N$7="I",'VA_k1=0.6_k2=0.4'!P486,IF($N$7="R",'VA_k1=0.6_k2=0.4'!Q486,IF($N$7="D",'VA_k1=0.6_k2=0.4'!R486,IF($N$7="V",'VA_k1=0.6_k2=0.4'!S486,"")))))))</f>
        <v>0.24673704225551346</v>
      </c>
      <c r="AG487" s="133">
        <f>IF($O$20="X",$Q$9,'VA_k1=0.7_k2=0.3'!M486)</f>
        <v>5</v>
      </c>
      <c r="AH487" s="133">
        <f>IF($O$20="X",$R$9,IF($N$7="S1",'VA_k1=0.7_k2=0.3'!N486,IF($N$7="S2",'VA_k1=0.7_k2=0.3'!O486,IF($N$7="I",'VA_k1=0.7_k2=0.3'!P486,IF($N$7="R",'VA_k1=0.7_k2=0.3'!Q486,IF($N$7="D",'VA_k1=0.7_k2=0.3'!R486,IF($N$7="V",'VA_k1=0.7_k2=0.3'!S486,"")))))))</f>
        <v>0.24673704225551346</v>
      </c>
      <c r="AI487" s="133">
        <f>IF($O$21="X",$Q$9,'VA_k1=0.8_k2=0.2'!M486)</f>
        <v>5</v>
      </c>
      <c r="AJ487" s="133">
        <f>IF($O$21="X",$R$9,IF($N$7="S1",'VA_k1=0.8_k2=0.2'!N486,IF($N$7="S2",'VA_k1=0.8_k2=0.2'!O486,IF($N$7="I",'VA_k1=0.8_k2=0.2'!P486,IF($N$7="R",'VA_k1=0.8_k2=0.2'!Q486,IF($N$7="D",'VA_k1=0.8_k2=0.2'!R486,IF($N$7="V",'VA_k1=0.8_k2=0.2'!S486,"")))))))</f>
        <v>0.24673704225551346</v>
      </c>
      <c r="AK487" s="133" t="e">
        <f>IF($O$22="X",$Q$9,'VA_k1=0.9_k2=0.1'!M486)</f>
        <v>#N/A</v>
      </c>
      <c r="AL487" s="133" t="e">
        <f>IF($O$22="X",$R$9,IF($N$7="S1",'VA_k1=0.9_k2=0.1'!N486,IF($N$7="S2",'VA_k1=0.9_k2=0.1'!O486,IF($N$7="I",'VA_k1=0.9_k2=0.1'!P486,IF($N$7="R",'VA_k1=0.9_k2=0.1'!Q486,IF($N$7="D",'VA_k1=0.9_k2=0.1'!R486,IF($N$7="V",'VA_k1=0.9_k2=0.1'!S486,"")))))))</f>
        <v>#N/A</v>
      </c>
      <c r="AM487" s="133">
        <f>IF($O$23="X",$Q$9,'VA_k1=1.0_k2=0.0'!M486)</f>
        <v>5</v>
      </c>
      <c r="AN487" s="133">
        <f>IF($O$23="X",$R$9,IF($N$7="S1",'VA_k1=1.0_k2=0.0'!N486,IF($N$7="S2",'VA_k1=1.0_k2=0.0'!O486,IF($N$7="I",'VA_k1=1.0_k2=0.0'!P486,IF($N$7="R",'VA_k1=1.0_k2=0.0'!Q486,IF($N$7="D",'VA_k1=1.0_k2=0.0'!R486,IF($N$7="V",'VA_k1=1.0_k2=0.0'!S486,"")))))))</f>
        <v>0.24673704225551346</v>
      </c>
    </row>
    <row r="488" spans="17:40" x14ac:dyDescent="0.25">
      <c r="Q488" s="133" t="e">
        <f>IF($O$12="X",$Q$9,'RESULTS (2S)'!B502)</f>
        <v>#N/A</v>
      </c>
      <c r="R488" s="133" t="e">
        <f>IF($O$12="X",$R$9,IF($N$7="S1",'RESULTS (2S)'!C502,IF($N$7="S2",'RESULTS (2S)'!D502,IF($N$7="I",'RESULTS (2S)'!E502,IF($N$7="R",'RESULTS (2S)'!F502,IF($N$7="D",'RESULTS (2S)'!G502,IF($N$7="V",'RESULTS (2S)'!H502,"")))))))</f>
        <v>#N/A</v>
      </c>
      <c r="S488" s="133">
        <f>IF($O$13="X",$Q$9,'VA_k1=0.0_k2=1.0'!M487)</f>
        <v>5</v>
      </c>
      <c r="T488" s="133">
        <f>IF($O$13="X",$R$9,IF($N$7="S1",'VA_k1=0.0_k2=1.0'!N487,IF($N$7="S2",'VA_k1=0.0_k2=1.0'!O487,IF($N$7="I",'VA_k1=0.0_k2=1.0'!P487,IF($N$7="R",'VA_k1=0.0_k2=1.0'!Q487,IF($N$7="D",'VA_k1=0.0_k2=1.0'!R487,IF($N$7="V",'VA_k1=0.0_k2=1.0'!S487,"")))))))</f>
        <v>0.24673704225551346</v>
      </c>
      <c r="U488" s="133">
        <f>IF($O$14="X",$Q$9,'VA_k1=0.1_k2=0.9'!M487)</f>
        <v>5</v>
      </c>
      <c r="V488" s="133">
        <f>IF($O$14="X",$R$9,IF($N$7="S1",'VA_k1=0.1_k2=0.9'!N487,IF($N$7="S2",'VA_k1=0.1_k2=0.9'!O487,IF($N$7="I",'VA_k1=0.1_k2=0.9'!P487,IF($N$7="R",'VA_k1=0.1_k2=0.9'!Q487,IF($N$7="D",'VA_k1=0.1_k2=0.9'!R487,IF($N$7="V",'VA_k1=0.1_k2=0.9'!S487,"")))))))</f>
        <v>0.24673704225551346</v>
      </c>
      <c r="W488" s="133">
        <f>IF($O$15="X",$Q$9,'VA_k1=0.2_k2=0.8'!M487)</f>
        <v>5</v>
      </c>
      <c r="X488" s="133">
        <f>IF($O$15="X",$R$9,IF($N$7="S1",'VA_k1=0.2_k2=0.8'!N487,IF($N$7="S2",'VA_k1=0.2_k2=0.8'!O487,IF($N$7="I",'VA_k1=0.2_k2=0.8'!P487,IF($N$7="R",'VA_k1=0.2_k2=0.8'!Q487,IF($N$7="D",'VA_k1=0.2_k2=0.8'!R487,IF($N$7="V",'VA_k1=0.2_k2=0.8'!S487,"")))))))</f>
        <v>0.24673704225551346</v>
      </c>
      <c r="Y488" s="133">
        <f>IF($O$16="X",$Q$9,'VA_k1=0.3_k2=0.7'!M487)</f>
        <v>5</v>
      </c>
      <c r="Z488" s="133">
        <f>IF($O$16="X",$R$9,IF($N$7="S1",'VA_k1=0.3_k2=0.7'!N487,IF($N$7="S2",'VA_k1=0.3_k2=0.7'!O487,IF($N$7="I",'VA_k1=0.3_k2=0.7'!P487,IF($N$7="R",'VA_k1=0.3_k2=0.7'!Q487,IF($N$7="D",'VA_k1=0.3_k2=0.7'!R487,IF($N$7="V",'VA_k1=0.3_k2=0.7'!S487,"")))))))</f>
        <v>0.24673704225551346</v>
      </c>
      <c r="AA488" s="133">
        <f>IF($O$17="X",$Q$9,'VA_k1=0.4_k2=0.6'!M487)</f>
        <v>5</v>
      </c>
      <c r="AB488" s="133">
        <f>IF($O$17="X",$R$9,IF($N$7="S1",'VA_k1=0.4_k2=0.6'!N487,IF($N$7="S2",'VA_k1=0.4_k2=0.6'!O487,IF($N$7="I",'VA_k1=0.4_k2=0.6'!P487,IF($N$7="R",'VA_k1=0.4_k2=0.6'!Q487,IF($N$7="D",'VA_k1=0.4_k2=0.6'!R487,IF($N$7="V",'VA_k1=0.4_k2=0.6'!S487,"")))))))</f>
        <v>0.24673704225551346</v>
      </c>
      <c r="AC488" s="133">
        <f>IF($O$18="X",$Q$9,'VA_k1=0.5_k2=0.5'!M487)</f>
        <v>5</v>
      </c>
      <c r="AD488" s="133">
        <f>IF($O$18="X",$R$9,IF($N$7="S1",'VA_k1=0.5_k2=0.5'!N487,IF($N$7="S2",'VA_k1=0.5_k2=0.5'!O487,IF($N$7="I",'VA_k1=0.5_k2=0.5'!P487,IF($N$7="R",'VA_k1=0.5_k2=0.5'!Q487,IF($N$7="D",'VA_k1=0.5_k2=0.5'!R487,IF($N$7="V",'VA_k1=0.5_k2=0.5'!S487,"")))))))</f>
        <v>0.24673704225551346</v>
      </c>
      <c r="AE488" s="133">
        <f>IF($O$19="X",$Q$9,'VA_k1=0.6_k2=0.4'!M487)</f>
        <v>5</v>
      </c>
      <c r="AF488" s="133">
        <f>IF($O$19="X",$R$9,IF($N$7="S1",'VA_k1=0.6_k2=0.4'!N487,IF($N$7="S2",'VA_k1=0.6_k2=0.4'!O487,IF($N$7="I",'VA_k1=0.6_k2=0.4'!P487,IF($N$7="R",'VA_k1=0.6_k2=0.4'!Q487,IF($N$7="D",'VA_k1=0.6_k2=0.4'!R487,IF($N$7="V",'VA_k1=0.6_k2=0.4'!S487,"")))))))</f>
        <v>0.24673704225551346</v>
      </c>
      <c r="AG488" s="133">
        <f>IF($O$20="X",$Q$9,'VA_k1=0.7_k2=0.3'!M487)</f>
        <v>5</v>
      </c>
      <c r="AH488" s="133">
        <f>IF($O$20="X",$R$9,IF($N$7="S1",'VA_k1=0.7_k2=0.3'!N487,IF($N$7="S2",'VA_k1=0.7_k2=0.3'!O487,IF($N$7="I",'VA_k1=0.7_k2=0.3'!P487,IF($N$7="R",'VA_k1=0.7_k2=0.3'!Q487,IF($N$7="D",'VA_k1=0.7_k2=0.3'!R487,IF($N$7="V",'VA_k1=0.7_k2=0.3'!S487,"")))))))</f>
        <v>0.24673704225551346</v>
      </c>
      <c r="AI488" s="133">
        <f>IF($O$21="X",$Q$9,'VA_k1=0.8_k2=0.2'!M487)</f>
        <v>5</v>
      </c>
      <c r="AJ488" s="133">
        <f>IF($O$21="X",$R$9,IF($N$7="S1",'VA_k1=0.8_k2=0.2'!N487,IF($N$7="S2",'VA_k1=0.8_k2=0.2'!O487,IF($N$7="I",'VA_k1=0.8_k2=0.2'!P487,IF($N$7="R",'VA_k1=0.8_k2=0.2'!Q487,IF($N$7="D",'VA_k1=0.8_k2=0.2'!R487,IF($N$7="V",'VA_k1=0.8_k2=0.2'!S487,"")))))))</f>
        <v>0.24673704225551346</v>
      </c>
      <c r="AK488" s="133" t="e">
        <f>IF($O$22="X",$Q$9,'VA_k1=0.9_k2=0.1'!M487)</f>
        <v>#N/A</v>
      </c>
      <c r="AL488" s="133" t="e">
        <f>IF($O$22="X",$R$9,IF($N$7="S1",'VA_k1=0.9_k2=0.1'!N487,IF($N$7="S2",'VA_k1=0.9_k2=0.1'!O487,IF($N$7="I",'VA_k1=0.9_k2=0.1'!P487,IF($N$7="R",'VA_k1=0.9_k2=0.1'!Q487,IF($N$7="D",'VA_k1=0.9_k2=0.1'!R487,IF($N$7="V",'VA_k1=0.9_k2=0.1'!S487,"")))))))</f>
        <v>#N/A</v>
      </c>
      <c r="AM488" s="133">
        <f>IF($O$23="X",$Q$9,'VA_k1=1.0_k2=0.0'!M487)</f>
        <v>5</v>
      </c>
      <c r="AN488" s="133">
        <f>IF($O$23="X",$R$9,IF($N$7="S1",'VA_k1=1.0_k2=0.0'!N487,IF($N$7="S2",'VA_k1=1.0_k2=0.0'!O487,IF($N$7="I",'VA_k1=1.0_k2=0.0'!P487,IF($N$7="R",'VA_k1=1.0_k2=0.0'!Q487,IF($N$7="D",'VA_k1=1.0_k2=0.0'!R487,IF($N$7="V",'VA_k1=1.0_k2=0.0'!S487,"")))))))</f>
        <v>0.24673704225551346</v>
      </c>
    </row>
    <row r="489" spans="17:40" x14ac:dyDescent="0.25">
      <c r="Q489" s="133" t="e">
        <f>IF($O$12="X",$Q$9,'RESULTS (2S)'!B503)</f>
        <v>#N/A</v>
      </c>
      <c r="R489" s="133" t="e">
        <f>IF($O$12="X",$R$9,IF($N$7="S1",'RESULTS (2S)'!C503,IF($N$7="S2",'RESULTS (2S)'!D503,IF($N$7="I",'RESULTS (2S)'!E503,IF($N$7="R",'RESULTS (2S)'!F503,IF($N$7="D",'RESULTS (2S)'!G503,IF($N$7="V",'RESULTS (2S)'!H503,"")))))))</f>
        <v>#N/A</v>
      </c>
      <c r="S489" s="133">
        <f>IF($O$13="X",$Q$9,'VA_k1=0.0_k2=1.0'!M488)</f>
        <v>5</v>
      </c>
      <c r="T489" s="133">
        <f>IF($O$13="X",$R$9,IF($N$7="S1",'VA_k1=0.0_k2=1.0'!N488,IF($N$7="S2",'VA_k1=0.0_k2=1.0'!O488,IF($N$7="I",'VA_k1=0.0_k2=1.0'!P488,IF($N$7="R",'VA_k1=0.0_k2=1.0'!Q488,IF($N$7="D",'VA_k1=0.0_k2=1.0'!R488,IF($N$7="V",'VA_k1=0.0_k2=1.0'!S488,"")))))))</f>
        <v>0.24673704225551346</v>
      </c>
      <c r="U489" s="133">
        <f>IF($O$14="X",$Q$9,'VA_k1=0.1_k2=0.9'!M488)</f>
        <v>5</v>
      </c>
      <c r="V489" s="133">
        <f>IF($O$14="X",$R$9,IF($N$7="S1",'VA_k1=0.1_k2=0.9'!N488,IF($N$7="S2",'VA_k1=0.1_k2=0.9'!O488,IF($N$7="I",'VA_k1=0.1_k2=0.9'!P488,IF($N$7="R",'VA_k1=0.1_k2=0.9'!Q488,IF($N$7="D",'VA_k1=0.1_k2=0.9'!R488,IF($N$7="V",'VA_k1=0.1_k2=0.9'!S488,"")))))))</f>
        <v>0.24673704225551346</v>
      </c>
      <c r="W489" s="133">
        <f>IF($O$15="X",$Q$9,'VA_k1=0.2_k2=0.8'!M488)</f>
        <v>5</v>
      </c>
      <c r="X489" s="133">
        <f>IF($O$15="X",$R$9,IF($N$7="S1",'VA_k1=0.2_k2=0.8'!N488,IF($N$7="S2",'VA_k1=0.2_k2=0.8'!O488,IF($N$7="I",'VA_k1=0.2_k2=0.8'!P488,IF($N$7="R",'VA_k1=0.2_k2=0.8'!Q488,IF($N$7="D",'VA_k1=0.2_k2=0.8'!R488,IF($N$7="V",'VA_k1=0.2_k2=0.8'!S488,"")))))))</f>
        <v>0.24673704225551346</v>
      </c>
      <c r="Y489" s="133">
        <f>IF($O$16="X",$Q$9,'VA_k1=0.3_k2=0.7'!M488)</f>
        <v>5</v>
      </c>
      <c r="Z489" s="133">
        <f>IF($O$16="X",$R$9,IF($N$7="S1",'VA_k1=0.3_k2=0.7'!N488,IF($N$7="S2",'VA_k1=0.3_k2=0.7'!O488,IF($N$7="I",'VA_k1=0.3_k2=0.7'!P488,IF($N$7="R",'VA_k1=0.3_k2=0.7'!Q488,IF($N$7="D",'VA_k1=0.3_k2=0.7'!R488,IF($N$7="V",'VA_k1=0.3_k2=0.7'!S488,"")))))))</f>
        <v>0.24673704225551346</v>
      </c>
      <c r="AA489" s="133">
        <f>IF($O$17="X",$Q$9,'VA_k1=0.4_k2=0.6'!M488)</f>
        <v>5</v>
      </c>
      <c r="AB489" s="133">
        <f>IF($O$17="X",$R$9,IF($N$7="S1",'VA_k1=0.4_k2=0.6'!N488,IF($N$7="S2",'VA_k1=0.4_k2=0.6'!O488,IF($N$7="I",'VA_k1=0.4_k2=0.6'!P488,IF($N$7="R",'VA_k1=0.4_k2=0.6'!Q488,IF($N$7="D",'VA_k1=0.4_k2=0.6'!R488,IF($N$7="V",'VA_k1=0.4_k2=0.6'!S488,"")))))))</f>
        <v>0.24673704225551346</v>
      </c>
      <c r="AC489" s="133">
        <f>IF($O$18="X",$Q$9,'VA_k1=0.5_k2=0.5'!M488)</f>
        <v>5</v>
      </c>
      <c r="AD489" s="133">
        <f>IF($O$18="X",$R$9,IF($N$7="S1",'VA_k1=0.5_k2=0.5'!N488,IF($N$7="S2",'VA_k1=0.5_k2=0.5'!O488,IF($N$7="I",'VA_k1=0.5_k2=0.5'!P488,IF($N$7="R",'VA_k1=0.5_k2=0.5'!Q488,IF($N$7="D",'VA_k1=0.5_k2=0.5'!R488,IF($N$7="V",'VA_k1=0.5_k2=0.5'!S488,"")))))))</f>
        <v>0.24673704225551346</v>
      </c>
      <c r="AE489" s="133">
        <f>IF($O$19="X",$Q$9,'VA_k1=0.6_k2=0.4'!M488)</f>
        <v>5</v>
      </c>
      <c r="AF489" s="133">
        <f>IF($O$19="X",$R$9,IF($N$7="S1",'VA_k1=0.6_k2=0.4'!N488,IF($N$7="S2",'VA_k1=0.6_k2=0.4'!O488,IF($N$7="I",'VA_k1=0.6_k2=0.4'!P488,IF($N$7="R",'VA_k1=0.6_k2=0.4'!Q488,IF($N$7="D",'VA_k1=0.6_k2=0.4'!R488,IF($N$7="V",'VA_k1=0.6_k2=0.4'!S488,"")))))))</f>
        <v>0.24673704225551346</v>
      </c>
      <c r="AG489" s="133">
        <f>IF($O$20="X",$Q$9,'VA_k1=0.7_k2=0.3'!M488)</f>
        <v>5</v>
      </c>
      <c r="AH489" s="133">
        <f>IF($O$20="X",$R$9,IF($N$7="S1",'VA_k1=0.7_k2=0.3'!N488,IF($N$7="S2",'VA_k1=0.7_k2=0.3'!O488,IF($N$7="I",'VA_k1=0.7_k2=0.3'!P488,IF($N$7="R",'VA_k1=0.7_k2=0.3'!Q488,IF($N$7="D",'VA_k1=0.7_k2=0.3'!R488,IF($N$7="V",'VA_k1=0.7_k2=0.3'!S488,"")))))))</f>
        <v>0.24673704225551346</v>
      </c>
      <c r="AI489" s="133">
        <f>IF($O$21="X",$Q$9,'VA_k1=0.8_k2=0.2'!M488)</f>
        <v>5</v>
      </c>
      <c r="AJ489" s="133">
        <f>IF($O$21="X",$R$9,IF($N$7="S1",'VA_k1=0.8_k2=0.2'!N488,IF($N$7="S2",'VA_k1=0.8_k2=0.2'!O488,IF($N$7="I",'VA_k1=0.8_k2=0.2'!P488,IF($N$7="R",'VA_k1=0.8_k2=0.2'!Q488,IF($N$7="D",'VA_k1=0.8_k2=0.2'!R488,IF($N$7="V",'VA_k1=0.8_k2=0.2'!S488,"")))))))</f>
        <v>0.24673704225551346</v>
      </c>
      <c r="AK489" s="133" t="e">
        <f>IF($O$22="X",$Q$9,'VA_k1=0.9_k2=0.1'!M488)</f>
        <v>#N/A</v>
      </c>
      <c r="AL489" s="133" t="e">
        <f>IF($O$22="X",$R$9,IF($N$7="S1",'VA_k1=0.9_k2=0.1'!N488,IF($N$7="S2",'VA_k1=0.9_k2=0.1'!O488,IF($N$7="I",'VA_k1=0.9_k2=0.1'!P488,IF($N$7="R",'VA_k1=0.9_k2=0.1'!Q488,IF($N$7="D",'VA_k1=0.9_k2=0.1'!R488,IF($N$7="V",'VA_k1=0.9_k2=0.1'!S488,"")))))))</f>
        <v>#N/A</v>
      </c>
      <c r="AM489" s="133">
        <f>IF($O$23="X",$Q$9,'VA_k1=1.0_k2=0.0'!M488)</f>
        <v>5</v>
      </c>
      <c r="AN489" s="133">
        <f>IF($O$23="X",$R$9,IF($N$7="S1",'VA_k1=1.0_k2=0.0'!N488,IF($N$7="S2",'VA_k1=1.0_k2=0.0'!O488,IF($N$7="I",'VA_k1=1.0_k2=0.0'!P488,IF($N$7="R",'VA_k1=1.0_k2=0.0'!Q488,IF($N$7="D",'VA_k1=1.0_k2=0.0'!R488,IF($N$7="V",'VA_k1=1.0_k2=0.0'!S488,"")))))))</f>
        <v>0.24673704225551346</v>
      </c>
    </row>
    <row r="490" spans="17:40" x14ac:dyDescent="0.25">
      <c r="Q490" s="133" t="e">
        <f>IF($O$12="X",$Q$9,'RESULTS (2S)'!B504)</f>
        <v>#N/A</v>
      </c>
      <c r="R490" s="133" t="e">
        <f>IF($O$12="X",$R$9,IF($N$7="S1",'RESULTS (2S)'!C504,IF($N$7="S2",'RESULTS (2S)'!D504,IF($N$7="I",'RESULTS (2S)'!E504,IF($N$7="R",'RESULTS (2S)'!F504,IF($N$7="D",'RESULTS (2S)'!G504,IF($N$7="V",'RESULTS (2S)'!H504,"")))))))</f>
        <v>#N/A</v>
      </c>
      <c r="S490" s="133">
        <f>IF($O$13="X",$Q$9,'VA_k1=0.0_k2=1.0'!M489)</f>
        <v>5</v>
      </c>
      <c r="T490" s="133">
        <f>IF($O$13="X",$R$9,IF($N$7="S1",'VA_k1=0.0_k2=1.0'!N489,IF($N$7="S2",'VA_k1=0.0_k2=1.0'!O489,IF($N$7="I",'VA_k1=0.0_k2=1.0'!P489,IF($N$7="R",'VA_k1=0.0_k2=1.0'!Q489,IF($N$7="D",'VA_k1=0.0_k2=1.0'!R489,IF($N$7="V",'VA_k1=0.0_k2=1.0'!S489,"")))))))</f>
        <v>0.24673704225551346</v>
      </c>
      <c r="U490" s="133">
        <f>IF($O$14="X",$Q$9,'VA_k1=0.1_k2=0.9'!M489)</f>
        <v>5</v>
      </c>
      <c r="V490" s="133">
        <f>IF($O$14="X",$R$9,IF($N$7="S1",'VA_k1=0.1_k2=0.9'!N489,IF($N$7="S2",'VA_k1=0.1_k2=0.9'!O489,IF($N$7="I",'VA_k1=0.1_k2=0.9'!P489,IF($N$7="R",'VA_k1=0.1_k2=0.9'!Q489,IF($N$7="D",'VA_k1=0.1_k2=0.9'!R489,IF($N$7="V",'VA_k1=0.1_k2=0.9'!S489,"")))))))</f>
        <v>0.24673704225551346</v>
      </c>
      <c r="W490" s="133">
        <f>IF($O$15="X",$Q$9,'VA_k1=0.2_k2=0.8'!M489)</f>
        <v>5</v>
      </c>
      <c r="X490" s="133">
        <f>IF($O$15="X",$R$9,IF($N$7="S1",'VA_k1=0.2_k2=0.8'!N489,IF($N$7="S2",'VA_k1=0.2_k2=0.8'!O489,IF($N$7="I",'VA_k1=0.2_k2=0.8'!P489,IF($N$7="R",'VA_k1=0.2_k2=0.8'!Q489,IF($N$7="D",'VA_k1=0.2_k2=0.8'!R489,IF($N$7="V",'VA_k1=0.2_k2=0.8'!S489,"")))))))</f>
        <v>0.24673704225551346</v>
      </c>
      <c r="Y490" s="133">
        <f>IF($O$16="X",$Q$9,'VA_k1=0.3_k2=0.7'!M489)</f>
        <v>5</v>
      </c>
      <c r="Z490" s="133">
        <f>IF($O$16="X",$R$9,IF($N$7="S1",'VA_k1=0.3_k2=0.7'!N489,IF($N$7="S2",'VA_k1=0.3_k2=0.7'!O489,IF($N$7="I",'VA_k1=0.3_k2=0.7'!P489,IF($N$7="R",'VA_k1=0.3_k2=0.7'!Q489,IF($N$7="D",'VA_k1=0.3_k2=0.7'!R489,IF($N$7="V",'VA_k1=0.3_k2=0.7'!S489,"")))))))</f>
        <v>0.24673704225551346</v>
      </c>
      <c r="AA490" s="133">
        <f>IF($O$17="X",$Q$9,'VA_k1=0.4_k2=0.6'!M489)</f>
        <v>5</v>
      </c>
      <c r="AB490" s="133">
        <f>IF($O$17="X",$R$9,IF($N$7="S1",'VA_k1=0.4_k2=0.6'!N489,IF($N$7="S2",'VA_k1=0.4_k2=0.6'!O489,IF($N$7="I",'VA_k1=0.4_k2=0.6'!P489,IF($N$7="R",'VA_k1=0.4_k2=0.6'!Q489,IF($N$7="D",'VA_k1=0.4_k2=0.6'!R489,IF($N$7="V",'VA_k1=0.4_k2=0.6'!S489,"")))))))</f>
        <v>0.24673704225551346</v>
      </c>
      <c r="AC490" s="133">
        <f>IF($O$18="X",$Q$9,'VA_k1=0.5_k2=0.5'!M489)</f>
        <v>5</v>
      </c>
      <c r="AD490" s="133">
        <f>IF($O$18="X",$R$9,IF($N$7="S1",'VA_k1=0.5_k2=0.5'!N489,IF($N$7="S2",'VA_k1=0.5_k2=0.5'!O489,IF($N$7="I",'VA_k1=0.5_k2=0.5'!P489,IF($N$7="R",'VA_k1=0.5_k2=0.5'!Q489,IF($N$7="D",'VA_k1=0.5_k2=0.5'!R489,IF($N$7="V",'VA_k1=0.5_k2=0.5'!S489,"")))))))</f>
        <v>0.24673704225551346</v>
      </c>
      <c r="AE490" s="133">
        <f>IF($O$19="X",$Q$9,'VA_k1=0.6_k2=0.4'!M489)</f>
        <v>5</v>
      </c>
      <c r="AF490" s="133">
        <f>IF($O$19="X",$R$9,IF($N$7="S1",'VA_k1=0.6_k2=0.4'!N489,IF($N$7="S2",'VA_k1=0.6_k2=0.4'!O489,IF($N$7="I",'VA_k1=0.6_k2=0.4'!P489,IF($N$7="R",'VA_k1=0.6_k2=0.4'!Q489,IF($N$7="D",'VA_k1=0.6_k2=0.4'!R489,IF($N$7="V",'VA_k1=0.6_k2=0.4'!S489,"")))))))</f>
        <v>0.24673704225551346</v>
      </c>
      <c r="AG490" s="133">
        <f>IF($O$20="X",$Q$9,'VA_k1=0.7_k2=0.3'!M489)</f>
        <v>5</v>
      </c>
      <c r="AH490" s="133">
        <f>IF($O$20="X",$R$9,IF($N$7="S1",'VA_k1=0.7_k2=0.3'!N489,IF($N$7="S2",'VA_k1=0.7_k2=0.3'!O489,IF($N$7="I",'VA_k1=0.7_k2=0.3'!P489,IF($N$7="R",'VA_k1=0.7_k2=0.3'!Q489,IF($N$7="D",'VA_k1=0.7_k2=0.3'!R489,IF($N$7="V",'VA_k1=0.7_k2=0.3'!S489,"")))))))</f>
        <v>0.24673704225551346</v>
      </c>
      <c r="AI490" s="133">
        <f>IF($O$21="X",$Q$9,'VA_k1=0.8_k2=0.2'!M489)</f>
        <v>5</v>
      </c>
      <c r="AJ490" s="133">
        <f>IF($O$21="X",$R$9,IF($N$7="S1",'VA_k1=0.8_k2=0.2'!N489,IF($N$7="S2",'VA_k1=0.8_k2=0.2'!O489,IF($N$7="I",'VA_k1=0.8_k2=0.2'!P489,IF($N$7="R",'VA_k1=0.8_k2=0.2'!Q489,IF($N$7="D",'VA_k1=0.8_k2=0.2'!R489,IF($N$7="V",'VA_k1=0.8_k2=0.2'!S489,"")))))))</f>
        <v>0.24673704225551346</v>
      </c>
      <c r="AK490" s="133" t="e">
        <f>IF($O$22="X",$Q$9,'VA_k1=0.9_k2=0.1'!M489)</f>
        <v>#N/A</v>
      </c>
      <c r="AL490" s="133" t="e">
        <f>IF($O$22="X",$R$9,IF($N$7="S1",'VA_k1=0.9_k2=0.1'!N489,IF($N$7="S2",'VA_k1=0.9_k2=0.1'!O489,IF($N$7="I",'VA_k1=0.9_k2=0.1'!P489,IF($N$7="R",'VA_k1=0.9_k2=0.1'!Q489,IF($N$7="D",'VA_k1=0.9_k2=0.1'!R489,IF($N$7="V",'VA_k1=0.9_k2=0.1'!S489,"")))))))</f>
        <v>#N/A</v>
      </c>
      <c r="AM490" s="133">
        <f>IF($O$23="X",$Q$9,'VA_k1=1.0_k2=0.0'!M489)</f>
        <v>5</v>
      </c>
      <c r="AN490" s="133">
        <f>IF($O$23="X",$R$9,IF($N$7="S1",'VA_k1=1.0_k2=0.0'!N489,IF($N$7="S2",'VA_k1=1.0_k2=0.0'!O489,IF($N$7="I",'VA_k1=1.0_k2=0.0'!P489,IF($N$7="R",'VA_k1=1.0_k2=0.0'!Q489,IF($N$7="D",'VA_k1=1.0_k2=0.0'!R489,IF($N$7="V",'VA_k1=1.0_k2=0.0'!S489,"")))))))</f>
        <v>0.24673704225551346</v>
      </c>
    </row>
    <row r="491" spans="17:40" x14ac:dyDescent="0.25">
      <c r="Q491" s="133" t="e">
        <f>IF($O$12="X",$Q$9,'RESULTS (2S)'!B505)</f>
        <v>#N/A</v>
      </c>
      <c r="R491" s="133" t="e">
        <f>IF($O$12="X",$R$9,IF($N$7="S1",'RESULTS (2S)'!C505,IF($N$7="S2",'RESULTS (2S)'!D505,IF($N$7="I",'RESULTS (2S)'!E505,IF($N$7="R",'RESULTS (2S)'!F505,IF($N$7="D",'RESULTS (2S)'!G505,IF($N$7="V",'RESULTS (2S)'!H505,"")))))))</f>
        <v>#N/A</v>
      </c>
      <c r="S491" s="133">
        <f>IF($O$13="X",$Q$9,'VA_k1=0.0_k2=1.0'!M490)</f>
        <v>5</v>
      </c>
      <c r="T491" s="133">
        <f>IF($O$13="X",$R$9,IF($N$7="S1",'VA_k1=0.0_k2=1.0'!N490,IF($N$7="S2",'VA_k1=0.0_k2=1.0'!O490,IF($N$7="I",'VA_k1=0.0_k2=1.0'!P490,IF($N$7="R",'VA_k1=0.0_k2=1.0'!Q490,IF($N$7="D",'VA_k1=0.0_k2=1.0'!R490,IF($N$7="V",'VA_k1=0.0_k2=1.0'!S490,"")))))))</f>
        <v>0.24673704225551346</v>
      </c>
      <c r="U491" s="133">
        <f>IF($O$14="X",$Q$9,'VA_k1=0.1_k2=0.9'!M490)</f>
        <v>5</v>
      </c>
      <c r="V491" s="133">
        <f>IF($O$14="X",$R$9,IF($N$7="S1",'VA_k1=0.1_k2=0.9'!N490,IF($N$7="S2",'VA_k1=0.1_k2=0.9'!O490,IF($N$7="I",'VA_k1=0.1_k2=0.9'!P490,IF($N$7="R",'VA_k1=0.1_k2=0.9'!Q490,IF($N$7="D",'VA_k1=0.1_k2=0.9'!R490,IF($N$7="V",'VA_k1=0.1_k2=0.9'!S490,"")))))))</f>
        <v>0.24673704225551346</v>
      </c>
      <c r="W491" s="133">
        <f>IF($O$15="X",$Q$9,'VA_k1=0.2_k2=0.8'!M490)</f>
        <v>5</v>
      </c>
      <c r="X491" s="133">
        <f>IF($O$15="X",$R$9,IF($N$7="S1",'VA_k1=0.2_k2=0.8'!N490,IF($N$7="S2",'VA_k1=0.2_k2=0.8'!O490,IF($N$7="I",'VA_k1=0.2_k2=0.8'!P490,IF($N$7="R",'VA_k1=0.2_k2=0.8'!Q490,IF($N$7="D",'VA_k1=0.2_k2=0.8'!R490,IF($N$7="V",'VA_k1=0.2_k2=0.8'!S490,"")))))))</f>
        <v>0.24673704225551346</v>
      </c>
      <c r="Y491" s="133">
        <f>IF($O$16="X",$Q$9,'VA_k1=0.3_k2=0.7'!M490)</f>
        <v>5</v>
      </c>
      <c r="Z491" s="133">
        <f>IF($O$16="X",$R$9,IF($N$7="S1",'VA_k1=0.3_k2=0.7'!N490,IF($N$7="S2",'VA_k1=0.3_k2=0.7'!O490,IF($N$7="I",'VA_k1=0.3_k2=0.7'!P490,IF($N$7="R",'VA_k1=0.3_k2=0.7'!Q490,IF($N$7="D",'VA_k1=0.3_k2=0.7'!R490,IF($N$7="V",'VA_k1=0.3_k2=0.7'!S490,"")))))))</f>
        <v>0.24673704225551346</v>
      </c>
      <c r="AA491" s="133">
        <f>IF($O$17="X",$Q$9,'VA_k1=0.4_k2=0.6'!M490)</f>
        <v>5</v>
      </c>
      <c r="AB491" s="133">
        <f>IF($O$17="X",$R$9,IF($N$7="S1",'VA_k1=0.4_k2=0.6'!N490,IF($N$7="S2",'VA_k1=0.4_k2=0.6'!O490,IF($N$7="I",'VA_k1=0.4_k2=0.6'!P490,IF($N$7="R",'VA_k1=0.4_k2=0.6'!Q490,IF($N$7="D",'VA_k1=0.4_k2=0.6'!R490,IF($N$7="V",'VA_k1=0.4_k2=0.6'!S490,"")))))))</f>
        <v>0.24673704225551346</v>
      </c>
      <c r="AC491" s="133">
        <f>IF($O$18="X",$Q$9,'VA_k1=0.5_k2=0.5'!M490)</f>
        <v>5</v>
      </c>
      <c r="AD491" s="133">
        <f>IF($O$18="X",$R$9,IF($N$7="S1",'VA_k1=0.5_k2=0.5'!N490,IF($N$7="S2",'VA_k1=0.5_k2=0.5'!O490,IF($N$7="I",'VA_k1=0.5_k2=0.5'!P490,IF($N$7="R",'VA_k1=0.5_k2=0.5'!Q490,IF($N$7="D",'VA_k1=0.5_k2=0.5'!R490,IF($N$7="V",'VA_k1=0.5_k2=0.5'!S490,"")))))))</f>
        <v>0.24673704225551346</v>
      </c>
      <c r="AE491" s="133">
        <f>IF($O$19="X",$Q$9,'VA_k1=0.6_k2=0.4'!M490)</f>
        <v>5</v>
      </c>
      <c r="AF491" s="133">
        <f>IF($O$19="X",$R$9,IF($N$7="S1",'VA_k1=0.6_k2=0.4'!N490,IF($N$7="S2",'VA_k1=0.6_k2=0.4'!O490,IF($N$7="I",'VA_k1=0.6_k2=0.4'!P490,IF($N$7="R",'VA_k1=0.6_k2=0.4'!Q490,IF($N$7="D",'VA_k1=0.6_k2=0.4'!R490,IF($N$7="V",'VA_k1=0.6_k2=0.4'!S490,"")))))))</f>
        <v>0.24673704225551346</v>
      </c>
      <c r="AG491" s="133">
        <f>IF($O$20="X",$Q$9,'VA_k1=0.7_k2=0.3'!M490)</f>
        <v>5</v>
      </c>
      <c r="AH491" s="133">
        <f>IF($O$20="X",$R$9,IF($N$7="S1",'VA_k1=0.7_k2=0.3'!N490,IF($N$7="S2",'VA_k1=0.7_k2=0.3'!O490,IF($N$7="I",'VA_k1=0.7_k2=0.3'!P490,IF($N$7="R",'VA_k1=0.7_k2=0.3'!Q490,IF($N$7="D",'VA_k1=0.7_k2=0.3'!R490,IF($N$7="V",'VA_k1=0.7_k2=0.3'!S490,"")))))))</f>
        <v>0.24673704225551346</v>
      </c>
      <c r="AI491" s="133">
        <f>IF($O$21="X",$Q$9,'VA_k1=0.8_k2=0.2'!M490)</f>
        <v>5</v>
      </c>
      <c r="AJ491" s="133">
        <f>IF($O$21="X",$R$9,IF($N$7="S1",'VA_k1=0.8_k2=0.2'!N490,IF($N$7="S2",'VA_k1=0.8_k2=0.2'!O490,IF($N$7="I",'VA_k1=0.8_k2=0.2'!P490,IF($N$7="R",'VA_k1=0.8_k2=0.2'!Q490,IF($N$7="D",'VA_k1=0.8_k2=0.2'!R490,IF($N$7="V",'VA_k1=0.8_k2=0.2'!S490,"")))))))</f>
        <v>0.24673704225551346</v>
      </c>
      <c r="AK491" s="133" t="e">
        <f>IF($O$22="X",$Q$9,'VA_k1=0.9_k2=0.1'!M490)</f>
        <v>#N/A</v>
      </c>
      <c r="AL491" s="133" t="e">
        <f>IF($O$22="X",$R$9,IF($N$7="S1",'VA_k1=0.9_k2=0.1'!N490,IF($N$7="S2",'VA_k1=0.9_k2=0.1'!O490,IF($N$7="I",'VA_k1=0.9_k2=0.1'!P490,IF($N$7="R",'VA_k1=0.9_k2=0.1'!Q490,IF($N$7="D",'VA_k1=0.9_k2=0.1'!R490,IF($N$7="V",'VA_k1=0.9_k2=0.1'!S490,"")))))))</f>
        <v>#N/A</v>
      </c>
      <c r="AM491" s="133">
        <f>IF($O$23="X",$Q$9,'VA_k1=1.0_k2=0.0'!M490)</f>
        <v>5</v>
      </c>
      <c r="AN491" s="133">
        <f>IF($O$23="X",$R$9,IF($N$7="S1",'VA_k1=1.0_k2=0.0'!N490,IF($N$7="S2",'VA_k1=1.0_k2=0.0'!O490,IF($N$7="I",'VA_k1=1.0_k2=0.0'!P490,IF($N$7="R",'VA_k1=1.0_k2=0.0'!Q490,IF($N$7="D",'VA_k1=1.0_k2=0.0'!R490,IF($N$7="V",'VA_k1=1.0_k2=0.0'!S490,"")))))))</f>
        <v>0.24673704225551346</v>
      </c>
    </row>
    <row r="492" spans="17:40" x14ac:dyDescent="0.25">
      <c r="Q492" s="133" t="e">
        <f>IF($O$12="X",$Q$9,'RESULTS (2S)'!B506)</f>
        <v>#N/A</v>
      </c>
      <c r="R492" s="133" t="e">
        <f>IF($O$12="X",$R$9,IF($N$7="S1",'RESULTS (2S)'!C506,IF($N$7="S2",'RESULTS (2S)'!D506,IF($N$7="I",'RESULTS (2S)'!E506,IF($N$7="R",'RESULTS (2S)'!F506,IF($N$7="D",'RESULTS (2S)'!G506,IF($N$7="V",'RESULTS (2S)'!H506,"")))))))</f>
        <v>#N/A</v>
      </c>
      <c r="S492" s="133">
        <f>IF($O$13="X",$Q$9,'VA_k1=0.0_k2=1.0'!M491)</f>
        <v>5</v>
      </c>
      <c r="T492" s="133">
        <f>IF($O$13="X",$R$9,IF($N$7="S1",'VA_k1=0.0_k2=1.0'!N491,IF($N$7="S2",'VA_k1=0.0_k2=1.0'!O491,IF($N$7="I",'VA_k1=0.0_k2=1.0'!P491,IF($N$7="R",'VA_k1=0.0_k2=1.0'!Q491,IF($N$7="D",'VA_k1=0.0_k2=1.0'!R491,IF($N$7="V",'VA_k1=0.0_k2=1.0'!S491,"")))))))</f>
        <v>0.24673704225551346</v>
      </c>
      <c r="U492" s="133">
        <f>IF($O$14="X",$Q$9,'VA_k1=0.1_k2=0.9'!M491)</f>
        <v>5</v>
      </c>
      <c r="V492" s="133">
        <f>IF($O$14="X",$R$9,IF($N$7="S1",'VA_k1=0.1_k2=0.9'!N491,IF($N$7="S2",'VA_k1=0.1_k2=0.9'!O491,IF($N$7="I",'VA_k1=0.1_k2=0.9'!P491,IF($N$7="R",'VA_k1=0.1_k2=0.9'!Q491,IF($N$7="D",'VA_k1=0.1_k2=0.9'!R491,IF($N$7="V",'VA_k1=0.1_k2=0.9'!S491,"")))))))</f>
        <v>0.24673704225551346</v>
      </c>
      <c r="W492" s="133">
        <f>IF($O$15="X",$Q$9,'VA_k1=0.2_k2=0.8'!M491)</f>
        <v>5</v>
      </c>
      <c r="X492" s="133">
        <f>IF($O$15="X",$R$9,IF($N$7="S1",'VA_k1=0.2_k2=0.8'!N491,IF($N$7="S2",'VA_k1=0.2_k2=0.8'!O491,IF($N$7="I",'VA_k1=0.2_k2=0.8'!P491,IF($N$7="R",'VA_k1=0.2_k2=0.8'!Q491,IF($N$7="D",'VA_k1=0.2_k2=0.8'!R491,IF($N$7="V",'VA_k1=0.2_k2=0.8'!S491,"")))))))</f>
        <v>0.24673704225551346</v>
      </c>
      <c r="Y492" s="133">
        <f>IF($O$16="X",$Q$9,'VA_k1=0.3_k2=0.7'!M491)</f>
        <v>5</v>
      </c>
      <c r="Z492" s="133">
        <f>IF($O$16="X",$R$9,IF($N$7="S1",'VA_k1=0.3_k2=0.7'!N491,IF($N$7="S2",'VA_k1=0.3_k2=0.7'!O491,IF($N$7="I",'VA_k1=0.3_k2=0.7'!P491,IF($N$7="R",'VA_k1=0.3_k2=0.7'!Q491,IF($N$7="D",'VA_k1=0.3_k2=0.7'!R491,IF($N$7="V",'VA_k1=0.3_k2=0.7'!S491,"")))))))</f>
        <v>0.24673704225551346</v>
      </c>
      <c r="AA492" s="133">
        <f>IF($O$17="X",$Q$9,'VA_k1=0.4_k2=0.6'!M491)</f>
        <v>5</v>
      </c>
      <c r="AB492" s="133">
        <f>IF($O$17="X",$R$9,IF($N$7="S1",'VA_k1=0.4_k2=0.6'!N491,IF($N$7="S2",'VA_k1=0.4_k2=0.6'!O491,IF($N$7="I",'VA_k1=0.4_k2=0.6'!P491,IF($N$7="R",'VA_k1=0.4_k2=0.6'!Q491,IF($N$7="D",'VA_k1=0.4_k2=0.6'!R491,IF($N$7="V",'VA_k1=0.4_k2=0.6'!S491,"")))))))</f>
        <v>0.24673704225551346</v>
      </c>
      <c r="AC492" s="133">
        <f>IF($O$18="X",$Q$9,'VA_k1=0.5_k2=0.5'!M491)</f>
        <v>5</v>
      </c>
      <c r="AD492" s="133">
        <f>IF($O$18="X",$R$9,IF($N$7="S1",'VA_k1=0.5_k2=0.5'!N491,IF($N$7="S2",'VA_k1=0.5_k2=0.5'!O491,IF($N$7="I",'VA_k1=0.5_k2=0.5'!P491,IF($N$7="R",'VA_k1=0.5_k2=0.5'!Q491,IF($N$7="D",'VA_k1=0.5_k2=0.5'!R491,IF($N$7="V",'VA_k1=0.5_k2=0.5'!S491,"")))))))</f>
        <v>0.24673704225551346</v>
      </c>
      <c r="AE492" s="133">
        <f>IF($O$19="X",$Q$9,'VA_k1=0.6_k2=0.4'!M491)</f>
        <v>5</v>
      </c>
      <c r="AF492" s="133">
        <f>IF($O$19="X",$R$9,IF($N$7="S1",'VA_k1=0.6_k2=0.4'!N491,IF($N$7="S2",'VA_k1=0.6_k2=0.4'!O491,IF($N$7="I",'VA_k1=0.6_k2=0.4'!P491,IF($N$7="R",'VA_k1=0.6_k2=0.4'!Q491,IF($N$7="D",'VA_k1=0.6_k2=0.4'!R491,IF($N$7="V",'VA_k1=0.6_k2=0.4'!S491,"")))))))</f>
        <v>0.24673704225551346</v>
      </c>
      <c r="AG492" s="133">
        <f>IF($O$20="X",$Q$9,'VA_k1=0.7_k2=0.3'!M491)</f>
        <v>5</v>
      </c>
      <c r="AH492" s="133">
        <f>IF($O$20="X",$R$9,IF($N$7="S1",'VA_k1=0.7_k2=0.3'!N491,IF($N$7="S2",'VA_k1=0.7_k2=0.3'!O491,IF($N$7="I",'VA_k1=0.7_k2=0.3'!P491,IF($N$7="R",'VA_k1=0.7_k2=0.3'!Q491,IF($N$7="D",'VA_k1=0.7_k2=0.3'!R491,IF($N$7="V",'VA_k1=0.7_k2=0.3'!S491,"")))))))</f>
        <v>0.24673704225551346</v>
      </c>
      <c r="AI492" s="133">
        <f>IF($O$21="X",$Q$9,'VA_k1=0.8_k2=0.2'!M491)</f>
        <v>5</v>
      </c>
      <c r="AJ492" s="133">
        <f>IF($O$21="X",$R$9,IF($N$7="S1",'VA_k1=0.8_k2=0.2'!N491,IF($N$7="S2",'VA_k1=0.8_k2=0.2'!O491,IF($N$7="I",'VA_k1=0.8_k2=0.2'!P491,IF($N$7="R",'VA_k1=0.8_k2=0.2'!Q491,IF($N$7="D",'VA_k1=0.8_k2=0.2'!R491,IF($N$7="V",'VA_k1=0.8_k2=0.2'!S491,"")))))))</f>
        <v>0.24673704225551346</v>
      </c>
      <c r="AK492" s="133" t="e">
        <f>IF($O$22="X",$Q$9,'VA_k1=0.9_k2=0.1'!M491)</f>
        <v>#N/A</v>
      </c>
      <c r="AL492" s="133" t="e">
        <f>IF($O$22="X",$R$9,IF($N$7="S1",'VA_k1=0.9_k2=0.1'!N491,IF($N$7="S2",'VA_k1=0.9_k2=0.1'!O491,IF($N$7="I",'VA_k1=0.9_k2=0.1'!P491,IF($N$7="R",'VA_k1=0.9_k2=0.1'!Q491,IF($N$7="D",'VA_k1=0.9_k2=0.1'!R491,IF($N$7="V",'VA_k1=0.9_k2=0.1'!S491,"")))))))</f>
        <v>#N/A</v>
      </c>
      <c r="AM492" s="133">
        <f>IF($O$23="X",$Q$9,'VA_k1=1.0_k2=0.0'!M491)</f>
        <v>5</v>
      </c>
      <c r="AN492" s="133">
        <f>IF($O$23="X",$R$9,IF($N$7="S1",'VA_k1=1.0_k2=0.0'!N491,IF($N$7="S2",'VA_k1=1.0_k2=0.0'!O491,IF($N$7="I",'VA_k1=1.0_k2=0.0'!P491,IF($N$7="R",'VA_k1=1.0_k2=0.0'!Q491,IF($N$7="D",'VA_k1=1.0_k2=0.0'!R491,IF($N$7="V",'VA_k1=1.0_k2=0.0'!S491,"")))))))</f>
        <v>0.24673704225551346</v>
      </c>
    </row>
    <row r="493" spans="17:40" x14ac:dyDescent="0.25">
      <c r="Q493" s="133" t="e">
        <f>IF($O$12="X",$Q$9,'RESULTS (2S)'!B507)</f>
        <v>#N/A</v>
      </c>
      <c r="R493" s="133" t="e">
        <f>IF($O$12="X",$R$9,IF($N$7="S1",'RESULTS (2S)'!C507,IF($N$7="S2",'RESULTS (2S)'!D507,IF($N$7="I",'RESULTS (2S)'!E507,IF($N$7="R",'RESULTS (2S)'!F507,IF($N$7="D",'RESULTS (2S)'!G507,IF($N$7="V",'RESULTS (2S)'!H507,"")))))))</f>
        <v>#N/A</v>
      </c>
      <c r="S493" s="133">
        <f>IF($O$13="X",$Q$9,'VA_k1=0.0_k2=1.0'!M492)</f>
        <v>5</v>
      </c>
      <c r="T493" s="133">
        <f>IF($O$13="X",$R$9,IF($N$7="S1",'VA_k1=0.0_k2=1.0'!N492,IF($N$7="S2",'VA_k1=0.0_k2=1.0'!O492,IF($N$7="I",'VA_k1=0.0_k2=1.0'!P492,IF($N$7="R",'VA_k1=0.0_k2=1.0'!Q492,IF($N$7="D",'VA_k1=0.0_k2=1.0'!R492,IF($N$7="V",'VA_k1=0.0_k2=1.0'!S492,"")))))))</f>
        <v>0.24673704225551346</v>
      </c>
      <c r="U493" s="133">
        <f>IF($O$14="X",$Q$9,'VA_k1=0.1_k2=0.9'!M492)</f>
        <v>5</v>
      </c>
      <c r="V493" s="133">
        <f>IF($O$14="X",$R$9,IF($N$7="S1",'VA_k1=0.1_k2=0.9'!N492,IF($N$7="S2",'VA_k1=0.1_k2=0.9'!O492,IF($N$7="I",'VA_k1=0.1_k2=0.9'!P492,IF($N$7="R",'VA_k1=0.1_k2=0.9'!Q492,IF($N$7="D",'VA_k1=0.1_k2=0.9'!R492,IF($N$7="V",'VA_k1=0.1_k2=0.9'!S492,"")))))))</f>
        <v>0.24673704225551346</v>
      </c>
      <c r="W493" s="133">
        <f>IF($O$15="X",$Q$9,'VA_k1=0.2_k2=0.8'!M492)</f>
        <v>5</v>
      </c>
      <c r="X493" s="133">
        <f>IF($O$15="X",$R$9,IF($N$7="S1",'VA_k1=0.2_k2=0.8'!N492,IF($N$7="S2",'VA_k1=0.2_k2=0.8'!O492,IF($N$7="I",'VA_k1=0.2_k2=0.8'!P492,IF($N$7="R",'VA_k1=0.2_k2=0.8'!Q492,IF($N$7="D",'VA_k1=0.2_k2=0.8'!R492,IF($N$7="V",'VA_k1=0.2_k2=0.8'!S492,"")))))))</f>
        <v>0.24673704225551346</v>
      </c>
      <c r="Y493" s="133">
        <f>IF($O$16="X",$Q$9,'VA_k1=0.3_k2=0.7'!M492)</f>
        <v>5</v>
      </c>
      <c r="Z493" s="133">
        <f>IF($O$16="X",$R$9,IF($N$7="S1",'VA_k1=0.3_k2=0.7'!N492,IF($N$7="S2",'VA_k1=0.3_k2=0.7'!O492,IF($N$7="I",'VA_k1=0.3_k2=0.7'!P492,IF($N$7="R",'VA_k1=0.3_k2=0.7'!Q492,IF($N$7="D",'VA_k1=0.3_k2=0.7'!R492,IF($N$7="V",'VA_k1=0.3_k2=0.7'!S492,"")))))))</f>
        <v>0.24673704225551346</v>
      </c>
      <c r="AA493" s="133">
        <f>IF($O$17="X",$Q$9,'VA_k1=0.4_k2=0.6'!M492)</f>
        <v>5</v>
      </c>
      <c r="AB493" s="133">
        <f>IF($O$17="X",$R$9,IF($N$7="S1",'VA_k1=0.4_k2=0.6'!N492,IF($N$7="S2",'VA_k1=0.4_k2=0.6'!O492,IF($N$7="I",'VA_k1=0.4_k2=0.6'!P492,IF($N$7="R",'VA_k1=0.4_k2=0.6'!Q492,IF($N$7="D",'VA_k1=0.4_k2=0.6'!R492,IF($N$7="V",'VA_k1=0.4_k2=0.6'!S492,"")))))))</f>
        <v>0.24673704225551346</v>
      </c>
      <c r="AC493" s="133">
        <f>IF($O$18="X",$Q$9,'VA_k1=0.5_k2=0.5'!M492)</f>
        <v>5</v>
      </c>
      <c r="AD493" s="133">
        <f>IF($O$18="X",$R$9,IF($N$7="S1",'VA_k1=0.5_k2=0.5'!N492,IF($N$7="S2",'VA_k1=0.5_k2=0.5'!O492,IF($N$7="I",'VA_k1=0.5_k2=0.5'!P492,IF($N$7="R",'VA_k1=0.5_k2=0.5'!Q492,IF($N$7="D",'VA_k1=0.5_k2=0.5'!R492,IF($N$7="V",'VA_k1=0.5_k2=0.5'!S492,"")))))))</f>
        <v>0.24673704225551346</v>
      </c>
      <c r="AE493" s="133">
        <f>IF($O$19="X",$Q$9,'VA_k1=0.6_k2=0.4'!M492)</f>
        <v>5</v>
      </c>
      <c r="AF493" s="133">
        <f>IF($O$19="X",$R$9,IF($N$7="S1",'VA_k1=0.6_k2=0.4'!N492,IF($N$7="S2",'VA_k1=0.6_k2=0.4'!O492,IF($N$7="I",'VA_k1=0.6_k2=0.4'!P492,IF($N$7="R",'VA_k1=0.6_k2=0.4'!Q492,IF($N$7="D",'VA_k1=0.6_k2=0.4'!R492,IF($N$7="V",'VA_k1=0.6_k2=0.4'!S492,"")))))))</f>
        <v>0.24673704225551346</v>
      </c>
      <c r="AG493" s="133">
        <f>IF($O$20="X",$Q$9,'VA_k1=0.7_k2=0.3'!M492)</f>
        <v>5</v>
      </c>
      <c r="AH493" s="133">
        <f>IF($O$20="X",$R$9,IF($N$7="S1",'VA_k1=0.7_k2=0.3'!N492,IF($N$7="S2",'VA_k1=0.7_k2=0.3'!O492,IF($N$7="I",'VA_k1=0.7_k2=0.3'!P492,IF($N$7="R",'VA_k1=0.7_k2=0.3'!Q492,IF($N$7="D",'VA_k1=0.7_k2=0.3'!R492,IF($N$7="V",'VA_k1=0.7_k2=0.3'!S492,"")))))))</f>
        <v>0.24673704225551346</v>
      </c>
      <c r="AI493" s="133">
        <f>IF($O$21="X",$Q$9,'VA_k1=0.8_k2=0.2'!M492)</f>
        <v>5</v>
      </c>
      <c r="AJ493" s="133">
        <f>IF($O$21="X",$R$9,IF($N$7="S1",'VA_k1=0.8_k2=0.2'!N492,IF($N$7="S2",'VA_k1=0.8_k2=0.2'!O492,IF($N$7="I",'VA_k1=0.8_k2=0.2'!P492,IF($N$7="R",'VA_k1=0.8_k2=0.2'!Q492,IF($N$7="D",'VA_k1=0.8_k2=0.2'!R492,IF($N$7="V",'VA_k1=0.8_k2=0.2'!S492,"")))))))</f>
        <v>0.24673704225551346</v>
      </c>
      <c r="AK493" s="133" t="e">
        <f>IF($O$22="X",$Q$9,'VA_k1=0.9_k2=0.1'!M492)</f>
        <v>#N/A</v>
      </c>
      <c r="AL493" s="133" t="e">
        <f>IF($O$22="X",$R$9,IF($N$7="S1",'VA_k1=0.9_k2=0.1'!N492,IF($N$7="S2",'VA_k1=0.9_k2=0.1'!O492,IF($N$7="I",'VA_k1=0.9_k2=0.1'!P492,IF($N$7="R",'VA_k1=0.9_k2=0.1'!Q492,IF($N$7="D",'VA_k1=0.9_k2=0.1'!R492,IF($N$7="V",'VA_k1=0.9_k2=0.1'!S492,"")))))))</f>
        <v>#N/A</v>
      </c>
      <c r="AM493" s="133">
        <f>IF($O$23="X",$Q$9,'VA_k1=1.0_k2=0.0'!M492)</f>
        <v>5</v>
      </c>
      <c r="AN493" s="133">
        <f>IF($O$23="X",$R$9,IF($N$7="S1",'VA_k1=1.0_k2=0.0'!N492,IF($N$7="S2",'VA_k1=1.0_k2=0.0'!O492,IF($N$7="I",'VA_k1=1.0_k2=0.0'!P492,IF($N$7="R",'VA_k1=1.0_k2=0.0'!Q492,IF($N$7="D",'VA_k1=1.0_k2=0.0'!R492,IF($N$7="V",'VA_k1=1.0_k2=0.0'!S492,"")))))))</f>
        <v>0.24673704225551346</v>
      </c>
    </row>
    <row r="494" spans="17:40" x14ac:dyDescent="0.25">
      <c r="Q494" s="133" t="e">
        <f>IF($O$12="X",$Q$9,'RESULTS (2S)'!B508)</f>
        <v>#N/A</v>
      </c>
      <c r="R494" s="133" t="e">
        <f>IF($O$12="X",$R$9,IF($N$7="S1",'RESULTS (2S)'!C508,IF($N$7="S2",'RESULTS (2S)'!D508,IF($N$7="I",'RESULTS (2S)'!E508,IF($N$7="R",'RESULTS (2S)'!F508,IF($N$7="D",'RESULTS (2S)'!G508,IF($N$7="V",'RESULTS (2S)'!H508,"")))))))</f>
        <v>#N/A</v>
      </c>
      <c r="S494" s="133">
        <f>IF($O$13="X",$Q$9,'VA_k1=0.0_k2=1.0'!M493)</f>
        <v>5</v>
      </c>
      <c r="T494" s="133">
        <f>IF($O$13="X",$R$9,IF($N$7="S1",'VA_k1=0.0_k2=1.0'!N493,IF($N$7="S2",'VA_k1=0.0_k2=1.0'!O493,IF($N$7="I",'VA_k1=0.0_k2=1.0'!P493,IF($N$7="R",'VA_k1=0.0_k2=1.0'!Q493,IF($N$7="D",'VA_k1=0.0_k2=1.0'!R493,IF($N$7="V",'VA_k1=0.0_k2=1.0'!S493,"")))))))</f>
        <v>0.24673704225551346</v>
      </c>
      <c r="U494" s="133">
        <f>IF($O$14="X",$Q$9,'VA_k1=0.1_k2=0.9'!M493)</f>
        <v>5</v>
      </c>
      <c r="V494" s="133">
        <f>IF($O$14="X",$R$9,IF($N$7="S1",'VA_k1=0.1_k2=0.9'!N493,IF($N$7="S2",'VA_k1=0.1_k2=0.9'!O493,IF($N$7="I",'VA_k1=0.1_k2=0.9'!P493,IF($N$7="R",'VA_k1=0.1_k2=0.9'!Q493,IF($N$7="D",'VA_k1=0.1_k2=0.9'!R493,IF($N$7="V",'VA_k1=0.1_k2=0.9'!S493,"")))))))</f>
        <v>0.24673704225551346</v>
      </c>
      <c r="W494" s="133">
        <f>IF($O$15="X",$Q$9,'VA_k1=0.2_k2=0.8'!M493)</f>
        <v>5</v>
      </c>
      <c r="X494" s="133">
        <f>IF($O$15="X",$R$9,IF($N$7="S1",'VA_k1=0.2_k2=0.8'!N493,IF($N$7="S2",'VA_k1=0.2_k2=0.8'!O493,IF($N$7="I",'VA_k1=0.2_k2=0.8'!P493,IF($N$7="R",'VA_k1=0.2_k2=0.8'!Q493,IF($N$7="D",'VA_k1=0.2_k2=0.8'!R493,IF($N$7="V",'VA_k1=0.2_k2=0.8'!S493,"")))))))</f>
        <v>0.24673704225551346</v>
      </c>
      <c r="Y494" s="133">
        <f>IF($O$16="X",$Q$9,'VA_k1=0.3_k2=0.7'!M493)</f>
        <v>5</v>
      </c>
      <c r="Z494" s="133">
        <f>IF($O$16="X",$R$9,IF($N$7="S1",'VA_k1=0.3_k2=0.7'!N493,IF($N$7="S2",'VA_k1=0.3_k2=0.7'!O493,IF($N$7="I",'VA_k1=0.3_k2=0.7'!P493,IF($N$7="R",'VA_k1=0.3_k2=0.7'!Q493,IF($N$7="D",'VA_k1=0.3_k2=0.7'!R493,IF($N$7="V",'VA_k1=0.3_k2=0.7'!S493,"")))))))</f>
        <v>0.24673704225551346</v>
      </c>
      <c r="AA494" s="133">
        <f>IF($O$17="X",$Q$9,'VA_k1=0.4_k2=0.6'!M493)</f>
        <v>5</v>
      </c>
      <c r="AB494" s="133">
        <f>IF($O$17="X",$R$9,IF($N$7="S1",'VA_k1=0.4_k2=0.6'!N493,IF($N$7="S2",'VA_k1=0.4_k2=0.6'!O493,IF($N$7="I",'VA_k1=0.4_k2=0.6'!P493,IF($N$7="R",'VA_k1=0.4_k2=0.6'!Q493,IF($N$7="D",'VA_k1=0.4_k2=0.6'!R493,IF($N$7="V",'VA_k1=0.4_k2=0.6'!S493,"")))))))</f>
        <v>0.24673704225551346</v>
      </c>
      <c r="AC494" s="133">
        <f>IF($O$18="X",$Q$9,'VA_k1=0.5_k2=0.5'!M493)</f>
        <v>5</v>
      </c>
      <c r="AD494" s="133">
        <f>IF($O$18="X",$R$9,IF($N$7="S1",'VA_k1=0.5_k2=0.5'!N493,IF($N$7="S2",'VA_k1=0.5_k2=0.5'!O493,IF($N$7="I",'VA_k1=0.5_k2=0.5'!P493,IF($N$7="R",'VA_k1=0.5_k2=0.5'!Q493,IF($N$7="D",'VA_k1=0.5_k2=0.5'!R493,IF($N$7="V",'VA_k1=0.5_k2=0.5'!S493,"")))))))</f>
        <v>0.24673704225551346</v>
      </c>
      <c r="AE494" s="133">
        <f>IF($O$19="X",$Q$9,'VA_k1=0.6_k2=0.4'!M493)</f>
        <v>5</v>
      </c>
      <c r="AF494" s="133">
        <f>IF($O$19="X",$R$9,IF($N$7="S1",'VA_k1=0.6_k2=0.4'!N493,IF($N$7="S2",'VA_k1=0.6_k2=0.4'!O493,IF($N$7="I",'VA_k1=0.6_k2=0.4'!P493,IF($N$7="R",'VA_k1=0.6_k2=0.4'!Q493,IF($N$7="D",'VA_k1=0.6_k2=0.4'!R493,IF($N$7="V",'VA_k1=0.6_k2=0.4'!S493,"")))))))</f>
        <v>0.24673704225551346</v>
      </c>
      <c r="AG494" s="133">
        <f>IF($O$20="X",$Q$9,'VA_k1=0.7_k2=0.3'!M493)</f>
        <v>5</v>
      </c>
      <c r="AH494" s="133">
        <f>IF($O$20="X",$R$9,IF($N$7="S1",'VA_k1=0.7_k2=0.3'!N493,IF($N$7="S2",'VA_k1=0.7_k2=0.3'!O493,IF($N$7="I",'VA_k1=0.7_k2=0.3'!P493,IF($N$7="R",'VA_k1=0.7_k2=0.3'!Q493,IF($N$7="D",'VA_k1=0.7_k2=0.3'!R493,IF($N$7="V",'VA_k1=0.7_k2=0.3'!S493,"")))))))</f>
        <v>0.24673704225551346</v>
      </c>
      <c r="AI494" s="133">
        <f>IF($O$21="X",$Q$9,'VA_k1=0.8_k2=0.2'!M493)</f>
        <v>5</v>
      </c>
      <c r="AJ494" s="133">
        <f>IF($O$21="X",$R$9,IF($N$7="S1",'VA_k1=0.8_k2=0.2'!N493,IF($N$7="S2",'VA_k1=0.8_k2=0.2'!O493,IF($N$7="I",'VA_k1=0.8_k2=0.2'!P493,IF($N$7="R",'VA_k1=0.8_k2=0.2'!Q493,IF($N$7="D",'VA_k1=0.8_k2=0.2'!R493,IF($N$7="V",'VA_k1=0.8_k2=0.2'!S493,"")))))))</f>
        <v>0.24673704225551346</v>
      </c>
      <c r="AK494" s="133" t="e">
        <f>IF($O$22="X",$Q$9,'VA_k1=0.9_k2=0.1'!M493)</f>
        <v>#N/A</v>
      </c>
      <c r="AL494" s="133" t="e">
        <f>IF($O$22="X",$R$9,IF($N$7="S1",'VA_k1=0.9_k2=0.1'!N493,IF($N$7="S2",'VA_k1=0.9_k2=0.1'!O493,IF($N$7="I",'VA_k1=0.9_k2=0.1'!P493,IF($N$7="R",'VA_k1=0.9_k2=0.1'!Q493,IF($N$7="D",'VA_k1=0.9_k2=0.1'!R493,IF($N$7="V",'VA_k1=0.9_k2=0.1'!S493,"")))))))</f>
        <v>#N/A</v>
      </c>
      <c r="AM494" s="133">
        <f>IF($O$23="X",$Q$9,'VA_k1=1.0_k2=0.0'!M493)</f>
        <v>5</v>
      </c>
      <c r="AN494" s="133">
        <f>IF($O$23="X",$R$9,IF($N$7="S1",'VA_k1=1.0_k2=0.0'!N493,IF($N$7="S2",'VA_k1=1.0_k2=0.0'!O493,IF($N$7="I",'VA_k1=1.0_k2=0.0'!P493,IF($N$7="R",'VA_k1=1.0_k2=0.0'!Q493,IF($N$7="D",'VA_k1=1.0_k2=0.0'!R493,IF($N$7="V",'VA_k1=1.0_k2=0.0'!S493,"")))))))</f>
        <v>0.24673704225551346</v>
      </c>
    </row>
    <row r="495" spans="17:40" x14ac:dyDescent="0.25">
      <c r="Q495" s="133" t="e">
        <f>IF($O$12="X",$Q$9,'RESULTS (2S)'!B509)</f>
        <v>#N/A</v>
      </c>
      <c r="R495" s="133" t="e">
        <f>IF($O$12="X",$R$9,IF($N$7="S1",'RESULTS (2S)'!C509,IF($N$7="S2",'RESULTS (2S)'!D509,IF($N$7="I",'RESULTS (2S)'!E509,IF($N$7="R",'RESULTS (2S)'!F509,IF($N$7="D",'RESULTS (2S)'!G509,IF($N$7="V",'RESULTS (2S)'!H509,"")))))))</f>
        <v>#N/A</v>
      </c>
      <c r="S495" s="133">
        <f>IF($O$13="X",$Q$9,'VA_k1=0.0_k2=1.0'!M494)</f>
        <v>5</v>
      </c>
      <c r="T495" s="133">
        <f>IF($O$13="X",$R$9,IF($N$7="S1",'VA_k1=0.0_k2=1.0'!N494,IF($N$7="S2",'VA_k1=0.0_k2=1.0'!O494,IF($N$7="I",'VA_k1=0.0_k2=1.0'!P494,IF($N$7="R",'VA_k1=0.0_k2=1.0'!Q494,IF($N$7="D",'VA_k1=0.0_k2=1.0'!R494,IF($N$7="V",'VA_k1=0.0_k2=1.0'!S494,"")))))))</f>
        <v>0.24673704225551346</v>
      </c>
      <c r="U495" s="133">
        <f>IF($O$14="X",$Q$9,'VA_k1=0.1_k2=0.9'!M494)</f>
        <v>5</v>
      </c>
      <c r="V495" s="133">
        <f>IF($O$14="X",$R$9,IF($N$7="S1",'VA_k1=0.1_k2=0.9'!N494,IF($N$7="S2",'VA_k1=0.1_k2=0.9'!O494,IF($N$7="I",'VA_k1=0.1_k2=0.9'!P494,IF($N$7="R",'VA_k1=0.1_k2=0.9'!Q494,IF($N$7="D",'VA_k1=0.1_k2=0.9'!R494,IF($N$7="V",'VA_k1=0.1_k2=0.9'!S494,"")))))))</f>
        <v>0.24673704225551346</v>
      </c>
      <c r="W495" s="133">
        <f>IF($O$15="X",$Q$9,'VA_k1=0.2_k2=0.8'!M494)</f>
        <v>5</v>
      </c>
      <c r="X495" s="133">
        <f>IF($O$15="X",$R$9,IF($N$7="S1",'VA_k1=0.2_k2=0.8'!N494,IF($N$7="S2",'VA_k1=0.2_k2=0.8'!O494,IF($N$7="I",'VA_k1=0.2_k2=0.8'!P494,IF($N$7="R",'VA_k1=0.2_k2=0.8'!Q494,IF($N$7="D",'VA_k1=0.2_k2=0.8'!R494,IF($N$7="V",'VA_k1=0.2_k2=0.8'!S494,"")))))))</f>
        <v>0.24673704225551346</v>
      </c>
      <c r="Y495" s="133">
        <f>IF($O$16="X",$Q$9,'VA_k1=0.3_k2=0.7'!M494)</f>
        <v>5</v>
      </c>
      <c r="Z495" s="133">
        <f>IF($O$16="X",$R$9,IF($N$7="S1",'VA_k1=0.3_k2=0.7'!N494,IF($N$7="S2",'VA_k1=0.3_k2=0.7'!O494,IF($N$7="I",'VA_k1=0.3_k2=0.7'!P494,IF($N$7="R",'VA_k1=0.3_k2=0.7'!Q494,IF($N$7="D",'VA_k1=0.3_k2=0.7'!R494,IF($N$7="V",'VA_k1=0.3_k2=0.7'!S494,"")))))))</f>
        <v>0.24673704225551346</v>
      </c>
      <c r="AA495" s="133">
        <f>IF($O$17="X",$Q$9,'VA_k1=0.4_k2=0.6'!M494)</f>
        <v>5</v>
      </c>
      <c r="AB495" s="133">
        <f>IF($O$17="X",$R$9,IF($N$7="S1",'VA_k1=0.4_k2=0.6'!N494,IF($N$7="S2",'VA_k1=0.4_k2=0.6'!O494,IF($N$7="I",'VA_k1=0.4_k2=0.6'!P494,IF($N$7="R",'VA_k1=0.4_k2=0.6'!Q494,IF($N$7="D",'VA_k1=0.4_k2=0.6'!R494,IF($N$7="V",'VA_k1=0.4_k2=0.6'!S494,"")))))))</f>
        <v>0.24673704225551346</v>
      </c>
      <c r="AC495" s="133">
        <f>IF($O$18="X",$Q$9,'VA_k1=0.5_k2=0.5'!M494)</f>
        <v>5</v>
      </c>
      <c r="AD495" s="133">
        <f>IF($O$18="X",$R$9,IF($N$7="S1",'VA_k1=0.5_k2=0.5'!N494,IF($N$7="S2",'VA_k1=0.5_k2=0.5'!O494,IF($N$7="I",'VA_k1=0.5_k2=0.5'!P494,IF($N$7="R",'VA_k1=0.5_k2=0.5'!Q494,IF($N$7="D",'VA_k1=0.5_k2=0.5'!R494,IF($N$7="V",'VA_k1=0.5_k2=0.5'!S494,"")))))))</f>
        <v>0.24673704225551346</v>
      </c>
      <c r="AE495" s="133">
        <f>IF($O$19="X",$Q$9,'VA_k1=0.6_k2=0.4'!M494)</f>
        <v>5</v>
      </c>
      <c r="AF495" s="133">
        <f>IF($O$19="X",$R$9,IF($N$7="S1",'VA_k1=0.6_k2=0.4'!N494,IF($N$7="S2",'VA_k1=0.6_k2=0.4'!O494,IF($N$7="I",'VA_k1=0.6_k2=0.4'!P494,IF($N$7="R",'VA_k1=0.6_k2=0.4'!Q494,IF($N$7="D",'VA_k1=0.6_k2=0.4'!R494,IF($N$7="V",'VA_k1=0.6_k2=0.4'!S494,"")))))))</f>
        <v>0.24673704225551346</v>
      </c>
      <c r="AG495" s="133">
        <f>IF($O$20="X",$Q$9,'VA_k1=0.7_k2=0.3'!M494)</f>
        <v>5</v>
      </c>
      <c r="AH495" s="133">
        <f>IF($O$20="X",$R$9,IF($N$7="S1",'VA_k1=0.7_k2=0.3'!N494,IF($N$7="S2",'VA_k1=0.7_k2=0.3'!O494,IF($N$7="I",'VA_k1=0.7_k2=0.3'!P494,IF($N$7="R",'VA_k1=0.7_k2=0.3'!Q494,IF($N$7="D",'VA_k1=0.7_k2=0.3'!R494,IF($N$7="V",'VA_k1=0.7_k2=0.3'!S494,"")))))))</f>
        <v>0.24673704225551346</v>
      </c>
      <c r="AI495" s="133">
        <f>IF($O$21="X",$Q$9,'VA_k1=0.8_k2=0.2'!M494)</f>
        <v>5</v>
      </c>
      <c r="AJ495" s="133">
        <f>IF($O$21="X",$R$9,IF($N$7="S1",'VA_k1=0.8_k2=0.2'!N494,IF($N$7="S2",'VA_k1=0.8_k2=0.2'!O494,IF($N$7="I",'VA_k1=0.8_k2=0.2'!P494,IF($N$7="R",'VA_k1=0.8_k2=0.2'!Q494,IF($N$7="D",'VA_k1=0.8_k2=0.2'!R494,IF($N$7="V",'VA_k1=0.8_k2=0.2'!S494,"")))))))</f>
        <v>0.24673704225551346</v>
      </c>
      <c r="AK495" s="133" t="e">
        <f>IF($O$22="X",$Q$9,'VA_k1=0.9_k2=0.1'!M494)</f>
        <v>#N/A</v>
      </c>
      <c r="AL495" s="133" t="e">
        <f>IF($O$22="X",$R$9,IF($N$7="S1",'VA_k1=0.9_k2=0.1'!N494,IF($N$7="S2",'VA_k1=0.9_k2=0.1'!O494,IF($N$7="I",'VA_k1=0.9_k2=0.1'!P494,IF($N$7="R",'VA_k1=0.9_k2=0.1'!Q494,IF($N$7="D",'VA_k1=0.9_k2=0.1'!R494,IF($N$7="V",'VA_k1=0.9_k2=0.1'!S494,"")))))))</f>
        <v>#N/A</v>
      </c>
      <c r="AM495" s="133">
        <f>IF($O$23="X",$Q$9,'VA_k1=1.0_k2=0.0'!M494)</f>
        <v>5</v>
      </c>
      <c r="AN495" s="133">
        <f>IF($O$23="X",$R$9,IF($N$7="S1",'VA_k1=1.0_k2=0.0'!N494,IF($N$7="S2",'VA_k1=1.0_k2=0.0'!O494,IF($N$7="I",'VA_k1=1.0_k2=0.0'!P494,IF($N$7="R",'VA_k1=1.0_k2=0.0'!Q494,IF($N$7="D",'VA_k1=1.0_k2=0.0'!R494,IF($N$7="V",'VA_k1=1.0_k2=0.0'!S494,"")))))))</f>
        <v>0.24673704225551346</v>
      </c>
    </row>
    <row r="496" spans="17:40" x14ac:dyDescent="0.25">
      <c r="Q496" s="133" t="e">
        <f>IF($O$12="X",$Q$9,'RESULTS (2S)'!B510)</f>
        <v>#N/A</v>
      </c>
      <c r="R496" s="133" t="e">
        <f>IF($O$12="X",$R$9,IF($N$7="S1",'RESULTS (2S)'!C510,IF($N$7="S2",'RESULTS (2S)'!D510,IF($N$7="I",'RESULTS (2S)'!E510,IF($N$7="R",'RESULTS (2S)'!F510,IF($N$7="D",'RESULTS (2S)'!G510,IF($N$7="V",'RESULTS (2S)'!H510,"")))))))</f>
        <v>#N/A</v>
      </c>
      <c r="S496" s="133">
        <f>IF($O$13="X",$Q$9,'VA_k1=0.0_k2=1.0'!M495)</f>
        <v>5</v>
      </c>
      <c r="T496" s="133">
        <f>IF($O$13="X",$R$9,IF($N$7="S1",'VA_k1=0.0_k2=1.0'!N495,IF($N$7="S2",'VA_k1=0.0_k2=1.0'!O495,IF($N$7="I",'VA_k1=0.0_k2=1.0'!P495,IF($N$7="R",'VA_k1=0.0_k2=1.0'!Q495,IF($N$7="D",'VA_k1=0.0_k2=1.0'!R495,IF($N$7="V",'VA_k1=0.0_k2=1.0'!S495,"")))))))</f>
        <v>0.24673704225551346</v>
      </c>
      <c r="U496" s="133">
        <f>IF($O$14="X",$Q$9,'VA_k1=0.1_k2=0.9'!M495)</f>
        <v>5</v>
      </c>
      <c r="V496" s="133">
        <f>IF($O$14="X",$R$9,IF($N$7="S1",'VA_k1=0.1_k2=0.9'!N495,IF($N$7="S2",'VA_k1=0.1_k2=0.9'!O495,IF($N$7="I",'VA_k1=0.1_k2=0.9'!P495,IF($N$7="R",'VA_k1=0.1_k2=0.9'!Q495,IF($N$7="D",'VA_k1=0.1_k2=0.9'!R495,IF($N$7="V",'VA_k1=0.1_k2=0.9'!S495,"")))))))</f>
        <v>0.24673704225551346</v>
      </c>
      <c r="W496" s="133">
        <f>IF($O$15="X",$Q$9,'VA_k1=0.2_k2=0.8'!M495)</f>
        <v>5</v>
      </c>
      <c r="X496" s="133">
        <f>IF($O$15="X",$R$9,IF($N$7="S1",'VA_k1=0.2_k2=0.8'!N495,IF($N$7="S2",'VA_k1=0.2_k2=0.8'!O495,IF($N$7="I",'VA_k1=0.2_k2=0.8'!P495,IF($N$7="R",'VA_k1=0.2_k2=0.8'!Q495,IF($N$7="D",'VA_k1=0.2_k2=0.8'!R495,IF($N$7="V",'VA_k1=0.2_k2=0.8'!S495,"")))))))</f>
        <v>0.24673704225551346</v>
      </c>
      <c r="Y496" s="133">
        <f>IF($O$16="X",$Q$9,'VA_k1=0.3_k2=0.7'!M495)</f>
        <v>5</v>
      </c>
      <c r="Z496" s="133">
        <f>IF($O$16="X",$R$9,IF($N$7="S1",'VA_k1=0.3_k2=0.7'!N495,IF($N$7="S2",'VA_k1=0.3_k2=0.7'!O495,IF($N$7="I",'VA_k1=0.3_k2=0.7'!P495,IF($N$7="R",'VA_k1=0.3_k2=0.7'!Q495,IF($N$7="D",'VA_k1=0.3_k2=0.7'!R495,IF($N$7="V",'VA_k1=0.3_k2=0.7'!S495,"")))))))</f>
        <v>0.24673704225551346</v>
      </c>
      <c r="AA496" s="133">
        <f>IF($O$17="X",$Q$9,'VA_k1=0.4_k2=0.6'!M495)</f>
        <v>5</v>
      </c>
      <c r="AB496" s="133">
        <f>IF($O$17="X",$R$9,IF($N$7="S1",'VA_k1=0.4_k2=0.6'!N495,IF($N$7="S2",'VA_k1=0.4_k2=0.6'!O495,IF($N$7="I",'VA_k1=0.4_k2=0.6'!P495,IF($N$7="R",'VA_k1=0.4_k2=0.6'!Q495,IF($N$7="D",'VA_k1=0.4_k2=0.6'!R495,IF($N$7="V",'VA_k1=0.4_k2=0.6'!S495,"")))))))</f>
        <v>0.24673704225551346</v>
      </c>
      <c r="AC496" s="133">
        <f>IF($O$18="X",$Q$9,'VA_k1=0.5_k2=0.5'!M495)</f>
        <v>5</v>
      </c>
      <c r="AD496" s="133">
        <f>IF($O$18="X",$R$9,IF($N$7="S1",'VA_k1=0.5_k2=0.5'!N495,IF($N$7="S2",'VA_k1=0.5_k2=0.5'!O495,IF($N$7="I",'VA_k1=0.5_k2=0.5'!P495,IF($N$7="R",'VA_k1=0.5_k2=0.5'!Q495,IF($N$7="D",'VA_k1=0.5_k2=0.5'!R495,IF($N$7="V",'VA_k1=0.5_k2=0.5'!S495,"")))))))</f>
        <v>0.24673704225551346</v>
      </c>
      <c r="AE496" s="133">
        <f>IF($O$19="X",$Q$9,'VA_k1=0.6_k2=0.4'!M495)</f>
        <v>5</v>
      </c>
      <c r="AF496" s="133">
        <f>IF($O$19="X",$R$9,IF($N$7="S1",'VA_k1=0.6_k2=0.4'!N495,IF($N$7="S2",'VA_k1=0.6_k2=0.4'!O495,IF($N$7="I",'VA_k1=0.6_k2=0.4'!P495,IF($N$7="R",'VA_k1=0.6_k2=0.4'!Q495,IF($N$7="D",'VA_k1=0.6_k2=0.4'!R495,IF($N$7="V",'VA_k1=0.6_k2=0.4'!S495,"")))))))</f>
        <v>0.24673704225551346</v>
      </c>
      <c r="AG496" s="133">
        <f>IF($O$20="X",$Q$9,'VA_k1=0.7_k2=0.3'!M495)</f>
        <v>5</v>
      </c>
      <c r="AH496" s="133">
        <f>IF($O$20="X",$R$9,IF($N$7="S1",'VA_k1=0.7_k2=0.3'!N495,IF($N$7="S2",'VA_k1=0.7_k2=0.3'!O495,IF($N$7="I",'VA_k1=0.7_k2=0.3'!P495,IF($N$7="R",'VA_k1=0.7_k2=0.3'!Q495,IF($N$7="D",'VA_k1=0.7_k2=0.3'!R495,IF($N$7="V",'VA_k1=0.7_k2=0.3'!S495,"")))))))</f>
        <v>0.24673704225551346</v>
      </c>
      <c r="AI496" s="133">
        <f>IF($O$21="X",$Q$9,'VA_k1=0.8_k2=0.2'!M495)</f>
        <v>5</v>
      </c>
      <c r="AJ496" s="133">
        <f>IF($O$21="X",$R$9,IF($N$7="S1",'VA_k1=0.8_k2=0.2'!N495,IF($N$7="S2",'VA_k1=0.8_k2=0.2'!O495,IF($N$7="I",'VA_k1=0.8_k2=0.2'!P495,IF($N$7="R",'VA_k1=0.8_k2=0.2'!Q495,IF($N$7="D",'VA_k1=0.8_k2=0.2'!R495,IF($N$7="V",'VA_k1=0.8_k2=0.2'!S495,"")))))))</f>
        <v>0.24673704225551346</v>
      </c>
      <c r="AK496" s="133" t="e">
        <f>IF($O$22="X",$Q$9,'VA_k1=0.9_k2=0.1'!M495)</f>
        <v>#N/A</v>
      </c>
      <c r="AL496" s="133" t="e">
        <f>IF($O$22="X",$R$9,IF($N$7="S1",'VA_k1=0.9_k2=0.1'!N495,IF($N$7="S2",'VA_k1=0.9_k2=0.1'!O495,IF($N$7="I",'VA_k1=0.9_k2=0.1'!P495,IF($N$7="R",'VA_k1=0.9_k2=0.1'!Q495,IF($N$7="D",'VA_k1=0.9_k2=0.1'!R495,IF($N$7="V",'VA_k1=0.9_k2=0.1'!S495,"")))))))</f>
        <v>#N/A</v>
      </c>
      <c r="AM496" s="133">
        <f>IF($O$23="X",$Q$9,'VA_k1=1.0_k2=0.0'!M495)</f>
        <v>5</v>
      </c>
      <c r="AN496" s="133">
        <f>IF($O$23="X",$R$9,IF($N$7="S1",'VA_k1=1.0_k2=0.0'!N495,IF($N$7="S2",'VA_k1=1.0_k2=0.0'!O495,IF($N$7="I",'VA_k1=1.0_k2=0.0'!P495,IF($N$7="R",'VA_k1=1.0_k2=0.0'!Q495,IF($N$7="D",'VA_k1=1.0_k2=0.0'!R495,IF($N$7="V",'VA_k1=1.0_k2=0.0'!S495,"")))))))</f>
        <v>0.24673704225551346</v>
      </c>
    </row>
    <row r="497" spans="17:40" x14ac:dyDescent="0.25">
      <c r="Q497" s="133" t="e">
        <f>IF($O$12="X",$Q$9,'RESULTS (2S)'!B511)</f>
        <v>#N/A</v>
      </c>
      <c r="R497" s="133" t="e">
        <f>IF($O$12="X",$R$9,IF($N$7="S1",'RESULTS (2S)'!C511,IF($N$7="S2",'RESULTS (2S)'!D511,IF($N$7="I",'RESULTS (2S)'!E511,IF($N$7="R",'RESULTS (2S)'!F511,IF($N$7="D",'RESULTS (2S)'!G511,IF($N$7="V",'RESULTS (2S)'!H511,"")))))))</f>
        <v>#N/A</v>
      </c>
      <c r="S497" s="133">
        <f>IF($O$13="X",$Q$9,'VA_k1=0.0_k2=1.0'!M496)</f>
        <v>5</v>
      </c>
      <c r="T497" s="133">
        <f>IF($O$13="X",$R$9,IF($N$7="S1",'VA_k1=0.0_k2=1.0'!N496,IF($N$7="S2",'VA_k1=0.0_k2=1.0'!O496,IF($N$7="I",'VA_k1=0.0_k2=1.0'!P496,IF($N$7="R",'VA_k1=0.0_k2=1.0'!Q496,IF($N$7="D",'VA_k1=0.0_k2=1.0'!R496,IF($N$7="V",'VA_k1=0.0_k2=1.0'!S496,"")))))))</f>
        <v>0.24673704225551346</v>
      </c>
      <c r="U497" s="133">
        <f>IF($O$14="X",$Q$9,'VA_k1=0.1_k2=0.9'!M496)</f>
        <v>5</v>
      </c>
      <c r="V497" s="133">
        <f>IF($O$14="X",$R$9,IF($N$7="S1",'VA_k1=0.1_k2=0.9'!N496,IF($N$7="S2",'VA_k1=0.1_k2=0.9'!O496,IF($N$7="I",'VA_k1=0.1_k2=0.9'!P496,IF($N$7="R",'VA_k1=0.1_k2=0.9'!Q496,IF($N$7="D",'VA_k1=0.1_k2=0.9'!R496,IF($N$7="V",'VA_k1=0.1_k2=0.9'!S496,"")))))))</f>
        <v>0.24673704225551346</v>
      </c>
      <c r="W497" s="133">
        <f>IF($O$15="X",$Q$9,'VA_k1=0.2_k2=0.8'!M496)</f>
        <v>5</v>
      </c>
      <c r="X497" s="133">
        <f>IF($O$15="X",$R$9,IF($N$7="S1",'VA_k1=0.2_k2=0.8'!N496,IF($N$7="S2",'VA_k1=0.2_k2=0.8'!O496,IF($N$7="I",'VA_k1=0.2_k2=0.8'!P496,IF($N$7="R",'VA_k1=0.2_k2=0.8'!Q496,IF($N$7="D",'VA_k1=0.2_k2=0.8'!R496,IF($N$7="V",'VA_k1=0.2_k2=0.8'!S496,"")))))))</f>
        <v>0.24673704225551346</v>
      </c>
      <c r="Y497" s="133">
        <f>IF($O$16="X",$Q$9,'VA_k1=0.3_k2=0.7'!M496)</f>
        <v>5</v>
      </c>
      <c r="Z497" s="133">
        <f>IF($O$16="X",$R$9,IF($N$7="S1",'VA_k1=0.3_k2=0.7'!N496,IF($N$7="S2",'VA_k1=0.3_k2=0.7'!O496,IF($N$7="I",'VA_k1=0.3_k2=0.7'!P496,IF($N$7="R",'VA_k1=0.3_k2=0.7'!Q496,IF($N$7="D",'VA_k1=0.3_k2=0.7'!R496,IF($N$7="V",'VA_k1=0.3_k2=0.7'!S496,"")))))))</f>
        <v>0.24673704225551346</v>
      </c>
      <c r="AA497" s="133">
        <f>IF($O$17="X",$Q$9,'VA_k1=0.4_k2=0.6'!M496)</f>
        <v>5</v>
      </c>
      <c r="AB497" s="133">
        <f>IF($O$17="X",$R$9,IF($N$7="S1",'VA_k1=0.4_k2=0.6'!N496,IF($N$7="S2",'VA_k1=0.4_k2=0.6'!O496,IF($N$7="I",'VA_k1=0.4_k2=0.6'!P496,IF($N$7="R",'VA_k1=0.4_k2=0.6'!Q496,IF($N$7="D",'VA_k1=0.4_k2=0.6'!R496,IF($N$7="V",'VA_k1=0.4_k2=0.6'!S496,"")))))))</f>
        <v>0.24673704225551346</v>
      </c>
      <c r="AC497" s="133">
        <f>IF($O$18="X",$Q$9,'VA_k1=0.5_k2=0.5'!M496)</f>
        <v>5</v>
      </c>
      <c r="AD497" s="133">
        <f>IF($O$18="X",$R$9,IF($N$7="S1",'VA_k1=0.5_k2=0.5'!N496,IF($N$7="S2",'VA_k1=0.5_k2=0.5'!O496,IF($N$7="I",'VA_k1=0.5_k2=0.5'!P496,IF($N$7="R",'VA_k1=0.5_k2=0.5'!Q496,IF($N$7="D",'VA_k1=0.5_k2=0.5'!R496,IF($N$7="V",'VA_k1=0.5_k2=0.5'!S496,"")))))))</f>
        <v>0.24673704225551346</v>
      </c>
      <c r="AE497" s="133">
        <f>IF($O$19="X",$Q$9,'VA_k1=0.6_k2=0.4'!M496)</f>
        <v>5</v>
      </c>
      <c r="AF497" s="133">
        <f>IF($O$19="X",$R$9,IF($N$7="S1",'VA_k1=0.6_k2=0.4'!N496,IF($N$7="S2",'VA_k1=0.6_k2=0.4'!O496,IF($N$7="I",'VA_k1=0.6_k2=0.4'!P496,IF($N$7="R",'VA_k1=0.6_k2=0.4'!Q496,IF($N$7="D",'VA_k1=0.6_k2=0.4'!R496,IF($N$7="V",'VA_k1=0.6_k2=0.4'!S496,"")))))))</f>
        <v>0.24673704225551346</v>
      </c>
      <c r="AG497" s="133">
        <f>IF($O$20="X",$Q$9,'VA_k1=0.7_k2=0.3'!M496)</f>
        <v>5</v>
      </c>
      <c r="AH497" s="133">
        <f>IF($O$20="X",$R$9,IF($N$7="S1",'VA_k1=0.7_k2=0.3'!N496,IF($N$7="S2",'VA_k1=0.7_k2=0.3'!O496,IF($N$7="I",'VA_k1=0.7_k2=0.3'!P496,IF($N$7="R",'VA_k1=0.7_k2=0.3'!Q496,IF($N$7="D",'VA_k1=0.7_k2=0.3'!R496,IF($N$7="V",'VA_k1=0.7_k2=0.3'!S496,"")))))))</f>
        <v>0.24673704225551346</v>
      </c>
      <c r="AI497" s="133">
        <f>IF($O$21="X",$Q$9,'VA_k1=0.8_k2=0.2'!M496)</f>
        <v>5</v>
      </c>
      <c r="AJ497" s="133">
        <f>IF($O$21="X",$R$9,IF($N$7="S1",'VA_k1=0.8_k2=0.2'!N496,IF($N$7="S2",'VA_k1=0.8_k2=0.2'!O496,IF($N$7="I",'VA_k1=0.8_k2=0.2'!P496,IF($N$7="R",'VA_k1=0.8_k2=0.2'!Q496,IF($N$7="D",'VA_k1=0.8_k2=0.2'!R496,IF($N$7="V",'VA_k1=0.8_k2=0.2'!S496,"")))))))</f>
        <v>0.24673704225551346</v>
      </c>
      <c r="AK497" s="133" t="e">
        <f>IF($O$22="X",$Q$9,'VA_k1=0.9_k2=0.1'!M496)</f>
        <v>#N/A</v>
      </c>
      <c r="AL497" s="133" t="e">
        <f>IF($O$22="X",$R$9,IF($N$7="S1",'VA_k1=0.9_k2=0.1'!N496,IF($N$7="S2",'VA_k1=0.9_k2=0.1'!O496,IF($N$7="I",'VA_k1=0.9_k2=0.1'!P496,IF($N$7="R",'VA_k1=0.9_k2=0.1'!Q496,IF($N$7="D",'VA_k1=0.9_k2=0.1'!R496,IF($N$7="V",'VA_k1=0.9_k2=0.1'!S496,"")))))))</f>
        <v>#N/A</v>
      </c>
      <c r="AM497" s="133">
        <f>IF($O$23="X",$Q$9,'VA_k1=1.0_k2=0.0'!M496)</f>
        <v>5</v>
      </c>
      <c r="AN497" s="133">
        <f>IF($O$23="X",$R$9,IF($N$7="S1",'VA_k1=1.0_k2=0.0'!N496,IF($N$7="S2",'VA_k1=1.0_k2=0.0'!O496,IF($N$7="I",'VA_k1=1.0_k2=0.0'!P496,IF($N$7="R",'VA_k1=1.0_k2=0.0'!Q496,IF($N$7="D",'VA_k1=1.0_k2=0.0'!R496,IF($N$7="V",'VA_k1=1.0_k2=0.0'!S496,"")))))))</f>
        <v>0.24673704225551346</v>
      </c>
    </row>
    <row r="498" spans="17:40" x14ac:dyDescent="0.25">
      <c r="Q498" s="133" t="e">
        <f>IF($O$12="X",$Q$9,'RESULTS (2S)'!B512)</f>
        <v>#N/A</v>
      </c>
      <c r="R498" s="133" t="e">
        <f>IF($O$12="X",$R$9,IF($N$7="S1",'RESULTS (2S)'!C512,IF($N$7="S2",'RESULTS (2S)'!D512,IF($N$7="I",'RESULTS (2S)'!E512,IF($N$7="R",'RESULTS (2S)'!F512,IF($N$7="D",'RESULTS (2S)'!G512,IF($N$7="V",'RESULTS (2S)'!H512,"")))))))</f>
        <v>#N/A</v>
      </c>
      <c r="S498" s="133">
        <f>IF($O$13="X",$Q$9,'VA_k1=0.0_k2=1.0'!M497)</f>
        <v>5</v>
      </c>
      <c r="T498" s="133">
        <f>IF($O$13="X",$R$9,IF($N$7="S1",'VA_k1=0.0_k2=1.0'!N497,IF($N$7="S2",'VA_k1=0.0_k2=1.0'!O497,IF($N$7="I",'VA_k1=0.0_k2=1.0'!P497,IF($N$7="R",'VA_k1=0.0_k2=1.0'!Q497,IF($N$7="D",'VA_k1=0.0_k2=1.0'!R497,IF($N$7="V",'VA_k1=0.0_k2=1.0'!S497,"")))))))</f>
        <v>0.24673704225551346</v>
      </c>
      <c r="U498" s="133">
        <f>IF($O$14="X",$Q$9,'VA_k1=0.1_k2=0.9'!M497)</f>
        <v>5</v>
      </c>
      <c r="V498" s="133">
        <f>IF($O$14="X",$R$9,IF($N$7="S1",'VA_k1=0.1_k2=0.9'!N497,IF($N$7="S2",'VA_k1=0.1_k2=0.9'!O497,IF($N$7="I",'VA_k1=0.1_k2=0.9'!P497,IF($N$7="R",'VA_k1=0.1_k2=0.9'!Q497,IF($N$7="D",'VA_k1=0.1_k2=0.9'!R497,IF($N$7="V",'VA_k1=0.1_k2=0.9'!S497,"")))))))</f>
        <v>0.24673704225551346</v>
      </c>
      <c r="W498" s="133">
        <f>IF($O$15="X",$Q$9,'VA_k1=0.2_k2=0.8'!M497)</f>
        <v>5</v>
      </c>
      <c r="X498" s="133">
        <f>IF($O$15="X",$R$9,IF($N$7="S1",'VA_k1=0.2_k2=0.8'!N497,IF($N$7="S2",'VA_k1=0.2_k2=0.8'!O497,IF($N$7="I",'VA_k1=0.2_k2=0.8'!P497,IF($N$7="R",'VA_k1=0.2_k2=0.8'!Q497,IF($N$7="D",'VA_k1=0.2_k2=0.8'!R497,IF($N$7="V",'VA_k1=0.2_k2=0.8'!S497,"")))))))</f>
        <v>0.24673704225551346</v>
      </c>
      <c r="Y498" s="133">
        <f>IF($O$16="X",$Q$9,'VA_k1=0.3_k2=0.7'!M497)</f>
        <v>5</v>
      </c>
      <c r="Z498" s="133">
        <f>IF($O$16="X",$R$9,IF($N$7="S1",'VA_k1=0.3_k2=0.7'!N497,IF($N$7="S2",'VA_k1=0.3_k2=0.7'!O497,IF($N$7="I",'VA_k1=0.3_k2=0.7'!P497,IF($N$7="R",'VA_k1=0.3_k2=0.7'!Q497,IF($N$7="D",'VA_k1=0.3_k2=0.7'!R497,IF($N$7="V",'VA_k1=0.3_k2=0.7'!S497,"")))))))</f>
        <v>0.24673704225551346</v>
      </c>
      <c r="AA498" s="133">
        <f>IF($O$17="X",$Q$9,'VA_k1=0.4_k2=0.6'!M497)</f>
        <v>5</v>
      </c>
      <c r="AB498" s="133">
        <f>IF($O$17="X",$R$9,IF($N$7="S1",'VA_k1=0.4_k2=0.6'!N497,IF($N$7="S2",'VA_k1=0.4_k2=0.6'!O497,IF($N$7="I",'VA_k1=0.4_k2=0.6'!P497,IF($N$7="R",'VA_k1=0.4_k2=0.6'!Q497,IF($N$7="D",'VA_k1=0.4_k2=0.6'!R497,IF($N$7="V",'VA_k1=0.4_k2=0.6'!S497,"")))))))</f>
        <v>0.24673704225551346</v>
      </c>
      <c r="AC498" s="133">
        <f>IF($O$18="X",$Q$9,'VA_k1=0.5_k2=0.5'!M497)</f>
        <v>5</v>
      </c>
      <c r="AD498" s="133">
        <f>IF($O$18="X",$R$9,IF($N$7="S1",'VA_k1=0.5_k2=0.5'!N497,IF($N$7="S2",'VA_k1=0.5_k2=0.5'!O497,IF($N$7="I",'VA_k1=0.5_k2=0.5'!P497,IF($N$7="R",'VA_k1=0.5_k2=0.5'!Q497,IF($N$7="D",'VA_k1=0.5_k2=0.5'!R497,IF($N$7="V",'VA_k1=0.5_k2=0.5'!S497,"")))))))</f>
        <v>0.24673704225551346</v>
      </c>
      <c r="AE498" s="133">
        <f>IF($O$19="X",$Q$9,'VA_k1=0.6_k2=0.4'!M497)</f>
        <v>5</v>
      </c>
      <c r="AF498" s="133">
        <f>IF($O$19="X",$R$9,IF($N$7="S1",'VA_k1=0.6_k2=0.4'!N497,IF($N$7="S2",'VA_k1=0.6_k2=0.4'!O497,IF($N$7="I",'VA_k1=0.6_k2=0.4'!P497,IF($N$7="R",'VA_k1=0.6_k2=0.4'!Q497,IF($N$7="D",'VA_k1=0.6_k2=0.4'!R497,IF($N$7="V",'VA_k1=0.6_k2=0.4'!S497,"")))))))</f>
        <v>0.24673704225551346</v>
      </c>
      <c r="AG498" s="133">
        <f>IF($O$20="X",$Q$9,'VA_k1=0.7_k2=0.3'!M497)</f>
        <v>5</v>
      </c>
      <c r="AH498" s="133">
        <f>IF($O$20="X",$R$9,IF($N$7="S1",'VA_k1=0.7_k2=0.3'!N497,IF($N$7="S2",'VA_k1=0.7_k2=0.3'!O497,IF($N$7="I",'VA_k1=0.7_k2=0.3'!P497,IF($N$7="R",'VA_k1=0.7_k2=0.3'!Q497,IF($N$7="D",'VA_k1=0.7_k2=0.3'!R497,IF($N$7="V",'VA_k1=0.7_k2=0.3'!S497,"")))))))</f>
        <v>0.24673704225551346</v>
      </c>
      <c r="AI498" s="133">
        <f>IF($O$21="X",$Q$9,'VA_k1=0.8_k2=0.2'!M497)</f>
        <v>5</v>
      </c>
      <c r="AJ498" s="133">
        <f>IF($O$21="X",$R$9,IF($N$7="S1",'VA_k1=0.8_k2=0.2'!N497,IF($N$7="S2",'VA_k1=0.8_k2=0.2'!O497,IF($N$7="I",'VA_k1=0.8_k2=0.2'!P497,IF($N$7="R",'VA_k1=0.8_k2=0.2'!Q497,IF($N$7="D",'VA_k1=0.8_k2=0.2'!R497,IF($N$7="V",'VA_k1=0.8_k2=0.2'!S497,"")))))))</f>
        <v>0.24673704225551346</v>
      </c>
      <c r="AK498" s="133" t="e">
        <f>IF($O$22="X",$Q$9,'VA_k1=0.9_k2=0.1'!M497)</f>
        <v>#N/A</v>
      </c>
      <c r="AL498" s="133" t="e">
        <f>IF($O$22="X",$R$9,IF($N$7="S1",'VA_k1=0.9_k2=0.1'!N497,IF($N$7="S2",'VA_k1=0.9_k2=0.1'!O497,IF($N$7="I",'VA_k1=0.9_k2=0.1'!P497,IF($N$7="R",'VA_k1=0.9_k2=0.1'!Q497,IF($N$7="D",'VA_k1=0.9_k2=0.1'!R497,IF($N$7="V",'VA_k1=0.9_k2=0.1'!S497,"")))))))</f>
        <v>#N/A</v>
      </c>
      <c r="AM498" s="133">
        <f>IF($O$23="X",$Q$9,'VA_k1=1.0_k2=0.0'!M497)</f>
        <v>5</v>
      </c>
      <c r="AN498" s="133">
        <f>IF($O$23="X",$R$9,IF($N$7="S1",'VA_k1=1.0_k2=0.0'!N497,IF($N$7="S2",'VA_k1=1.0_k2=0.0'!O497,IF($N$7="I",'VA_k1=1.0_k2=0.0'!P497,IF($N$7="R",'VA_k1=1.0_k2=0.0'!Q497,IF($N$7="D",'VA_k1=1.0_k2=0.0'!R497,IF($N$7="V",'VA_k1=1.0_k2=0.0'!S497,"")))))))</f>
        <v>0.24673704225551346</v>
      </c>
    </row>
    <row r="499" spans="17:40" x14ac:dyDescent="0.25">
      <c r="Q499" s="133" t="e">
        <f>IF($O$12="X",$Q$9,'RESULTS (2S)'!B513)</f>
        <v>#N/A</v>
      </c>
      <c r="R499" s="133" t="e">
        <f>IF($O$12="X",$R$9,IF($N$7="S1",'RESULTS (2S)'!C513,IF($N$7="S2",'RESULTS (2S)'!D513,IF($N$7="I",'RESULTS (2S)'!E513,IF($N$7="R",'RESULTS (2S)'!F513,IF($N$7="D",'RESULTS (2S)'!G513,IF($N$7="V",'RESULTS (2S)'!H513,"")))))))</f>
        <v>#N/A</v>
      </c>
      <c r="S499" s="133">
        <f>IF($O$13="X",$Q$9,'VA_k1=0.0_k2=1.0'!M498)</f>
        <v>5</v>
      </c>
      <c r="T499" s="133">
        <f>IF($O$13="X",$R$9,IF($N$7="S1",'VA_k1=0.0_k2=1.0'!N498,IF($N$7="S2",'VA_k1=0.0_k2=1.0'!O498,IF($N$7="I",'VA_k1=0.0_k2=1.0'!P498,IF($N$7="R",'VA_k1=0.0_k2=1.0'!Q498,IF($N$7="D",'VA_k1=0.0_k2=1.0'!R498,IF($N$7="V",'VA_k1=0.0_k2=1.0'!S498,"")))))))</f>
        <v>0.24673704225551346</v>
      </c>
      <c r="U499" s="133">
        <f>IF($O$14="X",$Q$9,'VA_k1=0.1_k2=0.9'!M498)</f>
        <v>5</v>
      </c>
      <c r="V499" s="133">
        <f>IF($O$14="X",$R$9,IF($N$7="S1",'VA_k1=0.1_k2=0.9'!N498,IF($N$7="S2",'VA_k1=0.1_k2=0.9'!O498,IF($N$7="I",'VA_k1=0.1_k2=0.9'!P498,IF($N$7="R",'VA_k1=0.1_k2=0.9'!Q498,IF($N$7="D",'VA_k1=0.1_k2=0.9'!R498,IF($N$7="V",'VA_k1=0.1_k2=0.9'!S498,"")))))))</f>
        <v>0.24673704225551346</v>
      </c>
      <c r="W499" s="133">
        <f>IF($O$15="X",$Q$9,'VA_k1=0.2_k2=0.8'!M498)</f>
        <v>5</v>
      </c>
      <c r="X499" s="133">
        <f>IF($O$15="X",$R$9,IF($N$7="S1",'VA_k1=0.2_k2=0.8'!N498,IF($N$7="S2",'VA_k1=0.2_k2=0.8'!O498,IF($N$7="I",'VA_k1=0.2_k2=0.8'!P498,IF($N$7="R",'VA_k1=0.2_k2=0.8'!Q498,IF($N$7="D",'VA_k1=0.2_k2=0.8'!R498,IF($N$7="V",'VA_k1=0.2_k2=0.8'!S498,"")))))))</f>
        <v>0.24673704225551346</v>
      </c>
      <c r="Y499" s="133">
        <f>IF($O$16="X",$Q$9,'VA_k1=0.3_k2=0.7'!M498)</f>
        <v>5</v>
      </c>
      <c r="Z499" s="133">
        <f>IF($O$16="X",$R$9,IF($N$7="S1",'VA_k1=0.3_k2=0.7'!N498,IF($N$7="S2",'VA_k1=0.3_k2=0.7'!O498,IF($N$7="I",'VA_k1=0.3_k2=0.7'!P498,IF($N$7="R",'VA_k1=0.3_k2=0.7'!Q498,IF($N$7="D",'VA_k1=0.3_k2=0.7'!R498,IF($N$7="V",'VA_k1=0.3_k2=0.7'!S498,"")))))))</f>
        <v>0.24673704225551346</v>
      </c>
      <c r="AA499" s="133">
        <f>IF($O$17="X",$Q$9,'VA_k1=0.4_k2=0.6'!M498)</f>
        <v>5</v>
      </c>
      <c r="AB499" s="133">
        <f>IF($O$17="X",$R$9,IF($N$7="S1",'VA_k1=0.4_k2=0.6'!N498,IF($N$7="S2",'VA_k1=0.4_k2=0.6'!O498,IF($N$7="I",'VA_k1=0.4_k2=0.6'!P498,IF($N$7="R",'VA_k1=0.4_k2=0.6'!Q498,IF($N$7="D",'VA_k1=0.4_k2=0.6'!R498,IF($N$7="V",'VA_k1=0.4_k2=0.6'!S498,"")))))))</f>
        <v>0.24673704225551346</v>
      </c>
      <c r="AC499" s="133">
        <f>IF($O$18="X",$Q$9,'VA_k1=0.5_k2=0.5'!M498)</f>
        <v>5</v>
      </c>
      <c r="AD499" s="133">
        <f>IF($O$18="X",$R$9,IF($N$7="S1",'VA_k1=0.5_k2=0.5'!N498,IF($N$7="S2",'VA_k1=0.5_k2=0.5'!O498,IF($N$7="I",'VA_k1=0.5_k2=0.5'!P498,IF($N$7="R",'VA_k1=0.5_k2=0.5'!Q498,IF($N$7="D",'VA_k1=0.5_k2=0.5'!R498,IF($N$7="V",'VA_k1=0.5_k2=0.5'!S498,"")))))))</f>
        <v>0.24673704225551346</v>
      </c>
      <c r="AE499" s="133">
        <f>IF($O$19="X",$Q$9,'VA_k1=0.6_k2=0.4'!M498)</f>
        <v>5</v>
      </c>
      <c r="AF499" s="133">
        <f>IF($O$19="X",$R$9,IF($N$7="S1",'VA_k1=0.6_k2=0.4'!N498,IF($N$7="S2",'VA_k1=0.6_k2=0.4'!O498,IF($N$7="I",'VA_k1=0.6_k2=0.4'!P498,IF($N$7="R",'VA_k1=0.6_k2=0.4'!Q498,IF($N$7="D",'VA_k1=0.6_k2=0.4'!R498,IF($N$7="V",'VA_k1=0.6_k2=0.4'!S498,"")))))))</f>
        <v>0.24673704225551346</v>
      </c>
      <c r="AG499" s="133">
        <f>IF($O$20="X",$Q$9,'VA_k1=0.7_k2=0.3'!M498)</f>
        <v>5</v>
      </c>
      <c r="AH499" s="133">
        <f>IF($O$20="X",$R$9,IF($N$7="S1",'VA_k1=0.7_k2=0.3'!N498,IF($N$7="S2",'VA_k1=0.7_k2=0.3'!O498,IF($N$7="I",'VA_k1=0.7_k2=0.3'!P498,IF($N$7="R",'VA_k1=0.7_k2=0.3'!Q498,IF($N$7="D",'VA_k1=0.7_k2=0.3'!R498,IF($N$7="V",'VA_k1=0.7_k2=0.3'!S498,"")))))))</f>
        <v>0.24673704225551346</v>
      </c>
      <c r="AI499" s="133">
        <f>IF($O$21="X",$Q$9,'VA_k1=0.8_k2=0.2'!M498)</f>
        <v>5</v>
      </c>
      <c r="AJ499" s="133">
        <f>IF($O$21="X",$R$9,IF($N$7="S1",'VA_k1=0.8_k2=0.2'!N498,IF($N$7="S2",'VA_k1=0.8_k2=0.2'!O498,IF($N$7="I",'VA_k1=0.8_k2=0.2'!P498,IF($N$7="R",'VA_k1=0.8_k2=0.2'!Q498,IF($N$7="D",'VA_k1=0.8_k2=0.2'!R498,IF($N$7="V",'VA_k1=0.8_k2=0.2'!S498,"")))))))</f>
        <v>0.24673704225551346</v>
      </c>
      <c r="AK499" s="133" t="e">
        <f>IF($O$22="X",$Q$9,'VA_k1=0.9_k2=0.1'!M498)</f>
        <v>#N/A</v>
      </c>
      <c r="AL499" s="133" t="e">
        <f>IF($O$22="X",$R$9,IF($N$7="S1",'VA_k1=0.9_k2=0.1'!N498,IF($N$7="S2",'VA_k1=0.9_k2=0.1'!O498,IF($N$7="I",'VA_k1=0.9_k2=0.1'!P498,IF($N$7="R",'VA_k1=0.9_k2=0.1'!Q498,IF($N$7="D",'VA_k1=0.9_k2=0.1'!R498,IF($N$7="V",'VA_k1=0.9_k2=0.1'!S498,"")))))))</f>
        <v>#N/A</v>
      </c>
      <c r="AM499" s="133">
        <f>IF($O$23="X",$Q$9,'VA_k1=1.0_k2=0.0'!M498)</f>
        <v>5</v>
      </c>
      <c r="AN499" s="133">
        <f>IF($O$23="X",$R$9,IF($N$7="S1",'VA_k1=1.0_k2=0.0'!N498,IF($N$7="S2",'VA_k1=1.0_k2=0.0'!O498,IF($N$7="I",'VA_k1=1.0_k2=0.0'!P498,IF($N$7="R",'VA_k1=1.0_k2=0.0'!Q498,IF($N$7="D",'VA_k1=1.0_k2=0.0'!R498,IF($N$7="V",'VA_k1=1.0_k2=0.0'!S498,"")))))))</f>
        <v>0.24673704225551346</v>
      </c>
    </row>
    <row r="500" spans="17:40" x14ac:dyDescent="0.25">
      <c r="Q500" s="133" t="e">
        <f>IF($O$12="X",$Q$9,'RESULTS (2S)'!B514)</f>
        <v>#N/A</v>
      </c>
      <c r="R500" s="133" t="e">
        <f>IF($O$12="X",$R$9,IF($N$7="S1",'RESULTS (2S)'!C514,IF($N$7="S2",'RESULTS (2S)'!D514,IF($N$7="I",'RESULTS (2S)'!E514,IF($N$7="R",'RESULTS (2S)'!F514,IF($N$7="D",'RESULTS (2S)'!G514,IF($N$7="V",'RESULTS (2S)'!H514,"")))))))</f>
        <v>#N/A</v>
      </c>
      <c r="S500" s="133">
        <f>IF($O$13="X",$Q$9,'VA_k1=0.0_k2=1.0'!M499)</f>
        <v>5</v>
      </c>
      <c r="T500" s="133">
        <f>IF($O$13="X",$R$9,IF($N$7="S1",'VA_k1=0.0_k2=1.0'!N499,IF($N$7="S2",'VA_k1=0.0_k2=1.0'!O499,IF($N$7="I",'VA_k1=0.0_k2=1.0'!P499,IF($N$7="R",'VA_k1=0.0_k2=1.0'!Q499,IF($N$7="D",'VA_k1=0.0_k2=1.0'!R499,IF($N$7="V",'VA_k1=0.0_k2=1.0'!S499,"")))))))</f>
        <v>0.24673704225551346</v>
      </c>
      <c r="U500" s="133">
        <f>IF($O$14="X",$Q$9,'VA_k1=0.1_k2=0.9'!M499)</f>
        <v>5</v>
      </c>
      <c r="V500" s="133">
        <f>IF($O$14="X",$R$9,IF($N$7="S1",'VA_k1=0.1_k2=0.9'!N499,IF($N$7="S2",'VA_k1=0.1_k2=0.9'!O499,IF($N$7="I",'VA_k1=0.1_k2=0.9'!P499,IF($N$7="R",'VA_k1=0.1_k2=0.9'!Q499,IF($N$7="D",'VA_k1=0.1_k2=0.9'!R499,IF($N$7="V",'VA_k1=0.1_k2=0.9'!S499,"")))))))</f>
        <v>0.24673704225551346</v>
      </c>
      <c r="W500" s="133">
        <f>IF($O$15="X",$Q$9,'VA_k1=0.2_k2=0.8'!M499)</f>
        <v>5</v>
      </c>
      <c r="X500" s="133">
        <f>IF($O$15="X",$R$9,IF($N$7="S1",'VA_k1=0.2_k2=0.8'!N499,IF($N$7="S2",'VA_k1=0.2_k2=0.8'!O499,IF($N$7="I",'VA_k1=0.2_k2=0.8'!P499,IF($N$7="R",'VA_k1=0.2_k2=0.8'!Q499,IF($N$7="D",'VA_k1=0.2_k2=0.8'!R499,IF($N$7="V",'VA_k1=0.2_k2=0.8'!S499,"")))))))</f>
        <v>0.24673704225551346</v>
      </c>
      <c r="Y500" s="133">
        <f>IF($O$16="X",$Q$9,'VA_k1=0.3_k2=0.7'!M499)</f>
        <v>5</v>
      </c>
      <c r="Z500" s="133">
        <f>IF($O$16="X",$R$9,IF($N$7="S1",'VA_k1=0.3_k2=0.7'!N499,IF($N$7="S2",'VA_k1=0.3_k2=0.7'!O499,IF($N$7="I",'VA_k1=0.3_k2=0.7'!P499,IF($N$7="R",'VA_k1=0.3_k2=0.7'!Q499,IF($N$7="D",'VA_k1=0.3_k2=0.7'!R499,IF($N$7="V",'VA_k1=0.3_k2=0.7'!S499,"")))))))</f>
        <v>0.24673704225551346</v>
      </c>
      <c r="AA500" s="133">
        <f>IF($O$17="X",$Q$9,'VA_k1=0.4_k2=0.6'!M499)</f>
        <v>5</v>
      </c>
      <c r="AB500" s="133">
        <f>IF($O$17="X",$R$9,IF($N$7="S1",'VA_k1=0.4_k2=0.6'!N499,IF($N$7="S2",'VA_k1=0.4_k2=0.6'!O499,IF($N$7="I",'VA_k1=0.4_k2=0.6'!P499,IF($N$7="R",'VA_k1=0.4_k2=0.6'!Q499,IF($N$7="D",'VA_k1=0.4_k2=0.6'!R499,IF($N$7="V",'VA_k1=0.4_k2=0.6'!S499,"")))))))</f>
        <v>0.24673704225551346</v>
      </c>
      <c r="AC500" s="133">
        <f>IF($O$18="X",$Q$9,'VA_k1=0.5_k2=0.5'!M499)</f>
        <v>5</v>
      </c>
      <c r="AD500" s="133">
        <f>IF($O$18="X",$R$9,IF($N$7="S1",'VA_k1=0.5_k2=0.5'!N499,IF($N$7="S2",'VA_k1=0.5_k2=0.5'!O499,IF($N$7="I",'VA_k1=0.5_k2=0.5'!P499,IF($N$7="R",'VA_k1=0.5_k2=0.5'!Q499,IF($N$7="D",'VA_k1=0.5_k2=0.5'!R499,IF($N$7="V",'VA_k1=0.5_k2=0.5'!S499,"")))))))</f>
        <v>0.24673704225551346</v>
      </c>
      <c r="AE500" s="133">
        <f>IF($O$19="X",$Q$9,'VA_k1=0.6_k2=0.4'!M499)</f>
        <v>5</v>
      </c>
      <c r="AF500" s="133">
        <f>IF($O$19="X",$R$9,IF($N$7="S1",'VA_k1=0.6_k2=0.4'!N499,IF($N$7="S2",'VA_k1=0.6_k2=0.4'!O499,IF($N$7="I",'VA_k1=0.6_k2=0.4'!P499,IF($N$7="R",'VA_k1=0.6_k2=0.4'!Q499,IF($N$7="D",'VA_k1=0.6_k2=0.4'!R499,IF($N$7="V",'VA_k1=0.6_k2=0.4'!S499,"")))))))</f>
        <v>0.24673704225551346</v>
      </c>
      <c r="AG500" s="133">
        <f>IF($O$20="X",$Q$9,'VA_k1=0.7_k2=0.3'!M499)</f>
        <v>5</v>
      </c>
      <c r="AH500" s="133">
        <f>IF($O$20="X",$R$9,IF($N$7="S1",'VA_k1=0.7_k2=0.3'!N499,IF($N$7="S2",'VA_k1=0.7_k2=0.3'!O499,IF($N$7="I",'VA_k1=0.7_k2=0.3'!P499,IF($N$7="R",'VA_k1=0.7_k2=0.3'!Q499,IF($N$7="D",'VA_k1=0.7_k2=0.3'!R499,IF($N$7="V",'VA_k1=0.7_k2=0.3'!S499,"")))))))</f>
        <v>0.24673704225551346</v>
      </c>
      <c r="AI500" s="133">
        <f>IF($O$21="X",$Q$9,'VA_k1=0.8_k2=0.2'!M499)</f>
        <v>5</v>
      </c>
      <c r="AJ500" s="133">
        <f>IF($O$21="X",$R$9,IF($N$7="S1",'VA_k1=0.8_k2=0.2'!N499,IF($N$7="S2",'VA_k1=0.8_k2=0.2'!O499,IF($N$7="I",'VA_k1=0.8_k2=0.2'!P499,IF($N$7="R",'VA_k1=0.8_k2=0.2'!Q499,IF($N$7="D",'VA_k1=0.8_k2=0.2'!R499,IF($N$7="V",'VA_k1=0.8_k2=0.2'!S499,"")))))))</f>
        <v>0.24673704225551346</v>
      </c>
      <c r="AK500" s="133" t="e">
        <f>IF($O$22="X",$Q$9,'VA_k1=0.9_k2=0.1'!M499)</f>
        <v>#N/A</v>
      </c>
      <c r="AL500" s="133" t="e">
        <f>IF($O$22="X",$R$9,IF($N$7="S1",'VA_k1=0.9_k2=0.1'!N499,IF($N$7="S2",'VA_k1=0.9_k2=0.1'!O499,IF($N$7="I",'VA_k1=0.9_k2=0.1'!P499,IF($N$7="R",'VA_k1=0.9_k2=0.1'!Q499,IF($N$7="D",'VA_k1=0.9_k2=0.1'!R499,IF($N$7="V",'VA_k1=0.9_k2=0.1'!S499,"")))))))</f>
        <v>#N/A</v>
      </c>
      <c r="AM500" s="133">
        <f>IF($O$23="X",$Q$9,'VA_k1=1.0_k2=0.0'!M499)</f>
        <v>5</v>
      </c>
      <c r="AN500" s="133">
        <f>IF($O$23="X",$R$9,IF($N$7="S1",'VA_k1=1.0_k2=0.0'!N499,IF($N$7="S2",'VA_k1=1.0_k2=0.0'!O499,IF($N$7="I",'VA_k1=1.0_k2=0.0'!P499,IF($N$7="R",'VA_k1=1.0_k2=0.0'!Q499,IF($N$7="D",'VA_k1=1.0_k2=0.0'!R499,IF($N$7="V",'VA_k1=1.0_k2=0.0'!S499,"")))))))</f>
        <v>0.24673704225551346</v>
      </c>
    </row>
    <row r="501" spans="17:40" x14ac:dyDescent="0.25">
      <c r="Q501" s="133" t="e">
        <f>IF($O$12="X",$Q$9,'RESULTS (2S)'!B515)</f>
        <v>#N/A</v>
      </c>
      <c r="R501" s="133" t="e">
        <f>IF($O$12="X",$R$9,IF($N$7="S1",'RESULTS (2S)'!C515,IF($N$7="S2",'RESULTS (2S)'!D515,IF($N$7="I",'RESULTS (2S)'!E515,IF($N$7="R",'RESULTS (2S)'!F515,IF($N$7="D",'RESULTS (2S)'!G515,IF($N$7="V",'RESULTS (2S)'!H515,"")))))))</f>
        <v>#N/A</v>
      </c>
      <c r="S501" s="133">
        <f>IF($O$13="X",$Q$9,'VA_k1=0.0_k2=1.0'!M500)</f>
        <v>5</v>
      </c>
      <c r="T501" s="133">
        <f>IF($O$13="X",$R$9,IF($N$7="S1",'VA_k1=0.0_k2=1.0'!N500,IF($N$7="S2",'VA_k1=0.0_k2=1.0'!O500,IF($N$7="I",'VA_k1=0.0_k2=1.0'!P500,IF($N$7="R",'VA_k1=0.0_k2=1.0'!Q500,IF($N$7="D",'VA_k1=0.0_k2=1.0'!R500,IF($N$7="V",'VA_k1=0.0_k2=1.0'!S500,"")))))))</f>
        <v>0.24673704225551346</v>
      </c>
      <c r="U501" s="133">
        <f>IF($O$14="X",$Q$9,'VA_k1=0.1_k2=0.9'!M500)</f>
        <v>5</v>
      </c>
      <c r="V501" s="133">
        <f>IF($O$14="X",$R$9,IF($N$7="S1",'VA_k1=0.1_k2=0.9'!N500,IF($N$7="S2",'VA_k1=0.1_k2=0.9'!O500,IF($N$7="I",'VA_k1=0.1_k2=0.9'!P500,IF($N$7="R",'VA_k1=0.1_k2=0.9'!Q500,IF($N$7="D",'VA_k1=0.1_k2=0.9'!R500,IF($N$7="V",'VA_k1=0.1_k2=0.9'!S500,"")))))))</f>
        <v>0.24673704225551346</v>
      </c>
      <c r="W501" s="133">
        <f>IF($O$15="X",$Q$9,'VA_k1=0.2_k2=0.8'!M500)</f>
        <v>5</v>
      </c>
      <c r="X501" s="133">
        <f>IF($O$15="X",$R$9,IF($N$7="S1",'VA_k1=0.2_k2=0.8'!N500,IF($N$7="S2",'VA_k1=0.2_k2=0.8'!O500,IF($N$7="I",'VA_k1=0.2_k2=0.8'!P500,IF($N$7="R",'VA_k1=0.2_k2=0.8'!Q500,IF($N$7="D",'VA_k1=0.2_k2=0.8'!R500,IF($N$7="V",'VA_k1=0.2_k2=0.8'!S500,"")))))))</f>
        <v>0.24673704225551346</v>
      </c>
      <c r="Y501" s="133">
        <f>IF($O$16="X",$Q$9,'VA_k1=0.3_k2=0.7'!M500)</f>
        <v>5</v>
      </c>
      <c r="Z501" s="133">
        <f>IF($O$16="X",$R$9,IF($N$7="S1",'VA_k1=0.3_k2=0.7'!N500,IF($N$7="S2",'VA_k1=0.3_k2=0.7'!O500,IF($N$7="I",'VA_k1=0.3_k2=0.7'!P500,IF($N$7="R",'VA_k1=0.3_k2=0.7'!Q500,IF($N$7="D",'VA_k1=0.3_k2=0.7'!R500,IF($N$7="V",'VA_k1=0.3_k2=0.7'!S500,"")))))))</f>
        <v>0.24673704225551346</v>
      </c>
      <c r="AA501" s="133">
        <f>IF($O$17="X",$Q$9,'VA_k1=0.4_k2=0.6'!M500)</f>
        <v>5</v>
      </c>
      <c r="AB501" s="133">
        <f>IF($O$17="X",$R$9,IF($N$7="S1",'VA_k1=0.4_k2=0.6'!N500,IF($N$7="S2",'VA_k1=0.4_k2=0.6'!O500,IF($N$7="I",'VA_k1=0.4_k2=0.6'!P500,IF($N$7="R",'VA_k1=0.4_k2=0.6'!Q500,IF($N$7="D",'VA_k1=0.4_k2=0.6'!R500,IF($N$7="V",'VA_k1=0.4_k2=0.6'!S500,"")))))))</f>
        <v>0.24673704225551346</v>
      </c>
      <c r="AC501" s="133">
        <f>IF($O$18="X",$Q$9,'VA_k1=0.5_k2=0.5'!M500)</f>
        <v>5</v>
      </c>
      <c r="AD501" s="133">
        <f>IF($O$18="X",$R$9,IF($N$7="S1",'VA_k1=0.5_k2=0.5'!N500,IF($N$7="S2",'VA_k1=0.5_k2=0.5'!O500,IF($N$7="I",'VA_k1=0.5_k2=0.5'!P500,IF($N$7="R",'VA_k1=0.5_k2=0.5'!Q500,IF($N$7="D",'VA_k1=0.5_k2=0.5'!R500,IF($N$7="V",'VA_k1=0.5_k2=0.5'!S500,"")))))))</f>
        <v>0.24673704225551346</v>
      </c>
      <c r="AE501" s="133">
        <f>IF($O$19="X",$Q$9,'VA_k1=0.6_k2=0.4'!M500)</f>
        <v>5</v>
      </c>
      <c r="AF501" s="133">
        <f>IF($O$19="X",$R$9,IF($N$7="S1",'VA_k1=0.6_k2=0.4'!N500,IF($N$7="S2",'VA_k1=0.6_k2=0.4'!O500,IF($N$7="I",'VA_k1=0.6_k2=0.4'!P500,IF($N$7="R",'VA_k1=0.6_k2=0.4'!Q500,IF($N$7="D",'VA_k1=0.6_k2=0.4'!R500,IF($N$7="V",'VA_k1=0.6_k2=0.4'!S500,"")))))))</f>
        <v>0.24673704225551346</v>
      </c>
      <c r="AG501" s="133">
        <f>IF($O$20="X",$Q$9,'VA_k1=0.7_k2=0.3'!M500)</f>
        <v>5</v>
      </c>
      <c r="AH501" s="133">
        <f>IF($O$20="X",$R$9,IF($N$7="S1",'VA_k1=0.7_k2=0.3'!N500,IF($N$7="S2",'VA_k1=0.7_k2=0.3'!O500,IF($N$7="I",'VA_k1=0.7_k2=0.3'!P500,IF($N$7="R",'VA_k1=0.7_k2=0.3'!Q500,IF($N$7="D",'VA_k1=0.7_k2=0.3'!R500,IF($N$7="V",'VA_k1=0.7_k2=0.3'!S500,"")))))))</f>
        <v>0.24673704225551346</v>
      </c>
      <c r="AI501" s="133">
        <f>IF($O$21="X",$Q$9,'VA_k1=0.8_k2=0.2'!M500)</f>
        <v>5</v>
      </c>
      <c r="AJ501" s="133">
        <f>IF($O$21="X",$R$9,IF($N$7="S1",'VA_k1=0.8_k2=0.2'!N500,IF($N$7="S2",'VA_k1=0.8_k2=0.2'!O500,IF($N$7="I",'VA_k1=0.8_k2=0.2'!P500,IF($N$7="R",'VA_k1=0.8_k2=0.2'!Q500,IF($N$7="D",'VA_k1=0.8_k2=0.2'!R500,IF($N$7="V",'VA_k1=0.8_k2=0.2'!S500,"")))))))</f>
        <v>0.24673704225551346</v>
      </c>
      <c r="AK501" s="133" t="e">
        <f>IF($O$22="X",$Q$9,'VA_k1=0.9_k2=0.1'!M500)</f>
        <v>#N/A</v>
      </c>
      <c r="AL501" s="133" t="e">
        <f>IF($O$22="X",$R$9,IF($N$7="S1",'VA_k1=0.9_k2=0.1'!N500,IF($N$7="S2",'VA_k1=0.9_k2=0.1'!O500,IF($N$7="I",'VA_k1=0.9_k2=0.1'!P500,IF($N$7="R",'VA_k1=0.9_k2=0.1'!Q500,IF($N$7="D",'VA_k1=0.9_k2=0.1'!R500,IF($N$7="V",'VA_k1=0.9_k2=0.1'!S500,"")))))))</f>
        <v>#N/A</v>
      </c>
      <c r="AM501" s="133">
        <f>IF($O$23="X",$Q$9,'VA_k1=1.0_k2=0.0'!M500)</f>
        <v>5</v>
      </c>
      <c r="AN501" s="133">
        <f>IF($O$23="X",$R$9,IF($N$7="S1",'VA_k1=1.0_k2=0.0'!N500,IF($N$7="S2",'VA_k1=1.0_k2=0.0'!O500,IF($N$7="I",'VA_k1=1.0_k2=0.0'!P500,IF($N$7="R",'VA_k1=1.0_k2=0.0'!Q500,IF($N$7="D",'VA_k1=1.0_k2=0.0'!R500,IF($N$7="V",'VA_k1=1.0_k2=0.0'!S500,"")))))))</f>
        <v>0.24673704225551346</v>
      </c>
    </row>
    <row r="502" spans="17:40" x14ac:dyDescent="0.25">
      <c r="Q502" s="133" t="e">
        <f>IF($O$12="X",$Q$9,'RESULTS (2S)'!B516)</f>
        <v>#N/A</v>
      </c>
      <c r="R502" s="133" t="e">
        <f>IF($O$12="X",$R$9,IF($N$7="S1",'RESULTS (2S)'!C516,IF($N$7="S2",'RESULTS (2S)'!D516,IF($N$7="I",'RESULTS (2S)'!E516,IF($N$7="R",'RESULTS (2S)'!F516,IF($N$7="D",'RESULTS (2S)'!G516,IF($N$7="V",'RESULTS (2S)'!H516,"")))))))</f>
        <v>#N/A</v>
      </c>
      <c r="S502" s="133">
        <f>IF($O$13="X",$Q$9,'VA_k1=0.0_k2=1.0'!M501)</f>
        <v>5</v>
      </c>
      <c r="T502" s="133">
        <f>IF($O$13="X",$R$9,IF($N$7="S1",'VA_k1=0.0_k2=1.0'!N501,IF($N$7="S2",'VA_k1=0.0_k2=1.0'!O501,IF($N$7="I",'VA_k1=0.0_k2=1.0'!P501,IF($N$7="R",'VA_k1=0.0_k2=1.0'!Q501,IF($N$7="D",'VA_k1=0.0_k2=1.0'!R501,IF($N$7="V",'VA_k1=0.0_k2=1.0'!S501,"")))))))</f>
        <v>0.24673704225551346</v>
      </c>
      <c r="U502" s="133">
        <f>IF($O$14="X",$Q$9,'VA_k1=0.1_k2=0.9'!M501)</f>
        <v>5</v>
      </c>
      <c r="V502" s="133">
        <f>IF($O$14="X",$R$9,IF($N$7="S1",'VA_k1=0.1_k2=0.9'!N501,IF($N$7="S2",'VA_k1=0.1_k2=0.9'!O501,IF($N$7="I",'VA_k1=0.1_k2=0.9'!P501,IF($N$7="R",'VA_k1=0.1_k2=0.9'!Q501,IF($N$7="D",'VA_k1=0.1_k2=0.9'!R501,IF($N$7="V",'VA_k1=0.1_k2=0.9'!S501,"")))))))</f>
        <v>0.24673704225551346</v>
      </c>
      <c r="W502" s="133">
        <f>IF($O$15="X",$Q$9,'VA_k1=0.2_k2=0.8'!M501)</f>
        <v>5</v>
      </c>
      <c r="X502" s="133">
        <f>IF($O$15="X",$R$9,IF($N$7="S1",'VA_k1=0.2_k2=0.8'!N501,IF($N$7="S2",'VA_k1=0.2_k2=0.8'!O501,IF($N$7="I",'VA_k1=0.2_k2=0.8'!P501,IF($N$7="R",'VA_k1=0.2_k2=0.8'!Q501,IF($N$7="D",'VA_k1=0.2_k2=0.8'!R501,IF($N$7="V",'VA_k1=0.2_k2=0.8'!S501,"")))))))</f>
        <v>0.24673704225551346</v>
      </c>
      <c r="Y502" s="133">
        <f>IF($O$16="X",$Q$9,'VA_k1=0.3_k2=0.7'!M501)</f>
        <v>5</v>
      </c>
      <c r="Z502" s="133">
        <f>IF($O$16="X",$R$9,IF($N$7="S1",'VA_k1=0.3_k2=0.7'!N501,IF($N$7="S2",'VA_k1=0.3_k2=0.7'!O501,IF($N$7="I",'VA_k1=0.3_k2=0.7'!P501,IF($N$7="R",'VA_k1=0.3_k2=0.7'!Q501,IF($N$7="D",'VA_k1=0.3_k2=0.7'!R501,IF($N$7="V",'VA_k1=0.3_k2=0.7'!S501,"")))))))</f>
        <v>0.24673704225551346</v>
      </c>
      <c r="AA502" s="133">
        <f>IF($O$17="X",$Q$9,'VA_k1=0.4_k2=0.6'!M501)</f>
        <v>5</v>
      </c>
      <c r="AB502" s="133">
        <f>IF($O$17="X",$R$9,IF($N$7="S1",'VA_k1=0.4_k2=0.6'!N501,IF($N$7="S2",'VA_k1=0.4_k2=0.6'!O501,IF($N$7="I",'VA_k1=0.4_k2=0.6'!P501,IF($N$7="R",'VA_k1=0.4_k2=0.6'!Q501,IF($N$7="D",'VA_k1=0.4_k2=0.6'!R501,IF($N$7="V",'VA_k1=0.4_k2=0.6'!S501,"")))))))</f>
        <v>0.24673704225551346</v>
      </c>
      <c r="AC502" s="133">
        <f>IF($O$18="X",$Q$9,'VA_k1=0.5_k2=0.5'!M501)</f>
        <v>5</v>
      </c>
      <c r="AD502" s="133">
        <f>IF($O$18="X",$R$9,IF($N$7="S1",'VA_k1=0.5_k2=0.5'!N501,IF($N$7="S2",'VA_k1=0.5_k2=0.5'!O501,IF($N$7="I",'VA_k1=0.5_k2=0.5'!P501,IF($N$7="R",'VA_k1=0.5_k2=0.5'!Q501,IF($N$7="D",'VA_k1=0.5_k2=0.5'!R501,IF($N$7="V",'VA_k1=0.5_k2=0.5'!S501,"")))))))</f>
        <v>0.24673704225551346</v>
      </c>
      <c r="AE502" s="133">
        <f>IF($O$19="X",$Q$9,'VA_k1=0.6_k2=0.4'!M501)</f>
        <v>5</v>
      </c>
      <c r="AF502" s="133">
        <f>IF($O$19="X",$R$9,IF($N$7="S1",'VA_k1=0.6_k2=0.4'!N501,IF($N$7="S2",'VA_k1=0.6_k2=0.4'!O501,IF($N$7="I",'VA_k1=0.6_k2=0.4'!P501,IF($N$7="R",'VA_k1=0.6_k2=0.4'!Q501,IF($N$7="D",'VA_k1=0.6_k2=0.4'!R501,IF($N$7="V",'VA_k1=0.6_k2=0.4'!S501,"")))))))</f>
        <v>0.24673704225551346</v>
      </c>
      <c r="AG502" s="133">
        <f>IF($O$20="X",$Q$9,'VA_k1=0.7_k2=0.3'!M501)</f>
        <v>5</v>
      </c>
      <c r="AH502" s="133">
        <f>IF($O$20="X",$R$9,IF($N$7="S1",'VA_k1=0.7_k2=0.3'!N501,IF($N$7="S2",'VA_k1=0.7_k2=0.3'!O501,IF($N$7="I",'VA_k1=0.7_k2=0.3'!P501,IF($N$7="R",'VA_k1=0.7_k2=0.3'!Q501,IF($N$7="D",'VA_k1=0.7_k2=0.3'!R501,IF($N$7="V",'VA_k1=0.7_k2=0.3'!S501,"")))))))</f>
        <v>0.24673704225551346</v>
      </c>
      <c r="AI502" s="133">
        <f>IF($O$21="X",$Q$9,'VA_k1=0.8_k2=0.2'!M501)</f>
        <v>5</v>
      </c>
      <c r="AJ502" s="133">
        <f>IF($O$21="X",$R$9,IF($N$7="S1",'VA_k1=0.8_k2=0.2'!N501,IF($N$7="S2",'VA_k1=0.8_k2=0.2'!O501,IF($N$7="I",'VA_k1=0.8_k2=0.2'!P501,IF($N$7="R",'VA_k1=0.8_k2=0.2'!Q501,IF($N$7="D",'VA_k1=0.8_k2=0.2'!R501,IF($N$7="V",'VA_k1=0.8_k2=0.2'!S501,"")))))))</f>
        <v>0.24673704225551346</v>
      </c>
      <c r="AK502" s="133" t="e">
        <f>IF($O$22="X",$Q$9,'VA_k1=0.9_k2=0.1'!M501)</f>
        <v>#N/A</v>
      </c>
      <c r="AL502" s="133" t="e">
        <f>IF($O$22="X",$R$9,IF($N$7="S1",'VA_k1=0.9_k2=0.1'!N501,IF($N$7="S2",'VA_k1=0.9_k2=0.1'!O501,IF($N$7="I",'VA_k1=0.9_k2=0.1'!P501,IF($N$7="R",'VA_k1=0.9_k2=0.1'!Q501,IF($N$7="D",'VA_k1=0.9_k2=0.1'!R501,IF($N$7="V",'VA_k1=0.9_k2=0.1'!S501,"")))))))</f>
        <v>#N/A</v>
      </c>
      <c r="AM502" s="133">
        <f>IF($O$23="X",$Q$9,'VA_k1=1.0_k2=0.0'!M501)</f>
        <v>5</v>
      </c>
      <c r="AN502" s="133">
        <f>IF($O$23="X",$R$9,IF($N$7="S1",'VA_k1=1.0_k2=0.0'!N501,IF($N$7="S2",'VA_k1=1.0_k2=0.0'!O501,IF($N$7="I",'VA_k1=1.0_k2=0.0'!P501,IF($N$7="R",'VA_k1=1.0_k2=0.0'!Q501,IF($N$7="D",'VA_k1=1.0_k2=0.0'!R501,IF($N$7="V",'VA_k1=1.0_k2=0.0'!S501,"")))))))</f>
        <v>0.24673704225551346</v>
      </c>
    </row>
    <row r="503" spans="17:40" x14ac:dyDescent="0.25">
      <c r="Q503" s="133" t="e">
        <f>IF($O$12="X",$Q$9,'RESULTS (2S)'!B517)</f>
        <v>#N/A</v>
      </c>
      <c r="R503" s="133" t="e">
        <f>IF($O$12="X",$R$9,IF($N$7="S1",'RESULTS (2S)'!C517,IF($N$7="S2",'RESULTS (2S)'!D517,IF($N$7="I",'RESULTS (2S)'!E517,IF($N$7="R",'RESULTS (2S)'!F517,IF($N$7="D",'RESULTS (2S)'!G517,IF($N$7="V",'RESULTS (2S)'!H517,"")))))))</f>
        <v>#N/A</v>
      </c>
      <c r="S503" s="133">
        <f>IF($O$13="X",$Q$9,'VA_k1=0.0_k2=1.0'!M502)</f>
        <v>5</v>
      </c>
      <c r="T503" s="133">
        <f>IF($O$13="X",$R$9,IF($N$7="S1",'VA_k1=0.0_k2=1.0'!N502,IF($N$7="S2",'VA_k1=0.0_k2=1.0'!O502,IF($N$7="I",'VA_k1=0.0_k2=1.0'!P502,IF($N$7="R",'VA_k1=0.0_k2=1.0'!Q502,IF($N$7="D",'VA_k1=0.0_k2=1.0'!R502,IF($N$7="V",'VA_k1=0.0_k2=1.0'!S502,"")))))))</f>
        <v>0.24673704225551346</v>
      </c>
      <c r="U503" s="133">
        <f>IF($O$14="X",$Q$9,'VA_k1=0.1_k2=0.9'!M502)</f>
        <v>5</v>
      </c>
      <c r="V503" s="133">
        <f>IF($O$14="X",$R$9,IF($N$7="S1",'VA_k1=0.1_k2=0.9'!N502,IF($N$7="S2",'VA_k1=0.1_k2=0.9'!O502,IF($N$7="I",'VA_k1=0.1_k2=0.9'!P502,IF($N$7="R",'VA_k1=0.1_k2=0.9'!Q502,IF($N$7="D",'VA_k1=0.1_k2=0.9'!R502,IF($N$7="V",'VA_k1=0.1_k2=0.9'!S502,"")))))))</f>
        <v>0.24673704225551346</v>
      </c>
      <c r="W503" s="133">
        <f>IF($O$15="X",$Q$9,'VA_k1=0.2_k2=0.8'!M502)</f>
        <v>5</v>
      </c>
      <c r="X503" s="133">
        <f>IF($O$15="X",$R$9,IF($N$7="S1",'VA_k1=0.2_k2=0.8'!N502,IF($N$7="S2",'VA_k1=0.2_k2=0.8'!O502,IF($N$7="I",'VA_k1=0.2_k2=0.8'!P502,IF($N$7="R",'VA_k1=0.2_k2=0.8'!Q502,IF($N$7="D",'VA_k1=0.2_k2=0.8'!R502,IF($N$7="V",'VA_k1=0.2_k2=0.8'!S502,"")))))))</f>
        <v>0.24673704225551346</v>
      </c>
      <c r="Y503" s="133">
        <f>IF($O$16="X",$Q$9,'VA_k1=0.3_k2=0.7'!M502)</f>
        <v>5</v>
      </c>
      <c r="Z503" s="133">
        <f>IF($O$16="X",$R$9,IF($N$7="S1",'VA_k1=0.3_k2=0.7'!N502,IF($N$7="S2",'VA_k1=0.3_k2=0.7'!O502,IF($N$7="I",'VA_k1=0.3_k2=0.7'!P502,IF($N$7="R",'VA_k1=0.3_k2=0.7'!Q502,IF($N$7="D",'VA_k1=0.3_k2=0.7'!R502,IF($N$7="V",'VA_k1=0.3_k2=0.7'!S502,"")))))))</f>
        <v>0.24673704225551346</v>
      </c>
      <c r="AA503" s="133">
        <f>IF($O$17="X",$Q$9,'VA_k1=0.4_k2=0.6'!M502)</f>
        <v>5</v>
      </c>
      <c r="AB503" s="133">
        <f>IF($O$17="X",$R$9,IF($N$7="S1",'VA_k1=0.4_k2=0.6'!N502,IF($N$7="S2",'VA_k1=0.4_k2=0.6'!O502,IF($N$7="I",'VA_k1=0.4_k2=0.6'!P502,IF($N$7="R",'VA_k1=0.4_k2=0.6'!Q502,IF($N$7="D",'VA_k1=0.4_k2=0.6'!R502,IF($N$7="V",'VA_k1=0.4_k2=0.6'!S502,"")))))))</f>
        <v>0.24673704225551346</v>
      </c>
      <c r="AC503" s="133">
        <f>IF($O$18="X",$Q$9,'VA_k1=0.5_k2=0.5'!M502)</f>
        <v>5</v>
      </c>
      <c r="AD503" s="133">
        <f>IF($O$18="X",$R$9,IF($N$7="S1",'VA_k1=0.5_k2=0.5'!N502,IF($N$7="S2",'VA_k1=0.5_k2=0.5'!O502,IF($N$7="I",'VA_k1=0.5_k2=0.5'!P502,IF($N$7="R",'VA_k1=0.5_k2=0.5'!Q502,IF($N$7="D",'VA_k1=0.5_k2=0.5'!R502,IF($N$7="V",'VA_k1=0.5_k2=0.5'!S502,"")))))))</f>
        <v>0.24673704225551346</v>
      </c>
      <c r="AE503" s="133">
        <f>IF($O$19="X",$Q$9,'VA_k1=0.6_k2=0.4'!M502)</f>
        <v>5</v>
      </c>
      <c r="AF503" s="133">
        <f>IF($O$19="X",$R$9,IF($N$7="S1",'VA_k1=0.6_k2=0.4'!N502,IF($N$7="S2",'VA_k1=0.6_k2=0.4'!O502,IF($N$7="I",'VA_k1=0.6_k2=0.4'!P502,IF($N$7="R",'VA_k1=0.6_k2=0.4'!Q502,IF($N$7="D",'VA_k1=0.6_k2=0.4'!R502,IF($N$7="V",'VA_k1=0.6_k2=0.4'!S502,"")))))))</f>
        <v>0.24673704225551346</v>
      </c>
      <c r="AG503" s="133">
        <f>IF($O$20="X",$Q$9,'VA_k1=0.7_k2=0.3'!M502)</f>
        <v>5</v>
      </c>
      <c r="AH503" s="133">
        <f>IF($O$20="X",$R$9,IF($N$7="S1",'VA_k1=0.7_k2=0.3'!N502,IF($N$7="S2",'VA_k1=0.7_k2=0.3'!O502,IF($N$7="I",'VA_k1=0.7_k2=0.3'!P502,IF($N$7="R",'VA_k1=0.7_k2=0.3'!Q502,IF($N$7="D",'VA_k1=0.7_k2=0.3'!R502,IF($N$7="V",'VA_k1=0.7_k2=0.3'!S502,"")))))))</f>
        <v>0.24673704225551346</v>
      </c>
      <c r="AI503" s="133">
        <f>IF($O$21="X",$Q$9,'VA_k1=0.8_k2=0.2'!M502)</f>
        <v>5</v>
      </c>
      <c r="AJ503" s="133">
        <f>IF($O$21="X",$R$9,IF($N$7="S1",'VA_k1=0.8_k2=0.2'!N502,IF($N$7="S2",'VA_k1=0.8_k2=0.2'!O502,IF($N$7="I",'VA_k1=0.8_k2=0.2'!P502,IF($N$7="R",'VA_k1=0.8_k2=0.2'!Q502,IF($N$7="D",'VA_k1=0.8_k2=0.2'!R502,IF($N$7="V",'VA_k1=0.8_k2=0.2'!S502,"")))))))</f>
        <v>0.24673704225551346</v>
      </c>
      <c r="AK503" s="133" t="e">
        <f>IF($O$22="X",$Q$9,'VA_k1=0.9_k2=0.1'!M502)</f>
        <v>#N/A</v>
      </c>
      <c r="AL503" s="133" t="e">
        <f>IF($O$22="X",$R$9,IF($N$7="S1",'VA_k1=0.9_k2=0.1'!N502,IF($N$7="S2",'VA_k1=0.9_k2=0.1'!O502,IF($N$7="I",'VA_k1=0.9_k2=0.1'!P502,IF($N$7="R",'VA_k1=0.9_k2=0.1'!Q502,IF($N$7="D",'VA_k1=0.9_k2=0.1'!R502,IF($N$7="V",'VA_k1=0.9_k2=0.1'!S502,"")))))))</f>
        <v>#N/A</v>
      </c>
      <c r="AM503" s="133">
        <f>IF($O$23="X",$Q$9,'VA_k1=1.0_k2=0.0'!M502)</f>
        <v>5</v>
      </c>
      <c r="AN503" s="133">
        <f>IF($O$23="X",$R$9,IF($N$7="S1",'VA_k1=1.0_k2=0.0'!N502,IF($N$7="S2",'VA_k1=1.0_k2=0.0'!O502,IF($N$7="I",'VA_k1=1.0_k2=0.0'!P502,IF($N$7="R",'VA_k1=1.0_k2=0.0'!Q502,IF($N$7="D",'VA_k1=1.0_k2=0.0'!R502,IF($N$7="V",'VA_k1=1.0_k2=0.0'!S502,"")))))))</f>
        <v>0.24673704225551346</v>
      </c>
    </row>
  </sheetData>
  <sheetProtection algorithmName="SHA-512" hashValue="8/XM2j5Vg5oDKOI6VAgnmEhT8FcZS6W1MZ6KV0JWfNfIEDbJ8/DKrrTufYH3pDl/SyH3vBHJcO+neYXnMA1pjg==" saltValue="EUabbE4QCNgIp4g3V697Fw==" spinCount="100000" sheet="1" objects="1" scenarios="1" selectLockedCells="1"/>
  <mergeCells count="3">
    <mergeCell ref="N6:O6"/>
    <mergeCell ref="N7:O9"/>
    <mergeCell ref="N11:O11"/>
  </mergeCells>
  <phoneticPr fontId="1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0FB2-2223-4255-86E1-0112C95152CA}">
  <sheetPr codeName="Sheet11"/>
  <dimension ref="B1:AH502"/>
  <sheetViews>
    <sheetView zoomScale="85" zoomScaleNormal="85" workbookViewId="0">
      <selection activeCell="O3" sqref="O3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21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0</v>
      </c>
      <c r="J3" s="52">
        <f>I3*C11</f>
        <v>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105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1.7719714447510467E-2</v>
      </c>
      <c r="J4" s="52">
        <f>I4*C11</f>
        <v>2000000</v>
      </c>
      <c r="K4" s="81" t="s">
        <v>69</v>
      </c>
      <c r="L4" s="81"/>
      <c r="M4" s="52">
        <v>5.0999999999999996</v>
      </c>
      <c r="N4" s="52">
        <v>0.24670300164504819</v>
      </c>
      <c r="O4" s="52">
        <v>0.74527269075124636</v>
      </c>
      <c r="P4" s="52">
        <v>5.7889508502291802E-4</v>
      </c>
      <c r="Q4" s="52">
        <v>5.5358601573911358E-3</v>
      </c>
      <c r="R4" s="52">
        <v>1.3758091654017722E-4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0.2462921696056741</v>
      </c>
      <c r="O5" s="52">
        <v>0.72730583895671541</v>
      </c>
      <c r="P5" s="52">
        <v>8.07863095725345E-4</v>
      </c>
      <c r="Q5" s="52">
        <v>5.9552925337096555E-3</v>
      </c>
      <c r="R5" s="52">
        <v>1.4714991591380358E-4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0.24572296433427346</v>
      </c>
      <c r="O6" s="52">
        <v>0.70925142642275474</v>
      </c>
      <c r="P6" s="52">
        <v>1.1162036201626917E-3</v>
      </c>
      <c r="Q6" s="52">
        <v>6.5375711664124305E-3</v>
      </c>
      <c r="R6" s="52">
        <v>1.6043411662456985E-4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0.24494293914303308</v>
      </c>
      <c r="O7" s="52">
        <v>0.69108338326637353</v>
      </c>
      <c r="P7" s="52">
        <v>1.5261680108209481E-3</v>
      </c>
      <c r="Q7" s="52">
        <v>7.337706261900518E-3</v>
      </c>
      <c r="R7" s="52">
        <v>1.7868853058933157E-4</v>
      </c>
      <c r="S7" s="52">
        <v>5.4931114787282437E-2</v>
      </c>
      <c r="U7" s="79" t="s">
        <v>60</v>
      </c>
      <c r="V7" s="79"/>
      <c r="W7" s="79"/>
      <c r="X7" s="82">
        <f>_xlfn.AGGREGATE(4,6,P3:P502)</f>
        <v>1.9235285062363053E-2</v>
      </c>
      <c r="Y7" s="82"/>
      <c r="AC7" s="52">
        <f ca="1">MATCH(Z8,INDIRECT(ADDRESS(AC2,16)&amp;":"&amp;ADDRESS(AC3,16)),-1)</f>
        <v>20</v>
      </c>
      <c r="AE7" s="52" t="s">
        <v>61</v>
      </c>
      <c r="AF7" s="52">
        <f ca="1">INDEX(INDIRECT(ADDRESS(AC2,16)&amp;":"&amp;ADDRESS(AC3,16)),AC7)</f>
        <v>5.8610424781278055E-4</v>
      </c>
      <c r="AG7" s="52" t="s">
        <v>63</v>
      </c>
      <c r="AH7" s="52">
        <f ca="1">INDEX(INDIRECT(ADDRESS(AC2,13)&amp;":"&amp;ADDRESS(AC3,13)),AC7)</f>
        <v>40.708583039884992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0.24388654149859235</v>
      </c>
      <c r="O8" s="52">
        <v>0.6727700844085035</v>
      </c>
      <c r="P8" s="52">
        <v>2.0636305267904271E-3</v>
      </c>
      <c r="Q8" s="52">
        <v>8.425410731658374E-3</v>
      </c>
      <c r="R8" s="52">
        <v>2.0350359966234808E-4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21</v>
      </c>
      <c r="AE8" s="52" t="s">
        <v>62</v>
      </c>
      <c r="AF8" s="52">
        <f ca="1">INDEX(INDIRECT(ADDRESS(AC2,16)&amp;":"&amp;ADDRESS(AC3,16)),AC8)</f>
        <v>4.303554646639519E-4</v>
      </c>
      <c r="AG8" s="52" t="s">
        <v>64</v>
      </c>
      <c r="AH8" s="52">
        <f ca="1">INDEX(INDIRECT(ADDRESS(AC2,13)&amp;":"&amp;ADDRESS(AC3,13)),AC8)</f>
        <v>41.708583039884992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0.24247411351050313</v>
      </c>
      <c r="O9" s="52">
        <v>0.65427422666230162</v>
      </c>
      <c r="P9" s="52">
        <v>2.7571851411386391E-3</v>
      </c>
      <c r="Q9" s="52">
        <v>9.8870806261719471E-3</v>
      </c>
      <c r="R9" s="52">
        <v>2.3685037758114965E-4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41.261423621185088</v>
      </c>
      <c r="Y9" s="80"/>
      <c r="AG9" s="52" t="s">
        <v>65</v>
      </c>
      <c r="AH9" s="52">
        <f ca="1">(AH8-AH7)/(AF8-AF7) *(Z8-AF7) + AH7</f>
        <v>41.261423621185088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0.2406122626378909</v>
      </c>
      <c r="O10" s="52">
        <v>0.63555334713412748</v>
      </c>
      <c r="P10" s="52">
        <v>3.6361210560130748E-3</v>
      </c>
      <c r="Q10" s="52">
        <v>1.1826905187270895E-2</v>
      </c>
      <c r="R10" s="52">
        <v>2.8110585488365678E-4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5.8610424781278055E-4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0.23819654736112994</v>
      </c>
      <c r="O11" s="52">
        <v>0.61656133426541671</v>
      </c>
      <c r="P11" s="52">
        <v>4.7268220841755098E-3</v>
      </c>
      <c r="Q11" s="52">
        <v>1.4366284049117911E-2</v>
      </c>
      <c r="R11" s="52">
        <v>3.3903966283548042E-4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0.18579908765750511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0.23511757295005695</v>
      </c>
      <c r="O12" s="52">
        <v>0.59725131789265229</v>
      </c>
      <c r="P12" s="52">
        <v>6.0472176598689847E-3</v>
      </c>
      <c r="Q12" s="52">
        <v>1.7640467058842944E-2</v>
      </c>
      <c r="R12" s="52">
        <v>4.1373741374397063E-4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4.2501359037749441E-3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0.23127145683323855</v>
      </c>
      <c r="O13" s="52">
        <v>0.57758025621511233</v>
      </c>
      <c r="P13" s="52">
        <v>7.5992591091219646E-3</v>
      </c>
      <c r="Q13" s="52">
        <v>2.1791193596980472E-2</v>
      </c>
      <c r="R13" s="52">
        <v>5.0843277320131966E-4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0.19063532780909281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</v>
      </c>
      <c r="J14" s="79" t="s">
        <v>98</v>
      </c>
      <c r="K14" s="79"/>
      <c r="L14" s="79"/>
      <c r="M14" s="52">
        <v>15.1</v>
      </c>
      <c r="N14" s="52">
        <v>0.22657494964991295</v>
      </c>
      <c r="O14" s="52">
        <v>0.55751528448460996</v>
      </c>
      <c r="P14" s="52">
        <v>9.3601305986017631E-3</v>
      </c>
      <c r="Q14" s="52">
        <v>2.6954294733393381E-2</v>
      </c>
      <c r="R14" s="52">
        <v>6.2622461362611714E-4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v>1</v>
      </c>
      <c r="J15" s="79" t="s">
        <v>99</v>
      </c>
      <c r="K15" s="79"/>
      <c r="L15" s="79"/>
      <c r="M15" s="52">
        <v>16.100000000000001</v>
      </c>
      <c r="N15" s="52">
        <v>0.22098409094100982</v>
      </c>
      <c r="O15" s="52">
        <v>0.53704138814951086</v>
      </c>
      <c r="P15" s="52">
        <v>1.1274034631677038E-2</v>
      </c>
      <c r="Q15" s="52">
        <v>3.3241982941550501E-2</v>
      </c>
      <c r="R15" s="52">
        <v>7.6967296888546958E-4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0.21451324175366543</v>
      </c>
      <c r="O16" s="52">
        <v>0.5161692374279172</v>
      </c>
      <c r="P16" s="52">
        <v>1.3247614837145458E-2</v>
      </c>
      <c r="Q16" s="52">
        <v>4.0721059316227839E-2</v>
      </c>
      <c r="R16" s="52">
        <v>9.4030185016725826E-4</v>
      </c>
      <c r="S16" s="52">
        <v>0.21440854481487667</v>
      </c>
      <c r="T16" s="8"/>
      <c r="X16" s="52">
        <f ca="1">ROUND(X13*100,4)</f>
        <v>19.063500000000001</v>
      </c>
      <c r="Y16" s="52">
        <f>ROUND(X7*100,4)</f>
        <v>1.9235</v>
      </c>
      <c r="Z16" s="52">
        <f ca="1">ROUND(X9,4)</f>
        <v>41.261400000000002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0.20724934707408266</v>
      </c>
      <c r="O17" s="52">
        <v>0.49494127387081793</v>
      </c>
      <c r="P17" s="52">
        <v>1.5152663076923253E-2</v>
      </c>
      <c r="Q17" s="52">
        <v>4.9390371742849236E-2</v>
      </c>
      <c r="R17" s="52">
        <v>1.1380849729396253E-3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0.19935559037473979</v>
      </c>
      <c r="O18" s="52">
        <v>0.47343377501884026</v>
      </c>
      <c r="P18" s="52">
        <v>1.6838748166690405E-2</v>
      </c>
      <c r="Q18" s="52">
        <v>5.9162876228629181E-2</v>
      </c>
      <c r="R18" s="52">
        <v>1.3610365012026097E-3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0.19106042569326886</v>
      </c>
      <c r="O19" s="52">
        <v>0.4517530899822671</v>
      </c>
      <c r="P19" s="52">
        <v>1.8155327298726473E-2</v>
      </c>
      <c r="Q19" s="52">
        <v>6.9858422413386759E-2</v>
      </c>
      <c r="R19" s="52">
        <v>1.6050464549426022E-3</v>
      </c>
      <c r="S19" s="52">
        <v>0.26756768815740806</v>
      </c>
      <c r="T19" s="8"/>
    </row>
    <row r="20" spans="2:20" x14ac:dyDescent="0.25">
      <c r="K20" s="8"/>
      <c r="L20" s="8"/>
      <c r="M20" s="52">
        <v>21.096292124012678</v>
      </c>
      <c r="N20" s="52">
        <v>0.18266353164496091</v>
      </c>
      <c r="O20" s="52">
        <v>0.430106180275866</v>
      </c>
      <c r="P20" s="52">
        <v>1.8976599673090715E-2</v>
      </c>
      <c r="Q20" s="52">
        <v>8.1168902688479136E-2</v>
      </c>
      <c r="R20" s="52">
        <v>1.8630856163867862E-3</v>
      </c>
      <c r="S20" s="52">
        <v>0.28522170010121634</v>
      </c>
      <c r="T20" s="8"/>
    </row>
    <row r="21" spans="2:20" x14ac:dyDescent="0.25">
      <c r="K21" s="8"/>
      <c r="L21" s="8"/>
      <c r="M21" s="52">
        <v>21.975026357761443</v>
      </c>
      <c r="N21" s="52">
        <v>0.17536513900611975</v>
      </c>
      <c r="O21" s="52">
        <v>0.41107938544251177</v>
      </c>
      <c r="P21" s="52">
        <v>1.9235285062363053E-2</v>
      </c>
      <c r="Q21" s="52">
        <v>9.1430378082945213E-2</v>
      </c>
      <c r="R21" s="52">
        <v>2.0971926075637397E-3</v>
      </c>
      <c r="S21" s="52">
        <v>0.30079261979849636</v>
      </c>
      <c r="T21" s="8"/>
    </row>
    <row r="22" spans="2:20" x14ac:dyDescent="0.25">
      <c r="J22" s="8"/>
      <c r="K22" s="8"/>
      <c r="L22" s="8"/>
      <c r="M22" s="52">
        <v>22.849156271090393</v>
      </c>
      <c r="N22" s="52">
        <v>0.16838195709717521</v>
      </c>
      <c r="O22" s="52">
        <v>0.3923006045853219</v>
      </c>
      <c r="P22" s="52">
        <v>1.9048412791572347E-2</v>
      </c>
      <c r="Q22" s="52">
        <v>0.10165657844488424</v>
      </c>
      <c r="R22" s="52">
        <v>2.330494828333795E-3</v>
      </c>
      <c r="S22" s="52">
        <v>0.31628195225271244</v>
      </c>
      <c r="T22" s="8"/>
    </row>
    <row r="23" spans="2:20" x14ac:dyDescent="0.25">
      <c r="J23" s="8"/>
      <c r="K23" s="8"/>
      <c r="L23" s="8"/>
      <c r="M23" s="52">
        <v>23.743775337421663</v>
      </c>
      <c r="N23" s="52">
        <v>0.16166521383064372</v>
      </c>
      <c r="O23" s="52">
        <v>0.37330761171764132</v>
      </c>
      <c r="P23" s="52">
        <v>1.8427723912812645E-2</v>
      </c>
      <c r="Q23" s="52">
        <v>0.11190089356922199</v>
      </c>
      <c r="R23" s="52">
        <v>2.5642103222792982E-3</v>
      </c>
      <c r="S23" s="52">
        <v>0.33213434664740094</v>
      </c>
      <c r="T23" s="8"/>
    </row>
    <row r="24" spans="2:20" x14ac:dyDescent="0.25">
      <c r="J24" s="8"/>
      <c r="K24" s="8"/>
      <c r="L24" s="8"/>
      <c r="M24" s="52">
        <v>24.708583039884992</v>
      </c>
      <c r="N24" s="52">
        <v>0.15503091124061072</v>
      </c>
      <c r="O24" s="52">
        <v>0.35314362453898834</v>
      </c>
      <c r="P24" s="52">
        <v>1.7344080027866433E-2</v>
      </c>
      <c r="Q24" s="52">
        <v>0.12244612948789339</v>
      </c>
      <c r="R24" s="52">
        <v>2.8047910728312758E-3</v>
      </c>
      <c r="S24" s="52">
        <v>0.34923046363180971</v>
      </c>
      <c r="T24" s="8"/>
    </row>
    <row r="25" spans="2:20" x14ac:dyDescent="0.25">
      <c r="J25" s="8"/>
      <c r="K25" s="8"/>
      <c r="L25" s="8"/>
      <c r="M25" s="52">
        <v>25.708583039884992</v>
      </c>
      <c r="N25" s="52">
        <v>0.148903955580824</v>
      </c>
      <c r="O25" s="52">
        <v>0.33263661101655018</v>
      </c>
      <c r="P25" s="52">
        <v>1.5879227005350594E-2</v>
      </c>
      <c r="Q25" s="52">
        <v>0.1325937282541152</v>
      </c>
      <c r="R25" s="52">
        <v>3.0363000638397525E-3</v>
      </c>
      <c r="S25" s="52">
        <v>0.36695017807932018</v>
      </c>
      <c r="T25" s="8"/>
    </row>
    <row r="26" spans="2:20" x14ac:dyDescent="0.25">
      <c r="J26" s="8"/>
      <c r="K26" s="8"/>
      <c r="L26" s="8"/>
      <c r="M26" s="52">
        <v>26.708583039884992</v>
      </c>
      <c r="N26" s="52">
        <v>0.14356963474660309</v>
      </c>
      <c r="O26" s="52">
        <v>0.31254412334063031</v>
      </c>
      <c r="P26" s="52">
        <v>1.4196061360786555E-2</v>
      </c>
      <c r="Q26" s="52">
        <v>0.14177453551115982</v>
      </c>
      <c r="R26" s="52">
        <v>3.2457525139894987E-3</v>
      </c>
      <c r="S26" s="52">
        <v>0.38466989252683065</v>
      </c>
      <c r="T26" s="8"/>
    </row>
    <row r="27" spans="2:20" x14ac:dyDescent="0.25">
      <c r="J27" s="8"/>
      <c r="K27" s="8"/>
      <c r="L27" s="8"/>
      <c r="M27" s="52">
        <v>27.708583039884992</v>
      </c>
      <c r="N27" s="52">
        <v>0.13901142708018466</v>
      </c>
      <c r="O27" s="52">
        <v>0.29285504250881778</v>
      </c>
      <c r="P27" s="52">
        <v>1.2418902175325944E-2</v>
      </c>
      <c r="Q27" s="52">
        <v>0.14989402927810391</v>
      </c>
      <c r="R27" s="52">
        <v>3.4309919832264868E-3</v>
      </c>
      <c r="S27" s="52">
        <v>0.40238960697434112</v>
      </c>
      <c r="T27" s="8"/>
    </row>
    <row r="28" spans="2:20" x14ac:dyDescent="0.25">
      <c r="J28" s="8"/>
      <c r="K28" s="8"/>
      <c r="L28" s="8"/>
      <c r="M28" s="52">
        <v>28.708583039884992</v>
      </c>
      <c r="N28" s="52">
        <v>0.13517976284517788</v>
      </c>
      <c r="O28" s="52">
        <v>0.27353892636814336</v>
      </c>
      <c r="P28" s="52">
        <v>1.0652491910379126E-2</v>
      </c>
      <c r="Q28" s="52">
        <v>0.15692803060543709</v>
      </c>
      <c r="R28" s="52">
        <v>3.591466849010867E-3</v>
      </c>
      <c r="S28" s="52">
        <v>0.42010932142185159</v>
      </c>
      <c r="T28" s="8"/>
    </row>
    <row r="29" spans="2:20" x14ac:dyDescent="0.25">
      <c r="J29" s="8"/>
      <c r="K29" s="8"/>
      <c r="L29" s="8"/>
      <c r="M29" s="52">
        <v>29.708583039884992</v>
      </c>
      <c r="N29" s="52">
        <v>0.13200514586024364</v>
      </c>
      <c r="O29" s="52">
        <v>0.25455348239962022</v>
      </c>
      <c r="P29" s="52">
        <v>8.975861978052108E-3</v>
      </c>
      <c r="Q29" s="52">
        <v>0.16290856612062099</v>
      </c>
      <c r="R29" s="52">
        <v>3.7279077721009001E-3</v>
      </c>
      <c r="S29" s="52">
        <v>0.43782903586936206</v>
      </c>
      <c r="T29" s="8"/>
    </row>
    <row r="30" spans="2:20" x14ac:dyDescent="0.25">
      <c r="J30" s="8"/>
      <c r="K30" s="8"/>
      <c r="L30" s="8"/>
      <c r="M30" s="52">
        <v>30.708583039884992</v>
      </c>
      <c r="N30" s="52">
        <v>0.12940872742445503</v>
      </c>
      <c r="O30" s="52">
        <v>0.23585106676931253</v>
      </c>
      <c r="P30" s="52">
        <v>7.4417284551638128E-3</v>
      </c>
      <c r="Q30" s="52">
        <v>0.16790776667653168</v>
      </c>
      <c r="R30" s="52">
        <v>3.8419603576643328E-3</v>
      </c>
      <c r="S30" s="52">
        <v>0.45554875031687253</v>
      </c>
      <c r="T30" s="8"/>
    </row>
    <row r="31" spans="2:20" x14ac:dyDescent="0.25">
      <c r="J31" s="8"/>
      <c r="K31" s="8"/>
      <c r="L31" s="8"/>
      <c r="M31" s="52">
        <v>31.708583039884992</v>
      </c>
      <c r="N31" s="52">
        <v>0.12730998663858112</v>
      </c>
      <c r="O31" s="52">
        <v>0.21738365841199123</v>
      </c>
      <c r="P31" s="52">
        <v>6.0794637047761352E-3</v>
      </c>
      <c r="Q31" s="52">
        <v>0.17202258986801569</v>
      </c>
      <c r="R31" s="52">
        <v>3.9358366122527301E-3</v>
      </c>
      <c r="S31" s="52">
        <v>0.473268464764383</v>
      </c>
      <c r="T31" s="8"/>
    </row>
    <row r="32" spans="2:20" x14ac:dyDescent="0.25">
      <c r="J32" s="8"/>
      <c r="K32" s="8"/>
      <c r="L32" s="8"/>
      <c r="M32" s="52">
        <v>32.708583039884992</v>
      </c>
      <c r="N32" s="52">
        <v>0.12563180322917961</v>
      </c>
      <c r="O32" s="52">
        <v>0.19910622873610689</v>
      </c>
      <c r="P32" s="52">
        <v>4.8998003251050524E-3</v>
      </c>
      <c r="Q32" s="52">
        <v>0.17536196678989505</v>
      </c>
      <c r="R32" s="52">
        <v>4.0120217078198385E-3</v>
      </c>
      <c r="S32" s="52">
        <v>0.49098817921189347</v>
      </c>
      <c r="T32" s="8"/>
    </row>
    <row r="33" spans="10:20" x14ac:dyDescent="0.25">
      <c r="J33" s="8"/>
      <c r="K33" s="8"/>
      <c r="L33" s="8"/>
      <c r="M33" s="52">
        <v>33.708583039884992</v>
      </c>
      <c r="N33" s="52">
        <v>0.12430346059708575</v>
      </c>
      <c r="O33" s="52">
        <v>0.18097870530256077</v>
      </c>
      <c r="P33" s="52">
        <v>3.8999044314625996E-3</v>
      </c>
      <c r="Q33" s="52">
        <v>0.17803698597306522</v>
      </c>
      <c r="R33" s="52">
        <v>4.0730500364216235E-3</v>
      </c>
      <c r="S33" s="52">
        <v>0.50870789365940394</v>
      </c>
      <c r="T33" s="8"/>
    </row>
    <row r="34" spans="10:20" x14ac:dyDescent="0.25">
      <c r="J34" s="8"/>
      <c r="K34" s="8"/>
      <c r="L34" s="8"/>
      <c r="M34" s="52">
        <v>34.708583039884992</v>
      </c>
      <c r="N34" s="52">
        <v>0.12326214079987215</v>
      </c>
      <c r="O34" s="52">
        <v>0.16296684442653919</v>
      </c>
      <c r="P34" s="52">
        <v>3.067994459339988E-3</v>
      </c>
      <c r="Q34" s="52">
        <v>0.18015406283050267</v>
      </c>
      <c r="R34" s="52">
        <v>4.1213493768315146E-3</v>
      </c>
      <c r="S34" s="52">
        <v>0.52642760810691436</v>
      </c>
      <c r="T34" s="8"/>
    </row>
    <row r="35" spans="10:20" x14ac:dyDescent="0.25">
      <c r="J35" s="8"/>
      <c r="K35" s="8"/>
      <c r="L35" s="8"/>
      <c r="M35" s="52">
        <v>35.708583039884992</v>
      </c>
      <c r="N35" s="52">
        <v>0.12245339261669785</v>
      </c>
      <c r="O35" s="52">
        <v>0.14504233895599208</v>
      </c>
      <c r="P35" s="52">
        <v>2.3871207683225865E-3</v>
      </c>
      <c r="Q35" s="52">
        <v>0.1818106813595286</v>
      </c>
      <c r="R35" s="52">
        <v>4.1591437450339084E-3</v>
      </c>
      <c r="S35" s="52">
        <v>0.54414732255442477</v>
      </c>
      <c r="T35" s="8"/>
    </row>
    <row r="36" spans="10:20" x14ac:dyDescent="0.25">
      <c r="J36" s="8"/>
      <c r="K36" s="8"/>
      <c r="L36" s="8"/>
      <c r="M36" s="52">
        <v>36.708583039884992</v>
      </c>
      <c r="N36" s="52">
        <v>0.12183094379046056</v>
      </c>
      <c r="O36" s="52">
        <v>0.12718244382652444</v>
      </c>
      <c r="P36" s="52">
        <v>1.8380157602627652E-3</v>
      </c>
      <c r="Q36" s="52">
        <v>0.18309315725920117</v>
      </c>
      <c r="R36" s="52">
        <v>4.188402361615615E-3</v>
      </c>
      <c r="S36" s="52">
        <v>0.56186703700193519</v>
      </c>
      <c r="T36" s="8"/>
    </row>
    <row r="37" spans="10:20" x14ac:dyDescent="0.25">
      <c r="J37" s="8"/>
      <c r="K37" s="8"/>
      <c r="L37" s="8"/>
      <c r="M37" s="52">
        <v>37.708583039884992</v>
      </c>
      <c r="N37" s="52">
        <v>0.12135612546078296</v>
      </c>
      <c r="O37" s="52">
        <v>0.1093693384141988</v>
      </c>
      <c r="P37" s="52">
        <v>1.4010897585723311E-3</v>
      </c>
      <c r="Q37" s="52">
        <v>0.18407587272280443</v>
      </c>
      <c r="R37" s="52">
        <v>4.2108221941955671E-3</v>
      </c>
      <c r="S37" s="52">
        <v>0.5795867514494456</v>
      </c>
      <c r="T37" s="8"/>
    </row>
    <row r="38" spans="10:20" x14ac:dyDescent="0.25">
      <c r="J38" s="8"/>
      <c r="K38" s="8"/>
      <c r="L38" s="8"/>
      <c r="M38" s="52">
        <v>38.708583039884992</v>
      </c>
      <c r="N38" s="52">
        <v>0.12099709361662574</v>
      </c>
      <c r="O38" s="52">
        <v>9.1589381371915801E-2</v>
      </c>
      <c r="P38" s="52">
        <v>1.0577208799413631E-3</v>
      </c>
      <c r="Q38" s="52">
        <v>0.18482150506128317</v>
      </c>
      <c r="R38" s="52">
        <v>4.2278331732775445E-3</v>
      </c>
      <c r="S38" s="52">
        <v>0.59730646589695602</v>
      </c>
      <c r="T38" s="8"/>
    </row>
    <row r="39" spans="10:20" x14ac:dyDescent="0.25">
      <c r="J39" s="8"/>
      <c r="K39" s="8"/>
      <c r="L39" s="8"/>
      <c r="M39" s="52">
        <v>39.708583039884992</v>
      </c>
      <c r="N39" s="52">
        <v>0.12072797034119997</v>
      </c>
      <c r="O39" s="52">
        <v>7.3832359896832622E-2</v>
      </c>
      <c r="P39" s="52">
        <v>7.9100325227885208E-4</v>
      </c>
      <c r="Q39" s="52">
        <v>0.18538186876210191</v>
      </c>
      <c r="R39" s="52">
        <v>4.2406174031197957E-3</v>
      </c>
      <c r="S39" s="52">
        <v>0.61502618034446643</v>
      </c>
      <c r="T39" s="8"/>
    </row>
    <row r="40" spans="10:20" x14ac:dyDescent="0.25">
      <c r="J40" s="8"/>
      <c r="K40" s="8"/>
      <c r="L40" s="8"/>
      <c r="M40" s="52">
        <v>40.708583039884992</v>
      </c>
      <c r="N40" s="52">
        <v>0.12052798338471292</v>
      </c>
      <c r="O40" s="52">
        <v>5.6090794014216926E-2</v>
      </c>
      <c r="P40" s="52">
        <v>5.8610424781278055E-4</v>
      </c>
      <c r="Q40" s="52">
        <v>0.18579908765750511</v>
      </c>
      <c r="R40" s="52">
        <v>4.2501359037749441E-3</v>
      </c>
      <c r="S40" s="52">
        <v>0.63274589479197685</v>
      </c>
      <c r="T40" s="8"/>
    </row>
    <row r="41" spans="10:20" x14ac:dyDescent="0.25">
      <c r="J41" s="8"/>
      <c r="K41" s="8"/>
      <c r="L41" s="8"/>
      <c r="M41" s="52">
        <v>41.708583039884992</v>
      </c>
      <c r="N41" s="52">
        <v>0.12038065190692314</v>
      </c>
      <c r="O41" s="52">
        <v>3.8359326860665108E-2</v>
      </c>
      <c r="P41" s="52">
        <v>4.303554646639519E-4</v>
      </c>
      <c r="Q41" s="52">
        <v>0.18610689818438458</v>
      </c>
      <c r="R41" s="52">
        <v>4.2571583438754399E-3</v>
      </c>
      <c r="S41" s="52">
        <v>0.65046560923948726</v>
      </c>
      <c r="T41" s="8"/>
    </row>
    <row r="42" spans="10:20" x14ac:dyDescent="0.25">
      <c r="J42" s="8"/>
      <c r="K42" s="8"/>
      <c r="L42" s="8"/>
      <c r="M42" s="52">
        <v>42.708583039884992</v>
      </c>
      <c r="N42" s="52">
        <v>0.12027304529315513</v>
      </c>
      <c r="O42" s="52">
        <v>2.0634212098357429E-2</v>
      </c>
      <c r="P42" s="52">
        <v>3.1317399832080464E-4</v>
      </c>
      <c r="Q42" s="52">
        <v>0.18633195216077705</v>
      </c>
      <c r="R42" s="52">
        <v>4.2622927623913254E-3</v>
      </c>
      <c r="S42" s="52">
        <v>0.66818532368699768</v>
      </c>
      <c r="T42" s="8"/>
    </row>
    <row r="43" spans="10:20" x14ac:dyDescent="0.25">
      <c r="J43" s="8"/>
      <c r="K43" s="8"/>
      <c r="L43" s="8"/>
      <c r="M43" s="52">
        <v>43.708583039884992</v>
      </c>
      <c r="N43" s="52">
        <v>0.12019512785431995</v>
      </c>
      <c r="O43" s="52">
        <v>2.9128971874008355E-3</v>
      </c>
      <c r="P43" s="52">
        <v>2.2588498678470102E-4</v>
      </c>
      <c r="Q43" s="52">
        <v>0.18649503839828835</v>
      </c>
      <c r="R43" s="52">
        <v>4.2660134386974568E-3</v>
      </c>
      <c r="S43" s="52">
        <v>0.68590503813450809</v>
      </c>
      <c r="T43" s="8"/>
    </row>
    <row r="44" spans="10:20" x14ac:dyDescent="0.25">
      <c r="M44" s="52">
        <v>43.806947864101481</v>
      </c>
      <c r="N44" s="52">
        <v>0.1201887589612306</v>
      </c>
      <c r="O44" s="52">
        <v>1.1698787407418674E-3</v>
      </c>
      <c r="P44" s="52">
        <v>2.18636320377396E-4</v>
      </c>
      <c r="Q44" s="52">
        <v>0.18650837357669001</v>
      </c>
      <c r="R44" s="52">
        <v>4.2663176696557167E-3</v>
      </c>
      <c r="S44" s="52">
        <v>0.68764803473130376</v>
      </c>
    </row>
    <row r="45" spans="10:20" x14ac:dyDescent="0.25">
      <c r="M45" s="52">
        <v>43.827366762363688</v>
      </c>
      <c r="N45" s="52">
        <v>0.12018746277871108</v>
      </c>
      <c r="O45" s="52">
        <v>8.0805954436664255E-4</v>
      </c>
      <c r="P45" s="52">
        <v>2.1715870289573392E-4</v>
      </c>
      <c r="Q45" s="52">
        <v>0.18651108760816584</v>
      </c>
      <c r="R45" s="52">
        <v>4.2663795880171938E-3</v>
      </c>
      <c r="S45" s="52">
        <v>0.68800985177784291</v>
      </c>
    </row>
    <row r="46" spans="10:20" x14ac:dyDescent="0.25">
      <c r="M46" s="52">
        <v>43.847785668536574</v>
      </c>
      <c r="N46" s="52">
        <v>0.12018617537192901</v>
      </c>
      <c r="O46" s="52">
        <v>4.4624100339779918E-4</v>
      </c>
      <c r="P46" s="52">
        <v>2.1569027888717222E-4</v>
      </c>
      <c r="Q46" s="52">
        <v>0.18651378329340387</v>
      </c>
      <c r="R46" s="52">
        <v>4.2664410878245776E-3</v>
      </c>
      <c r="S46" s="52">
        <v>0.68837166896455693</v>
      </c>
    </row>
    <row r="47" spans="10:20" x14ac:dyDescent="0.25">
      <c r="M47" s="52">
        <v>43.859359874401171</v>
      </c>
      <c r="N47" s="52">
        <v>0.12018544949766213</v>
      </c>
      <c r="O47" s="52">
        <v>2.411489621195073E-4</v>
      </c>
      <c r="P47" s="52">
        <v>2.1486198409731579E-4</v>
      </c>
      <c r="Q47" s="52">
        <v>0.1865153032053401</v>
      </c>
      <c r="R47" s="52">
        <v>4.2664757633460362E-3</v>
      </c>
      <c r="S47" s="52">
        <v>0.68857676058743422</v>
      </c>
    </row>
    <row r="48" spans="10:20" x14ac:dyDescent="0.25">
      <c r="M48" s="52">
        <v>43.862402787777548</v>
      </c>
      <c r="N48" s="52">
        <v>0.12018525912584765</v>
      </c>
      <c r="O48" s="52">
        <v>1.8722933762845432E-4</v>
      </c>
      <c r="P48" s="52">
        <v>2.1464470799488874E-4</v>
      </c>
      <c r="Q48" s="52">
        <v>0.18651570182740082</v>
      </c>
      <c r="R48" s="52">
        <v>4.2664848575754396E-3</v>
      </c>
      <c r="S48" s="52">
        <v>0.68863068014355211</v>
      </c>
    </row>
    <row r="49" spans="13:19" x14ac:dyDescent="0.25">
      <c r="M49" s="52">
        <v>43.867713490515662</v>
      </c>
      <c r="N49" s="52">
        <v>0.120184927337614</v>
      </c>
      <c r="O49" s="52">
        <v>9.3125123599894304E-5</v>
      </c>
      <c r="P49" s="52">
        <v>2.142659870905143E-4</v>
      </c>
      <c r="Q49" s="52">
        <v>0.18651639656468161</v>
      </c>
      <c r="R49" s="52">
        <v>4.2665007074262854E-3</v>
      </c>
      <c r="S49" s="52">
        <v>0.68872478427958705</v>
      </c>
    </row>
    <row r="50" spans="13:19" x14ac:dyDescent="0.25">
      <c r="M50" s="52">
        <v>43.871274611098649</v>
      </c>
      <c r="N50" s="52">
        <v>0.12018470518369238</v>
      </c>
      <c r="O50" s="52">
        <v>3.0023060817174668E-5</v>
      </c>
      <c r="P50" s="52">
        <v>2.1401237829713233E-4</v>
      </c>
      <c r="Q50" s="52">
        <v>0.18651686173779944</v>
      </c>
      <c r="R50" s="52">
        <v>4.2665113199624755E-3</v>
      </c>
      <c r="S50" s="52">
        <v>0.68878788631943078</v>
      </c>
    </row>
    <row r="51" spans="13:19" x14ac:dyDescent="0.25">
      <c r="M51" s="52">
        <v>43.872745748434937</v>
      </c>
      <c r="N51" s="52">
        <v>0.1201846134864</v>
      </c>
      <c r="O51" s="52">
        <v>3.9549246926848492E-6</v>
      </c>
      <c r="P51" s="52">
        <v>2.1390769043217606E-4</v>
      </c>
      <c r="Q51" s="52">
        <v>0.18651705374508332</v>
      </c>
      <c r="R51" s="52">
        <v>4.2665157004483003E-3</v>
      </c>
      <c r="S51" s="52">
        <v>0.68881395445294291</v>
      </c>
    </row>
    <row r="52" spans="13:19" x14ac:dyDescent="0.25">
      <c r="M52" s="52">
        <v>43.872858334090346</v>
      </c>
      <c r="N52" s="52">
        <v>0.12018460647068735</v>
      </c>
      <c r="O52" s="52">
        <v>1.9599389931429084E-6</v>
      </c>
      <c r="P52" s="52">
        <v>2.1389968064625426E-4</v>
      </c>
      <c r="Q52" s="52">
        <v>0.18651706843546784</v>
      </c>
      <c r="R52" s="52">
        <v>4.2665160355971543E-3</v>
      </c>
      <c r="S52" s="52">
        <v>0.68881594943860769</v>
      </c>
    </row>
    <row r="53" spans="13:19" x14ac:dyDescent="0.25">
      <c r="M53" s="52">
        <v>43.87295268175383</v>
      </c>
      <c r="N53" s="52">
        <v>0.12018460059166768</v>
      </c>
      <c r="O53" s="52">
        <v>2.881253262658773E-7</v>
      </c>
      <c r="P53" s="52">
        <v>2.1389296859533784E-4</v>
      </c>
      <c r="Q53" s="52">
        <v>0.18651708074570181</v>
      </c>
      <c r="R53" s="52">
        <v>4.2665163164448613E-3</v>
      </c>
      <c r="S53" s="52">
        <v>0.68881762125226353</v>
      </c>
    </row>
    <row r="54" spans="13:19" x14ac:dyDescent="0.25">
      <c r="M54" s="52">
        <v>43.873382225698762</v>
      </c>
      <c r="N54" s="52">
        <v>0.12017765617981475</v>
      </c>
      <c r="O54" s="52">
        <v>0</v>
      </c>
      <c r="P54" s="52">
        <v>2.1386241201612287E-4</v>
      </c>
      <c r="Q54" s="52">
        <v>0.18651713678657864</v>
      </c>
      <c r="R54" s="52">
        <v>4.2665175949706639E-3</v>
      </c>
      <c r="S54" s="52">
        <v>0.6888252326483103</v>
      </c>
    </row>
    <row r="55" spans="13:19" x14ac:dyDescent="0.25">
      <c r="M55" s="52">
        <v>43.873749233341229</v>
      </c>
      <c r="N55" s="52">
        <v>0.12017113004706459</v>
      </c>
      <c r="O55" s="52">
        <v>0</v>
      </c>
      <c r="P55" s="52">
        <v>2.1383630622469726E-4</v>
      </c>
      <c r="Q55" s="52">
        <v>0.18651718466225209</v>
      </c>
      <c r="R55" s="52">
        <v>4.2665186872141705E-3</v>
      </c>
      <c r="S55" s="52">
        <v>0.68883173591893487</v>
      </c>
    </row>
    <row r="56" spans="13:19" x14ac:dyDescent="0.25">
      <c r="M56" s="52">
        <v>44.873749233341229</v>
      </c>
      <c r="N56" s="52">
        <v>0.1024024389670152</v>
      </c>
      <c r="O56" s="52">
        <v>0</v>
      </c>
      <c r="P56" s="52">
        <v>1.50060620645713E-4</v>
      </c>
      <c r="Q56" s="52">
        <v>0.18662742200740584</v>
      </c>
      <c r="R56" s="52">
        <v>4.2690336601783115E-3</v>
      </c>
      <c r="S56" s="52">
        <v>0.70655145036644529</v>
      </c>
    </row>
    <row r="57" spans="13:19" x14ac:dyDescent="0.25">
      <c r="M57" s="52">
        <v>45.873749233341229</v>
      </c>
      <c r="N57" s="52">
        <v>8.4654372506207887E-2</v>
      </c>
      <c r="O57" s="52">
        <v>0</v>
      </c>
      <c r="P57" s="52">
        <v>1.0086928362204275E-4</v>
      </c>
      <c r="Q57" s="52">
        <v>0.1867032357309403</v>
      </c>
      <c r="R57" s="52">
        <v>4.2707632869643537E-3</v>
      </c>
      <c r="S57" s="52">
        <v>0.7242711648139557</v>
      </c>
    </row>
    <row r="58" spans="13:19" x14ac:dyDescent="0.25">
      <c r="M58" s="52">
        <v>46.873749233341229</v>
      </c>
      <c r="N58" s="52">
        <v>6.6919486697876202E-2</v>
      </c>
      <c r="O58" s="52">
        <v>0</v>
      </c>
      <c r="P58" s="52">
        <v>6.4949536409592625E-5</v>
      </c>
      <c r="Q58" s="52">
        <v>0.18675318723707882</v>
      </c>
      <c r="R58" s="52">
        <v>4.2719028888595304E-3</v>
      </c>
      <c r="S58" s="52">
        <v>0.74199087926146612</v>
      </c>
    </row>
    <row r="59" spans="13:19" x14ac:dyDescent="0.25">
      <c r="M59" s="52">
        <v>47.873749233341229</v>
      </c>
      <c r="N59" s="52">
        <v>4.9192409152223698E-2</v>
      </c>
      <c r="O59" s="52">
        <v>0</v>
      </c>
      <c r="P59" s="52">
        <v>4.0061724492924293E-5</v>
      </c>
      <c r="Q59" s="52">
        <v>0.18678471878129016</v>
      </c>
      <c r="R59" s="52">
        <v>4.2726222547069077E-3</v>
      </c>
      <c r="S59" s="52">
        <v>0.75971059370897653</v>
      </c>
    </row>
    <row r="60" spans="13:19" x14ac:dyDescent="0.25">
      <c r="M60" s="52">
        <v>48.873749233341229</v>
      </c>
      <c r="N60" s="52">
        <v>3.146957998713807E-2</v>
      </c>
      <c r="O60" s="52">
        <v>0</v>
      </c>
      <c r="P60" s="52">
        <v>2.367156386602942E-5</v>
      </c>
      <c r="Q60" s="52">
        <v>0.18680378859756031</v>
      </c>
      <c r="R60" s="52">
        <v>4.2730573166388118E-3</v>
      </c>
      <c r="S60" s="52">
        <v>0.77743030815648695</v>
      </c>
    </row>
    <row r="61" spans="13:19" x14ac:dyDescent="0.25">
      <c r="M61" s="52">
        <v>49.873749233341229</v>
      </c>
      <c r="N61" s="52">
        <v>1.3748836114740218E-2</v>
      </c>
      <c r="O61" s="52">
        <v>0</v>
      </c>
      <c r="P61" s="52">
        <v>1.339901361124584E-5</v>
      </c>
      <c r="Q61" s="52">
        <v>0.18681483847888836</v>
      </c>
      <c r="R61" s="52">
        <v>4.2733094104529202E-3</v>
      </c>
      <c r="S61" s="52">
        <v>0.79515002260399736</v>
      </c>
    </row>
    <row r="62" spans="13:19" x14ac:dyDescent="0.25">
      <c r="M62" s="52">
        <v>49.930081960862829</v>
      </c>
      <c r="N62" s="52">
        <v>1.2750612421733516E-2</v>
      </c>
      <c r="O62" s="52">
        <v>0</v>
      </c>
      <c r="P62" s="52">
        <v>1.2959682810728498E-5</v>
      </c>
      <c r="Q62" s="52">
        <v>0.18681529132564295</v>
      </c>
      <c r="R62" s="52">
        <v>4.2733197417734277E-3</v>
      </c>
      <c r="S62" s="52">
        <v>0.79614822244972949</v>
      </c>
    </row>
    <row r="63" spans="13:19" x14ac:dyDescent="0.25">
      <c r="M63" s="52">
        <v>49.986414688384428</v>
      </c>
      <c r="N63" s="52">
        <v>1.1752391249424265E-2</v>
      </c>
      <c r="O63" s="52">
        <v>0</v>
      </c>
      <c r="P63" s="52">
        <v>1.2533048492337213E-5</v>
      </c>
      <c r="Q63" s="52">
        <v>0.18681572929464155</v>
      </c>
      <c r="R63" s="52">
        <v>4.2733297336703573E-3</v>
      </c>
      <c r="S63" s="52">
        <v>0.79714642229546162</v>
      </c>
    </row>
    <row r="64" spans="13:19" x14ac:dyDescent="0.25">
      <c r="M64" s="52">
        <v>50.042747415906028</v>
      </c>
      <c r="N64" s="52">
        <v>1.075417246050148E-2</v>
      </c>
      <c r="O64" s="52">
        <v>0</v>
      </c>
      <c r="P64" s="52">
        <v>1.2118807072462871E-5</v>
      </c>
      <c r="Q64" s="52">
        <v>0.18681615281694447</v>
      </c>
      <c r="R64" s="52">
        <v>4.2733393959779901E-3</v>
      </c>
      <c r="S64" s="52">
        <v>0.79814462214119375</v>
      </c>
    </row>
    <row r="65" spans="13:19" x14ac:dyDescent="0.25">
      <c r="M65" s="52">
        <v>50.099080143427628</v>
      </c>
      <c r="N65" s="52">
        <v>9.755955923205958E-3</v>
      </c>
      <c r="O65" s="52">
        <v>0</v>
      </c>
      <c r="P65" s="52">
        <v>1.1716659997382712E-5</v>
      </c>
      <c r="Q65" s="52">
        <v>0.18681656231326638</v>
      </c>
      <c r="R65" s="52">
        <v>4.2733487382945806E-3</v>
      </c>
      <c r="S65" s="52">
        <v>0.79914282198692588</v>
      </c>
    </row>
    <row r="66" spans="13:19" x14ac:dyDescent="0.25">
      <c r="M66" s="52">
        <v>50.155412870949228</v>
      </c>
      <c r="N66" s="52">
        <v>8.7577415111597251E-3</v>
      </c>
      <c r="O66" s="52">
        <v>0</v>
      </c>
      <c r="P66" s="52">
        <v>1.1326313737136303E-5</v>
      </c>
      <c r="Q66" s="52">
        <v>0.18681695819414904</v>
      </c>
      <c r="R66" s="52">
        <v>4.2733577699862954E-3</v>
      </c>
      <c r="S66" s="52">
        <v>0.80014102183265801</v>
      </c>
    </row>
    <row r="67" spans="13:19" x14ac:dyDescent="0.25">
      <c r="M67" s="52">
        <v>50.253728341379706</v>
      </c>
      <c r="N67" s="52">
        <v>7.0155987590065534E-3</v>
      </c>
      <c r="O67" s="52">
        <v>0</v>
      </c>
      <c r="P67" s="52">
        <v>1.0672466543419683E-5</v>
      </c>
      <c r="Q67" s="52">
        <v>0.18681761768594074</v>
      </c>
      <c r="R67" s="52">
        <v>4.2733728157407433E-3</v>
      </c>
      <c r="S67" s="52">
        <v>0.80188314389445881</v>
      </c>
    </row>
    <row r="68" spans="13:19" x14ac:dyDescent="0.25">
      <c r="M68" s="52">
        <v>50.352043811810184</v>
      </c>
      <c r="N68" s="52">
        <v>5.2734615061242052E-3</v>
      </c>
      <c r="O68" s="52">
        <v>0</v>
      </c>
      <c r="P68" s="52">
        <v>1.005219050216069E-5</v>
      </c>
      <c r="Q68" s="52">
        <v>0.18681823897878622</v>
      </c>
      <c r="R68" s="52">
        <v>4.2733869900181349E-3</v>
      </c>
      <c r="S68" s="52">
        <v>0.8036252659562596</v>
      </c>
    </row>
    <row r="69" spans="13:19" x14ac:dyDescent="0.25">
      <c r="M69" s="52">
        <v>50.407773494606076</v>
      </c>
      <c r="N69" s="52">
        <v>4.2859410560316625E-3</v>
      </c>
      <c r="O69" s="52">
        <v>0</v>
      </c>
      <c r="P69" s="52">
        <v>9.7149448112050014E-6</v>
      </c>
      <c r="Q69" s="52">
        <v>0.18681857494440129</v>
      </c>
      <c r="R69" s="52">
        <v>4.273394654793059E-3</v>
      </c>
      <c r="S69" s="52">
        <v>0.80461278002165315</v>
      </c>
    </row>
    <row r="70" spans="13:19" x14ac:dyDescent="0.25">
      <c r="M70" s="52">
        <v>50.463503177401968</v>
      </c>
      <c r="N70" s="52">
        <v>3.2984220945719792E-3</v>
      </c>
      <c r="O70" s="52">
        <v>0</v>
      </c>
      <c r="P70" s="52">
        <v>9.3877611299220285E-6</v>
      </c>
      <c r="Q70" s="52">
        <v>0.18681889961701426</v>
      </c>
      <c r="R70" s="52">
        <v>4.2734020619275706E-3</v>
      </c>
      <c r="S70" s="52">
        <v>0.8056002940870467</v>
      </c>
    </row>
    <row r="71" spans="13:19" x14ac:dyDescent="0.25">
      <c r="M71" s="52">
        <v>50.561818647832446</v>
      </c>
      <c r="N71" s="52">
        <v>1.5562947446417755E-3</v>
      </c>
      <c r="O71" s="52">
        <v>0</v>
      </c>
      <c r="P71" s="52">
        <v>8.8343219613848213E-6</v>
      </c>
      <c r="Q71" s="52">
        <v>0.18681944588173877</v>
      </c>
      <c r="R71" s="52">
        <v>4.2734145245010438E-3</v>
      </c>
      <c r="S71" s="52">
        <v>0.8073424161488475</v>
      </c>
    </row>
    <row r="72" spans="13:19" x14ac:dyDescent="0.25">
      <c r="M72" s="52">
        <v>50.57076258775195</v>
      </c>
      <c r="N72" s="52">
        <v>1.3978104011103441E-3</v>
      </c>
      <c r="O72" s="52">
        <v>0</v>
      </c>
      <c r="P72" s="52">
        <v>8.7854424217928502E-6</v>
      </c>
      <c r="Q72" s="52">
        <v>0.18681949394683542</v>
      </c>
      <c r="R72" s="52">
        <v>4.2734156210660814E-3</v>
      </c>
      <c r="S72" s="52">
        <v>0.80750090021025689</v>
      </c>
    </row>
    <row r="73" spans="13:19" x14ac:dyDescent="0.25">
      <c r="M73" s="52">
        <v>50.580189205171905</v>
      </c>
      <c r="N73" s="52">
        <v>1.2307731691415873E-3</v>
      </c>
      <c r="O73" s="52">
        <v>0</v>
      </c>
      <c r="P73" s="52">
        <v>8.7341852217620135E-6</v>
      </c>
      <c r="Q73" s="52">
        <v>0.18681954431794201</v>
      </c>
      <c r="R73" s="52">
        <v>4.2734167702408107E-3</v>
      </c>
      <c r="S73" s="52">
        <v>0.80766793717914431</v>
      </c>
    </row>
    <row r="74" spans="13:19" x14ac:dyDescent="0.25">
      <c r="M74" s="52">
        <v>50.591889594032779</v>
      </c>
      <c r="N74" s="52">
        <v>1.0234453413863723E-3</v>
      </c>
      <c r="O74" s="52">
        <v>0</v>
      </c>
      <c r="P74" s="52">
        <v>8.6709341219681246E-6</v>
      </c>
      <c r="Q74" s="52">
        <v>0.18681960643021778</v>
      </c>
      <c r="R74" s="52">
        <v>4.273418187280509E-3</v>
      </c>
      <c r="S74" s="52">
        <v>0.80787526472868387</v>
      </c>
    </row>
    <row r="75" spans="13:19" x14ac:dyDescent="0.25">
      <c r="M75" s="52">
        <v>50.612309859226521</v>
      </c>
      <c r="N75" s="52">
        <v>6.6160371373073876E-4</v>
      </c>
      <c r="O75" s="52">
        <v>0</v>
      </c>
      <c r="P75" s="52">
        <v>8.5615190004923256E-6</v>
      </c>
      <c r="Q75" s="52">
        <v>0.18681971375626516</v>
      </c>
      <c r="R75" s="52">
        <v>4.2734206358346462E-3</v>
      </c>
      <c r="S75" s="52">
        <v>0.8082371059968595</v>
      </c>
    </row>
    <row r="76" spans="13:19" x14ac:dyDescent="0.25">
      <c r="M76" s="52">
        <v>50.632730124420263</v>
      </c>
      <c r="N76" s="52">
        <v>2.9976224298240895E-4</v>
      </c>
      <c r="O76" s="52">
        <v>0</v>
      </c>
      <c r="P76" s="52">
        <v>8.4533331429933149E-6</v>
      </c>
      <c r="Q76" s="52">
        <v>0.18681981972706022</v>
      </c>
      <c r="R76" s="52">
        <v>4.2734230534698329E-3</v>
      </c>
      <c r="S76" s="52">
        <v>0.80859894726503512</v>
      </c>
    </row>
    <row r="77" spans="13:19" x14ac:dyDescent="0.25">
      <c r="M77" s="52">
        <v>50.635630374976515</v>
      </c>
      <c r="N77" s="52">
        <v>2.4837061502670327E-4</v>
      </c>
      <c r="O77" s="52">
        <v>0</v>
      </c>
      <c r="P77" s="52">
        <v>8.4380667318354145E-6</v>
      </c>
      <c r="Q77" s="52">
        <v>0.18681983466885946</v>
      </c>
      <c r="R77" s="52">
        <v>4.2734233943545032E-3</v>
      </c>
      <c r="S77" s="52">
        <v>0.80865033887671811</v>
      </c>
    </row>
    <row r="78" spans="13:19" x14ac:dyDescent="0.25">
      <c r="M78" s="52">
        <v>50.638673409033053</v>
      </c>
      <c r="N78" s="52">
        <v>1.9444890672269514E-4</v>
      </c>
      <c r="O78" s="52">
        <v>0</v>
      </c>
      <c r="P78" s="52">
        <v>8.4220751012997129E-6</v>
      </c>
      <c r="Q78" s="52">
        <v>0.18681985031725304</v>
      </c>
      <c r="R78" s="52">
        <v>4.2734237513595338E-3</v>
      </c>
      <c r="S78" s="52">
        <v>0.808704260571254</v>
      </c>
    </row>
    <row r="79" spans="13:19" x14ac:dyDescent="0.25">
      <c r="M79" s="52">
        <v>50.643984306232042</v>
      </c>
      <c r="N79" s="52">
        <v>1.0034130893954495E-4</v>
      </c>
      <c r="O79" s="52">
        <v>0</v>
      </c>
      <c r="P79" s="52">
        <v>8.3942300585411427E-6</v>
      </c>
      <c r="Q79" s="52">
        <v>0.1868198775568051</v>
      </c>
      <c r="R79" s="52">
        <v>4.273424372807165E-3</v>
      </c>
      <c r="S79" s="52">
        <v>0.80879836815308026</v>
      </c>
    </row>
    <row r="80" spans="13:19" x14ac:dyDescent="0.25">
      <c r="M80" s="52">
        <v>50.647545582983618</v>
      </c>
      <c r="N80" s="52">
        <v>3.7236496853184647E-5</v>
      </c>
      <c r="O80" s="52">
        <v>0</v>
      </c>
      <c r="P80" s="52">
        <v>8.3756041781190628E-6</v>
      </c>
      <c r="Q80" s="52">
        <v>0.18681989577209868</v>
      </c>
      <c r="R80" s="52">
        <v>4.2734247883738754E-3</v>
      </c>
      <c r="S80" s="52">
        <v>0.80886147296018673</v>
      </c>
    </row>
    <row r="81" spans="13:19" x14ac:dyDescent="0.25">
      <c r="M81" s="52">
        <v>50.648061979369167</v>
      </c>
      <c r="N81" s="52">
        <v>2.8086100017189038E-5</v>
      </c>
      <c r="O81" s="52">
        <v>0</v>
      </c>
      <c r="P81" s="52">
        <v>8.3729064210130107E-6</v>
      </c>
      <c r="Q81" s="52">
        <v>0.18681989841001626</v>
      </c>
      <c r="R81" s="52">
        <v>4.2734248485557617E-3</v>
      </c>
      <c r="S81" s="52">
        <v>0.80887062335668036</v>
      </c>
    </row>
    <row r="82" spans="13:19" x14ac:dyDescent="0.25">
      <c r="M82" s="52">
        <v>50.649533158150497</v>
      </c>
      <c r="N82" s="52">
        <v>2.0172316615821542E-6</v>
      </c>
      <c r="O82" s="52">
        <v>0</v>
      </c>
      <c r="P82" s="52">
        <v>8.3652249292224292E-6</v>
      </c>
      <c r="Q82" s="52">
        <v>0.1868199059206094</v>
      </c>
      <c r="R82" s="52">
        <v>4.2734250199036716E-3</v>
      </c>
      <c r="S82" s="52">
        <v>0.80889669222458671</v>
      </c>
    </row>
    <row r="83" spans="13:19" x14ac:dyDescent="0.25">
      <c r="M83" s="52">
        <v>50.649628931989383</v>
      </c>
      <c r="N83" s="52">
        <v>3.2014658273702762E-7</v>
      </c>
      <c r="O83" s="52">
        <v>0</v>
      </c>
      <c r="P83" s="52">
        <v>8.3647250810132565E-6</v>
      </c>
      <c r="Q83" s="52">
        <v>0.18681990640931057</v>
      </c>
      <c r="R83" s="52">
        <v>4.2734250310529805E-3</v>
      </c>
      <c r="S83" s="52">
        <v>0.80889838930966329</v>
      </c>
    </row>
    <row r="84" spans="13:19" x14ac:dyDescent="0.25">
      <c r="M84" s="52">
        <v>50.650074550414033</v>
      </c>
      <c r="N84" s="52">
        <v>0</v>
      </c>
      <c r="O84" s="52">
        <v>0</v>
      </c>
      <c r="P84" s="52">
        <v>8.3623997558989923E-6</v>
      </c>
      <c r="Q84" s="52">
        <v>0.1868199086827651</v>
      </c>
      <c r="R84" s="52">
        <v>4.2734250829199469E-3</v>
      </c>
      <c r="S84" s="52">
        <v>0.80889910901823958</v>
      </c>
    </row>
    <row r="85" spans="13:19" x14ac:dyDescent="0.25">
      <c r="M85" s="52">
        <v>50.650451811238369</v>
      </c>
      <c r="N85" s="52">
        <v>0</v>
      </c>
      <c r="O85" s="52">
        <v>0</v>
      </c>
      <c r="P85" s="52">
        <v>8.3604316426169905E-6</v>
      </c>
      <c r="Q85" s="52">
        <v>0.18681991060697906</v>
      </c>
      <c r="R85" s="52">
        <v>4.2734251268192807E-3</v>
      </c>
      <c r="S85" s="52">
        <v>0.80889910901823958</v>
      </c>
    </row>
    <row r="86" spans="13:19" x14ac:dyDescent="0.25">
      <c r="M86" s="52">
        <v>51.650451811238369</v>
      </c>
      <c r="N86" s="52">
        <v>0</v>
      </c>
      <c r="O86" s="52">
        <v>0</v>
      </c>
      <c r="P86" s="52">
        <v>4.4800479816263273E-6</v>
      </c>
      <c r="Q86" s="52">
        <v>0.18682370443756371</v>
      </c>
      <c r="R86" s="52">
        <v>4.2735116798956231E-3</v>
      </c>
      <c r="S86" s="52">
        <v>0.80889910901823958</v>
      </c>
    </row>
    <row r="87" spans="13:19" x14ac:dyDescent="0.25">
      <c r="M87" s="52">
        <v>52.650451811238369</v>
      </c>
      <c r="N87" s="52">
        <v>0</v>
      </c>
      <c r="O87" s="52">
        <v>0</v>
      </c>
      <c r="P87" s="52">
        <v>2.4006930234754645E-6</v>
      </c>
      <c r="Q87" s="52">
        <v>0.18682573741191</v>
      </c>
      <c r="R87" s="52">
        <v>4.2735580605074803E-3</v>
      </c>
      <c r="S87" s="52">
        <v>0.80889910901823958</v>
      </c>
    </row>
    <row r="88" spans="13:19" x14ac:dyDescent="0.25">
      <c r="M88" s="52">
        <v>53.650451811238369</v>
      </c>
      <c r="N88" s="52">
        <v>0</v>
      </c>
      <c r="O88" s="52">
        <v>0</v>
      </c>
      <c r="P88" s="52">
        <v>1.2864431400289574E-6</v>
      </c>
      <c r="Q88" s="52">
        <v>0.18682682680812854</v>
      </c>
      <c r="R88" s="52">
        <v>4.2735829141723886E-3</v>
      </c>
      <c r="S88" s="52">
        <v>0.80889910901823958</v>
      </c>
    </row>
    <row r="89" spans="13:19" x14ac:dyDescent="0.25">
      <c r="M89" s="52">
        <v>54.650451811238369</v>
      </c>
      <c r="N89" s="52">
        <v>0</v>
      </c>
      <c r="O89" s="52">
        <v>0</v>
      </c>
      <c r="P89" s="52">
        <v>6.893575881399973E-7</v>
      </c>
      <c r="Q89" s="52">
        <v>0.18682741057551505</v>
      </c>
      <c r="R89" s="52">
        <v>4.2735962323377742E-3</v>
      </c>
      <c r="S89" s="52">
        <v>0.80889910901823958</v>
      </c>
    </row>
    <row r="90" spans="13:19" x14ac:dyDescent="0.25">
      <c r="M90" s="52">
        <v>55.650451811238369</v>
      </c>
      <c r="N90" s="52">
        <v>0</v>
      </c>
      <c r="O90" s="52">
        <v>0</v>
      </c>
      <c r="P90" s="52">
        <v>3.6940139018930697E-7</v>
      </c>
      <c r="Q90" s="52">
        <v>0.18682772339499776</v>
      </c>
      <c r="R90" s="52">
        <v>4.273603369053019E-3</v>
      </c>
      <c r="S90" s="52">
        <v>0.80889910901823958</v>
      </c>
    </row>
    <row r="91" spans="13:19" x14ac:dyDescent="0.25">
      <c r="M91" s="52">
        <v>56.650451811238369</v>
      </c>
      <c r="N91" s="52">
        <v>0</v>
      </c>
      <c r="O91" s="52">
        <v>0</v>
      </c>
      <c r="P91" s="52">
        <v>1.9794862553406802E-7</v>
      </c>
      <c r="Q91" s="52">
        <v>0.18682789102345906</v>
      </c>
      <c r="R91" s="52">
        <v>4.2736071933563678E-3</v>
      </c>
      <c r="S91" s="52">
        <v>0.80889910901823958</v>
      </c>
    </row>
    <row r="92" spans="13:19" x14ac:dyDescent="0.25">
      <c r="M92" s="52">
        <v>57.650451811238369</v>
      </c>
      <c r="N92" s="52">
        <v>0</v>
      </c>
      <c r="O92" s="52">
        <v>0</v>
      </c>
      <c r="P92" s="52">
        <v>1.0607339168579264E-7</v>
      </c>
      <c r="Q92" s="52">
        <v>0.18682798084938934</v>
      </c>
      <c r="R92" s="52">
        <v>4.273609242659948E-3</v>
      </c>
      <c r="S92" s="52">
        <v>0.80889910901823958</v>
      </c>
    </row>
    <row r="93" spans="13:19" x14ac:dyDescent="0.25">
      <c r="M93" s="52">
        <v>58.650451811238369</v>
      </c>
      <c r="N93" s="52">
        <v>0</v>
      </c>
      <c r="O93" s="52">
        <v>0</v>
      </c>
      <c r="P93" s="52">
        <v>5.6840831268066216E-8</v>
      </c>
      <c r="Q93" s="52">
        <v>0.1868280289838033</v>
      </c>
      <c r="R93" s="52">
        <v>4.2736103408064028E-3</v>
      </c>
      <c r="S93" s="52">
        <v>0.80889910901823958</v>
      </c>
    </row>
    <row r="94" spans="13:19" x14ac:dyDescent="0.25">
      <c r="M94" s="52">
        <v>59.650451811238369</v>
      </c>
      <c r="N94" s="52">
        <v>0</v>
      </c>
      <c r="O94" s="52">
        <v>0</v>
      </c>
      <c r="P94" s="52">
        <v>3.0458911965549178E-8</v>
      </c>
      <c r="Q94" s="52">
        <v>0.18682805477726627</v>
      </c>
      <c r="R94" s="52">
        <v>4.2736109292627195E-3</v>
      </c>
      <c r="S94" s="52">
        <v>0.80889910901823958</v>
      </c>
    </row>
    <row r="95" spans="13:19" x14ac:dyDescent="0.25">
      <c r="M95" s="52">
        <v>60.650451811238369</v>
      </c>
      <c r="N95" s="52">
        <v>0</v>
      </c>
      <c r="O95" s="52">
        <v>0</v>
      </c>
      <c r="P95" s="52">
        <v>1.6321811230200859E-8</v>
      </c>
      <c r="Q95" s="52">
        <v>0.18682806859903489</v>
      </c>
      <c r="R95" s="52">
        <v>4.2736112445948271E-3</v>
      </c>
      <c r="S95" s="52">
        <v>0.80889910901823958</v>
      </c>
    </row>
    <row r="96" spans="13:19" x14ac:dyDescent="0.25">
      <c r="M96" s="52">
        <v>61.650451811238369</v>
      </c>
      <c r="N96" s="52">
        <v>0</v>
      </c>
      <c r="O96" s="52">
        <v>0</v>
      </c>
      <c r="P96" s="52">
        <v>8.7462586364091561E-9</v>
      </c>
      <c r="Q96" s="52">
        <v>0.1868280760056126</v>
      </c>
      <c r="R96" s="52">
        <v>4.2736114135697115E-3</v>
      </c>
      <c r="S96" s="52">
        <v>0.80889910901823958</v>
      </c>
    </row>
    <row r="97" spans="13:19" x14ac:dyDescent="0.25">
      <c r="M97" s="52">
        <v>62.650451811238369</v>
      </c>
      <c r="N97" s="52">
        <v>0</v>
      </c>
      <c r="O97" s="52">
        <v>0</v>
      </c>
      <c r="P97" s="52">
        <v>4.686798484313827E-9</v>
      </c>
      <c r="Q97" s="52">
        <v>0.18682807997452533</v>
      </c>
      <c r="R97" s="52">
        <v>4.2736115041171405E-3</v>
      </c>
      <c r="S97" s="52">
        <v>0.80889910901823958</v>
      </c>
    </row>
    <row r="98" spans="13:19" x14ac:dyDescent="0.25">
      <c r="M98" s="52">
        <v>63.650451811238369</v>
      </c>
      <c r="N98" s="52">
        <v>0</v>
      </c>
      <c r="O98" s="52">
        <v>0</v>
      </c>
      <c r="P98" s="52">
        <v>2.5114830175642648E-9</v>
      </c>
      <c r="Q98" s="52">
        <v>0.18682808210131976</v>
      </c>
      <c r="R98" s="52">
        <v>4.2736115526381792E-3</v>
      </c>
      <c r="S98" s="52">
        <v>0.80889910901823958</v>
      </c>
    </row>
    <row r="99" spans="13:19" x14ac:dyDescent="0.25">
      <c r="M99" s="52">
        <v>64.650451811238369</v>
      </c>
      <c r="N99" s="52">
        <v>0</v>
      </c>
      <c r="O99" s="52">
        <v>0</v>
      </c>
      <c r="P99" s="52">
        <v>1.3458114251390015E-9</v>
      </c>
      <c r="Q99" s="52">
        <v>0.18682808324099071</v>
      </c>
      <c r="R99" s="52">
        <v>4.2736115786388201E-3</v>
      </c>
      <c r="S99" s="52">
        <v>0.80889910901823958</v>
      </c>
    </row>
    <row r="100" spans="13:19" x14ac:dyDescent="0.25">
      <c r="M100" s="52">
        <v>65.650451811238369</v>
      </c>
      <c r="N100" s="52">
        <v>0</v>
      </c>
      <c r="O100" s="52">
        <v>0</v>
      </c>
      <c r="P100" s="52">
        <v>7.2117086970838931E-10</v>
      </c>
      <c r="Q100" s="52">
        <v>0.18682808385169847</v>
      </c>
      <c r="R100" s="52">
        <v>4.2736115925716082E-3</v>
      </c>
      <c r="S100" s="52">
        <v>0.80889910901823958</v>
      </c>
    </row>
    <row r="101" spans="13:19" x14ac:dyDescent="0.25">
      <c r="M101" s="52">
        <v>66.650451811238369</v>
      </c>
      <c r="N101" s="52">
        <v>0</v>
      </c>
      <c r="O101" s="52">
        <v>0</v>
      </c>
      <c r="P101" s="52">
        <v>3.8644895830204265E-10</v>
      </c>
      <c r="Q101" s="52">
        <v>0.1868280841789543</v>
      </c>
      <c r="R101" s="52">
        <v>4.2736116000376767E-3</v>
      </c>
      <c r="S101" s="52">
        <v>0.80889910901823958</v>
      </c>
    </row>
    <row r="102" spans="13:19" x14ac:dyDescent="0.25">
      <c r="M102" s="52">
        <v>67.650451811238369</v>
      </c>
      <c r="N102" s="52">
        <v>0</v>
      </c>
      <c r="O102" s="52">
        <v>0</v>
      </c>
      <c r="P102" s="52">
        <v>2.0708379060446756E-10</v>
      </c>
      <c r="Q102" s="52">
        <v>0.18682808435431869</v>
      </c>
      <c r="R102" s="52">
        <v>4.2736116040384686E-3</v>
      </c>
      <c r="S102" s="52">
        <v>0.80889910901823958</v>
      </c>
    </row>
    <row r="103" spans="13:19" x14ac:dyDescent="0.25">
      <c r="M103" s="52">
        <v>68.650451811238369</v>
      </c>
      <c r="N103" s="52">
        <v>0</v>
      </c>
      <c r="O103" s="52">
        <v>0</v>
      </c>
      <c r="P103" s="52">
        <v>1.109685908315937E-10</v>
      </c>
      <c r="Q103" s="52">
        <v>0.18682808444829002</v>
      </c>
      <c r="R103" s="52">
        <v>4.2736116061823457E-3</v>
      </c>
      <c r="S103" s="52">
        <v>0.80889910901823958</v>
      </c>
    </row>
    <row r="104" spans="13:19" x14ac:dyDescent="0.25">
      <c r="M104" s="52">
        <v>69.650451811238369</v>
      </c>
      <c r="N104" s="52">
        <v>0</v>
      </c>
      <c r="O104" s="52">
        <v>0</v>
      </c>
      <c r="P104" s="52">
        <v>5.9463988539159007E-11</v>
      </c>
      <c r="Q104" s="52">
        <v>0.1868280844986458</v>
      </c>
      <c r="R104" s="52">
        <v>4.2736116073311707E-3</v>
      </c>
      <c r="S104" s="52">
        <v>0.80889910901823958</v>
      </c>
    </row>
    <row r="105" spans="13:19" x14ac:dyDescent="0.25">
      <c r="M105" s="52">
        <v>70</v>
      </c>
      <c r="N105" s="52">
        <v>0</v>
      </c>
      <c r="O105" s="52">
        <v>0</v>
      </c>
      <c r="P105" s="52">
        <v>4.8157940291919442E-11</v>
      </c>
      <c r="Q105" s="52">
        <v>0.18682808450969968</v>
      </c>
      <c r="R105" s="52">
        <v>4.2736116075833552E-3</v>
      </c>
      <c r="S105" s="52">
        <v>0.80889910901823958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286B3-8DB2-4BB8-9880-36B771065CD8}">
  <sheetPr codeName="Sheet12"/>
  <dimension ref="B1:AH502"/>
  <sheetViews>
    <sheetView zoomScale="85" zoomScaleNormal="85" workbookViewId="0">
      <selection activeCell="Q15" sqref="Q15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20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1.7719714447510468E-3</v>
      </c>
      <c r="J3" s="52">
        <f>I3*C11</f>
        <v>200000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109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1.5947743002759421E-2</v>
      </c>
      <c r="J4" s="52">
        <f>I4*C11</f>
        <v>1800000.0000000002</v>
      </c>
      <c r="K4" s="81" t="s">
        <v>69</v>
      </c>
      <c r="L4" s="81"/>
      <c r="M4" s="52">
        <v>5.0999999999999996</v>
      </c>
      <c r="N4" s="52">
        <v>0.24652581698926374</v>
      </c>
      <c r="O4" s="52">
        <v>0.74544988553790614</v>
      </c>
      <c r="P4" s="52">
        <v>5.7888515885451647E-4</v>
      </c>
      <c r="Q4" s="52">
        <v>5.5358599572501851E-3</v>
      </c>
      <c r="R4" s="52">
        <v>1.3758091197412861E-4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0.24434519941872113</v>
      </c>
      <c r="O5" s="52">
        <v>0.72925483283781856</v>
      </c>
      <c r="P5" s="52">
        <v>8.0618999528000047E-4</v>
      </c>
      <c r="Q5" s="52">
        <v>5.9549497600983803E-3</v>
      </c>
      <c r="R5" s="52">
        <v>1.471420958201323E-4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0.24201329806280183</v>
      </c>
      <c r="O6" s="52">
        <v>0.71297261051654548</v>
      </c>
      <c r="P6" s="52">
        <v>1.1078124006468706E-3</v>
      </c>
      <c r="Q6" s="52">
        <v>6.5345143033859856E-3</v>
      </c>
      <c r="R6" s="52">
        <v>1.6036437684758355E-4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0.23948509109837904</v>
      </c>
      <c r="O7" s="52">
        <v>0.69657889883361701</v>
      </c>
      <c r="P7" s="52">
        <v>1.5013282634697171E-3</v>
      </c>
      <c r="Q7" s="52">
        <v>7.3251646138873423E-3</v>
      </c>
      <c r="R7" s="52">
        <v>1.7840240336416201E-4</v>
      </c>
      <c r="S7" s="52">
        <v>5.4931114787282437E-2</v>
      </c>
      <c r="U7" s="79" t="s">
        <v>60</v>
      </c>
      <c r="V7" s="79"/>
      <c r="W7" s="79"/>
      <c r="X7" s="82">
        <f>_xlfn.AGGREGATE(4,6,P3:P502)</f>
        <v>1.3910021765157406E-2</v>
      </c>
      <c r="Y7" s="82"/>
      <c r="AC7" s="52">
        <f ca="1">MATCH(Z8,INDIRECT(ADDRESS(AC2,16)&amp;":"&amp;ADDRESS(AC3,16)),-1)</f>
        <v>19</v>
      </c>
      <c r="AE7" s="52" t="s">
        <v>61</v>
      </c>
      <c r="AF7" s="52">
        <f ca="1">INDEX(INDIRECT(ADDRESS(AC2,16)&amp;":"&amp;ADDRESS(AC3,16)),AC7)</f>
        <v>5.9123714150162811E-4</v>
      </c>
      <c r="AG7" s="52" t="s">
        <v>63</v>
      </c>
      <c r="AH7" s="52">
        <f ca="1">INDEX(INDIRECT(ADDRESS(AC2,13)&amp;":"&amp;ADDRESS(AC3,13)),AC7)</f>
        <v>39.1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0.23670714810276119</v>
      </c>
      <c r="O8" s="52">
        <v>0.68004530979075695</v>
      </c>
      <c r="P8" s="52">
        <v>2.0054187643181731E-3</v>
      </c>
      <c r="Q8" s="52">
        <v>8.3886296376499015E-3</v>
      </c>
      <c r="R8" s="52">
        <v>2.0266446972055013E-4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20</v>
      </c>
      <c r="AE8" s="52" t="s">
        <v>62</v>
      </c>
      <c r="AF8" s="52">
        <f ca="1">INDEX(INDIRECT(ADDRESS(AC2,16)&amp;":"&amp;ADDRESS(AC3,16)),AC8)</f>
        <v>4.2962347927060331E-4</v>
      </c>
      <c r="AG8" s="52" t="s">
        <v>64</v>
      </c>
      <c r="AH8" s="52">
        <f ca="1">INDEX(INDIRECT(ADDRESS(AC2,13)&amp;":"&amp;ADDRESS(AC3,13)),AC8)</f>
        <v>40.1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0.23361842079837589</v>
      </c>
      <c r="O9" s="52">
        <v>0.66333990320876401</v>
      </c>
      <c r="P9" s="52">
        <v>2.6383172950897845E-3</v>
      </c>
      <c r="Q9" s="52">
        <v>9.7979970062745479E-3</v>
      </c>
      <c r="R9" s="52">
        <v>2.3481800919204087E-4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39.664538543599157</v>
      </c>
      <c r="Y9" s="80"/>
      <c r="AG9" s="52" t="s">
        <v>65</v>
      </c>
      <c r="AH9" s="52">
        <f ca="1">(AH8-AH7)/(AF8-AF7) *(Z8-AF7) + AH7</f>
        <v>39.664538543599157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0.23015245877510215</v>
      </c>
      <c r="O10" s="52">
        <v>0.64642838258534985</v>
      </c>
      <c r="P10" s="52">
        <v>3.4153847767561E-3</v>
      </c>
      <c r="Q10" s="52">
        <v>1.1636748152041687E-2</v>
      </c>
      <c r="R10" s="52">
        <v>2.7676758093597026E-4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5.9123714150162811E-4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0.22624151682448196</v>
      </c>
      <c r="O11" s="52">
        <v>0.62927616659581431</v>
      </c>
      <c r="P11" s="52">
        <v>4.3457286324097366E-3</v>
      </c>
      <c r="Q11" s="52">
        <v>1.3996022905890162E-2</v>
      </c>
      <c r="R11" s="52">
        <v>3.3059246407909763E-4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0.14028441864153626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0.22182286954556482</v>
      </c>
      <c r="O12" s="52">
        <v>0.61185146619148512</v>
      </c>
      <c r="P12" s="52">
        <v>5.4279917276039251E-3</v>
      </c>
      <c r="Q12" s="52">
        <v>1.6969554408565325E-2</v>
      </c>
      <c r="R12" s="52">
        <v>3.9843110194559593E-4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3.2117567420912648E-3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0.21684726868714485</v>
      </c>
      <c r="O13" s="52">
        <v>0.59412934075230328</v>
      </c>
      <c r="P13" s="52">
        <v>6.6457922353667532E-3</v>
      </c>
      <c r="Q13" s="52">
        <v>2.0645893152766662E-2</v>
      </c>
      <c r="R13" s="52">
        <v>4.8230370007279884E-4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0.14408741252512916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0.1</v>
      </c>
      <c r="J14" s="79" t="s">
        <v>98</v>
      </c>
      <c r="K14" s="79"/>
      <c r="L14" s="79"/>
      <c r="M14" s="52">
        <v>15.1</v>
      </c>
      <c r="N14" s="52">
        <v>0.21128883520130107</v>
      </c>
      <c r="O14" s="52">
        <v>0.5760964438183781</v>
      </c>
      <c r="P14" s="52">
        <v>7.9637600530211902E-3</v>
      </c>
      <c r="Q14" s="52">
        <v>2.5097970872383614E-2</v>
      </c>
      <c r="R14" s="52">
        <v>5.8387413505991178E-4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0.9</v>
      </c>
      <c r="J15" s="79" t="s">
        <v>99</v>
      </c>
      <c r="K15" s="79"/>
      <c r="L15" s="79"/>
      <c r="M15" s="52">
        <v>16.100000000000001</v>
      </c>
      <c r="N15" s="52">
        <v>0.20515485520382234</v>
      </c>
      <c r="O15" s="52">
        <v>0.55775582420784953</v>
      </c>
      <c r="P15" s="52">
        <v>9.3255499980021764E-3</v>
      </c>
      <c r="Q15" s="52">
        <v>3.0370771544190971E-2</v>
      </c>
      <c r="R15" s="52">
        <v>7.0416867876834765E-4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0.19849321087709049</v>
      </c>
      <c r="O16" s="52">
        <v>0.53913081241380501</v>
      </c>
      <c r="P16" s="52">
        <v>1.0655356611039991E-2</v>
      </c>
      <c r="Q16" s="52">
        <v>3.6468785508622474E-2</v>
      </c>
      <c r="R16" s="52">
        <v>8.4328977456496067E-4</v>
      </c>
      <c r="S16" s="52">
        <v>0.21440854481487667</v>
      </c>
      <c r="T16" s="8"/>
      <c r="X16" s="52">
        <f ca="1">ROUND(X13*100,4)</f>
        <v>14.4087</v>
      </c>
      <c r="Y16" s="52">
        <f>ROUND(X7*100,4)</f>
        <v>1.391</v>
      </c>
      <c r="Z16" s="52">
        <f ca="1">ROUND(X9,4)</f>
        <v>39.664499999999997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0.19139494083509015</v>
      </c>
      <c r="O17" s="52">
        <v>0.52026685174619203</v>
      </c>
      <c r="P17" s="52">
        <v>1.1864012370270488E-2</v>
      </c>
      <c r="Q17" s="52">
        <v>4.3345753724989736E-2</v>
      </c>
      <c r="R17" s="52">
        <v>1.0001820610700287E-3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0.1839900759032112</v>
      </c>
      <c r="O18" s="52">
        <v>0.5012302987600149</v>
      </c>
      <c r="P18" s="52">
        <v>1.2859587417558677E-2</v>
      </c>
      <c r="Q18" s="52">
        <v>5.0899548626184621E-2</v>
      </c>
      <c r="R18" s="52">
        <v>1.1725155831325798E-3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0.17643649124519403</v>
      </c>
      <c r="O19" s="52">
        <v>0.48210379590553692</v>
      </c>
      <c r="P19" s="52">
        <v>1.3560784115246792E-2</v>
      </c>
      <c r="Q19" s="52">
        <v>5.8974501683339522E-2</v>
      </c>
      <c r="R19" s="52">
        <v>1.3567388932742336E-3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0.16890357268137229</v>
      </c>
      <c r="O20" s="52">
        <v>0.46297869529921615</v>
      </c>
      <c r="P20" s="52">
        <v>1.3910021765157406E-2</v>
      </c>
      <c r="Q20" s="52">
        <v>6.7371987138621373E-2</v>
      </c>
      <c r="R20" s="52">
        <v>1.5483205107138134E-3</v>
      </c>
      <c r="S20" s="52">
        <v>0.28528740260491853</v>
      </c>
      <c r="T20" s="8"/>
    </row>
    <row r="21" spans="2:20" x14ac:dyDescent="0.25">
      <c r="K21" s="8"/>
      <c r="L21" s="8"/>
      <c r="M21" s="52">
        <v>22.1</v>
      </c>
      <c r="N21" s="52">
        <v>0.16155413446347855</v>
      </c>
      <c r="O21" s="52">
        <v>0.44394587361133159</v>
      </c>
      <c r="P21" s="52">
        <v>1.3882729992841538E-2</v>
      </c>
      <c r="Q21" s="52">
        <v>7.5867995044340525E-2</v>
      </c>
      <c r="R21" s="52">
        <v>1.7421498355783603E-3</v>
      </c>
      <c r="S21" s="52">
        <v>0.303007117052429</v>
      </c>
      <c r="T21" s="8"/>
    </row>
    <row r="22" spans="2:20" x14ac:dyDescent="0.25">
      <c r="J22" s="8"/>
      <c r="K22" s="8"/>
      <c r="L22" s="8"/>
      <c r="M22" s="52">
        <v>23.1</v>
      </c>
      <c r="N22" s="52">
        <v>0.15452846896136624</v>
      </c>
      <c r="O22" s="52">
        <v>0.42508675736516943</v>
      </c>
      <c r="P22" s="52">
        <v>1.349037431064124E-2</v>
      </c>
      <c r="Q22" s="52">
        <v>8.4234542240410826E-2</v>
      </c>
      <c r="R22" s="52">
        <v>1.933025622472347E-3</v>
      </c>
      <c r="S22" s="52">
        <v>0.32072683149993947</v>
      </c>
      <c r="T22" s="8"/>
    </row>
    <row r="23" spans="2:20" x14ac:dyDescent="0.25">
      <c r="J23" s="8"/>
      <c r="K23" s="8"/>
      <c r="L23" s="8"/>
      <c r="M23" s="52">
        <v>24.1</v>
      </c>
      <c r="N23" s="52">
        <v>0.1479334854738906</v>
      </c>
      <c r="O23" s="52">
        <v>0.40646626618425152</v>
      </c>
      <c r="P23" s="52">
        <v>1.2776726358334945E-2</v>
      </c>
      <c r="Q23" s="52">
        <v>9.226083719737721E-2</v>
      </c>
      <c r="R23" s="52">
        <v>2.1161388386953753E-3</v>
      </c>
      <c r="S23" s="52">
        <v>0.33844654594744994</v>
      </c>
      <c r="T23" s="8"/>
    </row>
    <row r="24" spans="2:20" x14ac:dyDescent="0.25">
      <c r="J24" s="8"/>
      <c r="K24" s="8"/>
      <c r="L24" s="8"/>
      <c r="M24" s="52">
        <v>25.1</v>
      </c>
      <c r="N24" s="52">
        <v>0.14183813570938983</v>
      </c>
      <c r="O24" s="52">
        <v>0.38812875191176532</v>
      </c>
      <c r="P24" s="52">
        <v>1.180892598275031E-2</v>
      </c>
      <c r="Q24" s="52">
        <v>9.9770461358911669E-2</v>
      </c>
      <c r="R24" s="52">
        <v>2.287464642222097E-3</v>
      </c>
      <c r="S24" s="52">
        <v>0.35616626039496041</v>
      </c>
      <c r="T24" s="8"/>
    </row>
    <row r="25" spans="2:20" x14ac:dyDescent="0.25">
      <c r="J25" s="8"/>
      <c r="K25" s="8"/>
      <c r="L25" s="8"/>
      <c r="M25" s="52">
        <v>26.1</v>
      </c>
      <c r="N25" s="52">
        <v>0.13627456812050187</v>
      </c>
      <c r="O25" s="52">
        <v>0.37009716097513307</v>
      </c>
      <c r="P25" s="52">
        <v>1.0666088760493304E-2</v>
      </c>
      <c r="Q25" s="52">
        <v>0.10663219787127923</v>
      </c>
      <c r="R25" s="52">
        <v>2.4440094301212832E-3</v>
      </c>
      <c r="S25" s="52">
        <v>0.37388597484247088</v>
      </c>
      <c r="T25" s="8"/>
    </row>
    <row r="26" spans="2:20" x14ac:dyDescent="0.25">
      <c r="J26" s="8"/>
      <c r="K26" s="8"/>
      <c r="L26" s="8"/>
      <c r="M26" s="52">
        <v>27.1</v>
      </c>
      <c r="N26" s="52">
        <v>0.13124333624035661</v>
      </c>
      <c r="O26" s="52">
        <v>0.35237491087609041</v>
      </c>
      <c r="P26" s="52">
        <v>9.4282724279954669E-3</v>
      </c>
      <c r="Q26" s="52">
        <v>0.11276389224915367</v>
      </c>
      <c r="R26" s="52">
        <v>2.5838989164221485E-3</v>
      </c>
      <c r="S26" s="52">
        <v>0.39160568928998135</v>
      </c>
      <c r="T26" s="8"/>
    </row>
    <row r="27" spans="2:20" x14ac:dyDescent="0.25">
      <c r="J27" s="8"/>
      <c r="K27" s="8"/>
      <c r="L27" s="8"/>
      <c r="M27" s="52">
        <v>28.1</v>
      </c>
      <c r="N27" s="52">
        <v>0.12672067818310867</v>
      </c>
      <c r="O27" s="52">
        <v>0.33494955509102148</v>
      </c>
      <c r="P27" s="52">
        <v>8.1678059725767381E-3</v>
      </c>
      <c r="Q27" s="52">
        <v>0.11813022959457964</v>
      </c>
      <c r="R27" s="52">
        <v>2.7063274212213414E-3</v>
      </c>
      <c r="S27" s="52">
        <v>0.40932540373749182</v>
      </c>
      <c r="T27" s="8"/>
    </row>
    <row r="28" spans="2:20" x14ac:dyDescent="0.25">
      <c r="J28" s="8"/>
      <c r="K28" s="8"/>
      <c r="L28" s="8"/>
      <c r="M28" s="52">
        <v>29.1</v>
      </c>
      <c r="N28" s="52">
        <v>0.1226661803981754</v>
      </c>
      <c r="O28" s="52">
        <v>0.3177972393328769</v>
      </c>
      <c r="P28" s="52">
        <v>6.943859468160004E-3</v>
      </c>
      <c r="Q28" s="52">
        <v>0.12273619396417693</v>
      </c>
      <c r="R28" s="52">
        <v>2.8114086516081707E-3</v>
      </c>
      <c r="S28" s="52">
        <v>0.42704511818500229</v>
      </c>
      <c r="T28" s="8"/>
    </row>
    <row r="29" spans="2:20" x14ac:dyDescent="0.25">
      <c r="J29" s="8"/>
      <c r="K29" s="8"/>
      <c r="L29" s="8"/>
      <c r="M29" s="52">
        <v>30.1</v>
      </c>
      <c r="N29" s="52">
        <v>0.11902970272230121</v>
      </c>
      <c r="O29" s="52">
        <v>0.30088712537026396</v>
      </c>
      <c r="P29" s="52">
        <v>5.8001659682201546E-3</v>
      </c>
      <c r="Q29" s="52">
        <v>0.12661819993104562</v>
      </c>
      <c r="R29" s="52">
        <v>2.8999733756560125E-3</v>
      </c>
      <c r="S29" s="52">
        <v>0.44476483263251276</v>
      </c>
      <c r="T29" s="8"/>
    </row>
    <row r="30" spans="2:20" x14ac:dyDescent="0.25">
      <c r="J30" s="8"/>
      <c r="K30" s="8"/>
      <c r="L30" s="8"/>
      <c r="M30" s="52">
        <v>31.1</v>
      </c>
      <c r="N30" s="52">
        <v>0.11575700247128216</v>
      </c>
      <c r="O30" s="52">
        <v>0.28418523880448188</v>
      </c>
      <c r="P30" s="52">
        <v>4.76522449788598E-3</v>
      </c>
      <c r="Q30" s="52">
        <v>0.12983463352446512</v>
      </c>
      <c r="R30" s="52">
        <v>2.9733536218613482E-3</v>
      </c>
      <c r="S30" s="52">
        <v>0.46248454708002323</v>
      </c>
      <c r="T30" s="8"/>
    </row>
    <row r="31" spans="2:20" x14ac:dyDescent="0.25">
      <c r="J31" s="8"/>
      <c r="K31" s="8"/>
      <c r="L31" s="8"/>
      <c r="M31" s="52">
        <v>32.1</v>
      </c>
      <c r="N31" s="52">
        <v>0.11279391512096035</v>
      </c>
      <c r="O31" s="52">
        <v>0.26765747440521837</v>
      </c>
      <c r="P31" s="52">
        <v>3.8541142633334549E-3</v>
      </c>
      <c r="Q31" s="52">
        <v>0.13245705275644784</v>
      </c>
      <c r="R31" s="52">
        <v>3.0331819265060327E-3</v>
      </c>
      <c r="S31" s="52">
        <v>0.4802042615275337</v>
      </c>
      <c r="T31" s="8"/>
    </row>
    <row r="32" spans="2:20" x14ac:dyDescent="0.25">
      <c r="J32" s="8"/>
      <c r="K32" s="8"/>
      <c r="L32" s="8"/>
      <c r="M32" s="52">
        <v>33.1</v>
      </c>
      <c r="N32" s="52">
        <v>0.11008920130568386</v>
      </c>
      <c r="O32" s="52">
        <v>0.25127170722492342</v>
      </c>
      <c r="P32" s="52">
        <v>3.0711157054463672E-3</v>
      </c>
      <c r="Q32" s="52">
        <v>0.1345627775107385</v>
      </c>
      <c r="R32" s="52">
        <v>3.0812222781634235E-3</v>
      </c>
      <c r="S32" s="52">
        <v>0.49792397597504418</v>
      </c>
      <c r="T32" s="8"/>
    </row>
    <row r="33" spans="10:20" x14ac:dyDescent="0.25">
      <c r="J33" s="8"/>
      <c r="K33" s="8"/>
      <c r="L33" s="8"/>
      <c r="M33" s="52">
        <v>34.1</v>
      </c>
      <c r="N33" s="52">
        <v>0.1075962862262185</v>
      </c>
      <c r="O33" s="52">
        <v>0.23499909368737992</v>
      </c>
      <c r="P33" s="52">
        <v>2.4125268915645339E-3</v>
      </c>
      <c r="Q33" s="52">
        <v>0.13622916329416437</v>
      </c>
      <c r="R33" s="52">
        <v>3.1192394781177565E-3</v>
      </c>
      <c r="S33" s="52">
        <v>0.51564369042255465</v>
      </c>
      <c r="T33" s="8"/>
    </row>
    <row r="34" spans="10:20" x14ac:dyDescent="0.25">
      <c r="J34" s="8"/>
      <c r="K34" s="8"/>
      <c r="L34" s="8"/>
      <c r="M34" s="52">
        <v>35.1</v>
      </c>
      <c r="N34" s="52">
        <v>0.10527414577456833</v>
      </c>
      <c r="O34" s="52">
        <v>0.21881471396055288</v>
      </c>
      <c r="P34" s="52">
        <v>1.8692814364713942E-3</v>
      </c>
      <c r="Q34" s="52">
        <v>0.13752954730504152</v>
      </c>
      <c r="R34" s="52">
        <v>3.148906653300503E-3</v>
      </c>
      <c r="S34" s="52">
        <v>0.53336340487006506</v>
      </c>
      <c r="T34" s="8"/>
    </row>
    <row r="35" spans="10:20" x14ac:dyDescent="0.25">
      <c r="J35" s="8"/>
      <c r="K35" s="8"/>
      <c r="L35" s="8"/>
      <c r="M35" s="52">
        <v>36.1</v>
      </c>
      <c r="N35" s="52">
        <v>0.10308757481802146</v>
      </c>
      <c r="O35" s="52">
        <v>0.20269772482243803</v>
      </c>
      <c r="P35" s="52">
        <v>1.4291603076970949E-3</v>
      </c>
      <c r="Q35" s="52">
        <v>0.13853067420680201</v>
      </c>
      <c r="R35" s="52">
        <v>3.1717465274655617E-3</v>
      </c>
      <c r="S35" s="52">
        <v>0.55108311931757548</v>
      </c>
      <c r="T35" s="8"/>
    </row>
    <row r="36" spans="10:20" x14ac:dyDescent="0.25">
      <c r="J36" s="8"/>
      <c r="K36" s="8"/>
      <c r="L36" s="8"/>
      <c r="M36" s="52">
        <v>37.1</v>
      </c>
      <c r="N36" s="52">
        <v>0.10100703485784161</v>
      </c>
      <c r="O36" s="52">
        <v>0.18663118050941202</v>
      </c>
      <c r="P36" s="52">
        <v>1.0785245751770282E-3</v>
      </c>
      <c r="Q36" s="52">
        <v>0.13929132612672848</v>
      </c>
      <c r="R36" s="52">
        <v>3.1891001657545536E-3</v>
      </c>
      <c r="S36" s="52">
        <v>0.56880283376508589</v>
      </c>
      <c r="T36" s="8"/>
    </row>
    <row r="37" spans="10:20" x14ac:dyDescent="0.25">
      <c r="J37" s="8"/>
      <c r="K37" s="8"/>
      <c r="L37" s="8"/>
      <c r="M37" s="52">
        <v>38.1</v>
      </c>
      <c r="N37" s="52">
        <v>9.9008236332582239E-2</v>
      </c>
      <c r="O37" s="52">
        <v>0.17060165293893476</v>
      </c>
      <c r="P37" s="52">
        <v>8.0358091618890949E-4</v>
      </c>
      <c r="Q37" s="52">
        <v>0.13986186506456585</v>
      </c>
      <c r="R37" s="52">
        <v>3.2021165351314596E-3</v>
      </c>
      <c r="S37" s="52">
        <v>0.58652254821259631</v>
      </c>
      <c r="T37" s="8"/>
    </row>
    <row r="38" spans="10:20" x14ac:dyDescent="0.25">
      <c r="J38" s="8"/>
      <c r="K38" s="8"/>
      <c r="L38" s="8"/>
      <c r="M38" s="52">
        <v>39.1</v>
      </c>
      <c r="N38" s="52">
        <v>9.7071572498615047E-2</v>
      </c>
      <c r="O38" s="52">
        <v>0.15459875231614856</v>
      </c>
      <c r="P38" s="52">
        <v>5.9123714150162811E-4</v>
      </c>
      <c r="Q38" s="52">
        <v>0.14028441864153626</v>
      </c>
      <c r="R38" s="52">
        <v>3.2117567420912648E-3</v>
      </c>
      <c r="S38" s="52">
        <v>0.60424226266010672</v>
      </c>
      <c r="T38" s="8"/>
    </row>
    <row r="39" spans="10:20" x14ac:dyDescent="0.25">
      <c r="J39" s="8"/>
      <c r="K39" s="8"/>
      <c r="L39" s="8"/>
      <c r="M39" s="52">
        <v>40.1</v>
      </c>
      <c r="N39" s="52">
        <v>9.5181489629950142E-2</v>
      </c>
      <c r="O39" s="52">
        <v>0.13861462025734</v>
      </c>
      <c r="P39" s="52">
        <v>4.2962347927060331E-4</v>
      </c>
      <c r="Q39" s="52">
        <v>0.14059348176664724</v>
      </c>
      <c r="R39" s="52">
        <v>3.2188077591742952E-3</v>
      </c>
      <c r="S39" s="52">
        <v>0.62196197710761714</v>
      </c>
      <c r="T39" s="8"/>
    </row>
    <row r="40" spans="10:20" x14ac:dyDescent="0.25">
      <c r="J40" s="8"/>
      <c r="K40" s="8"/>
      <c r="L40" s="8"/>
      <c r="M40" s="52">
        <v>41.1</v>
      </c>
      <c r="N40" s="52">
        <v>9.3325852444541696E-2</v>
      </c>
      <c r="O40" s="52">
        <v>0.12264344295835157</v>
      </c>
      <c r="P40" s="52">
        <v>3.083572985757546E-4</v>
      </c>
      <c r="Q40" s="52">
        <v>0.14081675420990328</v>
      </c>
      <c r="R40" s="52">
        <v>3.2239015334995335E-3</v>
      </c>
      <c r="S40" s="52">
        <v>0.63968169155512755</v>
      </c>
      <c r="T40" s="8"/>
    </row>
    <row r="41" spans="10:20" x14ac:dyDescent="0.25">
      <c r="J41" s="8"/>
      <c r="K41" s="8"/>
      <c r="L41" s="8"/>
      <c r="M41" s="52">
        <v>42.1</v>
      </c>
      <c r="N41" s="52">
        <v>9.1495343488136635E-2</v>
      </c>
      <c r="O41" s="52">
        <v>0.10668101249290488</v>
      </c>
      <c r="P41" s="52">
        <v>2.1862197180474991E-4</v>
      </c>
      <c r="Q41" s="52">
        <v>0.14097607963451489</v>
      </c>
      <c r="R41" s="52">
        <v>3.2275364100002295E-3</v>
      </c>
      <c r="S41" s="52">
        <v>0.65740140600263797</v>
      </c>
      <c r="T41" s="8"/>
    </row>
    <row r="42" spans="10:20" x14ac:dyDescent="0.25">
      <c r="J42" s="8"/>
      <c r="K42" s="8"/>
      <c r="L42" s="8"/>
      <c r="M42" s="52">
        <v>43.1</v>
      </c>
      <c r="N42" s="52">
        <v>8.9682919784266873E-2</v>
      </c>
      <c r="O42" s="52">
        <v>9.0724349898820292E-2</v>
      </c>
      <c r="P42" s="52">
        <v>1.5311961790992804E-4</v>
      </c>
      <c r="Q42" s="52">
        <v>0.14108839153660552</v>
      </c>
      <c r="R42" s="52">
        <v>3.2300987122483036E-3</v>
      </c>
      <c r="S42" s="52">
        <v>0.67512112045014838</v>
      </c>
      <c r="T42" s="8"/>
    </row>
    <row r="43" spans="10:20" x14ac:dyDescent="0.25">
      <c r="J43" s="8"/>
      <c r="K43" s="8"/>
      <c r="L43" s="8"/>
      <c r="M43" s="52">
        <v>44.1</v>
      </c>
      <c r="N43" s="52">
        <v>8.7883338549800419E-2</v>
      </c>
      <c r="O43" s="52">
        <v>7.4771393660052185E-2</v>
      </c>
      <c r="P43" s="52">
        <v>1.0594548929539045E-4</v>
      </c>
      <c r="Q43" s="52">
        <v>0.141166604331352</v>
      </c>
      <c r="R43" s="52">
        <v>3.2318830718404451E-3</v>
      </c>
      <c r="S43" s="52">
        <v>0.6928408348976588</v>
      </c>
      <c r="T43" s="8"/>
    </row>
    <row r="44" spans="10:20" x14ac:dyDescent="0.25">
      <c r="M44" s="52">
        <v>45.1</v>
      </c>
      <c r="N44" s="52">
        <v>8.6092755467928495E-2</v>
      </c>
      <c r="O44" s="52">
        <v>5.8820750704192903E-2</v>
      </c>
      <c r="P44" s="52">
        <v>7.2420371665712408E-5</v>
      </c>
      <c r="Q44" s="52">
        <v>0.14122041342956573</v>
      </c>
      <c r="R44" s="52">
        <v>3.2331106814771212E-3</v>
      </c>
      <c r="S44" s="52">
        <v>0.71056054934516921</v>
      </c>
    </row>
    <row r="45" spans="10:20" x14ac:dyDescent="0.25">
      <c r="M45" s="52">
        <v>46.1</v>
      </c>
      <c r="N45" s="52">
        <v>8.4308393305631238E-2</v>
      </c>
      <c r="O45" s="52">
        <v>4.2871503288658012E-2</v>
      </c>
      <c r="P45" s="52">
        <v>4.8907336663947545E-5</v>
      </c>
      <c r="Q45" s="52">
        <v>0.1412569871949762</v>
      </c>
      <c r="R45" s="52">
        <v>3.2339450813901075E-3</v>
      </c>
      <c r="S45" s="52">
        <v>0.72828026379267963</v>
      </c>
    </row>
    <row r="46" spans="10:20" x14ac:dyDescent="0.25">
      <c r="M46" s="52">
        <v>47.1</v>
      </c>
      <c r="N46" s="52">
        <v>8.2528275042507301E-2</v>
      </c>
      <c r="O46" s="52">
        <v>2.6923063403071316E-2</v>
      </c>
      <c r="P46" s="52">
        <v>3.2630818629167564E-5</v>
      </c>
      <c r="Q46" s="52">
        <v>0.14128154710047849</v>
      </c>
      <c r="R46" s="52">
        <v>3.2345053951227539E-3</v>
      </c>
      <c r="S46" s="52">
        <v>0.74599997824019004</v>
      </c>
    </row>
    <row r="47" spans="10:20" x14ac:dyDescent="0.25">
      <c r="M47" s="52">
        <v>48.1</v>
      </c>
      <c r="N47" s="52">
        <v>8.0751013682981793E-2</v>
      </c>
      <c r="O47" s="52">
        <v>1.097506594347477E-2</v>
      </c>
      <c r="P47" s="52">
        <v>2.150930981651361E-5</v>
      </c>
      <c r="Q47" s="52">
        <v>0.14129784124363481</v>
      </c>
      <c r="R47" s="52">
        <v>3.2348771323906897E-3</v>
      </c>
      <c r="S47" s="52">
        <v>0.76371969268770046</v>
      </c>
    </row>
    <row r="48" spans="10:20" x14ac:dyDescent="0.25">
      <c r="M48" s="52">
        <v>48.157836267432096</v>
      </c>
      <c r="N48" s="52">
        <v>8.064828907728766E-2</v>
      </c>
      <c r="O48" s="52">
        <v>1.0052701701529485E-2</v>
      </c>
      <c r="P48" s="52">
        <v>2.0989265259527192E-5</v>
      </c>
      <c r="Q48" s="52">
        <v>0.14129859088967625</v>
      </c>
      <c r="R48" s="52">
        <v>3.2348942349390525E-3</v>
      </c>
      <c r="S48" s="52">
        <v>0.76474453483130711</v>
      </c>
    </row>
    <row r="49" spans="13:19" x14ac:dyDescent="0.25">
      <c r="M49" s="52">
        <v>48.215672534529361</v>
      </c>
      <c r="N49" s="52">
        <v>8.0545570587596774E-2</v>
      </c>
      <c r="O49" s="52">
        <v>9.1303381579769805E-3</v>
      </c>
      <c r="P49" s="52">
        <v>2.0480965496836672E-5</v>
      </c>
      <c r="Q49" s="52">
        <v>0.14129932239629622</v>
      </c>
      <c r="R49" s="52">
        <v>3.2349109236516635E-3</v>
      </c>
      <c r="S49" s="52">
        <v>0.76576937696898062</v>
      </c>
    </row>
    <row r="50" spans="13:19" x14ac:dyDescent="0.25">
      <c r="M50" s="52">
        <v>48.273508801299364</v>
      </c>
      <c r="N50" s="52">
        <v>8.0442858067914264E-2</v>
      </c>
      <c r="O50" s="52">
        <v>8.2079752830528686E-3</v>
      </c>
      <c r="P50" s="52">
        <v>1.9984166752467876E-5</v>
      </c>
      <c r="Q50" s="52">
        <v>0.14130003617354106</v>
      </c>
      <c r="R50" s="52">
        <v>3.2349272078833879E-3</v>
      </c>
      <c r="S50" s="52">
        <v>0.7667942191008551</v>
      </c>
    </row>
    <row r="51" spans="13:19" x14ac:dyDescent="0.25">
      <c r="M51" s="52">
        <v>48.374449430719558</v>
      </c>
      <c r="N51" s="52">
        <v>8.0263609571066152E-2</v>
      </c>
      <c r="O51" s="52">
        <v>6.5981929205221647E-3</v>
      </c>
      <c r="P51" s="52">
        <v>1.9143951870347296E-5</v>
      </c>
      <c r="Q51" s="52">
        <v>0.14130124063944061</v>
      </c>
      <c r="R51" s="52">
        <v>3.2349546867669675E-3</v>
      </c>
      <c r="S51" s="52">
        <v>0.7685828582303329</v>
      </c>
    </row>
    <row r="52" spans="13:19" x14ac:dyDescent="0.25">
      <c r="M52" s="52">
        <v>48.475390012075565</v>
      </c>
      <c r="N52" s="52">
        <v>8.0084378173289311E-2</v>
      </c>
      <c r="O52" s="52">
        <v>4.9884131126584699E-3</v>
      </c>
      <c r="P52" s="52">
        <v>1.8336803597349517E-5</v>
      </c>
      <c r="Q52" s="52">
        <v>0.14130239439362197</v>
      </c>
      <c r="R52" s="52">
        <v>3.2349810087050489E-3</v>
      </c>
      <c r="S52" s="52">
        <v>0.77037149650812697</v>
      </c>
    </row>
    <row r="53" spans="13:19" x14ac:dyDescent="0.25">
      <c r="M53" s="52">
        <v>48.576330547319856</v>
      </c>
      <c r="N53" s="52">
        <v>7.990516316338904E-2</v>
      </c>
      <c r="O53" s="52">
        <v>3.3786356908727939E-3</v>
      </c>
      <c r="P53" s="52">
        <v>1.7561522530777362E-5</v>
      </c>
      <c r="Q53" s="52">
        <v>0.14130349943506901</v>
      </c>
      <c r="R53" s="52">
        <v>3.2350062193027798E-3</v>
      </c>
      <c r="S53" s="52">
        <v>0.77216013396883476</v>
      </c>
    </row>
    <row r="54" spans="13:19" x14ac:dyDescent="0.25">
      <c r="M54" s="52">
        <v>48.634045261919198</v>
      </c>
      <c r="N54" s="52">
        <v>7.9802700559081369E-2</v>
      </c>
      <c r="O54" s="52">
        <v>2.4582148268390063E-3</v>
      </c>
      <c r="P54" s="52">
        <v>1.7132111185580661E-5</v>
      </c>
      <c r="Q54" s="52">
        <v>0.14130411012036082</v>
      </c>
      <c r="R54" s="52">
        <v>3.2350201515776943E-3</v>
      </c>
      <c r="S54" s="52">
        <v>0.77318282223095469</v>
      </c>
    </row>
    <row r="55" spans="13:19" x14ac:dyDescent="0.25">
      <c r="M55" s="52">
        <v>48.734988138563423</v>
      </c>
      <c r="N55" s="52">
        <v>7.9623505657204371E-2</v>
      </c>
      <c r="O55" s="52">
        <v>8.4840240054261215E-4</v>
      </c>
      <c r="P55" s="52">
        <v>1.6404570587271957E-5</v>
      </c>
      <c r="Q55" s="52">
        <v>0.14130514248690607</v>
      </c>
      <c r="R55" s="52">
        <v>3.2350437041582356E-3</v>
      </c>
      <c r="S55" s="52">
        <v>0.77497150118060065</v>
      </c>
    </row>
    <row r="56" spans="13:19" x14ac:dyDescent="0.25">
      <c r="M56" s="52">
        <v>48.756371632955705</v>
      </c>
      <c r="N56" s="52">
        <v>7.9585547339752094E-2</v>
      </c>
      <c r="O56" s="52">
        <v>5.0738381180263415E-4</v>
      </c>
      <c r="P56" s="52">
        <v>1.625420388047831E-5</v>
      </c>
      <c r="Q56" s="52">
        <v>0.14130535548589004</v>
      </c>
      <c r="R56" s="52">
        <v>3.2350485635521675E-3</v>
      </c>
      <c r="S56" s="52">
        <v>0.77535041059512178</v>
      </c>
    </row>
    <row r="57" spans="13:19" x14ac:dyDescent="0.25">
      <c r="M57" s="52">
        <v>48.768492758030163</v>
      </c>
      <c r="N57" s="52">
        <v>7.956403114934868E-2</v>
      </c>
      <c r="O57" s="52">
        <v>3.1407918477677709E-4</v>
      </c>
      <c r="P57" s="52">
        <v>1.6169542451372514E-5</v>
      </c>
      <c r="Q57" s="52">
        <v>0.14130547535493435</v>
      </c>
      <c r="R57" s="52">
        <v>3.2350512982643035E-3</v>
      </c>
      <c r="S57" s="52">
        <v>0.77556519347022368</v>
      </c>
    </row>
    <row r="58" spans="13:19" x14ac:dyDescent="0.25">
      <c r="M58" s="52">
        <v>48.77141732258962</v>
      </c>
      <c r="N58" s="52">
        <v>7.9558839790450336E-2</v>
      </c>
      <c r="O58" s="52">
        <v>2.6743897407517452E-4</v>
      </c>
      <c r="P58" s="52">
        <v>1.6149177308803823E-5</v>
      </c>
      <c r="Q58" s="52">
        <v>0.14130550418310919</v>
      </c>
      <c r="R58" s="52">
        <v>3.235051955955037E-3</v>
      </c>
      <c r="S58" s="52">
        <v>0.77561701591910059</v>
      </c>
    </row>
    <row r="59" spans="13:19" x14ac:dyDescent="0.25">
      <c r="M59" s="52">
        <v>48.774651467876069</v>
      </c>
      <c r="N59" s="52">
        <v>7.955309891263472E-2</v>
      </c>
      <c r="O59" s="52">
        <v>2.1586165005230118E-4</v>
      </c>
      <c r="P59" s="52">
        <v>1.6126684329742783E-5</v>
      </c>
      <c r="Q59" s="52">
        <v>0.1413055360206229</v>
      </c>
      <c r="R59" s="52">
        <v>3.2350526823013226E-3</v>
      </c>
      <c r="S59" s="52">
        <v>0.77567432405005821</v>
      </c>
    </row>
    <row r="60" spans="13:19" x14ac:dyDescent="0.25">
      <c r="M60" s="52">
        <v>48.777885613171435</v>
      </c>
      <c r="N60" s="52">
        <v>7.9547358049547573E-2</v>
      </c>
      <c r="O60" s="52">
        <v>1.6428432720890147E-4</v>
      </c>
      <c r="P60" s="52">
        <v>1.6104220642413964E-5</v>
      </c>
      <c r="Q60" s="52">
        <v>0.14130556781379058</v>
      </c>
      <c r="R60" s="52">
        <v>3.2350534076358911E-3</v>
      </c>
      <c r="S60" s="52">
        <v>0.7757316321811738</v>
      </c>
    </row>
    <row r="61" spans="13:19" x14ac:dyDescent="0.25">
      <c r="M61" s="52">
        <v>48.78353005124621</v>
      </c>
      <c r="N61" s="52">
        <v>7.9537338761855467E-2</v>
      </c>
      <c r="O61" s="52">
        <v>7.4268274106828138E-5</v>
      </c>
      <c r="P61" s="52">
        <v>1.6065085639183319E-5</v>
      </c>
      <c r="Q61" s="52">
        <v>0.14130562319520559</v>
      </c>
      <c r="R61" s="52">
        <v>3.2350546711166221E-3</v>
      </c>
      <c r="S61" s="52">
        <v>0.77583165001207544</v>
      </c>
    </row>
    <row r="62" spans="13:19" x14ac:dyDescent="0.25">
      <c r="M62" s="52">
        <v>48.784881020341608</v>
      </c>
      <c r="N62" s="52">
        <v>7.9534940700193263E-2</v>
      </c>
      <c r="O62" s="52">
        <v>5.2723365495738455E-5</v>
      </c>
      <c r="P62" s="52">
        <v>1.6055732060854181E-5</v>
      </c>
      <c r="Q62" s="52">
        <v>0.14130563643050698</v>
      </c>
      <c r="R62" s="52">
        <v>3.2350549730689698E-3</v>
      </c>
      <c r="S62" s="52">
        <v>0.77585558879867333</v>
      </c>
    </row>
    <row r="63" spans="13:19" x14ac:dyDescent="0.25">
      <c r="M63" s="52">
        <v>48.787238817982519</v>
      </c>
      <c r="N63" s="52">
        <v>7.9530755455793412E-2</v>
      </c>
      <c r="O63" s="52">
        <v>1.5121814038918291E-5</v>
      </c>
      <c r="P63" s="52">
        <v>1.6039419794293653E-5</v>
      </c>
      <c r="Q63" s="52">
        <v>0.14130565951114279</v>
      </c>
      <c r="R63" s="52">
        <v>3.2350554996344E-3</v>
      </c>
      <c r="S63" s="52">
        <v>0.77589736829959532</v>
      </c>
    </row>
    <row r="64" spans="13:19" x14ac:dyDescent="0.25">
      <c r="M64" s="52">
        <v>48.787617546866656</v>
      </c>
      <c r="N64" s="52">
        <v>7.9530083188080386E-2</v>
      </c>
      <c r="O64" s="52">
        <v>9.0819430910241099E-6</v>
      </c>
      <c r="P64" s="52">
        <v>1.6036801028418326E-5</v>
      </c>
      <c r="Q64" s="52">
        <v>0.14130566321635821</v>
      </c>
      <c r="R64" s="52">
        <v>3.2350555841657953E-3</v>
      </c>
      <c r="S64" s="52">
        <v>0.77590407926727534</v>
      </c>
    </row>
    <row r="65" spans="13:19" x14ac:dyDescent="0.25">
      <c r="M65" s="52">
        <v>48.787815059553296</v>
      </c>
      <c r="N65" s="52">
        <v>7.9529732590654392E-2</v>
      </c>
      <c r="O65" s="52">
        <v>5.9320615130658678E-6</v>
      </c>
      <c r="P65" s="52">
        <v>1.6035435462080293E-5</v>
      </c>
      <c r="Q65" s="52">
        <v>0.14130566514844256</v>
      </c>
      <c r="R65" s="52">
        <v>3.235055628244686E-3</v>
      </c>
      <c r="S65" s="52">
        <v>0.77590757913568242</v>
      </c>
    </row>
    <row r="66" spans="13:19" x14ac:dyDescent="0.25">
      <c r="M66" s="52">
        <v>48.787978220764138</v>
      </c>
      <c r="N66" s="52">
        <v>7.9529442969297065E-2</v>
      </c>
      <c r="O66" s="52">
        <v>3.3300084486302044E-6</v>
      </c>
      <c r="P66" s="52">
        <v>1.6034307477518299E-5</v>
      </c>
      <c r="Q66" s="52">
        <v>0.14130566674437403</v>
      </c>
      <c r="R66" s="52">
        <v>3.2350556646545295E-3</v>
      </c>
      <c r="S66" s="52">
        <v>0.77591047030574745</v>
      </c>
    </row>
    <row r="67" spans="13:19" x14ac:dyDescent="0.25">
      <c r="M67" s="52">
        <v>48.78810809833211</v>
      </c>
      <c r="N67" s="52">
        <v>7.9529212428514864E-2</v>
      </c>
      <c r="O67" s="52">
        <v>1.258754370422661E-6</v>
      </c>
      <c r="P67" s="52">
        <v>1.6033409646234432E-5</v>
      </c>
      <c r="Q67" s="52">
        <v>0.1413056680146674</v>
      </c>
      <c r="R67" s="52">
        <v>3.2350556936352119E-3</v>
      </c>
      <c r="S67" s="52">
        <v>0.77591277169916506</v>
      </c>
    </row>
    <row r="68" spans="13:19" x14ac:dyDescent="0.25">
      <c r="M68" s="52">
        <v>48.788183994645429</v>
      </c>
      <c r="N68" s="52">
        <v>7.9529077707836848E-2</v>
      </c>
      <c r="O68" s="52">
        <v>4.8379470391577082E-8</v>
      </c>
      <c r="P68" s="52">
        <v>1.6032885003992811E-5</v>
      </c>
      <c r="Q68" s="52">
        <v>0.14130566875695344</v>
      </c>
      <c r="R68" s="52">
        <v>3.2350557105698483E-3</v>
      </c>
      <c r="S68" s="52">
        <v>0.77591411656016462</v>
      </c>
    </row>
    <row r="69" spans="13:19" x14ac:dyDescent="0.25">
      <c r="M69" s="52">
        <v>48.788662653275125</v>
      </c>
      <c r="N69" s="52">
        <v>7.9521290298401368E-2</v>
      </c>
      <c r="O69" s="52">
        <v>0</v>
      </c>
      <c r="P69" s="52">
        <v>1.6029576543058034E-5</v>
      </c>
      <c r="Q69" s="52">
        <v>0.14130567343780204</v>
      </c>
      <c r="R69" s="52">
        <v>3.2350558173594997E-3</v>
      </c>
      <c r="S69" s="52">
        <v>0.77592259825440069</v>
      </c>
    </row>
    <row r="70" spans="13:19" x14ac:dyDescent="0.25">
      <c r="M70" s="52">
        <v>48.789071328350829</v>
      </c>
      <c r="N70" s="52">
        <v>7.9514047430212106E-2</v>
      </c>
      <c r="O70" s="52">
        <v>0</v>
      </c>
      <c r="P70" s="52">
        <v>1.6026752221953873E-5</v>
      </c>
      <c r="Q70" s="52">
        <v>0.14130567743351033</v>
      </c>
      <c r="R70" s="52">
        <v>3.2350559085182473E-3</v>
      </c>
      <c r="S70" s="52">
        <v>0.77592983986004405</v>
      </c>
    </row>
    <row r="71" spans="13:19" x14ac:dyDescent="0.25">
      <c r="M71" s="52">
        <v>49.789071328350829</v>
      </c>
      <c r="N71" s="52">
        <v>6.1792096714111733E-2</v>
      </c>
      <c r="O71" s="52">
        <v>0</v>
      </c>
      <c r="P71" s="52">
        <v>1.0191998041984887E-5</v>
      </c>
      <c r="Q71" s="52">
        <v>0.14131356842979029</v>
      </c>
      <c r="R71" s="52">
        <v>3.2352359350081503E-3</v>
      </c>
      <c r="S71" s="52">
        <v>0.79364955430755446</v>
      </c>
    </row>
    <row r="72" spans="13:19" x14ac:dyDescent="0.25">
      <c r="M72" s="52">
        <v>50.789071328350829</v>
      </c>
      <c r="N72" s="52">
        <v>4.4071333232461457E-2</v>
      </c>
      <c r="O72" s="52">
        <v>0</v>
      </c>
      <c r="P72" s="52">
        <v>6.2089715696701732E-6</v>
      </c>
      <c r="Q72" s="52">
        <v>0.14131848824883964</v>
      </c>
      <c r="R72" s="52">
        <v>3.2353481765709374E-3</v>
      </c>
      <c r="S72" s="52">
        <v>0.81136926875506488</v>
      </c>
    </row>
    <row r="73" spans="13:19" x14ac:dyDescent="0.25">
      <c r="M73" s="52">
        <v>51.789071328350829</v>
      </c>
      <c r="N73" s="52">
        <v>2.635119835014834E-2</v>
      </c>
      <c r="O73" s="52">
        <v>0</v>
      </c>
      <c r="P73" s="52">
        <v>3.6235033822171656E-6</v>
      </c>
      <c r="Q73" s="52">
        <v>0.14132142710429688</v>
      </c>
      <c r="R73" s="52">
        <v>3.2354152241037873E-3</v>
      </c>
      <c r="S73" s="52">
        <v>0.82908898320257529</v>
      </c>
    </row>
    <row r="74" spans="13:19" x14ac:dyDescent="0.25">
      <c r="M74" s="52">
        <v>52.789071328350829</v>
      </c>
      <c r="N74" s="52">
        <v>8.631361291517918E-3</v>
      </c>
      <c r="O74" s="52">
        <v>0</v>
      </c>
      <c r="P74" s="52">
        <v>2.0257628869081963E-6</v>
      </c>
      <c r="Q74" s="52">
        <v>0.14132310908297335</v>
      </c>
      <c r="R74" s="52">
        <v>3.2354535970425739E-3</v>
      </c>
      <c r="S74" s="52">
        <v>0.84680869765008571</v>
      </c>
    </row>
    <row r="75" spans="13:19" x14ac:dyDescent="0.25">
      <c r="M75" s="52">
        <v>52.887386798781307</v>
      </c>
      <c r="N75" s="52">
        <v>6.8892355884363262E-3</v>
      </c>
      <c r="O75" s="52">
        <v>0</v>
      </c>
      <c r="P75" s="52">
        <v>1.9087618487821624E-6</v>
      </c>
      <c r="Q75" s="52">
        <v>0.14132322703433062</v>
      </c>
      <c r="R75" s="52">
        <v>3.2354562880042817E-3</v>
      </c>
      <c r="S75" s="52">
        <v>0.84855081971188651</v>
      </c>
    </row>
    <row r="76" spans="13:19" x14ac:dyDescent="0.25">
      <c r="M76" s="52">
        <v>52.985702269211785</v>
      </c>
      <c r="N76" s="52">
        <v>5.1471108655527717E-3</v>
      </c>
      <c r="O76" s="52">
        <v>0</v>
      </c>
      <c r="P76" s="52">
        <v>1.7977718542939864E-6</v>
      </c>
      <c r="Q76" s="52">
        <v>0.14132333815038786</v>
      </c>
      <c r="R76" s="52">
        <v>3.2354588230243285E-3</v>
      </c>
      <c r="S76" s="52">
        <v>0.85029294177368731</v>
      </c>
    </row>
    <row r="77" spans="13:19" x14ac:dyDescent="0.25">
      <c r="M77" s="52">
        <v>53.041431952007677</v>
      </c>
      <c r="N77" s="52">
        <v>4.1595956884712092E-3</v>
      </c>
      <c r="O77" s="52">
        <v>0</v>
      </c>
      <c r="P77" s="52">
        <v>1.7374279022912913E-6</v>
      </c>
      <c r="Q77" s="52">
        <v>0.14132339823524218</v>
      </c>
      <c r="R77" s="52">
        <v>3.2354601938100989E-3</v>
      </c>
      <c r="S77" s="52">
        <v>0.85128045583908085</v>
      </c>
    </row>
    <row r="78" spans="13:19" x14ac:dyDescent="0.25">
      <c r="M78" s="52">
        <v>53.09716163480357</v>
      </c>
      <c r="N78" s="52">
        <v>3.1720807766195155E-3</v>
      </c>
      <c r="O78" s="52">
        <v>0</v>
      </c>
      <c r="P78" s="52">
        <v>1.6788854771988927E-6</v>
      </c>
      <c r="Q78" s="52">
        <v>0.14132345629943929</v>
      </c>
      <c r="R78" s="52">
        <v>3.2354615184962635E-3</v>
      </c>
      <c r="S78" s="52">
        <v>0.8522679699044744</v>
      </c>
    </row>
    <row r="79" spans="13:19" x14ac:dyDescent="0.25">
      <c r="M79" s="52">
        <v>53.195477105234048</v>
      </c>
      <c r="N79" s="52">
        <v>1.4299578181579428E-3</v>
      </c>
      <c r="O79" s="52">
        <v>0</v>
      </c>
      <c r="P79" s="52">
        <v>1.5798621299204945E-6</v>
      </c>
      <c r="Q79" s="52">
        <v>0.14132355399070282</v>
      </c>
      <c r="R79" s="52">
        <v>3.235463747240853E-3</v>
      </c>
      <c r="S79" s="52">
        <v>0.8540100919662752</v>
      </c>
    </row>
    <row r="80" spans="13:19" x14ac:dyDescent="0.25">
      <c r="M80" s="52">
        <v>53.204903722654002</v>
      </c>
      <c r="N80" s="52">
        <v>1.2629208008041622E-3</v>
      </c>
      <c r="O80" s="52">
        <v>0</v>
      </c>
      <c r="P80" s="52">
        <v>1.5706458412781614E-6</v>
      </c>
      <c r="Q80" s="52">
        <v>0.14132356304880475</v>
      </c>
      <c r="R80" s="52">
        <v>3.2354639538938836E-3</v>
      </c>
      <c r="S80" s="52">
        <v>0.85417712893516262</v>
      </c>
    </row>
    <row r="81" spans="13:19" x14ac:dyDescent="0.25">
      <c r="M81" s="52">
        <v>53.216604111514876</v>
      </c>
      <c r="N81" s="52">
        <v>1.055593199806971E-3</v>
      </c>
      <c r="O81" s="52">
        <v>0</v>
      </c>
      <c r="P81" s="52">
        <v>1.5592729819533938E-6</v>
      </c>
      <c r="Q81" s="52">
        <v>0.14132357421829905</v>
      </c>
      <c r="R81" s="52">
        <v>3.2354642087165679E-3</v>
      </c>
      <c r="S81" s="52">
        <v>0.85438445648470218</v>
      </c>
    </row>
    <row r="82" spans="13:19" x14ac:dyDescent="0.25">
      <c r="M82" s="52">
        <v>53.237024376708618</v>
      </c>
      <c r="N82" s="52">
        <v>6.937518645214098E-4</v>
      </c>
      <c r="O82" s="52">
        <v>0</v>
      </c>
      <c r="P82" s="52">
        <v>1.5395995768049301E-6</v>
      </c>
      <c r="Q82" s="52">
        <v>0.1413235935184963</v>
      </c>
      <c r="R82" s="52">
        <v>3.2354646490344494E-3</v>
      </c>
      <c r="S82" s="52">
        <v>0.8547462977528778</v>
      </c>
    </row>
    <row r="83" spans="13:19" x14ac:dyDescent="0.25">
      <c r="M83" s="52">
        <v>53.25744464190236</v>
      </c>
      <c r="N83" s="52">
        <v>3.3191055748318346E-4</v>
      </c>
      <c r="O83" s="52">
        <v>0</v>
      </c>
      <c r="P83" s="52">
        <v>1.5201471653121487E-6</v>
      </c>
      <c r="Q83" s="52">
        <v>0.14132361257501194</v>
      </c>
      <c r="R83" s="52">
        <v>3.2354650837929386E-3</v>
      </c>
      <c r="S83" s="52">
        <v>0.85510813902105343</v>
      </c>
    </row>
    <row r="84" spans="13:19" x14ac:dyDescent="0.25">
      <c r="M84" s="52">
        <v>53.260196388953645</v>
      </c>
      <c r="N84" s="52">
        <v>2.8315038238699525E-4</v>
      </c>
      <c r="O84" s="52">
        <v>0</v>
      </c>
      <c r="P84" s="52">
        <v>1.5175426242427532E-6</v>
      </c>
      <c r="Q84" s="52">
        <v>0.14132361512450409</v>
      </c>
      <c r="R84" s="52">
        <v>3.2354651419574726E-3</v>
      </c>
      <c r="S84" s="52">
        <v>0.85515689919303406</v>
      </c>
    </row>
    <row r="85" spans="13:19" x14ac:dyDescent="0.25">
      <c r="M85" s="52">
        <v>53.263239423010184</v>
      </c>
      <c r="N85" s="52">
        <v>2.2922868498599788E-4</v>
      </c>
      <c r="O85" s="52">
        <v>0</v>
      </c>
      <c r="P85" s="52">
        <v>1.5146670008401491E-6</v>
      </c>
      <c r="Q85" s="52">
        <v>0.14132361793878703</v>
      </c>
      <c r="R85" s="52">
        <v>3.2354652061629876E-3</v>
      </c>
      <c r="S85" s="52">
        <v>0.85521082088756994</v>
      </c>
    </row>
    <row r="86" spans="13:19" x14ac:dyDescent="0.25">
      <c r="M86" s="52">
        <v>53.266282457066723</v>
      </c>
      <c r="N86" s="52">
        <v>1.7530698819229255E-4</v>
      </c>
      <c r="O86" s="52">
        <v>0</v>
      </c>
      <c r="P86" s="52">
        <v>1.5117962252249015E-6</v>
      </c>
      <c r="Q86" s="52">
        <v>0.14132362074773658</v>
      </c>
      <c r="R86" s="52">
        <v>3.2354652702468257E-3</v>
      </c>
      <c r="S86" s="52">
        <v>0.85526474258210583</v>
      </c>
    </row>
    <row r="87" spans="13:19" x14ac:dyDescent="0.25">
      <c r="M87" s="52">
        <v>53.271593354265711</v>
      </c>
      <c r="N87" s="52">
        <v>8.1199403873658725E-5</v>
      </c>
      <c r="O87" s="52">
        <v>0</v>
      </c>
      <c r="P87" s="52">
        <v>1.5067975571795117E-6</v>
      </c>
      <c r="Q87" s="52">
        <v>0.14132362563734471</v>
      </c>
      <c r="R87" s="52">
        <v>3.2354653817991516E-3</v>
      </c>
      <c r="S87" s="52">
        <v>0.85535885016393209</v>
      </c>
    </row>
    <row r="88" spans="13:19" x14ac:dyDescent="0.25">
      <c r="M88" s="52">
        <v>53.272850444755193</v>
      </c>
      <c r="N88" s="52">
        <v>5.8924119043760425E-5</v>
      </c>
      <c r="O88" s="52">
        <v>0</v>
      </c>
      <c r="P88" s="52">
        <v>1.5056165255351778E-6</v>
      </c>
      <c r="Q88" s="52">
        <v>0.1413236267923475</v>
      </c>
      <c r="R88" s="52">
        <v>3.2354654081495756E-3</v>
      </c>
      <c r="S88" s="52">
        <v>0.85538112544844047</v>
      </c>
    </row>
    <row r="89" spans="13:19" x14ac:dyDescent="0.25">
      <c r="M89" s="52">
        <v>53.275044399287303</v>
      </c>
      <c r="N89" s="52">
        <v>2.0047870907912728E-5</v>
      </c>
      <c r="O89" s="52">
        <v>0</v>
      </c>
      <c r="P89" s="52">
        <v>1.5035572864395812E-6</v>
      </c>
      <c r="Q89" s="52">
        <v>0.14132362880596361</v>
      </c>
      <c r="R89" s="52">
        <v>3.2354654540885453E-3</v>
      </c>
      <c r="S89" s="52">
        <v>0.85542000169626031</v>
      </c>
    </row>
    <row r="90" spans="13:19" x14ac:dyDescent="0.25">
      <c r="M90" s="52">
        <v>53.276174904108579</v>
      </c>
      <c r="N90" s="52">
        <v>1.5648252022573028E-8</v>
      </c>
      <c r="O90" s="52">
        <v>0</v>
      </c>
      <c r="P90" s="52">
        <v>1.5024971765330198E-6</v>
      </c>
      <c r="Q90" s="52">
        <v>0.14132362984246785</v>
      </c>
      <c r="R90" s="52">
        <v>3.2354654777355242E-3</v>
      </c>
      <c r="S90" s="52">
        <v>0.85544003391887491</v>
      </c>
    </row>
    <row r="91" spans="13:19" x14ac:dyDescent="0.25">
      <c r="M91" s="52">
        <v>53.27660445032631</v>
      </c>
      <c r="N91" s="52">
        <v>0</v>
      </c>
      <c r="O91" s="52">
        <v>0</v>
      </c>
      <c r="P91" s="52">
        <v>1.5020945567758827E-6</v>
      </c>
      <c r="Q91" s="52">
        <v>0.14132363023610603</v>
      </c>
      <c r="R91" s="52">
        <v>3.2354654867160501E-3</v>
      </c>
      <c r="S91" s="52">
        <v>0.85544072766958124</v>
      </c>
    </row>
    <row r="92" spans="13:19" x14ac:dyDescent="0.25">
      <c r="M92" s="52">
        <v>53.276971459380441</v>
      </c>
      <c r="N92" s="52">
        <v>0</v>
      </c>
      <c r="O92" s="52">
        <v>0</v>
      </c>
      <c r="P92" s="52">
        <v>1.5017506403665817E-6</v>
      </c>
      <c r="Q92" s="52">
        <v>0.14132363057235128</v>
      </c>
      <c r="R92" s="52">
        <v>3.2354654943872047E-3</v>
      </c>
      <c r="S92" s="52">
        <v>0.85544072766958124</v>
      </c>
    </row>
    <row r="93" spans="13:19" x14ac:dyDescent="0.25">
      <c r="M93" s="52">
        <v>54.276971459380441</v>
      </c>
      <c r="N93" s="52">
        <v>0</v>
      </c>
      <c r="O93" s="52">
        <v>0</v>
      </c>
      <c r="P93" s="52">
        <v>8.0473296270793577E-7</v>
      </c>
      <c r="Q93" s="52">
        <v>0.14132431204284868</v>
      </c>
      <c r="R93" s="52">
        <v>3.2354810415674675E-3</v>
      </c>
      <c r="S93" s="52">
        <v>0.85544072766958124</v>
      </c>
    </row>
    <row r="94" spans="13:19" x14ac:dyDescent="0.25">
      <c r="M94" s="52">
        <v>55.276971459380441</v>
      </c>
      <c r="N94" s="52">
        <v>0</v>
      </c>
      <c r="O94" s="52">
        <v>0</v>
      </c>
      <c r="P94" s="52">
        <v>4.3122681213614287E-7</v>
      </c>
      <c r="Q94" s="52">
        <v>0.14132467721783687</v>
      </c>
      <c r="R94" s="52">
        <v>3.2354893727298446E-3</v>
      </c>
      <c r="S94" s="52">
        <v>0.85544072766958124</v>
      </c>
    </row>
    <row r="95" spans="13:19" x14ac:dyDescent="0.25">
      <c r="M95" s="52">
        <v>56.276971459380441</v>
      </c>
      <c r="N95" s="52">
        <v>0</v>
      </c>
      <c r="O95" s="52">
        <v>0</v>
      </c>
      <c r="P95" s="52">
        <v>2.3107859640712897E-7</v>
      </c>
      <c r="Q95" s="52">
        <v>0.14132487290168894</v>
      </c>
      <c r="R95" s="52">
        <v>3.2354938370935029E-3</v>
      </c>
      <c r="S95" s="52">
        <v>0.85544072766958124</v>
      </c>
    </row>
    <row r="96" spans="13:19" x14ac:dyDescent="0.25">
      <c r="M96" s="52">
        <v>57.276971459380441</v>
      </c>
      <c r="N96" s="52">
        <v>0</v>
      </c>
      <c r="O96" s="52">
        <v>0</v>
      </c>
      <c r="P96" s="52">
        <v>1.2382652519442761E-7</v>
      </c>
      <c r="Q96" s="52">
        <v>0.14132497776147177</v>
      </c>
      <c r="R96" s="52">
        <v>3.2354962293818742E-3</v>
      </c>
      <c r="S96" s="52">
        <v>0.85544072766958124</v>
      </c>
    </row>
    <row r="97" spans="13:19" x14ac:dyDescent="0.25">
      <c r="M97" s="52">
        <v>58.276971459380441</v>
      </c>
      <c r="N97" s="52">
        <v>0</v>
      </c>
      <c r="O97" s="52">
        <v>0</v>
      </c>
      <c r="P97" s="52">
        <v>6.6354082897022389E-8</v>
      </c>
      <c r="Q97" s="52">
        <v>0.14132503395197465</v>
      </c>
      <c r="R97" s="52">
        <v>3.23549751132127E-3</v>
      </c>
      <c r="S97" s="52">
        <v>0.85544072766958124</v>
      </c>
    </row>
    <row r="98" spans="13:19" x14ac:dyDescent="0.25">
      <c r="M98" s="52">
        <v>59.276971459380441</v>
      </c>
      <c r="N98" s="52">
        <v>0</v>
      </c>
      <c r="O98" s="52">
        <v>0</v>
      </c>
      <c r="P98" s="52">
        <v>3.5556713799339126E-8</v>
      </c>
      <c r="Q98" s="52">
        <v>0.14132506406239956</v>
      </c>
      <c r="R98" s="52">
        <v>3.2354981982654673E-3</v>
      </c>
      <c r="S98" s="52">
        <v>0.85544072766958124</v>
      </c>
    </row>
    <row r="99" spans="13:19" x14ac:dyDescent="0.25">
      <c r="M99" s="52">
        <v>60.276971459380441</v>
      </c>
      <c r="N99" s="52">
        <v>0</v>
      </c>
      <c r="O99" s="52">
        <v>0</v>
      </c>
      <c r="P99" s="52">
        <v>1.905353583396219E-8</v>
      </c>
      <c r="Q99" s="52">
        <v>0.14132508019746939</v>
      </c>
      <c r="R99" s="52">
        <v>3.2354985663736098E-3</v>
      </c>
      <c r="S99" s="52">
        <v>0.85544072766958124</v>
      </c>
    </row>
    <row r="100" spans="13:19" x14ac:dyDescent="0.25">
      <c r="M100" s="52">
        <v>61.276971459380441</v>
      </c>
      <c r="N100" s="52">
        <v>0</v>
      </c>
      <c r="O100" s="52">
        <v>0</v>
      </c>
      <c r="P100" s="52">
        <v>1.0210089431347528E-8</v>
      </c>
      <c r="Q100" s="52">
        <v>0.14132508884366018</v>
      </c>
      <c r="R100" s="52">
        <v>3.2354987636292313E-3</v>
      </c>
      <c r="S100" s="52">
        <v>0.85544072766958124</v>
      </c>
    </row>
    <row r="101" spans="13:19" x14ac:dyDescent="0.25">
      <c r="M101" s="52">
        <v>62.276971459380441</v>
      </c>
      <c r="N101" s="52">
        <v>0</v>
      </c>
      <c r="O101" s="52">
        <v>0</v>
      </c>
      <c r="P101" s="52">
        <v>5.4712115958183566E-9</v>
      </c>
      <c r="Q101" s="52">
        <v>0.14132509347683597</v>
      </c>
      <c r="R101" s="52">
        <v>3.2354988693312678E-3</v>
      </c>
      <c r="S101" s="52">
        <v>0.85544072766958124</v>
      </c>
    </row>
    <row r="102" spans="13:19" x14ac:dyDescent="0.25">
      <c r="M102" s="52">
        <v>63.276971459380441</v>
      </c>
      <c r="N102" s="52">
        <v>0</v>
      </c>
      <c r="O102" s="52">
        <v>0</v>
      </c>
      <c r="P102" s="52">
        <v>2.9318211684132645E-9</v>
      </c>
      <c r="Q102" s="52">
        <v>0.14132509595958456</v>
      </c>
      <c r="R102" s="52">
        <v>3.2354989259731036E-3</v>
      </c>
      <c r="S102" s="52">
        <v>0.85544072766958124</v>
      </c>
    </row>
    <row r="103" spans="13:19" x14ac:dyDescent="0.25">
      <c r="M103" s="52">
        <v>64.276971459380434</v>
      </c>
      <c r="N103" s="52">
        <v>0</v>
      </c>
      <c r="O103" s="52">
        <v>0</v>
      </c>
      <c r="P103" s="52">
        <v>1.5710551882375952E-9</v>
      </c>
      <c r="Q103" s="52">
        <v>0.14132509728999826</v>
      </c>
      <c r="R103" s="52">
        <v>3.2354989563253811E-3</v>
      </c>
      <c r="S103" s="52">
        <v>0.85544072766958124</v>
      </c>
    </row>
    <row r="104" spans="13:19" x14ac:dyDescent="0.25">
      <c r="M104" s="52">
        <v>65.276971459380434</v>
      </c>
      <c r="N104" s="52">
        <v>0</v>
      </c>
      <c r="O104" s="52">
        <v>0</v>
      </c>
      <c r="P104" s="52">
        <v>8.4187072222556192E-10</v>
      </c>
      <c r="Q104" s="52">
        <v>0.14132509800291806</v>
      </c>
      <c r="R104" s="52">
        <v>3.2354989725900509E-3</v>
      </c>
      <c r="S104" s="52">
        <v>0.85544072766958124</v>
      </c>
    </row>
    <row r="105" spans="13:19" x14ac:dyDescent="0.25">
      <c r="M105" s="52">
        <v>66.276971459380434</v>
      </c>
      <c r="N105" s="52">
        <v>0</v>
      </c>
      <c r="O105" s="52">
        <v>0</v>
      </c>
      <c r="P105" s="52">
        <v>4.5112757225012478E-10</v>
      </c>
      <c r="Q105" s="52">
        <v>0.14132509838494559</v>
      </c>
      <c r="R105" s="52">
        <v>3.2354989813056893E-3</v>
      </c>
      <c r="S105" s="52">
        <v>0.85544072766958124</v>
      </c>
    </row>
    <row r="106" spans="13:19" x14ac:dyDescent="0.25">
      <c r="M106" s="52">
        <v>67.276971459380434</v>
      </c>
      <c r="N106" s="52">
        <v>0</v>
      </c>
      <c r="O106" s="52">
        <v>0</v>
      </c>
      <c r="P106" s="52">
        <v>2.417426821855477E-10</v>
      </c>
      <c r="Q106" s="52">
        <v>0.14132509858966008</v>
      </c>
      <c r="R106" s="52">
        <v>3.2354989859760797E-3</v>
      </c>
      <c r="S106" s="52">
        <v>0.85544072766958124</v>
      </c>
    </row>
    <row r="107" spans="13:19" x14ac:dyDescent="0.25">
      <c r="M107" s="52">
        <v>68.276971459380434</v>
      </c>
      <c r="N107" s="52">
        <v>0</v>
      </c>
      <c r="O107" s="52">
        <v>0</v>
      </c>
      <c r="P107" s="52">
        <v>1.2954101674339985E-10</v>
      </c>
      <c r="Q107" s="52">
        <v>0.14132509869935905</v>
      </c>
      <c r="R107" s="52">
        <v>3.23549898847877E-3</v>
      </c>
      <c r="S107" s="52">
        <v>0.85544072766958124</v>
      </c>
    </row>
    <row r="108" spans="13:19" x14ac:dyDescent="0.25">
      <c r="M108" s="52">
        <v>69.276971459380434</v>
      </c>
      <c r="N108" s="52">
        <v>0</v>
      </c>
      <c r="O108" s="52">
        <v>0</v>
      </c>
      <c r="P108" s="52">
        <v>6.9416268849179748E-11</v>
      </c>
      <c r="Q108" s="52">
        <v>0.1413250987581427</v>
      </c>
      <c r="R108" s="52">
        <v>3.23549898981987E-3</v>
      </c>
      <c r="S108" s="52">
        <v>0.85544072766958124</v>
      </c>
    </row>
    <row r="109" spans="13:19" x14ac:dyDescent="0.25">
      <c r="M109" s="52">
        <v>70</v>
      </c>
      <c r="N109" s="52">
        <v>0</v>
      </c>
      <c r="O109" s="52">
        <v>0</v>
      </c>
      <c r="P109" s="52">
        <v>4.4717082776945182E-11</v>
      </c>
      <c r="Q109" s="52">
        <v>0.14132509878229099</v>
      </c>
      <c r="R109" s="52">
        <v>3.235498990370793E-3</v>
      </c>
      <c r="S109" s="52">
        <v>0.85544072766958124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2BDD9-007A-4BFD-B3EA-E5FB81F8699A}">
  <sheetPr codeName="Sheet13"/>
  <dimension ref="B1:AH502"/>
  <sheetViews>
    <sheetView zoomScale="85" zoomScaleNormal="85" workbookViewId="0">
      <selection sqref="A1:XFD1048576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19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3.5439428895020935E-3</v>
      </c>
      <c r="J3" s="52">
        <f>I3*C11</f>
        <v>400000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109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1.4175771558008374E-2</v>
      </c>
      <c r="J4" s="52">
        <f>I4*C11</f>
        <v>1600000</v>
      </c>
      <c r="K4" s="81" t="s">
        <v>69</v>
      </c>
      <c r="L4" s="81"/>
      <c r="M4" s="52">
        <v>5.0999999999999996</v>
      </c>
      <c r="N4" s="52">
        <v>0.24634863233326551</v>
      </c>
      <c r="O4" s="52">
        <v>0.74562708032460745</v>
      </c>
      <c r="P4" s="52">
        <v>5.7887523285631037E-4</v>
      </c>
      <c r="Q4" s="52">
        <v>5.5358597571113005E-3</v>
      </c>
      <c r="R4" s="52">
        <v>1.3758090740812709E-4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0.24239822476007505</v>
      </c>
      <c r="O5" s="52">
        <v>0.73120382727688171</v>
      </c>
      <c r="P5" s="52">
        <v>8.0452035864175711E-4</v>
      </c>
      <c r="Q5" s="52">
        <v>5.9546074263775537E-3</v>
      </c>
      <c r="R5" s="52">
        <v>1.471342857621942E-4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0.23830354821981736</v>
      </c>
      <c r="O6" s="52">
        <v>0.71669380030675023</v>
      </c>
      <c r="P6" s="52">
        <v>1.0994841839138706E-3</v>
      </c>
      <c r="Q6" s="52">
        <v>6.5314719809444503E-3</v>
      </c>
      <c r="R6" s="52">
        <v>1.602949688018982E-4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0.23402669331203188</v>
      </c>
      <c r="O7" s="52">
        <v>0.70207442598680159</v>
      </c>
      <c r="P7" s="52">
        <v>1.4768917809299853E-3</v>
      </c>
      <c r="Q7" s="52">
        <v>7.3127548480335482E-3</v>
      </c>
      <c r="R7" s="52">
        <v>1.7811928492031628E-4</v>
      </c>
      <c r="S7" s="52">
        <v>5.4931114787282437E-2</v>
      </c>
      <c r="U7" s="79" t="s">
        <v>60</v>
      </c>
      <c r="V7" s="79"/>
      <c r="W7" s="79"/>
      <c r="X7" s="82">
        <f>_xlfn.AGGREGATE(4,6,P3:P502)</f>
        <v>9.9600576757179621E-3</v>
      </c>
      <c r="Y7" s="82"/>
      <c r="AC7" s="52">
        <f ca="1">MATCH(Z8,INDIRECT(ADDRESS(AC2,16)&amp;":"&amp;ADDRESS(AC3,16)),-1)</f>
        <v>18</v>
      </c>
      <c r="AE7" s="52" t="s">
        <v>61</v>
      </c>
      <c r="AF7" s="52">
        <f ca="1">INDEX(INDIRECT(ADDRESS(AC2,16)&amp;":"&amp;ADDRESS(AC3,16)),AC7)</f>
        <v>5.3534876156925704E-4</v>
      </c>
      <c r="AG7" s="52" t="s">
        <v>63</v>
      </c>
      <c r="AH7" s="52">
        <f ca="1">INDEX(INDIRECT(ADDRESS(AC2,13)&amp;":"&amp;ADDRESS(AC3,13)),AC7)</f>
        <v>37.1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0.22952546293429843</v>
      </c>
      <c r="O8" s="52">
        <v>0.68732049357255498</v>
      </c>
      <c r="P8" s="52">
        <v>1.9488418006692956E-3</v>
      </c>
      <c r="Q8" s="52">
        <v>8.35253153600507E-3</v>
      </c>
      <c r="R8" s="52">
        <v>2.0184092167912235E-4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19</v>
      </c>
      <c r="AE8" s="52" t="s">
        <v>62</v>
      </c>
      <c r="AF8" s="52">
        <f ca="1">INDEX(INDIRECT(ADDRESS(AC2,16)&amp;":"&amp;ADDRESS(AC3,16)),AC8)</f>
        <v>3.8423597535440057E-4</v>
      </c>
      <c r="AG8" s="52" t="s">
        <v>64</v>
      </c>
      <c r="AH8" s="52">
        <f ca="1">INDEX(INDIRECT(ADDRESS(AC2,13)&amp;":"&amp;ADDRESS(AC3,13)),AC8)</f>
        <v>38.1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0.22475538485573796</v>
      </c>
      <c r="O9" s="52">
        <v>0.67240520601379827</v>
      </c>
      <c r="P9" s="52">
        <v>2.5245374863792163E-3</v>
      </c>
      <c r="Q9" s="52">
        <v>9.7114836818337977E-3</v>
      </c>
      <c r="R9" s="52">
        <v>2.328442799471739E-4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37.333923034937605</v>
      </c>
      <c r="Y9" s="80"/>
      <c r="AG9" s="52" t="s">
        <v>65</v>
      </c>
      <c r="AH9" s="52">
        <f ca="1">(AH8-AH7)/(AF8-AF7) *(Z8-AF7) + AH7</f>
        <v>37.333923034937605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0.21967292816541187</v>
      </c>
      <c r="O10" s="52">
        <v>0.65730187466624657</v>
      </c>
      <c r="P10" s="52">
        <v>3.2079021880246543E-3</v>
      </c>
      <c r="Q10" s="52">
        <v>1.1454428734805752E-2</v>
      </c>
      <c r="R10" s="52">
        <v>2.7260811569715479E-4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5.3534876156925704E-4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0.21423996711995863</v>
      </c>
      <c r="O11" s="52">
        <v>0.64198629919079953</v>
      </c>
      <c r="P11" s="52">
        <v>3.9948670492238221E-3</v>
      </c>
      <c r="Q11" s="52">
        <v>1.3646280675510701E-2</v>
      </c>
      <c r="R11" s="52">
        <v>3.2261338718282505E-4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0.10237762102547766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0.20842926876796139</v>
      </c>
      <c r="O12" s="52">
        <v>0.62643975275567154</v>
      </c>
      <c r="P12" s="52">
        <v>4.8707271157187289E-3</v>
      </c>
      <c r="Q12" s="52">
        <v>1.634635109694935E-2</v>
      </c>
      <c r="R12" s="52">
        <v>3.8421323886397602E-4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2.3469448126259393E-3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0.20223041382973031</v>
      </c>
      <c r="O13" s="52">
        <v>0.61065231903441419</v>
      </c>
      <c r="P13" s="52">
        <v>5.8081848435967325E-3</v>
      </c>
      <c r="Q13" s="52">
        <v>1.9601210678027319E-2</v>
      </c>
      <c r="R13" s="52">
        <v>4.5847014188598917E-4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0.10525991459967286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0.2</v>
      </c>
      <c r="J14" s="79" t="s">
        <v>98</v>
      </c>
      <c r="K14" s="79"/>
      <c r="L14" s="79"/>
      <c r="M14" s="52">
        <v>15.1</v>
      </c>
      <c r="N14" s="52">
        <v>0.19565517006669891</v>
      </c>
      <c r="O14" s="52">
        <v>0.59462612807300586</v>
      </c>
      <c r="P14" s="52">
        <v>6.766849928200095E-3</v>
      </c>
      <c r="Q14" s="52">
        <v>2.3436760993200981E-2</v>
      </c>
      <c r="R14" s="52">
        <v>5.4597501903819342E-4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0.8</v>
      </c>
      <c r="J15" s="79" t="s">
        <v>99</v>
      </c>
      <c r="K15" s="79"/>
      <c r="L15" s="79"/>
      <c r="M15" s="52">
        <v>16.100000000000001</v>
      </c>
      <c r="N15" s="52">
        <v>0.1887410684224736</v>
      </c>
      <c r="O15" s="52">
        <v>0.57837787062215973</v>
      </c>
      <c r="P15" s="52">
        <v>7.6949212724282462E-3</v>
      </c>
      <c r="Q15" s="52">
        <v>2.7850635437370274E-2</v>
      </c>
      <c r="R15" s="52">
        <v>6.4667387820171876E-4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0.18155196161025738</v>
      </c>
      <c r="O16" s="52">
        <v>0.56193991592205073</v>
      </c>
      <c r="P16" s="52">
        <v>8.5334381423373892E-3</v>
      </c>
      <c r="Q16" s="52">
        <v>3.2806403913343614E-2</v>
      </c>
      <c r="R16" s="52">
        <v>7.5973559713400684E-4</v>
      </c>
      <c r="S16" s="52">
        <v>0.21440854481487667</v>
      </c>
      <c r="T16" s="8"/>
      <c r="X16" s="52">
        <f ca="1">ROUND(X13*100,4)</f>
        <v>10.526</v>
      </c>
      <c r="Y16" s="52">
        <f>ROUND(X7*100,4)</f>
        <v>0.996</v>
      </c>
      <c r="Z16" s="52">
        <f ca="1">ROUND(X9,4)</f>
        <v>37.3339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0.17417479454445944</v>
      </c>
      <c r="O17" s="52">
        <v>0.54535949005018391</v>
      </c>
      <c r="P17" s="52">
        <v>9.2228500678649319E-3</v>
      </c>
      <c r="Q17" s="52">
        <v>3.8231110331523634E-2</v>
      </c>
      <c r="R17" s="52">
        <v>8.8349574358071673E-4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0.16671264814839515</v>
      </c>
      <c r="O18" s="52">
        <v>0.52869571164187401</v>
      </c>
      <c r="P18" s="52">
        <v>9.7108809003109576E-3</v>
      </c>
      <c r="Q18" s="52">
        <v>4.4017283155331599E-2</v>
      </c>
      <c r="R18" s="52">
        <v>1.0155024441904608E-3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0.15927508943871735</v>
      </c>
      <c r="O19" s="52">
        <v>0.51201476088841558</v>
      </c>
      <c r="P19" s="52">
        <v>9.9600576757179621E-3</v>
      </c>
      <c r="Q19" s="52">
        <v>5.0029732387656685E-2</v>
      </c>
      <c r="R19" s="52">
        <v>1.1526714520840909E-3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0.15196760343749133</v>
      </c>
      <c r="O20" s="52">
        <v>0.49538392581327723</v>
      </c>
      <c r="P20" s="52">
        <v>9.9531504164381418E-3</v>
      </c>
      <c r="Q20" s="52">
        <v>5.6116384393587973E-2</v>
      </c>
      <c r="R20" s="52">
        <v>1.291533334286546E-3</v>
      </c>
      <c r="S20" s="52">
        <v>0.28528740260491853</v>
      </c>
      <c r="T20" s="8"/>
    </row>
    <row r="21" spans="2:20" x14ac:dyDescent="0.25">
      <c r="K21" s="8"/>
      <c r="L21" s="8"/>
      <c r="M21" s="52">
        <v>22.1</v>
      </c>
      <c r="N21" s="52">
        <v>0.14488209045324743</v>
      </c>
      <c r="O21" s="52">
        <v>0.47886555548175436</v>
      </c>
      <c r="P21" s="52">
        <v>9.6952496438798032E-3</v>
      </c>
      <c r="Q21" s="52">
        <v>6.2121453400195051E-2</v>
      </c>
      <c r="R21" s="52">
        <v>1.4285339684940704E-3</v>
      </c>
      <c r="S21" s="52">
        <v>0.303007117052429</v>
      </c>
      <c r="T21" s="8"/>
    </row>
    <row r="22" spans="2:20" x14ac:dyDescent="0.25">
      <c r="J22" s="8"/>
      <c r="K22" s="8"/>
      <c r="L22" s="8"/>
      <c r="M22" s="52">
        <v>23.1</v>
      </c>
      <c r="N22" s="52">
        <v>0.13809001559788728</v>
      </c>
      <c r="O22" s="52">
        <v>0.46251194630191139</v>
      </c>
      <c r="P22" s="52">
        <v>9.2121297815314536E-3</v>
      </c>
      <c r="Q22" s="52">
        <v>6.7898738906356115E-2</v>
      </c>
      <c r="R22" s="52">
        <v>1.5603379123740101E-3</v>
      </c>
      <c r="S22" s="52">
        <v>0.32072683149993947</v>
      </c>
      <c r="T22" s="8"/>
    </row>
    <row r="23" spans="2:20" x14ac:dyDescent="0.25">
      <c r="J23" s="8"/>
      <c r="K23" s="8"/>
      <c r="L23" s="8"/>
      <c r="M23" s="52">
        <v>24.1</v>
      </c>
      <c r="N23" s="52">
        <v>0.13163899498363621</v>
      </c>
      <c r="O23" s="52">
        <v>0.44636190779259116</v>
      </c>
      <c r="P23" s="52">
        <v>8.5455330926823888E-3</v>
      </c>
      <c r="Q23" s="52">
        <v>7.3322931839550423E-2</v>
      </c>
      <c r="R23" s="52">
        <v>1.6840863440896116E-3</v>
      </c>
      <c r="S23" s="52">
        <v>0.33844654594744994</v>
      </c>
      <c r="T23" s="8"/>
    </row>
    <row r="24" spans="2:20" x14ac:dyDescent="0.25">
      <c r="J24" s="8"/>
      <c r="K24" s="8"/>
      <c r="L24" s="8"/>
      <c r="M24" s="52">
        <v>25.1</v>
      </c>
      <c r="N24" s="52">
        <v>0.12555273417088622</v>
      </c>
      <c r="O24" s="52">
        <v>0.43043931775076033</v>
      </c>
      <c r="P24" s="52">
        <v>7.7466840810390871E-3</v>
      </c>
      <c r="Q24" s="52">
        <v>7.8297428276541986E-2</v>
      </c>
      <c r="R24" s="52">
        <v>1.797575325811734E-3</v>
      </c>
      <c r="S24" s="52">
        <v>0.35616626039496041</v>
      </c>
      <c r="T24" s="8"/>
    </row>
    <row r="25" spans="2:20" x14ac:dyDescent="0.25">
      <c r="J25" s="8"/>
      <c r="K25" s="8"/>
      <c r="L25" s="8"/>
      <c r="M25" s="52">
        <v>26.1</v>
      </c>
      <c r="N25" s="52">
        <v>0.11983359184336932</v>
      </c>
      <c r="O25" s="52">
        <v>0.41475354223547301</v>
      </c>
      <c r="P25" s="52">
        <v>6.8695220943949921E-3</v>
      </c>
      <c r="Q25" s="52">
        <v>8.2758028783223747E-2</v>
      </c>
      <c r="R25" s="52">
        <v>1.8993402010678612E-3</v>
      </c>
      <c r="S25" s="52">
        <v>0.37388597484247088</v>
      </c>
      <c r="T25" s="8"/>
    </row>
    <row r="26" spans="2:20" x14ac:dyDescent="0.25">
      <c r="J26" s="8"/>
      <c r="K26" s="8"/>
      <c r="L26" s="8"/>
      <c r="M26" s="52">
        <v>27.1</v>
      </c>
      <c r="N26" s="52">
        <v>0.11446675353921233</v>
      </c>
      <c r="O26" s="52">
        <v>0.39930128627268752</v>
      </c>
      <c r="P26" s="52">
        <v>5.9648737817584296E-3</v>
      </c>
      <c r="Q26" s="52">
        <v>8.667274591337322E-2</v>
      </c>
      <c r="R26" s="52">
        <v>1.988651202986982E-3</v>
      </c>
      <c r="S26" s="52">
        <v>0.39160568928998135</v>
      </c>
      <c r="T26" s="8"/>
    </row>
    <row r="27" spans="2:20" x14ac:dyDescent="0.25">
      <c r="J27" s="8"/>
      <c r="K27" s="8"/>
      <c r="L27" s="8"/>
      <c r="M27" s="52">
        <v>28.1</v>
      </c>
      <c r="N27" s="52">
        <v>0.1094250298541336</v>
      </c>
      <c r="O27" s="52">
        <v>0.38406930539697148</v>
      </c>
      <c r="P27" s="52">
        <v>5.076282300234566E-3</v>
      </c>
      <c r="Q27" s="52">
        <v>9.0038539733150971E-2</v>
      </c>
      <c r="R27" s="52">
        <v>2.065438978017373E-3</v>
      </c>
      <c r="S27" s="52">
        <v>0.40932540373749182</v>
      </c>
      <c r="T27" s="8"/>
    </row>
    <row r="28" spans="2:20" x14ac:dyDescent="0.25">
      <c r="J28" s="8"/>
      <c r="K28" s="8"/>
      <c r="L28" s="8"/>
      <c r="M28" s="52">
        <v>29.1</v>
      </c>
      <c r="N28" s="52">
        <v>0.10467351550127979</v>
      </c>
      <c r="O28" s="52">
        <v>0.36903742634819536</v>
      </c>
      <c r="P28" s="52">
        <v>4.2376891736698782E-3</v>
      </c>
      <c r="Q28" s="52">
        <v>9.2876075798298222E-2</v>
      </c>
      <c r="R28" s="52">
        <v>2.1301749935542769E-3</v>
      </c>
      <c r="S28" s="52">
        <v>0.42704511818500229</v>
      </c>
      <c r="T28" s="8"/>
    </row>
    <row r="29" spans="2:20" x14ac:dyDescent="0.25">
      <c r="J29" s="8"/>
      <c r="K29" s="8"/>
      <c r="L29" s="8"/>
      <c r="M29" s="52">
        <v>30.1</v>
      </c>
      <c r="N29" s="52">
        <v>0.10017362887200414</v>
      </c>
      <c r="O29" s="52">
        <v>0.35418144091978043</v>
      </c>
      <c r="P29" s="52">
        <v>3.4727742644596539E-3</v>
      </c>
      <c r="Q29" s="52">
        <v>9.522359170287116E-2</v>
      </c>
      <c r="R29" s="52">
        <v>2.1837316083716737E-3</v>
      </c>
      <c r="S29" s="52">
        <v>0.44476483263251276</v>
      </c>
      <c r="T29" s="8"/>
    </row>
    <row r="30" spans="2:20" x14ac:dyDescent="0.25">
      <c r="J30" s="8"/>
      <c r="K30" s="8"/>
      <c r="L30" s="8"/>
      <c r="M30" s="52">
        <v>31.1</v>
      </c>
      <c r="N30" s="52">
        <v>9.5886306697776091E-2</v>
      </c>
      <c r="O30" s="52">
        <v>0.33947558959590984</v>
      </c>
      <c r="P30" s="52">
        <v>2.7955481815419344E-3</v>
      </c>
      <c r="Q30" s="52">
        <v>9.7130766242056604E-2</v>
      </c>
      <c r="R30" s="52">
        <v>2.2272422026921338E-3</v>
      </c>
      <c r="S30" s="52">
        <v>0.46248454708002323</v>
      </c>
      <c r="T30" s="8"/>
    </row>
    <row r="31" spans="2:20" x14ac:dyDescent="0.25">
      <c r="J31" s="8"/>
      <c r="K31" s="8"/>
      <c r="L31" s="8"/>
      <c r="M31" s="52">
        <v>32.1</v>
      </c>
      <c r="N31" s="52">
        <v>9.1774315200356324E-2</v>
      </c>
      <c r="O31" s="52">
        <v>0.3248944964241311</v>
      </c>
      <c r="P31" s="52">
        <v>2.2117368485444983E-3</v>
      </c>
      <c r="Q31" s="52">
        <v>9.8653214413201365E-2</v>
      </c>
      <c r="R31" s="52">
        <v>2.2619755862328447E-3</v>
      </c>
      <c r="S31" s="52">
        <v>0.4802042615275337</v>
      </c>
      <c r="T31" s="8"/>
    </row>
    <row r="32" spans="2:20" x14ac:dyDescent="0.25">
      <c r="J32" s="8"/>
      <c r="K32" s="8"/>
      <c r="L32" s="8"/>
      <c r="M32" s="52">
        <v>33.1</v>
      </c>
      <c r="N32" s="52">
        <v>8.780375394125875E-2</v>
      </c>
      <c r="O32" s="52">
        <v>0.31041452973638622</v>
      </c>
      <c r="P32" s="52">
        <v>1.7205459859337636E-3</v>
      </c>
      <c r="Q32" s="52">
        <v>9.9847961615525102E-2</v>
      </c>
      <c r="R32" s="52">
        <v>2.2892327458518148E-3</v>
      </c>
      <c r="S32" s="52">
        <v>0.49792397597504418</v>
      </c>
      <c r="T32" s="8"/>
    </row>
    <row r="33" spans="10:20" x14ac:dyDescent="0.25">
      <c r="J33" s="8"/>
      <c r="K33" s="8"/>
      <c r="L33" s="8"/>
      <c r="M33" s="52">
        <v>34.1</v>
      </c>
      <c r="N33" s="52">
        <v>8.3944885546096887E-2</v>
      </c>
      <c r="O33" s="52">
        <v>0.29601463824787844</v>
      </c>
      <c r="P33" s="52">
        <v>1.316489799562828E-3</v>
      </c>
      <c r="Q33" s="52">
        <v>0.10077002708445153</v>
      </c>
      <c r="R33" s="52">
        <v>2.3102688994555104E-3</v>
      </c>
      <c r="S33" s="52">
        <v>0.51564369042255465</v>
      </c>
      <c r="T33" s="8"/>
    </row>
    <row r="34" spans="10:20" x14ac:dyDescent="0.25">
      <c r="J34" s="8"/>
      <c r="K34" s="8"/>
      <c r="L34" s="8"/>
      <c r="M34" s="52">
        <v>35.1</v>
      </c>
      <c r="N34" s="52">
        <v>8.017244209772173E-2</v>
      </c>
      <c r="O34" s="52">
        <v>0.2816767525484587</v>
      </c>
      <c r="P34" s="52">
        <v>9.910738249168864E-4</v>
      </c>
      <c r="Q34" s="52">
        <v>0.10147008648873307</v>
      </c>
      <c r="R34" s="52">
        <v>2.3262401701043558E-3</v>
      </c>
      <c r="S34" s="52">
        <v>0.53336340487006506</v>
      </c>
      <c r="T34" s="8"/>
    </row>
    <row r="35" spans="10:20" x14ac:dyDescent="0.25">
      <c r="J35" s="8"/>
      <c r="K35" s="8"/>
      <c r="L35" s="8"/>
      <c r="M35" s="52">
        <v>36.1</v>
      </c>
      <c r="N35" s="52">
        <v>7.6465553241082729E-2</v>
      </c>
      <c r="O35" s="52">
        <v>0.26738585630165568</v>
      </c>
      <c r="P35" s="52">
        <v>7.3421448420043773E-4</v>
      </c>
      <c r="Q35" s="52">
        <v>0.1019930847175759</v>
      </c>
      <c r="R35" s="52">
        <v>2.3381719379095291E-3</v>
      </c>
      <c r="S35" s="52">
        <v>0.55108311931757548</v>
      </c>
      <c r="T35" s="8"/>
    </row>
    <row r="36" spans="10:20" x14ac:dyDescent="0.25">
      <c r="J36" s="8"/>
      <c r="K36" s="8"/>
      <c r="L36" s="8"/>
      <c r="M36" s="52">
        <v>37.1</v>
      </c>
      <c r="N36" s="52">
        <v>7.2807423264113741E-2</v>
      </c>
      <c r="O36" s="52">
        <v>0.25312982837112719</v>
      </c>
      <c r="P36" s="52">
        <v>5.3534876156925704E-4</v>
      </c>
      <c r="Q36" s="52">
        <v>0.10237762102547766</v>
      </c>
      <c r="R36" s="52">
        <v>2.3469448126259393E-3</v>
      </c>
      <c r="S36" s="52">
        <v>0.56880283376508589</v>
      </c>
      <c r="T36" s="8"/>
    </row>
    <row r="37" spans="10:20" x14ac:dyDescent="0.25">
      <c r="J37" s="8"/>
      <c r="K37" s="8"/>
      <c r="L37" s="8"/>
      <c r="M37" s="52">
        <v>38.1</v>
      </c>
      <c r="N37" s="52">
        <v>6.9184861730405944E-2</v>
      </c>
      <c r="O37" s="52">
        <v>0.23889914403611026</v>
      </c>
      <c r="P37" s="52">
        <v>3.8423597535440057E-4</v>
      </c>
      <c r="Q37" s="52">
        <v>0.10265591616179204</v>
      </c>
      <c r="R37" s="52">
        <v>2.3532938837406907E-3</v>
      </c>
      <c r="S37" s="52">
        <v>0.58652254821259631</v>
      </c>
      <c r="T37" s="8"/>
    </row>
    <row r="38" spans="10:20" x14ac:dyDescent="0.25">
      <c r="J38" s="8"/>
      <c r="K38" s="8"/>
      <c r="L38" s="8"/>
      <c r="M38" s="52">
        <v>39.1</v>
      </c>
      <c r="N38" s="52">
        <v>6.5587748756323283E-2</v>
      </c>
      <c r="O38" s="52">
        <v>0.22468650594190642</v>
      </c>
      <c r="P38" s="52">
        <v>2.7148327207025531E-4</v>
      </c>
      <c r="Q38" s="52">
        <v>0.10285418221151126</v>
      </c>
      <c r="R38" s="52">
        <v>2.3578171580816627E-3</v>
      </c>
      <c r="S38" s="52">
        <v>0.60424226266010672</v>
      </c>
      <c r="T38" s="8"/>
    </row>
    <row r="39" spans="10:20" x14ac:dyDescent="0.25">
      <c r="J39" s="8"/>
      <c r="K39" s="8"/>
      <c r="L39" s="8"/>
      <c r="M39" s="52">
        <v>40.1</v>
      </c>
      <c r="N39" s="52">
        <v>6.2008494013351526E-2</v>
      </c>
      <c r="O39" s="52">
        <v>0.21048645715044936</v>
      </c>
      <c r="P39" s="52">
        <v>1.8884165463048638E-4</v>
      </c>
      <c r="Q39" s="52">
        <v>0.10299324041900099</v>
      </c>
      <c r="R39" s="52">
        <v>2.3609896549500408E-3</v>
      </c>
      <c r="S39" s="52">
        <v>0.62196197710761714</v>
      </c>
      <c r="T39" s="8"/>
    </row>
    <row r="40" spans="10:20" x14ac:dyDescent="0.25">
      <c r="J40" s="8"/>
      <c r="K40" s="8"/>
      <c r="L40" s="8"/>
      <c r="M40" s="52">
        <v>41.1</v>
      </c>
      <c r="N40" s="52">
        <v>5.8441529204389851E-2</v>
      </c>
      <c r="O40" s="52">
        <v>0.19629501185214335</v>
      </c>
      <c r="P40" s="52">
        <v>1.293243077007587E-4</v>
      </c>
      <c r="Q40" s="52">
        <v>0.10308926275625721</v>
      </c>
      <c r="R40" s="52">
        <v>2.3631803243807695E-3</v>
      </c>
      <c r="S40" s="52">
        <v>0.63968169155512755</v>
      </c>
      <c r="T40" s="8"/>
    </row>
    <row r="41" spans="10:20" x14ac:dyDescent="0.25">
      <c r="J41" s="8"/>
      <c r="K41" s="8"/>
      <c r="L41" s="8"/>
      <c r="M41" s="52">
        <v>42.1</v>
      </c>
      <c r="N41" s="52">
        <v>5.4882857705864999E-2</v>
      </c>
      <c r="O41" s="52">
        <v>0.18210932515474448</v>
      </c>
      <c r="P41" s="52">
        <v>8.7197178393783427E-5</v>
      </c>
      <c r="Q41" s="52">
        <v>0.10315454429029865</v>
      </c>
      <c r="R41" s="52">
        <v>2.3646696680595641E-3</v>
      </c>
      <c r="S41" s="52">
        <v>0.65740140600263797</v>
      </c>
      <c r="T41" s="8"/>
    </row>
    <row r="42" spans="10:20" x14ac:dyDescent="0.25">
      <c r="J42" s="8"/>
      <c r="K42" s="8"/>
      <c r="L42" s="8"/>
      <c r="M42" s="52">
        <v>43.1</v>
      </c>
      <c r="N42" s="52">
        <v>5.1329672482731604E-2</v>
      </c>
      <c r="O42" s="52">
        <v>0.16792741232398764</v>
      </c>
      <c r="P42" s="52">
        <v>5.7885903688383557E-5</v>
      </c>
      <c r="Q42" s="52">
        <v>0.10319824223917487</v>
      </c>
      <c r="R42" s="52">
        <v>2.3656666002685066E-3</v>
      </c>
      <c r="S42" s="52">
        <v>0.67512112045014838</v>
      </c>
      <c r="T42" s="8"/>
    </row>
    <row r="43" spans="10:20" x14ac:dyDescent="0.25">
      <c r="J43" s="8"/>
      <c r="K43" s="8"/>
      <c r="L43" s="8"/>
      <c r="M43" s="52">
        <v>44.1</v>
      </c>
      <c r="N43" s="52">
        <v>4.7780044171319466E-2</v>
      </c>
      <c r="O43" s="52">
        <v>0.15374791987486747</v>
      </c>
      <c r="P43" s="52">
        <v>3.7835259975372047E-5</v>
      </c>
      <c r="Q43" s="52">
        <v>0.1032270421499968</v>
      </c>
      <c r="R43" s="52">
        <v>2.3663236461814482E-3</v>
      </c>
      <c r="S43" s="52">
        <v>0.6928408348976588</v>
      </c>
      <c r="T43" s="8"/>
    </row>
    <row r="44" spans="10:20" x14ac:dyDescent="0.25">
      <c r="M44" s="52">
        <v>45.1</v>
      </c>
      <c r="N44" s="52">
        <v>4.4232675059275313E-2</v>
      </c>
      <c r="O44" s="52">
        <v>0.13956994566598546</v>
      </c>
      <c r="P44" s="52">
        <v>2.4348804607840093E-5</v>
      </c>
      <c r="Q44" s="52">
        <v>0.10324573110586022</v>
      </c>
      <c r="R44" s="52">
        <v>2.3667500191012513E-3</v>
      </c>
      <c r="S44" s="52">
        <v>0.71056054934516921</v>
      </c>
    </row>
    <row r="45" spans="10:20" x14ac:dyDescent="0.25">
      <c r="M45" s="52">
        <v>46.1</v>
      </c>
      <c r="N45" s="52">
        <v>4.0686711089632718E-2</v>
      </c>
      <c r="O45" s="52">
        <v>0.12539290214068344</v>
      </c>
      <c r="P45" s="52">
        <v>1.542829100905393E-5</v>
      </c>
      <c r="Q45" s="52">
        <v>0.10325767223989292</v>
      </c>
      <c r="R45" s="52">
        <v>2.3670224461014803E-3</v>
      </c>
      <c r="S45" s="52">
        <v>0.72828026379267963</v>
      </c>
    </row>
    <row r="46" spans="10:20" x14ac:dyDescent="0.25">
      <c r="M46" s="52">
        <v>47.1</v>
      </c>
      <c r="N46" s="52">
        <v>3.7141602414695683E-2</v>
      </c>
      <c r="O46" s="52">
        <v>0.11121641554594039</v>
      </c>
      <c r="P46" s="52">
        <v>9.6253976204607627E-6</v>
      </c>
      <c r="Q46" s="52">
        <v>0.10326518456796024</v>
      </c>
      <c r="R46" s="52">
        <v>2.3671938335923593E-3</v>
      </c>
      <c r="S46" s="52">
        <v>0.74599997824019004</v>
      </c>
    </row>
    <row r="47" spans="10:20" x14ac:dyDescent="0.25">
      <c r="M47" s="52">
        <v>48.1</v>
      </c>
      <c r="N47" s="52">
        <v>3.3597002856411699E-2</v>
      </c>
      <c r="O47" s="52">
        <v>9.7040253825400297E-2</v>
      </c>
      <c r="P47" s="52">
        <v>5.9126358332122807E-6</v>
      </c>
      <c r="Q47" s="52">
        <v>0.10326983799696471</v>
      </c>
      <c r="R47" s="52">
        <v>2.36729999768875E-3</v>
      </c>
      <c r="S47" s="52">
        <v>0.76371969268770046</v>
      </c>
    </row>
    <row r="48" spans="10:20" x14ac:dyDescent="0.25">
      <c r="M48" s="52">
        <v>49.1</v>
      </c>
      <c r="N48" s="52">
        <v>3.0052699378236951E-2</v>
      </c>
      <c r="O48" s="52">
        <v>8.2864276479643298E-2</v>
      </c>
      <c r="P48" s="52">
        <v>3.5760681433241101E-6</v>
      </c>
      <c r="Q48" s="52">
        <v>0.10327267619007051</v>
      </c>
      <c r="R48" s="52">
        <v>2.3673647486941209E-3</v>
      </c>
      <c r="S48" s="52">
        <v>0.78143940713521087</v>
      </c>
    </row>
    <row r="49" spans="13:19" x14ac:dyDescent="0.25">
      <c r="M49" s="52">
        <v>50.1</v>
      </c>
      <c r="N49" s="52">
        <v>2.6508563915660612E-2</v>
      </c>
      <c r="O49" s="52">
        <v>6.8688400662389598E-2</v>
      </c>
      <c r="P49" s="52">
        <v>2.1295756649463812E-6</v>
      </c>
      <c r="Q49" s="52">
        <v>0.10327438062950621</v>
      </c>
      <c r="R49" s="52">
        <v>2.3674036340563713E-3</v>
      </c>
      <c r="S49" s="52">
        <v>0.79915912158272129</v>
      </c>
    </row>
    <row r="50" spans="13:19" x14ac:dyDescent="0.25">
      <c r="M50" s="52">
        <v>51.1</v>
      </c>
      <c r="N50" s="52">
        <v>2.2964521332168905E-2</v>
      </c>
      <c r="O50" s="52">
        <v>5.4512578881703237E-2</v>
      </c>
      <c r="P50" s="52">
        <v>1.2486575291710659E-6</v>
      </c>
      <c r="Q50" s="52">
        <v>0.10327538847124208</v>
      </c>
      <c r="R50" s="52">
        <v>2.3674266271238691E-3</v>
      </c>
      <c r="S50" s="52">
        <v>0.8168788360302317</v>
      </c>
    </row>
    <row r="51" spans="13:19" x14ac:dyDescent="0.25">
      <c r="M51" s="52">
        <v>52.1</v>
      </c>
      <c r="N51" s="52">
        <v>1.9420528652335716E-2</v>
      </c>
      <c r="O51" s="52">
        <v>4.0336784735863121E-2</v>
      </c>
      <c r="P51" s="52">
        <v>7.2086988474517424E-7</v>
      </c>
      <c r="Q51" s="52">
        <v>0.10327597525017798</v>
      </c>
      <c r="R51" s="52">
        <v>2.3674400139952387E-3</v>
      </c>
      <c r="S51" s="52">
        <v>0.83459855047774212</v>
      </c>
    </row>
    <row r="52" spans="13:19" x14ac:dyDescent="0.25">
      <c r="M52" s="52">
        <v>53.1</v>
      </c>
      <c r="N52" s="52">
        <v>1.587656195088305E-2</v>
      </c>
      <c r="O52" s="52">
        <v>2.616100404270583E-2</v>
      </c>
      <c r="P52" s="52">
        <v>4.0976418886256953E-7</v>
      </c>
      <c r="Q52" s="52">
        <v>0.10327631162877655</v>
      </c>
      <c r="R52" s="52">
        <v>2.3674476881920363E-3</v>
      </c>
      <c r="S52" s="52">
        <v>0.85231826492525253</v>
      </c>
    </row>
    <row r="53" spans="13:19" x14ac:dyDescent="0.25">
      <c r="M53" s="52">
        <v>54.1</v>
      </c>
      <c r="N53" s="52">
        <v>1.2332608291116834E-2</v>
      </c>
      <c r="O53" s="52">
        <v>1.198522948095582E-2</v>
      </c>
      <c r="P53" s="52">
        <v>2.2933746607779347E-7</v>
      </c>
      <c r="Q53" s="52">
        <v>0.10327650149780186</v>
      </c>
      <c r="R53" s="52">
        <v>2.3674520198952781E-3</v>
      </c>
      <c r="S53" s="52">
        <v>0.87003797937276295</v>
      </c>
    </row>
    <row r="54" spans="13:19" x14ac:dyDescent="0.25">
      <c r="M54" s="52">
        <v>54.15676975160698</v>
      </c>
      <c r="N54" s="52">
        <v>1.2131419153908217E-2</v>
      </c>
      <c r="O54" s="52">
        <v>1.1180474378308877E-2</v>
      </c>
      <c r="P54" s="52">
        <v>2.2180069806744672E-7</v>
      </c>
      <c r="Q54" s="52">
        <v>0.10327650930849909</v>
      </c>
      <c r="R54" s="52">
        <v>2.3674521980898123E-3</v>
      </c>
      <c r="S54" s="52">
        <v>0.87104392316049473</v>
      </c>
    </row>
    <row r="55" spans="13:19" x14ac:dyDescent="0.25">
      <c r="M55" s="52">
        <v>54.216334358990139</v>
      </c>
      <c r="N55" s="52">
        <v>1.1920325208654471E-2</v>
      </c>
      <c r="O55" s="52">
        <v>1.0336100042862062E-2</v>
      </c>
      <c r="P55" s="52">
        <v>2.1414750102143368E-7</v>
      </c>
      <c r="Q55" s="52">
        <v>0.10327651722771862</v>
      </c>
      <c r="R55" s="52">
        <v>2.367452378760192E-3</v>
      </c>
      <c r="S55" s="52">
        <v>0.8720993909945024</v>
      </c>
    </row>
    <row r="56" spans="13:19" x14ac:dyDescent="0.25">
      <c r="M56" s="52">
        <v>54.275898966369688</v>
      </c>
      <c r="N56" s="52">
        <v>1.1709231282895291E-2</v>
      </c>
      <c r="O56" s="52">
        <v>9.4917257149926514E-3</v>
      </c>
      <c r="P56" s="52">
        <v>2.0674699536104091E-7</v>
      </c>
      <c r="Q56" s="52">
        <v>0.10327652487347756</v>
      </c>
      <c r="R56" s="52">
        <v>2.367452553191797E-3</v>
      </c>
      <c r="S56" s="52">
        <v>0.87315485882844612</v>
      </c>
    </row>
    <row r="57" spans="13:19" x14ac:dyDescent="0.25">
      <c r="M57" s="52">
        <v>54.335463573745741</v>
      </c>
      <c r="N57" s="52">
        <v>1.1498137375754809E-2</v>
      </c>
      <c r="O57" s="52">
        <v>8.6473513942635395E-3</v>
      </c>
      <c r="P57" s="52">
        <v>1.9959124922076064E-7</v>
      </c>
      <c r="Q57" s="52">
        <v>0.10327653225481254</v>
      </c>
      <c r="R57" s="52">
        <v>2.3674527215907896E-3</v>
      </c>
      <c r="S57" s="52">
        <v>0.8742103266623279</v>
      </c>
    </row>
    <row r="58" spans="13:19" x14ac:dyDescent="0.25">
      <c r="M58" s="52">
        <v>54.395028181118413</v>
      </c>
      <c r="N58" s="52">
        <v>1.1287043486392766E-2</v>
      </c>
      <c r="O58" s="52">
        <v>7.8029770802578698E-3</v>
      </c>
      <c r="P58" s="52">
        <v>1.9267256533643765E-7</v>
      </c>
      <c r="Q58" s="52">
        <v>0.10327653938047623</v>
      </c>
      <c r="R58" s="52">
        <v>2.3674528841568557E-3</v>
      </c>
      <c r="S58" s="52">
        <v>0.87526579449614972</v>
      </c>
    </row>
    <row r="59" spans="13:19" x14ac:dyDescent="0.25">
      <c r="M59" s="52">
        <v>54.454592788816448</v>
      </c>
      <c r="N59" s="52">
        <v>1.10759496128385E-2</v>
      </c>
      <c r="O59" s="52">
        <v>6.9586027679195096E-3</v>
      </c>
      <c r="P59" s="52">
        <v>1.8598347455456952E-7</v>
      </c>
      <c r="Q59" s="52">
        <v>0.10327654625894586</v>
      </c>
      <c r="R59" s="52">
        <v>2.3674530410833956E-3</v>
      </c>
      <c r="S59" s="52">
        <v>0.87632126233573693</v>
      </c>
    </row>
    <row r="60" spans="13:19" x14ac:dyDescent="0.25">
      <c r="M60" s="52">
        <v>54.55854874862257</v>
      </c>
      <c r="N60" s="52">
        <v>1.0707535133183912E-2</v>
      </c>
      <c r="O60" s="52">
        <v>5.4849467725621714E-3</v>
      </c>
      <c r="P60" s="52">
        <v>1.7483770614655373E-7</v>
      </c>
      <c r="Q60" s="52">
        <v>0.10327655769591983</v>
      </c>
      <c r="R60" s="52">
        <v>2.3674533020084051E-3</v>
      </c>
      <c r="S60" s="52">
        <v>0.87816333225861831</v>
      </c>
    </row>
    <row r="61" spans="13:19" x14ac:dyDescent="0.25">
      <c r="M61" s="52">
        <v>54.662504707984162</v>
      </c>
      <c r="N61" s="52">
        <v>1.0339120700551031E-2</v>
      </c>
      <c r="O61" s="52">
        <v>4.0112907996164961E-3</v>
      </c>
      <c r="P61" s="52">
        <v>1.6433233492327686E-7</v>
      </c>
      <c r="Q61" s="52">
        <v>0.10327656844659749</v>
      </c>
      <c r="R61" s="52">
        <v>2.3674535472761374E-3</v>
      </c>
      <c r="S61" s="52">
        <v>0.88000540217362266</v>
      </c>
    </row>
    <row r="62" spans="13:19" x14ac:dyDescent="0.25">
      <c r="M62" s="52">
        <v>54.718352429788432</v>
      </c>
      <c r="N62" s="52">
        <v>1.0141199339911115E-2</v>
      </c>
      <c r="O62" s="52">
        <v>3.2196062373331868E-3</v>
      </c>
      <c r="P62" s="52">
        <v>1.5894070109225345E-7</v>
      </c>
      <c r="Q62" s="52">
        <v>0.10327657395262353</v>
      </c>
      <c r="R62" s="52">
        <v>2.3674536728915231E-3</v>
      </c>
      <c r="S62" s="52">
        <v>0.88099500785653828</v>
      </c>
    </row>
    <row r="63" spans="13:19" x14ac:dyDescent="0.25">
      <c r="M63" s="52">
        <v>54.774200151553387</v>
      </c>
      <c r="N63" s="52">
        <v>9.9432779909550215E-3</v>
      </c>
      <c r="O63" s="52">
        <v>2.4279216795069091E-3</v>
      </c>
      <c r="P63" s="52">
        <v>1.537185244480296E-7</v>
      </c>
      <c r="Q63" s="52">
        <v>0.10327657927787241</v>
      </c>
      <c r="R63" s="52">
        <v>2.367453794382629E-3</v>
      </c>
      <c r="S63" s="52">
        <v>0.88198461353875734</v>
      </c>
    </row>
    <row r="64" spans="13:19" x14ac:dyDescent="0.25">
      <c r="M64" s="52">
        <v>54.832162145764606</v>
      </c>
      <c r="N64" s="52">
        <v>9.7378637848171256E-3</v>
      </c>
      <c r="O64" s="52">
        <v>1.6062656818835216E-3</v>
      </c>
      <c r="P64" s="52">
        <v>1.4847242076735618E-7</v>
      </c>
      <c r="Q64" s="52">
        <v>0.10327658461963839</v>
      </c>
      <c r="R64" s="52">
        <v>2.3674539162505588E-3</v>
      </c>
      <c r="S64" s="52">
        <v>0.88301168352498838</v>
      </c>
    </row>
    <row r="65" spans="13:19" x14ac:dyDescent="0.25">
      <c r="M65" s="52">
        <v>54.890124139975832</v>
      </c>
      <c r="N65" s="52">
        <v>9.5324495900247514E-3</v>
      </c>
      <c r="O65" s="52">
        <v>7.8460968794979904E-4</v>
      </c>
      <c r="P65" s="52">
        <v>1.4339788139304607E-7</v>
      </c>
      <c r="Q65" s="52">
        <v>0.10327658977896696</v>
      </c>
      <c r="R65" s="52">
        <v>2.3674540339563314E-3</v>
      </c>
      <c r="S65" s="52">
        <v>0.88403875351121952</v>
      </c>
    </row>
    <row r="66" spans="13:19" x14ac:dyDescent="0.25">
      <c r="M66" s="52">
        <v>54.896486928211964</v>
      </c>
      <c r="N66" s="52">
        <v>9.509900210880785E-3</v>
      </c>
      <c r="O66" s="52">
        <v>6.9441225511345406E-4</v>
      </c>
      <c r="P66" s="52">
        <v>1.4285104297536872E-7</v>
      </c>
      <c r="Q66" s="52">
        <v>0.10327659033447796</v>
      </c>
      <c r="R66" s="52">
        <v>2.3674540466298512E-3</v>
      </c>
      <c r="S66" s="52">
        <v>0.88415150030185374</v>
      </c>
    </row>
    <row r="67" spans="13:19" x14ac:dyDescent="0.25">
      <c r="M67" s="52">
        <v>54.903193096974931</v>
      </c>
      <c r="N67" s="52">
        <v>9.4861339097665181E-3</v>
      </c>
      <c r="O67" s="52">
        <v>5.9934713839801838E-4</v>
      </c>
      <c r="P67" s="52">
        <v>1.4227685362538009E-7</v>
      </c>
      <c r="Q67" s="52">
        <v>0.10327659091767522</v>
      </c>
      <c r="R67" s="52">
        <v>2.3674540599350094E-3</v>
      </c>
      <c r="S67" s="52">
        <v>0.88427033169737035</v>
      </c>
    </row>
    <row r="68" spans="13:19" x14ac:dyDescent="0.25">
      <c r="M68" s="52">
        <v>54.91022942005182</v>
      </c>
      <c r="N68" s="52">
        <v>9.4611975596894486E-3</v>
      </c>
      <c r="O68" s="52">
        <v>4.9960182958353166E-4</v>
      </c>
      <c r="P68" s="52">
        <v>1.4167677085601879E-7</v>
      </c>
      <c r="Q68" s="52">
        <v>0.10327659152706394</v>
      </c>
      <c r="R68" s="52">
        <v>2.3674540738377039E-3</v>
      </c>
      <c r="S68" s="52">
        <v>0.88439501333305326</v>
      </c>
    </row>
    <row r="69" spans="13:19" x14ac:dyDescent="0.25">
      <c r="M69" s="52">
        <v>54.917265743128709</v>
      </c>
      <c r="N69" s="52">
        <v>9.4362612097692866E-3</v>
      </c>
      <c r="O69" s="52">
        <v>3.9985652081870221E-4</v>
      </c>
      <c r="P69" s="52">
        <v>1.4107911069401255E-7</v>
      </c>
      <c r="Q69" s="52">
        <v>0.1032765921338822</v>
      </c>
      <c r="R69" s="52">
        <v>2.3674540876817557E-3</v>
      </c>
      <c r="S69" s="52">
        <v>0.88451969496873606</v>
      </c>
    </row>
    <row r="70" spans="13:19" x14ac:dyDescent="0.25">
      <c r="M70" s="52">
        <v>54.929545983189186</v>
      </c>
      <c r="N70" s="52">
        <v>9.3927407009353793E-3</v>
      </c>
      <c r="O70" s="52">
        <v>2.2577464278006278E-4</v>
      </c>
      <c r="P70" s="52">
        <v>1.4004181184374805E-7</v>
      </c>
      <c r="Q70" s="52">
        <v>0.10327659318681336</v>
      </c>
      <c r="R70" s="52">
        <v>2.3674541117035008E-3</v>
      </c>
      <c r="S70" s="52">
        <v>0.88473729731595452</v>
      </c>
    </row>
    <row r="71" spans="13:19" x14ac:dyDescent="0.25">
      <c r="M71" s="52">
        <v>54.936506982075379</v>
      </c>
      <c r="N71" s="52">
        <v>9.3680712963098729E-3</v>
      </c>
      <c r="O71" s="52">
        <v>1.2709711267001053E-4</v>
      </c>
      <c r="P71" s="52">
        <v>1.3945706928660862E-7</v>
      </c>
      <c r="Q71" s="52">
        <v>0.10327659378022064</v>
      </c>
      <c r="R71" s="52">
        <v>2.3674541252415924E-3</v>
      </c>
      <c r="S71" s="52">
        <v>0.88486064422848731</v>
      </c>
    </row>
    <row r="72" spans="13:19" x14ac:dyDescent="0.25">
      <c r="M72" s="52">
        <v>54.93870430266842</v>
      </c>
      <c r="N72" s="52">
        <v>9.3602841106673485E-3</v>
      </c>
      <c r="O72" s="52">
        <v>9.5948397886666726E-5</v>
      </c>
      <c r="P72" s="52">
        <v>1.392729742111954E-7</v>
      </c>
      <c r="Q72" s="52">
        <v>0.10327659396702155</v>
      </c>
      <c r="R72" s="52">
        <v>2.3674541295032993E-3</v>
      </c>
      <c r="S72" s="52">
        <v>0.88489958012194569</v>
      </c>
    </row>
    <row r="73" spans="13:19" x14ac:dyDescent="0.25">
      <c r="M73" s="52">
        <v>54.940901623261674</v>
      </c>
      <c r="N73" s="52">
        <v>9.3524969250390298E-3</v>
      </c>
      <c r="O73" s="52">
        <v>6.4799683105021863E-5</v>
      </c>
      <c r="P73" s="52">
        <v>1.390891117376719E-7</v>
      </c>
      <c r="Q73" s="52">
        <v>0.10327659415357586</v>
      </c>
      <c r="R73" s="52">
        <v>2.36745413375938E-3</v>
      </c>
      <c r="S73" s="52">
        <v>0.88493851601540774</v>
      </c>
    </row>
    <row r="74" spans="13:19" x14ac:dyDescent="0.25">
      <c r="M74" s="52">
        <v>54.944736527367077</v>
      </c>
      <c r="N74" s="52">
        <v>9.3389062318334996E-3</v>
      </c>
      <c r="O74" s="52">
        <v>1.0436958550157258E-5</v>
      </c>
      <c r="P74" s="52">
        <v>1.3876877960341037E-7</v>
      </c>
      <c r="Q74" s="52">
        <v>0.10327659447857251</v>
      </c>
      <c r="R74" s="52">
        <v>2.3674541411739074E-3</v>
      </c>
      <c r="S74" s="52">
        <v>0.88500646942108907</v>
      </c>
    </row>
    <row r="75" spans="13:19" x14ac:dyDescent="0.25">
      <c r="M75" s="52">
        <v>54.945080942656887</v>
      </c>
      <c r="N75" s="52">
        <v>9.3376856426344215E-3</v>
      </c>
      <c r="O75" s="52">
        <v>5.5546060805745198E-6</v>
      </c>
      <c r="P75" s="52">
        <v>1.3874004494142803E-7</v>
      </c>
      <c r="Q75" s="52">
        <v>0.10327659450772403</v>
      </c>
      <c r="R75" s="52">
        <v>2.3674541418389748E-3</v>
      </c>
      <c r="S75" s="52">
        <v>0.88501257236167585</v>
      </c>
    </row>
    <row r="76" spans="13:19" x14ac:dyDescent="0.25">
      <c r="M76" s="52">
        <v>54.945332272055346</v>
      </c>
      <c r="N76" s="52">
        <v>9.33679494481068E-3</v>
      </c>
      <c r="O76" s="52">
        <v>1.9918179420922734E-6</v>
      </c>
      <c r="P76" s="52">
        <v>1.3871908005497322E-7</v>
      </c>
      <c r="Q76" s="52">
        <v>0.10327659452899289</v>
      </c>
      <c r="R76" s="52">
        <v>2.367454142324206E-3</v>
      </c>
      <c r="S76" s="52">
        <v>0.88501702584684883</v>
      </c>
    </row>
    <row r="77" spans="13:19" x14ac:dyDescent="0.25">
      <c r="M77" s="52">
        <v>54.945433412555026</v>
      </c>
      <c r="N77" s="52">
        <v>9.3364365083384929E-3</v>
      </c>
      <c r="O77" s="52">
        <v>5.5807332338176294E-7</v>
      </c>
      <c r="P77" s="52">
        <v>1.3871064417734523E-7</v>
      </c>
      <c r="Q77" s="52">
        <v>0.10327659453755104</v>
      </c>
      <c r="R77" s="52">
        <v>2.367454142519453E-3</v>
      </c>
      <c r="S77" s="52">
        <v>0.88501881802762217</v>
      </c>
    </row>
    <row r="78" spans="13:19" x14ac:dyDescent="0.25">
      <c r="M78" s="52">
        <v>54.945990695755306</v>
      </c>
      <c r="N78" s="52">
        <v>9.3272816521463905E-3</v>
      </c>
      <c r="O78" s="52">
        <v>0</v>
      </c>
      <c r="P78" s="52">
        <v>1.3866417089328286E-7</v>
      </c>
      <c r="Q78" s="52">
        <v>0.10327659458469704</v>
      </c>
      <c r="R78" s="52">
        <v>2.3674541435950497E-3</v>
      </c>
      <c r="S78" s="52">
        <v>0.88502869292679753</v>
      </c>
    </row>
    <row r="79" spans="13:19" x14ac:dyDescent="0.25">
      <c r="M79" s="52">
        <v>54.946462436970727</v>
      </c>
      <c r="N79" s="52">
        <v>9.3189225310379188E-3</v>
      </c>
      <c r="O79" s="52">
        <v>0</v>
      </c>
      <c r="P79" s="52">
        <v>1.3862484190498921E-7</v>
      </c>
      <c r="Q79" s="52">
        <v>0.10327659462459386</v>
      </c>
      <c r="R79" s="52">
        <v>2.3674541445052625E-3</v>
      </c>
      <c r="S79" s="52">
        <v>0.88503705204642791</v>
      </c>
    </row>
    <row r="80" spans="13:19" x14ac:dyDescent="0.25">
      <c r="M80" s="52">
        <v>55.044777907401205</v>
      </c>
      <c r="N80" s="52">
        <v>7.5768001979872011E-3</v>
      </c>
      <c r="O80" s="52">
        <v>0</v>
      </c>
      <c r="P80" s="52">
        <v>1.3063975588720809E-7</v>
      </c>
      <c r="Q80" s="52">
        <v>0.1032766026967699</v>
      </c>
      <c r="R80" s="52">
        <v>2.3674543286652172E-3</v>
      </c>
      <c r="S80" s="52">
        <v>0.88677917410822871</v>
      </c>
    </row>
    <row r="81" spans="13:19" x14ac:dyDescent="0.25">
      <c r="M81" s="52">
        <v>55.143093377831683</v>
      </c>
      <c r="N81" s="52">
        <v>5.8346779332624603E-3</v>
      </c>
      <c r="O81" s="52">
        <v>0</v>
      </c>
      <c r="P81" s="52">
        <v>1.230635253864507E-7</v>
      </c>
      <c r="Q81" s="52">
        <v>0.10327661030240812</v>
      </c>
      <c r="R81" s="52">
        <v>2.367454502181501E-3</v>
      </c>
      <c r="S81" s="52">
        <v>0.88852129617002951</v>
      </c>
    </row>
    <row r="82" spans="13:19" x14ac:dyDescent="0.25">
      <c r="M82" s="52">
        <v>55.241408848262161</v>
      </c>
      <c r="N82" s="52">
        <v>4.0925557299306258E-3</v>
      </c>
      <c r="O82" s="52">
        <v>0</v>
      </c>
      <c r="P82" s="52">
        <v>1.1587854663569589E-7</v>
      </c>
      <c r="Q82" s="52">
        <v>0.10327661746549804</v>
      </c>
      <c r="R82" s="52">
        <v>2.3674546656014153E-3</v>
      </c>
      <c r="S82" s="52">
        <v>0.89026341823183031</v>
      </c>
    </row>
    <row r="83" spans="13:19" x14ac:dyDescent="0.25">
      <c r="M83" s="52">
        <v>55.297138531058053</v>
      </c>
      <c r="N83" s="52">
        <v>3.1050416091140893E-3</v>
      </c>
      <c r="O83" s="52">
        <v>0</v>
      </c>
      <c r="P83" s="52">
        <v>1.1197301884567393E-7</v>
      </c>
      <c r="Q83" s="52">
        <v>0.10327662133809873</v>
      </c>
      <c r="R83" s="52">
        <v>2.3674547539515658E-3</v>
      </c>
      <c r="S83" s="52">
        <v>0.89125093229722385</v>
      </c>
    </row>
    <row r="84" spans="13:19" x14ac:dyDescent="0.25">
      <c r="M84" s="52">
        <v>55.395454001488531</v>
      </c>
      <c r="N84" s="52">
        <v>1.3629194892467351E-3</v>
      </c>
      <c r="O84" s="52">
        <v>0</v>
      </c>
      <c r="P84" s="52">
        <v>1.0536698796958178E-7</v>
      </c>
      <c r="Q84" s="52">
        <v>0.1032766278535516</v>
      </c>
      <c r="R84" s="52">
        <v>2.3674549025961816E-3</v>
      </c>
      <c r="S84" s="52">
        <v>0.89299305435902465</v>
      </c>
    </row>
    <row r="85" spans="13:19" x14ac:dyDescent="0.25">
      <c r="M85" s="52">
        <v>55.405344704822788</v>
      </c>
      <c r="N85" s="52">
        <v>1.1876590472668161E-3</v>
      </c>
      <c r="O85" s="52">
        <v>0</v>
      </c>
      <c r="P85" s="52">
        <v>1.047219718827973E-7</v>
      </c>
      <c r="Q85" s="52">
        <v>0.10327662848732067</v>
      </c>
      <c r="R85" s="52">
        <v>2.3674549170550935E-3</v>
      </c>
      <c r="S85" s="52">
        <v>0.89316831479779268</v>
      </c>
    </row>
    <row r="86" spans="13:19" x14ac:dyDescent="0.25">
      <c r="M86" s="52">
        <v>55.417045093683662</v>
      </c>
      <c r="N86" s="52">
        <v>9.8033149451909633E-4</v>
      </c>
      <c r="O86" s="52">
        <v>0</v>
      </c>
      <c r="P86" s="52">
        <v>1.0396347065641868E-7</v>
      </c>
      <c r="Q86" s="52">
        <v>0.10327662923203994</v>
      </c>
      <c r="R86" s="52">
        <v>2.3674549340452415E-3</v>
      </c>
      <c r="S86" s="52">
        <v>0.89337564234733224</v>
      </c>
    </row>
    <row r="87" spans="13:19" x14ac:dyDescent="0.25">
      <c r="M87" s="52">
        <v>55.437465358877404</v>
      </c>
      <c r="N87" s="52">
        <v>6.1849022225384681E-4</v>
      </c>
      <c r="O87" s="52">
        <v>0</v>
      </c>
      <c r="P87" s="52">
        <v>1.0265137728035261E-7</v>
      </c>
      <c r="Q87" s="52">
        <v>0.10327663051886514</v>
      </c>
      <c r="R87" s="52">
        <v>2.3674549634030836E-3</v>
      </c>
      <c r="S87" s="52">
        <v>0.89373748361550787</v>
      </c>
    </row>
    <row r="88" spans="13:19" x14ac:dyDescent="0.25">
      <c r="M88" s="52">
        <v>55.449040494477842</v>
      </c>
      <c r="N88" s="52">
        <v>4.1338212324191711E-4</v>
      </c>
      <c r="O88" s="52">
        <v>0</v>
      </c>
      <c r="P88" s="52">
        <v>1.0191417968322915E-7</v>
      </c>
      <c r="Q88" s="52">
        <v>0.10327663124106727</v>
      </c>
      <c r="R88" s="52">
        <v>2.3674549798795223E-3</v>
      </c>
      <c r="S88" s="52">
        <v>0.8939425917130388</v>
      </c>
    </row>
    <row r="89" spans="13:19" x14ac:dyDescent="0.25">
      <c r="M89" s="52">
        <v>55.469460759671584</v>
      </c>
      <c r="N89" s="52">
        <v>5.1540853899184743E-5</v>
      </c>
      <c r="O89" s="52">
        <v>0</v>
      </c>
      <c r="P89" s="52">
        <v>1.0062512598723365E-7</v>
      </c>
      <c r="Q89" s="52">
        <v>0.10327663250250936</v>
      </c>
      <c r="R89" s="52">
        <v>2.3674550086582704E-3</v>
      </c>
      <c r="S89" s="52">
        <v>0.89430443298121443</v>
      </c>
    </row>
    <row r="90" spans="13:19" x14ac:dyDescent="0.25">
      <c r="M90" s="52">
        <v>55.471654714203694</v>
      </c>
      <c r="N90" s="52">
        <v>1.2664606062146499E-5</v>
      </c>
      <c r="O90" s="52">
        <v>0</v>
      </c>
      <c r="P90" s="52">
        <v>1.0048749656404867E-7</v>
      </c>
      <c r="Q90" s="52">
        <v>0.10327663263708571</v>
      </c>
      <c r="R90" s="52">
        <v>2.3674550117285171E-3</v>
      </c>
      <c r="S90" s="52">
        <v>0.89434330922903427</v>
      </c>
    </row>
    <row r="91" spans="13:19" x14ac:dyDescent="0.25">
      <c r="M91" s="52">
        <v>55.472295535783608</v>
      </c>
      <c r="N91" s="52">
        <v>1.3094306531940026E-6</v>
      </c>
      <c r="O91" s="52">
        <v>0</v>
      </c>
      <c r="P91" s="52">
        <v>1.004473286646393E-7</v>
      </c>
      <c r="Q91" s="52">
        <v>0.10327663267635873</v>
      </c>
      <c r="R91" s="52">
        <v>2.3674550126244979E-3</v>
      </c>
      <c r="S91" s="52">
        <v>0.89435466440444211</v>
      </c>
    </row>
    <row r="92" spans="13:19" x14ac:dyDescent="0.25">
      <c r="M92" s="52">
        <v>55.472361698991826</v>
      </c>
      <c r="N92" s="52">
        <v>1.3703749667994086E-7</v>
      </c>
      <c r="O92" s="52">
        <v>0</v>
      </c>
      <c r="P92" s="52">
        <v>1.0044318224424081E-7</v>
      </c>
      <c r="Q92" s="52">
        <v>0.10327663268041268</v>
      </c>
      <c r="R92" s="52">
        <v>2.3674550127169851E-3</v>
      </c>
      <c r="S92" s="52">
        <v>0.89435583679759867</v>
      </c>
    </row>
    <row r="93" spans="13:19" x14ac:dyDescent="0.25">
      <c r="M93" s="52">
        <v>55.472798633368363</v>
      </c>
      <c r="N93" s="52">
        <v>0</v>
      </c>
      <c r="O93" s="52">
        <v>0</v>
      </c>
      <c r="P93" s="52">
        <v>1.0041580391060353E-7</v>
      </c>
      <c r="Q93" s="52">
        <v>0.10327663270718027</v>
      </c>
      <c r="R93" s="52">
        <v>2.3674550133276654E-3</v>
      </c>
      <c r="S93" s="52">
        <v>0.89435654248075869</v>
      </c>
    </row>
    <row r="94" spans="13:19" x14ac:dyDescent="0.25">
      <c r="M94" s="52">
        <v>55.47317036671042</v>
      </c>
      <c r="N94" s="52">
        <v>0</v>
      </c>
      <c r="O94" s="52">
        <v>0</v>
      </c>
      <c r="P94" s="52">
        <v>1.0039251700446316E-7</v>
      </c>
      <c r="Q94" s="52">
        <v>0.10327663272994775</v>
      </c>
      <c r="R94" s="52">
        <v>2.3674550138470868E-3</v>
      </c>
      <c r="S94" s="52">
        <v>0.89435654248075869</v>
      </c>
    </row>
    <row r="95" spans="13:19" x14ac:dyDescent="0.25">
      <c r="M95" s="52">
        <v>56.47317036671042</v>
      </c>
      <c r="N95" s="52">
        <v>0</v>
      </c>
      <c r="O95" s="52">
        <v>0</v>
      </c>
      <c r="P95" s="52">
        <v>5.3796659359497653E-8</v>
      </c>
      <c r="Q95" s="52">
        <v>0.10327667828647136</v>
      </c>
      <c r="R95" s="52">
        <v>2.3674560531811262E-3</v>
      </c>
      <c r="S95" s="52">
        <v>0.89435654248075869</v>
      </c>
    </row>
    <row r="96" spans="13:19" x14ac:dyDescent="0.25">
      <c r="M96" s="52">
        <v>57.47317036671042</v>
      </c>
      <c r="N96" s="52">
        <v>0</v>
      </c>
      <c r="O96" s="52">
        <v>0</v>
      </c>
      <c r="P96" s="52">
        <v>2.8827652145758677E-8</v>
      </c>
      <c r="Q96" s="52">
        <v>0.10327670269853767</v>
      </c>
      <c r="R96" s="52">
        <v>2.367456610122031E-3</v>
      </c>
      <c r="S96" s="52">
        <v>0.89435654248075869</v>
      </c>
    </row>
    <row r="97" spans="13:19" x14ac:dyDescent="0.25">
      <c r="M97" s="52">
        <v>58.47317036671042</v>
      </c>
      <c r="N97" s="52">
        <v>0</v>
      </c>
      <c r="O97" s="52">
        <v>0</v>
      </c>
      <c r="P97" s="52">
        <v>1.5447679059092884E-8</v>
      </c>
      <c r="Q97" s="52">
        <v>0.1032767157800666</v>
      </c>
      <c r="R97" s="52">
        <v>2.3674569085661884E-3</v>
      </c>
      <c r="S97" s="52">
        <v>0.89435654248075869</v>
      </c>
    </row>
    <row r="98" spans="13:19" x14ac:dyDescent="0.25">
      <c r="M98" s="52">
        <v>59.47317036671042</v>
      </c>
      <c r="N98" s="52">
        <v>0</v>
      </c>
      <c r="O98" s="52">
        <v>0</v>
      </c>
      <c r="P98" s="52">
        <v>8.2778433396576767E-9</v>
      </c>
      <c r="Q98" s="52">
        <v>0.10327672278997707</v>
      </c>
      <c r="R98" s="52">
        <v>2.3674570684914411E-3</v>
      </c>
      <c r="S98" s="52">
        <v>0.89435654248075869</v>
      </c>
    </row>
    <row r="99" spans="13:19" x14ac:dyDescent="0.25">
      <c r="M99" s="52">
        <v>60.47317036671042</v>
      </c>
      <c r="N99" s="52">
        <v>0</v>
      </c>
      <c r="O99" s="52">
        <v>0</v>
      </c>
      <c r="P99" s="52">
        <v>4.4357919460775449E-9</v>
      </c>
      <c r="Q99" s="52">
        <v>0.1032767265463304</v>
      </c>
      <c r="R99" s="52">
        <v>2.3674571541895052E-3</v>
      </c>
      <c r="S99" s="52">
        <v>0.89435654248075869</v>
      </c>
    </row>
    <row r="100" spans="13:19" x14ac:dyDescent="0.25">
      <c r="M100" s="52">
        <v>61.47317036671042</v>
      </c>
      <c r="N100" s="52">
        <v>0</v>
      </c>
      <c r="O100" s="52">
        <v>0</v>
      </c>
      <c r="P100" s="52">
        <v>2.3769778409094786E-9</v>
      </c>
      <c r="Q100" s="52">
        <v>0.10327672855922206</v>
      </c>
      <c r="R100" s="52">
        <v>2.3674572001119473E-3</v>
      </c>
      <c r="S100" s="52">
        <v>0.89435654248075869</v>
      </c>
    </row>
    <row r="101" spans="13:19" x14ac:dyDescent="0.25">
      <c r="M101" s="52">
        <v>62.47317036671042</v>
      </c>
      <c r="N101" s="52">
        <v>0</v>
      </c>
      <c r="O101" s="52">
        <v>0</v>
      </c>
      <c r="P101" s="52">
        <v>1.2737350454795012E-9</v>
      </c>
      <c r="Q101" s="52">
        <v>0.1032767296378567</v>
      </c>
      <c r="R101" s="52">
        <v>2.3674572247200962E-3</v>
      </c>
      <c r="S101" s="52">
        <v>0.89435654248075869</v>
      </c>
    </row>
    <row r="102" spans="13:19" x14ac:dyDescent="0.25">
      <c r="M102" s="52">
        <v>63.47317036671042</v>
      </c>
      <c r="N102" s="52">
        <v>0</v>
      </c>
      <c r="O102" s="52">
        <v>0</v>
      </c>
      <c r="P102" s="52">
        <v>6.8254778742990048E-10</v>
      </c>
      <c r="Q102" s="52">
        <v>0.10327673021585736</v>
      </c>
      <c r="R102" s="52">
        <v>2.3674572379066986E-3</v>
      </c>
      <c r="S102" s="52">
        <v>0.89435654248075869</v>
      </c>
    </row>
    <row r="103" spans="13:19" x14ac:dyDescent="0.25">
      <c r="M103" s="52">
        <v>64.47317036671042</v>
      </c>
      <c r="N103" s="52">
        <v>0</v>
      </c>
      <c r="O103" s="52">
        <v>0</v>
      </c>
      <c r="P103" s="52">
        <v>3.6575226832207802E-10</v>
      </c>
      <c r="Q103" s="52">
        <v>0.10327673052558665</v>
      </c>
      <c r="R103" s="52">
        <v>2.3674572449729138E-3</v>
      </c>
      <c r="S103" s="52">
        <v>0.89435654248075869</v>
      </c>
    </row>
    <row r="104" spans="13:19" x14ac:dyDescent="0.25">
      <c r="M104" s="52">
        <v>65.47317036671042</v>
      </c>
      <c r="N104" s="52">
        <v>0</v>
      </c>
      <c r="O104" s="52">
        <v>0</v>
      </c>
      <c r="P104" s="52">
        <v>1.9599319526983948E-10</v>
      </c>
      <c r="Q104" s="52">
        <v>0.1032767306915592</v>
      </c>
      <c r="R104" s="52">
        <v>2.3674572487594387E-3</v>
      </c>
      <c r="S104" s="52">
        <v>0.89435654248075869</v>
      </c>
    </row>
    <row r="105" spans="13:19" x14ac:dyDescent="0.25">
      <c r="M105" s="52">
        <v>66.47317036671042</v>
      </c>
      <c r="N105" s="52">
        <v>0</v>
      </c>
      <c r="O105" s="52">
        <v>0</v>
      </c>
      <c r="P105" s="52">
        <v>1.0502554849025567E-10</v>
      </c>
      <c r="Q105" s="52">
        <v>0.10327673078049779</v>
      </c>
      <c r="R105" s="52">
        <v>2.3674572507884984E-3</v>
      </c>
      <c r="S105" s="52">
        <v>0.89435654248075869</v>
      </c>
    </row>
    <row r="106" spans="13:19" x14ac:dyDescent="0.25">
      <c r="M106" s="52">
        <v>67.47317036671042</v>
      </c>
      <c r="N106" s="52">
        <v>0</v>
      </c>
      <c r="O106" s="52">
        <v>0</v>
      </c>
      <c r="P106" s="52">
        <v>5.6279330619068994E-11</v>
      </c>
      <c r="Q106" s="52">
        <v>0.10327673082815671</v>
      </c>
      <c r="R106" s="52">
        <v>2.367457251875797E-3</v>
      </c>
      <c r="S106" s="52">
        <v>0.89435654248075869</v>
      </c>
    </row>
    <row r="107" spans="13:19" x14ac:dyDescent="0.25">
      <c r="M107" s="52">
        <v>68.47317036671042</v>
      </c>
      <c r="N107" s="52">
        <v>0</v>
      </c>
      <c r="O107" s="52">
        <v>0</v>
      </c>
      <c r="P107" s="52">
        <v>3.015802440893081E-11</v>
      </c>
      <c r="Q107" s="52">
        <v>0.10327673085369538</v>
      </c>
      <c r="R107" s="52">
        <v>2.3674572524584403E-3</v>
      </c>
      <c r="S107" s="52">
        <v>0.89435654248075869</v>
      </c>
    </row>
    <row r="108" spans="13:19" x14ac:dyDescent="0.25">
      <c r="M108" s="52">
        <v>69.47317036671042</v>
      </c>
      <c r="N108" s="52">
        <v>0</v>
      </c>
      <c r="O108" s="52">
        <v>0</v>
      </c>
      <c r="P108" s="52">
        <v>1.6160576649458243E-11</v>
      </c>
      <c r="Q108" s="52">
        <v>0.10327673086738061</v>
      </c>
      <c r="R108" s="52">
        <v>2.3674572527706576E-3</v>
      </c>
      <c r="S108" s="52">
        <v>0.89435654248075869</v>
      </c>
    </row>
    <row r="109" spans="13:19" x14ac:dyDescent="0.25">
      <c r="M109" s="52">
        <v>70</v>
      </c>
      <c r="N109" s="52">
        <v>0</v>
      </c>
      <c r="O109" s="52">
        <v>0</v>
      </c>
      <c r="P109" s="52">
        <v>1.1756178649216554E-11</v>
      </c>
      <c r="Q109" s="52">
        <v>0.10327673087168676</v>
      </c>
      <c r="R109" s="52">
        <v>2.3674572528688985E-3</v>
      </c>
      <c r="S109" s="52">
        <v>0.89435654248075858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93A2-8DE5-4C2F-A9C9-55CCEECFA63F}">
  <sheetPr codeName="Sheet14"/>
  <dimension ref="B1:AH502"/>
  <sheetViews>
    <sheetView zoomScale="85" zoomScaleNormal="85" workbookViewId="0">
      <selection activeCell="W39" sqref="W39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18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5.3159143342531396E-3</v>
      </c>
      <c r="J3" s="52">
        <f>I3*C11</f>
        <v>600000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105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1.2403800113257327E-2</v>
      </c>
      <c r="J4" s="52">
        <f>I4*C11</f>
        <v>1400000</v>
      </c>
      <c r="K4" s="81" t="s">
        <v>69</v>
      </c>
      <c r="L4" s="81"/>
      <c r="M4" s="52">
        <v>5.0999999999999996</v>
      </c>
      <c r="N4" s="52">
        <v>0.24617144767705357</v>
      </c>
      <c r="O4" s="52">
        <v>0.74580427511135028</v>
      </c>
      <c r="P4" s="52">
        <v>5.7886530702829701E-4</v>
      </c>
      <c r="Q4" s="52">
        <v>5.535859556974481E-3</v>
      </c>
      <c r="R4" s="52">
        <v>1.3758090284217271E-4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0.24045124563895226</v>
      </c>
      <c r="O5" s="52">
        <v>0.73315282227259049</v>
      </c>
      <c r="P5" s="52">
        <v>8.028541786238067E-4</v>
      </c>
      <c r="Q5" s="52">
        <v>5.9542655318477302E-3</v>
      </c>
      <c r="R5" s="52">
        <v>1.4712648572403204E-4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0.23459371542295893</v>
      </c>
      <c r="O6" s="52">
        <v>0.72041499573001522</v>
      </c>
      <c r="P6" s="52">
        <v>1.0912184977911533E-3</v>
      </c>
      <c r="Q6" s="52">
        <v>6.528444118806629E-3</v>
      </c>
      <c r="R6" s="52">
        <v>1.6022589065596546E-4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0.22856775450049158</v>
      </c>
      <c r="O7" s="52">
        <v>0.70756996414996387</v>
      </c>
      <c r="P7" s="52">
        <v>1.4528520442119908E-3</v>
      </c>
      <c r="Q7" s="52">
        <v>7.300475378961304E-3</v>
      </c>
      <c r="R7" s="52">
        <v>1.7783913908872329E-4</v>
      </c>
      <c r="S7" s="52">
        <v>5.4931114787282437E-2</v>
      </c>
      <c r="U7" s="79" t="s">
        <v>60</v>
      </c>
      <c r="V7" s="79"/>
      <c r="W7" s="79"/>
      <c r="X7" s="82">
        <f>_xlfn.AGGREGATE(4,6,P3:P502)</f>
        <v>7.2633164901788009E-3</v>
      </c>
      <c r="Y7" s="82"/>
      <c r="AC7" s="52">
        <f ca="1">MATCH(Z8,INDIRECT(ADDRESS(AC2,16)&amp;":"&amp;ADDRESS(AC3,16)),-1)</f>
        <v>16</v>
      </c>
      <c r="AE7" s="52" t="s">
        <v>61</v>
      </c>
      <c r="AF7" s="52">
        <f ca="1">INDEX(INDIRECT(ADDRESS(AC2,16)&amp;":"&amp;ADDRESS(AC3,16)),AC7)</f>
        <v>5.7844369723300884E-4</v>
      </c>
      <c r="AG7" s="52" t="s">
        <v>63</v>
      </c>
      <c r="AH7" s="52">
        <f ca="1">INDEX(INDIRECT(ADDRESS(AC2,13)&amp;":"&amp;ADDRESS(AC3,13)),AC7)</f>
        <v>34.1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0.22234154836164663</v>
      </c>
      <c r="O8" s="52">
        <v>0.6945956335882153</v>
      </c>
      <c r="P8" s="52">
        <v>1.8938540724306556E-3</v>
      </c>
      <c r="Q8" s="52">
        <v>8.3171021139112032E-3</v>
      </c>
      <c r="R8" s="52">
        <v>2.0103262900319715E-4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17</v>
      </c>
      <c r="AE8" s="52" t="s">
        <v>62</v>
      </c>
      <c r="AF8" s="52">
        <f ca="1">INDEX(INDIRECT(ADDRESS(AC2,16)&amp;":"&amp;ADDRESS(AC3,16)),AC8)</f>
        <v>4.1443823371970585E-4</v>
      </c>
      <c r="AG8" s="52" t="s">
        <v>64</v>
      </c>
      <c r="AH8" s="52">
        <f ca="1">INDEX(INDIRECT(ADDRESS(AC2,13)&amp;":"&amp;ADDRESS(AC3,13)),AC8)</f>
        <v>35.1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0.21588530772644995</v>
      </c>
      <c r="O9" s="52">
        <v>0.68147013266005263</v>
      </c>
      <c r="P9" s="52">
        <v>2.4156306023508669E-3</v>
      </c>
      <c r="Q9" s="52">
        <v>9.6274580241023904E-3</v>
      </c>
      <c r="R9" s="52">
        <v>2.3092730474068727E-4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34.578299292917436</v>
      </c>
      <c r="Y9" s="80"/>
      <c r="AG9" s="52" t="s">
        <v>65</v>
      </c>
      <c r="AH9" s="52">
        <f ca="1">(AH8-AH7)/(AF8-AF7) *(Z8-AF7) + AH7</f>
        <v>34.578299292917436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0.2091747984121281</v>
      </c>
      <c r="O10" s="52">
        <v>0.66817383979467926</v>
      </c>
      <c r="P10" s="52">
        <v>3.012892514677225E-3</v>
      </c>
      <c r="Q10" s="52">
        <v>1.1279591791841626E-2</v>
      </c>
      <c r="R10" s="52">
        <v>2.6861935685980657E-4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5.7844369723300884E-4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0.20219537405728871</v>
      </c>
      <c r="O11" s="52">
        <v>0.65469184786528134</v>
      </c>
      <c r="P11" s="52">
        <v>3.6719058715945448E-3</v>
      </c>
      <c r="Q11" s="52">
        <v>1.3315825304632387E-2</v>
      </c>
      <c r="R11" s="52">
        <v>3.1507432387850657E-4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7.4168719647090361E-2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0.19494597574182526</v>
      </c>
      <c r="O12" s="52">
        <v>0.64101662406659976</v>
      </c>
      <c r="P12" s="52">
        <v>4.3694712193578875E-3</v>
      </c>
      <c r="Q12" s="52">
        <v>1.5767240630169307E-2</v>
      </c>
      <c r="R12" s="52">
        <v>3.7100131721281947E-4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1.7033822865526339E-3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0.18744235171306631</v>
      </c>
      <c r="O13" s="52">
        <v>0.62715048284123698</v>
      </c>
      <c r="P13" s="52">
        <v>5.0731445717397692E-3</v>
      </c>
      <c r="Q13" s="52">
        <v>1.8647898285788445E-2</v>
      </c>
      <c r="R13" s="52">
        <v>4.3672111582302136E-4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7.6450545630875999E-2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0.3</v>
      </c>
      <c r="J14" s="79" t="s">
        <v>98</v>
      </c>
      <c r="K14" s="79"/>
      <c r="L14" s="79"/>
      <c r="M14" s="52">
        <v>15.1</v>
      </c>
      <c r="N14" s="52">
        <v>0.17971867127173644</v>
      </c>
      <c r="O14" s="52">
        <v>0.61310739230009192</v>
      </c>
      <c r="P14" s="52">
        <v>5.7430963773441772E-3</v>
      </c>
      <c r="Q14" s="52">
        <v>2.1949675720480039E-2</v>
      </c>
      <c r="R14" s="52">
        <v>5.1204841049143368E-4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0.7</v>
      </c>
      <c r="J15" s="79" t="s">
        <v>99</v>
      </c>
      <c r="K15" s="79"/>
      <c r="L15" s="79"/>
      <c r="M15" s="52">
        <v>16.100000000000001</v>
      </c>
      <c r="N15" s="52">
        <v>0.17182684914921539</v>
      </c>
      <c r="O15" s="52">
        <v>0.59891363297624234</v>
      </c>
      <c r="P15" s="52">
        <v>6.3357018211579966E-3</v>
      </c>
      <c r="Q15" s="52">
        <v>2.5638773588641913E-2</v>
      </c>
      <c r="R15" s="52">
        <v>5.9621209737591857E-4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0.16383329044190773</v>
      </c>
      <c r="O16" s="52">
        <v>0.58460696018826619</v>
      </c>
      <c r="P16" s="52">
        <v>6.8085065432306798E-3</v>
      </c>
      <c r="Q16" s="52">
        <v>2.9654862206590523E-2</v>
      </c>
      <c r="R16" s="52">
        <v>6.8783580512802179E-4</v>
      </c>
      <c r="S16" s="52">
        <v>0.21440854481487667</v>
      </c>
      <c r="T16" s="8"/>
      <c r="X16" s="52">
        <f ca="1">ROUND(X13*100,4)</f>
        <v>7.6451000000000002</v>
      </c>
      <c r="Y16" s="52">
        <f>ROUND(X7*100,4)</f>
        <v>0.72629999999999995</v>
      </c>
      <c r="Z16" s="52">
        <f ca="1">ROUND(X9,4)</f>
        <v>34.578299999999999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0.15581333757966745</v>
      </c>
      <c r="O17" s="52">
        <v>0.57023418480539412</v>
      </c>
      <c r="P17" s="52">
        <v>7.1257476797475143E-3</v>
      </c>
      <c r="Q17" s="52">
        <v>3.3913478102622505E-2</v>
      </c>
      <c r="R17" s="52">
        <v>7.8499257018113005E-4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0.14784427533198383</v>
      </c>
      <c r="O18" s="52">
        <v>0.55584742322361635</v>
      </c>
      <c r="P18" s="52">
        <v>7.2633164901788009E-3</v>
      </c>
      <c r="Q18" s="52">
        <v>3.8311677429684249E-2</v>
      </c>
      <c r="R18" s="52">
        <v>8.8533381463903784E-4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0.1399981194125984</v>
      </c>
      <c r="O19" s="52">
        <v>0.54149957469258747</v>
      </c>
      <c r="P19" s="52">
        <v>7.2120769659947464E-3</v>
      </c>
      <c r="Q19" s="52">
        <v>4.273626371587886E-2</v>
      </c>
      <c r="R19" s="52">
        <v>9.8627705553229602E-4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0.13233543933552194</v>
      </c>
      <c r="O20" s="52">
        <v>0.52723975950782087</v>
      </c>
      <c r="P20" s="52">
        <v>6.9788305468991649E-3</v>
      </c>
      <c r="Q20" s="52">
        <v>4.707334408287895E-2</v>
      </c>
      <c r="R20" s="52">
        <v>1.0852239219603529E-3</v>
      </c>
      <c r="S20" s="52">
        <v>0.28528740260491853</v>
      </c>
      <c r="T20" s="8"/>
    </row>
    <row r="21" spans="2:20" x14ac:dyDescent="0.25">
      <c r="K21" s="8"/>
      <c r="L21" s="8"/>
      <c r="M21" s="52">
        <v>22.1</v>
      </c>
      <c r="N21" s="52">
        <v>0.1249011487356223</v>
      </c>
      <c r="O21" s="52">
        <v>0.51310943731639724</v>
      </c>
      <c r="P21" s="52">
        <v>6.5848120881010913E-3</v>
      </c>
      <c r="Q21" s="52">
        <v>5.1217710624051657E-2</v>
      </c>
      <c r="R21" s="52">
        <v>1.1797741833985485E-3</v>
      </c>
      <c r="S21" s="52">
        <v>0.303007117052429</v>
      </c>
      <c r="T21" s="8"/>
    </row>
    <row r="22" spans="2:20" x14ac:dyDescent="0.25">
      <c r="J22" s="8"/>
      <c r="K22" s="8"/>
      <c r="L22" s="8"/>
      <c r="M22" s="52">
        <v>23.1</v>
      </c>
      <c r="N22" s="52">
        <v>0.1177226736329794</v>
      </c>
      <c r="O22" s="52">
        <v>0.49913973485440671</v>
      </c>
      <c r="P22" s="52">
        <v>6.0621954288222245E-3</v>
      </c>
      <c r="Q22" s="52">
        <v>5.5080660426873471E-2</v>
      </c>
      <c r="R22" s="52">
        <v>1.2679041569785587E-3</v>
      </c>
      <c r="S22" s="52">
        <v>0.32072683149993947</v>
      </c>
      <c r="T22" s="8"/>
    </row>
    <row r="23" spans="2:20" x14ac:dyDescent="0.25">
      <c r="J23" s="8"/>
      <c r="K23" s="8"/>
      <c r="L23" s="8"/>
      <c r="M23" s="52">
        <v>24.1</v>
      </c>
      <c r="N23" s="52">
        <v>0.11081037551086259</v>
      </c>
      <c r="O23" s="52">
        <v>0.48535022151894142</v>
      </c>
      <c r="P23" s="52">
        <v>5.4494770467605636E-3</v>
      </c>
      <c r="Q23" s="52">
        <v>5.8595292425235312E-2</v>
      </c>
      <c r="R23" s="52">
        <v>1.3480875507500298E-3</v>
      </c>
      <c r="S23" s="52">
        <v>0.33844654594744994</v>
      </c>
      <c r="T23" s="8"/>
    </row>
    <row r="24" spans="2:20" x14ac:dyDescent="0.25">
      <c r="J24" s="8"/>
      <c r="K24" s="8"/>
      <c r="L24" s="8"/>
      <c r="M24" s="52">
        <v>25.1</v>
      </c>
      <c r="N24" s="52">
        <v>0.10415971889048031</v>
      </c>
      <c r="O24" s="52">
        <v>0.4717490759889999</v>
      </c>
      <c r="P24" s="52">
        <v>4.7867015770064582E-3</v>
      </c>
      <c r="Q24" s="52">
        <v>6.1718893253602088E-2</v>
      </c>
      <c r="R24" s="52">
        <v>1.4193498949506644E-3</v>
      </c>
      <c r="S24" s="52">
        <v>0.35616626039496041</v>
      </c>
      <c r="T24" s="8"/>
    </row>
    <row r="25" spans="2:20" x14ac:dyDescent="0.25">
      <c r="J25" s="8"/>
      <c r="K25" s="8"/>
      <c r="L25" s="8"/>
      <c r="M25" s="52">
        <v>26.1</v>
      </c>
      <c r="N25" s="52">
        <v>9.7754498426952274E-2</v>
      </c>
      <c r="O25" s="52">
        <v>0.45833436509622871</v>
      </c>
      <c r="P25" s="52">
        <v>4.1113286501512497E-3</v>
      </c>
      <c r="Q25" s="52">
        <v>6.4432572757709514E-2</v>
      </c>
      <c r="R25" s="52">
        <v>1.4812602264871765E-3</v>
      </c>
      <c r="S25" s="52">
        <v>0.37388597484247088</v>
      </c>
      <c r="T25" s="8"/>
    </row>
    <row r="26" spans="2:20" x14ac:dyDescent="0.25">
      <c r="J26" s="8"/>
      <c r="K26" s="8"/>
      <c r="L26" s="8"/>
      <c r="M26" s="52">
        <v>27.1</v>
      </c>
      <c r="N26" s="52">
        <v>9.1570456793564778E-2</v>
      </c>
      <c r="O26" s="52">
        <v>0.44509604279500375</v>
      </c>
      <c r="P26" s="52">
        <v>3.4552312241098006E-3</v>
      </c>
      <c r="Q26" s="52">
        <v>6.6738707140886089E-2</v>
      </c>
      <c r="R26" s="52">
        <v>1.533872756454002E-3</v>
      </c>
      <c r="S26" s="52">
        <v>0.39160568928998135</v>
      </c>
      <c r="T26" s="8"/>
    </row>
    <row r="27" spans="2:20" x14ac:dyDescent="0.25">
      <c r="J27" s="8"/>
      <c r="K27" s="8"/>
      <c r="L27" s="8"/>
      <c r="M27" s="52">
        <v>28.1</v>
      </c>
      <c r="N27" s="52">
        <v>8.5578761921178512E-2</v>
      </c>
      <c r="O27" s="52">
        <v>0.43201826693559664</v>
      </c>
      <c r="P27" s="52">
        <v>2.8429869042498248E-3</v>
      </c>
      <c r="Q27" s="52">
        <v>6.8656944755873514E-2</v>
      </c>
      <c r="R27" s="52">
        <v>1.5776357456094739E-3</v>
      </c>
      <c r="S27" s="52">
        <v>0.40932540373749182</v>
      </c>
      <c r="T27" s="8"/>
    </row>
    <row r="28" spans="2:20" x14ac:dyDescent="0.25">
      <c r="J28" s="8"/>
      <c r="K28" s="8"/>
      <c r="L28" s="8"/>
      <c r="M28" s="52">
        <v>29.1</v>
      </c>
      <c r="N28" s="52">
        <v>7.9748995241100545E-2</v>
      </c>
      <c r="O28" s="52">
        <v>0.41908169418277647</v>
      </c>
      <c r="P28" s="52">
        <v>2.2913634317495929E-3</v>
      </c>
      <c r="Q28" s="52">
        <v>7.0219543821104471E-2</v>
      </c>
      <c r="R28" s="52">
        <v>1.613285138266442E-3</v>
      </c>
      <c r="S28" s="52">
        <v>0.42704511818500229</v>
      </c>
      <c r="T28" s="8"/>
    </row>
    <row r="29" spans="2:20" x14ac:dyDescent="0.25">
      <c r="J29" s="8"/>
      <c r="K29" s="8"/>
      <c r="L29" s="8"/>
      <c r="M29" s="52">
        <v>30.1</v>
      </c>
      <c r="N29" s="52">
        <v>7.4051476537805E-2</v>
      </c>
      <c r="O29" s="52">
        <v>0.40626551189753018</v>
      </c>
      <c r="P29" s="52">
        <v>1.8097430937855702E-3</v>
      </c>
      <c r="Q29" s="52">
        <v>7.1466697920883449E-2</v>
      </c>
      <c r="R29" s="52">
        <v>1.6417379174828415E-3</v>
      </c>
      <c r="S29" s="52">
        <v>0.44476483263251276</v>
      </c>
      <c r="T29" s="8"/>
    </row>
    <row r="30" spans="2:20" x14ac:dyDescent="0.25">
      <c r="J30" s="8"/>
      <c r="K30" s="8"/>
      <c r="L30" s="8"/>
      <c r="M30" s="52">
        <v>31.1</v>
      </c>
      <c r="N30" s="52">
        <v>6.8458887618402714E-2</v>
      </c>
      <c r="O30" s="52">
        <v>0.39354906935454836</v>
      </c>
      <c r="P30" s="52">
        <v>1.4011725854461777E-3</v>
      </c>
      <c r="Q30" s="52">
        <v>7.2442327275182267E-2</v>
      </c>
      <c r="R30" s="52">
        <v>1.6639960863970296E-3</v>
      </c>
      <c r="S30" s="52">
        <v>0.46248454708002323</v>
      </c>
      <c r="T30" s="8"/>
    </row>
    <row r="31" spans="2:20" x14ac:dyDescent="0.25">
      <c r="J31" s="8"/>
      <c r="K31" s="8"/>
      <c r="L31" s="8"/>
      <c r="M31" s="52">
        <v>32.1</v>
      </c>
      <c r="N31" s="52">
        <v>6.2947249017061099E-2</v>
      </c>
      <c r="O31" s="52">
        <v>0.3809130598025332</v>
      </c>
      <c r="P31" s="52">
        <v>1.0637380585544671E-3</v>
      </c>
      <c r="Q31" s="52">
        <v>7.3190623748819642E-2</v>
      </c>
      <c r="R31" s="52">
        <v>1.6810678454976793E-3</v>
      </c>
      <c r="S31" s="52">
        <v>0.4802042615275337</v>
      </c>
      <c r="T31" s="8"/>
    </row>
    <row r="32" spans="2:20" x14ac:dyDescent="0.25">
      <c r="J32" s="8"/>
      <c r="K32" s="8"/>
      <c r="L32" s="8"/>
      <c r="M32" s="52">
        <v>33.1</v>
      </c>
      <c r="N32" s="52">
        <v>5.74963560513456E-2</v>
      </c>
      <c r="O32" s="52">
        <v>0.36834027081811105</v>
      </c>
      <c r="P32" s="52">
        <v>7.920189667598921E-4</v>
      </c>
      <c r="Q32" s="52">
        <v>7.3753469487772019E-2</v>
      </c>
      <c r="R32" s="52">
        <v>1.6939087009670566E-3</v>
      </c>
      <c r="S32" s="52">
        <v>0.49792397597504418</v>
      </c>
      <c r="T32" s="8"/>
    </row>
    <row r="33" spans="10:20" x14ac:dyDescent="0.25">
      <c r="J33" s="8"/>
      <c r="K33" s="8"/>
      <c r="L33" s="8"/>
      <c r="M33" s="52">
        <v>34.1</v>
      </c>
      <c r="N33" s="52">
        <v>5.2089801898284833E-2</v>
      </c>
      <c r="O33" s="52">
        <v>0.35581596204828431</v>
      </c>
      <c r="P33" s="52">
        <v>5.7844369723300884E-4</v>
      </c>
      <c r="Q33" s="52">
        <v>7.4168719647090361E-2</v>
      </c>
      <c r="R33" s="52">
        <v>1.7033822865526339E-3</v>
      </c>
      <c r="S33" s="52">
        <v>0.51564369042255465</v>
      </c>
      <c r="T33" s="8"/>
    </row>
    <row r="34" spans="10:20" x14ac:dyDescent="0.25">
      <c r="J34" s="8"/>
      <c r="K34" s="8"/>
      <c r="L34" s="8"/>
      <c r="M34" s="52">
        <v>35.1</v>
      </c>
      <c r="N34" s="52">
        <v>4.6714715341417322E-2</v>
      </c>
      <c r="O34" s="52">
        <v>0.34332794999005684</v>
      </c>
      <c r="P34" s="52">
        <v>4.1443823371970585E-4</v>
      </c>
      <c r="Q34" s="52">
        <v>7.4469252863840596E-2</v>
      </c>
      <c r="R34" s="52">
        <v>1.7102387009002306E-3</v>
      </c>
      <c r="S34" s="52">
        <v>0.53336340487006506</v>
      </c>
      <c r="T34" s="8"/>
    </row>
    <row r="35" spans="10:20" x14ac:dyDescent="0.25">
      <c r="J35" s="8"/>
      <c r="K35" s="8"/>
      <c r="L35" s="8"/>
      <c r="M35" s="52">
        <v>36.1</v>
      </c>
      <c r="N35" s="52">
        <v>4.1361327351012195E-2</v>
      </c>
      <c r="O35" s="52">
        <v>0.33086648389782086</v>
      </c>
      <c r="P35" s="52">
        <v>2.9131720700839884E-4</v>
      </c>
      <c r="Q35" s="52">
        <v>7.4682645158691649E-2</v>
      </c>
      <c r="R35" s="52">
        <v>1.7151070678910892E-3</v>
      </c>
      <c r="S35" s="52">
        <v>0.55108311931757548</v>
      </c>
      <c r="T35" s="8"/>
    </row>
    <row r="36" spans="10:20" x14ac:dyDescent="0.25">
      <c r="J36" s="8"/>
      <c r="K36" s="8"/>
      <c r="L36" s="8"/>
      <c r="M36" s="52">
        <v>37.1</v>
      </c>
      <c r="N36" s="52">
        <v>3.6022459831224526E-2</v>
      </c>
      <c r="O36" s="52">
        <v>0.31842399042490044</v>
      </c>
      <c r="P36" s="52">
        <v>2.0091102087173169E-4</v>
      </c>
      <c r="Q36" s="52">
        <v>7.4831306310014015E-2</v>
      </c>
      <c r="R36" s="52">
        <v>1.7184986479030387E-3</v>
      </c>
      <c r="S36" s="52">
        <v>0.56880283376508589</v>
      </c>
      <c r="T36" s="8"/>
    </row>
    <row r="37" spans="10:20" x14ac:dyDescent="0.25">
      <c r="J37" s="8"/>
      <c r="K37" s="8"/>
      <c r="L37" s="8"/>
      <c r="M37" s="52">
        <v>38.1</v>
      </c>
      <c r="N37" s="52">
        <v>3.0693006305809727E-2</v>
      </c>
      <c r="O37" s="52">
        <v>0.30599475179182595</v>
      </c>
      <c r="P37" s="52">
        <v>1.359529283897184E-4</v>
      </c>
      <c r="Q37" s="52">
        <v>7.4932923795412068E-2</v>
      </c>
      <c r="R37" s="52">
        <v>1.7208169659657937E-3</v>
      </c>
      <c r="S37" s="52">
        <v>0.58652254821259631</v>
      </c>
      <c r="T37" s="8"/>
    </row>
    <row r="38" spans="10:20" x14ac:dyDescent="0.25">
      <c r="J38" s="8"/>
      <c r="K38" s="8"/>
      <c r="L38" s="8"/>
      <c r="M38" s="52">
        <v>39.1</v>
      </c>
      <c r="N38" s="52">
        <v>2.5369451363233857E-2</v>
      </c>
      <c r="O38" s="52">
        <v>0.29357456681280492</v>
      </c>
      <c r="P38" s="52">
        <v>9.0267395169828821E-5</v>
      </c>
      <c r="Q38" s="52">
        <v>7.5001079878601509E-2</v>
      </c>
      <c r="R38" s="52">
        <v>1.7223718900826988E-3</v>
      </c>
      <c r="S38" s="52">
        <v>0.60424226266010672</v>
      </c>
      <c r="T38" s="8"/>
    </row>
    <row r="39" spans="10:20" x14ac:dyDescent="0.25">
      <c r="J39" s="8"/>
      <c r="K39" s="8"/>
      <c r="L39" s="8"/>
      <c r="M39" s="52">
        <v>40.1</v>
      </c>
      <c r="N39" s="52">
        <v>2.0049455594635564E-2</v>
      </c>
      <c r="O39" s="52">
        <v>0.2811604286955679</v>
      </c>
      <c r="P39" s="52">
        <v>5.8808128146296068E-5</v>
      </c>
      <c r="Q39" s="52">
        <v>7.5045935246199416E-2</v>
      </c>
      <c r="R39" s="52">
        <v>1.7233952278331501E-3</v>
      </c>
      <c r="S39" s="52">
        <v>0.62196197710761714</v>
      </c>
      <c r="T39" s="8"/>
    </row>
    <row r="40" spans="10:20" x14ac:dyDescent="0.25">
      <c r="J40" s="8"/>
      <c r="K40" s="8"/>
      <c r="L40" s="8"/>
      <c r="M40" s="52">
        <v>41.1</v>
      </c>
      <c r="N40" s="52">
        <v>1.4731516802593679E-2</v>
      </c>
      <c r="O40" s="52">
        <v>0.26875023991016728</v>
      </c>
      <c r="P40" s="52">
        <v>3.7593430510821535E-5</v>
      </c>
      <c r="Q40" s="52">
        <v>7.5074902216530792E-2</v>
      </c>
      <c r="R40" s="52">
        <v>1.7240560850692787E-3</v>
      </c>
      <c r="S40" s="52">
        <v>0.63968169155512755</v>
      </c>
      <c r="T40" s="8"/>
    </row>
    <row r="41" spans="10:20" x14ac:dyDescent="0.25">
      <c r="J41" s="8"/>
      <c r="K41" s="8"/>
      <c r="L41" s="8"/>
      <c r="M41" s="52">
        <v>42.1</v>
      </c>
      <c r="N41" s="52">
        <v>9.414706846483812E-3</v>
      </c>
      <c r="O41" s="52">
        <v>0.25634257353138612</v>
      </c>
      <c r="P41" s="52">
        <v>2.3580725755509341E-5</v>
      </c>
      <c r="Q41" s="52">
        <v>7.5093258035976052E-2</v>
      </c>
      <c r="R41" s="52">
        <v>1.7244748577599225E-3</v>
      </c>
      <c r="S41" s="52">
        <v>0.65740140600263797</v>
      </c>
      <c r="T41" s="8"/>
    </row>
    <row r="42" spans="10:20" x14ac:dyDescent="0.25">
      <c r="J42" s="8"/>
      <c r="K42" s="8"/>
      <c r="L42" s="8"/>
      <c r="M42" s="52">
        <v>43.1</v>
      </c>
      <c r="N42" s="52">
        <v>4.0984763584404511E-3</v>
      </c>
      <c r="O42" s="52">
        <v>0.24393648257386302</v>
      </c>
      <c r="P42" s="52">
        <v>1.451357674944236E-5</v>
      </c>
      <c r="Q42" s="52">
        <v>7.5104671787822028E-2</v>
      </c>
      <c r="R42" s="52">
        <v>1.7247352529760084E-3</v>
      </c>
      <c r="S42" s="52">
        <v>0.67512112045014838</v>
      </c>
      <c r="T42" s="8"/>
    </row>
    <row r="43" spans="10:20" x14ac:dyDescent="0.25">
      <c r="J43" s="8"/>
      <c r="K43" s="8"/>
      <c r="L43" s="8"/>
      <c r="M43" s="52">
        <v>43.176116809567475</v>
      </c>
      <c r="N43" s="52">
        <v>3.6938356771713562E-3</v>
      </c>
      <c r="O43" s="52">
        <v>0.24299221594365222</v>
      </c>
      <c r="P43" s="52">
        <v>1.3976328383603521E-5</v>
      </c>
      <c r="Q43" s="52">
        <v>7.5105333129518184E-2</v>
      </c>
      <c r="R43" s="52">
        <v>1.7247503409344818E-3</v>
      </c>
      <c r="S43" s="52">
        <v>0.67646988858033952</v>
      </c>
      <c r="T43" s="8"/>
    </row>
    <row r="44" spans="10:20" x14ac:dyDescent="0.25">
      <c r="M44" s="52">
        <v>43.25223361847948</v>
      </c>
      <c r="N44" s="52">
        <v>3.2891964030023106E-3</v>
      </c>
      <c r="O44" s="52">
        <v>0.24204795458281136</v>
      </c>
      <c r="P44" s="52">
        <v>1.3457490056072164E-5</v>
      </c>
      <c r="Q44" s="52">
        <v>7.5105969955623478E-2</v>
      </c>
      <c r="R44" s="52">
        <v>1.724764869590224E-3</v>
      </c>
      <c r="S44" s="52">
        <v>0.67781865669891594</v>
      </c>
    </row>
    <row r="45" spans="10:20" x14ac:dyDescent="0.25">
      <c r="M45" s="52">
        <v>43.328350426755939</v>
      </c>
      <c r="N45" s="52">
        <v>2.88455844666171E-3</v>
      </c>
      <c r="O45" s="52">
        <v>0.24110369829122974</v>
      </c>
      <c r="P45" s="52">
        <v>1.2956490124607377E-5</v>
      </c>
      <c r="Q45" s="52">
        <v>7.510658310761191E-2</v>
      </c>
      <c r="R45" s="52">
        <v>1.7247788581407615E-3</v>
      </c>
      <c r="S45" s="52">
        <v>0.67916742480623071</v>
      </c>
    </row>
    <row r="46" spans="10:20" x14ac:dyDescent="0.25">
      <c r="M46" s="52">
        <v>43.404467234416252</v>
      </c>
      <c r="N46" s="52">
        <v>2.4799217232194738E-3</v>
      </c>
      <c r="O46" s="52">
        <v>0.24015944687575741</v>
      </c>
      <c r="P46" s="52">
        <v>1.2472772432642744E-5</v>
      </c>
      <c r="Q46" s="52">
        <v>7.5107173400776064E-2</v>
      </c>
      <c r="R46" s="52">
        <v>1.724792325186314E-3</v>
      </c>
      <c r="S46" s="52">
        <v>0.68051619290262755</v>
      </c>
    </row>
    <row r="47" spans="10:20" x14ac:dyDescent="0.25">
      <c r="M47" s="52">
        <v>43.537311387176473</v>
      </c>
      <c r="N47" s="52">
        <v>1.7737253084041476E-3</v>
      </c>
      <c r="O47" s="52">
        <v>0.23851148714789469</v>
      </c>
      <c r="P47" s="52">
        <v>1.1668347692356799E-5</v>
      </c>
      <c r="Q47" s="52">
        <v>7.5108151207419802E-2</v>
      </c>
      <c r="R47" s="52">
        <v>1.7248146330282683E-3</v>
      </c>
      <c r="S47" s="52">
        <v>0.68287015335556023</v>
      </c>
    </row>
    <row r="48" spans="10:20" x14ac:dyDescent="0.25">
      <c r="M48" s="52">
        <v>43.670155523765793</v>
      </c>
      <c r="N48" s="52">
        <v>1.0675320812101935E-3</v>
      </c>
      <c r="O48" s="52">
        <v>0.23686354094349168</v>
      </c>
      <c r="P48" s="52">
        <v>1.0912155020872758E-5</v>
      </c>
      <c r="Q48" s="52">
        <v>7.5109065799641744E-2</v>
      </c>
      <c r="R48" s="52">
        <v>1.7248354986859837E-3</v>
      </c>
      <c r="S48" s="52">
        <v>0.68522411352194901</v>
      </c>
    </row>
    <row r="49" spans="13:19" x14ac:dyDescent="0.25">
      <c r="M49" s="52">
        <v>43.745457485447673</v>
      </c>
      <c r="N49" s="52">
        <v>6.6723160610653812E-4</v>
      </c>
      <c r="O49" s="52">
        <v>0.23592941735962908</v>
      </c>
      <c r="P49" s="52">
        <v>1.0503923101192786E-5</v>
      </c>
      <c r="Q49" s="52">
        <v>7.5109557611901426E-2</v>
      </c>
      <c r="R49" s="52">
        <v>1.7248467189719474E-3</v>
      </c>
      <c r="S49" s="52">
        <v>0.68655844278028932</v>
      </c>
    </row>
    <row r="50" spans="13:19" x14ac:dyDescent="0.25">
      <c r="M50" s="52">
        <v>43.760603156774067</v>
      </c>
      <c r="N50" s="52">
        <v>5.8671827393180927E-4</v>
      </c>
      <c r="O50" s="52">
        <v>0.23574153522279129</v>
      </c>
      <c r="P50" s="52">
        <v>1.0423542618552833E-5</v>
      </c>
      <c r="Q50" s="52">
        <v>7.5109654284864172E-2</v>
      </c>
      <c r="R50" s="52">
        <v>1.7248489244848554E-3</v>
      </c>
      <c r="S50" s="52">
        <v>0.68682681975130888</v>
      </c>
    </row>
    <row r="51" spans="13:19" x14ac:dyDescent="0.25">
      <c r="M51" s="52">
        <v>43.776566195858088</v>
      </c>
      <c r="N51" s="52">
        <v>5.0185990698644407E-4</v>
      </c>
      <c r="O51" s="52">
        <v>0.23554351380125127</v>
      </c>
      <c r="P51" s="52">
        <v>1.033944130155386E-5</v>
      </c>
      <c r="Q51" s="52">
        <v>7.5109755374116391E-2</v>
      </c>
      <c r="R51" s="52">
        <v>1.7248512307517193E-3</v>
      </c>
      <c r="S51" s="52">
        <v>0.68710968024559216</v>
      </c>
    </row>
    <row r="52" spans="13:19" x14ac:dyDescent="0.25">
      <c r="M52" s="52">
        <v>43.793315118098064</v>
      </c>
      <c r="N52" s="52">
        <v>4.1282387997947442E-4</v>
      </c>
      <c r="O52" s="52">
        <v>0.23533574368559601</v>
      </c>
      <c r="P52" s="52">
        <v>1.0251875748962957E-5</v>
      </c>
      <c r="Q52" s="52">
        <v>7.5109860563135677E-2</v>
      </c>
      <c r="R52" s="52">
        <v>1.724853630551345E-3</v>
      </c>
      <c r="S52" s="52">
        <v>0.68740646636498803</v>
      </c>
    </row>
    <row r="53" spans="13:19" x14ac:dyDescent="0.25">
      <c r="M53" s="52">
        <v>43.810064040340556</v>
      </c>
      <c r="N53" s="52">
        <v>3.237878914791755E-4</v>
      </c>
      <c r="O53" s="52">
        <v>0.23512797375527419</v>
      </c>
      <c r="P53" s="52">
        <v>1.0164997772954673E-5</v>
      </c>
      <c r="Q53" s="52">
        <v>7.5109964861024031E-2</v>
      </c>
      <c r="R53" s="52">
        <v>1.7248560100205628E-3</v>
      </c>
      <c r="S53" s="52">
        <v>0.68770325248442854</v>
      </c>
    </row>
    <row r="54" spans="13:19" x14ac:dyDescent="0.25">
      <c r="M54" s="52">
        <v>43.844643732590093</v>
      </c>
      <c r="N54" s="52">
        <v>1.3996501371158404E-4</v>
      </c>
      <c r="O54" s="52">
        <v>0.23469901418169448</v>
      </c>
      <c r="P54" s="52">
        <v>9.9877843875016363E-6</v>
      </c>
      <c r="Q54" s="52">
        <v>7.5110177404412268E-2</v>
      </c>
      <c r="R54" s="52">
        <v>1.7248608590204582E-3</v>
      </c>
      <c r="S54" s="52">
        <v>0.68831599475677319</v>
      </c>
    </row>
    <row r="55" spans="13:19" x14ac:dyDescent="0.25">
      <c r="M55" s="52">
        <v>43.850747476610401</v>
      </c>
      <c r="N55" s="52">
        <v>1.0751801512324483E-4</v>
      </c>
      <c r="O55" s="52">
        <v>0.23462329758370909</v>
      </c>
      <c r="P55" s="52">
        <v>9.9568029514624617E-6</v>
      </c>
      <c r="Q55" s="52">
        <v>7.5110214534235609E-2</v>
      </c>
      <c r="R55" s="52">
        <v>1.7248617061063683E-3</v>
      </c>
      <c r="S55" s="52">
        <v>0.68842415135787371</v>
      </c>
    </row>
    <row r="56" spans="13:19" x14ac:dyDescent="0.25">
      <c r="M56" s="52">
        <v>43.856851220611553</v>
      </c>
      <c r="N56" s="52">
        <v>7.5071021465782629E-5</v>
      </c>
      <c r="O56" s="52">
        <v>0.23454758100985093</v>
      </c>
      <c r="P56" s="52">
        <v>9.9259106120290347E-6</v>
      </c>
      <c r="Q56" s="52">
        <v>7.5110251548871562E-2</v>
      </c>
      <c r="R56" s="52">
        <v>1.7248625505643744E-3</v>
      </c>
      <c r="S56" s="52">
        <v>0.68853230795863485</v>
      </c>
    </row>
    <row r="57" spans="13:19" x14ac:dyDescent="0.25">
      <c r="M57" s="52">
        <v>43.867503864520096</v>
      </c>
      <c r="N57" s="52">
        <v>1.8442467056779012E-5</v>
      </c>
      <c r="O57" s="52">
        <v>0.23441543566574635</v>
      </c>
      <c r="P57" s="52">
        <v>9.8722080718135441E-6</v>
      </c>
      <c r="Q57" s="52">
        <v>7.5110315874225675E-2</v>
      </c>
      <c r="R57" s="52">
        <v>1.7248640180936069E-3</v>
      </c>
      <c r="S57" s="52">
        <v>0.68872106976680525</v>
      </c>
    </row>
    <row r="58" spans="13:19" x14ac:dyDescent="0.25">
      <c r="M58" s="52">
        <v>43.870336098922699</v>
      </c>
      <c r="N58" s="52">
        <v>3.3865508586837539E-6</v>
      </c>
      <c r="O58" s="52">
        <v>0.23438030199719889</v>
      </c>
      <c r="P58" s="52">
        <v>9.8579754888940555E-6</v>
      </c>
      <c r="Q58" s="52">
        <v>7.5110332917855363E-2</v>
      </c>
      <c r="R58" s="52">
        <v>1.7248644069297841E-3</v>
      </c>
      <c r="S58" s="52">
        <v>0.6887712561516679</v>
      </c>
    </row>
    <row r="59" spans="13:19" x14ac:dyDescent="0.25">
      <c r="M59" s="52">
        <v>43.870714484060429</v>
      </c>
      <c r="N59" s="52">
        <v>1.3750878596495589E-6</v>
      </c>
      <c r="O59" s="52">
        <v>0.23437560815656636</v>
      </c>
      <c r="P59" s="52">
        <v>9.8560754637430054E-6</v>
      </c>
      <c r="Q59" s="52">
        <v>7.5110335193014521E-2</v>
      </c>
      <c r="R59" s="52">
        <v>1.7248644588356403E-3</v>
      </c>
      <c r="S59" s="52">
        <v>0.68877796102825961</v>
      </c>
    </row>
    <row r="60" spans="13:19" x14ac:dyDescent="0.25">
      <c r="M60" s="52">
        <v>43.87094638368756</v>
      </c>
      <c r="N60" s="52">
        <v>1.4232930345254915E-7</v>
      </c>
      <c r="O60" s="52">
        <v>0.23437273145828466</v>
      </c>
      <c r="P60" s="52">
        <v>9.8549111695045788E-6</v>
      </c>
      <c r="Q60" s="52">
        <v>7.5110336587166926E-2</v>
      </c>
      <c r="R60" s="52">
        <v>1.7248644906420632E-3</v>
      </c>
      <c r="S60" s="52">
        <v>0.68878207022343296</v>
      </c>
    </row>
    <row r="61" spans="13:19" x14ac:dyDescent="0.25">
      <c r="M61" s="52">
        <v>43.872410171045566</v>
      </c>
      <c r="N61" s="52">
        <v>0</v>
      </c>
      <c r="O61" s="52">
        <v>0.23434750115274552</v>
      </c>
      <c r="P61" s="52">
        <v>9.8475649895697105E-6</v>
      </c>
      <c r="Q61" s="52">
        <v>7.5110345383478883E-2</v>
      </c>
      <c r="R61" s="52">
        <v>1.7248646913225743E-3</v>
      </c>
      <c r="S61" s="52">
        <v>0.68880800811742871</v>
      </c>
    </row>
    <row r="62" spans="13:19" x14ac:dyDescent="0.25">
      <c r="M62" s="52">
        <v>43.873653962409975</v>
      </c>
      <c r="N62" s="52">
        <v>0</v>
      </c>
      <c r="O62" s="52">
        <v>0.23432546012332156</v>
      </c>
      <c r="P62" s="52">
        <v>9.8413270609872995E-6</v>
      </c>
      <c r="Q62" s="52">
        <v>7.5110352852619591E-2</v>
      </c>
      <c r="R62" s="52">
        <v>1.7248648617247816E-3</v>
      </c>
      <c r="S62" s="52">
        <v>0.68883004774523837</v>
      </c>
    </row>
    <row r="63" spans="13:19" x14ac:dyDescent="0.25">
      <c r="M63" s="52">
        <v>44.873653962409975</v>
      </c>
      <c r="N63" s="52">
        <v>0</v>
      </c>
      <c r="O63" s="52">
        <v>0.21660489465376445</v>
      </c>
      <c r="P63" s="52">
        <v>5.8874245229342015E-6</v>
      </c>
      <c r="Q63" s="52">
        <v>7.5115050601976083E-2</v>
      </c>
      <c r="R63" s="52">
        <v>1.7249720369529895E-3</v>
      </c>
      <c r="S63" s="52">
        <v>0.70654976219274879</v>
      </c>
    </row>
    <row r="64" spans="13:19" x14ac:dyDescent="0.25">
      <c r="M64" s="52">
        <v>45.873653962409975</v>
      </c>
      <c r="N64" s="52">
        <v>0</v>
      </c>
      <c r="O64" s="52">
        <v>0.19888471279998546</v>
      </c>
      <c r="P64" s="52">
        <v>3.4917114403278648E-6</v>
      </c>
      <c r="Q64" s="52">
        <v>7.5117849858624602E-2</v>
      </c>
      <c r="R64" s="52">
        <v>1.7250358996556054E-3</v>
      </c>
      <c r="S64" s="52">
        <v>0.7242694766402592</v>
      </c>
    </row>
    <row r="65" spans="13:19" x14ac:dyDescent="0.25">
      <c r="M65" s="52">
        <v>46.873653962409975</v>
      </c>
      <c r="N65" s="52">
        <v>0</v>
      </c>
      <c r="O65" s="52">
        <v>0.18116474568496729</v>
      </c>
      <c r="P65" s="52">
        <v>2.0530180530899022E-6</v>
      </c>
      <c r="Q65" s="52">
        <v>7.511950349322713E-2</v>
      </c>
      <c r="R65" s="52">
        <v>1.7250736259480169E-3</v>
      </c>
      <c r="S65" s="52">
        <v>0.74198919108776962</v>
      </c>
    </row>
    <row r="66" spans="13:19" x14ac:dyDescent="0.25">
      <c r="M66" s="52">
        <v>47.873653962409975</v>
      </c>
      <c r="N66" s="52">
        <v>0</v>
      </c>
      <c r="O66" s="52">
        <v>0.16344489699428671</v>
      </c>
      <c r="P66" s="52">
        <v>1.1967094510942961E-6</v>
      </c>
      <c r="Q66" s="52">
        <v>7.5120471950456347E-2</v>
      </c>
      <c r="R66" s="52">
        <v>1.7250957204908873E-3</v>
      </c>
      <c r="S66" s="52">
        <v>0.75970890553528003</v>
      </c>
    </row>
    <row r="67" spans="13:19" x14ac:dyDescent="0.25">
      <c r="M67" s="52">
        <v>48.873653962409975</v>
      </c>
      <c r="N67" s="52">
        <v>0</v>
      </c>
      <c r="O67" s="52">
        <v>0.1457251125769452</v>
      </c>
      <c r="P67" s="52">
        <v>6.9155431363448204E-7</v>
      </c>
      <c r="Q67" s="52">
        <v>7.512103424709661E-2</v>
      </c>
      <c r="R67" s="52">
        <v>1.7251085488191288E-3</v>
      </c>
      <c r="S67" s="52">
        <v>0.77742861998279045</v>
      </c>
    </row>
    <row r="68" spans="13:19" x14ac:dyDescent="0.25">
      <c r="M68" s="52">
        <v>49.873653962409975</v>
      </c>
      <c r="N68" s="52">
        <v>0</v>
      </c>
      <c r="O68" s="52">
        <v>0.12800536244345903</v>
      </c>
      <c r="P68" s="52">
        <v>3.9619188676651486E-7</v>
      </c>
      <c r="Q68" s="52">
        <v>7.5121357911369119E-2</v>
      </c>
      <c r="R68" s="52">
        <v>1.7251159329491953E-3</v>
      </c>
      <c r="S68" s="52">
        <v>0.79514833443030086</v>
      </c>
    </row>
    <row r="69" spans="13:19" x14ac:dyDescent="0.25">
      <c r="M69" s="52">
        <v>50.873653962409975</v>
      </c>
      <c r="N69" s="52">
        <v>0</v>
      </c>
      <c r="O69" s="52">
        <v>0.11028563025055657</v>
      </c>
      <c r="P69" s="52">
        <v>2.2502287048231225E-7</v>
      </c>
      <c r="Q69" s="52">
        <v>7.5121542611987058E-2</v>
      </c>
      <c r="R69" s="52">
        <v>1.7251201467395393E-3</v>
      </c>
      <c r="S69" s="52">
        <v>0.81286804887781128</v>
      </c>
    </row>
    <row r="70" spans="13:19" x14ac:dyDescent="0.25">
      <c r="M70" s="52">
        <v>51.873653962409975</v>
      </c>
      <c r="N70" s="52">
        <v>0</v>
      </c>
      <c r="O70" s="52">
        <v>9.2565907245410875E-2</v>
      </c>
      <c r="P70" s="52">
        <v>1.2670379902388639E-7</v>
      </c>
      <c r="Q70" s="52">
        <v>7.5121647104777992E-2</v>
      </c>
      <c r="R70" s="52">
        <v>1.7251225306552966E-3</v>
      </c>
      <c r="S70" s="52">
        <v>0.83058776332532169</v>
      </c>
    </row>
    <row r="71" spans="13:19" x14ac:dyDescent="0.25">
      <c r="M71" s="52">
        <v>52.873653962409975</v>
      </c>
      <c r="N71" s="52">
        <v>0</v>
      </c>
      <c r="O71" s="52">
        <v>7.4846188829200147E-2</v>
      </c>
      <c r="P71" s="52">
        <v>7.0728525933333E-8</v>
      </c>
      <c r="Q71" s="52">
        <v>7.5121705711683737E-2</v>
      </c>
      <c r="R71" s="52">
        <v>1.7251238677229051E-3</v>
      </c>
      <c r="S71" s="52">
        <v>0.84830747777283211</v>
      </c>
    </row>
    <row r="72" spans="13:19" x14ac:dyDescent="0.25">
      <c r="M72" s="52">
        <v>53.873653962409975</v>
      </c>
      <c r="N72" s="52">
        <v>0</v>
      </c>
      <c r="O72" s="52">
        <v>5.7126472637011733E-2</v>
      </c>
      <c r="P72" s="52">
        <v>3.914187974384192E-8</v>
      </c>
      <c r="Q72" s="52">
        <v>7.5121738299543078E-2</v>
      </c>
      <c r="R72" s="52">
        <v>1.7251246111877E-3</v>
      </c>
      <c r="S72" s="52">
        <v>0.86602719222034252</v>
      </c>
    </row>
    <row r="73" spans="13:19" x14ac:dyDescent="0.25">
      <c r="M73" s="52">
        <v>54.873653962409975</v>
      </c>
      <c r="N73" s="52">
        <v>0</v>
      </c>
      <c r="O73" s="52">
        <v>3.9406757482465853E-2</v>
      </c>
      <c r="P73" s="52">
        <v>2.1474890892927906E-8</v>
      </c>
      <c r="Q73" s="52">
        <v>7.5121756263729439E-2</v>
      </c>
      <c r="R73" s="52">
        <v>1.7251250210256089E-3</v>
      </c>
      <c r="S73" s="52">
        <v>0.88374690666785294</v>
      </c>
    </row>
    <row r="74" spans="13:19" x14ac:dyDescent="0.25">
      <c r="M74" s="52">
        <v>55.873653962409975</v>
      </c>
      <c r="N74" s="52">
        <v>0</v>
      </c>
      <c r="O74" s="52">
        <v>2.1687042787764243E-2</v>
      </c>
      <c r="P74" s="52">
        <v>1.1680531200999409E-8</v>
      </c>
      <c r="Q74" s="52">
        <v>7.5121766081300584E-2</v>
      </c>
      <c r="R74" s="52">
        <v>1.7251252450052954E-3</v>
      </c>
      <c r="S74" s="52">
        <v>0.90146662111536335</v>
      </c>
    </row>
    <row r="75" spans="13:19" x14ac:dyDescent="0.25">
      <c r="M75" s="52">
        <v>56.873653962409975</v>
      </c>
      <c r="N75" s="52">
        <v>0</v>
      </c>
      <c r="O75" s="52">
        <v>3.9673282817489185E-3</v>
      </c>
      <c r="P75" s="52">
        <v>6.2984936374889004E-9</v>
      </c>
      <c r="Q75" s="52">
        <v>7.5121771400490131E-2</v>
      </c>
      <c r="R75" s="52">
        <v>1.7251253663581627E-3</v>
      </c>
      <c r="S75" s="52">
        <v>0.91918633556287377</v>
      </c>
    </row>
    <row r="76" spans="13:19" x14ac:dyDescent="0.25">
      <c r="M76" s="52">
        <v>56.929383645205867</v>
      </c>
      <c r="N76" s="52">
        <v>0</v>
      </c>
      <c r="O76" s="52">
        <v>2.9798142157695601E-3</v>
      </c>
      <c r="P76" s="52">
        <v>6.0838287362185714E-9</v>
      </c>
      <c r="Q76" s="52">
        <v>7.5121771610939664E-2</v>
      </c>
      <c r="R76" s="52">
        <v>1.725125371159393E-3</v>
      </c>
      <c r="S76" s="52">
        <v>0.92017384962826732</v>
      </c>
    </row>
    <row r="77" spans="13:19" x14ac:dyDescent="0.25">
      <c r="M77" s="52">
        <v>57.027699115636345</v>
      </c>
      <c r="N77" s="52">
        <v>0</v>
      </c>
      <c r="O77" s="52">
        <v>1.2376921533686432E-3</v>
      </c>
      <c r="P77" s="52">
        <v>5.7224358202849839E-9</v>
      </c>
      <c r="Q77" s="52">
        <v>7.5121771964858391E-2</v>
      </c>
      <c r="R77" s="52">
        <v>1.7251253792337532E-3</v>
      </c>
      <c r="S77" s="52">
        <v>0.92191597169006811</v>
      </c>
    </row>
    <row r="78" spans="13:19" x14ac:dyDescent="0.25">
      <c r="M78" s="52">
        <v>57.039399504497219</v>
      </c>
      <c r="N78" s="52">
        <v>0</v>
      </c>
      <c r="O78" s="52">
        <v>1.0303646037921543E-3</v>
      </c>
      <c r="P78" s="52">
        <v>5.6808503895368733E-9</v>
      </c>
      <c r="Q78" s="52">
        <v>7.5121772005552381E-2</v>
      </c>
      <c r="R78" s="52">
        <v>1.7251253801621527E-3</v>
      </c>
      <c r="S78" s="52">
        <v>0.92212329923960767</v>
      </c>
    </row>
    <row r="79" spans="13:19" x14ac:dyDescent="0.25">
      <c r="M79" s="52">
        <v>57.059819769690961</v>
      </c>
      <c r="N79" s="52">
        <v>0</v>
      </c>
      <c r="O79" s="52">
        <v>6.6852333556871504E-4</v>
      </c>
      <c r="P79" s="52">
        <v>5.6089795759511391E-9</v>
      </c>
      <c r="Q79" s="52">
        <v>7.5121772075866886E-2</v>
      </c>
      <c r="R79" s="52">
        <v>1.7251253817663192E-3</v>
      </c>
      <c r="S79" s="52">
        <v>0.9224851405077833</v>
      </c>
    </row>
    <row r="80" spans="13:19" x14ac:dyDescent="0.25">
      <c r="M80" s="52">
        <v>57.080240034884703</v>
      </c>
      <c r="N80" s="52">
        <v>0</v>
      </c>
      <c r="O80" s="52">
        <v>3.0668206736599778E-4</v>
      </c>
      <c r="P80" s="52">
        <v>5.5379980414562027E-9</v>
      </c>
      <c r="Q80" s="52">
        <v>7.5121772145291685E-2</v>
      </c>
      <c r="R80" s="52">
        <v>1.7251253833501878E-3</v>
      </c>
      <c r="S80" s="52">
        <v>0.92284698177595892</v>
      </c>
    </row>
    <row r="81" spans="13:19" x14ac:dyDescent="0.25">
      <c r="M81" s="52">
        <v>57.083140285440955</v>
      </c>
      <c r="N81" s="52">
        <v>0</v>
      </c>
      <c r="O81" s="52">
        <v>2.5529045568083283E-4</v>
      </c>
      <c r="P81" s="52">
        <v>5.5279881689269449E-9</v>
      </c>
      <c r="Q81" s="52">
        <v>7.5121772155080438E-2</v>
      </c>
      <c r="R81" s="52">
        <v>1.7251253835735101E-3</v>
      </c>
      <c r="S81" s="52">
        <v>0.92289837338764191</v>
      </c>
    </row>
    <row r="82" spans="13:19" x14ac:dyDescent="0.25">
      <c r="M82" s="52">
        <v>57.086183319497493</v>
      </c>
      <c r="N82" s="52">
        <v>0</v>
      </c>
      <c r="O82" s="52">
        <v>2.0136876114301857E-4</v>
      </c>
      <c r="P82" s="52">
        <v>5.5175045143112025E-9</v>
      </c>
      <c r="Q82" s="52">
        <v>7.5121772165332085E-2</v>
      </c>
      <c r="R82" s="52">
        <v>1.7251253838073929E-3</v>
      </c>
      <c r="S82" s="52">
        <v>0.9229522950821778</v>
      </c>
    </row>
    <row r="83" spans="13:19" x14ac:dyDescent="0.25">
      <c r="M83" s="52">
        <v>57.089226353554032</v>
      </c>
      <c r="N83" s="52">
        <v>0</v>
      </c>
      <c r="O83" s="52">
        <v>1.4744706660564969E-4</v>
      </c>
      <c r="P83" s="52">
        <v>5.5070403002084525E-9</v>
      </c>
      <c r="Q83" s="52">
        <v>7.5121772175564289E-2</v>
      </c>
      <c r="R83" s="52">
        <v>1.725125384040832E-3</v>
      </c>
      <c r="S83" s="52">
        <v>0.92300621677671368</v>
      </c>
    </row>
    <row r="84" spans="13:19" x14ac:dyDescent="0.25">
      <c r="M84" s="52">
        <v>57.095508976773772</v>
      </c>
      <c r="N84" s="52">
        <v>0</v>
      </c>
      <c r="O84" s="52">
        <v>3.6120777169022225E-5</v>
      </c>
      <c r="P84" s="52">
        <v>5.485497319934399E-9</v>
      </c>
      <c r="Q84" s="52">
        <v>7.5121772196628259E-2</v>
      </c>
      <c r="R84" s="52">
        <v>1.725125384521389E-3</v>
      </c>
      <c r="S84" s="52">
        <v>0.92311754306614879</v>
      </c>
    </row>
    <row r="85" spans="13:19" x14ac:dyDescent="0.25">
      <c r="M85" s="52">
        <v>57.096025373159769</v>
      </c>
      <c r="N85" s="52">
        <v>0</v>
      </c>
      <c r="O85" s="52">
        <v>2.6970380667398212E-5</v>
      </c>
      <c r="P85" s="52">
        <v>5.4837302770666166E-9</v>
      </c>
      <c r="Q85" s="52">
        <v>7.5121772198355932E-2</v>
      </c>
      <c r="R85" s="52">
        <v>1.7251253845608043E-3</v>
      </c>
      <c r="S85" s="52">
        <v>0.92312669346265042</v>
      </c>
    </row>
    <row r="86" spans="13:19" x14ac:dyDescent="0.25">
      <c r="M86" s="52">
        <v>57.096673128999022</v>
      </c>
      <c r="N86" s="52">
        <v>0</v>
      </c>
      <c r="O86" s="52">
        <v>1.54923321640478E-5</v>
      </c>
      <c r="P86" s="52">
        <v>5.4815145257442113E-9</v>
      </c>
      <c r="Q86" s="52">
        <v>7.5121772200522297E-2</v>
      </c>
      <c r="R86" s="52">
        <v>1.7251253846102281E-3</v>
      </c>
      <c r="S86" s="52">
        <v>0.92313817151115374</v>
      </c>
    </row>
    <row r="87" spans="13:19" x14ac:dyDescent="0.25">
      <c r="M87" s="52">
        <v>57.097020437244105</v>
      </c>
      <c r="N87" s="52">
        <v>0</v>
      </c>
      <c r="O87" s="52">
        <v>9.3381292359517379E-6</v>
      </c>
      <c r="P87" s="52">
        <v>5.4803268634796319E-9</v>
      </c>
      <c r="Q87" s="52">
        <v>7.5121772201683479E-2</v>
      </c>
      <c r="R87" s="52">
        <v>1.7251253846367195E-3</v>
      </c>
      <c r="S87" s="52">
        <v>0.92314432571408178</v>
      </c>
    </row>
    <row r="88" spans="13:19" x14ac:dyDescent="0.25">
      <c r="M88" s="52">
        <v>57.097259625741884</v>
      </c>
      <c r="N88" s="52">
        <v>0</v>
      </c>
      <c r="O88" s="52">
        <v>5.0997773561157101E-6</v>
      </c>
      <c r="P88" s="52">
        <v>5.479509075989712E-9</v>
      </c>
      <c r="Q88" s="52">
        <v>7.5121772202483034E-2</v>
      </c>
      <c r="R88" s="52">
        <v>1.7251253846549605E-3</v>
      </c>
      <c r="S88" s="52">
        <v>0.92314856406596157</v>
      </c>
    </row>
    <row r="89" spans="13:19" x14ac:dyDescent="0.25">
      <c r="M89" s="52">
        <v>57.097390173889494</v>
      </c>
      <c r="N89" s="52">
        <v>0</v>
      </c>
      <c r="O89" s="52">
        <v>2.7865014588170441E-6</v>
      </c>
      <c r="P89" s="52">
        <v>5.4790627811079351E-9</v>
      </c>
      <c r="Q89" s="52">
        <v>7.5121772202919379E-2</v>
      </c>
      <c r="R89" s="52">
        <v>1.7251253846649153E-3</v>
      </c>
      <c r="S89" s="52">
        <v>0.92315087734185886</v>
      </c>
    </row>
    <row r="90" spans="13:19" x14ac:dyDescent="0.25">
      <c r="M90" s="52">
        <v>57.097496339125144</v>
      </c>
      <c r="N90" s="52">
        <v>0</v>
      </c>
      <c r="O90" s="52">
        <v>9.0528379884680587E-7</v>
      </c>
      <c r="P90" s="52">
        <v>5.4786998684107045E-9</v>
      </c>
      <c r="Q90" s="52">
        <v>7.5121772203274192E-2</v>
      </c>
      <c r="R90" s="52">
        <v>1.7251253846730101E-3</v>
      </c>
      <c r="S90" s="52">
        <v>0.92315275855951884</v>
      </c>
    </row>
    <row r="91" spans="13:19" x14ac:dyDescent="0.25">
      <c r="M91" s="52">
        <v>57.097606465462412</v>
      </c>
      <c r="N91" s="52">
        <v>0</v>
      </c>
      <c r="O91" s="52">
        <v>0</v>
      </c>
      <c r="P91" s="52">
        <v>5.478323440068164E-9</v>
      </c>
      <c r="Q91" s="52">
        <v>7.5121772203642231E-2</v>
      </c>
      <c r="R91" s="52">
        <v>1.7251253846814064E-3</v>
      </c>
      <c r="S91" s="52">
        <v>0.923153813065128</v>
      </c>
    </row>
    <row r="92" spans="13:19" x14ac:dyDescent="0.25">
      <c r="M92" s="52">
        <v>57.097712157010037</v>
      </c>
      <c r="N92" s="52">
        <v>0</v>
      </c>
      <c r="O92" s="52">
        <v>0</v>
      </c>
      <c r="P92" s="52">
        <v>5.4779621947919839E-9</v>
      </c>
      <c r="Q92" s="52">
        <v>7.5121772203995421E-2</v>
      </c>
      <c r="R92" s="52">
        <v>1.725125384689464E-3</v>
      </c>
      <c r="S92" s="52">
        <v>0.923153813065128</v>
      </c>
    </row>
    <row r="93" spans="13:19" x14ac:dyDescent="0.25">
      <c r="M93" s="52">
        <v>58.097712157010037</v>
      </c>
      <c r="N93" s="52">
        <v>0</v>
      </c>
      <c r="O93" s="52">
        <v>0</v>
      </c>
      <c r="P93" s="52">
        <v>2.9354385662462196E-9</v>
      </c>
      <c r="Q93" s="52">
        <v>7.5121774689807325E-2</v>
      </c>
      <c r="R93" s="52">
        <v>1.7251254414011865E-3</v>
      </c>
      <c r="S93" s="52">
        <v>0.923153813065128</v>
      </c>
    </row>
    <row r="94" spans="13:19" x14ac:dyDescent="0.25">
      <c r="M94" s="52">
        <v>59.097712157010037</v>
      </c>
      <c r="N94" s="52">
        <v>0</v>
      </c>
      <c r="O94" s="52">
        <v>0</v>
      </c>
      <c r="P94" s="52">
        <v>1.5729936187580553E-9</v>
      </c>
      <c r="Q94" s="52">
        <v>7.5121776021862541E-2</v>
      </c>
      <c r="R94" s="52">
        <v>1.7251254717909139E-3</v>
      </c>
      <c r="S94" s="52">
        <v>0.923153813065128</v>
      </c>
    </row>
    <row r="95" spans="13:19" x14ac:dyDescent="0.25">
      <c r="M95" s="52">
        <v>60.097712157010037</v>
      </c>
      <c r="N95" s="52">
        <v>0</v>
      </c>
      <c r="O95" s="52">
        <v>0</v>
      </c>
      <c r="P95" s="52">
        <v>8.4290945588333634E-10</v>
      </c>
      <c r="Q95" s="52">
        <v>7.5121776735661963E-2</v>
      </c>
      <c r="R95" s="52">
        <v>1.7251254880756516E-3</v>
      </c>
      <c r="S95" s="52">
        <v>0.923153813065128</v>
      </c>
    </row>
    <row r="96" spans="13:19" x14ac:dyDescent="0.25">
      <c r="M96" s="52">
        <v>61.097712157010037</v>
      </c>
      <c r="N96" s="52">
        <v>0</v>
      </c>
      <c r="O96" s="52">
        <v>0</v>
      </c>
      <c r="P96" s="52">
        <v>4.5168419143270845E-10</v>
      </c>
      <c r="Q96" s="52">
        <v>7.5121777118160829E-2</v>
      </c>
      <c r="R96" s="52">
        <v>1.7251254968020438E-3</v>
      </c>
      <c r="S96" s="52">
        <v>0.923153813065128</v>
      </c>
    </row>
    <row r="97" spans="13:19" x14ac:dyDescent="0.25">
      <c r="M97" s="52">
        <v>62.097712157010037</v>
      </c>
      <c r="N97" s="52">
        <v>0</v>
      </c>
      <c r="O97" s="52">
        <v>0</v>
      </c>
      <c r="P97" s="52">
        <v>2.4204095394376148E-10</v>
      </c>
      <c r="Q97" s="52">
        <v>7.5121777323127914E-2</v>
      </c>
      <c r="R97" s="52">
        <v>1.7251255014781967E-3</v>
      </c>
      <c r="S97" s="52">
        <v>0.923153813065128</v>
      </c>
    </row>
    <row r="98" spans="13:19" x14ac:dyDescent="0.25">
      <c r="M98" s="52">
        <v>63.097712157010037</v>
      </c>
      <c r="N98" s="52">
        <v>0</v>
      </c>
      <c r="O98" s="52">
        <v>0</v>
      </c>
      <c r="P98" s="52">
        <v>1.2970084961393611E-10</v>
      </c>
      <c r="Q98" s="52">
        <v>7.5121777432962236E-2</v>
      </c>
      <c r="R98" s="52">
        <v>1.7251255039839751E-3</v>
      </c>
      <c r="S98" s="52">
        <v>0.923153813065128</v>
      </c>
    </row>
    <row r="99" spans="13:19" x14ac:dyDescent="0.25">
      <c r="M99" s="52">
        <v>64.097712157010037</v>
      </c>
      <c r="N99" s="52">
        <v>0</v>
      </c>
      <c r="O99" s="52">
        <v>0</v>
      </c>
      <c r="P99" s="52">
        <v>6.9501917408925583E-11</v>
      </c>
      <c r="Q99" s="52">
        <v>7.512177749181842E-2</v>
      </c>
      <c r="R99" s="52">
        <v>1.7251255053267296E-3</v>
      </c>
      <c r="S99" s="52">
        <v>0.923153813065128</v>
      </c>
    </row>
    <row r="100" spans="13:19" x14ac:dyDescent="0.25">
      <c r="M100" s="52">
        <v>65.097712157010037</v>
      </c>
      <c r="N100" s="52">
        <v>0</v>
      </c>
      <c r="O100" s="52">
        <v>0</v>
      </c>
      <c r="P100" s="52">
        <v>3.7243522597542669E-11</v>
      </c>
      <c r="Q100" s="52">
        <v>7.5121777523357289E-2</v>
      </c>
      <c r="R100" s="52">
        <v>1.7251255060462623E-3</v>
      </c>
      <c r="S100" s="52">
        <v>0.923153813065128</v>
      </c>
    </row>
    <row r="101" spans="13:19" x14ac:dyDescent="0.25">
      <c r="M101" s="52">
        <v>66.097712157010037</v>
      </c>
      <c r="N101" s="52">
        <v>0</v>
      </c>
      <c r="O101" s="52">
        <v>0</v>
      </c>
      <c r="P101" s="52">
        <v>1.9957434660580175E-11</v>
      </c>
      <c r="Q101" s="52">
        <v>7.5121777540257811E-2</v>
      </c>
      <c r="R101" s="52">
        <v>1.7251255064318334E-3</v>
      </c>
      <c r="S101" s="52">
        <v>0.923153813065128</v>
      </c>
    </row>
    <row r="102" spans="13:19" x14ac:dyDescent="0.25">
      <c r="M102" s="52">
        <v>67.097712157010037</v>
      </c>
      <c r="N102" s="52">
        <v>0</v>
      </c>
      <c r="O102" s="52">
        <v>0</v>
      </c>
      <c r="P102" s="52">
        <v>1.0694455584542546E-11</v>
      </c>
      <c r="Q102" s="52">
        <v>7.5121777549314178E-2</v>
      </c>
      <c r="R102" s="52">
        <v>1.7251255066384468E-3</v>
      </c>
      <c r="S102" s="52">
        <v>0.923153813065128</v>
      </c>
    </row>
    <row r="103" spans="13:19" x14ac:dyDescent="0.25">
      <c r="M103" s="52">
        <v>68.097712157010037</v>
      </c>
      <c r="N103" s="52">
        <v>0</v>
      </c>
      <c r="O103" s="52">
        <v>0</v>
      </c>
      <c r="P103" s="52">
        <v>5.7307656116574484E-12</v>
      </c>
      <c r="Q103" s="52">
        <v>7.5121777554167157E-2</v>
      </c>
      <c r="R103" s="52">
        <v>1.7251255067491633E-3</v>
      </c>
      <c r="S103" s="52">
        <v>0.923153813065128</v>
      </c>
    </row>
    <row r="104" spans="13:19" x14ac:dyDescent="0.25">
      <c r="M104" s="52">
        <v>69.097712157010037</v>
      </c>
      <c r="N104" s="52">
        <v>0</v>
      </c>
      <c r="O104" s="52">
        <v>0</v>
      </c>
      <c r="P104" s="52">
        <v>3.0709066241037982E-12</v>
      </c>
      <c r="Q104" s="52">
        <v>7.5121777556767688E-2</v>
      </c>
      <c r="R104" s="52">
        <v>1.7251255068084922E-3</v>
      </c>
      <c r="S104" s="52">
        <v>0.923153813065128</v>
      </c>
    </row>
    <row r="105" spans="13:19" x14ac:dyDescent="0.25">
      <c r="M105" s="52">
        <v>70</v>
      </c>
      <c r="N105" s="52">
        <v>0</v>
      </c>
      <c r="O105" s="52">
        <v>0</v>
      </c>
      <c r="P105" s="52">
        <v>1.7603251717243634E-12</v>
      </c>
      <c r="Q105" s="52">
        <v>7.5121777558049024E-2</v>
      </c>
      <c r="R105" s="52">
        <v>1.7251255068377251E-3</v>
      </c>
      <c r="S105" s="52">
        <v>0.923153813065128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9AC4E-5710-4DC2-AE44-B5C23669CEF1}">
  <sheetPr codeName="Sheet15"/>
  <dimension ref="B1:AH502"/>
  <sheetViews>
    <sheetView topLeftCell="B1" zoomScale="85" zoomScaleNormal="85" workbookViewId="0">
      <selection activeCell="X8" sqref="X8:Y8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17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7.087885779004187E-3</v>
      </c>
      <c r="J3" s="52">
        <f>I3*C11</f>
        <v>800000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99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1.0631828668506279E-2</v>
      </c>
      <c r="J4" s="52">
        <f>I4*C11</f>
        <v>1200000</v>
      </c>
      <c r="K4" s="81" t="s">
        <v>69</v>
      </c>
      <c r="L4" s="81"/>
      <c r="M4" s="52">
        <v>5.0999999999999996</v>
      </c>
      <c r="N4" s="52">
        <v>0.24599426302062788</v>
      </c>
      <c r="O4" s="52">
        <v>0.74598146989813441</v>
      </c>
      <c r="P4" s="52">
        <v>5.7885538137047326E-4</v>
      </c>
      <c r="Q4" s="52">
        <v>5.5358593568397268E-3</v>
      </c>
      <c r="R4" s="52">
        <v>1.3758089827626543E-4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0.23850426206454872</v>
      </c>
      <c r="O5" s="52">
        <v>0.73510181782363404</v>
      </c>
      <c r="P5" s="52">
        <v>8.0119144805524062E-4</v>
      </c>
      <c r="Q5" s="52">
        <v>5.9539240758105863E-3</v>
      </c>
      <c r="R5" s="52">
        <v>1.4711869568971418E-4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0.23088380028527322</v>
      </c>
      <c r="O6" s="52">
        <v>0.72413619672355134</v>
      </c>
      <c r="P6" s="52">
        <v>1.0830148736431519E-3</v>
      </c>
      <c r="Q6" s="52">
        <v>6.5254306371709918E-3</v>
      </c>
      <c r="R6" s="52">
        <v>1.601571405891801E-4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0.22310828324179219</v>
      </c>
      <c r="O7" s="52">
        <v>0.71306551276015062</v>
      </c>
      <c r="P7" s="52">
        <v>1.4292026389759638E-3</v>
      </c>
      <c r="Q7" s="52">
        <v>7.2883246416343044E-3</v>
      </c>
      <c r="R7" s="52">
        <v>1.775619301643868E-4</v>
      </c>
      <c r="S7" s="52">
        <v>5.4931114787282437E-2</v>
      </c>
      <c r="U7" s="79" t="s">
        <v>60</v>
      </c>
      <c r="V7" s="79"/>
      <c r="W7" s="79"/>
      <c r="X7" s="82">
        <f>_xlfn.AGGREGATE(4,6,P3:P502)</f>
        <v>5.4767034063142577E-3</v>
      </c>
      <c r="Y7" s="82"/>
      <c r="AC7" s="52">
        <f ca="1">MATCH(Z8,INDIRECT(ADDRESS(AC2,16)&amp;":"&amp;ADDRESS(AC3,16)),-1)</f>
        <v>14</v>
      </c>
      <c r="AE7" s="52" t="s">
        <v>61</v>
      </c>
      <c r="AF7" s="52">
        <f ca="1">INDEX(INDIRECT(ADDRESS(AC2,16)&amp;":"&amp;ADDRESS(AC3,16)),AC7)</f>
        <v>6.1596792929517709E-4</v>
      </c>
      <c r="AG7" s="52" t="s">
        <v>63</v>
      </c>
      <c r="AH7" s="52">
        <f ca="1">INDEX(INDIRECT(ADDRESS(AC2,13)&amp;":"&amp;ADDRESS(AC3,13)),AC7)</f>
        <v>31.1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0.21515546505943456</v>
      </c>
      <c r="O8" s="52">
        <v>0.70187072778862658</v>
      </c>
      <c r="P8" s="52">
        <v>1.8404112693482964E-3</v>
      </c>
      <c r="Q8" s="52">
        <v>8.2823273754108508E-3</v>
      </c>
      <c r="R8" s="52">
        <v>2.0023927238669415E-4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15</v>
      </c>
      <c r="AE8" s="52" t="s">
        <v>62</v>
      </c>
      <c r="AF8" s="52">
        <f ca="1">INDEX(INDIRECT(ADDRESS(AC2,16)&amp;":"&amp;ADDRESS(AC3,16)),AC8)</f>
        <v>4.4140678308195636E-4</v>
      </c>
      <c r="AG8" s="52" t="s">
        <v>64</v>
      </c>
      <c r="AH8" s="52">
        <f ca="1">INDEX(INDIRECT(ADDRESS(AC2,13)&amp;":"&amp;ADDRESS(AC3,13)),AC8)</f>
        <v>32.1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0.20700847913327011</v>
      </c>
      <c r="O9" s="52">
        <v>0.69053468131667417</v>
      </c>
      <c r="P9" s="52">
        <v>2.311390427118286E-3</v>
      </c>
      <c r="Q9" s="52">
        <v>9.5458401788684945E-3</v>
      </c>
      <c r="R9" s="52">
        <v>2.2906526176542881E-4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31.764339870646396</v>
      </c>
      <c r="Y9" s="80"/>
      <c r="AG9" s="52" t="s">
        <v>65</v>
      </c>
      <c r="AH9" s="52">
        <f ca="1">(AH8-AH7)/(AF8-AF7) *(Z8-AF7) + AH7</f>
        <v>31.764339870646396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0.19865913380453595</v>
      </c>
      <c r="O10" s="52">
        <v>0.67904429630767837</v>
      </c>
      <c r="P10" s="52">
        <v>2.8296194198273272E-3</v>
      </c>
      <c r="Q10" s="52">
        <v>1.1111898757806014E-2</v>
      </c>
      <c r="R10" s="52">
        <v>2.6479358033837353E-4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6.1596792929517709E-4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0.19011096189220386</v>
      </c>
      <c r="O11" s="52">
        <v>0.66739293274162315</v>
      </c>
      <c r="P11" s="52">
        <v>3.3746842862174731E-3</v>
      </c>
      <c r="Q11" s="52">
        <v>1.3003499628218876E-2</v>
      </c>
      <c r="R11" s="52">
        <v>3.0794887441225289E-4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5.4931645768680877E-2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0.18138138219297442</v>
      </c>
      <c r="O12" s="52">
        <v>0.65558253351112827</v>
      </c>
      <c r="P12" s="52">
        <v>3.9188004827879408E-3</v>
      </c>
      <c r="Q12" s="52">
        <v>1.5228877770096542E-2</v>
      </c>
      <c r="R12" s="52">
        <v>3.5871901817802144E-4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1.2645045120025988E-3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0.17250233658198744</v>
      </c>
      <c r="O13" s="52">
        <v>0.64362513573912039</v>
      </c>
      <c r="P13" s="52">
        <v>4.4287379695185335E-3</v>
      </c>
      <c r="Q13" s="52">
        <v>1.7777523984001054E-2</v>
      </c>
      <c r="R13" s="52">
        <v>4.1686425302733858E-4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5.6812118209978654E-2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0.4</v>
      </c>
      <c r="J14" s="79" t="s">
        <v>98</v>
      </c>
      <c r="K14" s="79"/>
      <c r="L14" s="79"/>
      <c r="M14" s="52">
        <v>15.1</v>
      </c>
      <c r="N14" s="52">
        <v>0.16351896104490987</v>
      </c>
      <c r="O14" s="52">
        <v>0.63154333996700929</v>
      </c>
      <c r="P14" s="52">
        <v>4.8691151958571389E-3</v>
      </c>
      <c r="Q14" s="52">
        <v>2.061780498048767E-2</v>
      </c>
      <c r="R14" s="52">
        <v>4.816628918803003E-4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0.6</v>
      </c>
      <c r="J15" s="79" t="s">
        <v>99</v>
      </c>
      <c r="K15" s="79"/>
      <c r="L15" s="79"/>
      <c r="M15" s="52">
        <v>16.100000000000001</v>
      </c>
      <c r="N15" s="52">
        <v>0.15448622506581622</v>
      </c>
      <c r="O15" s="52">
        <v>0.61936946483641542</v>
      </c>
      <c r="P15" s="52">
        <v>5.2066533692201149E-3</v>
      </c>
      <c r="Q15" s="52">
        <v>2.369691612019208E-2</v>
      </c>
      <c r="R15" s="52">
        <v>5.5191024098999876E-4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0.14546394226293191</v>
      </c>
      <c r="O16" s="52">
        <v>0.60714335323603463</v>
      </c>
      <c r="P16" s="52">
        <v>5.4146422148880057E-3</v>
      </c>
      <c r="Q16" s="52">
        <v>2.6943538257653374E-2</v>
      </c>
      <c r="R16" s="52">
        <v>6.2597921361545999E-4</v>
      </c>
      <c r="S16" s="52">
        <v>0.21440854481487667</v>
      </c>
      <c r="T16" s="8"/>
      <c r="X16" s="52">
        <f ca="1">ROUND(X13*100,4)</f>
        <v>5.6811999999999996</v>
      </c>
      <c r="Y16" s="52">
        <f>ROUND(X7*100,4)</f>
        <v>0.54769999999999996</v>
      </c>
      <c r="Z16" s="52">
        <f ca="1">ROUND(X9,4)</f>
        <v>31.764299999999999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0.13651096636814911</v>
      </c>
      <c r="O17" s="52">
        <v>0.59490908066614923</v>
      </c>
      <c r="P17" s="52">
        <v>5.4767034063142577E-3</v>
      </c>
      <c r="Q17" s="52">
        <v>3.0273051030147879E-2</v>
      </c>
      <c r="R17" s="52">
        <v>7.0193926685247128E-4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0.12767959258593245</v>
      </c>
      <c r="O18" s="52">
        <v>0.58271106268126183</v>
      </c>
      <c r="P18" s="52">
        <v>5.3890390059951757E-3</v>
      </c>
      <c r="Q18" s="52">
        <v>3.359461406348322E-2</v>
      </c>
      <c r="R18" s="52">
        <v>7.7771795342985019E-4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0.11901111083257608</v>
      </c>
      <c r="O19" s="52">
        <v>0.57059018643604964</v>
      </c>
      <c r="P19" s="52">
        <v>5.160705302233266E-3</v>
      </c>
      <c r="Q19" s="52">
        <v>3.6819028984768326E-2</v>
      </c>
      <c r="R19" s="52">
        <v>8.5128028696477426E-4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0.1105331405901893</v>
      </c>
      <c r="O20" s="52">
        <v>0.55858056316596005</v>
      </c>
      <c r="P20" s="52">
        <v>4.8119357745991997E-3</v>
      </c>
      <c r="Q20" s="52">
        <v>3.9866159831924451E-2</v>
      </c>
      <c r="R20" s="52">
        <v>9.207980324085637E-4</v>
      </c>
      <c r="S20" s="52">
        <v>0.28528740260491853</v>
      </c>
      <c r="T20" s="8"/>
    </row>
    <row r="21" spans="2:20" x14ac:dyDescent="0.25">
      <c r="K21" s="8"/>
      <c r="L21" s="8"/>
      <c r="M21" s="52">
        <v>22.1</v>
      </c>
      <c r="N21" s="52">
        <v>0.10225894119671486</v>
      </c>
      <c r="O21" s="52">
        <v>0.54670733184901865</v>
      </c>
      <c r="P21" s="52">
        <v>4.3709800336279667E-3</v>
      </c>
      <c r="Q21" s="52">
        <v>4.2670845279664832E-2</v>
      </c>
      <c r="R21" s="52">
        <v>9.8478458854476831E-4</v>
      </c>
      <c r="S21" s="52">
        <v>0.303007117052429</v>
      </c>
      <c r="T21" s="8"/>
    </row>
    <row r="22" spans="2:20" x14ac:dyDescent="0.25">
      <c r="J22" s="8"/>
      <c r="K22" s="8"/>
      <c r="L22" s="8"/>
      <c r="M22" s="52">
        <v>23.1</v>
      </c>
      <c r="N22" s="52">
        <v>9.4188483573195175E-2</v>
      </c>
      <c r="O22" s="52">
        <v>0.53498570155274461</v>
      </c>
      <c r="P22" s="52">
        <v>3.8701906583983249E-3</v>
      </c>
      <c r="Q22" s="52">
        <v>4.5186612987974814E-2</v>
      </c>
      <c r="R22" s="52">
        <v>1.0421797277476756E-3</v>
      </c>
      <c r="S22" s="52">
        <v>0.32072683149993947</v>
      </c>
      <c r="T22" s="8"/>
    </row>
    <row r="23" spans="2:20" x14ac:dyDescent="0.25">
      <c r="J23" s="8"/>
      <c r="K23" s="8"/>
      <c r="L23" s="8"/>
      <c r="M23" s="52">
        <v>24.1</v>
      </c>
      <c r="N23" s="52">
        <v>8.6310795890896408E-2</v>
      </c>
      <c r="O23" s="52">
        <v>0.52342117716243286</v>
      </c>
      <c r="P23" s="52">
        <v>3.3421264896066468E-3</v>
      </c>
      <c r="Q23" s="52">
        <v>4.73869753521763E-2</v>
      </c>
      <c r="R23" s="52">
        <v>1.0923791574378755E-3</v>
      </c>
      <c r="S23" s="52">
        <v>0.33844654594744994</v>
      </c>
      <c r="T23" s="8"/>
    </row>
    <row r="24" spans="2:20" x14ac:dyDescent="0.25">
      <c r="J24" s="8"/>
      <c r="K24" s="8"/>
      <c r="L24" s="8"/>
      <c r="M24" s="52">
        <v>25.1</v>
      </c>
      <c r="N24" s="52">
        <v>7.8606992040984716E-2</v>
      </c>
      <c r="O24" s="52">
        <v>0.5120107300797091</v>
      </c>
      <c r="P24" s="52">
        <v>2.8162880859143656E-3</v>
      </c>
      <c r="Q24" s="52">
        <v>4.9264515725419913E-2</v>
      </c>
      <c r="R24" s="52">
        <v>1.1352136730115676E-3</v>
      </c>
      <c r="S24" s="52">
        <v>0.35616626039496041</v>
      </c>
      <c r="T24" s="8"/>
    </row>
    <row r="25" spans="2:20" x14ac:dyDescent="0.25">
      <c r="J25" s="8"/>
      <c r="K25" s="8"/>
      <c r="L25" s="8"/>
      <c r="M25" s="52">
        <v>26.1</v>
      </c>
      <c r="N25" s="52">
        <v>7.1053432437656106E-2</v>
      </c>
      <c r="O25" s="52">
        <v>0.50074457970105501</v>
      </c>
      <c r="P25" s="52">
        <v>2.3168482477004776E-3</v>
      </c>
      <c r="Q25" s="52">
        <v>5.0828275230972282E-2</v>
      </c>
      <c r="R25" s="52">
        <v>1.1708895401453185E-3</v>
      </c>
      <c r="S25" s="52">
        <v>0.37388597484247088</v>
      </c>
      <c r="T25" s="8"/>
    </row>
    <row r="26" spans="2:20" x14ac:dyDescent="0.25">
      <c r="J26" s="8"/>
      <c r="K26" s="8"/>
      <c r="L26" s="8"/>
      <c r="M26" s="52">
        <v>27.1</v>
      </c>
      <c r="N26" s="52">
        <v>6.3624595601659145E-2</v>
      </c>
      <c r="O26" s="52">
        <v>0.48960823970218531</v>
      </c>
      <c r="P26" s="52">
        <v>1.861479860245377E-3</v>
      </c>
      <c r="Q26" s="52">
        <v>5.2100090600298493E-2</v>
      </c>
      <c r="R26" s="52">
        <v>1.1999049456303946E-3</v>
      </c>
      <c r="S26" s="52">
        <v>0.39160568928998135</v>
      </c>
      <c r="T26" s="8"/>
    </row>
    <row r="27" spans="2:20" x14ac:dyDescent="0.25">
      <c r="J27" s="8"/>
      <c r="K27" s="8"/>
      <c r="L27" s="8"/>
      <c r="M27" s="52">
        <v>28.1</v>
      </c>
      <c r="N27" s="52">
        <v>5.6295399120161585E-2</v>
      </c>
      <c r="O27" s="52">
        <v>0.47858453270378609</v>
      </c>
      <c r="P27" s="52">
        <v>1.4611777960841918E-3</v>
      </c>
      <c r="Q27" s="52">
        <v>5.3110529379963439E-2</v>
      </c>
      <c r="R27" s="52">
        <v>1.2229572625129593E-3</v>
      </c>
      <c r="S27" s="52">
        <v>0.40932540373749182</v>
      </c>
      <c r="T27" s="8"/>
    </row>
    <row r="28" spans="2:20" x14ac:dyDescent="0.25">
      <c r="J28" s="8"/>
      <c r="K28" s="8"/>
      <c r="L28" s="8"/>
      <c r="M28" s="52">
        <v>29.1</v>
      </c>
      <c r="N28" s="52">
        <v>4.9042858656391859E-2</v>
      </c>
      <c r="O28" s="52">
        <v>0.46765535917352474</v>
      </c>
      <c r="P28" s="52">
        <v>1.1208469130963195E-3</v>
      </c>
      <c r="Q28" s="52">
        <v>5.389496359791543E-2</v>
      </c>
      <c r="R28" s="52">
        <v>1.24085347406944E-3</v>
      </c>
      <c r="S28" s="52">
        <v>0.42704511818500229</v>
      </c>
      <c r="T28" s="8"/>
    </row>
    <row r="29" spans="2:20" x14ac:dyDescent="0.25">
      <c r="J29" s="8"/>
      <c r="K29" s="8"/>
      <c r="L29" s="8"/>
      <c r="M29" s="52">
        <v>30.1</v>
      </c>
      <c r="N29" s="52">
        <v>4.184709161203809E-2</v>
      </c>
      <c r="O29" s="52">
        <v>0.45680309639435773</v>
      </c>
      <c r="P29" s="52">
        <v>8.4038088515288464E-4</v>
      </c>
      <c r="Q29" s="52">
        <v>5.4490165957131367E-2</v>
      </c>
      <c r="R29" s="52">
        <v>1.2544325188072576E-3</v>
      </c>
      <c r="S29" s="52">
        <v>0.44476483263251276</v>
      </c>
      <c r="T29" s="8"/>
    </row>
    <row r="30" spans="2:20" x14ac:dyDescent="0.25">
      <c r="J30" s="8"/>
      <c r="K30" s="8"/>
      <c r="L30" s="8"/>
      <c r="M30" s="52">
        <v>31.1</v>
      </c>
      <c r="N30" s="52">
        <v>3.4691750937308634E-2</v>
      </c>
      <c r="O30" s="52">
        <v>0.44601158377268957</v>
      </c>
      <c r="P30" s="52">
        <v>6.1596792929517709E-4</v>
      </c>
      <c r="Q30" s="52">
        <v>5.4931645768680877E-2</v>
      </c>
      <c r="R30" s="52">
        <v>1.2645045120025988E-3</v>
      </c>
      <c r="S30" s="52">
        <v>0.46248454708002323</v>
      </c>
      <c r="T30" s="8"/>
    </row>
    <row r="31" spans="2:20" x14ac:dyDescent="0.25">
      <c r="J31" s="8"/>
      <c r="K31" s="8"/>
      <c r="L31" s="8"/>
      <c r="M31" s="52">
        <v>32.1</v>
      </c>
      <c r="N31" s="52">
        <v>2.7564016767359756E-2</v>
      </c>
      <c r="O31" s="52">
        <v>0.4352667125156684</v>
      </c>
      <c r="P31" s="52">
        <v>4.4140678308195636E-4</v>
      </c>
      <c r="Q31" s="52">
        <v>5.5251793980280198E-2</v>
      </c>
      <c r="R31" s="52">
        <v>1.271808426076068E-3</v>
      </c>
      <c r="S31" s="52">
        <v>0.4802042615275337</v>
      </c>
      <c r="T31" s="8"/>
    </row>
    <row r="32" spans="2:20" x14ac:dyDescent="0.25">
      <c r="J32" s="8"/>
      <c r="K32" s="8"/>
      <c r="L32" s="8"/>
      <c r="M32" s="52">
        <v>33.1</v>
      </c>
      <c r="N32" s="52">
        <v>2.0454285792322051E-2</v>
      </c>
      <c r="O32" s="52">
        <v>0.42455667798848096</v>
      </c>
      <c r="P32" s="52">
        <v>3.0927959216554124E-4</v>
      </c>
      <c r="Q32" s="52">
        <v>5.547879342320134E-2</v>
      </c>
      <c r="R32" s="52">
        <v>1.2769872287860344E-3</v>
      </c>
      <c r="S32" s="52">
        <v>0.49792397597504418</v>
      </c>
      <c r="T32" s="8"/>
    </row>
    <row r="33" spans="10:20" x14ac:dyDescent="0.25">
      <c r="J33" s="8"/>
      <c r="K33" s="8"/>
      <c r="L33" s="8"/>
      <c r="M33" s="52">
        <v>34.1</v>
      </c>
      <c r="N33" s="52">
        <v>1.3355688800169605E-2</v>
      </c>
      <c r="O33" s="52">
        <v>0.41387197330276027</v>
      </c>
      <c r="P33" s="52">
        <v>2.1189290392489613E-4</v>
      </c>
      <c r="Q33" s="52">
        <v>5.5636176772138536E-2</v>
      </c>
      <c r="R33" s="52">
        <v>1.2805777984521577E-3</v>
      </c>
      <c r="S33" s="52">
        <v>0.51564369042255465</v>
      </c>
      <c r="T33" s="8"/>
    </row>
    <row r="34" spans="10:20" x14ac:dyDescent="0.25">
      <c r="J34" s="8"/>
      <c r="K34" s="8"/>
      <c r="L34" s="8"/>
      <c r="M34" s="52">
        <v>35.1</v>
      </c>
      <c r="N34" s="52">
        <v>6.2635438920153538E-3</v>
      </c>
      <c r="O34" s="52">
        <v>0.4032052066785563</v>
      </c>
      <c r="P34" s="52">
        <v>1.4195417793958133E-4</v>
      </c>
      <c r="Q34" s="52">
        <v>5.5742878277245139E-2</v>
      </c>
      <c r="R34" s="52">
        <v>1.2830121041786061E-3</v>
      </c>
      <c r="S34" s="52">
        <v>0.53336340487006506</v>
      </c>
      <c r="T34" s="8"/>
    </row>
    <row r="35" spans="10:20" x14ac:dyDescent="0.25">
      <c r="J35" s="8"/>
      <c r="K35" s="8"/>
      <c r="L35" s="8"/>
      <c r="M35" s="52">
        <v>35.167511109061728</v>
      </c>
      <c r="N35" s="52">
        <v>5.7848948250684767E-3</v>
      </c>
      <c r="O35" s="52">
        <v>0.40248558025997122</v>
      </c>
      <c r="P35" s="52">
        <v>1.3805521232593889E-4</v>
      </c>
      <c r="Q35" s="52">
        <v>5.5748643622250946E-2</v>
      </c>
      <c r="R35" s="52">
        <v>1.2831436357099426E-3</v>
      </c>
      <c r="S35" s="52">
        <v>0.53455968244467356</v>
      </c>
      <c r="T35" s="8"/>
    </row>
    <row r="36" spans="10:20" x14ac:dyDescent="0.25">
      <c r="J36" s="8"/>
      <c r="K36" s="8"/>
      <c r="L36" s="8"/>
      <c r="M36" s="52">
        <v>35.235022213921901</v>
      </c>
      <c r="N36" s="52">
        <v>5.3062602497232474E-3</v>
      </c>
      <c r="O36" s="52">
        <v>0.40176600829283449</v>
      </c>
      <c r="P36" s="52">
        <v>1.3424963552060331E-4</v>
      </c>
      <c r="Q36" s="52">
        <v>5.575425032904692E-2</v>
      </c>
      <c r="R36" s="52">
        <v>1.2832715480430097E-3</v>
      </c>
      <c r="S36" s="52">
        <v>0.53575595994483183</v>
      </c>
      <c r="T36" s="8"/>
    </row>
    <row r="37" spans="10:20" x14ac:dyDescent="0.25">
      <c r="J37" s="8"/>
      <c r="K37" s="8"/>
      <c r="L37" s="8"/>
      <c r="M37" s="52">
        <v>35.305857002602458</v>
      </c>
      <c r="N37" s="52">
        <v>4.8040765033725459E-3</v>
      </c>
      <c r="O37" s="52">
        <v>0.40101106755565152</v>
      </c>
      <c r="P37" s="52">
        <v>1.3035512706230883E-4</v>
      </c>
      <c r="Q37" s="52">
        <v>5.5759966678921358E-2</v>
      </c>
      <c r="R37" s="52">
        <v>1.2834019617913427E-3</v>
      </c>
      <c r="S37" s="52">
        <v>0.53701113217320096</v>
      </c>
      <c r="T37" s="8"/>
    </row>
    <row r="38" spans="10:20" x14ac:dyDescent="0.25">
      <c r="J38" s="8"/>
      <c r="K38" s="8"/>
      <c r="L38" s="8"/>
      <c r="M38" s="52">
        <v>35.376691788043956</v>
      </c>
      <c r="N38" s="52">
        <v>4.3019071932999045E-3</v>
      </c>
      <c r="O38" s="52">
        <v>0.40025618360989318</v>
      </c>
      <c r="P38" s="52">
        <v>1.2655937728930626E-4</v>
      </c>
      <c r="Q38" s="52">
        <v>5.5765516890118196E-2</v>
      </c>
      <c r="R38" s="52">
        <v>1.2835285852244983E-3</v>
      </c>
      <c r="S38" s="52">
        <v>0.538266304344175</v>
      </c>
      <c r="T38" s="8"/>
    </row>
    <row r="39" spans="10:20" x14ac:dyDescent="0.25">
      <c r="J39" s="8"/>
      <c r="K39" s="8"/>
      <c r="L39" s="8"/>
      <c r="M39" s="52">
        <v>35.447526570314132</v>
      </c>
      <c r="N39" s="52">
        <v>3.7997515876785019E-3</v>
      </c>
      <c r="O39" s="52">
        <v>0.39950135490135535</v>
      </c>
      <c r="P39" s="52">
        <v>1.2286035141505911E-4</v>
      </c>
      <c r="Q39" s="52">
        <v>5.5770905185904308E-2</v>
      </c>
      <c r="R39" s="52">
        <v>1.283651514692783E-3</v>
      </c>
      <c r="S39" s="52">
        <v>0.5395214764589541</v>
      </c>
      <c r="T39" s="8"/>
    </row>
    <row r="40" spans="10:20" x14ac:dyDescent="0.25">
      <c r="J40" s="8"/>
      <c r="K40" s="8"/>
      <c r="L40" s="8"/>
      <c r="M40" s="52">
        <v>35.571153743780982</v>
      </c>
      <c r="N40" s="52">
        <v>2.9233755660790462E-3</v>
      </c>
      <c r="O40" s="52">
        <v>0.39818408831179769</v>
      </c>
      <c r="P40" s="52">
        <v>1.1663021002982516E-4</v>
      </c>
      <c r="Q40" s="52">
        <v>5.5779933747567165E-2</v>
      </c>
      <c r="R40" s="52">
        <v>1.2838574937868504E-3</v>
      </c>
      <c r="S40" s="52">
        <v>0.54171211467073954</v>
      </c>
      <c r="T40" s="8"/>
    </row>
    <row r="41" spans="10:20" x14ac:dyDescent="0.25">
      <c r="J41" s="8"/>
      <c r="K41" s="8"/>
      <c r="L41" s="8"/>
      <c r="M41" s="52">
        <v>35.694780832028478</v>
      </c>
      <c r="N41" s="52">
        <v>2.0470361307450202E-3</v>
      </c>
      <c r="O41" s="52">
        <v>0.39686697836085738</v>
      </c>
      <c r="P41" s="52">
        <v>1.1067812178981689E-4</v>
      </c>
      <c r="Q41" s="52">
        <v>5.578850301957456E-2</v>
      </c>
      <c r="R41" s="52">
        <v>1.2840529945710075E-3</v>
      </c>
      <c r="S41" s="52">
        <v>0.54390275137246236</v>
      </c>
      <c r="T41" s="8"/>
    </row>
    <row r="42" spans="10:20" x14ac:dyDescent="0.25">
      <c r="J42" s="8"/>
      <c r="K42" s="8"/>
      <c r="L42" s="8"/>
      <c r="M42" s="52">
        <v>35.764857122559683</v>
      </c>
      <c r="N42" s="52">
        <v>1.5503100492825557E-3</v>
      </c>
      <c r="O42" s="52">
        <v>0.39612045925003292</v>
      </c>
      <c r="P42" s="52">
        <v>1.0742384324460888E-4</v>
      </c>
      <c r="Q42" s="52">
        <v>5.5793164289668684E-2</v>
      </c>
      <c r="R42" s="52">
        <v>1.2841593375553103E-3</v>
      </c>
      <c r="S42" s="52">
        <v>0.54514448323021603</v>
      </c>
      <c r="T42" s="8"/>
    </row>
    <row r="43" spans="10:20" x14ac:dyDescent="0.25">
      <c r="J43" s="8"/>
      <c r="K43" s="8"/>
      <c r="L43" s="8"/>
      <c r="M43" s="52">
        <v>35.834933415813246</v>
      </c>
      <c r="N43" s="52">
        <v>1.053593859852426E-3</v>
      </c>
      <c r="O43" s="52">
        <v>0.39537398640956362</v>
      </c>
      <c r="P43" s="52">
        <v>1.0425378950794834E-4</v>
      </c>
      <c r="Q43" s="52">
        <v>5.5797688256780172E-2</v>
      </c>
      <c r="R43" s="52">
        <v>1.284262548086734E-3</v>
      </c>
      <c r="S43" s="52">
        <v>0.54638621513620922</v>
      </c>
      <c r="T43" s="8"/>
    </row>
    <row r="44" spans="10:20" x14ac:dyDescent="0.25">
      <c r="M44" s="52">
        <v>35.958553672199997</v>
      </c>
      <c r="N44" s="52">
        <v>1.7736875853477017E-4</v>
      </c>
      <c r="O44" s="52">
        <v>0.39405725681440029</v>
      </c>
      <c r="P44" s="52">
        <v>9.8861414816327624E-5</v>
      </c>
      <c r="Q44" s="52">
        <v>5.5805345002590441E-2</v>
      </c>
      <c r="R44" s="52">
        <v>1.2844372303478068E-3</v>
      </c>
      <c r="S44" s="52">
        <v>0.54857673077931046</v>
      </c>
    </row>
    <row r="45" spans="10:20" x14ac:dyDescent="0.25">
      <c r="M45" s="52">
        <v>35.963479799898842</v>
      </c>
      <c r="N45" s="52">
        <v>1.4245273949607597E-4</v>
      </c>
      <c r="O45" s="52">
        <v>0.39400478943079165</v>
      </c>
      <c r="P45" s="52">
        <v>9.8651712398972985E-5</v>
      </c>
      <c r="Q45" s="52">
        <v>5.5805641761199787E-2</v>
      </c>
      <c r="R45" s="52">
        <v>1.2844440006476389E-3</v>
      </c>
      <c r="S45" s="52">
        <v>0.54866402035546602</v>
      </c>
    </row>
    <row r="46" spans="10:20" x14ac:dyDescent="0.25">
      <c r="M46" s="52">
        <v>35.968648447446832</v>
      </c>
      <c r="N46" s="52">
        <v>1.0581780278064022E-4</v>
      </c>
      <c r="O46" s="52">
        <v>0.39394973923470489</v>
      </c>
      <c r="P46" s="52">
        <v>9.843210675902463E-5</v>
      </c>
      <c r="Q46" s="52">
        <v>5.5805952452841374E-2</v>
      </c>
      <c r="R46" s="52">
        <v>1.2844510888179652E-3</v>
      </c>
      <c r="S46" s="52">
        <v>0.54875560731409623</v>
      </c>
    </row>
    <row r="47" spans="10:20" x14ac:dyDescent="0.25">
      <c r="M47" s="52">
        <v>35.977669103663942</v>
      </c>
      <c r="N47" s="52">
        <v>4.1880263183391488E-5</v>
      </c>
      <c r="O47" s="52">
        <v>0.39385366264617333</v>
      </c>
      <c r="P47" s="52">
        <v>9.8049866874042461E-5</v>
      </c>
      <c r="Q47" s="52">
        <v>5.5806493035614267E-2</v>
      </c>
      <c r="R47" s="52">
        <v>1.284463421762457E-3</v>
      </c>
      <c r="S47" s="52">
        <v>0.54891545076639259</v>
      </c>
    </row>
    <row r="48" spans="10:20" x14ac:dyDescent="0.25">
      <c r="M48" s="52">
        <v>35.980020928942061</v>
      </c>
      <c r="N48" s="52">
        <v>2.5210775498325754E-5</v>
      </c>
      <c r="O48" s="52">
        <v>0.393828614102048</v>
      </c>
      <c r="P48" s="52">
        <v>9.7950425852631935E-5</v>
      </c>
      <c r="Q48" s="52">
        <v>5.5806633628576352E-2</v>
      </c>
      <c r="R48" s="52">
        <v>1.2844666292734697E-3</v>
      </c>
      <c r="S48" s="52">
        <v>0.54895712443875133</v>
      </c>
    </row>
    <row r="49" spans="13:19" x14ac:dyDescent="0.25">
      <c r="M49" s="52">
        <v>35.981115702067598</v>
      </c>
      <c r="N49" s="52">
        <v>1.7451143087336534E-5</v>
      </c>
      <c r="O49" s="52">
        <v>0.39381695403747857</v>
      </c>
      <c r="P49" s="52">
        <v>9.7904166394215209E-5</v>
      </c>
      <c r="Q49" s="52">
        <v>5.5806699025861467E-2</v>
      </c>
      <c r="R49" s="52">
        <v>1.2844681212579125E-3</v>
      </c>
      <c r="S49" s="52">
        <v>0.54897652350592063</v>
      </c>
    </row>
    <row r="50" spans="13:19" x14ac:dyDescent="0.25">
      <c r="M50" s="52">
        <v>35.983389681382498</v>
      </c>
      <c r="N50" s="52">
        <v>1.3334323727524718E-6</v>
      </c>
      <c r="O50" s="52">
        <v>0.39379273467292319</v>
      </c>
      <c r="P50" s="52">
        <v>9.7808141193660085E-5</v>
      </c>
      <c r="Q50" s="52">
        <v>5.5806834765427561E-2</v>
      </c>
      <c r="R50" s="52">
        <v>1.2844712180427491E-3</v>
      </c>
      <c r="S50" s="52">
        <v>0.5490168177700403</v>
      </c>
    </row>
    <row r="51" spans="13:19" x14ac:dyDescent="0.25">
      <c r="M51" s="52">
        <v>35.983566447382387</v>
      </c>
      <c r="N51" s="52">
        <v>8.0535126291828744E-8</v>
      </c>
      <c r="O51" s="52">
        <v>0.39379085200147007</v>
      </c>
      <c r="P51" s="52">
        <v>9.7800680222120281E-5</v>
      </c>
      <c r="Q51" s="52">
        <v>5.5806845311457749E-2</v>
      </c>
      <c r="R51" s="52">
        <v>1.2844714586416203E-3</v>
      </c>
      <c r="S51" s="52">
        <v>0.54901995001308235</v>
      </c>
    </row>
    <row r="52" spans="13:19" x14ac:dyDescent="0.25">
      <c r="M52" s="52">
        <v>35.984666072852526</v>
      </c>
      <c r="N52" s="52">
        <v>0</v>
      </c>
      <c r="O52" s="52">
        <v>0.39377205666272747</v>
      </c>
      <c r="P52" s="52">
        <v>9.7754278938144134E-5</v>
      </c>
      <c r="Q52" s="52">
        <v>5.5806910898108922E-2</v>
      </c>
      <c r="R52" s="52">
        <v>1.2844729549462916E-3</v>
      </c>
      <c r="S52" s="52">
        <v>0.54903943506241237</v>
      </c>
    </row>
    <row r="53" spans="13:19" x14ac:dyDescent="0.25">
      <c r="M53" s="52">
        <v>35.985600053683669</v>
      </c>
      <c r="N53" s="52">
        <v>0</v>
      </c>
      <c r="O53" s="52">
        <v>0.39375548923123177</v>
      </c>
      <c r="P53" s="52">
        <v>9.7714884045444386E-5</v>
      </c>
      <c r="Q53" s="52">
        <v>5.5806966580522338E-2</v>
      </c>
      <c r="R53" s="52">
        <v>1.28447422529405E-3</v>
      </c>
      <c r="S53" s="52">
        <v>0.54905598493603958</v>
      </c>
    </row>
    <row r="54" spans="13:19" x14ac:dyDescent="0.25">
      <c r="M54" s="52">
        <v>36.985600053683669</v>
      </c>
      <c r="N54" s="52">
        <v>0</v>
      </c>
      <c r="O54" s="52">
        <v>0.37602084838618444</v>
      </c>
      <c r="P54" s="52">
        <v>6.3190212895416163E-5</v>
      </c>
      <c r="Q54" s="52">
        <v>5.5855314628864519E-2</v>
      </c>
      <c r="R54" s="52">
        <v>1.2855772456387433E-3</v>
      </c>
      <c r="S54" s="52">
        <v>0.56677569938354999</v>
      </c>
    </row>
    <row r="55" spans="13:19" x14ac:dyDescent="0.25">
      <c r="M55" s="52">
        <v>37.985600053683669</v>
      </c>
      <c r="N55" s="52">
        <v>0</v>
      </c>
      <c r="O55" s="52">
        <v>0.35829196187994922</v>
      </c>
      <c r="P55" s="52">
        <v>4.0511421430012922E-5</v>
      </c>
      <c r="Q55" s="52">
        <v>5.5886455036658025E-2</v>
      </c>
      <c r="R55" s="52">
        <v>1.2862876880354081E-3</v>
      </c>
      <c r="S55" s="52">
        <v>0.58449541383106041</v>
      </c>
    </row>
    <row r="56" spans="13:19" x14ac:dyDescent="0.25">
      <c r="M56" s="52">
        <v>38.985600053683669</v>
      </c>
      <c r="N56" s="52">
        <v>0</v>
      </c>
      <c r="O56" s="52">
        <v>0.34056667278922131</v>
      </c>
      <c r="P56" s="52">
        <v>2.5748071874191852E-5</v>
      </c>
      <c r="Q56" s="52">
        <v>5.5906339384638674E-2</v>
      </c>
      <c r="R56" s="52">
        <v>1.2867413328280248E-3</v>
      </c>
      <c r="S56" s="52">
        <v>0.60221512827857082</v>
      </c>
    </row>
    <row r="57" spans="13:19" x14ac:dyDescent="0.25">
      <c r="M57" s="52">
        <v>39.985600053683669</v>
      </c>
      <c r="N57" s="52">
        <v>0</v>
      </c>
      <c r="O57" s="52">
        <v>0.32284360791339395</v>
      </c>
      <c r="P57" s="52">
        <v>1.6223783749146546E-5</v>
      </c>
      <c r="Q57" s="52">
        <v>5.5918926926818373E-2</v>
      </c>
      <c r="R57" s="52">
        <v>1.2870285070902747E-3</v>
      </c>
      <c r="S57" s="52">
        <v>0.61993484272608124</v>
      </c>
    </row>
    <row r="58" spans="13:19" x14ac:dyDescent="0.25">
      <c r="M58" s="52">
        <v>40.985600053683669</v>
      </c>
      <c r="N58" s="52">
        <v>0</v>
      </c>
      <c r="O58" s="52">
        <v>0.30512190281914314</v>
      </c>
      <c r="P58" s="52">
        <v>1.0134450278616159E-5</v>
      </c>
      <c r="Q58" s="52">
        <v>5.5926826680741025E-2</v>
      </c>
      <c r="R58" s="52">
        <v>1.2872087333784816E-3</v>
      </c>
      <c r="S58" s="52">
        <v>0.63765455717359165</v>
      </c>
    </row>
    <row r="59" spans="13:19" x14ac:dyDescent="0.25">
      <c r="M59" s="52">
        <v>41.985600053683669</v>
      </c>
      <c r="N59" s="52">
        <v>0</v>
      </c>
      <c r="O59" s="52">
        <v>0.28740101953107655</v>
      </c>
      <c r="P59" s="52">
        <v>6.2760893591083685E-6</v>
      </c>
      <c r="Q59" s="52">
        <v>5.5931741749038325E-2</v>
      </c>
      <c r="R59" s="52">
        <v>1.2873208665568287E-3</v>
      </c>
      <c r="S59" s="52">
        <v>0.65537427162110207</v>
      </c>
    </row>
    <row r="60" spans="13:19" x14ac:dyDescent="0.25">
      <c r="M60" s="52">
        <v>42.985600053683669</v>
      </c>
      <c r="N60" s="52">
        <v>0</v>
      </c>
      <c r="O60" s="52">
        <v>0.2696806271082674</v>
      </c>
      <c r="P60" s="52">
        <v>3.8531781747993844E-6</v>
      </c>
      <c r="Q60" s="52">
        <v>5.593477346935425E-2</v>
      </c>
      <c r="R60" s="52">
        <v>1.2873900327238727E-3</v>
      </c>
      <c r="S60" s="52">
        <v>0.67309398606861248</v>
      </c>
    </row>
    <row r="61" spans="13:19" x14ac:dyDescent="0.25">
      <c r="M61" s="52">
        <v>43.985600053683669</v>
      </c>
      <c r="N61" s="52">
        <v>0</v>
      </c>
      <c r="O61" s="52">
        <v>0.25196052436104821</v>
      </c>
      <c r="P61" s="52">
        <v>2.3452559188461662E-6</v>
      </c>
      <c r="Q61" s="52">
        <v>5.5936627395541304E-2</v>
      </c>
      <c r="R61" s="52">
        <v>1.2874323285015101E-3</v>
      </c>
      <c r="S61" s="52">
        <v>0.6908137005161229</v>
      </c>
    </row>
    <row r="62" spans="13:19" x14ac:dyDescent="0.25">
      <c r="M62" s="52">
        <v>44.985600053683669</v>
      </c>
      <c r="N62" s="52">
        <v>0</v>
      </c>
      <c r="O62" s="52">
        <v>0.23424059044650364</v>
      </c>
      <c r="P62" s="52">
        <v>1.4151506026177489E-6</v>
      </c>
      <c r="Q62" s="52">
        <v>5.5937751326348907E-2</v>
      </c>
      <c r="R62" s="52">
        <v>1.2874579700442262E-3</v>
      </c>
      <c r="S62" s="52">
        <v>0.70853341496363331</v>
      </c>
    </row>
    <row r="63" spans="13:19" x14ac:dyDescent="0.25">
      <c r="M63" s="52">
        <v>45.985600053683669</v>
      </c>
      <c r="N63" s="52">
        <v>0</v>
      </c>
      <c r="O63" s="52">
        <v>0.21652075367280066</v>
      </c>
      <c r="P63" s="52">
        <v>8.4655744024039214E-7</v>
      </c>
      <c r="Q63" s="52">
        <v>5.593842683454836E-2</v>
      </c>
      <c r="R63" s="52">
        <v>1.2874733811996412E-3</v>
      </c>
      <c r="S63" s="52">
        <v>0.72625312941114373</v>
      </c>
    </row>
    <row r="64" spans="13:19" x14ac:dyDescent="0.25">
      <c r="M64" s="52">
        <v>46.985600053683669</v>
      </c>
      <c r="N64" s="52">
        <v>0</v>
      </c>
      <c r="O64" s="52">
        <v>0.19880097204486732</v>
      </c>
      <c r="P64" s="52">
        <v>5.020553784780736E-7</v>
      </c>
      <c r="Q64" s="52">
        <v>5.5938829334336471E-2</v>
      </c>
      <c r="R64" s="52">
        <v>1.2874825638961563E-3</v>
      </c>
      <c r="S64" s="52">
        <v>0.74397284385865414</v>
      </c>
    </row>
    <row r="65" spans="13:19" x14ac:dyDescent="0.25">
      <c r="M65" s="52">
        <v>47.985600053683669</v>
      </c>
      <c r="N65" s="52">
        <v>0</v>
      </c>
      <c r="O65" s="52">
        <v>0.1810812212841737</v>
      </c>
      <c r="P65" s="52">
        <v>2.9518093896896063E-7</v>
      </c>
      <c r="Q65" s="52">
        <v>5.5939067097589112E-2</v>
      </c>
      <c r="R65" s="52">
        <v>1.2874879882661956E-3</v>
      </c>
      <c r="S65" s="52">
        <v>0.76169255830616456</v>
      </c>
    </row>
    <row r="66" spans="13:19" x14ac:dyDescent="0.25">
      <c r="M66" s="52">
        <v>48.985600053683669</v>
      </c>
      <c r="N66" s="52">
        <v>0</v>
      </c>
      <c r="O66" s="52">
        <v>0.16336148754496932</v>
      </c>
      <c r="P66" s="52">
        <v>1.720547077533513E-7</v>
      </c>
      <c r="Q66" s="52">
        <v>5.5939206338841356E-2</v>
      </c>
      <c r="R66" s="52">
        <v>1.2874911649390771E-3</v>
      </c>
      <c r="S66" s="52">
        <v>0.77941227275367497</v>
      </c>
    </row>
    <row r="67" spans="13:19" x14ac:dyDescent="0.25">
      <c r="M67" s="52">
        <v>49.985600053683669</v>
      </c>
      <c r="N67" s="52">
        <v>0</v>
      </c>
      <c r="O67" s="52">
        <v>0.14564176304325485</v>
      </c>
      <c r="P67" s="52">
        <v>9.9422905359382649E-8</v>
      </c>
      <c r="Q67" s="52">
        <v>5.593928718051254E-2</v>
      </c>
      <c r="R67" s="52">
        <v>1.2874930092742897E-3</v>
      </c>
      <c r="S67" s="52">
        <v>0.79713198720118539</v>
      </c>
    </row>
    <row r="68" spans="13:19" x14ac:dyDescent="0.25">
      <c r="M68" s="52">
        <v>50.985600053683669</v>
      </c>
      <c r="N68" s="52">
        <v>0</v>
      </c>
      <c r="O68" s="52">
        <v>0.12792204346846536</v>
      </c>
      <c r="P68" s="52">
        <v>5.6957124926773269E-8</v>
      </c>
      <c r="Q68" s="52">
        <v>5.5939333711995096E-2</v>
      </c>
      <c r="R68" s="52">
        <v>1.2874940708512031E-3</v>
      </c>
      <c r="S68" s="52">
        <v>0.8148517016486958</v>
      </c>
    </row>
    <row r="69" spans="13:19" x14ac:dyDescent="0.25">
      <c r="M69" s="52">
        <v>51.985600053683669</v>
      </c>
      <c r="N69" s="52">
        <v>0</v>
      </c>
      <c r="O69" s="52">
        <v>0.11020232647166864</v>
      </c>
      <c r="P69" s="52">
        <v>3.2348300761591334E-8</v>
      </c>
      <c r="Q69" s="52">
        <v>5.593936026433604E-2</v>
      </c>
      <c r="R69" s="52">
        <v>1.2874946766206863E-3</v>
      </c>
      <c r="S69" s="52">
        <v>0.83257141609620622</v>
      </c>
    </row>
    <row r="70" spans="13:19" x14ac:dyDescent="0.25">
      <c r="M70" s="52">
        <v>52.985600053683669</v>
      </c>
      <c r="N70" s="52">
        <v>0</v>
      </c>
      <c r="O70" s="52">
        <v>9.248261079497401E-2</v>
      </c>
      <c r="P70" s="52">
        <v>1.8213641421790811E-8</v>
      </c>
      <c r="Q70" s="52">
        <v>5.593937528548458E-2</v>
      </c>
      <c r="R70" s="52">
        <v>1.2874950193156453E-3</v>
      </c>
      <c r="S70" s="52">
        <v>0.85029113054371663</v>
      </c>
    </row>
    <row r="71" spans="13:19" x14ac:dyDescent="0.25">
      <c r="M71" s="52">
        <v>53.985600053683669</v>
      </c>
      <c r="N71" s="52">
        <v>0</v>
      </c>
      <c r="O71" s="52">
        <v>7.4762895777535837E-2</v>
      </c>
      <c r="P71" s="52">
        <v>1.0166795488544715E-8</v>
      </c>
      <c r="Q71" s="52">
        <v>5.5939383710058604E-2</v>
      </c>
      <c r="R71" s="52">
        <v>1.2874952115152659E-3</v>
      </c>
      <c r="S71" s="52">
        <v>0.86801084499122705</v>
      </c>
    </row>
    <row r="72" spans="13:19" x14ac:dyDescent="0.25">
      <c r="M72" s="52">
        <v>54.985600053683669</v>
      </c>
      <c r="N72" s="52">
        <v>0</v>
      </c>
      <c r="O72" s="52">
        <v>5.704318107955534E-2</v>
      </c>
      <c r="P72" s="52">
        <v>5.6261783476616646E-9</v>
      </c>
      <c r="Q72" s="52">
        <v>5.5939388394279192E-2</v>
      </c>
      <c r="R72" s="52">
        <v>1.2874953183818465E-3</v>
      </c>
      <c r="S72" s="52">
        <v>0.88573055943873746</v>
      </c>
    </row>
    <row r="73" spans="13:19" x14ac:dyDescent="0.25">
      <c r="M73" s="52">
        <v>55.985600053683669</v>
      </c>
      <c r="N73" s="52">
        <v>0</v>
      </c>
      <c r="O73" s="52">
        <v>3.9323466530590927E-2</v>
      </c>
      <c r="P73" s="52">
        <v>3.0866338852249513E-9</v>
      </c>
      <c r="Q73" s="52">
        <v>5.5939390976369366E-2</v>
      </c>
      <c r="R73" s="52">
        <v>1.2874953772900775E-3</v>
      </c>
      <c r="S73" s="52">
        <v>0.90345027388624788</v>
      </c>
    </row>
    <row r="74" spans="13:19" x14ac:dyDescent="0.25">
      <c r="M74" s="52">
        <v>56.985600053683669</v>
      </c>
      <c r="N74" s="52">
        <v>0</v>
      </c>
      <c r="O74" s="52">
        <v>2.1603752047645825E-2</v>
      </c>
      <c r="P74" s="52">
        <v>1.6788004811126163E-9</v>
      </c>
      <c r="Q74" s="52">
        <v>5.5939392387444893E-2</v>
      </c>
      <c r="R74" s="52">
        <v>1.2874954094825872E-3</v>
      </c>
      <c r="S74" s="52">
        <v>0.92116998833375829</v>
      </c>
    </row>
    <row r="75" spans="13:19" x14ac:dyDescent="0.25">
      <c r="M75" s="52">
        <v>57.985600053683669</v>
      </c>
      <c r="N75" s="52">
        <v>0</v>
      </c>
      <c r="O75" s="52">
        <v>3.884037591777776E-3</v>
      </c>
      <c r="P75" s="52">
        <v>9.0522288405000337E-10</v>
      </c>
      <c r="Q75" s="52">
        <v>5.5939393151938785E-2</v>
      </c>
      <c r="R75" s="52">
        <v>1.2874954269238769E-3</v>
      </c>
      <c r="S75" s="52">
        <v>0.93888970278126871</v>
      </c>
    </row>
    <row r="76" spans="13:19" x14ac:dyDescent="0.25">
      <c r="M76" s="52">
        <v>58.041329736479561</v>
      </c>
      <c r="N76" s="52">
        <v>0</v>
      </c>
      <c r="O76" s="52">
        <v>2.8965235263021007E-3</v>
      </c>
      <c r="P76" s="52">
        <v>8.7436914672627576E-10</v>
      </c>
      <c r="Q76" s="52">
        <v>5.5939393182184674E-2</v>
      </c>
      <c r="R76" s="52">
        <v>1.2874954276139116E-3</v>
      </c>
      <c r="S76" s="52">
        <v>0.93987721684666226</v>
      </c>
    </row>
    <row r="77" spans="13:19" x14ac:dyDescent="0.25">
      <c r="M77" s="52">
        <v>58.139645206910039</v>
      </c>
      <c r="N77" s="52">
        <v>0</v>
      </c>
      <c r="O77" s="52">
        <v>1.1544014644184898E-3</v>
      </c>
      <c r="P77" s="52">
        <v>8.2242639099467039E-10</v>
      </c>
      <c r="Q77" s="52">
        <v>5.5939393233049847E-2</v>
      </c>
      <c r="R77" s="52">
        <v>1.2874954287743581E-3</v>
      </c>
      <c r="S77" s="52">
        <v>0.94161933890846305</v>
      </c>
    </row>
    <row r="78" spans="13:19" x14ac:dyDescent="0.25">
      <c r="M78" s="52">
        <v>58.160065472103781</v>
      </c>
      <c r="N78" s="52">
        <v>0</v>
      </c>
      <c r="O78" s="52">
        <v>7.9256019623496327E-4</v>
      </c>
      <c r="P78" s="52">
        <v>8.1202253552952213E-10</v>
      </c>
      <c r="Q78" s="52">
        <v>5.5939393243229406E-2</v>
      </c>
      <c r="R78" s="52">
        <v>1.2874954290065961E-3</v>
      </c>
      <c r="S78" s="52">
        <v>0.94198118017663868</v>
      </c>
    </row>
    <row r="79" spans="13:19" x14ac:dyDescent="0.25">
      <c r="M79" s="52">
        <v>58.180485737297523</v>
      </c>
      <c r="N79" s="52">
        <v>0</v>
      </c>
      <c r="O79" s="52">
        <v>4.3071892805444944E-4</v>
      </c>
      <c r="P79" s="52">
        <v>8.0174739708636491E-10</v>
      </c>
      <c r="Q79" s="52">
        <v>5.5939393253280172E-2</v>
      </c>
      <c r="R79" s="52">
        <v>1.287495429235896E-3</v>
      </c>
      <c r="S79" s="52">
        <v>0.9423430214448143</v>
      </c>
    </row>
    <row r="80" spans="13:19" x14ac:dyDescent="0.25">
      <c r="M80" s="52">
        <v>58.200906002491266</v>
      </c>
      <c r="N80" s="52">
        <v>0</v>
      </c>
      <c r="O80" s="52">
        <v>6.8877659876873532E-5</v>
      </c>
      <c r="P80" s="52">
        <v>7.915994206146429E-10</v>
      </c>
      <c r="Q80" s="52">
        <v>5.5939393263203741E-2</v>
      </c>
      <c r="R80" s="52">
        <v>1.2874954294622939E-3</v>
      </c>
      <c r="S80" s="52">
        <v>0.94270486271298992</v>
      </c>
    </row>
    <row r="81" spans="13:19" x14ac:dyDescent="0.25">
      <c r="M81" s="52">
        <v>58.202163092980747</v>
      </c>
      <c r="N81" s="52">
        <v>0</v>
      </c>
      <c r="O81" s="52">
        <v>4.660237536857452E-5</v>
      </c>
      <c r="P81" s="52">
        <v>7.9097882221730727E-10</v>
      </c>
      <c r="Q81" s="52">
        <v>5.5939393263810526E-2</v>
      </c>
      <c r="R81" s="52">
        <v>1.2874954294761372E-3</v>
      </c>
      <c r="S81" s="52">
        <v>0.94272713799749819</v>
      </c>
    </row>
    <row r="82" spans="13:19" x14ac:dyDescent="0.25">
      <c r="M82" s="52">
        <v>58.204357047512858</v>
      </c>
      <c r="N82" s="52">
        <v>0</v>
      </c>
      <c r="O82" s="52">
        <v>7.726127548682872E-6</v>
      </c>
      <c r="P82" s="52">
        <v>7.8989685373600845E-10</v>
      </c>
      <c r="Q82" s="52">
        <v>5.5939393264868381E-2</v>
      </c>
      <c r="R82" s="52">
        <v>1.2874954295002713E-3</v>
      </c>
      <c r="S82" s="52">
        <v>0.94276601424531803</v>
      </c>
    </row>
    <row r="83" spans="13:19" x14ac:dyDescent="0.25">
      <c r="M83" s="52">
        <v>58.204596236010637</v>
      </c>
      <c r="N83" s="52">
        <v>0</v>
      </c>
      <c r="O83" s="52">
        <v>3.487775668851159E-6</v>
      </c>
      <c r="P83" s="52">
        <v>7.8977898328838543E-10</v>
      </c>
      <c r="Q83" s="52">
        <v>5.5939393264983622E-2</v>
      </c>
      <c r="R83" s="52">
        <v>1.2874954295029005E-3</v>
      </c>
      <c r="S83" s="52">
        <v>0.94277025259719782</v>
      </c>
    </row>
    <row r="84" spans="13:19" x14ac:dyDescent="0.25">
      <c r="M84" s="52">
        <v>58.204711619120275</v>
      </c>
      <c r="N84" s="52">
        <v>0</v>
      </c>
      <c r="O84" s="52">
        <v>1.4432199140098214E-6</v>
      </c>
      <c r="P84" s="52">
        <v>7.897221294342914E-10</v>
      </c>
      <c r="Q84" s="52">
        <v>5.593939326503921E-2</v>
      </c>
      <c r="R84" s="52">
        <v>1.2874954295041686E-3</v>
      </c>
      <c r="S84" s="52">
        <v>0.94277229715295263</v>
      </c>
    </row>
    <row r="85" spans="13:19" x14ac:dyDescent="0.25">
      <c r="M85" s="52">
        <v>58.204779875893664</v>
      </c>
      <c r="N85" s="52">
        <v>0</v>
      </c>
      <c r="O85" s="52">
        <v>2.3372938039248885E-7</v>
      </c>
      <c r="P85" s="52">
        <v>7.8968849848708855E-10</v>
      </c>
      <c r="Q85" s="52">
        <v>5.5939393265072093E-2</v>
      </c>
      <c r="R85" s="52">
        <v>1.2874954295049187E-3</v>
      </c>
      <c r="S85" s="52">
        <v>0.94277350664348625</v>
      </c>
    </row>
    <row r="86" spans="13:19" x14ac:dyDescent="0.25">
      <c r="M86" s="52">
        <v>58.205209422111395</v>
      </c>
      <c r="N86" s="52">
        <v>0</v>
      </c>
      <c r="O86" s="52">
        <v>0</v>
      </c>
      <c r="P86" s="52">
        <v>7.8947688845983111E-10</v>
      </c>
      <c r="Q86" s="52">
        <v>5.5939393265278983E-2</v>
      </c>
      <c r="R86" s="52">
        <v>1.2874954295096386E-3</v>
      </c>
      <c r="S86" s="52">
        <v>0.94277420039419257</v>
      </c>
    </row>
    <row r="87" spans="13:19" x14ac:dyDescent="0.25">
      <c r="M87" s="52">
        <v>58.205576431165525</v>
      </c>
      <c r="N87" s="52">
        <v>0</v>
      </c>
      <c r="O87" s="52">
        <v>0</v>
      </c>
      <c r="P87" s="52">
        <v>7.8929613149251474E-10</v>
      </c>
      <c r="Q87" s="52">
        <v>5.593939326545571E-2</v>
      </c>
      <c r="R87" s="52">
        <v>1.2874954295136706E-3</v>
      </c>
      <c r="S87" s="52">
        <v>0.94277420039419257</v>
      </c>
    </row>
    <row r="88" spans="13:19" x14ac:dyDescent="0.25">
      <c r="M88" s="52">
        <v>59.205576431165525</v>
      </c>
      <c r="N88" s="52">
        <v>0</v>
      </c>
      <c r="O88" s="52">
        <v>0</v>
      </c>
      <c r="P88" s="52">
        <v>4.2295478175713425E-10</v>
      </c>
      <c r="Q88" s="52">
        <v>5.5939393623625711E-2</v>
      </c>
      <c r="R88" s="52">
        <v>1.28749543768502E-3</v>
      </c>
      <c r="S88" s="52">
        <v>0.94277420039419257</v>
      </c>
    </row>
    <row r="89" spans="13:19" x14ac:dyDescent="0.25">
      <c r="M89" s="52">
        <v>60.205576431165525</v>
      </c>
      <c r="N89" s="52">
        <v>0</v>
      </c>
      <c r="O89" s="52">
        <v>0</v>
      </c>
      <c r="P89" s="52">
        <v>2.2664591941297449E-10</v>
      </c>
      <c r="Q89" s="52">
        <v>5.5939393815555849E-2</v>
      </c>
      <c r="R89" s="52">
        <v>1.2874954420637457E-3</v>
      </c>
      <c r="S89" s="52">
        <v>0.94277420039419257</v>
      </c>
    </row>
    <row r="90" spans="13:19" x14ac:dyDescent="0.25">
      <c r="M90" s="52">
        <v>61.205576431165525</v>
      </c>
      <c r="N90" s="52">
        <v>0</v>
      </c>
      <c r="O90" s="52">
        <v>0</v>
      </c>
      <c r="P90" s="52">
        <v>1.2145121654174577E-10</v>
      </c>
      <c r="Q90" s="52">
        <v>5.5939393918404155E-2</v>
      </c>
      <c r="R90" s="52">
        <v>1.2874954444101439E-3</v>
      </c>
      <c r="S90" s="52">
        <v>0.94277420039419257</v>
      </c>
    </row>
    <row r="91" spans="13:19" x14ac:dyDescent="0.25">
      <c r="M91" s="52">
        <v>62.205576431165525</v>
      </c>
      <c r="N91" s="52">
        <v>0</v>
      </c>
      <c r="O91" s="52">
        <v>0</v>
      </c>
      <c r="P91" s="52">
        <v>6.5081242308153499E-11</v>
      </c>
      <c r="Q91" s="52">
        <v>5.5939393973516778E-2</v>
      </c>
      <c r="R91" s="52">
        <v>1.2874954456674925E-3</v>
      </c>
      <c r="S91" s="52">
        <v>0.94277420039419257</v>
      </c>
    </row>
    <row r="92" spans="13:19" x14ac:dyDescent="0.25">
      <c r="M92" s="52">
        <v>63.205576431165525</v>
      </c>
      <c r="N92" s="52">
        <v>0</v>
      </c>
      <c r="O92" s="52">
        <v>0</v>
      </c>
      <c r="P92" s="52">
        <v>3.4874645318325961E-11</v>
      </c>
      <c r="Q92" s="52">
        <v>5.5939394003049606E-2</v>
      </c>
      <c r="R92" s="52">
        <v>1.2874954463412594E-3</v>
      </c>
      <c r="S92" s="52">
        <v>0.94277420039419257</v>
      </c>
    </row>
    <row r="93" spans="13:19" x14ac:dyDescent="0.25">
      <c r="M93" s="52">
        <v>64.205576431165525</v>
      </c>
      <c r="N93" s="52">
        <v>0</v>
      </c>
      <c r="O93" s="52">
        <v>0</v>
      </c>
      <c r="P93" s="52">
        <v>1.8688040408329184E-11</v>
      </c>
      <c r="Q93" s="52">
        <v>5.5939394018875162E-2</v>
      </c>
      <c r="R93" s="52">
        <v>1.2874954467023063E-3</v>
      </c>
      <c r="S93" s="52">
        <v>0.94277420039419257</v>
      </c>
    </row>
    <row r="94" spans="13:19" x14ac:dyDescent="0.25">
      <c r="M94" s="52">
        <v>65.205576431165525</v>
      </c>
      <c r="N94" s="52">
        <v>0</v>
      </c>
      <c r="O94" s="52">
        <v>0</v>
      </c>
      <c r="P94" s="52">
        <v>1.0014233868633036E-11</v>
      </c>
      <c r="Q94" s="52">
        <v>5.5939394027355496E-2</v>
      </c>
      <c r="R94" s="52">
        <v>1.287495446895778E-3</v>
      </c>
      <c r="S94" s="52">
        <v>0.94277420039419257</v>
      </c>
    </row>
    <row r="95" spans="13:19" x14ac:dyDescent="0.25">
      <c r="M95" s="52">
        <v>66.205576431165525</v>
      </c>
      <c r="N95" s="52">
        <v>0</v>
      </c>
      <c r="O95" s="52">
        <v>0</v>
      </c>
      <c r="P95" s="52">
        <v>5.3662597995550351E-12</v>
      </c>
      <c r="Q95" s="52">
        <v>5.5939394031899799E-2</v>
      </c>
      <c r="R95" s="52">
        <v>1.2874954469994525E-3</v>
      </c>
      <c r="S95" s="52">
        <v>0.94277420039419257</v>
      </c>
    </row>
    <row r="96" spans="13:19" x14ac:dyDescent="0.25">
      <c r="M96" s="52">
        <v>67.205576431165525</v>
      </c>
      <c r="N96" s="52">
        <v>0</v>
      </c>
      <c r="O96" s="52">
        <v>0</v>
      </c>
      <c r="P96" s="52">
        <v>2.8755813589014228E-12</v>
      </c>
      <c r="Q96" s="52">
        <v>5.593939403433492E-2</v>
      </c>
      <c r="R96" s="52">
        <v>1.2874954470550079E-3</v>
      </c>
      <c r="S96" s="52">
        <v>0.94277420039419257</v>
      </c>
    </row>
    <row r="97" spans="13:19" x14ac:dyDescent="0.25">
      <c r="M97" s="52">
        <v>68.205576431165525</v>
      </c>
      <c r="N97" s="52">
        <v>0</v>
      </c>
      <c r="O97" s="52">
        <v>0</v>
      </c>
      <c r="P97" s="52">
        <v>1.5409183417372021E-12</v>
      </c>
      <c r="Q97" s="52">
        <v>5.5939394035639814E-2</v>
      </c>
      <c r="R97" s="52">
        <v>1.2874954470847779E-3</v>
      </c>
      <c r="S97" s="52">
        <v>0.94277420039419257</v>
      </c>
    </row>
    <row r="98" spans="13:19" x14ac:dyDescent="0.25">
      <c r="M98" s="52">
        <v>69.205576431165525</v>
      </c>
      <c r="N98" s="52">
        <v>0</v>
      </c>
      <c r="O98" s="52">
        <v>0</v>
      </c>
      <c r="P98" s="52">
        <v>8.2572149403877327E-13</v>
      </c>
      <c r="Q98" s="52">
        <v>5.593939403633906E-2</v>
      </c>
      <c r="R98" s="52">
        <v>1.2874954471007306E-3</v>
      </c>
      <c r="S98" s="52">
        <v>0.94277420039419257</v>
      </c>
    </row>
    <row r="99" spans="13:19" x14ac:dyDescent="0.25">
      <c r="M99" s="52">
        <v>70</v>
      </c>
      <c r="N99" s="52">
        <v>0</v>
      </c>
      <c r="O99" s="52">
        <v>0</v>
      </c>
      <c r="P99" s="52">
        <v>5.0819748199687185E-13</v>
      </c>
      <c r="Q99" s="52">
        <v>5.5939394036649499E-2</v>
      </c>
      <c r="R99" s="52">
        <v>1.2874954471078131E-3</v>
      </c>
      <c r="S99" s="52">
        <v>0.94277420039419257</v>
      </c>
    </row>
    <row r="100" spans="13:19" x14ac:dyDescent="0.25">
      <c r="M100" s="52" t="e">
        <v>#N/A</v>
      </c>
      <c r="N100" s="52" t="e">
        <v>#N/A</v>
      </c>
      <c r="O100" s="52" t="e">
        <v>#N/A</v>
      </c>
      <c r="P100" s="52" t="e">
        <v>#N/A</v>
      </c>
      <c r="Q100" s="52" t="e">
        <v>#N/A</v>
      </c>
      <c r="R100" s="52" t="e">
        <v>#N/A</v>
      </c>
      <c r="S100" s="52" t="e">
        <v>#N/A</v>
      </c>
    </row>
    <row r="101" spans="13:19" x14ac:dyDescent="0.25">
      <c r="M101" s="52" t="e">
        <v>#N/A</v>
      </c>
      <c r="N101" s="52" t="e">
        <v>#N/A</v>
      </c>
      <c r="O101" s="52" t="e">
        <v>#N/A</v>
      </c>
      <c r="P101" s="52" t="e">
        <v>#N/A</v>
      </c>
      <c r="Q101" s="52" t="e">
        <v>#N/A</v>
      </c>
      <c r="R101" s="52" t="e">
        <v>#N/A</v>
      </c>
      <c r="S101" s="52" t="e">
        <v>#N/A</v>
      </c>
    </row>
    <row r="102" spans="13:19" x14ac:dyDescent="0.25">
      <c r="M102" s="52" t="e">
        <v>#N/A</v>
      </c>
      <c r="N102" s="52" t="e">
        <v>#N/A</v>
      </c>
      <c r="O102" s="52" t="e">
        <v>#N/A</v>
      </c>
      <c r="P102" s="52" t="e">
        <v>#N/A</v>
      </c>
      <c r="Q102" s="52" t="e">
        <v>#N/A</v>
      </c>
      <c r="R102" s="52" t="e">
        <v>#N/A</v>
      </c>
      <c r="S102" s="52" t="e">
        <v>#N/A</v>
      </c>
    </row>
    <row r="103" spans="13:19" x14ac:dyDescent="0.25">
      <c r="M103" s="52" t="e">
        <v>#N/A</v>
      </c>
      <c r="N103" s="52" t="e">
        <v>#N/A</v>
      </c>
      <c r="O103" s="52" t="e">
        <v>#N/A</v>
      </c>
      <c r="P103" s="52" t="e">
        <v>#N/A</v>
      </c>
      <c r="Q103" s="52" t="e">
        <v>#N/A</v>
      </c>
      <c r="R103" s="52" t="e">
        <v>#N/A</v>
      </c>
      <c r="S103" s="52" t="e">
        <v>#N/A</v>
      </c>
    </row>
    <row r="104" spans="13:19" x14ac:dyDescent="0.25">
      <c r="M104" s="52" t="e">
        <v>#N/A</v>
      </c>
      <c r="N104" s="52" t="e">
        <v>#N/A</v>
      </c>
      <c r="O104" s="52" t="e">
        <v>#N/A</v>
      </c>
      <c r="P104" s="52" t="e">
        <v>#N/A</v>
      </c>
      <c r="Q104" s="52" t="e">
        <v>#N/A</v>
      </c>
      <c r="R104" s="52" t="e">
        <v>#N/A</v>
      </c>
      <c r="S104" s="52" t="e">
        <v>#N/A</v>
      </c>
    </row>
    <row r="105" spans="13:19" x14ac:dyDescent="0.25">
      <c r="M105" s="52" t="e">
        <v>#N/A</v>
      </c>
      <c r="N105" s="52" t="e">
        <v>#N/A</v>
      </c>
      <c r="O105" s="52" t="e">
        <v>#N/A</v>
      </c>
      <c r="P105" s="52" t="e">
        <v>#N/A</v>
      </c>
      <c r="Q105" s="52" t="e">
        <v>#N/A</v>
      </c>
      <c r="R105" s="52" t="e">
        <v>#N/A</v>
      </c>
      <c r="S105" s="52" t="e">
        <v>#N/A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AD898-1DB8-4E02-A790-79BD0DC5B4B9}">
  <sheetPr codeName="Sheet16"/>
  <dimension ref="B1:AH502"/>
  <sheetViews>
    <sheetView zoomScale="85" zoomScaleNormal="85" workbookViewId="0">
      <selection sqref="A1:XFD1048576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16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8.8598572237552336E-3</v>
      </c>
      <c r="J3" s="52">
        <f>I3*C11</f>
        <v>1000000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93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8.8598572237552336E-3</v>
      </c>
      <c r="J4" s="52">
        <f>I4*C11</f>
        <v>1000000</v>
      </c>
      <c r="K4" s="81" t="s">
        <v>69</v>
      </c>
      <c r="L4" s="81"/>
      <c r="M4" s="52">
        <v>5.0999999999999996</v>
      </c>
      <c r="N4" s="52">
        <v>0.24581707836398844</v>
      </c>
      <c r="O4" s="52">
        <v>0.74615866468496006</v>
      </c>
      <c r="P4" s="52">
        <v>5.7884545588283629E-4</v>
      </c>
      <c r="Q4" s="52">
        <v>5.5358591567070368E-3</v>
      </c>
      <c r="R4" s="52">
        <v>1.3758089371040524E-4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0.23655727404604024</v>
      </c>
      <c r="O5" s="52">
        <v>0.73705081392870486</v>
      </c>
      <c r="P5" s="52">
        <v>7.9953215978101734E-4</v>
      </c>
      <c r="Q5" s="52">
        <v>5.9535830575689229E-3</v>
      </c>
      <c r="R5" s="52">
        <v>1.4711091564333453E-4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0.22717380341524929</v>
      </c>
      <c r="O6" s="52">
        <v>0.72785740322512937</v>
      </c>
      <c r="P6" s="52">
        <v>1.074872846344703E-3</v>
      </c>
      <c r="Q6" s="52">
        <v>6.5224314567127869E-3</v>
      </c>
      <c r="R6" s="52">
        <v>1.6008871679181407E-4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0.21764828797768723</v>
      </c>
      <c r="O7" s="52">
        <v>0.71856107126716928</v>
      </c>
      <c r="P7" s="52">
        <v>1.4059372538717061E-3</v>
      </c>
      <c r="Q7" s="52">
        <v>7.2763010910890493E-3</v>
      </c>
      <c r="R7" s="52">
        <v>1.772876229002548E-4</v>
      </c>
      <c r="S7" s="52">
        <v>5.4931114787282437E-2</v>
      </c>
      <c r="U7" s="79" t="s">
        <v>60</v>
      </c>
      <c r="V7" s="79"/>
      <c r="W7" s="79"/>
      <c r="X7" s="82">
        <f>_xlfn.AGGREGATE(4,6,P3:P502)</f>
        <v>4.2940761263451461E-3</v>
      </c>
      <c r="Y7" s="82"/>
      <c r="AC7" s="52">
        <f ca="1">MATCH(Z8,INDIRECT(ADDRESS(AC2,16)&amp;":"&amp;ADDRESS(AC3,16)),-1)</f>
        <v>13</v>
      </c>
      <c r="AE7" s="52" t="s">
        <v>61</v>
      </c>
      <c r="AF7" s="52">
        <f ca="1">INDEX(INDIRECT(ADDRESS(AC2,16)&amp;":"&amp;ADDRESS(AC3,16)),AC7)</f>
        <v>5.0797504985684069E-4</v>
      </c>
      <c r="AG7" s="52" t="s">
        <v>63</v>
      </c>
      <c r="AH7" s="52">
        <f ca="1">INDEX(INDIRECT(ADDRESS(AC2,13)&amp;":"&amp;ADDRESS(AC3,13)),AC7)</f>
        <v>29.1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0.20796727205372773</v>
      </c>
      <c r="O8" s="52">
        <v>0.70914577423696257</v>
      </c>
      <c r="P8" s="52">
        <v>1.788470300677034E-3</v>
      </c>
      <c r="Q8" s="52">
        <v>8.248193634250521E-3</v>
      </c>
      <c r="R8" s="52">
        <v>1.9946053958916999E-4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14</v>
      </c>
      <c r="AE8" s="52" t="s">
        <v>62</v>
      </c>
      <c r="AF8" s="52">
        <f ca="1">INDEX(INDIRECT(ADDRESS(AC2,16)&amp;":"&amp;ADDRESS(AC3,16)),AC8)</f>
        <v>3.576004756455039E-4</v>
      </c>
      <c r="AG8" s="52" t="s">
        <v>64</v>
      </c>
      <c r="AH8" s="52">
        <f ca="1">INDEX(INDIRECT(ADDRESS(AC2,13)&amp;":"&amp;ADDRESS(AC3,13)),AC8)</f>
        <v>30.1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0.19812517696537219</v>
      </c>
      <c r="O9" s="52">
        <v>0.69959885070054206</v>
      </c>
      <c r="P9" s="52">
        <v>2.2116192884105018E-3</v>
      </c>
      <c r="Q9" s="52">
        <v>9.4665529729911699E-3</v>
      </c>
      <c r="R9" s="52">
        <v>2.2725639038063961E-4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29.153034563181091</v>
      </c>
      <c r="Y9" s="80"/>
      <c r="AG9" s="52" t="s">
        <v>65</v>
      </c>
      <c r="AH9" s="52">
        <f ca="1">(AH8-AH7)/(AF8-AF7) *(Z8-AF7) + AH7</f>
        <v>29.153034563181091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0.18812693869405633</v>
      </c>
      <c r="O10" s="52">
        <v>0.68991326422683863</v>
      </c>
      <c r="P10" s="52">
        <v>2.6573886393525749E-3</v>
      </c>
      <c r="Q10" s="52">
        <v>1.0951026886979706E-2</v>
      </c>
      <c r="R10" s="52">
        <v>2.6112342295881536E-4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5.0797504985684069E-4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0.17798972006515873</v>
      </c>
      <c r="O11" s="52">
        <v>0.68008967714192048</v>
      </c>
      <c r="P11" s="52">
        <v>3.1012009131465212E-3</v>
      </c>
      <c r="Q11" s="52">
        <v>1.2708217053375203E-2</v>
      </c>
      <c r="R11" s="52">
        <v>3.0121224907464158E-4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4.244883630560075E-2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0.16774312923693213</v>
      </c>
      <c r="O12" s="52">
        <v>0.6701379368035888</v>
      </c>
      <c r="P12" s="52">
        <v>3.5137809452368131E-3</v>
      </c>
      <c r="Q12" s="52">
        <v>1.4728170196354601E-2</v>
      </c>
      <c r="R12" s="52">
        <v>3.4729579305276778E-4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9.7971963921394891E-4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0.15742759916425447</v>
      </c>
      <c r="O13" s="52">
        <v>0.66007757534490763</v>
      </c>
      <c r="P13" s="52">
        <v>3.8642876815573775E-3</v>
      </c>
      <c r="Q13" s="52">
        <v>1.698241190201457E-2</v>
      </c>
      <c r="R13" s="52">
        <v>3.9872443492060879E-4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4.3936530994671541E-2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0.5</v>
      </c>
      <c r="J14" s="79" t="s">
        <v>98</v>
      </c>
      <c r="K14" s="79"/>
      <c r="L14" s="79"/>
      <c r="M14" s="52">
        <v>15.1</v>
      </c>
      <c r="N14" s="52">
        <v>0.14709096322824225</v>
      </c>
      <c r="O14" s="52">
        <v>0.64993705795843171</v>
      </c>
      <c r="P14" s="52">
        <v>4.1242614135649017E-3</v>
      </c>
      <c r="Q14" s="52">
        <v>1.9424170364906661E-2</v>
      </c>
      <c r="R14" s="52">
        <v>4.5443111499868081E-4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0.5</v>
      </c>
      <c r="J15" s="79" t="s">
        <v>99</v>
      </c>
      <c r="K15" s="79"/>
      <c r="L15" s="79"/>
      <c r="M15" s="52">
        <v>16.100000000000001</v>
      </c>
      <c r="N15" s="52">
        <v>0.13678370074826249</v>
      </c>
      <c r="O15" s="52">
        <v>0.63975174849556671</v>
      </c>
      <c r="P15" s="52">
        <v>4.2716522017430189E-3</v>
      </c>
      <c r="Q15" s="52">
        <v>2.1991075280190446E-2</v>
      </c>
      <c r="R15" s="52">
        <v>5.1299290687107529E-4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0.12655367692305833</v>
      </c>
      <c r="O16" s="52">
        <v>0.62956083692234255</v>
      </c>
      <c r="P16" s="52">
        <v>4.2940761263451461E-3</v>
      </c>
      <c r="Q16" s="52">
        <v>2.4610120966488878E-2</v>
      </c>
      <c r="R16" s="52">
        <v>5.7274424688841469E-4</v>
      </c>
      <c r="S16" s="52">
        <v>0.21440854481487667</v>
      </c>
      <c r="T16" s="8"/>
      <c r="X16" s="52">
        <f ca="1">ROUND(X13*100,4)</f>
        <v>4.3936999999999999</v>
      </c>
      <c r="Y16" s="52">
        <f>ROUND(X7*100,4)</f>
        <v>0.4294</v>
      </c>
      <c r="Z16" s="52">
        <f ca="1">ROUND(X9,4)</f>
        <v>29.152999999999999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0.11644133625617398</v>
      </c>
      <c r="O17" s="52">
        <v>0.61940370798903233</v>
      </c>
      <c r="P17" s="52">
        <v>4.1905805702672364E-3</v>
      </c>
      <c r="Q17" s="52">
        <v>2.720419015321205E-2</v>
      </c>
      <c r="R17" s="52">
        <v>6.3192576892725464E-4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0.10647617834822738</v>
      </c>
      <c r="O18" s="52">
        <v>0.60931634936302859</v>
      </c>
      <c r="P18" s="52">
        <v>3.9715570484202701E-3</v>
      </c>
      <c r="Q18" s="52">
        <v>2.9699096555568797E-2</v>
      </c>
      <c r="R18" s="52">
        <v>6.8884497485731432E-4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9.6675005172701556E-2</v>
      </c>
      <c r="O19" s="52">
        <v>0.59932836605900119</v>
      </c>
      <c r="P19" s="52">
        <v>3.6568956470352859E-3</v>
      </c>
      <c r="Q19" s="52">
        <v>3.2030021874534048E-2</v>
      </c>
      <c r="R19" s="52">
        <v>7.4202308931982321E-4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8.7042006775753425E-2</v>
      </c>
      <c r="O20" s="52">
        <v>0.58946100549197078</v>
      </c>
      <c r="P20" s="52">
        <v>3.2728708278209244E-3</v>
      </c>
      <c r="Q20" s="52">
        <v>3.4146407636570945E-2</v>
      </c>
      <c r="R20" s="52">
        <v>7.9030666296532441E-4</v>
      </c>
      <c r="S20" s="52">
        <v>0.28528740260491853</v>
      </c>
      <c r="T20" s="8"/>
    </row>
    <row r="21" spans="2:20" x14ac:dyDescent="0.25">
      <c r="K21" s="8"/>
      <c r="L21" s="8"/>
      <c r="M21" s="52">
        <v>22.1</v>
      </c>
      <c r="N21" s="52">
        <v>7.7570383662011036E-2</v>
      </c>
      <c r="O21" s="52">
        <v>0.57972636391601229</v>
      </c>
      <c r="P21" s="52">
        <v>2.8484660818383699E-3</v>
      </c>
      <c r="Q21" s="52">
        <v>3.6014738222770008E-2</v>
      </c>
      <c r="R21" s="52">
        <v>8.329310649392176E-4</v>
      </c>
      <c r="S21" s="52">
        <v>0.303007117052429</v>
      </c>
      <c r="T21" s="8"/>
    </row>
    <row r="22" spans="2:20" x14ac:dyDescent="0.25">
      <c r="J22" s="8"/>
      <c r="K22" s="8"/>
      <c r="L22" s="8"/>
      <c r="M22" s="52">
        <v>23.1</v>
      </c>
      <c r="N22" s="52">
        <v>6.8244978171293588E-2</v>
      </c>
      <c r="O22" s="52">
        <v>0.57012771243611371</v>
      </c>
      <c r="P22" s="52">
        <v>2.4118499461289219E-3</v>
      </c>
      <c r="Q22" s="52">
        <v>3.7619094825582233E-2</v>
      </c>
      <c r="R22" s="52">
        <v>8.6953312094198323E-4</v>
      </c>
      <c r="S22" s="52">
        <v>0.32072683149993947</v>
      </c>
      <c r="T22" s="8"/>
    </row>
    <row r="23" spans="2:20" x14ac:dyDescent="0.25">
      <c r="J23" s="8"/>
      <c r="K23" s="8"/>
      <c r="L23" s="8"/>
      <c r="M23" s="52">
        <v>24.1</v>
      </c>
      <c r="N23" s="52">
        <v>5.904532581920148E-2</v>
      </c>
      <c r="O23" s="52">
        <v>0.56066070552034142</v>
      </c>
      <c r="P23" s="52">
        <v>1.9875522579969251E-3</v>
      </c>
      <c r="Q23" s="52">
        <v>3.8959751374562521E-2</v>
      </c>
      <c r="R23" s="52">
        <v>9.0011908044764194E-4</v>
      </c>
      <c r="S23" s="52">
        <v>0.33844654594744994</v>
      </c>
      <c r="T23" s="8"/>
    </row>
    <row r="24" spans="2:20" x14ac:dyDescent="0.25">
      <c r="J24" s="8"/>
      <c r="K24" s="8"/>
      <c r="L24" s="8"/>
      <c r="M24" s="52">
        <v>25.1</v>
      </c>
      <c r="N24" s="52">
        <v>4.9948609101889613E-2</v>
      </c>
      <c r="O24" s="52">
        <v>0.55131514339306398</v>
      </c>
      <c r="P24" s="52">
        <v>1.5946422381081936E-3</v>
      </c>
      <c r="Q24" s="52">
        <v>4.0050344813048235E-2</v>
      </c>
      <c r="R24" s="52">
        <v>9.250000589294408E-4</v>
      </c>
      <c r="S24" s="52">
        <v>0.35616626039496041</v>
      </c>
      <c r="T24" s="8"/>
    </row>
    <row r="25" spans="2:20" x14ac:dyDescent="0.25">
      <c r="J25" s="8"/>
      <c r="K25" s="8"/>
      <c r="L25" s="8"/>
      <c r="M25" s="52">
        <v>26.1</v>
      </c>
      <c r="N25" s="52">
        <v>4.0932144504056689E-2</v>
      </c>
      <c r="O25" s="52">
        <v>0.54207694945602369</v>
      </c>
      <c r="P25" s="52">
        <v>1.2459627409981545E-3</v>
      </c>
      <c r="Q25" s="52">
        <v>4.091425891870476E-2</v>
      </c>
      <c r="R25" s="52">
        <v>9.44709537745679E-4</v>
      </c>
      <c r="S25" s="52">
        <v>0.37388597484247088</v>
      </c>
      <c r="T25" s="8"/>
    </row>
    <row r="26" spans="2:20" x14ac:dyDescent="0.25">
      <c r="J26" s="8"/>
      <c r="K26" s="8"/>
      <c r="L26" s="8"/>
      <c r="M26" s="52">
        <v>27.1</v>
      </c>
      <c r="N26" s="52">
        <v>3.1975203784358266E-2</v>
      </c>
      <c r="O26" s="52">
        <v>0.53293007416763638</v>
      </c>
      <c r="P26" s="52">
        <v>9.4828391433805076E-4</v>
      </c>
      <c r="Q26" s="52">
        <v>4.1580831997833287E-2</v>
      </c>
      <c r="R26" s="52">
        <v>9.599168458525126E-4</v>
      </c>
      <c r="S26" s="52">
        <v>0.39160568928998135</v>
      </c>
      <c r="T26" s="8"/>
    </row>
    <row r="27" spans="2:20" x14ac:dyDescent="0.25">
      <c r="J27" s="8"/>
      <c r="K27" s="8"/>
      <c r="L27" s="8"/>
      <c r="M27" s="52">
        <v>28.1</v>
      </c>
      <c r="N27" s="52">
        <v>2.3060123721976487E-2</v>
      </c>
      <c r="O27" s="52">
        <v>0.52385812043949675</v>
      </c>
      <c r="P27" s="52">
        <v>7.0312730988528064E-4</v>
      </c>
      <c r="Q27" s="52">
        <v>4.2081877021532814E-2</v>
      </c>
      <c r="R27" s="52">
        <v>9.7134776961672485E-4</v>
      </c>
      <c r="S27" s="52">
        <v>0.40932540373749182</v>
      </c>
      <c r="T27" s="8"/>
    </row>
    <row r="28" spans="2:20" x14ac:dyDescent="0.25">
      <c r="J28" s="8"/>
      <c r="K28" s="8"/>
      <c r="L28" s="8"/>
      <c r="M28" s="52">
        <v>29.1</v>
      </c>
      <c r="N28" s="52">
        <v>1.417277301321924E-2</v>
      </c>
      <c r="O28" s="52">
        <v>0.51484557780710682</v>
      </c>
      <c r="P28" s="52">
        <v>5.0797504985684069E-4</v>
      </c>
      <c r="Q28" s="52">
        <v>4.244883630560075E-2</v>
      </c>
      <c r="R28" s="52">
        <v>9.7971963921394891E-4</v>
      </c>
      <c r="S28" s="52">
        <v>0.42704511818500229</v>
      </c>
      <c r="T28" s="8"/>
    </row>
    <row r="29" spans="2:20" x14ac:dyDescent="0.25">
      <c r="J29" s="8"/>
      <c r="K29" s="8"/>
      <c r="L29" s="8"/>
      <c r="M29" s="52">
        <v>30.1</v>
      </c>
      <c r="N29" s="52">
        <v>5.3025141788281688E-3</v>
      </c>
      <c r="O29" s="52">
        <v>0.50587863535335942</v>
      </c>
      <c r="P29" s="52">
        <v>3.576004756455039E-4</v>
      </c>
      <c r="Q29" s="52">
        <v>4.2710722994352815E-2</v>
      </c>
      <c r="R29" s="52">
        <v>9.8569436530120385E-4</v>
      </c>
      <c r="S29" s="52">
        <v>0.44476483263251276</v>
      </c>
      <c r="T29" s="8"/>
    </row>
    <row r="30" spans="2:20" x14ac:dyDescent="0.25">
      <c r="J30" s="8"/>
      <c r="K30" s="8"/>
      <c r="L30" s="8"/>
      <c r="M30" s="52">
        <v>30.166991556451475</v>
      </c>
      <c r="N30" s="52">
        <v>4.708691337402566E-3</v>
      </c>
      <c r="O30" s="52">
        <v>0.50527925497771209</v>
      </c>
      <c r="P30" s="52">
        <v>3.4896671974695743E-4</v>
      </c>
      <c r="Q30" s="52">
        <v>4.2725159362917722E-2</v>
      </c>
      <c r="R30" s="52">
        <v>9.8602371899337128E-4</v>
      </c>
      <c r="S30" s="52">
        <v>0.44595190388322714</v>
      </c>
      <c r="T30" s="8"/>
    </row>
    <row r="31" spans="2:20" x14ac:dyDescent="0.25">
      <c r="J31" s="8"/>
      <c r="K31" s="8"/>
      <c r="L31" s="8"/>
      <c r="M31" s="52">
        <v>30.283913395479185</v>
      </c>
      <c r="N31" s="52">
        <v>3.6723744897634511E-3</v>
      </c>
      <c r="O31" s="52">
        <v>0.50423349641072424</v>
      </c>
      <c r="P31" s="52">
        <v>3.3430148253713271E-4</v>
      </c>
      <c r="Q31" s="52">
        <v>4.2749522587875413E-2</v>
      </c>
      <c r="R31" s="52">
        <v>9.8657954562365174E-4</v>
      </c>
      <c r="S31" s="52">
        <v>0.44802372548347597</v>
      </c>
      <c r="T31" s="8"/>
    </row>
    <row r="32" spans="2:20" x14ac:dyDescent="0.25">
      <c r="J32" s="8"/>
      <c r="K32" s="8"/>
      <c r="L32" s="8"/>
      <c r="M32" s="52">
        <v>30.400835083495352</v>
      </c>
      <c r="N32" s="52">
        <v>2.6361721983065686E-3</v>
      </c>
      <c r="O32" s="52">
        <v>0.50318817423541762</v>
      </c>
      <c r="P32" s="52">
        <v>3.2013940791196966E-4</v>
      </c>
      <c r="Q32" s="52">
        <v>4.2772857830817558E-2</v>
      </c>
      <c r="R32" s="52">
        <v>9.8711191970277438E-4</v>
      </c>
      <c r="S32" s="52">
        <v>0.45009554440784333</v>
      </c>
      <c r="T32" s="8"/>
    </row>
    <row r="33" spans="10:20" x14ac:dyDescent="0.25">
      <c r="J33" s="8"/>
      <c r="K33" s="8"/>
      <c r="L33" s="8"/>
      <c r="M33" s="52">
        <v>30.467108729115708</v>
      </c>
      <c r="N33" s="52">
        <v>2.0488781013275757E-3</v>
      </c>
      <c r="O33" s="52">
        <v>0.5025958509574826</v>
      </c>
      <c r="P33" s="52">
        <v>3.1233110306261579E-4</v>
      </c>
      <c r="Q33" s="52">
        <v>4.2785641779676115E-2</v>
      </c>
      <c r="R33" s="52">
        <v>9.8740357481937198E-4</v>
      </c>
      <c r="S33" s="52">
        <v>0.45126989448363158</v>
      </c>
      <c r="T33" s="8"/>
    </row>
    <row r="34" spans="10:20" x14ac:dyDescent="0.25">
      <c r="J34" s="8"/>
      <c r="K34" s="8"/>
      <c r="L34" s="8"/>
      <c r="M34" s="52">
        <v>30.533382389291329</v>
      </c>
      <c r="N34" s="52">
        <v>1.4616158893824133E-3</v>
      </c>
      <c r="O34" s="52">
        <v>0.5020036593154692</v>
      </c>
      <c r="P34" s="52">
        <v>3.0467865587796876E-4</v>
      </c>
      <c r="Q34" s="52">
        <v>4.2798113221584513E-2</v>
      </c>
      <c r="R34" s="52">
        <v>9.8768810035089428E-4</v>
      </c>
      <c r="S34" s="52">
        <v>0.45244424481733492</v>
      </c>
      <c r="T34" s="8"/>
    </row>
    <row r="35" spans="10:20" x14ac:dyDescent="0.25">
      <c r="J35" s="8"/>
      <c r="K35" s="8"/>
      <c r="L35" s="8"/>
      <c r="M35" s="52">
        <v>30.650272971415919</v>
      </c>
      <c r="N35" s="52">
        <v>4.2590199460513828E-4</v>
      </c>
      <c r="O35" s="52">
        <v>0.50095949018671704</v>
      </c>
      <c r="P35" s="52">
        <v>2.9155505817791201E-4</v>
      </c>
      <c r="Q35" s="52">
        <v>4.281936721387921E-2</v>
      </c>
      <c r="R35" s="52">
        <v>9.8817299243466748E-4</v>
      </c>
      <c r="S35" s="52">
        <v>0.45451551255418593</v>
      </c>
      <c r="T35" s="8"/>
    </row>
    <row r="36" spans="10:20" x14ac:dyDescent="0.25">
      <c r="J36" s="8"/>
      <c r="K36" s="8"/>
      <c r="L36" s="8"/>
      <c r="M36" s="52">
        <v>30.677931811725859</v>
      </c>
      <c r="N36" s="52">
        <v>1.8084271529441524E-4</v>
      </c>
      <c r="O36" s="52">
        <v>0.50071247422195331</v>
      </c>
      <c r="P36" s="52">
        <v>2.8851845501911649E-4</v>
      </c>
      <c r="Q36" s="52">
        <v>4.2824260668784191E-2</v>
      </c>
      <c r="R36" s="52">
        <v>9.8828463252151918E-4</v>
      </c>
      <c r="S36" s="52">
        <v>0.45500561930642736</v>
      </c>
      <c r="T36" s="8"/>
    </row>
    <row r="37" spans="10:20" x14ac:dyDescent="0.25">
      <c r="J37" s="8"/>
      <c r="K37" s="8"/>
      <c r="L37" s="8"/>
      <c r="M37" s="52">
        <v>30.682475322364358</v>
      </c>
      <c r="N37" s="52">
        <v>1.4058734949032436E-4</v>
      </c>
      <c r="O37" s="52">
        <v>0.50067189902580411</v>
      </c>
      <c r="P37" s="52">
        <v>2.8802212175900319E-4</v>
      </c>
      <c r="Q37" s="52">
        <v>4.2825059625366937E-2</v>
      </c>
      <c r="R37" s="52">
        <v>9.8830286004869994E-4</v>
      </c>
      <c r="S37" s="52">
        <v>0.45508612901753082</v>
      </c>
      <c r="T37" s="8"/>
    </row>
    <row r="38" spans="10:20" x14ac:dyDescent="0.25">
      <c r="J38" s="8"/>
      <c r="K38" s="8"/>
      <c r="L38" s="8"/>
      <c r="M38" s="52">
        <v>30.687018831895937</v>
      </c>
      <c r="N38" s="52">
        <v>1.0033212195300705E-4</v>
      </c>
      <c r="O38" s="52">
        <v>0.50063132441661651</v>
      </c>
      <c r="P38" s="52">
        <v>2.8752648908849266E-4</v>
      </c>
      <c r="Q38" s="52">
        <v>4.282585720711183E-2</v>
      </c>
      <c r="R38" s="52">
        <v>9.8832105621010332E-4</v>
      </c>
      <c r="S38" s="52">
        <v>0.45516663870901997</v>
      </c>
      <c r="T38" s="8"/>
    </row>
    <row r="39" spans="10:20" x14ac:dyDescent="0.25">
      <c r="J39" s="8"/>
      <c r="K39" s="8"/>
      <c r="L39" s="8"/>
      <c r="M39" s="52">
        <v>30.694948460576871</v>
      </c>
      <c r="N39" s="52">
        <v>3.007638409371094E-5</v>
      </c>
      <c r="O39" s="52">
        <v>0.50056051234653831</v>
      </c>
      <c r="P39" s="52">
        <v>2.8666315470454701E-4</v>
      </c>
      <c r="Q39" s="52">
        <v>4.2827245911403654E-2</v>
      </c>
      <c r="R39" s="52">
        <v>9.8835273833873462E-4</v>
      </c>
      <c r="S39" s="52">
        <v>0.4553071494649209</v>
      </c>
      <c r="T39" s="8"/>
    </row>
    <row r="40" spans="10:20" x14ac:dyDescent="0.25">
      <c r="J40" s="8"/>
      <c r="K40" s="8"/>
      <c r="L40" s="8"/>
      <c r="M40" s="52">
        <v>30.695824672242452</v>
      </c>
      <c r="N40" s="52">
        <v>2.2313257892970117E-5</v>
      </c>
      <c r="O40" s="52">
        <v>0.50055268783015117</v>
      </c>
      <c r="P40" s="52">
        <v>2.8656788821792537E-4</v>
      </c>
      <c r="Q40" s="52">
        <v>4.2827399104984835E-2</v>
      </c>
      <c r="R40" s="52">
        <v>9.8835623332234855E-4</v>
      </c>
      <c r="S40" s="52">
        <v>0.45532267568543056</v>
      </c>
      <c r="T40" s="8"/>
    </row>
    <row r="41" spans="10:20" x14ac:dyDescent="0.25">
      <c r="J41" s="8"/>
      <c r="K41" s="8"/>
      <c r="L41" s="8"/>
      <c r="M41" s="52">
        <v>30.698187817010268</v>
      </c>
      <c r="N41" s="52">
        <v>1.3761132142040114E-6</v>
      </c>
      <c r="O41" s="52">
        <v>0.50053158519894381</v>
      </c>
      <c r="P41" s="52">
        <v>2.863110837889998E-4</v>
      </c>
      <c r="Q41" s="52">
        <v>4.2827812014627396E-2</v>
      </c>
      <c r="R41" s="52">
        <v>9.8836565351099917E-4</v>
      </c>
      <c r="S41" s="52">
        <v>0.45536454993591441</v>
      </c>
      <c r="T41" s="8"/>
    </row>
    <row r="42" spans="10:20" x14ac:dyDescent="0.25">
      <c r="J42" s="8"/>
      <c r="K42" s="8"/>
      <c r="L42" s="8"/>
      <c r="M42" s="52">
        <v>30.698331019997234</v>
      </c>
      <c r="N42" s="52">
        <v>1.0735512196991642E-7</v>
      </c>
      <c r="O42" s="52">
        <v>0.50053030641650675</v>
      </c>
      <c r="P42" s="52">
        <v>2.8629552790024798E-4</v>
      </c>
      <c r="Q42" s="52">
        <v>4.2827837024430625E-2</v>
      </c>
      <c r="R42" s="52">
        <v>9.8836622408877257E-4</v>
      </c>
      <c r="S42" s="52">
        <v>0.45536708745195142</v>
      </c>
      <c r="T42" s="8"/>
    </row>
    <row r="43" spans="10:20" x14ac:dyDescent="0.25">
      <c r="J43" s="8"/>
      <c r="K43" s="8"/>
      <c r="L43" s="8"/>
      <c r="M43" s="52">
        <v>30.699211832720927</v>
      </c>
      <c r="N43" s="52">
        <v>0</v>
      </c>
      <c r="O43" s="52">
        <v>0.50051534831200262</v>
      </c>
      <c r="P43" s="52">
        <v>2.8619986356936961E-4</v>
      </c>
      <c r="Q43" s="52">
        <v>4.2827990824811361E-2</v>
      </c>
      <c r="R43" s="52">
        <v>9.8836973291601153E-4</v>
      </c>
      <c r="S43" s="52">
        <v>0.455382695201897</v>
      </c>
      <c r="T43" s="8"/>
    </row>
    <row r="44" spans="10:20" x14ac:dyDescent="0.25">
      <c r="M44" s="52">
        <v>30.699959725891887</v>
      </c>
      <c r="N44" s="52">
        <v>0</v>
      </c>
      <c r="O44" s="52">
        <v>0.50050204353362659</v>
      </c>
      <c r="P44" s="52">
        <v>2.8611865941298887E-4</v>
      </c>
      <c r="Q44" s="52">
        <v>4.2828121375511938E-2</v>
      </c>
      <c r="R44" s="52">
        <v>9.8837271132121477E-4</v>
      </c>
      <c r="S44" s="52">
        <v>0.45539594765532365</v>
      </c>
    </row>
    <row r="45" spans="10:20" x14ac:dyDescent="0.25">
      <c r="M45" s="52">
        <v>31.699959725891887</v>
      </c>
      <c r="N45" s="52">
        <v>0</v>
      </c>
      <c r="O45" s="52">
        <v>0.48272516054582693</v>
      </c>
      <c r="P45" s="52">
        <v>1.9492850997423583E-4</v>
      </c>
      <c r="Q45" s="52">
        <v>4.2973170881891037E-2</v>
      </c>
      <c r="R45" s="52">
        <v>9.9168189467007577E-4</v>
      </c>
      <c r="S45" s="52">
        <v>0.47311566210283412</v>
      </c>
    </row>
    <row r="46" spans="10:20" x14ac:dyDescent="0.25">
      <c r="M46" s="52">
        <v>32.699959725891887</v>
      </c>
      <c r="N46" s="52">
        <v>0</v>
      </c>
      <c r="O46" s="52">
        <v>0.4649680550985647</v>
      </c>
      <c r="P46" s="52">
        <v>1.3165446998596891E-4</v>
      </c>
      <c r="Q46" s="52">
        <v>4.3071590558896103E-2</v>
      </c>
      <c r="R46" s="52">
        <v>9.9392725740501823E-4</v>
      </c>
      <c r="S46" s="52">
        <v>0.49083537655034459</v>
      </c>
    </row>
    <row r="47" spans="10:20" x14ac:dyDescent="0.25">
      <c r="M47" s="52">
        <v>33.699959725891887</v>
      </c>
      <c r="N47" s="52">
        <v>0</v>
      </c>
      <c r="O47" s="52">
        <v>0.44722412927161831</v>
      </c>
      <c r="P47" s="52">
        <v>8.8151637894026138E-5</v>
      </c>
      <c r="Q47" s="52">
        <v>4.3137794385412639E-2</v>
      </c>
      <c r="R47" s="52">
        <v>9.9543764241637298E-4</v>
      </c>
      <c r="S47" s="52">
        <v>0.50855509099785501</v>
      </c>
    </row>
    <row r="48" spans="10:20" x14ac:dyDescent="0.25">
      <c r="M48" s="52">
        <v>34.699959725891887</v>
      </c>
      <c r="N48" s="52">
        <v>0</v>
      </c>
      <c r="O48" s="52">
        <v>0.42948889576127597</v>
      </c>
      <c r="P48" s="52">
        <v>5.8514298124205053E-5</v>
      </c>
      <c r="Q48" s="52">
        <v>4.3181943561434913E-2</v>
      </c>
      <c r="R48" s="52">
        <v>9.9644486899580715E-4</v>
      </c>
      <c r="S48" s="52">
        <v>0.52627480544536542</v>
      </c>
    </row>
    <row r="49" spans="13:19" x14ac:dyDescent="0.25">
      <c r="M49" s="52">
        <v>35.699959725891887</v>
      </c>
      <c r="N49" s="52">
        <v>0</v>
      </c>
      <c r="O49" s="52">
        <v>0.41175933553092686</v>
      </c>
      <c r="P49" s="52">
        <v>3.8506316130865409E-5</v>
      </c>
      <c r="Q49" s="52">
        <v>4.3211131429434953E-2</v>
      </c>
      <c r="R49" s="52">
        <v>9.9711076582776215E-4</v>
      </c>
      <c r="S49" s="52">
        <v>0.54399451989287584</v>
      </c>
    </row>
    <row r="50" spans="13:19" x14ac:dyDescent="0.25">
      <c r="M50" s="52">
        <v>36.699959725891887</v>
      </c>
      <c r="N50" s="52">
        <v>0</v>
      </c>
      <c r="O50" s="52">
        <v>0.39403343932011481</v>
      </c>
      <c r="P50" s="52">
        <v>2.5121253054681917E-5</v>
      </c>
      <c r="Q50" s="52">
        <v>4.3230261812108928E-2</v>
      </c>
      <c r="R50" s="52">
        <v>9.9754720953158685E-4</v>
      </c>
      <c r="S50" s="52">
        <v>0.56171423434038625</v>
      </c>
    </row>
    <row r="51" spans="13:19" x14ac:dyDescent="0.25">
      <c r="M51" s="52">
        <v>37.699959725891887</v>
      </c>
      <c r="N51" s="52">
        <v>0</v>
      </c>
      <c r="O51" s="52">
        <v>0.37630988442023205</v>
      </c>
      <c r="P51" s="52">
        <v>1.624765276313846E-5</v>
      </c>
      <c r="Q51" s="52">
        <v>4.3242692274162373E-2</v>
      </c>
      <c r="R51" s="52">
        <v>9.9783080014194305E-4</v>
      </c>
      <c r="S51" s="52">
        <v>0.57943394878789667</v>
      </c>
    </row>
    <row r="52" spans="13:19" x14ac:dyDescent="0.25">
      <c r="M52" s="52">
        <v>38.699959725891887</v>
      </c>
      <c r="N52" s="52">
        <v>0</v>
      </c>
      <c r="O52" s="52">
        <v>0.35858780959649533</v>
      </c>
      <c r="P52" s="52">
        <v>1.0417904879458466E-5</v>
      </c>
      <c r="Q52" s="52">
        <v>4.3250699715192659E-2</v>
      </c>
      <c r="R52" s="52">
        <v>9.980134832215748E-4</v>
      </c>
      <c r="S52" s="52">
        <v>0.59715366323540708</v>
      </c>
    </row>
    <row r="53" spans="13:19" x14ac:dyDescent="0.25">
      <c r="M53" s="52">
        <v>39.699959725891887</v>
      </c>
      <c r="N53" s="52">
        <v>0</v>
      </c>
      <c r="O53" s="52">
        <v>0.34086666025992413</v>
      </c>
      <c r="P53" s="52">
        <v>6.6223305310037668E-6</v>
      </c>
      <c r="Q53" s="52">
        <v>4.3255813511607462E-2</v>
      </c>
      <c r="R53" s="52">
        <v>9.9813015021595346E-4</v>
      </c>
      <c r="S53" s="52">
        <v>0.6148733776829175</v>
      </c>
    </row>
    <row r="54" spans="13:19" x14ac:dyDescent="0.25">
      <c r="M54" s="52">
        <v>40.699959725891887</v>
      </c>
      <c r="N54" s="52">
        <v>0</v>
      </c>
      <c r="O54" s="52">
        <v>0.32314608325285604</v>
      </c>
      <c r="P54" s="52">
        <v>4.1733250471690392E-6</v>
      </c>
      <c r="Q54" s="52">
        <v>4.3259051211235883E-2</v>
      </c>
      <c r="R54" s="52">
        <v>9.9820401562898697E-4</v>
      </c>
      <c r="S54" s="52">
        <v>0.63259309213042791</v>
      </c>
    </row>
    <row r="55" spans="13:19" x14ac:dyDescent="0.25">
      <c r="M55" s="52">
        <v>41.699959725891887</v>
      </c>
      <c r="N55" s="52">
        <v>0</v>
      </c>
      <c r="O55" s="52">
        <v>0.30542585621327334</v>
      </c>
      <c r="P55" s="52">
        <v>2.6073215421322752E-6</v>
      </c>
      <c r="Q55" s="52">
        <v>4.326108344313951E-2</v>
      </c>
      <c r="R55" s="52">
        <v>9.9825037930263466E-4</v>
      </c>
      <c r="S55" s="52">
        <v>0.65031280657793833</v>
      </c>
    </row>
    <row r="56" spans="13:19" x14ac:dyDescent="0.25">
      <c r="M56" s="52">
        <v>42.699959725891887</v>
      </c>
      <c r="N56" s="52">
        <v>0</v>
      </c>
      <c r="O56" s="52">
        <v>0.28770584072591049</v>
      </c>
      <c r="P56" s="52">
        <v>1.6149091351178722E-6</v>
      </c>
      <c r="Q56" s="52">
        <v>4.3262348044573316E-2</v>
      </c>
      <c r="R56" s="52">
        <v>9.9827923012820569E-4</v>
      </c>
      <c r="S56" s="52">
        <v>0.66803252102544874</v>
      </c>
    </row>
    <row r="57" spans="13:19" x14ac:dyDescent="0.25">
      <c r="M57" s="52">
        <v>43.699959725891887</v>
      </c>
      <c r="N57" s="52">
        <v>0</v>
      </c>
      <c r="O57" s="52">
        <v>0.26998595162524602</v>
      </c>
      <c r="P57" s="52">
        <v>9.9161430211166092E-7</v>
      </c>
      <c r="Q57" s="52">
        <v>4.3263128194100428E-2</v>
      </c>
      <c r="R57" s="52">
        <v>9.9829702858811905E-4</v>
      </c>
      <c r="S57" s="52">
        <v>0.68575223547295916</v>
      </c>
    </row>
    <row r="58" spans="13:19" x14ac:dyDescent="0.25">
      <c r="M58" s="52">
        <v>44.699959725891887</v>
      </c>
      <c r="N58" s="52">
        <v>0</v>
      </c>
      <c r="O58" s="52">
        <v>0.25226613712544027</v>
      </c>
      <c r="P58" s="52">
        <v>6.0364099966584847E-7</v>
      </c>
      <c r="Q58" s="52">
        <v>4.3263605334146478E-2</v>
      </c>
      <c r="R58" s="52">
        <v>9.9830791413978246E-4</v>
      </c>
      <c r="S58" s="52">
        <v>0.70347194992046957</v>
      </c>
    </row>
    <row r="59" spans="13:19" x14ac:dyDescent="0.25">
      <c r="M59" s="52">
        <v>45.699959725891887</v>
      </c>
      <c r="N59" s="52">
        <v>0</v>
      </c>
      <c r="O59" s="52">
        <v>0.2345463661150875</v>
      </c>
      <c r="P59" s="52">
        <v>3.6429733486548738E-7</v>
      </c>
      <c r="Q59" s="52">
        <v>4.326389464037364E-2</v>
      </c>
      <c r="R59" s="52">
        <v>9.9831451441973894E-4</v>
      </c>
      <c r="S59" s="52">
        <v>0.72119166436797999</v>
      </c>
    </row>
    <row r="60" spans="13:19" x14ac:dyDescent="0.25">
      <c r="M60" s="52">
        <v>46.699959725891887</v>
      </c>
      <c r="N60" s="52">
        <v>0</v>
      </c>
      <c r="O60" s="52">
        <v>0.21682662013285625</v>
      </c>
      <c r="P60" s="52">
        <v>2.1795891337070432E-7</v>
      </c>
      <c r="Q60" s="52">
        <v>4.3264068546004189E-2</v>
      </c>
      <c r="R60" s="52">
        <v>9.9831848193146131E-4</v>
      </c>
      <c r="S60" s="52">
        <v>0.73891137881549041</v>
      </c>
    </row>
    <row r="61" spans="13:19" x14ac:dyDescent="0.25">
      <c r="M61" s="52">
        <v>47.699959725891887</v>
      </c>
      <c r="N61" s="52">
        <v>0</v>
      </c>
      <c r="O61" s="52">
        <v>0.19910688836218912</v>
      </c>
      <c r="P61" s="52">
        <v>1.2928100222729694E-7</v>
      </c>
      <c r="Q61" s="52">
        <v>4.3264172182687625E-2</v>
      </c>
      <c r="R61" s="52">
        <v>9.98320846315841E-4</v>
      </c>
      <c r="S61" s="52">
        <v>0.75663109326300082</v>
      </c>
    </row>
    <row r="62" spans="13:19" x14ac:dyDescent="0.25">
      <c r="M62" s="52">
        <v>48.699959725891887</v>
      </c>
      <c r="N62" s="52">
        <v>0</v>
      </c>
      <c r="O62" s="52">
        <v>0.18138716454828102</v>
      </c>
      <c r="P62" s="52">
        <v>7.6021474017304964E-8</v>
      </c>
      <c r="Q62" s="52">
        <v>4.3264233411724147E-2</v>
      </c>
      <c r="R62" s="52">
        <v>9.9832224320517329E-4</v>
      </c>
      <c r="S62" s="52">
        <v>0.77435080771051124</v>
      </c>
    </row>
    <row r="63" spans="13:19" x14ac:dyDescent="0.25">
      <c r="M63" s="52">
        <v>49.699959725891887</v>
      </c>
      <c r="N63" s="52">
        <v>0</v>
      </c>
      <c r="O63" s="52">
        <v>0.16366744512323173</v>
      </c>
      <c r="P63" s="52">
        <v>4.4317926151096447E-8</v>
      </c>
      <c r="Q63" s="52">
        <v>4.326426927462864E-2</v>
      </c>
      <c r="R63" s="52">
        <v>9.9832306138738819E-4</v>
      </c>
      <c r="S63" s="52">
        <v>0.79207052215802165</v>
      </c>
    </row>
    <row r="64" spans="13:19" x14ac:dyDescent="0.25">
      <c r="M64" s="52">
        <v>50.699959725891887</v>
      </c>
      <c r="N64" s="52">
        <v>0</v>
      </c>
      <c r="O64" s="52">
        <v>0.14594772808068041</v>
      </c>
      <c r="P64" s="52">
        <v>2.5613221968582867E-8</v>
      </c>
      <c r="Q64" s="52">
        <v>4.3264290099276737E-2</v>
      </c>
      <c r="R64" s="52">
        <v>9.9832353648434259E-4</v>
      </c>
      <c r="S64" s="52">
        <v>0.80979023660553207</v>
      </c>
    </row>
    <row r="65" spans="13:19" x14ac:dyDescent="0.25">
      <c r="M65" s="52">
        <v>51.699959725891887</v>
      </c>
      <c r="N65" s="52">
        <v>0</v>
      </c>
      <c r="O65" s="52">
        <v>0.12822801230926098</v>
      </c>
      <c r="P65" s="52">
        <v>1.4675425963202607E-8</v>
      </c>
      <c r="Q65" s="52">
        <v>4.3264302087480826E-2</v>
      </c>
      <c r="R65" s="52">
        <v>9.9832380998520691E-4</v>
      </c>
      <c r="S65" s="52">
        <v>0.82750995105304248</v>
      </c>
    </row>
    <row r="66" spans="13:19" x14ac:dyDescent="0.25">
      <c r="M66" s="52">
        <v>52.699959725891887</v>
      </c>
      <c r="N66" s="52">
        <v>0</v>
      </c>
      <c r="O66" s="52">
        <v>0.11050829720318829</v>
      </c>
      <c r="P66" s="52">
        <v>8.3360252595486933E-9</v>
      </c>
      <c r="Q66" s="52">
        <v>4.3264308929352166E-2</v>
      </c>
      <c r="R66" s="52">
        <v>9.9832396607678754E-4</v>
      </c>
      <c r="S66" s="52">
        <v>0.8452296655005529</v>
      </c>
    </row>
    <row r="67" spans="13:19" x14ac:dyDescent="0.25">
      <c r="M67" s="52">
        <v>53.699959725891887</v>
      </c>
      <c r="N67" s="52">
        <v>0</v>
      </c>
      <c r="O67" s="52">
        <v>9.2788582437952821E-2</v>
      </c>
      <c r="P67" s="52">
        <v>4.6942825161269014E-9</v>
      </c>
      <c r="Q67" s="52">
        <v>4.3264312800502844E-2</v>
      </c>
      <c r="R67" s="52">
        <v>9.9832405439385734E-4</v>
      </c>
      <c r="S67" s="52">
        <v>0.86294937994806331</v>
      </c>
    </row>
    <row r="68" spans="13:19" x14ac:dyDescent="0.25">
      <c r="M68" s="52">
        <v>54.699959725891887</v>
      </c>
      <c r="N68" s="52">
        <v>0</v>
      </c>
      <c r="O68" s="52">
        <v>7.506886784301077E-2</v>
      </c>
      <c r="P68" s="52">
        <v>2.6207247989555429E-9</v>
      </c>
      <c r="Q68" s="52">
        <v>4.3264314971952336E-2</v>
      </c>
      <c r="R68" s="52">
        <v>9.9832410393366406E-4</v>
      </c>
      <c r="S68" s="52">
        <v>0.88066909439557373</v>
      </c>
    </row>
    <row r="69" spans="13:19" x14ac:dyDescent="0.25">
      <c r="M69" s="52">
        <v>55.699959725891887</v>
      </c>
      <c r="N69" s="52">
        <v>0</v>
      </c>
      <c r="O69" s="52">
        <v>5.7349153330635894E-2</v>
      </c>
      <c r="P69" s="52">
        <v>1.4504932552086517E-9</v>
      </c>
      <c r="Q69" s="52">
        <v>4.3264316179499121E-2</v>
      </c>
      <c r="R69" s="52">
        <v>9.9832413148283556E-4</v>
      </c>
      <c r="S69" s="52">
        <v>0.89838880884308414</v>
      </c>
    </row>
    <row r="70" spans="13:19" x14ac:dyDescent="0.25">
      <c r="M70" s="52">
        <v>56.699959725891887</v>
      </c>
      <c r="N70" s="52">
        <v>0</v>
      </c>
      <c r="O70" s="52">
        <v>3.9629438856804672E-2</v>
      </c>
      <c r="P70" s="52">
        <v>7.9588849013037227E-10</v>
      </c>
      <c r="Q70" s="52">
        <v>4.3264316845236399E-2</v>
      </c>
      <c r="R70" s="52">
        <v>9.9832414667107554E-4</v>
      </c>
      <c r="S70" s="52">
        <v>0.91610852329059456</v>
      </c>
    </row>
    <row r="71" spans="13:19" x14ac:dyDescent="0.25">
      <c r="M71" s="52">
        <v>57.699959725891887</v>
      </c>
      <c r="N71" s="52">
        <v>0</v>
      </c>
      <c r="O71" s="52">
        <v>2.1909724400067679E-2</v>
      </c>
      <c r="P71" s="52">
        <v>4.3294334994499165E-10</v>
      </c>
      <c r="Q71" s="52">
        <v>4.3264317209106666E-2</v>
      </c>
      <c r="R71" s="52">
        <v>9.9832415497247179E-4</v>
      </c>
      <c r="S71" s="52">
        <v>0.93382823773810497</v>
      </c>
    </row>
    <row r="72" spans="13:19" x14ac:dyDescent="0.25">
      <c r="M72" s="52">
        <v>58.699959725891887</v>
      </c>
      <c r="N72" s="52">
        <v>0</v>
      </c>
      <c r="O72" s="52">
        <v>4.1900099503534675E-3</v>
      </c>
      <c r="P72" s="52">
        <v>2.3348145653222203E-10</v>
      </c>
      <c r="Q72" s="52">
        <v>4.3264317406274094E-2</v>
      </c>
      <c r="R72" s="52">
        <v>9.9832415947068197E-4</v>
      </c>
      <c r="S72" s="52">
        <v>0.95154795218561539</v>
      </c>
    </row>
    <row r="73" spans="13:19" x14ac:dyDescent="0.25">
      <c r="M73" s="52">
        <v>58.755689408687779</v>
      </c>
      <c r="N73" s="52">
        <v>0</v>
      </c>
      <c r="O73" s="52">
        <v>3.2024958849368665E-3</v>
      </c>
      <c r="P73" s="52">
        <v>2.2552532198011729E-10</v>
      </c>
      <c r="Q73" s="52">
        <v>4.3264317414075361E-2</v>
      </c>
      <c r="R73" s="52">
        <v>9.9832415964866135E-4</v>
      </c>
      <c r="S73" s="52">
        <v>0.95253546625100893</v>
      </c>
    </row>
    <row r="74" spans="13:19" x14ac:dyDescent="0.25">
      <c r="M74" s="52">
        <v>58.854004879118257</v>
      </c>
      <c r="N74" s="52">
        <v>0</v>
      </c>
      <c r="O74" s="52">
        <v>1.4603738231115315E-3</v>
      </c>
      <c r="P74" s="52">
        <v>2.1213088642106332E-10</v>
      </c>
      <c r="Q74" s="52">
        <v>4.3264317427195068E-2</v>
      </c>
      <c r="R74" s="52">
        <v>9.9832415994797661E-4</v>
      </c>
      <c r="S74" s="52">
        <v>0.95427758831280973</v>
      </c>
    </row>
    <row r="75" spans="13:19" x14ac:dyDescent="0.25">
      <c r="M75" s="52">
        <v>58.863431496538212</v>
      </c>
      <c r="N75" s="52">
        <v>0</v>
      </c>
      <c r="O75" s="52">
        <v>1.2933368542227275E-3</v>
      </c>
      <c r="P75" s="52">
        <v>2.1088824791770939E-10</v>
      </c>
      <c r="Q75" s="52">
        <v>4.3264317428411303E-2</v>
      </c>
      <c r="R75" s="52">
        <v>9.9832415997572394E-4</v>
      </c>
      <c r="S75" s="52">
        <v>0.95444462528169716</v>
      </c>
    </row>
    <row r="76" spans="13:19" x14ac:dyDescent="0.25">
      <c r="M76" s="52">
        <v>58.875131885399085</v>
      </c>
      <c r="N76" s="52">
        <v>0</v>
      </c>
      <c r="O76" s="52">
        <v>1.0860093046817687E-3</v>
      </c>
      <c r="P76" s="52">
        <v>2.0935577155766949E-10</v>
      </c>
      <c r="Q76" s="52">
        <v>4.3264317429910992E-2</v>
      </c>
      <c r="R76" s="52">
        <v>9.9832416000993811E-4</v>
      </c>
      <c r="S76" s="52">
        <v>0.95465195283123672</v>
      </c>
    </row>
    <row r="77" spans="13:19" x14ac:dyDescent="0.25">
      <c r="M77" s="52">
        <v>58.895552150592827</v>
      </c>
      <c r="N77" s="52">
        <v>0</v>
      </c>
      <c r="O77" s="52">
        <v>7.2416803650430194E-4</v>
      </c>
      <c r="P77" s="52">
        <v>2.067072388883204E-10</v>
      </c>
      <c r="Q77" s="52">
        <v>4.3264317432502288E-2</v>
      </c>
      <c r="R77" s="52">
        <v>9.983241600690564E-4</v>
      </c>
      <c r="S77" s="52">
        <v>0.95501379409941234</v>
      </c>
    </row>
    <row r="78" spans="13:19" x14ac:dyDescent="0.25">
      <c r="M78" s="52">
        <v>58.91597241578657</v>
      </c>
      <c r="N78" s="52">
        <v>0</v>
      </c>
      <c r="O78" s="52">
        <v>3.6232676832760027E-4</v>
      </c>
      <c r="P78" s="52">
        <v>2.0409147582231213E-10</v>
      </c>
      <c r="Q78" s="52">
        <v>4.3264317435060796E-2</v>
      </c>
      <c r="R78" s="52">
        <v>9.983241601274266E-4</v>
      </c>
      <c r="S78" s="52">
        <v>0.95537563536758796</v>
      </c>
    </row>
    <row r="79" spans="13:19" x14ac:dyDescent="0.25">
      <c r="M79" s="52">
        <v>58.936392680980312</v>
      </c>
      <c r="N79" s="52">
        <v>0</v>
      </c>
      <c r="O79" s="52">
        <v>4.8550015164470226E-7</v>
      </c>
      <c r="P79" s="52">
        <v>2.0150808644178393E-10</v>
      </c>
      <c r="Q79" s="52">
        <v>4.3264317437586922E-2</v>
      </c>
      <c r="R79" s="52">
        <v>9.9832416018505801E-4</v>
      </c>
      <c r="S79" s="52">
        <v>0.95573747663576358</v>
      </c>
    </row>
    <row r="80" spans="13:19" x14ac:dyDescent="0.25">
      <c r="M80" s="52">
        <v>58.936822227198043</v>
      </c>
      <c r="N80" s="52">
        <v>0</v>
      </c>
      <c r="O80" s="52">
        <v>0</v>
      </c>
      <c r="P80" s="52">
        <v>2.0145408904490905E-10</v>
      </c>
      <c r="Q80" s="52">
        <v>4.3264317437639713E-2</v>
      </c>
      <c r="R80" s="52">
        <v>9.9832416018626234E-4</v>
      </c>
      <c r="S80" s="52">
        <v>0.95573817038646991</v>
      </c>
    </row>
    <row r="81" spans="13:19" x14ac:dyDescent="0.25">
      <c r="M81" s="52">
        <v>58.937189236252173</v>
      </c>
      <c r="N81" s="52">
        <v>0</v>
      </c>
      <c r="O81" s="52">
        <v>0</v>
      </c>
      <c r="P81" s="52">
        <v>2.0140796454054226E-10</v>
      </c>
      <c r="Q81" s="52">
        <v>4.3264317437684809E-2</v>
      </c>
      <c r="R81" s="52">
        <v>9.9832416018729125E-4</v>
      </c>
      <c r="S81" s="52">
        <v>0.95573817038646991</v>
      </c>
    </row>
    <row r="82" spans="13:19" x14ac:dyDescent="0.25">
      <c r="M82" s="52">
        <v>59.937189236252173</v>
      </c>
      <c r="N82" s="52">
        <v>0</v>
      </c>
      <c r="O82" s="52">
        <v>0</v>
      </c>
      <c r="P82" s="52">
        <v>1.0792712429150113E-10</v>
      </c>
      <c r="Q82" s="52">
        <v>4.3264317529080533E-2</v>
      </c>
      <c r="R82" s="52">
        <v>9.9832416227240827E-4</v>
      </c>
      <c r="S82" s="52">
        <v>0.95573817038646991</v>
      </c>
    </row>
    <row r="83" spans="13:19" x14ac:dyDescent="0.25">
      <c r="M83" s="52">
        <v>60.937189236252173</v>
      </c>
      <c r="N83" s="52">
        <v>0</v>
      </c>
      <c r="O83" s="52">
        <v>0</v>
      </c>
      <c r="P83" s="52">
        <v>5.7834178426883445E-11</v>
      </c>
      <c r="Q83" s="52">
        <v>4.3264317578056141E-2</v>
      </c>
      <c r="R83" s="52">
        <v>9.9832416338974583E-4</v>
      </c>
      <c r="S83" s="52">
        <v>0.95573817038646991</v>
      </c>
    </row>
    <row r="84" spans="13:19" x14ac:dyDescent="0.25">
      <c r="M84" s="52">
        <v>61.937189236252173</v>
      </c>
      <c r="N84" s="52">
        <v>0</v>
      </c>
      <c r="O84" s="52">
        <v>0</v>
      </c>
      <c r="P84" s="52">
        <v>3.0991210191782899E-11</v>
      </c>
      <c r="Q84" s="52">
        <v>4.326431760430037E-2</v>
      </c>
      <c r="R84" s="52">
        <v>9.9832416398848607E-4</v>
      </c>
      <c r="S84" s="52">
        <v>0.95573817038646991</v>
      </c>
    </row>
    <row r="85" spans="13:19" x14ac:dyDescent="0.25">
      <c r="M85" s="52">
        <v>62.937189236252173</v>
      </c>
      <c r="N85" s="52">
        <v>0</v>
      </c>
      <c r="O85" s="52">
        <v>0</v>
      </c>
      <c r="P85" s="52">
        <v>1.6607050281962921E-11</v>
      </c>
      <c r="Q85" s="52">
        <v>4.326431761836369E-2</v>
      </c>
      <c r="R85" s="52">
        <v>9.9832416430932882E-4</v>
      </c>
      <c r="S85" s="52">
        <v>0.95573817038646991</v>
      </c>
    </row>
    <row r="86" spans="13:19" x14ac:dyDescent="0.25">
      <c r="M86" s="52">
        <v>63.937189236252173</v>
      </c>
      <c r="N86" s="52">
        <v>0</v>
      </c>
      <c r="O86" s="52">
        <v>0</v>
      </c>
      <c r="P86" s="52">
        <v>8.8991077586498906E-12</v>
      </c>
      <c r="Q86" s="52">
        <v>4.3264317625899704E-2</v>
      </c>
      <c r="R86" s="52">
        <v>9.9832416448125661E-4</v>
      </c>
      <c r="S86" s="52">
        <v>0.95573817038646991</v>
      </c>
    </row>
    <row r="87" spans="13:19" x14ac:dyDescent="0.25">
      <c r="M87" s="52">
        <v>64.937189236252181</v>
      </c>
      <c r="N87" s="52">
        <v>0</v>
      </c>
      <c r="O87" s="52">
        <v>0</v>
      </c>
      <c r="P87" s="52">
        <v>4.7687047100758268E-12</v>
      </c>
      <c r="Q87" s="52">
        <v>4.326431762993798E-2</v>
      </c>
      <c r="R87" s="52">
        <v>9.9832416457338647E-4</v>
      </c>
      <c r="S87" s="52">
        <v>0.95573817038646991</v>
      </c>
    </row>
    <row r="88" spans="13:19" x14ac:dyDescent="0.25">
      <c r="M88" s="52">
        <v>65.937189236252181</v>
      </c>
      <c r="N88" s="52">
        <v>0</v>
      </c>
      <c r="O88" s="52">
        <v>0</v>
      </c>
      <c r="P88" s="52">
        <v>2.5553735530166682E-12</v>
      </c>
      <c r="Q88" s="52">
        <v>4.3264317632101944E-2</v>
      </c>
      <c r="R88" s="52">
        <v>9.983241646227554E-4</v>
      </c>
      <c r="S88" s="52">
        <v>0.95573817038646991</v>
      </c>
    </row>
    <row r="89" spans="13:19" x14ac:dyDescent="0.25">
      <c r="M89" s="52">
        <v>66.937189236252181</v>
      </c>
      <c r="N89" s="52">
        <v>0</v>
      </c>
      <c r="O89" s="52">
        <v>0</v>
      </c>
      <c r="P89" s="52">
        <v>1.3693307496393921E-12</v>
      </c>
      <c r="Q89" s="52">
        <v>4.326431763326153E-2</v>
      </c>
      <c r="R89" s="52">
        <v>9.9832416464921037E-4</v>
      </c>
      <c r="S89" s="52">
        <v>0.95573817038646991</v>
      </c>
    </row>
    <row r="90" spans="13:19" x14ac:dyDescent="0.25">
      <c r="M90" s="52">
        <v>67.937189236252181</v>
      </c>
      <c r="N90" s="52">
        <v>0</v>
      </c>
      <c r="O90" s="52">
        <v>0</v>
      </c>
      <c r="P90" s="52">
        <v>7.3377401112038048E-13</v>
      </c>
      <c r="Q90" s="52">
        <v>4.3264317633882908E-2</v>
      </c>
      <c r="R90" s="52">
        <v>9.9832416466338674E-4</v>
      </c>
      <c r="S90" s="52">
        <v>0.95573817038646991</v>
      </c>
    </row>
    <row r="91" spans="13:19" x14ac:dyDescent="0.25">
      <c r="M91" s="52">
        <v>68.937189236252181</v>
      </c>
      <c r="N91" s="52">
        <v>0</v>
      </c>
      <c r="O91" s="52">
        <v>0</v>
      </c>
      <c r="P91" s="52">
        <v>3.9320251848392686E-13</v>
      </c>
      <c r="Q91" s="52">
        <v>4.3264317634215885E-2</v>
      </c>
      <c r="R91" s="52">
        <v>9.9832416467098332E-4</v>
      </c>
      <c r="S91" s="52">
        <v>0.95573817038646991</v>
      </c>
    </row>
    <row r="92" spans="13:19" x14ac:dyDescent="0.25">
      <c r="M92" s="52">
        <v>69.937189236252181</v>
      </c>
      <c r="N92" s="52">
        <v>0</v>
      </c>
      <c r="O92" s="52">
        <v>0</v>
      </c>
      <c r="P92" s="52">
        <v>2.1070277524007086E-13</v>
      </c>
      <c r="Q92" s="52">
        <v>4.3264317634394311E-2</v>
      </c>
      <c r="R92" s="52">
        <v>9.9832416467505406E-4</v>
      </c>
      <c r="S92" s="52">
        <v>0.95573817038646991</v>
      </c>
    </row>
    <row r="93" spans="13:19" x14ac:dyDescent="0.25">
      <c r="M93" s="52">
        <v>70</v>
      </c>
      <c r="N93" s="52">
        <v>0</v>
      </c>
      <c r="O93" s="52">
        <v>0</v>
      </c>
      <c r="P93" s="52">
        <v>2.0283211179493868E-13</v>
      </c>
      <c r="Q93" s="52">
        <v>4.3264317634402014E-2</v>
      </c>
      <c r="R93" s="52">
        <v>9.983241646752297E-4</v>
      </c>
      <c r="S93" s="52">
        <v>0.95573817038647002</v>
      </c>
    </row>
    <row r="94" spans="13:19" x14ac:dyDescent="0.25">
      <c r="M94" s="52" t="e">
        <v>#N/A</v>
      </c>
      <c r="N94" s="52" t="e">
        <v>#N/A</v>
      </c>
      <c r="O94" s="52" t="e">
        <v>#N/A</v>
      </c>
      <c r="P94" s="52" t="e">
        <v>#N/A</v>
      </c>
      <c r="Q94" s="52" t="e">
        <v>#N/A</v>
      </c>
      <c r="R94" s="52" t="e">
        <v>#N/A</v>
      </c>
      <c r="S94" s="52" t="e">
        <v>#N/A</v>
      </c>
    </row>
    <row r="95" spans="13:19" x14ac:dyDescent="0.25">
      <c r="M95" s="52" t="e">
        <v>#N/A</v>
      </c>
      <c r="N95" s="52" t="e">
        <v>#N/A</v>
      </c>
      <c r="O95" s="52" t="e">
        <v>#N/A</v>
      </c>
      <c r="P95" s="52" t="e">
        <v>#N/A</v>
      </c>
      <c r="Q95" s="52" t="e">
        <v>#N/A</v>
      </c>
      <c r="R95" s="52" t="e">
        <v>#N/A</v>
      </c>
      <c r="S95" s="52" t="e">
        <v>#N/A</v>
      </c>
    </row>
    <row r="96" spans="13:19" x14ac:dyDescent="0.25">
      <c r="M96" s="52" t="e">
        <v>#N/A</v>
      </c>
      <c r="N96" s="52" t="e">
        <v>#N/A</v>
      </c>
      <c r="O96" s="52" t="e">
        <v>#N/A</v>
      </c>
      <c r="P96" s="52" t="e">
        <v>#N/A</v>
      </c>
      <c r="Q96" s="52" t="e">
        <v>#N/A</v>
      </c>
      <c r="R96" s="52" t="e">
        <v>#N/A</v>
      </c>
      <c r="S96" s="52" t="e">
        <v>#N/A</v>
      </c>
    </row>
    <row r="97" spans="13:19" x14ac:dyDescent="0.25">
      <c r="M97" s="52" t="e">
        <v>#N/A</v>
      </c>
      <c r="N97" s="52" t="e">
        <v>#N/A</v>
      </c>
      <c r="O97" s="52" t="e">
        <v>#N/A</v>
      </c>
      <c r="P97" s="52" t="e">
        <v>#N/A</v>
      </c>
      <c r="Q97" s="52" t="e">
        <v>#N/A</v>
      </c>
      <c r="R97" s="52" t="e">
        <v>#N/A</v>
      </c>
      <c r="S97" s="52" t="e">
        <v>#N/A</v>
      </c>
    </row>
    <row r="98" spans="13:19" x14ac:dyDescent="0.25">
      <c r="M98" s="52" t="e">
        <v>#N/A</v>
      </c>
      <c r="N98" s="52" t="e">
        <v>#N/A</v>
      </c>
      <c r="O98" s="52" t="e">
        <v>#N/A</v>
      </c>
      <c r="P98" s="52" t="e">
        <v>#N/A</v>
      </c>
      <c r="Q98" s="52" t="e">
        <v>#N/A</v>
      </c>
      <c r="R98" s="52" t="e">
        <v>#N/A</v>
      </c>
      <c r="S98" s="52" t="e">
        <v>#N/A</v>
      </c>
    </row>
    <row r="99" spans="13:19" x14ac:dyDescent="0.25">
      <c r="M99" s="52" t="e">
        <v>#N/A</v>
      </c>
      <c r="N99" s="52" t="e">
        <v>#N/A</v>
      </c>
      <c r="O99" s="52" t="e">
        <v>#N/A</v>
      </c>
      <c r="P99" s="52" t="e">
        <v>#N/A</v>
      </c>
      <c r="Q99" s="52" t="e">
        <v>#N/A</v>
      </c>
      <c r="R99" s="52" t="e">
        <v>#N/A</v>
      </c>
      <c r="S99" s="52" t="e">
        <v>#N/A</v>
      </c>
    </row>
    <row r="100" spans="13:19" x14ac:dyDescent="0.25">
      <c r="M100" s="52" t="e">
        <v>#N/A</v>
      </c>
      <c r="N100" s="52" t="e">
        <v>#N/A</v>
      </c>
      <c r="O100" s="52" t="e">
        <v>#N/A</v>
      </c>
      <c r="P100" s="52" t="e">
        <v>#N/A</v>
      </c>
      <c r="Q100" s="52" t="e">
        <v>#N/A</v>
      </c>
      <c r="R100" s="52" t="e">
        <v>#N/A</v>
      </c>
      <c r="S100" s="52" t="e">
        <v>#N/A</v>
      </c>
    </row>
    <row r="101" spans="13:19" x14ac:dyDescent="0.25">
      <c r="M101" s="52" t="e">
        <v>#N/A</v>
      </c>
      <c r="N101" s="52" t="e">
        <v>#N/A</v>
      </c>
      <c r="O101" s="52" t="e">
        <v>#N/A</v>
      </c>
      <c r="P101" s="52" t="e">
        <v>#N/A</v>
      </c>
      <c r="Q101" s="52" t="e">
        <v>#N/A</v>
      </c>
      <c r="R101" s="52" t="e">
        <v>#N/A</v>
      </c>
      <c r="S101" s="52" t="e">
        <v>#N/A</v>
      </c>
    </row>
    <row r="102" spans="13:19" x14ac:dyDescent="0.25">
      <c r="M102" s="52" t="e">
        <v>#N/A</v>
      </c>
      <c r="N102" s="52" t="e">
        <v>#N/A</v>
      </c>
      <c r="O102" s="52" t="e">
        <v>#N/A</v>
      </c>
      <c r="P102" s="52" t="e">
        <v>#N/A</v>
      </c>
      <c r="Q102" s="52" t="e">
        <v>#N/A</v>
      </c>
      <c r="R102" s="52" t="e">
        <v>#N/A</v>
      </c>
      <c r="S102" s="52" t="e">
        <v>#N/A</v>
      </c>
    </row>
    <row r="103" spans="13:19" x14ac:dyDescent="0.25">
      <c r="M103" s="52" t="e">
        <v>#N/A</v>
      </c>
      <c r="N103" s="52" t="e">
        <v>#N/A</v>
      </c>
      <c r="O103" s="52" t="e">
        <v>#N/A</v>
      </c>
      <c r="P103" s="52" t="e">
        <v>#N/A</v>
      </c>
      <c r="Q103" s="52" t="e">
        <v>#N/A</v>
      </c>
      <c r="R103" s="52" t="e">
        <v>#N/A</v>
      </c>
      <c r="S103" s="52" t="e">
        <v>#N/A</v>
      </c>
    </row>
    <row r="104" spans="13:19" x14ac:dyDescent="0.25">
      <c r="M104" s="52" t="e">
        <v>#N/A</v>
      </c>
      <c r="N104" s="52" t="e">
        <v>#N/A</v>
      </c>
      <c r="O104" s="52" t="e">
        <v>#N/A</v>
      </c>
      <c r="P104" s="52" t="e">
        <v>#N/A</v>
      </c>
      <c r="Q104" s="52" t="e">
        <v>#N/A</v>
      </c>
      <c r="R104" s="52" t="e">
        <v>#N/A</v>
      </c>
      <c r="S104" s="52" t="e">
        <v>#N/A</v>
      </c>
    </row>
    <row r="105" spans="13:19" x14ac:dyDescent="0.25">
      <c r="M105" s="52" t="e">
        <v>#N/A</v>
      </c>
      <c r="N105" s="52" t="e">
        <v>#N/A</v>
      </c>
      <c r="O105" s="52" t="e">
        <v>#N/A</v>
      </c>
      <c r="P105" s="52" t="e">
        <v>#N/A</v>
      </c>
      <c r="Q105" s="52" t="e">
        <v>#N/A</v>
      </c>
      <c r="R105" s="52" t="e">
        <v>#N/A</v>
      </c>
      <c r="S105" s="52" t="e">
        <v>#N/A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CE174-0AD3-4312-BB9C-BC93ECD7134C}">
  <sheetPr codeName="Sheet17"/>
  <dimension ref="B1:AH502"/>
  <sheetViews>
    <sheetView zoomScale="85" zoomScaleNormal="85" workbookViewId="0">
      <selection sqref="A1:XFD1048576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15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1.0631828668506279E-2</v>
      </c>
      <c r="J3" s="52">
        <f>I3*C11</f>
        <v>1200000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103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7.087885779004187E-3</v>
      </c>
      <c r="J4" s="52">
        <f>I4*C11</f>
        <v>800000</v>
      </c>
      <c r="K4" s="81" t="s">
        <v>69</v>
      </c>
      <c r="L4" s="81"/>
      <c r="M4" s="52">
        <v>5.0999999999999996</v>
      </c>
      <c r="N4" s="52">
        <v>0.24563989370713529</v>
      </c>
      <c r="O4" s="52">
        <v>0.74633585947182701</v>
      </c>
      <c r="P4" s="52">
        <v>5.7883553056538328E-4</v>
      </c>
      <c r="Q4" s="52">
        <v>5.5358589565764121E-3</v>
      </c>
      <c r="R4" s="52">
        <v>1.3758088914459218E-4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0.23461028159258238</v>
      </c>
      <c r="O5" s="52">
        <v>0.73899981058649822</v>
      </c>
      <c r="P5" s="52">
        <v>7.9787630666192794E-4</v>
      </c>
      <c r="Q5" s="52">
        <v>5.9532424764266664E-3</v>
      </c>
      <c r="R5" s="52">
        <v>1.4710314556901283E-4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0.2234637254168525</v>
      </c>
      <c r="O6" s="52">
        <v>0.73157861517307443</v>
      </c>
      <c r="P6" s="52">
        <v>1.0667919542546663E-3</v>
      </c>
      <c r="Q6" s="52">
        <v>6.5194464985811719E-3</v>
      </c>
      <c r="R6" s="52">
        <v>1.6002061746495135E-4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0.21218777701580127</v>
      </c>
      <c r="O7" s="52">
        <v>0.7240566391333414</v>
      </c>
      <c r="P7" s="52">
        <v>1.383049678903807E-3</v>
      </c>
      <c r="Q7" s="52">
        <v>7.2644032021696473E-3</v>
      </c>
      <c r="R7" s="52">
        <v>1.770161825011694E-4</v>
      </c>
      <c r="S7" s="52">
        <v>5.4931114787282437E-2</v>
      </c>
      <c r="U7" s="79" t="s">
        <v>60</v>
      </c>
      <c r="V7" s="79"/>
      <c r="W7" s="79"/>
      <c r="X7" s="82">
        <f>_xlfn.AGGREGATE(4,6,P3:P502)</f>
        <v>3.4994087030739297E-3</v>
      </c>
      <c r="Y7" s="82"/>
      <c r="AC7" s="52">
        <f ca="1">MATCH(Z8,INDIRECT(ADDRESS(AC2,16)&amp;":"&amp;ADDRESS(AC3,16)),-1)</f>
        <v>20</v>
      </c>
      <c r="AE7" s="52" t="s">
        <v>61</v>
      </c>
      <c r="AF7" s="52">
        <f ca="1">INDEX(INDIRECT(ADDRESS(AC2,16)&amp;":"&amp;ADDRESS(AC3,16)),AC7)</f>
        <v>5.0239324266605626E-4</v>
      </c>
      <c r="AG7" s="52" t="s">
        <v>63</v>
      </c>
      <c r="AH7" s="52">
        <f ca="1">INDEX(INDIRECT(ADDRESS(AC2,13)&amp;":"&amp;ADDRESS(AC3,13)),AC7)</f>
        <v>26.866134836753751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0.20077702676611678</v>
      </c>
      <c r="O8" s="52">
        <v>0.71642077110453395</v>
      </c>
      <c r="P8" s="52">
        <v>1.7379892623918822E-3</v>
      </c>
      <c r="Q8" s="52">
        <v>8.2146875068878876E-3</v>
      </c>
      <c r="R8" s="52">
        <v>1.9869612527628392E-4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21</v>
      </c>
      <c r="AE8" s="52" t="s">
        <v>62</v>
      </c>
      <c r="AF8" s="52">
        <f ca="1">INDEX(INDIRECT(ADDRESS(AC2,16)&amp;":"&amp;ADDRESS(AC3,16)),AC8)</f>
        <v>4.9991470761310045E-4</v>
      </c>
      <c r="AG8" s="52" t="s">
        <v>64</v>
      </c>
      <c r="AH8" s="52">
        <f ca="1">INDEX(INDIRECT(ADDRESS(AC2,13)&amp;":"&amp;ADDRESS(AC3,13)),AC8)</f>
        <v>26.880613842207307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0.18923566774787751</v>
      </c>
      <c r="O9" s="52">
        <v>0.70866264003953006</v>
      </c>
      <c r="P9" s="52">
        <v>2.1161277173019385E-3</v>
      </c>
      <c r="Q9" s="52">
        <v>9.3895218239386687E-3</v>
      </c>
      <c r="R9" s="52">
        <v>2.2549898904814604E-4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26.880115584604052</v>
      </c>
      <c r="Y9" s="80"/>
      <c r="AG9" s="52" t="s">
        <v>65</v>
      </c>
      <c r="AH9" s="52">
        <f ca="1">(AH8-AH7)/(AF8-AF7) *(Z8-AF7) + AH7</f>
        <v>26.880115584604052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0.17757916071118429</v>
      </c>
      <c r="O10" s="52">
        <v>0.70078076504249975</v>
      </c>
      <c r="P10" s="52">
        <v>2.4955457246858032E-3</v>
      </c>
      <c r="Q10" s="52">
        <v>1.0796668525950551E-2</v>
      </c>
      <c r="R10" s="52">
        <v>2.5760186586547284E-4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5.0239324266605626E-4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0.16583441904713916</v>
      </c>
      <c r="O11" s="52">
        <v>0.69278220660981904</v>
      </c>
      <c r="P11" s="52">
        <v>2.8496031433735227E-3</v>
      </c>
      <c r="Q11" s="52">
        <v>1.2428957447941246E-2</v>
      </c>
      <c r="R11" s="52">
        <v>2.9484117440241027E-4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3.3993755147443419E-2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0.15403816703917964</v>
      </c>
      <c r="O12" s="52">
        <v>0.68468328814464063</v>
      </c>
      <c r="P12" s="52">
        <v>3.1499303255236189E-3</v>
      </c>
      <c r="Q12" s="52">
        <v>1.4262261001931455E-2</v>
      </c>
      <c r="R12" s="52">
        <v>3.3666646388954587E-4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7.868240239147456E-4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0.14223352385064042</v>
      </c>
      <c r="O13" s="52">
        <v>0.67650907921203474</v>
      </c>
      <c r="P13" s="52">
        <v>3.3702689363569664E-3</v>
      </c>
      <c r="Q13" s="52">
        <v>1.6255584063814509E-2</v>
      </c>
      <c r="R13" s="52">
        <v>3.8214246480776999E-4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3.528297241402422E-2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0.6</v>
      </c>
      <c r="J14" s="79" t="s">
        <v>98</v>
      </c>
      <c r="K14" s="79"/>
      <c r="L14" s="79"/>
      <c r="M14" s="52">
        <v>15.1</v>
      </c>
      <c r="N14" s="52">
        <v>0.13046532113412185</v>
      </c>
      <c r="O14" s="52">
        <v>0.66829156707546633</v>
      </c>
      <c r="P14" s="52">
        <v>3.4904174403619453E-3</v>
      </c>
      <c r="Q14" s="52">
        <v>1.8353572120033829E-2</v>
      </c>
      <c r="R14" s="52">
        <v>4.3000631016002459E-4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0.4</v>
      </c>
      <c r="J15" s="79" t="s">
        <v>99</v>
      </c>
      <c r="K15" s="79"/>
      <c r="L15" s="79"/>
      <c r="M15" s="52">
        <v>16.100000000000001</v>
      </c>
      <c r="N15" s="52">
        <v>0.11877501735795051</v>
      </c>
      <c r="O15" s="52">
        <v>0.66006673290743445</v>
      </c>
      <c r="P15" s="52">
        <v>3.4994087030739297E-3</v>
      </c>
      <c r="Q15" s="52">
        <v>2.0491235352647918E-2</v>
      </c>
      <c r="R15" s="52">
        <v>4.7877531152670604E-4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0.10719619212123725</v>
      </c>
      <c r="O16" s="52">
        <v>0.65187100532279396</v>
      </c>
      <c r="P16" s="52">
        <v>3.3971859503819654E-3</v>
      </c>
      <c r="Q16" s="52">
        <v>2.2600182608836256E-2</v>
      </c>
      <c r="R16" s="52">
        <v>5.2688918187359616E-4</v>
      </c>
      <c r="S16" s="52">
        <v>0.21440854481487667</v>
      </c>
      <c r="T16" s="8"/>
      <c r="X16" s="52">
        <f ca="1">ROUND(X13*100,4)</f>
        <v>3.5283000000000002</v>
      </c>
      <c r="Y16" s="52">
        <f>ROUND(X7*100,4)</f>
        <v>0.34989999999999999</v>
      </c>
      <c r="Z16" s="52">
        <f ca="1">ROUND(X9,4)</f>
        <v>26.880099999999999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9.5751443148722165E-2</v>
      </c>
      <c r="O17" s="52">
        <v>0.64373770330264446</v>
      </c>
      <c r="P17" s="52">
        <v>3.1944155828336571E-3</v>
      </c>
      <c r="Q17" s="52">
        <v>2.4615315937596683E-2</v>
      </c>
      <c r="R17" s="52">
        <v>5.7286276581562027E-4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8.445113304381166E-2</v>
      </c>
      <c r="O18" s="52">
        <v>0.63569406139850493</v>
      </c>
      <c r="P18" s="52">
        <v>2.9105488265097662E-3</v>
      </c>
      <c r="Q18" s="52">
        <v>2.648085943850937E-2</v>
      </c>
      <c r="R18" s="52">
        <v>6.1542358276635983E-4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7.3293982642125916E-2</v>
      </c>
      <c r="O19" s="52">
        <v>0.62775926818423966</v>
      </c>
      <c r="P19" s="52">
        <v>2.5706519344667455E-3</v>
      </c>
      <c r="Q19" s="52">
        <v>2.8154796033577133E-2</v>
      </c>
      <c r="R19" s="52">
        <v>6.536130481821855E-4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6.2269128448483937E-2</v>
      </c>
      <c r="O20" s="52">
        <v>0.61994370580934821</v>
      </c>
      <c r="P20" s="52">
        <v>2.2017430642799216E-3</v>
      </c>
      <c r="Q20" s="52">
        <v>2.9611180822146359E-2</v>
      </c>
      <c r="R20" s="52">
        <v>6.8683925082276248E-4</v>
      </c>
      <c r="S20" s="52">
        <v>0.28528740260491853</v>
      </c>
      <c r="T20" s="8"/>
    </row>
    <row r="21" spans="2:20" x14ac:dyDescent="0.25">
      <c r="K21" s="8"/>
      <c r="L21" s="8"/>
      <c r="M21" s="52">
        <v>22.1</v>
      </c>
      <c r="N21" s="52">
        <v>5.1359045044291972E-2</v>
      </c>
      <c r="O21" s="52">
        <v>0.61224933120810021</v>
      </c>
      <c r="P21" s="52">
        <v>1.8293680992883859E-3</v>
      </c>
      <c r="Q21" s="52">
        <v>3.0840258953963758E-2</v>
      </c>
      <c r="R21" s="52">
        <v>7.1487964192639797E-4</v>
      </c>
      <c r="S21" s="52">
        <v>0.303007117052429</v>
      </c>
      <c r="T21" s="8"/>
    </row>
    <row r="22" spans="2:20" x14ac:dyDescent="0.25">
      <c r="J22" s="8"/>
      <c r="K22" s="8"/>
      <c r="L22" s="8"/>
      <c r="M22" s="52">
        <v>23.1</v>
      </c>
      <c r="N22" s="52">
        <v>4.0542697711665722E-2</v>
      </c>
      <c r="O22" s="52">
        <v>0.60467095028610263</v>
      </c>
      <c r="P22" s="52">
        <v>1.4749655227232795E-3</v>
      </c>
      <c r="Q22" s="52">
        <v>3.1846713908405037E-2</v>
      </c>
      <c r="R22" s="52">
        <v>7.3784107116360619E-4</v>
      </c>
      <c r="S22" s="52">
        <v>0.32072683149993947</v>
      </c>
      <c r="T22" s="8"/>
    </row>
    <row r="23" spans="2:20" x14ac:dyDescent="0.25">
      <c r="J23" s="8"/>
      <c r="K23" s="8"/>
      <c r="L23" s="8"/>
      <c r="M23" s="52">
        <v>24.1</v>
      </c>
      <c r="N23" s="52">
        <v>2.9798396686283583E-2</v>
      </c>
      <c r="O23" s="52">
        <v>0.59719803631194801</v>
      </c>
      <c r="P23" s="52">
        <v>1.1543027372707244E-3</v>
      </c>
      <c r="Q23" s="52">
        <v>3.2646627876750219E-2</v>
      </c>
      <c r="R23" s="52">
        <v>7.5609044029727852E-4</v>
      </c>
      <c r="S23" s="52">
        <v>0.33844654594744994</v>
      </c>
      <c r="T23" s="8"/>
    </row>
    <row r="24" spans="2:20" x14ac:dyDescent="0.25">
      <c r="J24" s="8"/>
      <c r="K24" s="8"/>
      <c r="L24" s="8"/>
      <c r="M24" s="52">
        <v>25.1</v>
      </c>
      <c r="N24" s="52">
        <v>1.9106007943204478E-2</v>
      </c>
      <c r="O24" s="52">
        <v>0.58981673257959522</v>
      </c>
      <c r="P24" s="52">
        <v>8.7700217769178077E-4</v>
      </c>
      <c r="Q24" s="52">
        <v>3.3263825613347384E-2</v>
      </c>
      <c r="R24" s="52">
        <v>7.7017129120044499E-4</v>
      </c>
      <c r="S24" s="52">
        <v>0.35616626039496041</v>
      </c>
      <c r="T24" s="8"/>
    </row>
    <row r="25" spans="2:20" x14ac:dyDescent="0.25">
      <c r="J25" s="8"/>
      <c r="K25" s="8"/>
      <c r="L25" s="8"/>
      <c r="M25" s="52">
        <v>26.1</v>
      </c>
      <c r="N25" s="52">
        <v>8.4483741699567794E-3</v>
      </c>
      <c r="O25" s="52">
        <v>0.58251173589915972</v>
      </c>
      <c r="P25" s="52">
        <v>6.4697556646631932E-4</v>
      </c>
      <c r="Q25" s="52">
        <v>3.3726219109306677E-2</v>
      </c>
      <c r="R25" s="52">
        <v>7.8072041263937584E-4</v>
      </c>
      <c r="S25" s="52">
        <v>0.37388597484247088</v>
      </c>
      <c r="T25" s="8"/>
    </row>
    <row r="26" spans="2:20" x14ac:dyDescent="0.25">
      <c r="J26" s="8"/>
      <c r="K26" s="8"/>
      <c r="L26" s="8"/>
      <c r="M26" s="52">
        <v>26.164006745673884</v>
      </c>
      <c r="N26" s="52">
        <v>7.7670597368512543E-3</v>
      </c>
      <c r="O26" s="52">
        <v>0.58204640438311939</v>
      </c>
      <c r="P26" s="52">
        <v>6.3386566223573419E-4</v>
      </c>
      <c r="Q26" s="52">
        <v>3.3751223257860646E-2</v>
      </c>
      <c r="R26" s="52">
        <v>7.8129086140623326E-4</v>
      </c>
      <c r="S26" s="52">
        <v>0.37502015609852651</v>
      </c>
      <c r="T26" s="8"/>
    </row>
    <row r="27" spans="2:20" x14ac:dyDescent="0.25">
      <c r="J27" s="8"/>
      <c r="K27" s="8"/>
      <c r="L27" s="8"/>
      <c r="M27" s="52">
        <v>26.22801348428931</v>
      </c>
      <c r="N27" s="52">
        <v>7.0858280654447735E-3</v>
      </c>
      <c r="O27" s="52">
        <v>0.58158131897914989</v>
      </c>
      <c r="P27" s="52">
        <v>6.2094674080864385E-4</v>
      </c>
      <c r="Q27" s="52">
        <v>3.3775719267676051E-2</v>
      </c>
      <c r="R27" s="52">
        <v>7.8184971741214622E-4</v>
      </c>
      <c r="S27" s="52">
        <v>0.37615433722950831</v>
      </c>
      <c r="T27" s="8"/>
    </row>
    <row r="28" spans="2:20" x14ac:dyDescent="0.25">
      <c r="J28" s="8"/>
      <c r="K28" s="8"/>
      <c r="L28" s="8"/>
      <c r="M28" s="52">
        <v>26.292020215947908</v>
      </c>
      <c r="N28" s="52">
        <v>6.4046761962419825E-3</v>
      </c>
      <c r="O28" s="52">
        <v>0.58111647583899351</v>
      </c>
      <c r="P28" s="52">
        <v>6.0821799697662385E-4</v>
      </c>
      <c r="Q28" s="52">
        <v>3.3799714580144344E-2</v>
      </c>
      <c r="R28" s="52">
        <v>7.8239715042624589E-4</v>
      </c>
      <c r="S28" s="52">
        <v>0.3772885182372171</v>
      </c>
      <c r="T28" s="8"/>
    </row>
    <row r="29" spans="2:20" x14ac:dyDescent="0.25">
      <c r="J29" s="8"/>
      <c r="K29" s="8"/>
      <c r="L29" s="8"/>
      <c r="M29" s="52">
        <v>26.356026940750365</v>
      </c>
      <c r="N29" s="52">
        <v>5.7236012317257324E-3</v>
      </c>
      <c r="O29" s="52">
        <v>0.5806518711381834</v>
      </c>
      <c r="P29" s="52">
        <v>5.9567857299447293E-4</v>
      </c>
      <c r="Q29" s="52">
        <v>3.3823216604182374E-2</v>
      </c>
      <c r="R29" s="52">
        <v>7.8293332947678275E-4</v>
      </c>
      <c r="S29" s="52">
        <v>0.37842269912343707</v>
      </c>
      <c r="T29" s="8"/>
    </row>
    <row r="30" spans="2:20" x14ac:dyDescent="0.25">
      <c r="J30" s="8"/>
      <c r="K30" s="8"/>
      <c r="L30" s="8"/>
      <c r="M30" s="52">
        <v>26.467741069590197</v>
      </c>
      <c r="N30" s="52">
        <v>4.5350627590902961E-3</v>
      </c>
      <c r="O30" s="52">
        <v>0.57984153316826914</v>
      </c>
      <c r="P30" s="52">
        <v>5.7424371436189212E-4</v>
      </c>
      <c r="Q30" s="52">
        <v>3.3863076081875776E-2</v>
      </c>
      <c r="R30" s="52">
        <v>7.8384269017141728E-4</v>
      </c>
      <c r="S30" s="52">
        <v>0.38040224158623126</v>
      </c>
      <c r="T30" s="8"/>
    </row>
    <row r="31" spans="2:20" x14ac:dyDescent="0.25">
      <c r="J31" s="8"/>
      <c r="K31" s="8"/>
      <c r="L31" s="8"/>
      <c r="M31" s="52">
        <v>26.579455011265175</v>
      </c>
      <c r="N31" s="52">
        <v>3.3467370956566595E-3</v>
      </c>
      <c r="O31" s="52">
        <v>0.57903189117795262</v>
      </c>
      <c r="P31" s="52">
        <v>5.5337761929583615E-4</v>
      </c>
      <c r="Q31" s="52">
        <v>3.3901494206966719E-2</v>
      </c>
      <c r="R31" s="52">
        <v>7.8471916761018302E-4</v>
      </c>
      <c r="S31" s="52">
        <v>0.38238178073251772</v>
      </c>
      <c r="T31" s="8"/>
    </row>
    <row r="32" spans="2:20" x14ac:dyDescent="0.25">
      <c r="J32" s="8"/>
      <c r="K32" s="8"/>
      <c r="L32" s="8"/>
      <c r="M32" s="52">
        <v>26.691168770567334</v>
      </c>
      <c r="N32" s="52">
        <v>2.1586101248257028E-3</v>
      </c>
      <c r="O32" s="52">
        <v>0.57822292536864695</v>
      </c>
      <c r="P32" s="52">
        <v>5.3307466207043149E-4</v>
      </c>
      <c r="Q32" s="52">
        <v>3.3938509555376306E-2</v>
      </c>
      <c r="R32" s="52">
        <v>7.8556364187050312E-4</v>
      </c>
      <c r="S32" s="52">
        <v>0.38436131664720991</v>
      </c>
      <c r="T32" s="8"/>
    </row>
    <row r="33" spans="10:20" x14ac:dyDescent="0.25">
      <c r="J33" s="8"/>
      <c r="K33" s="8"/>
      <c r="L33" s="8"/>
      <c r="M33" s="52">
        <v>26.754488783984723</v>
      </c>
      <c r="N33" s="52">
        <v>1.4852550053302037E-3</v>
      </c>
      <c r="O33" s="52">
        <v>0.5777646910508234</v>
      </c>
      <c r="P33" s="52">
        <v>5.2181459050795926E-4</v>
      </c>
      <c r="Q33" s="52">
        <v>3.3958881733460192E-2</v>
      </c>
      <c r="R33" s="52">
        <v>7.8602841609951035E-4</v>
      </c>
      <c r="S33" s="52">
        <v>0.38548332920377854</v>
      </c>
      <c r="T33" s="8"/>
    </row>
    <row r="34" spans="10:20" x14ac:dyDescent="0.25">
      <c r="J34" s="8"/>
      <c r="K34" s="8"/>
      <c r="L34" s="8"/>
      <c r="M34" s="52">
        <v>26.866134836753751</v>
      </c>
      <c r="N34" s="52">
        <v>2.9812921673462184E-4</v>
      </c>
      <c r="O34" s="52">
        <v>0.57695723299120349</v>
      </c>
      <c r="P34" s="52">
        <v>5.0239324266605626E-4</v>
      </c>
      <c r="Q34" s="52">
        <v>3.3993755147443419E-2</v>
      </c>
      <c r="R34" s="52">
        <v>7.868240239147456E-4</v>
      </c>
      <c r="S34" s="52">
        <v>0.38746166537803745</v>
      </c>
      <c r="T34" s="8"/>
    </row>
    <row r="35" spans="10:20" x14ac:dyDescent="0.25">
      <c r="J35" s="8"/>
      <c r="K35" s="8"/>
      <c r="L35" s="8"/>
      <c r="M35" s="52">
        <v>26.880613842207307</v>
      </c>
      <c r="N35" s="52">
        <v>1.4418702049217945E-4</v>
      </c>
      <c r="O35" s="52">
        <v>0.57685256259555762</v>
      </c>
      <c r="P35" s="52">
        <v>4.9991470761310045E-4</v>
      </c>
      <c r="Q35" s="52">
        <v>3.3998181449870532E-2</v>
      </c>
      <c r="R35" s="52">
        <v>7.8692500630796072E-4</v>
      </c>
      <c r="S35" s="52">
        <v>0.38771822922015842</v>
      </c>
      <c r="T35" s="8"/>
    </row>
    <row r="36" spans="10:20" x14ac:dyDescent="0.25">
      <c r="J36" s="8"/>
      <c r="K36" s="8"/>
      <c r="L36" s="8"/>
      <c r="M36" s="52">
        <v>26.887751225717935</v>
      </c>
      <c r="N36" s="52">
        <v>6.8302663961183029E-5</v>
      </c>
      <c r="O36" s="52">
        <v>0.57680096948216975</v>
      </c>
      <c r="P36" s="52">
        <v>4.9869629692538833E-4</v>
      </c>
      <c r="Q36" s="52">
        <v>3.4000355337339368E-2</v>
      </c>
      <c r="R36" s="52">
        <v>7.8697460173502375E-4</v>
      </c>
      <c r="S36" s="52">
        <v>0.3878447016178691</v>
      </c>
      <c r="T36" s="8"/>
    </row>
    <row r="37" spans="10:20" x14ac:dyDescent="0.25">
      <c r="J37" s="8"/>
      <c r="K37" s="8"/>
      <c r="L37" s="8"/>
      <c r="M37" s="52">
        <v>26.892537353996516</v>
      </c>
      <c r="N37" s="52">
        <v>1.7417120314085612E-5</v>
      </c>
      <c r="O37" s="52">
        <v>0.57676637401574338</v>
      </c>
      <c r="P37" s="52">
        <v>4.9788051252188921E-4</v>
      </c>
      <c r="Q37" s="52">
        <v>3.4001810115853889E-2</v>
      </c>
      <c r="R37" s="52">
        <v>7.8700779129186335E-4</v>
      </c>
      <c r="S37" s="52">
        <v>0.38792951044427476</v>
      </c>
      <c r="T37" s="8"/>
    </row>
    <row r="38" spans="10:20" x14ac:dyDescent="0.25">
      <c r="J38" s="8"/>
      <c r="K38" s="8"/>
      <c r="L38" s="8"/>
      <c r="M38" s="52">
        <v>26.893015360410537</v>
      </c>
      <c r="N38" s="52">
        <v>1.233502943681448E-5</v>
      </c>
      <c r="O38" s="52">
        <v>0.5767629189150465</v>
      </c>
      <c r="P38" s="52">
        <v>4.9779909242290326E-4</v>
      </c>
      <c r="Q38" s="52">
        <v>3.4001955278599727E-2</v>
      </c>
      <c r="R38" s="52">
        <v>7.8701110305867586E-4</v>
      </c>
      <c r="S38" s="52">
        <v>0.3879379805814353</v>
      </c>
      <c r="T38" s="8"/>
    </row>
    <row r="39" spans="10:20" x14ac:dyDescent="0.25">
      <c r="J39" s="8"/>
      <c r="K39" s="8"/>
      <c r="L39" s="8"/>
      <c r="M39" s="52">
        <v>26.893543966350826</v>
      </c>
      <c r="N39" s="52">
        <v>6.714975571634983E-6</v>
      </c>
      <c r="O39" s="52">
        <v>0.57675909808676262</v>
      </c>
      <c r="P39" s="52">
        <v>4.9770906519612469E-4</v>
      </c>
      <c r="Q39" s="52">
        <v>3.4002115779954045E-2</v>
      </c>
      <c r="R39" s="52">
        <v>7.8701476476303073E-4</v>
      </c>
      <c r="S39" s="52">
        <v>0.38794734732775249</v>
      </c>
      <c r="T39" s="8"/>
    </row>
    <row r="40" spans="10:20" x14ac:dyDescent="0.25">
      <c r="J40" s="8"/>
      <c r="K40" s="8"/>
      <c r="L40" s="8"/>
      <c r="M40" s="52">
        <v>26.893916371238756</v>
      </c>
      <c r="N40" s="52">
        <v>2.7556284805046287E-6</v>
      </c>
      <c r="O40" s="52">
        <v>0.57675640630710323</v>
      </c>
      <c r="P40" s="52">
        <v>4.9764564800312784E-4</v>
      </c>
      <c r="Q40" s="52">
        <v>3.400222883633762E-2</v>
      </c>
      <c r="R40" s="52">
        <v>7.8701734405000213E-4</v>
      </c>
      <c r="S40" s="52">
        <v>0.38795394623602547</v>
      </c>
      <c r="T40" s="8"/>
    </row>
    <row r="41" spans="10:20" x14ac:dyDescent="0.25">
      <c r="J41" s="8"/>
      <c r="K41" s="8"/>
      <c r="L41" s="8"/>
      <c r="M41" s="52">
        <v>26.894103450773738</v>
      </c>
      <c r="N41" s="52">
        <v>7.6663051977140461E-7</v>
      </c>
      <c r="O41" s="52">
        <v>0.57675505408017491</v>
      </c>
      <c r="P41" s="52">
        <v>4.9761379233216932E-4</v>
      </c>
      <c r="Q41" s="52">
        <v>3.4002285625364538E-2</v>
      </c>
      <c r="R41" s="52">
        <v>7.8701863964422344E-4</v>
      </c>
      <c r="S41" s="52">
        <v>0.38795726123196433</v>
      </c>
      <c r="T41" s="8"/>
    </row>
    <row r="42" spans="10:20" x14ac:dyDescent="0.25">
      <c r="J42" s="8"/>
      <c r="K42" s="8"/>
      <c r="L42" s="8"/>
      <c r="M42" s="52">
        <v>26.894259729336444</v>
      </c>
      <c r="N42" s="52">
        <v>0</v>
      </c>
      <c r="O42" s="52">
        <v>0.57675316081920325</v>
      </c>
      <c r="P42" s="52">
        <v>4.9758718260816878E-4</v>
      </c>
      <c r="Q42" s="52">
        <v>3.4002333061799311E-2</v>
      </c>
      <c r="R42" s="52">
        <v>7.8701972186686589E-4</v>
      </c>
      <c r="S42" s="52">
        <v>0.38796003044346972</v>
      </c>
      <c r="T42" s="8"/>
    </row>
    <row r="43" spans="10:20" x14ac:dyDescent="0.25">
      <c r="J43" s="8"/>
      <c r="K43" s="8"/>
      <c r="L43" s="8"/>
      <c r="M43" s="52">
        <v>26.89441586733507</v>
      </c>
      <c r="N43" s="52">
        <v>0</v>
      </c>
      <c r="O43" s="52">
        <v>0.57675037221051051</v>
      </c>
      <c r="P43" s="52">
        <v>4.9756059812436425E-4</v>
      </c>
      <c r="Q43" s="52">
        <v>3.4002380453034352E-2</v>
      </c>
      <c r="R43" s="52">
        <v>7.8702080305831422E-4</v>
      </c>
      <c r="S43" s="52">
        <v>0.38796279716421983</v>
      </c>
      <c r="T43" s="8"/>
    </row>
    <row r="44" spans="10:20" x14ac:dyDescent="0.25">
      <c r="M44" s="52">
        <v>27.89441586733507</v>
      </c>
      <c r="N44" s="52">
        <v>0</v>
      </c>
      <c r="O44" s="52">
        <v>0.55891383175002229</v>
      </c>
      <c r="P44" s="52">
        <v>3.5183891899710155E-4</v>
      </c>
      <c r="Q44" s="52">
        <v>3.425907194316976E-2</v>
      </c>
      <c r="R44" s="52">
        <v>7.9287700502793899E-4</v>
      </c>
      <c r="S44" s="52">
        <v>0.4056825116117303</v>
      </c>
    </row>
    <row r="45" spans="10:20" x14ac:dyDescent="0.25">
      <c r="M45" s="52">
        <v>28.89441586733507</v>
      </c>
      <c r="N45" s="52">
        <v>0</v>
      </c>
      <c r="O45" s="52">
        <v>0.54111442181154001</v>
      </c>
      <c r="P45" s="52">
        <v>2.4663917997681665E-4</v>
      </c>
      <c r="Q45" s="52">
        <v>3.4439843031748282E-2</v>
      </c>
      <c r="R45" s="52">
        <v>7.9700114644153369E-4</v>
      </c>
      <c r="S45" s="52">
        <v>0.42340222605924077</v>
      </c>
    </row>
    <row r="46" spans="10:20" x14ac:dyDescent="0.25">
      <c r="M46" s="52">
        <v>29.89441586733507</v>
      </c>
      <c r="N46" s="52">
        <v>0</v>
      </c>
      <c r="O46" s="52">
        <v>0.52334086484217468</v>
      </c>
      <c r="P46" s="52">
        <v>1.7139856253067535E-4</v>
      </c>
      <c r="Q46" s="52">
        <v>3.4566046934410184E-2</v>
      </c>
      <c r="R46" s="52">
        <v>7.998803830806334E-4</v>
      </c>
      <c r="S46" s="52">
        <v>0.44112194050675124</v>
      </c>
    </row>
    <row r="47" spans="10:20" x14ac:dyDescent="0.25">
      <c r="M47" s="52">
        <v>30.89441586733507</v>
      </c>
      <c r="N47" s="52">
        <v>0</v>
      </c>
      <c r="O47" s="52">
        <v>0.50558512707777625</v>
      </c>
      <c r="P47" s="52">
        <v>1.180820255542439E-4</v>
      </c>
      <c r="Q47" s="52">
        <v>3.4653394037075874E-2</v>
      </c>
      <c r="R47" s="52">
        <v>8.0187313427936609E-4</v>
      </c>
      <c r="S47" s="52">
        <v>0.45884165495426171</v>
      </c>
    </row>
    <row r="48" spans="10:20" x14ac:dyDescent="0.25">
      <c r="M48" s="52">
        <v>31.89441586733507</v>
      </c>
      <c r="N48" s="52">
        <v>0</v>
      </c>
      <c r="O48" s="52">
        <v>0.48784154690969372</v>
      </c>
      <c r="P48" s="52">
        <v>8.0648274683200059E-5</v>
      </c>
      <c r="Q48" s="52">
        <v>3.4713326206134702E-2</v>
      </c>
      <c r="R48" s="52">
        <v>8.0324043666364468E-4</v>
      </c>
      <c r="S48" s="52">
        <v>0.47656136940177218</v>
      </c>
    </row>
    <row r="49" spans="13:19" x14ac:dyDescent="0.25">
      <c r="M49" s="52">
        <v>32.89441586733507</v>
      </c>
      <c r="N49" s="52">
        <v>0</v>
      </c>
      <c r="O49" s="52">
        <v>0.47010617720676079</v>
      </c>
      <c r="P49" s="52">
        <v>5.460635438239688E-5</v>
      </c>
      <c r="Q49" s="52">
        <v>3.4754093314331443E-2</v>
      </c>
      <c r="R49" s="52">
        <v>8.0417050419019848E-4</v>
      </c>
      <c r="S49" s="52">
        <v>0.49428108384928265</v>
      </c>
    </row>
    <row r="50" spans="13:19" x14ac:dyDescent="0.25">
      <c r="M50" s="52">
        <v>33.89441586733507</v>
      </c>
      <c r="N50" s="52">
        <v>0</v>
      </c>
      <c r="O50" s="52">
        <v>0.45237629562505904</v>
      </c>
      <c r="P50" s="52">
        <v>3.6654690002191477E-5</v>
      </c>
      <c r="Q50" s="52">
        <v>3.4781584914993627E-2</v>
      </c>
      <c r="R50" s="52">
        <v>8.0479770209949074E-4</v>
      </c>
      <c r="S50" s="52">
        <v>0.51200079829679312</v>
      </c>
    </row>
    <row r="51" spans="13:19" x14ac:dyDescent="0.25">
      <c r="M51" s="52">
        <v>34.89441586733507</v>
      </c>
      <c r="N51" s="52">
        <v>0</v>
      </c>
      <c r="O51" s="52">
        <v>0.43465004471186119</v>
      </c>
      <c r="P51" s="52">
        <v>2.4392434917025319E-5</v>
      </c>
      <c r="Q51" s="52">
        <v>3.4799964324879362E-2</v>
      </c>
      <c r="R51" s="52">
        <v>8.0521701298633239E-4</v>
      </c>
      <c r="S51" s="52">
        <v>0.52972051274430354</v>
      </c>
    </row>
    <row r="52" spans="13:19" x14ac:dyDescent="0.25">
      <c r="M52" s="52">
        <v>35.89441586733507</v>
      </c>
      <c r="N52" s="52">
        <v>0</v>
      </c>
      <c r="O52" s="52">
        <v>0.41692617076456862</v>
      </c>
      <c r="P52" s="52">
        <v>1.6092393429087798E-5</v>
      </c>
      <c r="Q52" s="52">
        <v>3.4812145952489076E-2</v>
      </c>
      <c r="R52" s="52">
        <v>8.0549492664667077E-4</v>
      </c>
      <c r="S52" s="52">
        <v>0.54744022719181396</v>
      </c>
    </row>
    <row r="53" spans="13:19" x14ac:dyDescent="0.25">
      <c r="M53" s="52">
        <v>36.89441586733507</v>
      </c>
      <c r="N53" s="52">
        <v>0</v>
      </c>
      <c r="O53" s="52">
        <v>0.39920383672281562</v>
      </c>
      <c r="P53" s="52">
        <v>1.0525105091874695E-5</v>
      </c>
      <c r="Q53" s="52">
        <v>3.4820150224292482E-2</v>
      </c>
      <c r="R53" s="52">
        <v>8.0567753742303802E-4</v>
      </c>
      <c r="S53" s="52">
        <v>0.56515994163932437</v>
      </c>
    </row>
    <row r="54" spans="13:19" x14ac:dyDescent="0.25">
      <c r="M54" s="52">
        <v>37.89441586733507</v>
      </c>
      <c r="N54" s="52">
        <v>0</v>
      </c>
      <c r="O54" s="52">
        <v>0.38148248976800614</v>
      </c>
      <c r="P54" s="52">
        <v>6.8245314355569676E-6</v>
      </c>
      <c r="Q54" s="52">
        <v>3.4825364349339472E-2</v>
      </c>
      <c r="R54" s="52">
        <v>8.0579649333136969E-4</v>
      </c>
      <c r="S54" s="52">
        <v>0.58287965608683479</v>
      </c>
    </row>
    <row r="55" spans="13:19" x14ac:dyDescent="0.25">
      <c r="M55" s="52">
        <v>38.89441586733507</v>
      </c>
      <c r="N55" s="52">
        <v>0</v>
      </c>
      <c r="O55" s="52">
        <v>0.36376176878611188</v>
      </c>
      <c r="P55" s="52">
        <v>4.3869231605468466E-6</v>
      </c>
      <c r="Q55" s="52">
        <v>3.4828731669403284E-2</v>
      </c>
      <c r="R55" s="52">
        <v>8.0587331592638306E-4</v>
      </c>
      <c r="S55" s="52">
        <v>0.6005993705343452</v>
      </c>
    </row>
    <row r="56" spans="13:19" x14ac:dyDescent="0.25">
      <c r="M56" s="52">
        <v>39.89441586733507</v>
      </c>
      <c r="N56" s="52">
        <v>0</v>
      </c>
      <c r="O56" s="52">
        <v>0.34604144048094093</v>
      </c>
      <c r="P56" s="52">
        <v>2.7956843865757047E-6</v>
      </c>
      <c r="Q56" s="52">
        <v>3.4830887580525979E-2</v>
      </c>
      <c r="R56" s="52">
        <v>8.0592250123812201E-4</v>
      </c>
      <c r="S56" s="52">
        <v>0.61831908498185562</v>
      </c>
    </row>
    <row r="57" spans="13:19" x14ac:dyDescent="0.25">
      <c r="M57" s="52">
        <v>40.89441586733507</v>
      </c>
      <c r="N57" s="52">
        <v>0</v>
      </c>
      <c r="O57" s="52">
        <v>0.32832135580286781</v>
      </c>
      <c r="P57" s="52">
        <v>1.7662707412984324E-6</v>
      </c>
      <c r="Q57" s="52">
        <v>3.4832256005266314E-2</v>
      </c>
      <c r="R57" s="52">
        <v>8.0595372070572263E-4</v>
      </c>
      <c r="S57" s="52">
        <v>0.63603879942936603</v>
      </c>
    </row>
    <row r="58" spans="13:19" x14ac:dyDescent="0.25">
      <c r="M58" s="52">
        <v>41.89441586733507</v>
      </c>
      <c r="N58" s="52">
        <v>0</v>
      </c>
      <c r="O58" s="52">
        <v>0.31060142059240947</v>
      </c>
      <c r="P58" s="52">
        <v>1.1062862188563923E-6</v>
      </c>
      <c r="Q58" s="52">
        <v>3.4833117107410348E-2</v>
      </c>
      <c r="R58" s="52">
        <v>8.0597336603198291E-4</v>
      </c>
      <c r="S58" s="52">
        <v>0.65375851387687645</v>
      </c>
    </row>
    <row r="59" spans="13:19" x14ac:dyDescent="0.25">
      <c r="M59" s="52">
        <v>42.89441586733507</v>
      </c>
      <c r="N59" s="52">
        <v>0</v>
      </c>
      <c r="O59" s="52">
        <v>0.2928815760400692</v>
      </c>
      <c r="P59" s="52">
        <v>6.8694012415241956E-7</v>
      </c>
      <c r="Q59" s="52">
        <v>3.4833654302673545E-2</v>
      </c>
      <c r="R59" s="52">
        <v>8.0598562169327016E-4</v>
      </c>
      <c r="S59" s="52">
        <v>0.67147822832438686</v>
      </c>
    </row>
    <row r="60" spans="13:19" x14ac:dyDescent="0.25">
      <c r="M60" s="52">
        <v>43.89441586733507</v>
      </c>
      <c r="N60" s="52">
        <v>0</v>
      </c>
      <c r="O60" s="52">
        <v>0.27516178583720391</v>
      </c>
      <c r="P60" s="52">
        <v>4.22874477744791E-7</v>
      </c>
      <c r="Q60" s="52">
        <v>3.4833986543869384E-2</v>
      </c>
      <c r="R60" s="52">
        <v>8.0599320149867958E-4</v>
      </c>
      <c r="S60" s="52">
        <v>0.68919794277189728</v>
      </c>
    </row>
    <row r="61" spans="13:19" x14ac:dyDescent="0.25">
      <c r="M61" s="52">
        <v>44.89441586733507</v>
      </c>
      <c r="N61" s="52">
        <v>0</v>
      </c>
      <c r="O61" s="52">
        <v>0.2574420278290438</v>
      </c>
      <c r="P61" s="52">
        <v>2.580746365890623E-7</v>
      </c>
      <c r="Q61" s="52">
        <v>3.4834190256819358E-2</v>
      </c>
      <c r="R61" s="52">
        <v>8.0599784903950084E-4</v>
      </c>
      <c r="S61" s="52">
        <v>0.70691765721940769</v>
      </c>
    </row>
    <row r="62" spans="13:19" x14ac:dyDescent="0.25">
      <c r="M62" s="52">
        <v>45.89441586733507</v>
      </c>
      <c r="N62" s="52">
        <v>0</v>
      </c>
      <c r="O62" s="52">
        <v>0.23972228865829298</v>
      </c>
      <c r="P62" s="52">
        <v>1.5614226897190772E-7</v>
      </c>
      <c r="Q62" s="52">
        <v>3.4834314087337476E-2</v>
      </c>
      <c r="R62" s="52">
        <v>8.0600067412935365E-4</v>
      </c>
      <c r="S62" s="52">
        <v>0.72463737166691811</v>
      </c>
    </row>
    <row r="63" spans="13:19" x14ac:dyDescent="0.25">
      <c r="M63" s="52">
        <v>46.89441586733507</v>
      </c>
      <c r="N63" s="52">
        <v>0</v>
      </c>
      <c r="O63" s="52">
        <v>0.22200256036988414</v>
      </c>
      <c r="P63" s="52">
        <v>9.3656303500075364E-8</v>
      </c>
      <c r="Q63" s="52">
        <v>3.4834388711708617E-2</v>
      </c>
      <c r="R63" s="52">
        <v>8.0600237662205808E-4</v>
      </c>
      <c r="S63" s="52">
        <v>0.74235708611442852</v>
      </c>
    </row>
    <row r="64" spans="13:19" x14ac:dyDescent="0.25">
      <c r="M64" s="52">
        <v>47.89441586733507</v>
      </c>
      <c r="N64" s="52">
        <v>0</v>
      </c>
      <c r="O64" s="52">
        <v>0.20428283828539798</v>
      </c>
      <c r="P64" s="52">
        <v>5.5692275313931227E-8</v>
      </c>
      <c r="Q64" s="52">
        <v>3.4834433295568942E-2</v>
      </c>
      <c r="R64" s="52">
        <v>8.0600339376559697E-4</v>
      </c>
      <c r="S64" s="52">
        <v>0.76007680056193894</v>
      </c>
    </row>
    <row r="65" spans="13:19" x14ac:dyDescent="0.25">
      <c r="M65" s="52">
        <v>48.89441586733507</v>
      </c>
      <c r="N65" s="52">
        <v>0</v>
      </c>
      <c r="O65" s="52">
        <v>0.18656311968895478</v>
      </c>
      <c r="P65" s="52">
        <v>3.2831777272566134E-8</v>
      </c>
      <c r="Q65" s="52">
        <v>3.4834459702546568E-2</v>
      </c>
      <c r="R65" s="52">
        <v>8.0600399621873762E-4</v>
      </c>
      <c r="S65" s="52">
        <v>0.77779651500944935</v>
      </c>
    </row>
    <row r="66" spans="13:19" x14ac:dyDescent="0.25">
      <c r="M66" s="52">
        <v>49.89441586733507</v>
      </c>
      <c r="N66" s="52">
        <v>0</v>
      </c>
      <c r="O66" s="52">
        <v>0.16884340302506723</v>
      </c>
      <c r="P66" s="52">
        <v>1.9188250201214827E-8</v>
      </c>
      <c r="Q66" s="52">
        <v>3.4834475208690985E-2</v>
      </c>
      <c r="R66" s="52">
        <v>8.0600434997847234E-4</v>
      </c>
      <c r="S66" s="52">
        <v>0.79551622945695977</v>
      </c>
    </row>
    <row r="67" spans="13:19" x14ac:dyDescent="0.25">
      <c r="M67" s="52">
        <v>50.89441586733507</v>
      </c>
      <c r="N67" s="52">
        <v>0</v>
      </c>
      <c r="O67" s="52">
        <v>0.1511236874153058</v>
      </c>
      <c r="P67" s="52">
        <v>1.1117777330944589E-8</v>
      </c>
      <c r="Q67" s="52">
        <v>3.4834484235476242E-2</v>
      </c>
      <c r="R67" s="52">
        <v>8.0600455591703921E-4</v>
      </c>
      <c r="S67" s="52">
        <v>0.81323594390447018</v>
      </c>
    </row>
    <row r="68" spans="13:19" x14ac:dyDescent="0.25">
      <c r="M68" s="52">
        <v>51.89441586733507</v>
      </c>
      <c r="N68" s="52">
        <v>0</v>
      </c>
      <c r="O68" s="52">
        <v>0.13340397237089613</v>
      </c>
      <c r="P68" s="52">
        <v>6.3861963348150425E-9</v>
      </c>
      <c r="Q68" s="52">
        <v>3.4834489445103159E-2</v>
      </c>
      <c r="R68" s="52">
        <v>8.0600467477032645E-4</v>
      </c>
      <c r="S68" s="52">
        <v>0.8309556583519806</v>
      </c>
    </row>
    <row r="69" spans="13:19" x14ac:dyDescent="0.25">
      <c r="M69" s="52">
        <v>52.89441586733507</v>
      </c>
      <c r="N69" s="52">
        <v>0</v>
      </c>
      <c r="O69" s="52">
        <v>0.11568425762412933</v>
      </c>
      <c r="P69" s="52">
        <v>3.6367072225224285E-9</v>
      </c>
      <c r="Q69" s="52">
        <v>3.4834492425845465E-2</v>
      </c>
      <c r="R69" s="52">
        <v>8.0600474277347264E-4</v>
      </c>
      <c r="S69" s="52">
        <v>0.84867537279949101</v>
      </c>
    </row>
    <row r="70" spans="13:19" x14ac:dyDescent="0.25">
      <c r="M70" s="52">
        <v>53.89441586733507</v>
      </c>
      <c r="N70" s="52">
        <v>0</v>
      </c>
      <c r="O70" s="52">
        <v>9.7964543030845092E-2</v>
      </c>
      <c r="P70" s="52">
        <v>2.0531291999395179E-9</v>
      </c>
      <c r="Q70" s="52">
        <v>3.4834494116623566E-2</v>
      </c>
      <c r="R70" s="52">
        <v>8.0600478134716289E-4</v>
      </c>
      <c r="S70" s="52">
        <v>0.86639508724700143</v>
      </c>
    </row>
    <row r="71" spans="13:19" x14ac:dyDescent="0.25">
      <c r="M71" s="52">
        <v>54.89441586733507</v>
      </c>
      <c r="N71" s="52">
        <v>0</v>
      </c>
      <c r="O71" s="52">
        <v>8.0244828514840855E-2</v>
      </c>
      <c r="P71" s="52">
        <v>1.1491221194563395E-9</v>
      </c>
      <c r="Q71" s="52">
        <v>3.4834495067432497E-2</v>
      </c>
      <c r="R71" s="52">
        <v>8.0600480303907461E-4</v>
      </c>
      <c r="S71" s="52">
        <v>0.88411480169451184</v>
      </c>
    </row>
    <row r="72" spans="13:19" x14ac:dyDescent="0.25">
      <c r="M72" s="52">
        <v>55.89441586733507</v>
      </c>
      <c r="N72" s="52">
        <v>0</v>
      </c>
      <c r="O72" s="52">
        <v>6.2525114036660945E-2</v>
      </c>
      <c r="P72" s="52">
        <v>6.3761446017374603E-10</v>
      </c>
      <c r="Q72" s="52">
        <v>3.4834495597516189E-2</v>
      </c>
      <c r="R72" s="52">
        <v>8.0600481513249137E-4</v>
      </c>
      <c r="S72" s="52">
        <v>0.90183451614202226</v>
      </c>
    </row>
    <row r="73" spans="13:19" x14ac:dyDescent="0.25">
      <c r="M73" s="52">
        <v>56.89441586733507</v>
      </c>
      <c r="N73" s="52">
        <v>0</v>
      </c>
      <c r="O73" s="52">
        <v>4.4805399576353586E-2</v>
      </c>
      <c r="P73" s="52">
        <v>3.5074566453025807E-10</v>
      </c>
      <c r="Q73" s="52">
        <v>3.4834495890497745E-2</v>
      </c>
      <c r="R73" s="52">
        <v>8.0600482181662086E-4</v>
      </c>
      <c r="S73" s="52">
        <v>0.91955423058953267</v>
      </c>
    </row>
    <row r="74" spans="13:19" x14ac:dyDescent="0.25">
      <c r="M74" s="52">
        <v>57.89441586733507</v>
      </c>
      <c r="N74" s="52">
        <v>0</v>
      </c>
      <c r="O74" s="52">
        <v>2.7085685124107448E-2</v>
      </c>
      <c r="P74" s="52">
        <v>1.9127964936960718E-10</v>
      </c>
      <c r="Q74" s="52">
        <v>3.4834496051036862E-2</v>
      </c>
      <c r="R74" s="52">
        <v>8.0600482547918677E-4</v>
      </c>
      <c r="S74" s="52">
        <v>0.93727394503704309</v>
      </c>
    </row>
    <row r="75" spans="13:19" x14ac:dyDescent="0.25">
      <c r="M75" s="52">
        <v>58.89441586733507</v>
      </c>
      <c r="N75" s="52">
        <v>0</v>
      </c>
      <c r="O75" s="52">
        <v>9.3659706752610185E-3</v>
      </c>
      <c r="P75" s="52">
        <v>1.0341598057958043E-10</v>
      </c>
      <c r="Q75" s="52">
        <v>3.4834496138246872E-2</v>
      </c>
      <c r="R75" s="52">
        <v>8.060048274688103E-4</v>
      </c>
      <c r="S75" s="52">
        <v>0.9549936594845535</v>
      </c>
    </row>
    <row r="76" spans="13:19" x14ac:dyDescent="0.25">
      <c r="M76" s="52">
        <v>58.992731337765548</v>
      </c>
      <c r="N76" s="52">
        <v>0</v>
      </c>
      <c r="O76" s="52">
        <v>7.623848613419297E-3</v>
      </c>
      <c r="P76" s="52">
        <v>9.7302680021704856E-11</v>
      </c>
      <c r="Q76" s="52">
        <v>3.4834496144263871E-2</v>
      </c>
      <c r="R76" s="52">
        <v>8.060048276060832E-4</v>
      </c>
      <c r="S76" s="52">
        <v>0.9567357815463543</v>
      </c>
    </row>
    <row r="77" spans="13:19" x14ac:dyDescent="0.25">
      <c r="M77" s="52">
        <v>59.091046808196026</v>
      </c>
      <c r="N77" s="52">
        <v>0</v>
      </c>
      <c r="O77" s="52">
        <v>5.8817265515878972E-3</v>
      </c>
      <c r="P77" s="52">
        <v>9.154309985052489E-11</v>
      </c>
      <c r="Q77" s="52">
        <v>3.4834496149924954E-2</v>
      </c>
      <c r="R77" s="52">
        <v>8.0600482773523596E-4</v>
      </c>
      <c r="S77" s="52">
        <v>0.9584779036081551</v>
      </c>
    </row>
    <row r="78" spans="13:19" x14ac:dyDescent="0.25">
      <c r="M78" s="52">
        <v>59.189362278626504</v>
      </c>
      <c r="N78" s="52">
        <v>0</v>
      </c>
      <c r="O78" s="52">
        <v>4.1396044897657426E-3</v>
      </c>
      <c r="P78" s="52">
        <v>8.6117237705681542E-11</v>
      </c>
      <c r="Q78" s="52">
        <v>3.4834496155250722E-2</v>
      </c>
      <c r="R78" s="52">
        <v>8.0600482785673892E-4</v>
      </c>
      <c r="S78" s="52">
        <v>0.9602200256699559</v>
      </c>
    </row>
    <row r="79" spans="13:19" x14ac:dyDescent="0.25">
      <c r="M79" s="52">
        <v>59.245091961422396</v>
      </c>
      <c r="N79" s="52">
        <v>0</v>
      </c>
      <c r="O79" s="52">
        <v>3.1520904243638433E-3</v>
      </c>
      <c r="P79" s="52">
        <v>8.3182585032474287E-11</v>
      </c>
      <c r="Q79" s="52">
        <v>3.4834496158128135E-2</v>
      </c>
      <c r="R79" s="52">
        <v>8.0600482792238476E-4</v>
      </c>
      <c r="S79" s="52">
        <v>0.96120753973534945</v>
      </c>
    </row>
    <row r="80" spans="13:19" x14ac:dyDescent="0.25">
      <c r="M80" s="52">
        <v>59.343407431852874</v>
      </c>
      <c r="N80" s="52">
        <v>0</v>
      </c>
      <c r="O80" s="52">
        <v>1.4099683625542225E-3</v>
      </c>
      <c r="P80" s="52">
        <v>7.8242002394004413E-11</v>
      </c>
      <c r="Q80" s="52">
        <v>3.4834496162967195E-2</v>
      </c>
      <c r="R80" s="52">
        <v>8.0600482803278375E-4</v>
      </c>
      <c r="S80" s="52">
        <v>0.96294966179715025</v>
      </c>
    </row>
    <row r="81" spans="13:19" x14ac:dyDescent="0.25">
      <c r="M81" s="52">
        <v>59.352834049272829</v>
      </c>
      <c r="N81" s="52">
        <v>0</v>
      </c>
      <c r="O81" s="52">
        <v>1.242931393666283E-3</v>
      </c>
      <c r="P81" s="52">
        <v>7.7783651626748904E-11</v>
      </c>
      <c r="Q81" s="52">
        <v>3.4834496163415787E-2</v>
      </c>
      <c r="R81" s="52">
        <v>8.0600482804301808E-4</v>
      </c>
      <c r="S81" s="52">
        <v>0.96311669876603767</v>
      </c>
    </row>
    <row r="82" spans="13:19" x14ac:dyDescent="0.25">
      <c r="M82" s="52">
        <v>59.364534438133703</v>
      </c>
      <c r="N82" s="52">
        <v>0</v>
      </c>
      <c r="O82" s="52">
        <v>1.0356038441262485E-3</v>
      </c>
      <c r="P82" s="52">
        <v>7.7218393487067056E-11</v>
      </c>
      <c r="Q82" s="52">
        <v>3.4834496163968928E-2</v>
      </c>
      <c r="R82" s="52">
        <v>8.0600482805563754E-4</v>
      </c>
      <c r="S82" s="52">
        <v>0.96332402631557723</v>
      </c>
    </row>
    <row r="83" spans="13:19" x14ac:dyDescent="0.25">
      <c r="M83" s="52">
        <v>59.384954703327445</v>
      </c>
      <c r="N83" s="52">
        <v>0</v>
      </c>
      <c r="O83" s="52">
        <v>6.7376257595000606E-4</v>
      </c>
      <c r="P83" s="52">
        <v>7.6241475288564559E-11</v>
      </c>
      <c r="Q83" s="52">
        <v>3.4834496164924698E-2</v>
      </c>
      <c r="R83" s="52">
        <v>8.0600482807744258E-4</v>
      </c>
      <c r="S83" s="52">
        <v>0.96368586758375285</v>
      </c>
    </row>
    <row r="84" spans="13:19" x14ac:dyDescent="0.25">
      <c r="M84" s="52">
        <v>59.405374968521187</v>
      </c>
      <c r="N84" s="52">
        <v>0</v>
      </c>
      <c r="O84" s="52">
        <v>3.1192130777404545E-4</v>
      </c>
      <c r="P84" s="52">
        <v>7.527664473982398E-11</v>
      </c>
      <c r="Q84" s="52">
        <v>3.4834496165868374E-2</v>
      </c>
      <c r="R84" s="52">
        <v>8.0600482809897169E-4</v>
      </c>
      <c r="S84" s="52">
        <v>0.96404770885192848</v>
      </c>
    </row>
    <row r="85" spans="13:19" x14ac:dyDescent="0.25">
      <c r="M85" s="52">
        <v>59.408275219077439</v>
      </c>
      <c r="N85" s="52">
        <v>0</v>
      </c>
      <c r="O85" s="52">
        <v>2.6052969609105265E-4</v>
      </c>
      <c r="P85" s="52">
        <v>7.5140583563222321E-11</v>
      </c>
      <c r="Q85" s="52">
        <v>3.4834496166001427E-2</v>
      </c>
      <c r="R85" s="52">
        <v>8.0600482810200724E-4</v>
      </c>
      <c r="S85" s="52">
        <v>0.96409910046361147</v>
      </c>
    </row>
    <row r="86" spans="13:19" x14ac:dyDescent="0.25">
      <c r="M86" s="52">
        <v>59.411318253133977</v>
      </c>
      <c r="N86" s="52">
        <v>0</v>
      </c>
      <c r="O86" s="52">
        <v>2.0660800155513731E-4</v>
      </c>
      <c r="P86" s="52">
        <v>7.4998082408585027E-11</v>
      </c>
      <c r="Q86" s="52">
        <v>3.4834496166140774E-2</v>
      </c>
      <c r="R86" s="52">
        <v>8.0600482810518634E-4</v>
      </c>
      <c r="S86" s="52">
        <v>0.96415302215814735</v>
      </c>
    </row>
    <row r="87" spans="13:19" x14ac:dyDescent="0.25">
      <c r="M87" s="52">
        <v>59.414361287190516</v>
      </c>
      <c r="N87" s="52">
        <v>0</v>
      </c>
      <c r="O87" s="52">
        <v>1.5268630701922799E-4</v>
      </c>
      <c r="P87" s="52">
        <v>7.4855845501843924E-11</v>
      </c>
      <c r="Q87" s="52">
        <v>3.4834496166279857E-2</v>
      </c>
      <c r="R87" s="52">
        <v>8.0600482810835948E-4</v>
      </c>
      <c r="S87" s="52">
        <v>0.96420694385268324</v>
      </c>
    </row>
    <row r="88" spans="13:19" x14ac:dyDescent="0.25">
      <c r="M88" s="52">
        <v>59.420643910410256</v>
      </c>
      <c r="N88" s="52">
        <v>0</v>
      </c>
      <c r="O88" s="52">
        <v>4.1360017584127104E-5</v>
      </c>
      <c r="P88" s="52">
        <v>7.4563018263845124E-11</v>
      </c>
      <c r="Q88" s="52">
        <v>3.4834496166566177E-2</v>
      </c>
      <c r="R88" s="52">
        <v>8.0600482811489158E-4</v>
      </c>
      <c r="S88" s="52">
        <v>0.96431827014211835</v>
      </c>
    </row>
    <row r="89" spans="13:19" x14ac:dyDescent="0.25">
      <c r="M89" s="52">
        <v>59.422837864942366</v>
      </c>
      <c r="N89" s="52">
        <v>0</v>
      </c>
      <c r="O89" s="52">
        <v>2.4837697642567067E-6</v>
      </c>
      <c r="P89" s="52">
        <v>7.4461024172136393E-11</v>
      </c>
      <c r="Q89" s="52">
        <v>3.4834496166665896E-2</v>
      </c>
      <c r="R89" s="52">
        <v>8.0600482811716667E-4</v>
      </c>
      <c r="S89" s="52">
        <v>0.96435714638993819</v>
      </c>
    </row>
    <row r="90" spans="13:19" x14ac:dyDescent="0.25">
      <c r="M90" s="52">
        <v>59.422925001322696</v>
      </c>
      <c r="N90" s="52">
        <v>0</v>
      </c>
      <c r="O90" s="52">
        <v>9.3973798675954887E-7</v>
      </c>
      <c r="P90" s="52">
        <v>7.4456976132999727E-11</v>
      </c>
      <c r="Q90" s="52">
        <v>3.4834496166669851E-2</v>
      </c>
      <c r="R90" s="52">
        <v>8.0600482811725698E-4</v>
      </c>
      <c r="S90" s="52">
        <v>0.96435869042171574</v>
      </c>
    </row>
    <row r="91" spans="13:19" x14ac:dyDescent="0.25">
      <c r="M91" s="52">
        <v>59.423036830047046</v>
      </c>
      <c r="N91" s="52">
        <v>0</v>
      </c>
      <c r="O91" s="52">
        <v>0</v>
      </c>
      <c r="P91" s="52">
        <v>7.445178129345597E-11</v>
      </c>
      <c r="Q91" s="52">
        <v>3.483449616667493E-2</v>
      </c>
      <c r="R91" s="52">
        <v>8.0600482811737288E-4</v>
      </c>
      <c r="S91" s="52">
        <v>0.96435976122839118</v>
      </c>
    </row>
    <row r="92" spans="13:19" x14ac:dyDescent="0.25">
      <c r="M92" s="52">
        <v>59.423143744616105</v>
      </c>
      <c r="N92" s="52">
        <v>0</v>
      </c>
      <c r="O92" s="52">
        <v>0</v>
      </c>
      <c r="P92" s="52">
        <v>7.4446815072169546E-11</v>
      </c>
      <c r="Q92" s="52">
        <v>3.4834496166679788E-2</v>
      </c>
      <c r="R92" s="52">
        <v>8.0600482811748369E-4</v>
      </c>
      <c r="S92" s="52">
        <v>0.96435976122839118</v>
      </c>
    </row>
    <row r="93" spans="13:19" x14ac:dyDescent="0.25">
      <c r="M93" s="52">
        <v>60.423143744616105</v>
      </c>
      <c r="N93" s="52">
        <v>0</v>
      </c>
      <c r="O93" s="52">
        <v>0</v>
      </c>
      <c r="P93" s="52">
        <v>3.9893311477178855E-11</v>
      </c>
      <c r="Q93" s="52">
        <v>3.4834496200462563E-2</v>
      </c>
      <c r="R93" s="52">
        <v>8.0600482888820951E-4</v>
      </c>
      <c r="S93" s="52">
        <v>0.96435976122839118</v>
      </c>
    </row>
    <row r="94" spans="13:19" x14ac:dyDescent="0.25">
      <c r="M94" s="52">
        <v>61.423143744616105</v>
      </c>
      <c r="N94" s="52">
        <v>0</v>
      </c>
      <c r="O94" s="52">
        <v>0</v>
      </c>
      <c r="P94" s="52">
        <v>2.1377359112977706E-11</v>
      </c>
      <c r="Q94" s="52">
        <v>3.4834496218565512E-2</v>
      </c>
      <c r="R94" s="52">
        <v>8.0600482930121313E-4</v>
      </c>
      <c r="S94" s="52">
        <v>0.96435976122839118</v>
      </c>
    </row>
    <row r="95" spans="13:19" x14ac:dyDescent="0.25">
      <c r="M95" s="52">
        <v>62.423143744616105</v>
      </c>
      <c r="N95" s="52">
        <v>0</v>
      </c>
      <c r="O95" s="52">
        <v>0</v>
      </c>
      <c r="P95" s="52">
        <v>1.145534090110907E-11</v>
      </c>
      <c r="Q95" s="52">
        <v>3.4834496228266218E-2</v>
      </c>
      <c r="R95" s="52">
        <v>8.0600482952252665E-4</v>
      </c>
      <c r="S95" s="52">
        <v>0.96435976122839118</v>
      </c>
    </row>
    <row r="96" spans="13:19" x14ac:dyDescent="0.25">
      <c r="M96" s="52">
        <v>63.423143744616105</v>
      </c>
      <c r="N96" s="52">
        <v>0</v>
      </c>
      <c r="O96" s="52">
        <v>0</v>
      </c>
      <c r="P96" s="52">
        <v>6.1384960820983174E-12</v>
      </c>
      <c r="Q96" s="52">
        <v>3.4834496233464469E-2</v>
      </c>
      <c r="R96" s="52">
        <v>8.0600482964112037E-4</v>
      </c>
      <c r="S96" s="52">
        <v>0.96435976122839118</v>
      </c>
    </row>
    <row r="97" spans="13:19" x14ac:dyDescent="0.25">
      <c r="M97" s="52">
        <v>64.423143744616112</v>
      </c>
      <c r="N97" s="52">
        <v>0</v>
      </c>
      <c r="O97" s="52">
        <v>0</v>
      </c>
      <c r="P97" s="52">
        <v>3.2893943947393317E-12</v>
      </c>
      <c r="Q97" s="52">
        <v>3.4834496236250019E-2</v>
      </c>
      <c r="R97" s="52">
        <v>8.0600482970467045E-4</v>
      </c>
      <c r="S97" s="52">
        <v>0.96435976122839118</v>
      </c>
    </row>
    <row r="98" spans="13:19" x14ac:dyDescent="0.25">
      <c r="M98" s="52">
        <v>65.423143744616112</v>
      </c>
      <c r="N98" s="52">
        <v>0</v>
      </c>
      <c r="O98" s="52">
        <v>0</v>
      </c>
      <c r="P98" s="52">
        <v>1.7626655355694065E-12</v>
      </c>
      <c r="Q98" s="52">
        <v>3.4834496237742693E-2</v>
      </c>
      <c r="R98" s="52">
        <v>8.0600482973872459E-4</v>
      </c>
      <c r="S98" s="52">
        <v>0.96435976122839118</v>
      </c>
    </row>
    <row r="99" spans="13:19" x14ac:dyDescent="0.25">
      <c r="M99" s="52">
        <v>66.423143744616112</v>
      </c>
      <c r="N99" s="52">
        <v>0</v>
      </c>
      <c r="O99" s="52">
        <v>0</v>
      </c>
      <c r="P99" s="52">
        <v>9.4454766362256074E-13</v>
      </c>
      <c r="Q99" s="52">
        <v>3.483449623854256E-2</v>
      </c>
      <c r="R99" s="52">
        <v>8.0600482975697291E-4</v>
      </c>
      <c r="S99" s="52">
        <v>0.96435976122839118</v>
      </c>
    </row>
    <row r="100" spans="13:19" x14ac:dyDescent="0.25">
      <c r="M100" s="52">
        <v>67.423143744616112</v>
      </c>
      <c r="N100" s="52">
        <v>0</v>
      </c>
      <c r="O100" s="52">
        <v>0</v>
      </c>
      <c r="P100" s="52">
        <v>5.0614837066445176E-13</v>
      </c>
      <c r="Q100" s="52">
        <v>3.4834496238971183E-2</v>
      </c>
      <c r="R100" s="52">
        <v>8.0600482976675154E-4</v>
      </c>
      <c r="S100" s="52">
        <v>0.96435976122839118</v>
      </c>
    </row>
    <row r="101" spans="13:19" x14ac:dyDescent="0.25">
      <c r="M101" s="52">
        <v>68.423143744616112</v>
      </c>
      <c r="N101" s="52">
        <v>0</v>
      </c>
      <c r="O101" s="52">
        <v>0</v>
      </c>
      <c r="P101" s="52">
        <v>2.7122630545053219E-13</v>
      </c>
      <c r="Q101" s="52">
        <v>3.4834496239200867E-2</v>
      </c>
      <c r="R101" s="52">
        <v>8.060048297719916E-4</v>
      </c>
      <c r="S101" s="52">
        <v>0.96435976122839118</v>
      </c>
    </row>
    <row r="102" spans="13:19" x14ac:dyDescent="0.25">
      <c r="M102" s="52">
        <v>69.423143744616112</v>
      </c>
      <c r="N102" s="52">
        <v>0</v>
      </c>
      <c r="O102" s="52">
        <v>0</v>
      </c>
      <c r="P102" s="52">
        <v>1.4534020661130227E-13</v>
      </c>
      <c r="Q102" s="52">
        <v>3.4834496239323942E-2</v>
      </c>
      <c r="R102" s="52">
        <v>8.0600482977479957E-4</v>
      </c>
      <c r="S102" s="52">
        <v>0.96435976122839118</v>
      </c>
    </row>
    <row r="103" spans="13:19" x14ac:dyDescent="0.25">
      <c r="M103" s="52">
        <v>70</v>
      </c>
      <c r="N103" s="52">
        <v>0</v>
      </c>
      <c r="O103" s="52">
        <v>0</v>
      </c>
      <c r="P103" s="52">
        <v>1.0254228605591402E-13</v>
      </c>
      <c r="Q103" s="52">
        <v>3.4834496239365784E-2</v>
      </c>
      <c r="R103" s="52">
        <v>8.0600482977575421E-4</v>
      </c>
      <c r="S103" s="52">
        <v>0.96435976122839118</v>
      </c>
    </row>
    <row r="104" spans="13:19" x14ac:dyDescent="0.25">
      <c r="M104" s="52" t="e">
        <v>#N/A</v>
      </c>
      <c r="N104" s="52" t="e">
        <v>#N/A</v>
      </c>
      <c r="O104" s="52" t="e">
        <v>#N/A</v>
      </c>
      <c r="P104" s="52" t="e">
        <v>#N/A</v>
      </c>
      <c r="Q104" s="52" t="e">
        <v>#N/A</v>
      </c>
      <c r="R104" s="52" t="e">
        <v>#N/A</v>
      </c>
      <c r="S104" s="52" t="e">
        <v>#N/A</v>
      </c>
    </row>
    <row r="105" spans="13:19" x14ac:dyDescent="0.25">
      <c r="M105" s="52" t="e">
        <v>#N/A</v>
      </c>
      <c r="N105" s="52" t="e">
        <v>#N/A</v>
      </c>
      <c r="O105" s="52" t="e">
        <v>#N/A</v>
      </c>
      <c r="P105" s="52" t="e">
        <v>#N/A</v>
      </c>
      <c r="Q105" s="52" t="e">
        <v>#N/A</v>
      </c>
      <c r="R105" s="52" t="e">
        <v>#N/A</v>
      </c>
      <c r="S105" s="52" t="e">
        <v>#N/A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4EF05-259B-4ECF-9EA0-AD3C67CE790A}">
  <sheetPr codeName="Sheet18"/>
  <dimension ref="B1:AH502"/>
  <sheetViews>
    <sheetView zoomScale="85" zoomScaleNormal="85" workbookViewId="0">
      <selection sqref="A1:XFD1048576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14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1.2403800113257327E-2</v>
      </c>
      <c r="J3" s="52">
        <f>I3*C11</f>
        <v>1400000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116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5.3159143342531414E-3</v>
      </c>
      <c r="J4" s="52">
        <f>I4*C11</f>
        <v>600000.00000000012</v>
      </c>
      <c r="K4" s="81" t="s">
        <v>69</v>
      </c>
      <c r="L4" s="81"/>
      <c r="M4" s="52">
        <v>5.0999999999999996</v>
      </c>
      <c r="N4" s="52">
        <v>0.24546270905006842</v>
      </c>
      <c r="O4" s="52">
        <v>0.7465130542587356</v>
      </c>
      <c r="P4" s="52">
        <v>5.7882560541811119E-4</v>
      </c>
      <c r="Q4" s="52">
        <v>5.5358587564478525E-3</v>
      </c>
      <c r="R4" s="52">
        <v>1.3758088457882622E-4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0.23266328471331063</v>
      </c>
      <c r="O5" s="52">
        <v>0.74094880779571337</v>
      </c>
      <c r="P5" s="52">
        <v>7.9622388157456138E-4</v>
      </c>
      <c r="Q5" s="52">
        <v>5.9529023316888651E-3</v>
      </c>
      <c r="R5" s="52">
        <v>1.4709538545089432E-4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0.21975356688955855</v>
      </c>
      <c r="O6" s="52">
        <v>0.73529983250626274</v>
      </c>
      <c r="P6" s="52">
        <v>1.0587717391897353E-3</v>
      </c>
      <c r="Q6" s="52">
        <v>6.516475684396352E-3</v>
      </c>
      <c r="R6" s="52">
        <v>1.5995284082042234E-4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0.20672675853174832</v>
      </c>
      <c r="O7" s="52">
        <v>0.72955221583326291</v>
      </c>
      <c r="P7" s="52">
        <v>1.3605338038221349E-3</v>
      </c>
      <c r="Q7" s="52">
        <v>7.2526294692660531E-3</v>
      </c>
      <c r="R7" s="52">
        <v>1.7674757461789485E-4</v>
      </c>
      <c r="S7" s="52">
        <v>5.4931114787282437E-2</v>
      </c>
      <c r="U7" s="79" t="s">
        <v>60</v>
      </c>
      <c r="V7" s="79"/>
      <c r="W7" s="79"/>
      <c r="X7" s="82">
        <f>_xlfn.AGGREGATE(4,6,P3:P502)</f>
        <v>2.9517662283043053E-3</v>
      </c>
      <c r="Y7" s="82"/>
      <c r="AC7" s="52">
        <f ca="1">MATCH(Z8,INDIRECT(ADDRESS(AC2,16)&amp;":"&amp;ADDRESS(AC3,16)),-1)</f>
        <v>33</v>
      </c>
      <c r="AE7" s="52" t="s">
        <v>61</v>
      </c>
      <c r="AF7" s="52">
        <f ca="1">INDEX(INDIRECT(ADDRESS(AC2,16)&amp;":"&amp;ADDRESS(AC3,16)),AC7)</f>
        <v>6.7232404070612236E-4</v>
      </c>
      <c r="AG7" s="52" t="s">
        <v>63</v>
      </c>
      <c r="AH7" s="52">
        <f ca="1">INDEX(INDIRECT(ADDRESS(AC2,13)&amp;":"&amp;ADDRESS(AC3,13)),AC7)</f>
        <v>24.033803142121617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0.19358478505667073</v>
      </c>
      <c r="O8" s="52">
        <v>0.72369571666677657</v>
      </c>
      <c r="P8" s="52">
        <v>1.6889274052415027E-3</v>
      </c>
      <c r="Q8" s="52">
        <v>8.1817959056542187E-3</v>
      </c>
      <c r="R8" s="52">
        <v>1.9794573086380412E-4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34</v>
      </c>
      <c r="AE8" s="52" t="s">
        <v>62</v>
      </c>
      <c r="AF8" s="52">
        <f ca="1">INDEX(INDIRECT(ADDRESS(AC2,16)&amp;":"&amp;ADDRESS(AC3,16)),AC8)</f>
        <v>4.8878262413425794E-4</v>
      </c>
      <c r="AG8" s="52" t="s">
        <v>64</v>
      </c>
      <c r="AH8" s="52">
        <f ca="1">INDEX(INDIRECT(ADDRESS(AC2,13)&amp;":"&amp;ADDRESS(AC3,13)),AC8)</f>
        <v>25.033803142121617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0.18034020709395876</v>
      </c>
      <c r="O9" s="52">
        <v>0.71772604903770831</v>
      </c>
      <c r="P9" s="52">
        <v>2.0247341204466108E-3</v>
      </c>
      <c r="Q9" s="52">
        <v>9.3146746522475392E-3</v>
      </c>
      <c r="R9" s="52">
        <v>2.2379141333518716E-4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24.972686822572289</v>
      </c>
      <c r="Y9" s="80"/>
      <c r="AG9" s="52" t="s">
        <v>65</v>
      </c>
      <c r="AH9" s="52">
        <f ca="1">(AH8-AH7)/(AF8-AF7) *(Z8-AF7) + AH7</f>
        <v>24.972686822572289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0.16701669382834664</v>
      </c>
      <c r="O10" s="52">
        <v>0.71164682151546299</v>
      </c>
      <c r="P10" s="52">
        <v>2.343473890927374E-3</v>
      </c>
      <c r="Q10" s="52">
        <v>1.0648530416824495E-2</v>
      </c>
      <c r="R10" s="52">
        <v>2.5422221862440972E-4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6.7232404070612236E-4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0.15364762530628004</v>
      </c>
      <c r="O11" s="52">
        <v>0.70547064805010251</v>
      </c>
      <c r="P11" s="52">
        <v>2.6181770315446377E-3</v>
      </c>
      <c r="Q11" s="52">
        <v>1.2164763230766897E-2</v>
      </c>
      <c r="R11" s="52">
        <v>2.8881380398135053E-4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2.7875176223888281E-2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0.14027281115305429</v>
      </c>
      <c r="O12" s="52">
        <v>0.69921903703053501</v>
      </c>
      <c r="P12" s="52">
        <v>2.8231818847985622E-3</v>
      </c>
      <c r="Q12" s="52">
        <v>1.3828512062687726E-2</v>
      </c>
      <c r="R12" s="52">
        <v>3.2677084408936529E-4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6.4723375575070614E-4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0.1269338186124612</v>
      </c>
      <c r="O13" s="52">
        <v>0.69292089382413735</v>
      </c>
      <c r="P13" s="52">
        <v>2.9382079191666685E-3</v>
      </c>
      <c r="Q13" s="52">
        <v>1.5590704381748557E-2</v>
      </c>
      <c r="R13" s="52">
        <v>3.6697379014066593E-4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2.9194734020345108E-2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0.7</v>
      </c>
      <c r="J14" s="79" t="s">
        <v>98</v>
      </c>
      <c r="K14" s="79"/>
      <c r="L14" s="79"/>
      <c r="M14" s="52">
        <v>15.1</v>
      </c>
      <c r="N14" s="52">
        <v>0.1136688173683366</v>
      </c>
      <c r="O14" s="52">
        <v>0.68660978554103358</v>
      </c>
      <c r="P14" s="52">
        <v>2.9517662283043053E-3</v>
      </c>
      <c r="Q14" s="52">
        <v>1.7392436146838084E-2</v>
      </c>
      <c r="R14" s="52">
        <v>4.0807879563144775E-4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0.30000000000000004</v>
      </c>
      <c r="J15" s="79" t="s">
        <v>99</v>
      </c>
      <c r="K15" s="79"/>
      <c r="L15" s="79"/>
      <c r="M15" s="52">
        <v>16.100000000000001</v>
      </c>
      <c r="N15" s="52">
        <v>0.10050800880006101</v>
      </c>
      <c r="O15" s="52">
        <v>0.68032041912217678</v>
      </c>
      <c r="P15" s="52">
        <v>2.8630752142129946E-3</v>
      </c>
      <c r="Q15" s="52">
        <v>1.9171011000651626E-2</v>
      </c>
      <c r="R15" s="52">
        <v>4.4865549553113528E-4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8.7470547045448613E-2</v>
      </c>
      <c r="O16" s="52">
        <v>0.67408497386487143</v>
      </c>
      <c r="P16" s="52">
        <v>2.6820312570116182E-3</v>
      </c>
      <c r="Q16" s="52">
        <v>2.0866564876634235E-2</v>
      </c>
      <c r="R16" s="52">
        <v>4.8733814115719956E-4</v>
      </c>
      <c r="S16" s="52">
        <v>0.21440854481487667</v>
      </c>
      <c r="T16" s="8"/>
      <c r="X16" s="52">
        <f ca="1">ROUND(X13*100,4)</f>
        <v>2.9195000000000002</v>
      </c>
      <c r="Y16" s="52">
        <f>ROUND(X7*100,4)</f>
        <v>0.29520000000000002</v>
      </c>
      <c r="Z16" s="52">
        <f ca="1">ROUND(X9,4)</f>
        <v>24.9727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7.456344408167026E-2</v>
      </c>
      <c r="O17" s="52">
        <v>0.66792994588764176</v>
      </c>
      <c r="P17" s="52">
        <v>2.4273039324643705E-3</v>
      </c>
      <c r="Q17" s="52">
        <v>2.2428083941332205E-2</v>
      </c>
      <c r="R17" s="52">
        <v>5.2296289450397824E-4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6.1782440984803157E-2</v>
      </c>
      <c r="O18" s="52">
        <v>0.66187400899303428</v>
      </c>
      <c r="P18" s="52">
        <v>2.1230919946320747E-3</v>
      </c>
      <c r="Q18" s="52">
        <v>2.3817815850271106E-2</v>
      </c>
      <c r="R18" s="52">
        <v>5.546684673614395E-4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4.9114395433762448E-2</v>
      </c>
      <c r="O19" s="52">
        <v>0.65592713611984166</v>
      </c>
      <c r="P19" s="52">
        <v>1.7953391592133877E-3</v>
      </c>
      <c r="Q19" s="52">
        <v>2.5013494258117434E-2</v>
      </c>
      <c r="R19" s="52">
        <v>5.8194687165670392E-4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3.6540494062728537E-2</v>
      </c>
      <c r="O20" s="52">
        <v>0.65009094574876203</v>
      </c>
      <c r="P20" s="52">
        <v>1.4682162970705904E-3</v>
      </c>
      <c r="Q20" s="52">
        <v>2.6008298780503467E-2</v>
      </c>
      <c r="R20" s="52">
        <v>6.0464250601651695E-4</v>
      </c>
      <c r="S20" s="52">
        <v>0.28528740260491853</v>
      </c>
      <c r="T20" s="8"/>
    </row>
    <row r="21" spans="2:20" x14ac:dyDescent="0.25">
      <c r="K21" s="8"/>
      <c r="L21" s="8"/>
      <c r="M21" s="52">
        <v>22.1</v>
      </c>
      <c r="N21" s="52">
        <v>2.4039571926376735E-2</v>
      </c>
      <c r="O21" s="52">
        <v>0.64436001472128046</v>
      </c>
      <c r="P21" s="52">
        <v>1.1614766492265239E-3</v>
      </c>
      <c r="Q21" s="52">
        <v>2.6808911826660342E-2</v>
      </c>
      <c r="R21" s="52">
        <v>6.22907824026623E-4</v>
      </c>
      <c r="S21" s="52">
        <v>0.303007117052429</v>
      </c>
      <c r="T21" s="8"/>
    </row>
    <row r="22" spans="2:20" x14ac:dyDescent="0.25">
      <c r="J22" s="8"/>
      <c r="K22" s="8"/>
      <c r="L22" s="8"/>
      <c r="M22" s="52">
        <v>23.1</v>
      </c>
      <c r="N22" s="52">
        <v>1.1590963463457619E-2</v>
      </c>
      <c r="O22" s="52">
        <v>0.63872377552263071</v>
      </c>
      <c r="P22" s="52">
        <v>8.8898602479172177E-4</v>
      </c>
      <c r="Q22" s="52">
        <v>2.7432313281597519E-2</v>
      </c>
      <c r="R22" s="52">
        <v>6.3713020758263518E-4</v>
      </c>
      <c r="S22" s="52">
        <v>0.32072683149993947</v>
      </c>
      <c r="T22" s="8"/>
    </row>
    <row r="23" spans="2:20" x14ac:dyDescent="0.25">
      <c r="J23" s="8"/>
      <c r="K23" s="8"/>
      <c r="L23" s="8"/>
      <c r="M23" s="52">
        <v>23.155689650414438</v>
      </c>
      <c r="N23" s="52">
        <v>1.089886127455046E-2</v>
      </c>
      <c r="O23" s="52">
        <v>0.63841241294876616</v>
      </c>
      <c r="P23" s="52">
        <v>8.7500084629662774E-4</v>
      </c>
      <c r="Q23" s="52">
        <v>2.7462274968964303E-2</v>
      </c>
      <c r="R23" s="52">
        <v>6.3781375845718138E-4</v>
      </c>
      <c r="S23" s="52">
        <v>0.32171363620296495</v>
      </c>
      <c r="T23" s="8"/>
    </row>
    <row r="24" spans="2:20" x14ac:dyDescent="0.25">
      <c r="J24" s="8"/>
      <c r="K24" s="8"/>
      <c r="L24" s="8"/>
      <c r="M24" s="52">
        <v>23.214387552303052</v>
      </c>
      <c r="N24" s="52">
        <v>1.0169483611064458E-2</v>
      </c>
      <c r="O24" s="52">
        <v>0.63808450079059809</v>
      </c>
      <c r="P24" s="52">
        <v>8.6040340529602117E-4</v>
      </c>
      <c r="Q24" s="52">
        <v>2.749334337182056E-2</v>
      </c>
      <c r="R24" s="52">
        <v>6.385225581213383E-4</v>
      </c>
      <c r="S24" s="52">
        <v>0.32275374626309922</v>
      </c>
      <c r="T24" s="8"/>
    </row>
    <row r="25" spans="2:20" x14ac:dyDescent="0.25">
      <c r="J25" s="8"/>
      <c r="K25" s="8"/>
      <c r="L25" s="8"/>
      <c r="M25" s="52">
        <v>23.27308543352925</v>
      </c>
      <c r="N25" s="52">
        <v>9.4402165049829595E-3</v>
      </c>
      <c r="O25" s="52">
        <v>0.63775686255506348</v>
      </c>
      <c r="P25" s="52">
        <v>8.4595375626550257E-4</v>
      </c>
      <c r="Q25" s="52">
        <v>2.7523891733114824E-2</v>
      </c>
      <c r="R25" s="52">
        <v>6.3921949347157492E-4</v>
      </c>
      <c r="S25" s="52">
        <v>0.32379385595710136</v>
      </c>
      <c r="T25" s="8"/>
    </row>
    <row r="26" spans="2:20" x14ac:dyDescent="0.25">
      <c r="J26" s="8"/>
      <c r="K26" s="8"/>
      <c r="L26" s="8"/>
      <c r="M26" s="52">
        <v>23.334672511138997</v>
      </c>
      <c r="N26" s="52">
        <v>8.6751688569874676E-3</v>
      </c>
      <c r="O26" s="52">
        <v>0.63741338857076091</v>
      </c>
      <c r="P26" s="52">
        <v>8.3095260306890312E-4</v>
      </c>
      <c r="Q26" s="52">
        <v>2.7555390472280492E-2</v>
      </c>
      <c r="R26" s="52">
        <v>6.3993811089923245E-4</v>
      </c>
      <c r="S26" s="52">
        <v>0.32488516138600271</v>
      </c>
      <c r="T26" s="8"/>
    </row>
    <row r="27" spans="2:20" x14ac:dyDescent="0.25">
      <c r="J27" s="8"/>
      <c r="K27" s="8"/>
      <c r="L27" s="8"/>
      <c r="M27" s="52">
        <v>23.396259581292306</v>
      </c>
      <c r="N27" s="52">
        <v>7.9102355223634145E-3</v>
      </c>
      <c r="O27" s="52">
        <v>0.63707020930014957</v>
      </c>
      <c r="P27" s="52">
        <v>8.1611582814000304E-4</v>
      </c>
      <c r="Q27" s="52">
        <v>2.758632872526574E-2</v>
      </c>
      <c r="R27" s="52">
        <v>6.40643941302778E-4</v>
      </c>
      <c r="S27" s="52">
        <v>0.32597646668277813</v>
      </c>
      <c r="T27" s="8"/>
    </row>
    <row r="28" spans="2:20" x14ac:dyDescent="0.25">
      <c r="J28" s="8"/>
      <c r="K28" s="8"/>
      <c r="L28" s="8"/>
      <c r="M28" s="52">
        <v>23.457846644084142</v>
      </c>
      <c r="N28" s="52">
        <v>7.1454128936645159E-3</v>
      </c>
      <c r="O28" s="52">
        <v>0.63672732127043996</v>
      </c>
      <c r="P28" s="52">
        <v>8.0144417894314698E-4</v>
      </c>
      <c r="Q28" s="52">
        <v>2.7616712681942674E-2</v>
      </c>
      <c r="R28" s="52">
        <v>6.4133712589897393E-4</v>
      </c>
      <c r="S28" s="52">
        <v>0.3270677718491104</v>
      </c>
      <c r="T28" s="8"/>
    </row>
    <row r="29" spans="2:20" x14ac:dyDescent="0.25">
      <c r="J29" s="8"/>
      <c r="K29" s="8"/>
      <c r="L29" s="8"/>
      <c r="M29" s="52">
        <v>23.51943369960907</v>
      </c>
      <c r="N29" s="52">
        <v>6.3806974203402325E-3</v>
      </c>
      <c r="O29" s="52">
        <v>0.63638472100083765</v>
      </c>
      <c r="P29" s="52">
        <v>7.8693832680841382E-4</v>
      </c>
      <c r="Q29" s="52">
        <v>2.7646548558825822E-2</v>
      </c>
      <c r="R29" s="52">
        <v>6.4201780651240768E-4</v>
      </c>
      <c r="S29" s="52">
        <v>0.32815907688667512</v>
      </c>
      <c r="T29" s="8"/>
    </row>
    <row r="30" spans="2:20" x14ac:dyDescent="0.25">
      <c r="J30" s="8"/>
      <c r="K30" s="8"/>
      <c r="L30" s="8"/>
      <c r="M30" s="52">
        <v>23.626925740997308</v>
      </c>
      <c r="N30" s="52">
        <v>5.0462340304051247E-3</v>
      </c>
      <c r="O30" s="52">
        <v>0.63578743654310443</v>
      </c>
      <c r="P30" s="52">
        <v>7.6201924607263954E-4</v>
      </c>
      <c r="Q30" s="52">
        <v>2.7697328701895632E-2</v>
      </c>
      <c r="R30" s="52">
        <v>6.431763130671297E-4</v>
      </c>
      <c r="S30" s="52">
        <v>0.33006380516545464</v>
      </c>
      <c r="T30" s="8"/>
    </row>
    <row r="31" spans="2:20" x14ac:dyDescent="0.25">
      <c r="J31" s="8"/>
      <c r="K31" s="8"/>
      <c r="L31" s="8"/>
      <c r="M31" s="52">
        <v>23.734417583242067</v>
      </c>
      <c r="N31" s="52">
        <v>3.712070510241687E-3</v>
      </c>
      <c r="O31" s="52">
        <v>0.63519100047570576</v>
      </c>
      <c r="P31" s="52">
        <v>7.3760968670341437E-4</v>
      </c>
      <c r="Q31" s="52">
        <v>2.7746491490841851E-2</v>
      </c>
      <c r="R31" s="52">
        <v>6.4429792103826741E-4</v>
      </c>
      <c r="S31" s="52">
        <v>0.33196852991546866</v>
      </c>
      <c r="T31" s="8"/>
    </row>
    <row r="32" spans="2:20" x14ac:dyDescent="0.25">
      <c r="J32" s="8"/>
      <c r="K32" s="8"/>
      <c r="L32" s="8"/>
      <c r="M32" s="52">
        <v>23.795343007142318</v>
      </c>
      <c r="N32" s="52">
        <v>2.9560037853412135E-3</v>
      </c>
      <c r="O32" s="52">
        <v>0.63485331494398423</v>
      </c>
      <c r="P32" s="52">
        <v>7.2400155697291066E-4</v>
      </c>
      <c r="Q32" s="52">
        <v>2.7773651138411692E-2</v>
      </c>
      <c r="R32" s="52">
        <v>6.4491754571499083E-4</v>
      </c>
      <c r="S32" s="52">
        <v>0.33304811102957466</v>
      </c>
      <c r="T32" s="8"/>
    </row>
    <row r="33" spans="10:20" x14ac:dyDescent="0.25">
      <c r="J33" s="8"/>
      <c r="K33" s="8"/>
      <c r="L33" s="8"/>
      <c r="M33" s="52">
        <v>23.856268475196448</v>
      </c>
      <c r="N33" s="52">
        <v>2.2000232559510969E-3</v>
      </c>
      <c r="O33" s="52">
        <v>0.63451589199787961</v>
      </c>
      <c r="P33" s="52">
        <v>7.1055799670473384E-4</v>
      </c>
      <c r="Q33" s="52">
        <v>2.7800308120882231E-2</v>
      </c>
      <c r="R33" s="52">
        <v>6.4552570250727824E-4</v>
      </c>
      <c r="S33" s="52">
        <v>0.33412769292607475</v>
      </c>
      <c r="T33" s="8"/>
    </row>
    <row r="34" spans="10:20" x14ac:dyDescent="0.25">
      <c r="J34" s="8"/>
      <c r="K34" s="8"/>
      <c r="L34" s="8"/>
      <c r="M34" s="52">
        <v>23.963651908275803</v>
      </c>
      <c r="N34" s="52">
        <v>8.6778091652799138E-4</v>
      </c>
      <c r="O34" s="52">
        <v>0.63392180087399674</v>
      </c>
      <c r="P34" s="52">
        <v>6.8726446211752864E-4</v>
      </c>
      <c r="Q34" s="52">
        <v>2.7846086942630199E-2</v>
      </c>
      <c r="R34" s="52">
        <v>6.4657010809293343E-4</v>
      </c>
      <c r="S34" s="52">
        <v>0.33603049669663426</v>
      </c>
      <c r="T34" s="8"/>
    </row>
    <row r="35" spans="10:20" x14ac:dyDescent="0.25">
      <c r="J35" s="8"/>
      <c r="K35" s="8"/>
      <c r="L35" s="8"/>
      <c r="M35" s="52">
        <v>23.987534495325654</v>
      </c>
      <c r="N35" s="52">
        <v>5.7151754811980032E-4</v>
      </c>
      <c r="O35" s="52">
        <v>0.63378977987186347</v>
      </c>
      <c r="P35" s="52">
        <v>6.8215352130931116E-4</v>
      </c>
      <c r="Q35" s="52">
        <v>2.7856062057278828E-2</v>
      </c>
      <c r="R35" s="52">
        <v>6.4679768200285041E-4</v>
      </c>
      <c r="S35" s="52">
        <v>0.33645368931942543</v>
      </c>
      <c r="T35" s="8"/>
    </row>
    <row r="36" spans="10:20" x14ac:dyDescent="0.25">
      <c r="J36" s="8"/>
      <c r="K36" s="8"/>
      <c r="L36" s="8"/>
      <c r="M36" s="52">
        <v>24.01141696584336</v>
      </c>
      <c r="N36" s="52">
        <v>2.7526749314265366E-4</v>
      </c>
      <c r="O36" s="52">
        <v>0.63365779826043167</v>
      </c>
      <c r="P36" s="52">
        <v>6.7706795878910979E-4</v>
      </c>
      <c r="Q36" s="52">
        <v>2.7865962850015545E-2</v>
      </c>
      <c r="R36" s="52">
        <v>6.470235603204176E-4</v>
      </c>
      <c r="S36" s="52">
        <v>0.33687687987730025</v>
      </c>
      <c r="T36" s="8"/>
    </row>
    <row r="37" spans="10:20" x14ac:dyDescent="0.25">
      <c r="J37" s="8"/>
      <c r="K37" s="8"/>
      <c r="L37" s="8"/>
      <c r="M37" s="52">
        <v>24.014800265838197</v>
      </c>
      <c r="N37" s="52">
        <v>2.3330030508193121E-4</v>
      </c>
      <c r="O37" s="52">
        <v>0.63363910426331871</v>
      </c>
      <c r="P37" s="52">
        <v>6.7634956506550483E-4</v>
      </c>
      <c r="Q37" s="52">
        <v>2.7867359456699027E-2</v>
      </c>
      <c r="R37" s="52">
        <v>6.4705542273551468E-4</v>
      </c>
      <c r="S37" s="52">
        <v>0.33693683098709903</v>
      </c>
      <c r="T37" s="8"/>
    </row>
    <row r="38" spans="10:20" x14ac:dyDescent="0.25">
      <c r="J38" s="8"/>
      <c r="K38" s="8"/>
      <c r="L38" s="8"/>
      <c r="M38" s="52">
        <v>24.018541707944976</v>
      </c>
      <c r="N38" s="52">
        <v>1.8689091709168639E-4</v>
      </c>
      <c r="O38" s="52">
        <v>0.63361843229713966</v>
      </c>
      <c r="P38" s="52">
        <v>6.7555571764390089E-4</v>
      </c>
      <c r="Q38" s="52">
        <v>2.7868902176668226E-2</v>
      </c>
      <c r="R38" s="52">
        <v>6.4709061860319787E-4</v>
      </c>
      <c r="S38" s="52">
        <v>0.33700312827285306</v>
      </c>
      <c r="T38" s="8"/>
    </row>
    <row r="39" spans="10:20" x14ac:dyDescent="0.25">
      <c r="J39" s="8"/>
      <c r="K39" s="8"/>
      <c r="L39" s="8"/>
      <c r="M39" s="52">
        <v>24.022283147986702</v>
      </c>
      <c r="N39" s="52">
        <v>1.4048184039385197E-4</v>
      </c>
      <c r="O39" s="52">
        <v>0.6335977612868241</v>
      </c>
      <c r="P39" s="52">
        <v>6.7476249292631964E-4</v>
      </c>
      <c r="Q39" s="52">
        <v>2.7870443084707344E-2</v>
      </c>
      <c r="R39" s="52">
        <v>6.4712577313320949E-4</v>
      </c>
      <c r="S39" s="52">
        <v>0.33706942552201491</v>
      </c>
      <c r="T39" s="8"/>
    </row>
    <row r="40" spans="10:20" x14ac:dyDescent="0.25">
      <c r="J40" s="8"/>
      <c r="K40" s="8"/>
      <c r="L40" s="8"/>
      <c r="M40" s="52">
        <v>24.028812957420254</v>
      </c>
      <c r="N40" s="52">
        <v>5.9486322515527732E-5</v>
      </c>
      <c r="O40" s="52">
        <v>0.63356168712814909</v>
      </c>
      <c r="P40" s="52">
        <v>6.7337959521694961E-4</v>
      </c>
      <c r="Q40" s="52">
        <v>2.7873128045277761E-2</v>
      </c>
      <c r="R40" s="52">
        <v>6.4718702826625871E-4</v>
      </c>
      <c r="S40" s="52">
        <v>0.33718513188057414</v>
      </c>
      <c r="T40" s="8"/>
    </row>
    <row r="41" spans="10:20" x14ac:dyDescent="0.25">
      <c r="J41" s="8"/>
      <c r="K41" s="8"/>
      <c r="L41" s="8"/>
      <c r="M41" s="52">
        <v>24.030417680651667</v>
      </c>
      <c r="N41" s="52">
        <v>3.9581526603366679E-5</v>
      </c>
      <c r="O41" s="52">
        <v>0.63355282221852127</v>
      </c>
      <c r="P41" s="52">
        <v>6.7304003346082674E-4</v>
      </c>
      <c r="Q41" s="52">
        <v>2.7873787040715383E-2</v>
      </c>
      <c r="R41" s="52">
        <v>6.4720206269680309E-4</v>
      </c>
      <c r="S41" s="52">
        <v>0.33721356711800204</v>
      </c>
      <c r="T41" s="8"/>
    </row>
    <row r="42" spans="10:20" x14ac:dyDescent="0.25">
      <c r="J42" s="8"/>
      <c r="K42" s="8"/>
      <c r="L42" s="8"/>
      <c r="M42" s="52">
        <v>24.033218347329733</v>
      </c>
      <c r="N42" s="52">
        <v>4.8425154904876156E-6</v>
      </c>
      <c r="O42" s="52">
        <v>0.6335373510204888</v>
      </c>
      <c r="P42" s="52">
        <v>6.7244768256937337E-4</v>
      </c>
      <c r="Q42" s="52">
        <v>2.7874936366056431E-2</v>
      </c>
      <c r="R42" s="52">
        <v>6.4722828359459151E-4</v>
      </c>
      <c r="S42" s="52">
        <v>0.33726319413180006</v>
      </c>
      <c r="T42" s="8"/>
    </row>
    <row r="43" spans="10:20" x14ac:dyDescent="0.25">
      <c r="J43" s="8"/>
      <c r="K43" s="8"/>
      <c r="L43" s="8"/>
      <c r="M43" s="52">
        <v>24.033431222629595</v>
      </c>
      <c r="N43" s="52">
        <v>2.2020515998267375E-6</v>
      </c>
      <c r="O43" s="52">
        <v>0.63353617509494131</v>
      </c>
      <c r="P43" s="52">
        <v>6.7240267295005679E-4</v>
      </c>
      <c r="Q43" s="52">
        <v>2.7875023683512534E-2</v>
      </c>
      <c r="R43" s="52">
        <v>6.4723027566942863E-4</v>
      </c>
      <c r="S43" s="52">
        <v>0.33726696622132651</v>
      </c>
      <c r="T43" s="8"/>
    </row>
    <row r="44" spans="10:20" x14ac:dyDescent="0.25">
      <c r="M44" s="52">
        <v>24.033552423393814</v>
      </c>
      <c r="N44" s="52">
        <v>6.9870126037140711E-7</v>
      </c>
      <c r="O44" s="52">
        <v>0.63353550558191984</v>
      </c>
      <c r="P44" s="52">
        <v>6.7237704757836382E-4</v>
      </c>
      <c r="Q44" s="52">
        <v>2.7875073395182109E-2</v>
      </c>
      <c r="R44" s="52">
        <v>6.4723140979965294E-4</v>
      </c>
      <c r="S44" s="52">
        <v>0.33726911386425928</v>
      </c>
    </row>
    <row r="45" spans="10:20" x14ac:dyDescent="0.25">
      <c r="M45" s="52">
        <v>24.033676659107957</v>
      </c>
      <c r="N45" s="52">
        <v>0</v>
      </c>
      <c r="O45" s="52">
        <v>0.63353411103604518</v>
      </c>
      <c r="P45" s="52">
        <v>6.7235078123109289E-4</v>
      </c>
      <c r="Q45" s="52">
        <v>2.7875124349699562E-2</v>
      </c>
      <c r="R45" s="52">
        <v>6.4723257228441362E-4</v>
      </c>
      <c r="S45" s="52">
        <v>0.33727131528563808</v>
      </c>
    </row>
    <row r="46" spans="10:20" x14ac:dyDescent="0.25">
      <c r="M46" s="52">
        <v>24.033803142121617</v>
      </c>
      <c r="N46" s="52">
        <v>0</v>
      </c>
      <c r="O46" s="52">
        <v>0.63353184347603064</v>
      </c>
      <c r="P46" s="52">
        <v>6.7232404070612236E-4</v>
      </c>
      <c r="Q46" s="52">
        <v>2.7875176223888281E-2</v>
      </c>
      <c r="R46" s="52">
        <v>6.4723375575070614E-4</v>
      </c>
      <c r="S46" s="52">
        <v>0.33727355652852259</v>
      </c>
    </row>
    <row r="47" spans="10:20" x14ac:dyDescent="0.25">
      <c r="M47" s="52">
        <v>25.033803142121617</v>
      </c>
      <c r="N47" s="52">
        <v>0</v>
      </c>
      <c r="O47" s="52">
        <v>0.61563622843446719</v>
      </c>
      <c r="P47" s="52">
        <v>4.8878262413425794E-4</v>
      </c>
      <c r="Q47" s="52">
        <v>2.8226600776832592E-2</v>
      </c>
      <c r="R47" s="52">
        <v>6.5525121343129134E-4</v>
      </c>
      <c r="S47" s="52">
        <v>0.35499327097603306</v>
      </c>
    </row>
    <row r="48" spans="10:20" x14ac:dyDescent="0.25">
      <c r="M48" s="52">
        <v>26.033803142121617</v>
      </c>
      <c r="N48" s="52">
        <v>0</v>
      </c>
      <c r="O48" s="52">
        <v>0.59779279898868165</v>
      </c>
      <c r="P48" s="52">
        <v>3.5225914441051431E-4</v>
      </c>
      <c r="Q48" s="52">
        <v>2.8481034560548218E-2</v>
      </c>
      <c r="R48" s="52">
        <v>6.610559077144892E-4</v>
      </c>
      <c r="S48" s="52">
        <v>0.37271298542354353</v>
      </c>
    </row>
    <row r="49" spans="13:19" x14ac:dyDescent="0.25">
      <c r="M49" s="52">
        <v>27.033803142121617</v>
      </c>
      <c r="N49" s="52">
        <v>0</v>
      </c>
      <c r="O49" s="52">
        <v>0.57998689561053451</v>
      </c>
      <c r="P49" s="52">
        <v>2.516677912980951E-4</v>
      </c>
      <c r="Q49" s="52">
        <v>2.866364865621613E-2</v>
      </c>
      <c r="R49" s="52">
        <v>6.6522209579562722E-4</v>
      </c>
      <c r="S49" s="52">
        <v>0.390432699871054</v>
      </c>
    </row>
    <row r="50" spans="13:19" x14ac:dyDescent="0.25">
      <c r="M50" s="52">
        <v>28.033803142121617</v>
      </c>
      <c r="N50" s="52">
        <v>0</v>
      </c>
      <c r="O50" s="52">
        <v>0.56220770634675032</v>
      </c>
      <c r="P50" s="52">
        <v>1.7824551299417131E-4</v>
      </c>
      <c r="Q50" s="52">
        <v>2.8793581442782622E-2</v>
      </c>
      <c r="R50" s="52">
        <v>6.6818640380680492E-4</v>
      </c>
      <c r="S50" s="52">
        <v>0.40815241431856447</v>
      </c>
    </row>
    <row r="51" spans="13:19" x14ac:dyDescent="0.25">
      <c r="M51" s="52">
        <v>29.033803142121617</v>
      </c>
      <c r="N51" s="52">
        <v>0</v>
      </c>
      <c r="O51" s="52">
        <v>0.54444734355437352</v>
      </c>
      <c r="P51" s="52">
        <v>1.2515262853922217E-4</v>
      </c>
      <c r="Q51" s="52">
        <v>2.8885231746956567E-2</v>
      </c>
      <c r="R51" s="52">
        <v>6.7027732895409762E-4</v>
      </c>
      <c r="S51" s="52">
        <v>0.42587212876607494</v>
      </c>
    </row>
    <row r="52" spans="13:19" x14ac:dyDescent="0.25">
      <c r="M52" s="52">
        <v>30.033803142121617</v>
      </c>
      <c r="N52" s="52">
        <v>0</v>
      </c>
      <c r="O52" s="52">
        <v>0.5267001151104963</v>
      </c>
      <c r="P52" s="52">
        <v>8.7115435413073796E-5</v>
      </c>
      <c r="Q52" s="52">
        <v>2.8949320798268192E-2</v>
      </c>
      <c r="R52" s="52">
        <v>6.7173946713532269E-4</v>
      </c>
      <c r="S52" s="52">
        <v>0.44359184321358541</v>
      </c>
    </row>
    <row r="53" spans="13:19" x14ac:dyDescent="0.25">
      <c r="M53" s="52">
        <v>31.033803142121617</v>
      </c>
      <c r="N53" s="52">
        <v>0</v>
      </c>
      <c r="O53" s="52">
        <v>0.50896195749449014</v>
      </c>
      <c r="P53" s="52">
        <v>6.0115485097761795E-5</v>
      </c>
      <c r="Q53" s="52">
        <v>2.899375029521209E-2</v>
      </c>
      <c r="R53" s="52">
        <v>6.7275308900247163E-4</v>
      </c>
      <c r="S53" s="52">
        <v>0.46131155766109588</v>
      </c>
    </row>
    <row r="54" spans="13:19" x14ac:dyDescent="0.25">
      <c r="M54" s="52">
        <v>32.033803142121613</v>
      </c>
      <c r="N54" s="52">
        <v>0</v>
      </c>
      <c r="O54" s="52">
        <v>0.49123000096600428</v>
      </c>
      <c r="P54" s="52">
        <v>4.1125891184852148E-5</v>
      </c>
      <c r="Q54" s="52">
        <v>2.902428533858737E-2</v>
      </c>
      <c r="R54" s="52">
        <v>6.7344972051550924E-4</v>
      </c>
      <c r="S54" s="52">
        <v>0.47903127210860635</v>
      </c>
    </row>
    <row r="55" spans="13:19" x14ac:dyDescent="0.25">
      <c r="M55" s="52">
        <v>33.033803142121613</v>
      </c>
      <c r="N55" s="52">
        <v>0</v>
      </c>
      <c r="O55" s="52">
        <v>0.47350224059231177</v>
      </c>
      <c r="P55" s="52">
        <v>2.789222198221818E-5</v>
      </c>
      <c r="Q55" s="52">
        <v>2.9045090286461704E-2</v>
      </c>
      <c r="R55" s="52">
        <v>6.739243680258547E-4</v>
      </c>
      <c r="S55" s="52">
        <v>0.49675098655611682</v>
      </c>
    </row>
    <row r="56" spans="13:19" x14ac:dyDescent="0.25">
      <c r="M56" s="52">
        <v>34.033803142121613</v>
      </c>
      <c r="N56" s="52">
        <v>0</v>
      </c>
      <c r="O56" s="52">
        <v>0.45577729065799355</v>
      </c>
      <c r="P56" s="52">
        <v>1.875385167953146E-5</v>
      </c>
      <c r="Q56" s="52">
        <v>2.9059143530545086E-2</v>
      </c>
      <c r="R56" s="52">
        <v>6.7424498105294532E-4</v>
      </c>
      <c r="S56" s="52">
        <v>0.51447070100362724</v>
      </c>
    </row>
    <row r="57" spans="13:19" x14ac:dyDescent="0.25">
      <c r="M57" s="52">
        <v>35.033803142121613</v>
      </c>
      <c r="N57" s="52">
        <v>0</v>
      </c>
      <c r="O57" s="52">
        <v>0.43805420370414949</v>
      </c>
      <c r="P57" s="52">
        <v>1.2500803238999644E-5</v>
      </c>
      <c r="Q57" s="52">
        <v>2.9068554384544754E-2</v>
      </c>
      <c r="R57" s="52">
        <v>6.7445968182740278E-4</v>
      </c>
      <c r="S57" s="52">
        <v>0.53219041545113766</v>
      </c>
    </row>
    <row r="58" spans="13:19" x14ac:dyDescent="0.25">
      <c r="M58" s="52">
        <v>36.033803142121613</v>
      </c>
      <c r="N58" s="52">
        <v>0</v>
      </c>
      <c r="O58" s="52">
        <v>0.42033233889181498</v>
      </c>
      <c r="P58" s="52">
        <v>8.2608698735837635E-6</v>
      </c>
      <c r="Q58" s="52">
        <v>2.9074802145290679E-2</v>
      </c>
      <c r="R58" s="52">
        <v>6.7460221927095703E-4</v>
      </c>
      <c r="S58" s="52">
        <v>0.54991012989864807</v>
      </c>
    </row>
    <row r="59" spans="13:19" x14ac:dyDescent="0.25">
      <c r="M59" s="52">
        <v>37.033803142121613</v>
      </c>
      <c r="N59" s="52">
        <v>0</v>
      </c>
      <c r="O59" s="52">
        <v>0.40261126745071746</v>
      </c>
      <c r="P59" s="52">
        <v>5.4119564393719356E-6</v>
      </c>
      <c r="Q59" s="52">
        <v>2.9078914238343221E-2</v>
      </c>
      <c r="R59" s="52">
        <v>6.746960332397055E-4</v>
      </c>
      <c r="S59" s="52">
        <v>0.56762984434615849</v>
      </c>
    </row>
    <row r="60" spans="13:19" x14ac:dyDescent="0.25">
      <c r="M60" s="52">
        <v>38.033803142121613</v>
      </c>
      <c r="N60" s="52">
        <v>0</v>
      </c>
      <c r="O60" s="52">
        <v>0.38489070561033351</v>
      </c>
      <c r="P60" s="52">
        <v>3.5149860916120803E-6</v>
      </c>
      <c r="Q60" s="52">
        <v>2.9081597387751557E-2</v>
      </c>
      <c r="R60" s="52">
        <v>6.747572470526044E-4</v>
      </c>
      <c r="S60" s="52">
        <v>0.5853495587936689</v>
      </c>
    </row>
    <row r="61" spans="13:19" x14ac:dyDescent="0.25">
      <c r="M61" s="52">
        <v>39.033803142121613</v>
      </c>
      <c r="N61" s="52">
        <v>0</v>
      </c>
      <c r="O61" s="52">
        <v>0.36717046761137806</v>
      </c>
      <c r="P61" s="52">
        <v>2.2632568731388216E-6</v>
      </c>
      <c r="Q61" s="52">
        <v>2.9083333070267951E-2</v>
      </c>
      <c r="R61" s="52">
        <v>6.7479684519964776E-4</v>
      </c>
      <c r="S61" s="52">
        <v>0.60306927324117932</v>
      </c>
    </row>
    <row r="62" spans="13:19" x14ac:dyDescent="0.25">
      <c r="M62" s="52">
        <v>40.033803142121613</v>
      </c>
      <c r="N62" s="52">
        <v>0</v>
      </c>
      <c r="O62" s="52">
        <v>0.34945043318816382</v>
      </c>
      <c r="P62" s="52">
        <v>1.4447246567107818E-6</v>
      </c>
      <c r="Q62" s="52">
        <v>2.9084446183440756E-2</v>
      </c>
      <c r="R62" s="52">
        <v>6.7482223994706054E-4</v>
      </c>
      <c r="S62" s="52">
        <v>0.62078898768868973</v>
      </c>
    </row>
    <row r="63" spans="13:19" x14ac:dyDescent="0.25">
      <c r="M63" s="52">
        <v>41.033803142121613</v>
      </c>
      <c r="N63" s="52">
        <v>0</v>
      </c>
      <c r="O63" s="52">
        <v>0.33173052533887193</v>
      </c>
      <c r="P63" s="52">
        <v>9.1427613797520504E-7</v>
      </c>
      <c r="Q63" s="52">
        <v>2.9085153888051253E-2</v>
      </c>
      <c r="R63" s="52">
        <v>6.7483838563670419E-4</v>
      </c>
      <c r="S63" s="52">
        <v>0.63850870213620015</v>
      </c>
    </row>
    <row r="64" spans="13:19" x14ac:dyDescent="0.25">
      <c r="M64" s="52">
        <v>42.033803142121613</v>
      </c>
      <c r="N64" s="52">
        <v>0</v>
      </c>
      <c r="O64" s="52">
        <v>0.31401069531288467</v>
      </c>
      <c r="P64" s="52">
        <v>5.7360219151530637E-7</v>
      </c>
      <c r="Q64" s="52">
        <v>2.9085599963632643E-2</v>
      </c>
      <c r="R64" s="52">
        <v>6.7484856247855031E-4</v>
      </c>
      <c r="S64" s="52">
        <v>0.65622841658371056</v>
      </c>
    </row>
    <row r="65" spans="13:19" x14ac:dyDescent="0.25">
      <c r="M65" s="52">
        <v>43.033803142121613</v>
      </c>
      <c r="N65" s="52">
        <v>0</v>
      </c>
      <c r="O65" s="52">
        <v>0.29629091259462809</v>
      </c>
      <c r="P65" s="52">
        <v>3.5676758065309157E-7</v>
      </c>
      <c r="Q65" s="52">
        <v>2.9085878709632453E-2</v>
      </c>
      <c r="R65" s="52">
        <v>6.7485492183573916E-4</v>
      </c>
      <c r="S65" s="52">
        <v>0.67394813103122098</v>
      </c>
    </row>
    <row r="66" spans="13:19" x14ac:dyDescent="0.25">
      <c r="M66" s="52">
        <v>44.033803142121613</v>
      </c>
      <c r="N66" s="52">
        <v>0</v>
      </c>
      <c r="O66" s="52">
        <v>0.27857115830172818</v>
      </c>
      <c r="P66" s="52">
        <v>2.1998910627293039E-7</v>
      </c>
      <c r="Q66" s="52">
        <v>2.9086051393850045E-2</v>
      </c>
      <c r="R66" s="52">
        <v>6.7485886148194499E-4</v>
      </c>
      <c r="S66" s="52">
        <v>0.69166784547873139</v>
      </c>
    </row>
    <row r="67" spans="13:19" x14ac:dyDescent="0.25">
      <c r="M67" s="52">
        <v>45.033803142121613</v>
      </c>
      <c r="N67" s="52">
        <v>0</v>
      </c>
      <c r="O67" s="52">
        <v>0.26085142088626923</v>
      </c>
      <c r="P67" s="52">
        <v>1.3448016231034072E-7</v>
      </c>
      <c r="Q67" s="52">
        <v>2.9086157451134131E-2</v>
      </c>
      <c r="R67" s="52">
        <v>6.7486128109030697E-4</v>
      </c>
      <c r="S67" s="52">
        <v>0.70938755992624181</v>
      </c>
    </row>
    <row r="68" spans="13:19" x14ac:dyDescent="0.25">
      <c r="M68" s="52">
        <v>46.033803142121613</v>
      </c>
      <c r="N68" s="52">
        <v>0</v>
      </c>
      <c r="O68" s="52">
        <v>0.2431316933696982</v>
      </c>
      <c r="P68" s="52">
        <v>8.149980684525924E-8</v>
      </c>
      <c r="Q68" s="52">
        <v>2.9086222027298898E-2</v>
      </c>
      <c r="R68" s="52">
        <v>6.748627543415748E-4</v>
      </c>
      <c r="S68" s="52">
        <v>0.72710727437375222</v>
      </c>
    </row>
    <row r="69" spans="13:19" x14ac:dyDescent="0.25">
      <c r="M69" s="52">
        <v>47.033803142121613</v>
      </c>
      <c r="N69" s="52">
        <v>0</v>
      </c>
      <c r="O69" s="52">
        <v>0.22541197158595125</v>
      </c>
      <c r="P69" s="52">
        <v>4.896618750778487E-8</v>
      </c>
      <c r="Q69" s="52">
        <v>2.9086261007846097E-2</v>
      </c>
      <c r="R69" s="52">
        <v>6.7486364365020436E-4</v>
      </c>
      <c r="S69" s="52">
        <v>0.74482698882126264</v>
      </c>
    </row>
    <row r="70" spans="13:19" x14ac:dyDescent="0.25">
      <c r="M70" s="52">
        <v>48.033803142121613</v>
      </c>
      <c r="N70" s="52">
        <v>0</v>
      </c>
      <c r="O70" s="52">
        <v>0.20769225307892733</v>
      </c>
      <c r="P70" s="52">
        <v>2.9166036516339446E-8</v>
      </c>
      <c r="Q70" s="52">
        <v>2.9086284335313836E-2</v>
      </c>
      <c r="R70" s="52">
        <v>6.7486417584689874E-4</v>
      </c>
      <c r="S70" s="52">
        <v>0.76254670326877305</v>
      </c>
    </row>
    <row r="71" spans="13:19" x14ac:dyDescent="0.25">
      <c r="M71" s="52">
        <v>49.033803142121613</v>
      </c>
      <c r="N71" s="52">
        <v>0</v>
      </c>
      <c r="O71" s="52">
        <v>0.18997253641921019</v>
      </c>
      <c r="P71" s="52">
        <v>1.7222651374776371E-8</v>
      </c>
      <c r="Q71" s="52">
        <v>2.9086298175161097E-2</v>
      </c>
      <c r="R71" s="52">
        <v>6.7486449159145554E-4</v>
      </c>
      <c r="S71" s="52">
        <v>0.78026641771628347</v>
      </c>
    </row>
    <row r="72" spans="13:19" x14ac:dyDescent="0.25">
      <c r="M72" s="52">
        <v>50.033803142121613</v>
      </c>
      <c r="N72" s="52">
        <v>0</v>
      </c>
      <c r="O72" s="52">
        <v>0.1722528207859573</v>
      </c>
      <c r="P72" s="52">
        <v>1.0082405070901347E-8</v>
      </c>
      <c r="Q72" s="52">
        <v>2.9086306315436256E-2</v>
      </c>
      <c r="R72" s="52">
        <v>6.7486467730503482E-4</v>
      </c>
      <c r="S72" s="52">
        <v>0.79798613216379388</v>
      </c>
    </row>
    <row r="73" spans="13:19" x14ac:dyDescent="0.25">
      <c r="M73" s="52">
        <v>51.033803142121613</v>
      </c>
      <c r="N73" s="52">
        <v>0</v>
      </c>
      <c r="O73" s="52">
        <v>0.15453310571433249</v>
      </c>
      <c r="P73" s="52">
        <v>5.8515359565988848E-9</v>
      </c>
      <c r="Q73" s="52">
        <v>2.9086311062127911E-2</v>
      </c>
      <c r="R73" s="52">
        <v>6.7486478559684068E-4</v>
      </c>
      <c r="S73" s="52">
        <v>0.8157058466113043</v>
      </c>
    </row>
    <row r="74" spans="13:19" x14ac:dyDescent="0.25">
      <c r="M74" s="52">
        <v>52.033803142121613</v>
      </c>
      <c r="N74" s="52">
        <v>0</v>
      </c>
      <c r="O74" s="52">
        <v>0.1368133909449363</v>
      </c>
      <c r="P74" s="52">
        <v>3.3667998171930404E-9</v>
      </c>
      <c r="Q74" s="52">
        <v>2.9086313806147259E-2</v>
      </c>
      <c r="R74" s="52">
        <v>6.7486484819935045E-4</v>
      </c>
      <c r="S74" s="52">
        <v>0.83342556105881471</v>
      </c>
    </row>
    <row r="75" spans="13:19" x14ac:dyDescent="0.25">
      <c r="M75" s="52">
        <v>53.033803142121613</v>
      </c>
      <c r="N75" s="52">
        <v>0</v>
      </c>
      <c r="O75" s="52">
        <v>0.1190936763352482</v>
      </c>
      <c r="P75" s="52">
        <v>1.9204653409902655E-9</v>
      </c>
      <c r="Q75" s="52">
        <v>2.9086315378781039E-2</v>
      </c>
      <c r="R75" s="52">
        <v>6.7486488407767669E-4</v>
      </c>
      <c r="S75" s="52">
        <v>0.85114527550632513</v>
      </c>
    </row>
    <row r="76" spans="13:19" x14ac:dyDescent="0.25">
      <c r="M76" s="52">
        <v>54.033803142121613</v>
      </c>
      <c r="N76" s="52">
        <v>0</v>
      </c>
      <c r="O76" s="52">
        <v>0.10137396180826189</v>
      </c>
      <c r="P76" s="52">
        <v>1.0860191982752328E-9</v>
      </c>
      <c r="Q76" s="52">
        <v>2.9086316272317728E-2</v>
      </c>
      <c r="R76" s="52">
        <v>6.7486490446296997E-4</v>
      </c>
      <c r="S76" s="52">
        <v>0.86886498995383554</v>
      </c>
    </row>
    <row r="77" spans="13:19" x14ac:dyDescent="0.25">
      <c r="M77" s="52">
        <v>55.033803142121613</v>
      </c>
      <c r="N77" s="52">
        <v>0</v>
      </c>
      <c r="O77" s="52">
        <v>8.3654247323120601E-2</v>
      </c>
      <c r="P77" s="52">
        <v>6.0885023301803724E-10</v>
      </c>
      <c r="Q77" s="52">
        <v>2.9086316775634752E-2</v>
      </c>
      <c r="R77" s="52">
        <v>6.7486491594572753E-4</v>
      </c>
      <c r="S77" s="52">
        <v>0.88658470440134596</v>
      </c>
    </row>
    <row r="78" spans="13:19" x14ac:dyDescent="0.25">
      <c r="M78" s="52">
        <v>56.033803142121613</v>
      </c>
      <c r="N78" s="52">
        <v>0</v>
      </c>
      <c r="O78" s="52">
        <v>6.5934532858581196E-2</v>
      </c>
      <c r="P78" s="52">
        <v>3.3839621618202629E-10</v>
      </c>
      <c r="Q78" s="52">
        <v>2.9086317056705325E-2</v>
      </c>
      <c r="R78" s="52">
        <v>6.7486492235811801E-4</v>
      </c>
      <c r="S78" s="52">
        <v>0.90430441884885637</v>
      </c>
    </row>
    <row r="79" spans="13:19" x14ac:dyDescent="0.25">
      <c r="M79" s="52">
        <v>57.033803142121613</v>
      </c>
      <c r="N79" s="52">
        <v>0</v>
      </c>
      <c r="O79" s="52">
        <v>4.8214818403849495E-2</v>
      </c>
      <c r="P79" s="52">
        <v>1.8645871133777598E-10</v>
      </c>
      <c r="Q79" s="52">
        <v>2.9086317212313986E-2</v>
      </c>
      <c r="R79" s="52">
        <v>6.7486492590819968E-4</v>
      </c>
      <c r="S79" s="52">
        <v>0.92202413329636679</v>
      </c>
    </row>
    <row r="80" spans="13:19" x14ac:dyDescent="0.25">
      <c r="M80" s="52">
        <v>58.033803142121613</v>
      </c>
      <c r="N80" s="52">
        <v>0</v>
      </c>
      <c r="O80" s="52">
        <v>3.0495103953586608E-2</v>
      </c>
      <c r="P80" s="52">
        <v>1.0185494910801983E-10</v>
      </c>
      <c r="Q80" s="52">
        <v>2.908631729772166E-2</v>
      </c>
      <c r="R80" s="52">
        <v>6.748649278567044E-4</v>
      </c>
      <c r="S80" s="52">
        <v>0.9397438477438772</v>
      </c>
    </row>
    <row r="81" spans="13:19" x14ac:dyDescent="0.25">
      <c r="M81" s="52">
        <v>59.033803142121613</v>
      </c>
      <c r="N81" s="52">
        <v>0</v>
      </c>
      <c r="O81" s="52">
        <v>1.2775389505237426E-2</v>
      </c>
      <c r="P81" s="52">
        <v>5.5159967272087027E-11</v>
      </c>
      <c r="Q81" s="52">
        <v>2.9086317344195103E-2</v>
      </c>
      <c r="R81" s="52">
        <v>6.748649289169572E-4</v>
      </c>
      <c r="S81" s="52">
        <v>0.95746356219138762</v>
      </c>
    </row>
    <row r="82" spans="13:19" x14ac:dyDescent="0.25">
      <c r="M82" s="52">
        <v>59.090135869643213</v>
      </c>
      <c r="N82" s="52">
        <v>0</v>
      </c>
      <c r="O82" s="52">
        <v>1.1777189659486991E-2</v>
      </c>
      <c r="P82" s="52">
        <v>5.3272922724198301E-11</v>
      </c>
      <c r="Q82" s="52">
        <v>2.9086317346057967E-2</v>
      </c>
      <c r="R82" s="52">
        <v>6.7486492895945684E-4</v>
      </c>
      <c r="S82" s="52">
        <v>0.95846176203711975</v>
      </c>
    </row>
    <row r="83" spans="13:19" x14ac:dyDescent="0.25">
      <c r="M83" s="52">
        <v>59.146468597164812</v>
      </c>
      <c r="N83" s="52">
        <v>0</v>
      </c>
      <c r="O83" s="52">
        <v>1.0778989813738623E-2</v>
      </c>
      <c r="P83" s="52">
        <v>5.1449021500659251E-11</v>
      </c>
      <c r="Q83" s="52">
        <v>2.9086317347857077E-2</v>
      </c>
      <c r="R83" s="52">
        <v>6.7486492900050202E-4</v>
      </c>
      <c r="S83" s="52">
        <v>0.95945996188285188</v>
      </c>
    </row>
    <row r="84" spans="13:19" x14ac:dyDescent="0.25">
      <c r="M84" s="52">
        <v>59.202801324686412</v>
      </c>
      <c r="N84" s="52">
        <v>0</v>
      </c>
      <c r="O84" s="52">
        <v>9.7807899679921984E-3</v>
      </c>
      <c r="P84" s="52">
        <v>4.9686200249507557E-11</v>
      </c>
      <c r="Q84" s="52">
        <v>2.9086317349594566E-2</v>
      </c>
      <c r="R84" s="52">
        <v>6.7486492904014143E-4</v>
      </c>
      <c r="S84" s="52">
        <v>0.960458161728584</v>
      </c>
    </row>
    <row r="85" spans="13:19" x14ac:dyDescent="0.25">
      <c r="M85" s="52">
        <v>59.259134052208012</v>
      </c>
      <c r="N85" s="52">
        <v>0</v>
      </c>
      <c r="O85" s="52">
        <v>8.782590122247606E-3</v>
      </c>
      <c r="P85" s="52">
        <v>4.7982461342032337E-11</v>
      </c>
      <c r="Q85" s="52">
        <v>2.9086317351272498E-2</v>
      </c>
      <c r="R85" s="52">
        <v>6.7486492907842211E-4</v>
      </c>
      <c r="S85" s="52">
        <v>0.96145636157431613</v>
      </c>
    </row>
    <row r="86" spans="13:19" x14ac:dyDescent="0.25">
      <c r="M86" s="52">
        <v>59.35744952263849</v>
      </c>
      <c r="N86" s="52">
        <v>0</v>
      </c>
      <c r="O86" s="52">
        <v>7.0404680604291524E-3</v>
      </c>
      <c r="P86" s="52">
        <v>4.5144775993954463E-11</v>
      </c>
      <c r="Q86" s="52">
        <v>2.9086317354064199E-2</v>
      </c>
      <c r="R86" s="52">
        <v>6.7486492914211249E-4</v>
      </c>
      <c r="S86" s="52">
        <v>0.96319848363611693</v>
      </c>
    </row>
    <row r="87" spans="13:19" x14ac:dyDescent="0.25">
      <c r="M87" s="52">
        <v>59.455764993068968</v>
      </c>
      <c r="N87" s="52">
        <v>0</v>
      </c>
      <c r="O87" s="52">
        <v>5.2983459986154112E-3</v>
      </c>
      <c r="P87" s="52">
        <v>4.2471357942654429E-11</v>
      </c>
      <c r="Q87" s="52">
        <v>2.9086317356690691E-2</v>
      </c>
      <c r="R87" s="52">
        <v>6.7486492920203374E-4</v>
      </c>
      <c r="S87" s="52">
        <v>0.96494060569791773</v>
      </c>
    </row>
    <row r="88" spans="13:19" x14ac:dyDescent="0.25">
      <c r="M88" s="52">
        <v>59.51149467586486</v>
      </c>
      <c r="N88" s="52">
        <v>0</v>
      </c>
      <c r="O88" s="52">
        <v>4.3108319332164557E-3</v>
      </c>
      <c r="P88" s="52">
        <v>4.1025338039905548E-11</v>
      </c>
      <c r="Q88" s="52">
        <v>2.9086317358109799E-2</v>
      </c>
      <c r="R88" s="52">
        <v>6.7486492923440953E-4</v>
      </c>
      <c r="S88" s="52">
        <v>0.96592811976331128</v>
      </c>
    </row>
    <row r="89" spans="13:19" x14ac:dyDescent="0.25">
      <c r="M89" s="52">
        <v>59.567224358660752</v>
      </c>
      <c r="N89" s="52">
        <v>0</v>
      </c>
      <c r="O89" s="52">
        <v>3.3233178678187701E-3</v>
      </c>
      <c r="P89" s="52">
        <v>3.9627485369568334E-11</v>
      </c>
      <c r="Q89" s="52">
        <v>2.9086317359480571E-2</v>
      </c>
      <c r="R89" s="52">
        <v>6.7486492926568259E-4</v>
      </c>
      <c r="S89" s="52">
        <v>0.96691563382870482</v>
      </c>
    </row>
    <row r="90" spans="13:19" x14ac:dyDescent="0.25">
      <c r="M90" s="52">
        <v>59.66553982909123</v>
      </c>
      <c r="N90" s="52">
        <v>0</v>
      </c>
      <c r="O90" s="52">
        <v>1.5811958060134796E-3</v>
      </c>
      <c r="P90" s="52">
        <v>3.727413978063542E-11</v>
      </c>
      <c r="Q90" s="52">
        <v>2.9086317361785866E-2</v>
      </c>
      <c r="R90" s="52">
        <v>6.7486492931827593E-4</v>
      </c>
      <c r="S90" s="52">
        <v>0.96865775589050562</v>
      </c>
    </row>
    <row r="91" spans="13:19" x14ac:dyDescent="0.25">
      <c r="M91" s="52">
        <v>59.674483769010735</v>
      </c>
      <c r="N91" s="52">
        <v>0</v>
      </c>
      <c r="O91" s="52">
        <v>1.4227117446038917E-3</v>
      </c>
      <c r="P91" s="52">
        <v>3.7066961456100092E-11</v>
      </c>
      <c r="Q91" s="52">
        <v>2.9086317361988662E-2</v>
      </c>
      <c r="R91" s="52">
        <v>6.7486492932290255E-4</v>
      </c>
      <c r="S91" s="52">
        <v>0.96881623995191501</v>
      </c>
    </row>
    <row r="92" spans="13:19" x14ac:dyDescent="0.25">
      <c r="M92" s="52">
        <v>59.683910386430689</v>
      </c>
      <c r="N92" s="52">
        <v>0</v>
      </c>
      <c r="O92" s="52">
        <v>1.2556747757162007E-3</v>
      </c>
      <c r="P92" s="52">
        <v>3.6849821038972596E-11</v>
      </c>
      <c r="Q92" s="52">
        <v>2.9086317362201183E-2</v>
      </c>
      <c r="R92" s="52">
        <v>6.7486492932775099E-4</v>
      </c>
      <c r="S92" s="52">
        <v>0.96898327692080244</v>
      </c>
    </row>
    <row r="93" spans="13:19" x14ac:dyDescent="0.25">
      <c r="M93" s="52">
        <v>59.695610775291563</v>
      </c>
      <c r="N93" s="52">
        <v>0</v>
      </c>
      <c r="O93" s="52">
        <v>1.048347226176429E-3</v>
      </c>
      <c r="P93" s="52">
        <v>3.6582033996269205E-11</v>
      </c>
      <c r="Q93" s="52">
        <v>2.9086317362463233E-2</v>
      </c>
      <c r="R93" s="52">
        <v>6.748649293337295E-4</v>
      </c>
      <c r="S93" s="52">
        <v>0.969190604470342</v>
      </c>
    </row>
    <row r="94" spans="13:19" x14ac:dyDescent="0.25">
      <c r="M94" s="52">
        <v>59.716031040485305</v>
      </c>
      <c r="N94" s="52">
        <v>0</v>
      </c>
      <c r="O94" s="52">
        <v>6.8650595800052647E-4</v>
      </c>
      <c r="P94" s="52">
        <v>3.6119225867225672E-11</v>
      </c>
      <c r="Q94" s="52">
        <v>2.9086317362916028E-2</v>
      </c>
      <c r="R94" s="52">
        <v>6.7486492934405956E-4</v>
      </c>
      <c r="S94" s="52">
        <v>0.96955244573851762</v>
      </c>
    </row>
    <row r="95" spans="13:19" x14ac:dyDescent="0.25">
      <c r="M95" s="52">
        <v>59.736451305679047</v>
      </c>
      <c r="N95" s="52">
        <v>0</v>
      </c>
      <c r="O95" s="52">
        <v>3.2466468982475744E-4</v>
      </c>
      <c r="P95" s="52">
        <v>3.5662144117888501E-11</v>
      </c>
      <c r="Q95" s="52">
        <v>2.908631736336309E-2</v>
      </c>
      <c r="R95" s="52">
        <v>6.7486492935425898E-4</v>
      </c>
      <c r="S95" s="52">
        <v>0.96991428700669324</v>
      </c>
    </row>
    <row r="96" spans="13:19" x14ac:dyDescent="0.25">
      <c r="M96" s="52">
        <v>59.739203052734332</v>
      </c>
      <c r="N96" s="52">
        <v>0</v>
      </c>
      <c r="O96" s="52">
        <v>2.7590451777336281E-4</v>
      </c>
      <c r="P96" s="52">
        <v>3.5600983798720944E-11</v>
      </c>
      <c r="Q96" s="52">
        <v>2.90863173634229E-2</v>
      </c>
      <c r="R96" s="52">
        <v>6.7486492935562345E-4</v>
      </c>
      <c r="S96" s="52">
        <v>0.9699630471787446</v>
      </c>
    </row>
    <row r="97" spans="13:19" x14ac:dyDescent="0.25">
      <c r="M97" s="52">
        <v>59.742246086790871</v>
      </c>
      <c r="N97" s="52">
        <v>0</v>
      </c>
      <c r="O97" s="52">
        <v>2.2198282323746102E-4</v>
      </c>
      <c r="P97" s="52">
        <v>3.5533468748450742E-11</v>
      </c>
      <c r="Q97" s="52">
        <v>2.9086317363488923E-2</v>
      </c>
      <c r="R97" s="52">
        <v>6.7486492935712973E-4</v>
      </c>
      <c r="S97" s="52">
        <v>0.97001696887328048</v>
      </c>
    </row>
    <row r="98" spans="13:19" x14ac:dyDescent="0.25">
      <c r="M98" s="52">
        <v>59.74528912084741</v>
      </c>
      <c r="N98" s="52">
        <v>0</v>
      </c>
      <c r="O98" s="52">
        <v>1.6806112870156216E-4</v>
      </c>
      <c r="P98" s="52">
        <v>3.5466078893556589E-11</v>
      </c>
      <c r="Q98" s="52">
        <v>2.9086317363554819E-2</v>
      </c>
      <c r="R98" s="52">
        <v>6.7486492935863308E-4</v>
      </c>
      <c r="S98" s="52">
        <v>0.97007089056781637</v>
      </c>
    </row>
    <row r="99" spans="13:19" x14ac:dyDescent="0.25">
      <c r="M99" s="52">
        <v>59.750600018046399</v>
      </c>
      <c r="N99" s="52">
        <v>0</v>
      </c>
      <c r="O99" s="52">
        <v>7.3953546875329948E-5</v>
      </c>
      <c r="P99" s="52">
        <v>3.5348765059963884E-11</v>
      </c>
      <c r="Q99" s="52">
        <v>2.9086317363669525E-2</v>
      </c>
      <c r="R99" s="52">
        <v>6.7486492936125002E-4</v>
      </c>
      <c r="S99" s="52">
        <v>0.97016499814964263</v>
      </c>
    </row>
    <row r="100" spans="13:19" x14ac:dyDescent="0.25">
      <c r="M100" s="52">
        <v>59.75185710853588</v>
      </c>
      <c r="N100" s="52">
        <v>0</v>
      </c>
      <c r="O100" s="52">
        <v>5.1678262367059253E-5</v>
      </c>
      <c r="P100" s="52">
        <v>3.5321052432563316E-11</v>
      </c>
      <c r="Q100" s="52">
        <v>2.9086317363696622E-2</v>
      </c>
      <c r="R100" s="52">
        <v>6.7486492936186823E-4</v>
      </c>
      <c r="S100" s="52">
        <v>0.9701872734341509</v>
      </c>
    </row>
    <row r="101" spans="13:19" x14ac:dyDescent="0.25">
      <c r="M101" s="52">
        <v>59.75405106306799</v>
      </c>
      <c r="N101" s="52">
        <v>0</v>
      </c>
      <c r="O101" s="52">
        <v>1.2802014547189398E-5</v>
      </c>
      <c r="P101" s="52">
        <v>3.5272737468101187E-11</v>
      </c>
      <c r="Q101" s="52">
        <v>2.9086317363743862E-2</v>
      </c>
      <c r="R101" s="52">
        <v>6.7486492936294593E-4</v>
      </c>
      <c r="S101" s="52">
        <v>0.97022614968197074</v>
      </c>
    </row>
    <row r="102" spans="13:19" x14ac:dyDescent="0.25">
      <c r="M102" s="52">
        <v>59.754691884647904</v>
      </c>
      <c r="N102" s="52">
        <v>0</v>
      </c>
      <c r="O102" s="52">
        <v>1.4468391393272546E-6</v>
      </c>
      <c r="P102" s="52">
        <v>3.5258637581347237E-11</v>
      </c>
      <c r="Q102" s="52">
        <v>2.9086317363757646E-2</v>
      </c>
      <c r="R102" s="52">
        <v>6.7486492936326046E-4</v>
      </c>
      <c r="S102" s="52">
        <v>0.97023750485737859</v>
      </c>
    </row>
    <row r="103" spans="13:19" x14ac:dyDescent="0.25">
      <c r="M103" s="52">
        <v>59.754765607220357</v>
      </c>
      <c r="N103" s="52">
        <v>0</v>
      </c>
      <c r="O103" s="52">
        <v>1.4049620714840999E-7</v>
      </c>
      <c r="P103" s="52">
        <v>3.525701582980647E-11</v>
      </c>
      <c r="Q103" s="52">
        <v>2.9086317363759231E-2</v>
      </c>
      <c r="R103" s="52">
        <v>6.7486492936329667E-4</v>
      </c>
      <c r="S103" s="52">
        <v>0.97023881120031075</v>
      </c>
    </row>
    <row r="104" spans="13:19" x14ac:dyDescent="0.25">
      <c r="M104" s="52">
        <v>59.755207299604734</v>
      </c>
      <c r="N104" s="52">
        <v>0</v>
      </c>
      <c r="O104" s="52">
        <v>0</v>
      </c>
      <c r="P104" s="52">
        <v>3.5247301018136775E-11</v>
      </c>
      <c r="Q104" s="52">
        <v>2.9086317363768731E-2</v>
      </c>
      <c r="R104" s="52">
        <v>6.748649293635134E-4</v>
      </c>
      <c r="S104" s="52">
        <v>0.9702395245680252</v>
      </c>
    </row>
    <row r="105" spans="13:19" x14ac:dyDescent="0.25">
      <c r="M105" s="52">
        <v>59.755582064832765</v>
      </c>
      <c r="N105" s="52">
        <v>0</v>
      </c>
      <c r="O105" s="52">
        <v>0</v>
      </c>
      <c r="P105" s="52">
        <v>3.5239060339987303E-11</v>
      </c>
      <c r="Q105" s="52">
        <v>2.9086317363776787E-2</v>
      </c>
      <c r="R105" s="52">
        <v>6.7486492936369717E-4</v>
      </c>
      <c r="S105" s="52">
        <v>0.9702395245680252</v>
      </c>
    </row>
    <row r="106" spans="13:19" x14ac:dyDescent="0.25">
      <c r="M106" s="52">
        <v>60.755582064832765</v>
      </c>
      <c r="N106" s="52">
        <v>0</v>
      </c>
      <c r="O106" s="52">
        <v>0</v>
      </c>
      <c r="P106" s="52">
        <v>1.8883317022271708E-11</v>
      </c>
      <c r="Q106" s="52">
        <v>2.9086317379767711E-2</v>
      </c>
      <c r="R106" s="52">
        <v>6.7486492972851678E-4</v>
      </c>
      <c r="S106" s="52">
        <v>0.9702395245680252</v>
      </c>
    </row>
    <row r="107" spans="13:19" x14ac:dyDescent="0.25">
      <c r="M107" s="52">
        <v>61.755582064832765</v>
      </c>
      <c r="N107" s="52">
        <v>0</v>
      </c>
      <c r="O107" s="52">
        <v>0</v>
      </c>
      <c r="P107" s="52">
        <v>1.0118875427532041E-11</v>
      </c>
      <c r="Q107" s="52">
        <v>2.9086317388336658E-2</v>
      </c>
      <c r="R107" s="52">
        <v>6.7486492992401015E-4</v>
      </c>
      <c r="S107" s="52">
        <v>0.9702395245680252</v>
      </c>
    </row>
    <row r="108" spans="13:19" x14ac:dyDescent="0.25">
      <c r="M108" s="52">
        <v>62.755582064832765</v>
      </c>
      <c r="N108" s="52">
        <v>0</v>
      </c>
      <c r="O108" s="52">
        <v>0</v>
      </c>
      <c r="P108" s="52">
        <v>5.4223333642678917E-12</v>
      </c>
      <c r="Q108" s="52">
        <v>2.9086317392928444E-2</v>
      </c>
      <c r="R108" s="52">
        <v>6.7486493002876782E-4</v>
      </c>
      <c r="S108" s="52">
        <v>0.9702395245680252</v>
      </c>
    </row>
    <row r="109" spans="13:19" x14ac:dyDescent="0.25">
      <c r="M109" s="52">
        <v>63.755582064832765</v>
      </c>
      <c r="N109" s="52">
        <v>0</v>
      </c>
      <c r="O109" s="52">
        <v>0</v>
      </c>
      <c r="P109" s="52">
        <v>2.9056291209253232E-12</v>
      </c>
      <c r="Q109" s="52">
        <v>2.9086317395389014E-2</v>
      </c>
      <c r="R109" s="52">
        <v>6.7486493008490358E-4</v>
      </c>
      <c r="S109" s="52">
        <v>0.9702395245680252</v>
      </c>
    </row>
    <row r="110" spans="13:19" x14ac:dyDescent="0.25">
      <c r="M110" s="52">
        <v>64.755582064832765</v>
      </c>
      <c r="N110" s="52">
        <v>0</v>
      </c>
      <c r="O110" s="52">
        <v>0</v>
      </c>
      <c r="P110" s="52">
        <v>1.5570198328278497E-12</v>
      </c>
      <c r="Q110" s="52">
        <v>2.9086317396707542E-2</v>
      </c>
      <c r="R110" s="52">
        <v>6.7486493011498466E-4</v>
      </c>
      <c r="S110" s="52">
        <v>0.9702395245680252</v>
      </c>
    </row>
    <row r="111" spans="13:19" x14ac:dyDescent="0.25">
      <c r="M111" s="52">
        <v>65.755582064832765</v>
      </c>
      <c r="N111" s="52">
        <v>0</v>
      </c>
      <c r="O111" s="52">
        <v>0</v>
      </c>
      <c r="P111" s="52">
        <v>8.343496912115274E-13</v>
      </c>
      <c r="Q111" s="52">
        <v>2.9086317397414092E-2</v>
      </c>
      <c r="R111" s="52">
        <v>6.7486493013110404E-4</v>
      </c>
      <c r="S111" s="52">
        <v>0.9702395245680252</v>
      </c>
    </row>
    <row r="112" spans="13:19" x14ac:dyDescent="0.25">
      <c r="M112" s="52">
        <v>66.755582064832765</v>
      </c>
      <c r="N112" s="52">
        <v>0</v>
      </c>
      <c r="O112" s="52">
        <v>0</v>
      </c>
      <c r="P112" s="52">
        <v>4.4709732820836758E-13</v>
      </c>
      <c r="Q112" s="52">
        <v>2.9086317397792705E-2</v>
      </c>
      <c r="R112" s="52">
        <v>6.7486493013974177E-4</v>
      </c>
      <c r="S112" s="52">
        <v>0.9702395245680252</v>
      </c>
    </row>
    <row r="113" spans="13:19" x14ac:dyDescent="0.25">
      <c r="M113" s="52">
        <v>67.755582064832765</v>
      </c>
      <c r="N113" s="52">
        <v>0</v>
      </c>
      <c r="O113" s="52">
        <v>0</v>
      </c>
      <c r="P113" s="52">
        <v>2.3958302255832258E-13</v>
      </c>
      <c r="Q113" s="52">
        <v>2.9086317397995592E-2</v>
      </c>
      <c r="R113" s="52">
        <v>6.7486493014437044E-4</v>
      </c>
      <c r="S113" s="52">
        <v>0.9702395245680252</v>
      </c>
    </row>
    <row r="114" spans="13:19" x14ac:dyDescent="0.25">
      <c r="M114" s="52">
        <v>68.755582064832765</v>
      </c>
      <c r="N114" s="52">
        <v>0</v>
      </c>
      <c r="O114" s="52">
        <v>0</v>
      </c>
      <c r="P114" s="52">
        <v>1.2838373453985551E-13</v>
      </c>
      <c r="Q114" s="52">
        <v>2.908631739810431E-2</v>
      </c>
      <c r="R114" s="52">
        <v>6.7486493014685077E-4</v>
      </c>
      <c r="S114" s="52">
        <v>0.9702395245680252</v>
      </c>
    </row>
    <row r="115" spans="13:19" x14ac:dyDescent="0.25">
      <c r="M115" s="52">
        <v>69.755582064832765</v>
      </c>
      <c r="N115" s="52">
        <v>0</v>
      </c>
      <c r="O115" s="52">
        <v>0</v>
      </c>
      <c r="P115" s="52">
        <v>6.8796123858850278E-14</v>
      </c>
      <c r="Q115" s="52">
        <v>2.9086317398162569E-2</v>
      </c>
      <c r="R115" s="52">
        <v>6.748649301481799E-4</v>
      </c>
      <c r="S115" s="52">
        <v>0.9702395245680252</v>
      </c>
    </row>
    <row r="116" spans="13:19" x14ac:dyDescent="0.25">
      <c r="M116" s="52">
        <v>70</v>
      </c>
      <c r="N116" s="52">
        <v>0</v>
      </c>
      <c r="O116" s="52">
        <v>0</v>
      </c>
      <c r="P116" s="52">
        <v>5.9355399695968823E-14</v>
      </c>
      <c r="Q116" s="52">
        <v>2.9086317398171798E-2</v>
      </c>
      <c r="R116" s="52">
        <v>6.7486493014839045E-4</v>
      </c>
      <c r="S116" s="52">
        <v>0.9702395245680252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83FB-5BD3-4F9A-AFF5-686E9D5104F0}">
  <sheetPr codeName="Sheet19"/>
  <dimension ref="B1:AH502"/>
  <sheetViews>
    <sheetView zoomScale="85" zoomScaleNormal="85" workbookViewId="0">
      <selection sqref="A1:XFD1048576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13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1.4175771558008374E-2</v>
      </c>
      <c r="J3" s="52">
        <f>I3*C11</f>
        <v>1600000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96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3.5439428895020927E-3</v>
      </c>
      <c r="J4" s="52">
        <f>I4*C11</f>
        <v>399999.99999999994</v>
      </c>
      <c r="K4" s="81" t="s">
        <v>69</v>
      </c>
      <c r="L4" s="81"/>
      <c r="M4" s="52">
        <v>5.0999999999999996</v>
      </c>
      <c r="N4" s="52">
        <v>0.24528552439278781</v>
      </c>
      <c r="O4" s="52">
        <v>0.74669024904568548</v>
      </c>
      <c r="P4" s="52">
        <v>5.7881568044101711E-4</v>
      </c>
      <c r="Q4" s="52">
        <v>5.5358585563213582E-3</v>
      </c>
      <c r="R4" s="52">
        <v>1.3758088001310741E-4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0.23071628341734032</v>
      </c>
      <c r="O5" s="52">
        <v>0.74289780555505192</v>
      </c>
      <c r="P5" s="52">
        <v>7.9457487741127107E-4</v>
      </c>
      <c r="Q5" s="52">
        <v>5.9525626226616894E-3</v>
      </c>
      <c r="R5" s="52">
        <v>1.4708763527314985E-4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0.2160433284283868</v>
      </c>
      <c r="O6" s="52">
        <v>0.7390210551641152</v>
      </c>
      <c r="P6" s="52">
        <v>1.0508117463984366E-3</v>
      </c>
      <c r="Q6" s="52">
        <v>6.5135189362467392E-3</v>
      </c>
      <c r="R6" s="52">
        <v>1.5988538508073926E-4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0.20126524057121728</v>
      </c>
      <c r="O7" s="52">
        <v>0.73504780085356602</v>
      </c>
      <c r="P7" s="52">
        <v>1.3383836165372352E-3</v>
      </c>
      <c r="Q7" s="52">
        <v>7.2409784060557397E-3</v>
      </c>
      <c r="R7" s="52">
        <v>1.7648176534122402E-4</v>
      </c>
      <c r="S7" s="52">
        <v>5.4931114787282437E-2</v>
      </c>
      <c r="U7" s="79" t="s">
        <v>60</v>
      </c>
      <c r="V7" s="79"/>
      <c r="W7" s="79"/>
      <c r="X7" s="82">
        <f>_xlfn.AGGREGATE(4,6,P3:P502)</f>
        <v>2.560583886538393E-3</v>
      </c>
      <c r="Y7" s="82"/>
      <c r="AC7" s="52">
        <f ca="1">MATCH(Z8,INDIRECT(ADDRESS(AC2,16)&amp;":"&amp;ADDRESS(AC3,16)),-1)</f>
        <v>25</v>
      </c>
      <c r="AE7" s="52" t="s">
        <v>61</v>
      </c>
      <c r="AF7" s="52">
        <f ca="1">INDEX(INDIRECT(ADDRESS(AC2,16)&amp;":"&amp;ADDRESS(AC3,16)),AC7)</f>
        <v>5.9121718742089543E-4</v>
      </c>
      <c r="AG7" s="52" t="s">
        <v>63</v>
      </c>
      <c r="AH7" s="52">
        <f ca="1">INDEX(INDIRECT(ADDRESS(AC2,13)&amp;":"&amp;ADDRESS(AC3,13)),AC7)</f>
        <v>22.813460669055374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0.18639060126578164</v>
      </c>
      <c r="O8" s="52">
        <v>0.73097060929936719</v>
      </c>
      <c r="P8" s="52">
        <v>1.6412451036241804E-3</v>
      </c>
      <c r="Q8" s="52">
        <v>8.1495060320688883E-3</v>
      </c>
      <c r="R8" s="52">
        <v>1.9720906436508385E-4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26</v>
      </c>
      <c r="AE8" s="52" t="s">
        <v>62</v>
      </c>
      <c r="AF8" s="52">
        <f ca="1">INDEX(INDIRECT(ADDRESS(AC2,16)&amp;":"&amp;ADDRESS(AC3,16)),AC8)</f>
        <v>4.3525589257305248E-4</v>
      </c>
      <c r="AG8" s="52" t="s">
        <v>64</v>
      </c>
      <c r="AH8" s="52">
        <f ca="1">INDEX(INDIRECT(ADDRESS(AC2,13)&amp;":"&amp;ADDRESS(AC3,13)),AC8)</f>
        <v>23.813460669055374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0.17143904014006328</v>
      </c>
      <c r="O9" s="52">
        <v>0.72678907784238933</v>
      </c>
      <c r="P9" s="52">
        <v>1.937264464440292E-3</v>
      </c>
      <c r="Q9" s="52">
        <v>9.2419417968215498E-3</v>
      </c>
      <c r="R9" s="52">
        <v>2.2213207398203048E-4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23.398331341678908</v>
      </c>
      <c r="Y9" s="80"/>
      <c r="AG9" s="52" t="s">
        <v>65</v>
      </c>
      <c r="AH9" s="52">
        <f ca="1">(AH8-AH7)/(AF8-AF7) *(Z8-AF7) + AH7</f>
        <v>23.398331341678908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0.15644038127394419</v>
      </c>
      <c r="O10" s="52">
        <v>0.72251145749506152</v>
      </c>
      <c r="P10" s="52">
        <v>2.2005919671425509E-3</v>
      </c>
      <c r="Q10" s="52">
        <v>1.0506333030035684E-2</v>
      </c>
      <c r="R10" s="52">
        <v>2.5097810400203231E-4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5.9121718742089543E-4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0.1414317154150429</v>
      </c>
      <c r="O11" s="52">
        <v>0.71815512897510725</v>
      </c>
      <c r="P11" s="52">
        <v>2.4053377392646083E-3</v>
      </c>
      <c r="Q11" s="52">
        <v>1.1914735659505312E-2</v>
      </c>
      <c r="R11" s="52">
        <v>2.8310963375541043E-4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2.3938537627986041E-2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0.12645279543573315</v>
      </c>
      <c r="O12" s="52">
        <v>0.71374562563360389</v>
      </c>
      <c r="P12" s="52">
        <v>2.5298502246984978E-3</v>
      </c>
      <c r="Q12" s="52">
        <v>1.3424488301723035E-2</v>
      </c>
      <c r="R12" s="52">
        <v>3.1755337940641648E-4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5.5742263389831179E-4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0.11154067578637084</v>
      </c>
      <c r="O13" s="52">
        <v>0.70931422622862217</v>
      </c>
      <c r="P13" s="52">
        <v>2.560583886538393E-3</v>
      </c>
      <c r="Q13" s="52">
        <v>1.4982025339977627E-2</v>
      </c>
      <c r="R13" s="52">
        <v>3.5308728614550858E-4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2.5087177449305248E-2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0.8</v>
      </c>
      <c r="J14" s="79" t="s">
        <v>98</v>
      </c>
      <c r="K14" s="79"/>
      <c r="L14" s="79"/>
      <c r="M14" s="52">
        <v>15.1</v>
      </c>
      <c r="N14" s="52">
        <v>9.6724781772783208E-2</v>
      </c>
      <c r="O14" s="52">
        <v>0.70489450323240677</v>
      </c>
      <c r="P14" s="52">
        <v>2.4945615697890273E-3</v>
      </c>
      <c r="Q14" s="52">
        <v>1.6528664928495168E-2</v>
      </c>
      <c r="R14" s="52">
        <v>3.883725766699363E-4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0.19999999999999996</v>
      </c>
      <c r="J15" s="79" t="s">
        <v>99</v>
      </c>
      <c r="K15" s="79"/>
      <c r="L15" s="79"/>
      <c r="M15" s="52">
        <v>16.100000000000001</v>
      </c>
      <c r="N15" s="52">
        <v>8.2023485038076702E-2</v>
      </c>
      <c r="O15" s="52">
        <v>0.7005184840419455</v>
      </c>
      <c r="P15" s="52">
        <v>2.3397983589285229E-3</v>
      </c>
      <c r="Q15" s="52">
        <v>1.8007295886593659E-2</v>
      </c>
      <c r="R15" s="52">
        <v>4.2210630708926894E-4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6.7442821505534115E-2</v>
      </c>
      <c r="O16" s="52">
        <v>0.6962131686252393</v>
      </c>
      <c r="P16" s="52">
        <v>2.113629008568822E-3</v>
      </c>
      <c r="Q16" s="52">
        <v>1.9368671100156859E-2</v>
      </c>
      <c r="R16" s="52">
        <v>4.5316494562403935E-4</v>
      </c>
      <c r="S16" s="52">
        <v>0.21440854481487667</v>
      </c>
      <c r="T16" s="8"/>
      <c r="X16" s="52">
        <f ca="1">ROUND(X13*100,4)</f>
        <v>2.5087000000000002</v>
      </c>
      <c r="Y16" s="52">
        <f>ROUND(X7*100,4)</f>
        <v>0.25609999999999999</v>
      </c>
      <c r="Z16" s="52">
        <f ca="1">ROUND(X9,4)</f>
        <v>23.398299999999999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5.297739508871821E-2</v>
      </c>
      <c r="O17" s="52">
        <v>0.69199802613887063</v>
      </c>
      <c r="P17" s="52">
        <v>1.8394478811891383E-3</v>
      </c>
      <c r="Q17" s="52">
        <v>2.0576158858447675E-2</v>
      </c>
      <c r="R17" s="52">
        <v>4.8071277038702761E-4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3.8612981277339434E-2</v>
      </c>
      <c r="O18" s="52">
        <v>0.68788382036774331</v>
      </c>
      <c r="P18" s="52">
        <v>1.542728460840922E-3</v>
      </c>
      <c r="Q18" s="52">
        <v>2.1608237403728983E-2</v>
      </c>
      <c r="R18" s="52">
        <v>5.0425878044951778E-4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20.100000000000001</v>
      </c>
      <c r="N19" s="52">
        <v>2.4330035120321072E-2</v>
      </c>
      <c r="O19" s="52">
        <v>0.68387278958684949</v>
      </c>
      <c r="P19" s="52">
        <v>1.2472483178976802E-3</v>
      </c>
      <c r="Q19" s="52">
        <v>2.2458580176874774E-2</v>
      </c>
      <c r="R19" s="52">
        <v>5.2365864064872318E-4</v>
      </c>
      <c r="S19" s="52">
        <v>0.26756768815740806</v>
      </c>
      <c r="T19" s="8"/>
    </row>
    <row r="20" spans="2:20" x14ac:dyDescent="0.25">
      <c r="K20" s="8"/>
      <c r="L20" s="8"/>
      <c r="M20" s="52">
        <v>21.1</v>
      </c>
      <c r="N20" s="52">
        <v>1.0107264803439743E-2</v>
      </c>
      <c r="O20" s="52">
        <v>0.67995992942655925</v>
      </c>
      <c r="P20" s="52">
        <v>9.7224079670252543E-4</v>
      </c>
      <c r="Q20" s="52">
        <v>2.3134092478723549E-2</v>
      </c>
      <c r="R20" s="52">
        <v>5.3906988965626054E-4</v>
      </c>
      <c r="S20" s="52">
        <v>0.28528740260491853</v>
      </c>
      <c r="T20" s="8"/>
    </row>
    <row r="21" spans="2:20" x14ac:dyDescent="0.25">
      <c r="K21" s="8"/>
      <c r="L21" s="8"/>
      <c r="M21" s="52">
        <v>21.159565102213971</v>
      </c>
      <c r="N21" s="52">
        <v>9.2615347191532423E-3</v>
      </c>
      <c r="O21" s="52">
        <v>0.67972975474415454</v>
      </c>
      <c r="P21" s="52">
        <v>9.5682362872667097E-4</v>
      </c>
      <c r="Q21" s="52">
        <v>2.3169138270648357E-2</v>
      </c>
      <c r="R21" s="52">
        <v>5.3986943013027027E-4</v>
      </c>
      <c r="S21" s="52">
        <v>0.28634287920718682</v>
      </c>
      <c r="T21" s="8"/>
    </row>
    <row r="22" spans="2:20" x14ac:dyDescent="0.25">
      <c r="J22" s="8"/>
      <c r="K22" s="8"/>
      <c r="L22" s="8"/>
      <c r="M22" s="52">
        <v>21.219130197072278</v>
      </c>
      <c r="N22" s="52">
        <v>8.4159421034038055E-3</v>
      </c>
      <c r="O22" s="52">
        <v>0.67949989019675749</v>
      </c>
      <c r="P22" s="52">
        <v>9.4152966966049522E-4</v>
      </c>
      <c r="Q22" s="52">
        <v>2.320362610968809E-2</v>
      </c>
      <c r="R22" s="52">
        <v>5.4065624137518561E-4</v>
      </c>
      <c r="S22" s="52">
        <v>0.28739835567911487</v>
      </c>
      <c r="T22" s="8"/>
    </row>
    <row r="23" spans="2:20" x14ac:dyDescent="0.25">
      <c r="J23" s="8"/>
      <c r="K23" s="8"/>
      <c r="L23" s="8"/>
      <c r="M23" s="52">
        <v>21.278695284657747</v>
      </c>
      <c r="N23" s="52">
        <v>7.5704830435788248E-3</v>
      </c>
      <c r="O23" s="52">
        <v>0.67927033311491936</v>
      </c>
      <c r="P23" s="52">
        <v>9.2636088423362945E-4</v>
      </c>
      <c r="Q23" s="52">
        <v>2.3237560508748596E-2</v>
      </c>
      <c r="R23" s="52">
        <v>5.4143042634918434E-4</v>
      </c>
      <c r="S23" s="52">
        <v>0.28845383202217034</v>
      </c>
      <c r="T23" s="8"/>
    </row>
    <row r="24" spans="2:20" x14ac:dyDescent="0.25">
      <c r="J24" s="8"/>
      <c r="K24" s="8"/>
      <c r="L24" s="8"/>
      <c r="M24" s="52">
        <v>21.382658899997065</v>
      </c>
      <c r="N24" s="52">
        <v>6.0951452843790391E-3</v>
      </c>
      <c r="O24" s="52">
        <v>0.67887039762100998</v>
      </c>
      <c r="P24" s="52">
        <v>9.0019109702671625E-4</v>
      </c>
      <c r="Q24" s="52">
        <v>2.3295476663616931E-2</v>
      </c>
      <c r="R24" s="52">
        <v>5.4275173505339625E-4</v>
      </c>
      <c r="S24" s="52">
        <v>0.29029603759891387</v>
      </c>
      <c r="T24" s="8"/>
    </row>
    <row r="25" spans="2:20" x14ac:dyDescent="0.25">
      <c r="J25" s="8"/>
      <c r="K25" s="8"/>
      <c r="L25" s="8"/>
      <c r="M25" s="52">
        <v>21.486622315298039</v>
      </c>
      <c r="N25" s="52">
        <v>4.6201849300661112E-3</v>
      </c>
      <c r="O25" s="52">
        <v>0.67847137658299028</v>
      </c>
      <c r="P25" s="52">
        <v>8.7441779568222622E-4</v>
      </c>
      <c r="Q25" s="52">
        <v>2.3351745596463341E-2</v>
      </c>
      <c r="R25" s="52">
        <v>5.4403546376286763E-4</v>
      </c>
      <c r="S25" s="52">
        <v>0.29213823963103508</v>
      </c>
      <c r="T25" s="8"/>
    </row>
    <row r="26" spans="2:20" x14ac:dyDescent="0.25">
      <c r="J26" s="8"/>
      <c r="K26" s="8"/>
      <c r="L26" s="8"/>
      <c r="M26" s="52">
        <v>21.5905855346642</v>
      </c>
      <c r="N26" s="52">
        <v>3.145582139463025E-3</v>
      </c>
      <c r="O26" s="52">
        <v>0.6780732550793912</v>
      </c>
      <c r="P26" s="52">
        <v>8.4904965807565771E-4</v>
      </c>
      <c r="Q26" s="52">
        <v>2.3406392739138599E-2</v>
      </c>
      <c r="R26" s="52">
        <v>5.4528219268403443E-4</v>
      </c>
      <c r="S26" s="52">
        <v>0.29398043819124736</v>
      </c>
      <c r="T26" s="8"/>
    </row>
    <row r="27" spans="2:20" x14ac:dyDescent="0.25">
      <c r="J27" s="8"/>
      <c r="K27" s="8"/>
      <c r="L27" s="8"/>
      <c r="M27" s="52">
        <v>21.649510083937834</v>
      </c>
      <c r="N27" s="52">
        <v>2.3099530247522836E-3</v>
      </c>
      <c r="O27" s="52">
        <v>0.67784800003911561</v>
      </c>
      <c r="P27" s="52">
        <v>8.3485436261670955E-4</v>
      </c>
      <c r="Q27" s="52">
        <v>2.3436655581043034E-2</v>
      </c>
      <c r="R27" s="52">
        <v>5.4597261414784568E-4</v>
      </c>
      <c r="S27" s="52">
        <v>0.29502456437832436</v>
      </c>
      <c r="T27" s="8"/>
    </row>
    <row r="28" spans="2:20" x14ac:dyDescent="0.25">
      <c r="J28" s="8"/>
      <c r="K28" s="8"/>
      <c r="L28" s="8"/>
      <c r="M28" s="52">
        <v>21.753330653280791</v>
      </c>
      <c r="N28" s="52">
        <v>8.3788982343275262E-4</v>
      </c>
      <c r="O28" s="52">
        <v>0.67745179994963212</v>
      </c>
      <c r="P28" s="52">
        <v>8.1017028167046964E-4</v>
      </c>
      <c r="Q28" s="52">
        <v>2.3488743761912487E-2</v>
      </c>
      <c r="R28" s="52">
        <v>5.4716096249254908E-4</v>
      </c>
      <c r="S28" s="52">
        <v>0.29686423522085953</v>
      </c>
      <c r="T28" s="8"/>
    </row>
    <row r="29" spans="2:20" x14ac:dyDescent="0.25">
      <c r="J29" s="8"/>
      <c r="K29" s="8"/>
      <c r="L29" s="8"/>
      <c r="M29" s="52">
        <v>21.775861968900237</v>
      </c>
      <c r="N29" s="52">
        <v>5.1846112361939403E-4</v>
      </c>
      <c r="O29" s="52">
        <v>0.67736592965830145</v>
      </c>
      <c r="P29" s="52">
        <v>8.0486892673758861E-4</v>
      </c>
      <c r="Q29" s="52">
        <v>2.3499842422415828E-2</v>
      </c>
      <c r="R29" s="52">
        <v>5.4741416916280364E-4</v>
      </c>
      <c r="S29" s="52">
        <v>0.29726348369976285</v>
      </c>
      <c r="T29" s="8"/>
    </row>
    <row r="30" spans="2:20" x14ac:dyDescent="0.25">
      <c r="J30" s="8"/>
      <c r="K30" s="8"/>
      <c r="L30" s="8"/>
      <c r="M30" s="52">
        <v>21.788633510909772</v>
      </c>
      <c r="N30" s="52">
        <v>3.3740401745446715E-4</v>
      </c>
      <c r="O30" s="52">
        <v>0.67731727322320379</v>
      </c>
      <c r="P30" s="52">
        <v>8.018728029256844E-4</v>
      </c>
      <c r="Q30" s="52">
        <v>2.3506101220769654E-2</v>
      </c>
      <c r="R30" s="52">
        <v>5.4755695842016402E-4</v>
      </c>
      <c r="S30" s="52">
        <v>0.29748979177722618</v>
      </c>
      <c r="T30" s="8"/>
    </row>
    <row r="31" spans="2:20" x14ac:dyDescent="0.25">
      <c r="J31" s="8"/>
      <c r="K31" s="8"/>
      <c r="L31" s="8"/>
      <c r="M31" s="52">
        <v>21.81116420119271</v>
      </c>
      <c r="N31" s="52">
        <v>1.8006334751127144E-5</v>
      </c>
      <c r="O31" s="52">
        <v>0.67723146824248914</v>
      </c>
      <c r="P31" s="52">
        <v>7.9660293537121981E-4</v>
      </c>
      <c r="Q31" s="52">
        <v>2.3517085750745549E-2</v>
      </c>
      <c r="R31" s="52">
        <v>5.4780756129775186E-4</v>
      </c>
      <c r="S31" s="52">
        <v>0.2978890291753451</v>
      </c>
      <c r="T31" s="8"/>
    </row>
    <row r="32" spans="2:20" x14ac:dyDescent="0.25">
      <c r="J32" s="8"/>
      <c r="K32" s="8"/>
      <c r="L32" s="8"/>
      <c r="M32" s="52">
        <v>21.811541586922218</v>
      </c>
      <c r="N32" s="52">
        <v>1.2656589688898225E-5</v>
      </c>
      <c r="O32" s="52">
        <v>0.67723003136243753</v>
      </c>
      <c r="P32" s="52">
        <v>7.9651483670372975E-4</v>
      </c>
      <c r="Q32" s="52">
        <v>2.3517269123663437E-2</v>
      </c>
      <c r="R32" s="52">
        <v>5.478117447977282E-4</v>
      </c>
      <c r="S32" s="52">
        <v>0.29789571634270856</v>
      </c>
      <c r="T32" s="8"/>
    </row>
    <row r="33" spans="10:20" x14ac:dyDescent="0.25">
      <c r="J33" s="8"/>
      <c r="K33" s="8"/>
      <c r="L33" s="8"/>
      <c r="M33" s="52">
        <v>21.812301549004694</v>
      </c>
      <c r="N33" s="52">
        <v>1.8835301487654386E-6</v>
      </c>
      <c r="O33" s="52">
        <v>0.67722713787327082</v>
      </c>
      <c r="P33" s="52">
        <v>7.9633744474412005E-4</v>
      </c>
      <c r="Q33" s="52">
        <v>2.3517638330100944E-2</v>
      </c>
      <c r="R33" s="52">
        <v>5.4782016793425436E-4</v>
      </c>
      <c r="S33" s="52">
        <v>0.29790918265380101</v>
      </c>
      <c r="T33" s="8"/>
    </row>
    <row r="34" spans="10:20" x14ac:dyDescent="0.25">
      <c r="J34" s="8"/>
      <c r="K34" s="8"/>
      <c r="L34" s="8"/>
      <c r="M34" s="52">
        <v>21.812418384545847</v>
      </c>
      <c r="N34" s="52">
        <v>2.2729596948808052E-7</v>
      </c>
      <c r="O34" s="52">
        <v>0.67722669303619665</v>
      </c>
      <c r="P34" s="52">
        <v>7.963101747711516E-4</v>
      </c>
      <c r="Q34" s="52">
        <v>2.351769508410554E-2</v>
      </c>
      <c r="R34" s="52">
        <v>5.4782146272947072E-4</v>
      </c>
      <c r="S34" s="52">
        <v>0.29791125294622756</v>
      </c>
      <c r="T34" s="8"/>
    </row>
    <row r="35" spans="10:20" x14ac:dyDescent="0.25">
      <c r="J35" s="8"/>
      <c r="K35" s="8"/>
      <c r="L35" s="8"/>
      <c r="M35" s="52">
        <v>21.812983784177348</v>
      </c>
      <c r="N35" s="52">
        <v>0</v>
      </c>
      <c r="O35" s="52">
        <v>0.67721725591760407</v>
      </c>
      <c r="P35" s="52">
        <v>7.9617821828515322E-4</v>
      </c>
      <c r="Q35" s="52">
        <v>2.3517969705036869E-2</v>
      </c>
      <c r="R35" s="52">
        <v>5.4782772797666731E-4</v>
      </c>
      <c r="S35" s="52">
        <v>0.29792127166624649</v>
      </c>
      <c r="T35" s="8"/>
    </row>
    <row r="36" spans="10:20" x14ac:dyDescent="0.25">
      <c r="J36" s="8"/>
      <c r="K36" s="8"/>
      <c r="L36" s="8"/>
      <c r="M36" s="52">
        <v>21.813460669055374</v>
      </c>
      <c r="N36" s="52">
        <v>0</v>
      </c>
      <c r="O36" s="52">
        <v>0.67720868005983292</v>
      </c>
      <c r="P36" s="52">
        <v>7.9606693564824942E-4</v>
      </c>
      <c r="Q36" s="52">
        <v>2.351820129798228E-2</v>
      </c>
      <c r="R36" s="52">
        <v>5.4783301157630031E-4</v>
      </c>
      <c r="S36" s="52">
        <v>0.29792972193010941</v>
      </c>
      <c r="T36" s="8"/>
    </row>
    <row r="37" spans="10:20" x14ac:dyDescent="0.25">
      <c r="J37" s="8"/>
      <c r="K37" s="8"/>
      <c r="L37" s="8"/>
      <c r="M37" s="52">
        <v>22.813460669055374</v>
      </c>
      <c r="N37" s="52">
        <v>0</v>
      </c>
      <c r="O37" s="52">
        <v>0.659263889408224</v>
      </c>
      <c r="P37" s="52">
        <v>5.9121718742089543E-4</v>
      </c>
      <c r="Q37" s="52">
        <v>2.3938537627986041E-2</v>
      </c>
      <c r="R37" s="52">
        <v>5.5742263389831179E-4</v>
      </c>
      <c r="S37" s="52">
        <v>0.31564943637761989</v>
      </c>
      <c r="T37" s="8"/>
    </row>
    <row r="38" spans="10:20" x14ac:dyDescent="0.25">
      <c r="J38" s="8"/>
      <c r="K38" s="8"/>
      <c r="L38" s="8"/>
      <c r="M38" s="52">
        <v>23.813460669055374</v>
      </c>
      <c r="N38" s="52">
        <v>0</v>
      </c>
      <c r="O38" s="52">
        <v>0.64138216678264037</v>
      </c>
      <c r="P38" s="52">
        <v>4.3525589257305248E-4</v>
      </c>
      <c r="Q38" s="52">
        <v>2.4249414700137261E-2</v>
      </c>
      <c r="R38" s="52">
        <v>5.6451503466813395E-4</v>
      </c>
      <c r="S38" s="52">
        <v>0.33336915082513036</v>
      </c>
      <c r="T38" s="8"/>
    </row>
    <row r="39" spans="10:20" x14ac:dyDescent="0.25">
      <c r="J39" s="8"/>
      <c r="K39" s="8"/>
      <c r="L39" s="8"/>
      <c r="M39" s="52">
        <v>24.813460669055374</v>
      </c>
      <c r="N39" s="52">
        <v>0</v>
      </c>
      <c r="O39" s="52">
        <v>0.62354693111190929</v>
      </c>
      <c r="P39" s="52">
        <v>3.1765372826724262E-4</v>
      </c>
      <c r="Q39" s="52">
        <v>2.4477338203291302E-2</v>
      </c>
      <c r="R39" s="52">
        <v>5.6971491904057793E-4</v>
      </c>
      <c r="S39" s="52">
        <v>0.35108886527264083</v>
      </c>
      <c r="T39" s="8"/>
    </row>
    <row r="40" spans="10:20" x14ac:dyDescent="0.25">
      <c r="J40" s="8"/>
      <c r="K40" s="8"/>
      <c r="L40" s="8"/>
      <c r="M40" s="52">
        <v>25.813460669055374</v>
      </c>
      <c r="N40" s="52">
        <v>0</v>
      </c>
      <c r="O40" s="52">
        <v>0.60574561702779584</v>
      </c>
      <c r="P40" s="52">
        <v>2.2981766909665276E-4</v>
      </c>
      <c r="Q40" s="52">
        <v>2.4642994587019258E-2</v>
      </c>
      <c r="R40" s="52">
        <v>5.7349423108616552E-4</v>
      </c>
      <c r="S40" s="52">
        <v>0.3688085797201513</v>
      </c>
      <c r="T40" s="8"/>
    </row>
    <row r="41" spans="10:20" x14ac:dyDescent="0.25">
      <c r="J41" s="8"/>
      <c r="K41" s="8"/>
      <c r="L41" s="8"/>
      <c r="M41" s="52">
        <v>26.813460669055374</v>
      </c>
      <c r="N41" s="52">
        <v>0</v>
      </c>
      <c r="O41" s="52">
        <v>0.58796880761808135</v>
      </c>
      <c r="P41" s="52">
        <v>1.6483111247522813E-4</v>
      </c>
      <c r="Q41" s="52">
        <v>2.476235304236905E-2</v>
      </c>
      <c r="R41" s="52">
        <v>5.7621729456186585E-4</v>
      </c>
      <c r="S41" s="52">
        <v>0.38652829416766177</v>
      </c>
      <c r="T41" s="8"/>
    </row>
    <row r="42" spans="10:20" x14ac:dyDescent="0.25">
      <c r="J42" s="8"/>
      <c r="K42" s="8"/>
      <c r="L42" s="8"/>
      <c r="M42" s="52">
        <v>27.813460669055374</v>
      </c>
      <c r="N42" s="52">
        <v>0</v>
      </c>
      <c r="O42" s="52">
        <v>0.57020952285300264</v>
      </c>
      <c r="P42" s="52">
        <v>1.1719948603474537E-4</v>
      </c>
      <c r="Q42" s="52">
        <v>2.4847609921874798E-2</v>
      </c>
      <c r="R42" s="52">
        <v>5.7816235906487008E-4</v>
      </c>
      <c r="S42" s="52">
        <v>0.40424800861517224</v>
      </c>
      <c r="T42" s="8"/>
    </row>
    <row r="43" spans="10:20" x14ac:dyDescent="0.25">
      <c r="J43" s="8"/>
      <c r="K43" s="8"/>
      <c r="L43" s="8"/>
      <c r="M43" s="52">
        <v>28.813460669055374</v>
      </c>
      <c r="N43" s="52">
        <v>0</v>
      </c>
      <c r="O43" s="52">
        <v>0.55246264525807753</v>
      </c>
      <c r="P43" s="52">
        <v>8.2612567906188277E-5</v>
      </c>
      <c r="Q43" s="52">
        <v>2.4907982634402401E-2</v>
      </c>
      <c r="R43" s="52">
        <v>5.7953971208046567E-4</v>
      </c>
      <c r="S43" s="52">
        <v>0.42196772306268271</v>
      </c>
      <c r="T43" s="8"/>
    </row>
    <row r="44" spans="10:20" x14ac:dyDescent="0.25">
      <c r="M44" s="52">
        <v>29.813460669055374</v>
      </c>
      <c r="N44" s="52">
        <v>0</v>
      </c>
      <c r="O44" s="52">
        <v>0.53472446350407055</v>
      </c>
      <c r="P44" s="52">
        <v>5.7730146525088982E-5</v>
      </c>
      <c r="Q44" s="52">
        <v>2.4950365434101247E-2</v>
      </c>
      <c r="R44" s="52">
        <v>5.8050664025928326E-4</v>
      </c>
      <c r="S44" s="52">
        <v>0.43968743751019318</v>
      </c>
    </row>
    <row r="45" spans="10:20" x14ac:dyDescent="0.25">
      <c r="M45" s="52">
        <v>30.813460669055374</v>
      </c>
      <c r="N45" s="52">
        <v>0</v>
      </c>
      <c r="O45" s="52">
        <v>0.51699231504343868</v>
      </c>
      <c r="P45" s="52">
        <v>3.999418740290979E-5</v>
      </c>
      <c r="Q45" s="52">
        <v>2.4979862456415446E-2</v>
      </c>
      <c r="R45" s="52">
        <v>5.8117959018872322E-4</v>
      </c>
      <c r="S45" s="52">
        <v>0.45740715195770365</v>
      </c>
    </row>
    <row r="46" spans="10:20" x14ac:dyDescent="0.25">
      <c r="M46" s="52">
        <v>31.813460669055374</v>
      </c>
      <c r="N46" s="52">
        <v>0</v>
      </c>
      <c r="O46" s="52">
        <v>0.49926431026684392</v>
      </c>
      <c r="P46" s="52">
        <v>2.7468178012799239E-5</v>
      </c>
      <c r="Q46" s="52">
        <v>2.5000214480458451E-2</v>
      </c>
      <c r="R46" s="52">
        <v>5.8164390462011955E-4</v>
      </c>
      <c r="S46" s="52">
        <v>0.47512686640521412</v>
      </c>
    </row>
    <row r="47" spans="10:20" x14ac:dyDescent="0.25">
      <c r="M47" s="52">
        <v>32.813460669055374</v>
      </c>
      <c r="N47" s="52">
        <v>0</v>
      </c>
      <c r="O47" s="52">
        <v>0.48153912251094194</v>
      </c>
      <c r="P47" s="52">
        <v>1.8702614836011935E-5</v>
      </c>
      <c r="Q47" s="52">
        <v>2.5014135749891104E-2</v>
      </c>
      <c r="R47" s="52">
        <v>5.819615067557735E-4</v>
      </c>
      <c r="S47" s="52">
        <v>0.49284658085272459</v>
      </c>
    </row>
    <row r="48" spans="10:20" x14ac:dyDescent="0.25">
      <c r="M48" s="52">
        <v>33.813460669055374</v>
      </c>
      <c r="N48" s="52">
        <v>0</v>
      </c>
      <c r="O48" s="52">
        <v>0.46381583033852908</v>
      </c>
      <c r="P48" s="52">
        <v>1.2624518271861282E-5</v>
      </c>
      <c r="Q48" s="52">
        <v>2.5023576195475877E-2</v>
      </c>
      <c r="R48" s="52">
        <v>5.8217688263753154E-4</v>
      </c>
      <c r="S48" s="52">
        <v>0.51056629530023501</v>
      </c>
    </row>
    <row r="49" spans="13:19" x14ac:dyDescent="0.25">
      <c r="M49" s="52">
        <v>34.813460669055374</v>
      </c>
      <c r="N49" s="52">
        <v>0</v>
      </c>
      <c r="O49" s="52">
        <v>0.44609380063187465</v>
      </c>
      <c r="P49" s="52">
        <v>8.4482674670175513E-6</v>
      </c>
      <c r="Q49" s="52">
        <v>2.5029922910423677E-2</v>
      </c>
      <c r="R49" s="52">
        <v>5.8232167763855921E-4</v>
      </c>
      <c r="S49" s="52">
        <v>0.52828600974774542</v>
      </c>
    </row>
    <row r="50" spans="13:19" x14ac:dyDescent="0.25">
      <c r="M50" s="52">
        <v>35.813460669055374</v>
      </c>
      <c r="N50" s="52">
        <v>0</v>
      </c>
      <c r="O50" s="52">
        <v>0.42837260305318481</v>
      </c>
      <c r="P50" s="52">
        <v>5.6048124574777485E-6</v>
      </c>
      <c r="Q50" s="52">
        <v>2.5034152990860214E-2</v>
      </c>
      <c r="R50" s="52">
        <v>5.824181833909356E-4</v>
      </c>
      <c r="S50" s="52">
        <v>0.54600572419525584</v>
      </c>
    </row>
    <row r="51" spans="13:19" x14ac:dyDescent="0.25">
      <c r="M51" s="52">
        <v>36.813460669055374</v>
      </c>
      <c r="N51" s="52">
        <v>0</v>
      </c>
      <c r="O51" s="52">
        <v>0.41065194824921747</v>
      </c>
      <c r="P51" s="52">
        <v>3.6863389826636312E-6</v>
      </c>
      <c r="Q51" s="52">
        <v>2.503694805376604E-2</v>
      </c>
      <c r="R51" s="52">
        <v>5.824819504168144E-4</v>
      </c>
      <c r="S51" s="52">
        <v>0.56372543864276625</v>
      </c>
    </row>
    <row r="52" spans="13:19" x14ac:dyDescent="0.25">
      <c r="M52" s="52">
        <v>37.813460669055374</v>
      </c>
      <c r="N52" s="52">
        <v>0</v>
      </c>
      <c r="O52" s="52">
        <v>0.39293164376755019</v>
      </c>
      <c r="P52" s="52">
        <v>2.403644966281148E-6</v>
      </c>
      <c r="Q52" s="52">
        <v>2.5038779010197389E-2</v>
      </c>
      <c r="R52" s="52">
        <v>5.8252372215865866E-4</v>
      </c>
      <c r="S52" s="52">
        <v>0.58144515309027667</v>
      </c>
    </row>
    <row r="53" spans="13:19" x14ac:dyDescent="0.25">
      <c r="M53" s="52">
        <v>38.813460669055374</v>
      </c>
      <c r="N53" s="52">
        <v>0</v>
      </c>
      <c r="O53" s="52">
        <v>0.37521156299724262</v>
      </c>
      <c r="P53" s="52">
        <v>1.5537685316662763E-6</v>
      </c>
      <c r="Q53" s="52">
        <v>2.5039968081754564E-2</v>
      </c>
      <c r="R53" s="52">
        <v>5.825508498331736E-4</v>
      </c>
      <c r="S53" s="52">
        <v>0.59916486753778708</v>
      </c>
    </row>
    <row r="54" spans="13:19" x14ac:dyDescent="0.25">
      <c r="M54" s="52">
        <v>39.813460669055374</v>
      </c>
      <c r="N54" s="52">
        <v>0</v>
      </c>
      <c r="O54" s="52">
        <v>0.35749162355438968</v>
      </c>
      <c r="P54" s="52">
        <v>9.9573400019705834E-7</v>
      </c>
      <c r="Q54" s="52">
        <v>2.5040733645921385E-2</v>
      </c>
      <c r="R54" s="52">
        <v>5.8256831554027294E-4</v>
      </c>
      <c r="S54" s="52">
        <v>0.6168845819852975</v>
      </c>
    </row>
    <row r="55" spans="13:19" x14ac:dyDescent="0.25">
      <c r="M55" s="52">
        <v>40.813460669055374</v>
      </c>
      <c r="N55" s="52">
        <v>0</v>
      </c>
      <c r="O55" s="52">
        <v>0.33977177242379486</v>
      </c>
      <c r="P55" s="52">
        <v>6.3261781468245637E-7</v>
      </c>
      <c r="Q55" s="52">
        <v>2.5041222297024452E-2</v>
      </c>
      <c r="R55" s="52">
        <v>5.8257946370708885E-4</v>
      </c>
      <c r="S55" s="52">
        <v>0.63460429643280791</v>
      </c>
    </row>
    <row r="56" spans="13:19" x14ac:dyDescent="0.25">
      <c r="M56" s="52">
        <v>41.813460669055374</v>
      </c>
      <c r="N56" s="52">
        <v>0</v>
      </c>
      <c r="O56" s="52">
        <v>0.32205197586887935</v>
      </c>
      <c r="P56" s="52">
        <v>3.984562189570786E-7</v>
      </c>
      <c r="Q56" s="52">
        <v>2.5041531511553968E-2</v>
      </c>
      <c r="R56" s="52">
        <v>5.82586518178337E-4</v>
      </c>
      <c r="S56" s="52">
        <v>0.65232401088031833</v>
      </c>
    </row>
    <row r="57" spans="13:19" x14ac:dyDescent="0.25">
      <c r="M57" s="52">
        <v>42.813460669055374</v>
      </c>
      <c r="N57" s="52">
        <v>0</v>
      </c>
      <c r="O57" s="52">
        <v>0.30433221266251353</v>
      </c>
      <c r="P57" s="52">
        <v>2.4880606071702511E-7</v>
      </c>
      <c r="Q57" s="52">
        <v>2.504172549499727E-2</v>
      </c>
      <c r="R57" s="52">
        <v>5.8259094374858928E-4</v>
      </c>
      <c r="S57" s="52">
        <v>0.67004372532782874</v>
      </c>
    </row>
    <row r="58" spans="13:19" x14ac:dyDescent="0.25">
      <c r="M58" s="52">
        <v>43.813460669055374</v>
      </c>
      <c r="N58" s="52">
        <v>0</v>
      </c>
      <c r="O58" s="52">
        <v>0.28661246960063136</v>
      </c>
      <c r="P58" s="52">
        <v>1.540219072604971E-7</v>
      </c>
      <c r="Q58" s="52">
        <v>2.5041846141082739E-2</v>
      </c>
      <c r="R58" s="52">
        <v>5.8259369618827073E-4</v>
      </c>
      <c r="S58" s="52">
        <v>0.68776343977533916</v>
      </c>
    </row>
    <row r="59" spans="13:19" x14ac:dyDescent="0.25">
      <c r="M59" s="52">
        <v>44.813460669055374</v>
      </c>
      <c r="N59" s="52">
        <v>0</v>
      </c>
      <c r="O59" s="52">
        <v>0.26889273856475071</v>
      </c>
      <c r="P59" s="52">
        <v>9.4524693609941364E-8</v>
      </c>
      <c r="Q59" s="52">
        <v>2.504192052955569E-2</v>
      </c>
      <c r="R59" s="52">
        <v>5.8259539329915506E-4</v>
      </c>
      <c r="S59" s="52">
        <v>0.70548315422284957</v>
      </c>
    </row>
    <row r="60" spans="13:19" x14ac:dyDescent="0.25">
      <c r="M60" s="52">
        <v>45.813460669055374</v>
      </c>
      <c r="N60" s="52">
        <v>0</v>
      </c>
      <c r="O60" s="52">
        <v>0.25117301462196451</v>
      </c>
      <c r="P60" s="52">
        <v>5.7510791557920658E-8</v>
      </c>
      <c r="Q60" s="52">
        <v>2.5041966001332881E-2</v>
      </c>
      <c r="R60" s="52">
        <v>5.8259643069977554E-4</v>
      </c>
      <c r="S60" s="52">
        <v>0.72320286867035999</v>
      </c>
    </row>
    <row r="61" spans="13:19" x14ac:dyDescent="0.25">
      <c r="M61" s="52">
        <v>46.813460669055374</v>
      </c>
      <c r="N61" s="52">
        <v>0</v>
      </c>
      <c r="O61" s="52">
        <v>0.23345329481095514</v>
      </c>
      <c r="P61" s="52">
        <v>3.4689236906981555E-8</v>
      </c>
      <c r="Q61" s="52">
        <v>2.5041993557710696E-2</v>
      </c>
      <c r="R61" s="52">
        <v>5.8259705937552145E-4</v>
      </c>
      <c r="S61" s="52">
        <v>0.7409225831178704</v>
      </c>
    </row>
    <row r="62" spans="13:19" x14ac:dyDescent="0.25">
      <c r="M62" s="52">
        <v>47.813460669055374</v>
      </c>
      <c r="N62" s="52">
        <v>0</v>
      </c>
      <c r="O62" s="52">
        <v>0.21573357737584989</v>
      </c>
      <c r="P62" s="52">
        <v>2.0743476076938784E-8</v>
      </c>
      <c r="Q62" s="52">
        <v>2.5042010113362937E-2</v>
      </c>
      <c r="R62" s="52">
        <v>5.8259743707890076E-4</v>
      </c>
      <c r="S62" s="52">
        <v>0.75864229756538082</v>
      </c>
    </row>
    <row r="63" spans="13:19" x14ac:dyDescent="0.25">
      <c r="M63" s="52">
        <v>48.813460669055374</v>
      </c>
      <c r="N63" s="52">
        <v>0</v>
      </c>
      <c r="O63" s="52">
        <v>0.19801386128869572</v>
      </c>
      <c r="P63" s="52">
        <v>1.2297299987655997E-8</v>
      </c>
      <c r="Q63" s="52">
        <v>2.504201997421562E-2</v>
      </c>
      <c r="R63" s="52">
        <v>5.8259766204601937E-4</v>
      </c>
      <c r="S63" s="52">
        <v>0.77636201201289123</v>
      </c>
    </row>
    <row r="64" spans="13:19" x14ac:dyDescent="0.25">
      <c r="M64" s="52">
        <v>49.813460669055374</v>
      </c>
      <c r="N64" s="52">
        <v>0</v>
      </c>
      <c r="O64" s="52">
        <v>0.18029414595555676</v>
      </c>
      <c r="P64" s="52">
        <v>7.2273569837331744E-9</v>
      </c>
      <c r="Q64" s="52">
        <v>2.5042025796946383E-2</v>
      </c>
      <c r="R64" s="52">
        <v>5.8259779488675876E-4</v>
      </c>
      <c r="S64" s="52">
        <v>0.79408172646040165</v>
      </c>
    </row>
    <row r="65" spans="13:19" x14ac:dyDescent="0.25">
      <c r="M65" s="52">
        <v>50.813460669055374</v>
      </c>
      <c r="N65" s="52">
        <v>0</v>
      </c>
      <c r="O65" s="52">
        <v>0.16257443103792843</v>
      </c>
      <c r="P65" s="52">
        <v>4.211054077541806E-9</v>
      </c>
      <c r="Q65" s="52">
        <v>2.5042029205601547E-2</v>
      </c>
      <c r="R65" s="52">
        <v>5.8259787265237952E-4</v>
      </c>
      <c r="S65" s="52">
        <v>0.81180144090791206</v>
      </c>
    </row>
    <row r="66" spans="13:19" x14ac:dyDescent="0.25">
      <c r="M66" s="52">
        <v>51.813460669055374</v>
      </c>
      <c r="N66" s="52">
        <v>0</v>
      </c>
      <c r="O66" s="52">
        <v>0.14485471634562938</v>
      </c>
      <c r="P66" s="52">
        <v>2.4324491844746925E-9</v>
      </c>
      <c r="Q66" s="52">
        <v>2.504203118386264E-2</v>
      </c>
      <c r="R66" s="52">
        <v>5.8259791778475414E-4</v>
      </c>
      <c r="S66" s="52">
        <v>0.82952115535542248</v>
      </c>
    </row>
    <row r="67" spans="13:19" x14ac:dyDescent="0.25">
      <c r="M67" s="52">
        <v>52.813460669055374</v>
      </c>
      <c r="N67" s="52">
        <v>0</v>
      </c>
      <c r="O67" s="52">
        <v>0.1271350017734153</v>
      </c>
      <c r="P67" s="52">
        <v>1.3929593997040328E-9</v>
      </c>
      <c r="Q67" s="52">
        <v>2.5042032322088376E-2</v>
      </c>
      <c r="R67" s="52">
        <v>5.8259794375242367E-4</v>
      </c>
      <c r="S67" s="52">
        <v>0.84724086980293289</v>
      </c>
    </row>
    <row r="68" spans="13:19" x14ac:dyDescent="0.25">
      <c r="M68" s="52">
        <v>53.813460669055374</v>
      </c>
      <c r="N68" s="52">
        <v>0</v>
      </c>
      <c r="O68" s="52">
        <v>0.10941528726397855</v>
      </c>
      <c r="P68" s="52">
        <v>7.9081509324469941E-10</v>
      </c>
      <c r="Q68" s="52">
        <v>2.5042032971346682E-2</v>
      </c>
      <c r="R68" s="52">
        <v>5.8259795856470972E-4</v>
      </c>
      <c r="S68" s="52">
        <v>0.86496058425044331</v>
      </c>
    </row>
    <row r="69" spans="13:19" x14ac:dyDescent="0.25">
      <c r="M69" s="52">
        <v>54.813460669055374</v>
      </c>
      <c r="N69" s="52">
        <v>0</v>
      </c>
      <c r="O69" s="52">
        <v>9.1695572786654828E-2</v>
      </c>
      <c r="P69" s="52">
        <v>4.4509564171623295E-10</v>
      </c>
      <c r="Q69" s="52">
        <v>2.5042033338503022E-2</v>
      </c>
      <c r="R69" s="52">
        <v>5.8259796694107497E-4</v>
      </c>
      <c r="S69" s="52">
        <v>0.88268029869795372</v>
      </c>
    </row>
    <row r="70" spans="13:19" x14ac:dyDescent="0.25">
      <c r="M70" s="52">
        <v>55.813460669055374</v>
      </c>
      <c r="N70" s="52">
        <v>0</v>
      </c>
      <c r="O70" s="52">
        <v>7.3975858325348823E-2</v>
      </c>
      <c r="P70" s="52">
        <v>2.4835547258185604E-10</v>
      </c>
      <c r="Q70" s="52">
        <v>2.5042033544342677E-2</v>
      </c>
      <c r="R70" s="52">
        <v>5.825979716371347E-4</v>
      </c>
      <c r="S70" s="52">
        <v>0.90040001314546414</v>
      </c>
    </row>
    <row r="71" spans="13:19" x14ac:dyDescent="0.25">
      <c r="M71" s="52">
        <v>56.813460669055374</v>
      </c>
      <c r="N71" s="52">
        <v>0</v>
      </c>
      <c r="O71" s="52">
        <v>5.6256143871792966E-2</v>
      </c>
      <c r="P71" s="52">
        <v>1.3738402433737398E-10</v>
      </c>
      <c r="Q71" s="52">
        <v>2.5042033658749421E-2</v>
      </c>
      <c r="R71" s="52">
        <v>5.8259797424722903E-4</v>
      </c>
      <c r="S71" s="52">
        <v>0.91811972759297455</v>
      </c>
    </row>
    <row r="72" spans="13:19" x14ac:dyDescent="0.25">
      <c r="M72" s="52">
        <v>57.813460669055374</v>
      </c>
      <c r="N72" s="52">
        <v>0</v>
      </c>
      <c r="O72" s="52">
        <v>3.8536429421845257E-2</v>
      </c>
      <c r="P72" s="52">
        <v>7.5342661185281801E-11</v>
      </c>
      <c r="Q72" s="52">
        <v>2.5042033721789814E-2</v>
      </c>
      <c r="R72" s="52">
        <v>5.8259797568544294E-4</v>
      </c>
      <c r="S72" s="52">
        <v>0.93583944204048497</v>
      </c>
    </row>
    <row r="73" spans="13:19" x14ac:dyDescent="0.25">
      <c r="M73" s="52">
        <v>58.813460669055374</v>
      </c>
      <c r="N73" s="52">
        <v>0</v>
      </c>
      <c r="O73" s="52">
        <v>2.0816714973491694E-2</v>
      </c>
      <c r="P73" s="52">
        <v>4.0962648093343458E-11</v>
      </c>
      <c r="Q73" s="52">
        <v>2.5042033756227263E-2</v>
      </c>
      <c r="R73" s="52">
        <v>5.8259797647110462E-4</v>
      </c>
      <c r="S73" s="52">
        <v>0.95355915648799539</v>
      </c>
    </row>
    <row r="74" spans="13:19" x14ac:dyDescent="0.25">
      <c r="M74" s="52">
        <v>59.813460669055374</v>
      </c>
      <c r="N74" s="52">
        <v>0</v>
      </c>
      <c r="O74" s="52">
        <v>3.0970005257890849E-3</v>
      </c>
      <c r="P74" s="52">
        <v>2.2078907156785676E-11</v>
      </c>
      <c r="Q74" s="52">
        <v>2.5042033774877653E-2</v>
      </c>
      <c r="R74" s="52">
        <v>5.8259797689659771E-4</v>
      </c>
      <c r="S74" s="52">
        <v>0.9712788709355058</v>
      </c>
    </row>
    <row r="75" spans="13:19" x14ac:dyDescent="0.25">
      <c r="M75" s="52">
        <v>59.911776139485852</v>
      </c>
      <c r="N75" s="52">
        <v>0</v>
      </c>
      <c r="O75" s="52">
        <v>1.3548784639860387E-3</v>
      </c>
      <c r="P75" s="52">
        <v>2.0767487996153359E-11</v>
      </c>
      <c r="Q75" s="52">
        <v>2.5042033776162067E-2</v>
      </c>
      <c r="R75" s="52">
        <v>5.8259797692590055E-4</v>
      </c>
      <c r="S75" s="52">
        <v>0.9730209929973066</v>
      </c>
    </row>
    <row r="76" spans="13:19" x14ac:dyDescent="0.25">
      <c r="M76" s="52">
        <v>59.921666842820109</v>
      </c>
      <c r="N76" s="52">
        <v>0</v>
      </c>
      <c r="O76" s="52">
        <v>1.1796180252178785E-3</v>
      </c>
      <c r="P76" s="52">
        <v>2.0639852753198116E-11</v>
      </c>
      <c r="Q76" s="52">
        <v>2.5042033776286981E-2</v>
      </c>
      <c r="R76" s="52">
        <v>5.8259797692875026E-4</v>
      </c>
      <c r="S76" s="52">
        <v>0.97319625343607463</v>
      </c>
    </row>
    <row r="77" spans="13:19" x14ac:dyDescent="0.25">
      <c r="M77" s="52">
        <v>59.933367231680982</v>
      </c>
      <c r="N77" s="52">
        <v>0</v>
      </c>
      <c r="O77" s="52">
        <v>9.7229047567822197E-4</v>
      </c>
      <c r="P77" s="52">
        <v>2.0489854376200801E-11</v>
      </c>
      <c r="Q77" s="52">
        <v>2.5042033776433756E-2</v>
      </c>
      <c r="R77" s="52">
        <v>5.8259797693209882E-4</v>
      </c>
      <c r="S77" s="52">
        <v>0.97340358098561419</v>
      </c>
    </row>
    <row r="78" spans="13:19" x14ac:dyDescent="0.25">
      <c r="M78" s="52">
        <v>59.953787496874725</v>
      </c>
      <c r="N78" s="52">
        <v>0</v>
      </c>
      <c r="O78" s="52">
        <v>6.1044920750247321E-4</v>
      </c>
      <c r="P78" s="52">
        <v>2.023061694181962E-11</v>
      </c>
      <c r="Q78" s="52">
        <v>2.5042033776687369E-2</v>
      </c>
      <c r="R78" s="52">
        <v>5.8259797693788478E-4</v>
      </c>
      <c r="S78" s="52">
        <v>0.97376542225378981</v>
      </c>
    </row>
    <row r="79" spans="13:19" x14ac:dyDescent="0.25">
      <c r="M79" s="52">
        <v>59.965362632475163</v>
      </c>
      <c r="N79" s="52">
        <v>0</v>
      </c>
      <c r="O79" s="52">
        <v>4.053411099714622E-4</v>
      </c>
      <c r="P79" s="52">
        <v>2.0085096369559797E-11</v>
      </c>
      <c r="Q79" s="52">
        <v>2.50420337768297E-2</v>
      </c>
      <c r="R79" s="52">
        <v>5.8259797694113196E-4</v>
      </c>
      <c r="S79" s="52">
        <v>0.97397053035132075</v>
      </c>
    </row>
    <row r="80" spans="13:19" x14ac:dyDescent="0.25">
      <c r="M80" s="52">
        <v>59.985782897668905</v>
      </c>
      <c r="N80" s="52">
        <v>0</v>
      </c>
      <c r="O80" s="52">
        <v>4.3499841795829614E-5</v>
      </c>
      <c r="P80" s="52">
        <v>1.9830867779687272E-11</v>
      </c>
      <c r="Q80" s="52">
        <v>2.5042033777078303E-2</v>
      </c>
      <c r="R80" s="52">
        <v>5.8259797694680364E-4</v>
      </c>
      <c r="S80" s="52">
        <v>0.97433237161949637</v>
      </c>
    </row>
    <row r="81" spans="13:19" x14ac:dyDescent="0.25">
      <c r="M81" s="52">
        <v>59.987976852201015</v>
      </c>
      <c r="N81" s="52">
        <v>0</v>
      </c>
      <c r="O81" s="52">
        <v>4.6235939759604709E-6</v>
      </c>
      <c r="P81" s="52">
        <v>1.9803741356860321E-11</v>
      </c>
      <c r="Q81" s="52">
        <v>2.5042033777104823E-2</v>
      </c>
      <c r="R81" s="52">
        <v>5.8259797694740873E-4</v>
      </c>
      <c r="S81" s="52">
        <v>0.97437124786731621</v>
      </c>
    </row>
    <row r="82" spans="13:19" x14ac:dyDescent="0.25">
      <c r="M82" s="52">
        <v>59.98814136959048</v>
      </c>
      <c r="N82" s="52">
        <v>0</v>
      </c>
      <c r="O82" s="52">
        <v>1.708392813021023E-6</v>
      </c>
      <c r="P82" s="52">
        <v>1.9801708699115291E-11</v>
      </c>
      <c r="Q82" s="52">
        <v>2.5042033777106811E-2</v>
      </c>
      <c r="R82" s="52">
        <v>5.8259797694745405E-4</v>
      </c>
      <c r="S82" s="52">
        <v>0.97437416306847913</v>
      </c>
    </row>
    <row r="83" spans="13:19" x14ac:dyDescent="0.25">
      <c r="M83" s="52">
        <v>59.988215819880828</v>
      </c>
      <c r="N83" s="52">
        <v>0</v>
      </c>
      <c r="O83" s="52">
        <v>3.8915492751193114E-7</v>
      </c>
      <c r="P83" s="52">
        <v>1.9800788912280151E-11</v>
      </c>
      <c r="Q83" s="52">
        <v>2.504203377710771E-2</v>
      </c>
      <c r="R83" s="52">
        <v>5.8259797694747454E-4</v>
      </c>
      <c r="S83" s="52">
        <v>0.97437548230636462</v>
      </c>
    </row>
    <row r="84" spans="13:19" x14ac:dyDescent="0.25">
      <c r="M84" s="52">
        <v>59.988645366098559</v>
      </c>
      <c r="N84" s="52">
        <v>0</v>
      </c>
      <c r="O84" s="52">
        <v>0</v>
      </c>
      <c r="P84" s="52">
        <v>1.9795482965720626E-11</v>
      </c>
      <c r="Q84" s="52">
        <v>2.5042033777112897E-2</v>
      </c>
      <c r="R84" s="52">
        <v>5.8259797694759294E-4</v>
      </c>
      <c r="S84" s="52">
        <v>0.97437617605707094</v>
      </c>
    </row>
    <row r="85" spans="13:19" x14ac:dyDescent="0.25">
      <c r="M85" s="52">
        <v>59.98901237515269</v>
      </c>
      <c r="N85" s="52">
        <v>0</v>
      </c>
      <c r="O85" s="52">
        <v>0</v>
      </c>
      <c r="P85" s="52">
        <v>1.9790950633590641E-11</v>
      </c>
      <c r="Q85" s="52">
        <v>2.5042033777117327E-2</v>
      </c>
      <c r="R85" s="52">
        <v>5.8259797694769399E-4</v>
      </c>
      <c r="S85" s="52">
        <v>0.97437617605707094</v>
      </c>
    </row>
    <row r="86" spans="13:19" x14ac:dyDescent="0.25">
      <c r="M86" s="52">
        <v>60.98901237515269</v>
      </c>
      <c r="N86" s="52">
        <v>0</v>
      </c>
      <c r="O86" s="52">
        <v>0</v>
      </c>
      <c r="P86" s="52">
        <v>1.0605242914554853E-11</v>
      </c>
      <c r="Q86" s="52">
        <v>2.5042033786098147E-2</v>
      </c>
      <c r="R86" s="52">
        <v>5.825979771525838E-4</v>
      </c>
      <c r="S86" s="52">
        <v>0.97437617605707094</v>
      </c>
    </row>
    <row r="87" spans="13:19" x14ac:dyDescent="0.25">
      <c r="M87" s="52">
        <v>61.98901237515269</v>
      </c>
      <c r="N87" s="52">
        <v>0</v>
      </c>
      <c r="O87" s="52">
        <v>0</v>
      </c>
      <c r="P87" s="52">
        <v>5.6829598213347895E-12</v>
      </c>
      <c r="Q87" s="52">
        <v>2.5042033790910637E-2</v>
      </c>
      <c r="R87" s="52">
        <v>5.8259797726237673E-4</v>
      </c>
      <c r="S87" s="52">
        <v>0.97437617605707094</v>
      </c>
    </row>
    <row r="88" spans="13:19" x14ac:dyDescent="0.25">
      <c r="M88" s="52">
        <v>62.98901237515269</v>
      </c>
      <c r="N88" s="52">
        <v>0</v>
      </c>
      <c r="O88" s="52">
        <v>0</v>
      </c>
      <c r="P88" s="52">
        <v>3.0452892584461027E-12</v>
      </c>
      <c r="Q88" s="52">
        <v>2.5042033793489474E-2</v>
      </c>
      <c r="R88" s="52">
        <v>5.8259797732121074E-4</v>
      </c>
      <c r="S88" s="52">
        <v>0.97437617605707094</v>
      </c>
    </row>
    <row r="89" spans="13:19" x14ac:dyDescent="0.25">
      <c r="M89" s="52">
        <v>63.98901237515269</v>
      </c>
      <c r="N89" s="52">
        <v>0</v>
      </c>
      <c r="O89" s="52">
        <v>0</v>
      </c>
      <c r="P89" s="52">
        <v>1.6318585665152614E-12</v>
      </c>
      <c r="Q89" s="52">
        <v>2.5042033794871379E-2</v>
      </c>
      <c r="R89" s="52">
        <v>5.8259797735273771E-4</v>
      </c>
      <c r="S89" s="52">
        <v>0.97437617605707094</v>
      </c>
    </row>
    <row r="90" spans="13:19" x14ac:dyDescent="0.25">
      <c r="M90" s="52">
        <v>64.989012375152697</v>
      </c>
      <c r="N90" s="52">
        <v>0</v>
      </c>
      <c r="O90" s="52">
        <v>0</v>
      </c>
      <c r="P90" s="52">
        <v>8.7445301746739628E-13</v>
      </c>
      <c r="Q90" s="52">
        <v>2.5042033795611891E-2</v>
      </c>
      <c r="R90" s="52">
        <v>5.8259797736963186E-4</v>
      </c>
      <c r="S90" s="52">
        <v>0.97437617605707094</v>
      </c>
    </row>
    <row r="91" spans="13:19" x14ac:dyDescent="0.25">
      <c r="M91" s="52">
        <v>65.989012375152697</v>
      </c>
      <c r="N91" s="52">
        <v>0</v>
      </c>
      <c r="O91" s="52">
        <v>0</v>
      </c>
      <c r="P91" s="52">
        <v>4.6858722652094679E-13</v>
      </c>
      <c r="Q91" s="52">
        <v>2.5042033796008705E-2</v>
      </c>
      <c r="R91" s="52">
        <v>5.8259797737868484E-4</v>
      </c>
      <c r="S91" s="52">
        <v>0.97437617605707094</v>
      </c>
    </row>
    <row r="92" spans="13:19" x14ac:dyDescent="0.25">
      <c r="M92" s="52">
        <v>66.989012375152697</v>
      </c>
      <c r="N92" s="52">
        <v>0</v>
      </c>
      <c r="O92" s="52">
        <v>0</v>
      </c>
      <c r="P92" s="52">
        <v>2.510986690794739E-13</v>
      </c>
      <c r="Q92" s="52">
        <v>2.5042033796221344E-2</v>
      </c>
      <c r="R92" s="52">
        <v>5.82597977383536E-4</v>
      </c>
      <c r="S92" s="52">
        <v>0.97437617605707094</v>
      </c>
    </row>
    <row r="93" spans="13:19" x14ac:dyDescent="0.25">
      <c r="M93" s="52">
        <v>67.989012375152697</v>
      </c>
      <c r="N93" s="52">
        <v>0</v>
      </c>
      <c r="O93" s="52">
        <v>0</v>
      </c>
      <c r="P93" s="52">
        <v>1.3455454618685519E-13</v>
      </c>
      <c r="Q93" s="52">
        <v>2.5042033796335288E-2</v>
      </c>
      <c r="R93" s="52">
        <v>5.8259797738613559E-4</v>
      </c>
      <c r="S93" s="52">
        <v>0.97437617605707094</v>
      </c>
    </row>
    <row r="94" spans="13:19" x14ac:dyDescent="0.25">
      <c r="M94" s="52">
        <v>68.989012375152697</v>
      </c>
      <c r="N94" s="52">
        <v>0</v>
      </c>
      <c r="O94" s="52">
        <v>0</v>
      </c>
      <c r="P94" s="52">
        <v>7.2102834976876206E-14</v>
      </c>
      <c r="Q94" s="52">
        <v>2.5042033796396346E-2</v>
      </c>
      <c r="R94" s="52">
        <v>5.8259797738752857E-4</v>
      </c>
      <c r="S94" s="52">
        <v>0.97437617605707094</v>
      </c>
    </row>
    <row r="95" spans="13:19" x14ac:dyDescent="0.25">
      <c r="M95" s="52">
        <v>69.989012375152697</v>
      </c>
      <c r="N95" s="52">
        <v>0</v>
      </c>
      <c r="O95" s="52">
        <v>0</v>
      </c>
      <c r="P95" s="52">
        <v>3.8637258710553487E-14</v>
      </c>
      <c r="Q95" s="52">
        <v>2.5042033796429067E-2</v>
      </c>
      <c r="R95" s="52">
        <v>5.8259797738827504E-4</v>
      </c>
      <c r="S95" s="52">
        <v>0.97437617605707094</v>
      </c>
    </row>
    <row r="96" spans="13:19" x14ac:dyDescent="0.25">
      <c r="M96" s="52">
        <v>70</v>
      </c>
      <c r="N96" s="52">
        <v>0</v>
      </c>
      <c r="O96" s="52">
        <v>0</v>
      </c>
      <c r="P96" s="52">
        <v>3.8380456420109102E-14</v>
      </c>
      <c r="Q96" s="52">
        <v>2.5042033796429317E-2</v>
      </c>
      <c r="R96" s="52">
        <v>5.8259797738828079E-4</v>
      </c>
      <c r="S96" s="52">
        <v>0.97437617605707094</v>
      </c>
    </row>
    <row r="97" spans="13:19" x14ac:dyDescent="0.25">
      <c r="M97" s="52" t="e">
        <v>#N/A</v>
      </c>
      <c r="N97" s="52" t="e">
        <v>#N/A</v>
      </c>
      <c r="O97" s="52" t="e">
        <v>#N/A</v>
      </c>
      <c r="P97" s="52" t="e">
        <v>#N/A</v>
      </c>
      <c r="Q97" s="52" t="e">
        <v>#N/A</v>
      </c>
      <c r="R97" s="52" t="e">
        <v>#N/A</v>
      </c>
      <c r="S97" s="52" t="e">
        <v>#N/A</v>
      </c>
    </row>
    <row r="98" spans="13:19" x14ac:dyDescent="0.25">
      <c r="M98" s="52" t="e">
        <v>#N/A</v>
      </c>
      <c r="N98" s="52" t="e">
        <v>#N/A</v>
      </c>
      <c r="O98" s="52" t="e">
        <v>#N/A</v>
      </c>
      <c r="P98" s="52" t="e">
        <v>#N/A</v>
      </c>
      <c r="Q98" s="52" t="e">
        <v>#N/A</v>
      </c>
      <c r="R98" s="52" t="e">
        <v>#N/A</v>
      </c>
      <c r="S98" s="52" t="e">
        <v>#N/A</v>
      </c>
    </row>
    <row r="99" spans="13:19" x14ac:dyDescent="0.25">
      <c r="M99" s="52" t="e">
        <v>#N/A</v>
      </c>
      <c r="N99" s="52" t="e">
        <v>#N/A</v>
      </c>
      <c r="O99" s="52" t="e">
        <v>#N/A</v>
      </c>
      <c r="P99" s="52" t="e">
        <v>#N/A</v>
      </c>
      <c r="Q99" s="52" t="e">
        <v>#N/A</v>
      </c>
      <c r="R99" s="52" t="e">
        <v>#N/A</v>
      </c>
      <c r="S99" s="52" t="e">
        <v>#N/A</v>
      </c>
    </row>
    <row r="100" spans="13:19" x14ac:dyDescent="0.25">
      <c r="M100" s="52" t="e">
        <v>#N/A</v>
      </c>
      <c r="N100" s="52" t="e">
        <v>#N/A</v>
      </c>
      <c r="O100" s="52" t="e">
        <v>#N/A</v>
      </c>
      <c r="P100" s="52" t="e">
        <v>#N/A</v>
      </c>
      <c r="Q100" s="52" t="e">
        <v>#N/A</v>
      </c>
      <c r="R100" s="52" t="e">
        <v>#N/A</v>
      </c>
      <c r="S100" s="52" t="e">
        <v>#N/A</v>
      </c>
    </row>
    <row r="101" spans="13:19" x14ac:dyDescent="0.25">
      <c r="M101" s="52" t="e">
        <v>#N/A</v>
      </c>
      <c r="N101" s="52" t="e">
        <v>#N/A</v>
      </c>
      <c r="O101" s="52" t="e">
        <v>#N/A</v>
      </c>
      <c r="P101" s="52" t="e">
        <v>#N/A</v>
      </c>
      <c r="Q101" s="52" t="e">
        <v>#N/A</v>
      </c>
      <c r="R101" s="52" t="e">
        <v>#N/A</v>
      </c>
      <c r="S101" s="52" t="e">
        <v>#N/A</v>
      </c>
    </row>
    <row r="102" spans="13:19" x14ac:dyDescent="0.25">
      <c r="M102" s="52" t="e">
        <v>#N/A</v>
      </c>
      <c r="N102" s="52" t="e">
        <v>#N/A</v>
      </c>
      <c r="O102" s="52" t="e">
        <v>#N/A</v>
      </c>
      <c r="P102" s="52" t="e">
        <v>#N/A</v>
      </c>
      <c r="Q102" s="52" t="e">
        <v>#N/A</v>
      </c>
      <c r="R102" s="52" t="e">
        <v>#N/A</v>
      </c>
      <c r="S102" s="52" t="e">
        <v>#N/A</v>
      </c>
    </row>
    <row r="103" spans="13:19" x14ac:dyDescent="0.25">
      <c r="M103" s="52" t="e">
        <v>#N/A</v>
      </c>
      <c r="N103" s="52" t="e">
        <v>#N/A</v>
      </c>
      <c r="O103" s="52" t="e">
        <v>#N/A</v>
      </c>
      <c r="P103" s="52" t="e">
        <v>#N/A</v>
      </c>
      <c r="Q103" s="52" t="e">
        <v>#N/A</v>
      </c>
      <c r="R103" s="52" t="e">
        <v>#N/A</v>
      </c>
      <c r="S103" s="52" t="e">
        <v>#N/A</v>
      </c>
    </row>
    <row r="104" spans="13:19" x14ac:dyDescent="0.25">
      <c r="M104" s="52" t="e">
        <v>#N/A</v>
      </c>
      <c r="N104" s="52" t="e">
        <v>#N/A</v>
      </c>
      <c r="O104" s="52" t="e">
        <v>#N/A</v>
      </c>
      <c r="P104" s="52" t="e">
        <v>#N/A</v>
      </c>
      <c r="Q104" s="52" t="e">
        <v>#N/A</v>
      </c>
      <c r="R104" s="52" t="e">
        <v>#N/A</v>
      </c>
      <c r="S104" s="52" t="e">
        <v>#N/A</v>
      </c>
    </row>
    <row r="105" spans="13:19" x14ac:dyDescent="0.25">
      <c r="M105" s="52" t="e">
        <v>#N/A</v>
      </c>
      <c r="N105" s="52" t="e">
        <v>#N/A</v>
      </c>
      <c r="O105" s="52" t="e">
        <v>#N/A</v>
      </c>
      <c r="P105" s="52" t="e">
        <v>#N/A</v>
      </c>
      <c r="Q105" s="52" t="e">
        <v>#N/A</v>
      </c>
      <c r="R105" s="52" t="e">
        <v>#N/A</v>
      </c>
      <c r="S105" s="52" t="e">
        <v>#N/A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50FD2-03DC-4733-94FD-05078BC833B0}">
  <sheetPr codeName="Sheet20"/>
  <dimension ref="B1:AH502"/>
  <sheetViews>
    <sheetView zoomScale="85" zoomScaleNormal="85" workbookViewId="0">
      <selection sqref="A1:XFD1048576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12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1.5947743002759421E-2</v>
      </c>
      <c r="J3" s="52">
        <f>I3*C11</f>
        <v>1800000.0000000002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98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1.7719714447510463E-3</v>
      </c>
      <c r="J4" s="52">
        <f>I4*C11</f>
        <v>199999.99999999997</v>
      </c>
      <c r="K4" s="81" t="s">
        <v>69</v>
      </c>
      <c r="L4" s="81"/>
      <c r="M4" s="52">
        <v>5.0999999999999996</v>
      </c>
      <c r="N4" s="52">
        <v>0.2451083397352935</v>
      </c>
      <c r="O4" s="52">
        <v>0.74686744383267678</v>
      </c>
      <c r="P4" s="52">
        <v>5.7880575563409821E-4</v>
      </c>
      <c r="Q4" s="52">
        <v>5.5358583561969281E-3</v>
      </c>
      <c r="R4" s="52">
        <v>1.3758087544743568E-4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0.22876927771376679</v>
      </c>
      <c r="O5" s="52">
        <v>0.744846803863219</v>
      </c>
      <c r="P5" s="52">
        <v>7.9292928708014139E-4</v>
      </c>
      <c r="Q5" s="52">
        <v>5.9522233486524311E-3</v>
      </c>
      <c r="R5" s="52">
        <v>1.4707989501997585E-4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0.21233301062393381</v>
      </c>
      <c r="O6" s="52">
        <v>0.74274228308659362</v>
      </c>
      <c r="P6" s="52">
        <v>1.0429115245353189E-3</v>
      </c>
      <c r="Q6" s="52">
        <v>6.5105761766861316E-3</v>
      </c>
      <c r="R6" s="52">
        <v>1.5981824847903161E-4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0.19580323105202538</v>
      </c>
      <c r="O7" s="52">
        <v>0.74054339369268685</v>
      </c>
      <c r="P7" s="52">
        <v>1.3165932015602858E-3</v>
      </c>
      <c r="Q7" s="52">
        <v>7.2294485452487501E-3</v>
      </c>
      <c r="R7" s="52">
        <v>1.7621872119616188E-4</v>
      </c>
      <c r="S7" s="52">
        <v>5.4931114787282437E-2</v>
      </c>
      <c r="U7" s="79" t="s">
        <v>60</v>
      </c>
      <c r="V7" s="79"/>
      <c r="W7" s="79"/>
      <c r="X7" s="82">
        <f>_xlfn.AGGREGATE(4,6,P3:P502)</f>
        <v>2.2665991116759248E-3</v>
      </c>
      <c r="Y7" s="82"/>
      <c r="AC7" s="52">
        <f ca="1">MATCH(Z8,INDIRECT(ADDRESS(AC2,16)&amp;":"&amp;ADDRESS(AC3,16)),-1)</f>
        <v>28</v>
      </c>
      <c r="AE7" s="52" t="s">
        <v>61</v>
      </c>
      <c r="AF7" s="52">
        <f ca="1">INDEX(INDIRECT(ADDRESS(AC2,16)&amp;":"&amp;ADDRESS(AC3,16)),AC7)</f>
        <v>6.6188626600472301E-4</v>
      </c>
      <c r="AG7" s="52" t="s">
        <v>63</v>
      </c>
      <c r="AH7" s="52">
        <f ca="1">INDEX(INDIRECT(ADDRESS(AC2,13)&amp;":"&amp;ADDRESS(AC3,13)),AC7)</f>
        <v>21.043793083290264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0.1791945282549276</v>
      </c>
      <c r="O8" s="52">
        <v>0.73824544747446741</v>
      </c>
      <c r="P8" s="52">
        <v>1.5949038252671874E-3</v>
      </c>
      <c r="Q8" s="52">
        <v>8.1178053703028202E-3</v>
      </c>
      <c r="R8" s="52">
        <v>1.9648584024193537E-4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29</v>
      </c>
      <c r="AE8" s="52" t="s">
        <v>62</v>
      </c>
      <c r="AF8" s="52">
        <f ca="1">INDEX(INDIRECT(ADDRESS(AC2,16)&amp;":"&amp;ADDRESS(AC3,16)),AC8)</f>
        <v>4.9555784583237103E-4</v>
      </c>
      <c r="AG8" s="52" t="s">
        <v>64</v>
      </c>
      <c r="AH8" s="52">
        <f ca="1">INDEX(INDIRECT(ADDRESS(AC2,13)&amp;":"&amp;ADDRESS(AC3,13)),AC8)</f>
        <v>22.043793083290264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0.16253240196479712</v>
      </c>
      <c r="O9" s="52">
        <v>0.73585172701293755</v>
      </c>
      <c r="P9" s="52">
        <v>1.853551971938695E-3</v>
      </c>
      <c r="Q9" s="52">
        <v>9.1712559329905994E-3</v>
      </c>
      <c r="R9" s="52">
        <v>2.2051943503255433E-4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22.017085956732902</v>
      </c>
      <c r="Y9" s="80"/>
      <c r="AG9" s="52" t="s">
        <v>65</v>
      </c>
      <c r="AH9" s="52">
        <f ca="1">(AH8-AH7)/(AF8-AF7) *(Z8-AF7) + AH7</f>
        <v>22.017085956732902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0.14585101830292688</v>
      </c>
      <c r="O10" s="52">
        <v>0.73337469775247155</v>
      </c>
      <c r="P10" s="52">
        <v>2.0663524455763432E-3</v>
      </c>
      <c r="Q10" s="52">
        <v>1.0369809925813796E-2</v>
      </c>
      <c r="R10" s="52">
        <v>2.4786344339749978E-4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6.6188626600472301E-4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0.12918888932244463</v>
      </c>
      <c r="O11" s="52">
        <v>0.7308357768478182</v>
      </c>
      <c r="P11" s="52">
        <v>2.20962051979066E-3</v>
      </c>
      <c r="Q11" s="52">
        <v>1.1678031310894833E-2</v>
      </c>
      <c r="R11" s="52">
        <v>2.777094217272664E-4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2.0807569656593191E-2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0.112583321518216</v>
      </c>
      <c r="O12" s="52">
        <v>0.72826348668193752</v>
      </c>
      <c r="P12" s="52">
        <v>2.2665991116759248E-3</v>
      </c>
      <c r="Q12" s="52">
        <v>1.3047942853847734E-2</v>
      </c>
      <c r="R12" s="52">
        <v>3.0896280948788365E-4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4.8599221448226168E-4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9.606492256103713E-2</v>
      </c>
      <c r="O13" s="52">
        <v>0.72569023789151699</v>
      </c>
      <c r="P13" s="52">
        <v>2.2307362962553693E-3</v>
      </c>
      <c r="Q13" s="52">
        <v>1.4424337671107847E-2</v>
      </c>
      <c r="R13" s="52">
        <v>3.4036410773726497E-4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2.1955448137080176E-2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0.9</v>
      </c>
      <c r="J14" s="79" t="s">
        <v>98</v>
      </c>
      <c r="K14" s="79"/>
      <c r="L14" s="79"/>
      <c r="M14" s="52">
        <v>15.1</v>
      </c>
      <c r="N14" s="52">
        <v>7.9653478184325083E-2</v>
      </c>
      <c r="O14" s="52">
        <v>0.72314836461434495</v>
      </c>
      <c r="P14" s="52">
        <v>2.1069040814802671E-3</v>
      </c>
      <c r="Q14" s="52">
        <v>1.575149510381478E-2</v>
      </c>
      <c r="R14" s="52">
        <v>3.7064209617903486E-4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9.9999999999999978E-2</v>
      </c>
      <c r="J15" s="79" t="s">
        <v>99</v>
      </c>
      <c r="K15" s="79"/>
      <c r="L15" s="79"/>
      <c r="M15" s="52">
        <v>16.100000000000001</v>
      </c>
      <c r="N15" s="52">
        <v>6.3356095044470623E-2</v>
      </c>
      <c r="O15" s="52">
        <v>0.72066623426664156</v>
      </c>
      <c r="P15" s="52">
        <v>1.9102557976822989E-3</v>
      </c>
      <c r="Q15" s="52">
        <v>1.6979917007845378E-2</v>
      </c>
      <c r="R15" s="52">
        <v>3.9866751599376812E-4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4.7167826610502422E-2</v>
      </c>
      <c r="O16" s="52">
        <v>0.71826520751745226</v>
      </c>
      <c r="P16" s="52">
        <v>1.6631140743832917E-3</v>
      </c>
      <c r="Q16" s="52">
        <v>1.8071730650373447E-2</v>
      </c>
      <c r="R16" s="52">
        <v>4.2357633241173073E-4</v>
      </c>
      <c r="S16" s="52">
        <v>0.21440854481487667</v>
      </c>
      <c r="T16" s="8"/>
      <c r="X16" s="52">
        <f ca="1">ROUND(X13*100,4)</f>
        <v>2.1955</v>
      </c>
      <c r="Y16" s="52">
        <f>ROUND(X7*100,4)</f>
        <v>0.22670000000000001</v>
      </c>
      <c r="Z16" s="52">
        <f ca="1">ROUND(X9,4)</f>
        <v>22.017099999999999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3.1074327662456481E-2</v>
      </c>
      <c r="O17" s="52">
        <v>0.71595796258227717</v>
      </c>
      <c r="P17" s="52">
        <v>1.390794601307183E-3</v>
      </c>
      <c r="Q17" s="52">
        <v>1.9003814836881992E-2</v>
      </c>
      <c r="R17" s="52">
        <v>4.4484105468985569E-4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19.100000000000001</v>
      </c>
      <c r="N18" s="52">
        <v>1.5055645916289283E-2</v>
      </c>
      <c r="O18" s="52">
        <v>0.71374832822257561</v>
      </c>
      <c r="P18" s="52">
        <v>1.1174405665052446E-3</v>
      </c>
      <c r="Q18" s="52">
        <v>1.9768328782854384E-2</v>
      </c>
      <c r="R18" s="52">
        <v>4.6228280187768578E-4</v>
      </c>
      <c r="S18" s="52">
        <v>0.24984797370989761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19.152297885467494</v>
      </c>
      <c r="N19" s="52">
        <v>1.421955200673828E-2</v>
      </c>
      <c r="O19" s="52">
        <v>0.71363541124038743</v>
      </c>
      <c r="P19" s="52">
        <v>1.1035135070491121E-3</v>
      </c>
      <c r="Q19" s="52">
        <v>1.9803754919632897E-2</v>
      </c>
      <c r="R19" s="52">
        <v>4.6309101960188495E-4</v>
      </c>
      <c r="S19" s="52">
        <v>0.2507746773065902</v>
      </c>
      <c r="T19" s="8"/>
    </row>
    <row r="20" spans="2:20" x14ac:dyDescent="0.25">
      <c r="K20" s="8"/>
      <c r="L20" s="8"/>
      <c r="M20" s="52">
        <v>19.204597482291863</v>
      </c>
      <c r="N20" s="52">
        <v>1.3383572751555481E-2</v>
      </c>
      <c r="O20" s="52">
        <v>0.71352274716227337</v>
      </c>
      <c r="P20" s="52">
        <v>1.0896409461983209E-3</v>
      </c>
      <c r="Q20" s="52">
        <v>1.9838738765115115E-2</v>
      </c>
      <c r="R20" s="52">
        <v>4.6388914681954197E-4</v>
      </c>
      <c r="S20" s="52">
        <v>0.25170141122803796</v>
      </c>
      <c r="T20" s="8"/>
    </row>
    <row r="21" spans="2:20" x14ac:dyDescent="0.25">
      <c r="K21" s="8"/>
      <c r="L21" s="8"/>
      <c r="M21" s="52">
        <v>19.259721285247455</v>
      </c>
      <c r="N21" s="52">
        <v>1.2502600528010832E-2</v>
      </c>
      <c r="O21" s="52">
        <v>0.7134042757022897</v>
      </c>
      <c r="P21" s="52">
        <v>1.0750813206615588E-3</v>
      </c>
      <c r="Q21" s="52">
        <v>1.9875133706357365E-2</v>
      </c>
      <c r="R21" s="52">
        <v>4.6471946700847697E-4</v>
      </c>
      <c r="S21" s="52">
        <v>0.25267818927567187</v>
      </c>
      <c r="T21" s="8"/>
    </row>
    <row r="22" spans="2:20" x14ac:dyDescent="0.25">
      <c r="J22" s="8"/>
      <c r="K22" s="8"/>
      <c r="L22" s="8"/>
      <c r="M22" s="52">
        <v>19.317558048998322</v>
      </c>
      <c r="N22" s="52">
        <v>1.1578432634767885E-2</v>
      </c>
      <c r="O22" s="52">
        <v>0.71328027723029419</v>
      </c>
      <c r="P22" s="52">
        <v>1.0598764774063364E-3</v>
      </c>
      <c r="Q22" s="52">
        <v>1.9912794770883289E-2</v>
      </c>
      <c r="R22" s="52">
        <v>4.655786727427167E-4</v>
      </c>
      <c r="S22" s="52">
        <v>0.25370304021390538</v>
      </c>
      <c r="T22" s="8"/>
    </row>
    <row r="23" spans="2:20" x14ac:dyDescent="0.25">
      <c r="J23" s="8"/>
      <c r="K23" s="8"/>
      <c r="L23" s="8"/>
      <c r="M23" s="52">
        <v>19.37539480557685</v>
      </c>
      <c r="N23" s="52">
        <v>1.0654426785301079E-2</v>
      </c>
      <c r="O23" s="52">
        <v>0.7131565881261076</v>
      </c>
      <c r="P23" s="52">
        <v>1.0447476656662085E-3</v>
      </c>
      <c r="Q23" s="52">
        <v>1.9949920727442221E-2</v>
      </c>
      <c r="R23" s="52">
        <v>4.664256704355889E-4</v>
      </c>
      <c r="S23" s="52">
        <v>0.25472789102504706</v>
      </c>
      <c r="T23" s="8"/>
    </row>
    <row r="24" spans="2:20" x14ac:dyDescent="0.25">
      <c r="J24" s="8"/>
      <c r="K24" s="8"/>
      <c r="L24" s="8"/>
      <c r="M24" s="52">
        <v>19.433231555050902</v>
      </c>
      <c r="N24" s="52">
        <v>9.7305789147016514E-3</v>
      </c>
      <c r="O24" s="52">
        <v>0.71303320671278236</v>
      </c>
      <c r="P24" s="52">
        <v>1.0296978289464783E-3</v>
      </c>
      <c r="Q24" s="52">
        <v>1.9986514310791455E-2</v>
      </c>
      <c r="R24" s="52">
        <v>4.6726052247829733E-4</v>
      </c>
      <c r="S24" s="52">
        <v>0.25575274171029949</v>
      </c>
      <c r="T24" s="8"/>
    </row>
    <row r="25" spans="2:20" x14ac:dyDescent="0.25">
      <c r="J25" s="8"/>
      <c r="K25" s="8"/>
      <c r="L25" s="8"/>
      <c r="M25" s="52">
        <v>19.491068297489104</v>
      </c>
      <c r="N25" s="52">
        <v>8.8068849859890552E-3</v>
      </c>
      <c r="O25" s="52">
        <v>0.71291013125609515</v>
      </c>
      <c r="P25" s="52">
        <v>1.0147298352326708E-3</v>
      </c>
      <c r="Q25" s="52">
        <v>2.0022578358203428E-2</v>
      </c>
      <c r="R25" s="52">
        <v>4.6808329360084302E-4</v>
      </c>
      <c r="S25" s="52">
        <v>0.25677759227087865</v>
      </c>
      <c r="T25" s="8"/>
    </row>
    <row r="26" spans="2:20" x14ac:dyDescent="0.25">
      <c r="J26" s="8"/>
      <c r="K26" s="8"/>
      <c r="L26" s="8"/>
      <c r="M26" s="52">
        <v>19.548905032960771</v>
      </c>
      <c r="N26" s="52">
        <v>7.8833409916571878E-3</v>
      </c>
      <c r="O26" s="52">
        <v>0.71278735996610654</v>
      </c>
      <c r="P26" s="52">
        <v>9.9984647661767109E-4</v>
      </c>
      <c r="Q26" s="52">
        <v>2.0058115806794497E-2</v>
      </c>
      <c r="R26" s="52">
        <v>4.6889405081108274E-4</v>
      </c>
      <c r="S26" s="52">
        <v>0.25780244270801284</v>
      </c>
      <c r="T26" s="8"/>
    </row>
    <row r="27" spans="2:20" x14ac:dyDescent="0.25">
      <c r="J27" s="8"/>
      <c r="K27" s="8"/>
      <c r="L27" s="8"/>
      <c r="M27" s="52">
        <v>19.649852247661926</v>
      </c>
      <c r="N27" s="52">
        <v>6.2717507295278838E-3</v>
      </c>
      <c r="O27" s="52">
        <v>0.71257380029296502</v>
      </c>
      <c r="P27" s="52">
        <v>9.7408017742458121E-4</v>
      </c>
      <c r="Q27" s="52">
        <v>2.0118889716488501E-2</v>
      </c>
      <c r="R27" s="52">
        <v>4.7028055680496699E-4</v>
      </c>
      <c r="S27" s="52">
        <v>0.25959119852678886</v>
      </c>
      <c r="T27" s="8"/>
    </row>
    <row r="28" spans="2:20" x14ac:dyDescent="0.25">
      <c r="J28" s="8"/>
      <c r="K28" s="8"/>
      <c r="L28" s="8"/>
      <c r="M28" s="52">
        <v>19.750799270132969</v>
      </c>
      <c r="N28" s="52">
        <v>4.6605869597966757E-3</v>
      </c>
      <c r="O28" s="52">
        <v>0.71236115175219294</v>
      </c>
      <c r="P28" s="52">
        <v>9.4859386598842731E-4</v>
      </c>
      <c r="Q28" s="52">
        <v>2.0178085425256776E-2</v>
      </c>
      <c r="R28" s="52">
        <v>4.7163105746277702E-4</v>
      </c>
      <c r="S28" s="52">
        <v>0.26137995093930216</v>
      </c>
      <c r="T28" s="8"/>
    </row>
    <row r="29" spans="2:20" x14ac:dyDescent="0.25">
      <c r="J29" s="8"/>
      <c r="K29" s="8"/>
      <c r="L29" s="8"/>
      <c r="M29" s="52">
        <v>19.808013479520767</v>
      </c>
      <c r="N29" s="52">
        <v>3.7476004130577202E-3</v>
      </c>
      <c r="O29" s="52">
        <v>0.71224102829784297</v>
      </c>
      <c r="P29" s="52">
        <v>9.342781978145811E-4</v>
      </c>
      <c r="Q29" s="52">
        <v>2.0210942045477794E-2</v>
      </c>
      <c r="R29" s="52">
        <v>4.7238065381266791E-4</v>
      </c>
      <c r="S29" s="52">
        <v>0.26239377039199402</v>
      </c>
      <c r="T29" s="8"/>
    </row>
    <row r="30" spans="2:20" x14ac:dyDescent="0.25">
      <c r="J30" s="8"/>
      <c r="K30" s="8"/>
      <c r="L30" s="8"/>
      <c r="M30" s="52">
        <v>19.865227746649698</v>
      </c>
      <c r="N30" s="52">
        <v>2.834738650295752E-3</v>
      </c>
      <c r="O30" s="52">
        <v>0.71212119186481215</v>
      </c>
      <c r="P30" s="52">
        <v>9.2005898029535972E-4</v>
      </c>
      <c r="Q30" s="52">
        <v>2.0243300746208989E-2</v>
      </c>
      <c r="R30" s="52">
        <v>4.7311889054523957E-4</v>
      </c>
      <c r="S30" s="52">
        <v>0.26340759086784227</v>
      </c>
      <c r="T30" s="8"/>
    </row>
    <row r="31" spans="2:20" x14ac:dyDescent="0.25">
      <c r="J31" s="8"/>
      <c r="K31" s="8"/>
      <c r="L31" s="8"/>
      <c r="M31" s="52">
        <v>19.966002650776336</v>
      </c>
      <c r="N31" s="52">
        <v>1.2271552940325342E-3</v>
      </c>
      <c r="O31" s="52">
        <v>0.71191080883677016</v>
      </c>
      <c r="P31" s="52">
        <v>8.952551475176503E-4</v>
      </c>
      <c r="Q31" s="52">
        <v>2.0299095527358185E-2</v>
      </c>
      <c r="R31" s="52">
        <v>4.7439180187973043E-4</v>
      </c>
      <c r="S31" s="52">
        <v>0.26519329339244152</v>
      </c>
      <c r="T31" s="8"/>
    </row>
    <row r="32" spans="2:20" x14ac:dyDescent="0.25">
      <c r="J32" s="8"/>
      <c r="K32" s="8"/>
      <c r="L32" s="8"/>
      <c r="M32" s="52">
        <v>19.976347683033861</v>
      </c>
      <c r="N32" s="52">
        <v>1.0621497171661208E-3</v>
      </c>
      <c r="O32" s="52">
        <v>0.71188926160453803</v>
      </c>
      <c r="P32" s="52">
        <v>8.927267054838823E-4</v>
      </c>
      <c r="Q32" s="52">
        <v>2.0304737054213269E-2</v>
      </c>
      <c r="R32" s="52">
        <v>4.7452050860336589E-4</v>
      </c>
      <c r="S32" s="52">
        <v>0.26537660440999516</v>
      </c>
      <c r="T32" s="8"/>
    </row>
    <row r="33" spans="10:20" x14ac:dyDescent="0.25">
      <c r="J33" s="8"/>
      <c r="K33" s="8"/>
      <c r="L33" s="8"/>
      <c r="M33" s="52">
        <v>19.997750430698847</v>
      </c>
      <c r="N33" s="52">
        <v>7.2078302385833633E-4</v>
      </c>
      <c r="O33" s="52">
        <v>0.71184471187326726</v>
      </c>
      <c r="P33" s="52">
        <v>8.8750631645535816E-4</v>
      </c>
      <c r="Q33" s="52">
        <v>2.0316358164870461E-2</v>
      </c>
      <c r="R33" s="52">
        <v>4.7478563453755236E-4</v>
      </c>
      <c r="S33" s="52">
        <v>0.26575585498701082</v>
      </c>
      <c r="T33" s="8"/>
    </row>
    <row r="34" spans="10:20" x14ac:dyDescent="0.25">
      <c r="J34" s="8"/>
      <c r="K34" s="8"/>
      <c r="L34" s="8"/>
      <c r="M34" s="52">
        <v>20.019153052279883</v>
      </c>
      <c r="N34" s="52">
        <v>3.7943425355296589E-4</v>
      </c>
      <c r="O34" s="52">
        <v>0.71180020161489421</v>
      </c>
      <c r="P34" s="52">
        <v>8.823004494118693E-4</v>
      </c>
      <c r="Q34" s="52">
        <v>2.0327911146129394E-2</v>
      </c>
      <c r="R34" s="52">
        <v>4.7504920615641639E-4</v>
      </c>
      <c r="S34" s="52">
        <v>0.26613510332985491</v>
      </c>
      <c r="T34" s="8"/>
    </row>
    <row r="35" spans="10:20" x14ac:dyDescent="0.25">
      <c r="J35" s="8"/>
      <c r="K35" s="8"/>
      <c r="L35" s="8"/>
      <c r="M35" s="52">
        <v>20.040555088490446</v>
      </c>
      <c r="N35" s="52">
        <v>3.8110545072132774E-5</v>
      </c>
      <c r="O35" s="52">
        <v>0.71175573166918982</v>
      </c>
      <c r="P35" s="52">
        <v>8.7710932009110504E-4</v>
      </c>
      <c r="Q35" s="52">
        <v>2.0339395943332374E-2</v>
      </c>
      <c r="R35" s="52">
        <v>4.7531122221298821E-4</v>
      </c>
      <c r="S35" s="52">
        <v>0.26651434130010138</v>
      </c>
      <c r="T35" s="8"/>
    </row>
    <row r="36" spans="10:20" x14ac:dyDescent="0.25">
      <c r="J36" s="8"/>
      <c r="K36" s="8"/>
      <c r="L36" s="8"/>
      <c r="M36" s="52">
        <v>20.042914098914011</v>
      </c>
      <c r="N36" s="52">
        <v>4.8955632028578584E-7</v>
      </c>
      <c r="O36" s="52">
        <v>0.71175083241688109</v>
      </c>
      <c r="P36" s="52">
        <v>8.7653803238482621E-4</v>
      </c>
      <c r="Q36" s="52">
        <v>2.0340657695199871E-2</v>
      </c>
      <c r="R36" s="52">
        <v>4.7534000802808366E-4</v>
      </c>
      <c r="S36" s="52">
        <v>0.26655614229118563</v>
      </c>
      <c r="T36" s="8"/>
    </row>
    <row r="37" spans="10:20" x14ac:dyDescent="0.25">
      <c r="J37" s="8"/>
      <c r="K37" s="8"/>
      <c r="L37" s="8"/>
      <c r="M37" s="52">
        <v>20.043387670183655</v>
      </c>
      <c r="N37" s="52">
        <v>0</v>
      </c>
      <c r="O37" s="52">
        <v>0.7117429849260658</v>
      </c>
      <c r="P37" s="52">
        <v>8.7642337041104622E-4</v>
      </c>
      <c r="Q37" s="52">
        <v>2.0340910892773765E-2</v>
      </c>
      <c r="R37" s="52">
        <v>4.753457845192722E-4</v>
      </c>
      <c r="S37" s="52">
        <v>0.26656453383885426</v>
      </c>
      <c r="T37" s="8"/>
    </row>
    <row r="38" spans="10:20" x14ac:dyDescent="0.25">
      <c r="J38" s="8"/>
      <c r="K38" s="8"/>
      <c r="L38" s="8"/>
      <c r="M38" s="52">
        <v>20.043793083290264</v>
      </c>
      <c r="N38" s="52">
        <v>0</v>
      </c>
      <c r="O38" s="52">
        <v>0.71173567759563416</v>
      </c>
      <c r="P38" s="52">
        <v>8.76325221733903E-4</v>
      </c>
      <c r="Q38" s="52">
        <v>2.0341127622883679E-2</v>
      </c>
      <c r="R38" s="52">
        <v>4.7535072903572614E-4</v>
      </c>
      <c r="S38" s="52">
        <v>0.26657171764333665</v>
      </c>
      <c r="T38" s="8"/>
    </row>
    <row r="39" spans="10:20" x14ac:dyDescent="0.25">
      <c r="J39" s="8"/>
      <c r="K39" s="8"/>
      <c r="L39" s="8"/>
      <c r="M39" s="52">
        <v>21.043793083290264</v>
      </c>
      <c r="N39" s="52">
        <v>0</v>
      </c>
      <c r="O39" s="52">
        <v>0.6937533185846968</v>
      </c>
      <c r="P39" s="52">
        <v>6.6188626600472301E-4</v>
      </c>
      <c r="Q39" s="52">
        <v>2.0807569656593191E-2</v>
      </c>
      <c r="R39" s="52">
        <v>4.8599221448226168E-4</v>
      </c>
      <c r="S39" s="52">
        <v>0.28429143209084712</v>
      </c>
      <c r="T39" s="8"/>
    </row>
    <row r="40" spans="10:20" x14ac:dyDescent="0.25">
      <c r="J40" s="8"/>
      <c r="K40" s="8"/>
      <c r="L40" s="8"/>
      <c r="M40" s="52">
        <v>22.043793083290264</v>
      </c>
      <c r="N40" s="52">
        <v>0</v>
      </c>
      <c r="O40" s="52">
        <v>0.6758410949782867</v>
      </c>
      <c r="P40" s="52">
        <v>4.9555784583237103E-4</v>
      </c>
      <c r="Q40" s="52">
        <v>2.1158403260004621E-2</v>
      </c>
      <c r="R40" s="52">
        <v>4.939961901427902E-4</v>
      </c>
      <c r="S40" s="52">
        <v>0.30201114653835759</v>
      </c>
      <c r="T40" s="8"/>
    </row>
    <row r="41" spans="10:20" x14ac:dyDescent="0.25">
      <c r="J41" s="8"/>
      <c r="K41" s="8"/>
      <c r="L41" s="8"/>
      <c r="M41" s="52">
        <v>23.043793083290264</v>
      </c>
      <c r="N41" s="52">
        <v>0</v>
      </c>
      <c r="O41" s="52">
        <v>0.65798158964546283</v>
      </c>
      <c r="P41" s="52">
        <v>3.6779958079151897E-4</v>
      </c>
      <c r="Q41" s="52">
        <v>2.141998464942101E-2</v>
      </c>
      <c r="R41" s="52">
        <v>4.9996395108067469E-4</v>
      </c>
      <c r="S41" s="52">
        <v>0.31973086098586806</v>
      </c>
      <c r="T41" s="8"/>
    </row>
    <row r="42" spans="10:20" x14ac:dyDescent="0.25">
      <c r="J42" s="8"/>
      <c r="K42" s="8"/>
      <c r="L42" s="8"/>
      <c r="M42" s="52">
        <v>24.043793083290264</v>
      </c>
      <c r="N42" s="52">
        <v>0</v>
      </c>
      <c r="O42" s="52">
        <v>0.64016131204982929</v>
      </c>
      <c r="P42" s="52">
        <v>2.7060990264187417E-4</v>
      </c>
      <c r="Q42" s="52">
        <v>2.1613326541887978E-2</v>
      </c>
      <c r="R42" s="52">
        <v>5.0437488488638349E-4</v>
      </c>
      <c r="S42" s="52">
        <v>0.33745057543337853</v>
      </c>
      <c r="T42" s="8"/>
    </row>
    <row r="43" spans="10:20" x14ac:dyDescent="0.25">
      <c r="J43" s="8"/>
      <c r="K43" s="8"/>
      <c r="L43" s="8"/>
      <c r="M43" s="52">
        <v>25.043793083290264</v>
      </c>
      <c r="N43" s="52">
        <v>0</v>
      </c>
      <c r="O43" s="52">
        <v>0.62236993099186178</v>
      </c>
      <c r="P43" s="52">
        <v>1.9737807224898507E-4</v>
      </c>
      <c r="Q43" s="52">
        <v>2.1754992981237922E-2</v>
      </c>
      <c r="R43" s="52">
        <v>5.0760688638636791E-4</v>
      </c>
      <c r="S43" s="52">
        <v>0.355170289880889</v>
      </c>
      <c r="T43" s="8"/>
    </row>
    <row r="44" spans="10:20" x14ac:dyDescent="0.25">
      <c r="M44" s="52">
        <v>26.043793083290264</v>
      </c>
      <c r="N44" s="52">
        <v>0</v>
      </c>
      <c r="O44" s="52">
        <v>0.60459962290024116</v>
      </c>
      <c r="P44" s="52">
        <v>1.4271911712082422E-4</v>
      </c>
      <c r="Q44" s="52">
        <v>2.1857897890903952E-2</v>
      </c>
      <c r="R44" s="52">
        <v>5.099545759585948E-4</v>
      </c>
      <c r="S44" s="52">
        <v>0.37289000432839947</v>
      </c>
    </row>
    <row r="45" spans="10:20" x14ac:dyDescent="0.25">
      <c r="M45" s="52">
        <v>27.043793083290264</v>
      </c>
      <c r="N45" s="52">
        <v>0</v>
      </c>
      <c r="O45" s="52">
        <v>0.58684452851911384</v>
      </c>
      <c r="P45" s="52">
        <v>1.0230509242937358E-4</v>
      </c>
      <c r="Q45" s="52">
        <v>2.1932001243119378E-2</v>
      </c>
      <c r="R45" s="52">
        <v>5.1164518205142192E-4</v>
      </c>
      <c r="S45" s="52">
        <v>0.39060971877590994</v>
      </c>
    </row>
    <row r="46" spans="10:20" x14ac:dyDescent="0.25">
      <c r="M46" s="52">
        <v>28.043793083290264</v>
      </c>
      <c r="N46" s="52">
        <v>0</v>
      </c>
      <c r="O46" s="52">
        <v>0.56910030771938158</v>
      </c>
      <c r="P46" s="52">
        <v>7.2702100501372506E-5</v>
      </c>
      <c r="Q46" s="52">
        <v>2.1984903662747163E-2</v>
      </c>
      <c r="R46" s="52">
        <v>5.1285210657337908E-4</v>
      </c>
      <c r="S46" s="52">
        <v>0.40832943322342041</v>
      </c>
    </row>
    <row r="47" spans="10:20" x14ac:dyDescent="0.25">
      <c r="M47" s="52">
        <v>29.043793083290264</v>
      </c>
      <c r="N47" s="52">
        <v>0</v>
      </c>
      <c r="O47" s="52">
        <v>0.55136378057835733</v>
      </c>
      <c r="P47" s="52">
        <v>5.1219251750818887E-5</v>
      </c>
      <c r="Q47" s="52">
        <v>2.2022345011900053E-2</v>
      </c>
      <c r="R47" s="52">
        <v>5.1370629968487994E-4</v>
      </c>
      <c r="S47" s="52">
        <v>0.42604914767093088</v>
      </c>
    </row>
    <row r="48" spans="10:20" x14ac:dyDescent="0.25">
      <c r="M48" s="52">
        <v>30.043793083290264</v>
      </c>
      <c r="N48" s="52">
        <v>0</v>
      </c>
      <c r="O48" s="52">
        <v>0.53363264243045871</v>
      </c>
      <c r="P48" s="52">
        <v>3.5773171821001008E-5</v>
      </c>
      <c r="Q48" s="52">
        <v>2.2048615454020939E-2</v>
      </c>
      <c r="R48" s="52">
        <v>5.1430563788191206E-4</v>
      </c>
      <c r="S48" s="52">
        <v>0.44376886211844135</v>
      </c>
    </row>
    <row r="49" spans="13:19" x14ac:dyDescent="0.25">
      <c r="M49" s="52">
        <v>31.043793083290264</v>
      </c>
      <c r="N49" s="52">
        <v>0</v>
      </c>
      <c r="O49" s="52">
        <v>0.51590524095555534</v>
      </c>
      <c r="P49" s="52">
        <v>2.4769690674840484E-5</v>
      </c>
      <c r="Q49" s="52">
        <v>2.2066889065378233E-2</v>
      </c>
      <c r="R49" s="52">
        <v>5.1472253506368575E-4</v>
      </c>
      <c r="S49" s="52">
        <v>0.46148857656595182</v>
      </c>
    </row>
    <row r="50" spans="13:19" x14ac:dyDescent="0.25">
      <c r="M50" s="52">
        <v>32.043793083290268</v>
      </c>
      <c r="N50" s="52">
        <v>0</v>
      </c>
      <c r="O50" s="52">
        <v>0.49818040426234472</v>
      </c>
      <c r="P50" s="52">
        <v>1.7002911954527381E-5</v>
      </c>
      <c r="Q50" s="52">
        <v>2.2079490596392852E-2</v>
      </c>
      <c r="R50" s="52">
        <v>5.1501002846952154E-4</v>
      </c>
      <c r="S50" s="52">
        <v>0.4792082910134623</v>
      </c>
    </row>
    <row r="51" spans="13:19" x14ac:dyDescent="0.25">
      <c r="M51" s="52">
        <v>33.043793083290268</v>
      </c>
      <c r="N51" s="52">
        <v>0</v>
      </c>
      <c r="O51" s="52">
        <v>0.48045731011924103</v>
      </c>
      <c r="P51" s="52">
        <v>1.157087177867801E-5</v>
      </c>
      <c r="Q51" s="52">
        <v>2.2088105783855005E-2</v>
      </c>
      <c r="R51" s="52">
        <v>5.1520657677643243E-4</v>
      </c>
      <c r="S51" s="52">
        <v>0.49692800546097277</v>
      </c>
    </row>
    <row r="52" spans="13:19" x14ac:dyDescent="0.25">
      <c r="M52" s="52">
        <v>34.043793083290268</v>
      </c>
      <c r="N52" s="52">
        <v>0</v>
      </c>
      <c r="O52" s="52">
        <v>0.46273538781473156</v>
      </c>
      <c r="P52" s="52">
        <v>7.8063717238182113E-6</v>
      </c>
      <c r="Q52" s="52">
        <v>2.209394492576287E-2</v>
      </c>
      <c r="R52" s="52">
        <v>5.1533979192245737E-4</v>
      </c>
      <c r="S52" s="52">
        <v>0.51464771990848324</v>
      </c>
    </row>
    <row r="53" spans="13:19" x14ac:dyDescent="0.25">
      <c r="M53" s="52">
        <v>35.043793083290268</v>
      </c>
      <c r="N53" s="52">
        <v>0</v>
      </c>
      <c r="O53" s="52">
        <v>0.44501424546985524</v>
      </c>
      <c r="P53" s="52">
        <v>5.2212316949863589E-6</v>
      </c>
      <c r="Q53" s="52">
        <v>2.2097868451201416E-2</v>
      </c>
      <c r="R53" s="52">
        <v>5.1542930387857625E-4</v>
      </c>
      <c r="S53" s="52">
        <v>0.53236743435599365</v>
      </c>
    </row>
    <row r="54" spans="13:19" x14ac:dyDescent="0.25">
      <c r="M54" s="52">
        <v>36.043793083290268</v>
      </c>
      <c r="N54" s="52">
        <v>0</v>
      </c>
      <c r="O54" s="52">
        <v>0.42729361689417128</v>
      </c>
      <c r="P54" s="52">
        <v>3.4620827779079265E-6</v>
      </c>
      <c r="Q54" s="52">
        <v>2.2100482100075734E-2</v>
      </c>
      <c r="R54" s="52">
        <v>5.1548893209483538E-4</v>
      </c>
      <c r="S54" s="52">
        <v>0.55008714880350407</v>
      </c>
    </row>
    <row r="55" spans="13:19" x14ac:dyDescent="0.25">
      <c r="M55" s="52">
        <v>37.043793083290268</v>
      </c>
      <c r="N55" s="52">
        <v>0</v>
      </c>
      <c r="O55" s="52">
        <v>0.40957332322261925</v>
      </c>
      <c r="P55" s="52">
        <v>2.2758455273272655E-6</v>
      </c>
      <c r="Q55" s="52">
        <v>2.2102208182244759E-2</v>
      </c>
      <c r="R55" s="52">
        <v>5.1552831121797133E-4</v>
      </c>
      <c r="S55" s="52">
        <v>0.56780686325101448</v>
      </c>
    </row>
    <row r="56" spans="13:19" x14ac:dyDescent="0.25">
      <c r="M56" s="52">
        <v>38.043793083290268</v>
      </c>
      <c r="N56" s="52">
        <v>0</v>
      </c>
      <c r="O56" s="52">
        <v>0.39185324556852102</v>
      </c>
      <c r="P56" s="52">
        <v>1.4831635528725405E-6</v>
      </c>
      <c r="Q56" s="52">
        <v>2.210333828837931E-2</v>
      </c>
      <c r="R56" s="52">
        <v>5.1555409364561458E-4</v>
      </c>
      <c r="S56" s="52">
        <v>0.5855265776985249</v>
      </c>
    </row>
    <row r="57" spans="13:19" x14ac:dyDescent="0.25">
      <c r="M57" s="52">
        <v>39.043793083290268</v>
      </c>
      <c r="N57" s="52">
        <v>0</v>
      </c>
      <c r="O57" s="52">
        <v>0.3741333057705607</v>
      </c>
      <c r="P57" s="52">
        <v>9.5824441864623105E-7</v>
      </c>
      <c r="Q57" s="52">
        <v>2.2104071822984017E-2</v>
      </c>
      <c r="R57" s="52">
        <v>5.1557082862500414E-4</v>
      </c>
      <c r="S57" s="52">
        <v>0.60324629214603531</v>
      </c>
    </row>
    <row r="58" spans="13:19" x14ac:dyDescent="0.25">
      <c r="M58" s="52">
        <v>40.043793083290268</v>
      </c>
      <c r="N58" s="52">
        <v>0</v>
      </c>
      <c r="O58" s="52">
        <v>0.35641345300440957</v>
      </c>
      <c r="P58" s="52">
        <v>6.137684936781097E-7</v>
      </c>
      <c r="Q58" s="52">
        <v>2.2104543848677667E-2</v>
      </c>
      <c r="R58" s="52">
        <v>5.1558159749698904E-4</v>
      </c>
      <c r="S58" s="52">
        <v>0.62096600659354573</v>
      </c>
    </row>
    <row r="59" spans="13:19" x14ac:dyDescent="0.25">
      <c r="M59" s="52">
        <v>41.043793083290268</v>
      </c>
      <c r="N59" s="52">
        <v>0</v>
      </c>
      <c r="O59" s="52">
        <v>0.3386936545860279</v>
      </c>
      <c r="P59" s="52">
        <v>3.8973908923088993E-7</v>
      </c>
      <c r="Q59" s="52">
        <v>2.2104844978918355E-2</v>
      </c>
      <c r="R59" s="52">
        <v>5.1558846753193915E-4</v>
      </c>
      <c r="S59" s="52">
        <v>0.63868572104105614</v>
      </c>
    </row>
    <row r="60" spans="13:19" x14ac:dyDescent="0.25">
      <c r="M60" s="52">
        <v>42.043793083290268</v>
      </c>
      <c r="N60" s="52">
        <v>0</v>
      </c>
      <c r="O60" s="52">
        <v>0.32097388973092311</v>
      </c>
      <c r="P60" s="52">
        <v>2.4534909617167607E-7</v>
      </c>
      <c r="Q60" s="52">
        <v>2.210503543148936E-2</v>
      </c>
      <c r="R60" s="52">
        <v>5.1559281254828879E-4</v>
      </c>
      <c r="S60" s="52">
        <v>0.65640543548856656</v>
      </c>
    </row>
    <row r="61" spans="13:19" x14ac:dyDescent="0.25">
      <c r="M61" s="52">
        <v>43.043793083290268</v>
      </c>
      <c r="N61" s="52">
        <v>0</v>
      </c>
      <c r="O61" s="52">
        <v>0.30325414537049444</v>
      </c>
      <c r="P61" s="52">
        <v>1.5312148069818512E-7</v>
      </c>
      <c r="Q61" s="52">
        <v>2.2105154847643221E-2</v>
      </c>
      <c r="R61" s="52">
        <v>5.1559553692810786E-4</v>
      </c>
      <c r="S61" s="52">
        <v>0.67412514993607697</v>
      </c>
    </row>
    <row r="62" spans="13:19" x14ac:dyDescent="0.25">
      <c r="M62" s="52">
        <v>44.043793083290268</v>
      </c>
      <c r="N62" s="52">
        <v>0</v>
      </c>
      <c r="O62" s="52">
        <v>0.28553441338128871</v>
      </c>
      <c r="P62" s="52">
        <v>9.4739039922052916E-8</v>
      </c>
      <c r="Q62" s="52">
        <v>2.210522907826952E-2</v>
      </c>
      <c r="R62" s="52">
        <v>5.1559723043785263E-4</v>
      </c>
      <c r="S62" s="52">
        <v>0.69184486438358739</v>
      </c>
    </row>
    <row r="63" spans="13:19" x14ac:dyDescent="0.25">
      <c r="M63" s="52">
        <v>45.043793083290268</v>
      </c>
      <c r="N63" s="52">
        <v>0</v>
      </c>
      <c r="O63" s="52">
        <v>0.26781468877218667</v>
      </c>
      <c r="P63" s="52">
        <v>5.8111633361222438E-8</v>
      </c>
      <c r="Q63" s="52">
        <v>2.2105274823625551E-2</v>
      </c>
      <c r="R63" s="52">
        <v>5.1559827407994584E-4</v>
      </c>
      <c r="S63" s="52">
        <v>0.7095645788310978</v>
      </c>
    </row>
    <row r="64" spans="13:19" x14ac:dyDescent="0.25">
      <c r="M64" s="52">
        <v>46.043793083290268</v>
      </c>
      <c r="N64" s="52">
        <v>0</v>
      </c>
      <c r="O64" s="52">
        <v>0.25009496851271718</v>
      </c>
      <c r="P64" s="52">
        <v>3.5337715900395421E-8</v>
      </c>
      <c r="Q64" s="52">
        <v>2.2105302771885833E-2</v>
      </c>
      <c r="R64" s="52">
        <v>5.1559891169616304E-4</v>
      </c>
      <c r="S64" s="52">
        <v>0.72728429327860822</v>
      </c>
    </row>
    <row r="65" spans="13:19" x14ac:dyDescent="0.25">
      <c r="M65" s="52">
        <v>47.043793083290268</v>
      </c>
      <c r="N65" s="52">
        <v>0</v>
      </c>
      <c r="O65" s="52">
        <v>0.23237525078498364</v>
      </c>
      <c r="P65" s="52">
        <v>2.1303708225765948E-8</v>
      </c>
      <c r="Q65" s="52">
        <v>2.2105319699917685E-2</v>
      </c>
      <c r="R65" s="52">
        <v>5.1559929789507216E-4</v>
      </c>
      <c r="S65" s="52">
        <v>0.74500400772611863</v>
      </c>
    </row>
    <row r="66" spans="13:19" x14ac:dyDescent="0.25">
      <c r="M66" s="52">
        <v>48.043793083290268</v>
      </c>
      <c r="N66" s="52">
        <v>0</v>
      </c>
      <c r="O66" s="52">
        <v>0.21465553451191188</v>
      </c>
      <c r="P66" s="52">
        <v>1.2732489503010997E-8</v>
      </c>
      <c r="Q66" s="52">
        <v>2.2105329864794531E-2</v>
      </c>
      <c r="R66" s="52">
        <v>5.1559952979824818E-4</v>
      </c>
      <c r="S66" s="52">
        <v>0.76272372217362905</v>
      </c>
    </row>
    <row r="67" spans="13:19" x14ac:dyDescent="0.25">
      <c r="M67" s="52">
        <v>49.043793083290268</v>
      </c>
      <c r="N67" s="52">
        <v>0</v>
      </c>
      <c r="O67" s="52">
        <v>0.19693581906343899</v>
      </c>
      <c r="P67" s="52">
        <v>7.5441948424559487E-9</v>
      </c>
      <c r="Q67" s="52">
        <v>2.2105335915998461E-2</v>
      </c>
      <c r="R67" s="52">
        <v>5.1559966785141213E-4</v>
      </c>
      <c r="S67" s="52">
        <v>0.78044343662113946</v>
      </c>
    </row>
    <row r="68" spans="13:19" x14ac:dyDescent="0.25">
      <c r="M68" s="52">
        <v>50.043793083290268</v>
      </c>
      <c r="N68" s="52">
        <v>0</v>
      </c>
      <c r="O68" s="52">
        <v>0.17921610407582106</v>
      </c>
      <c r="P68" s="52">
        <v>4.4315328805398072E-9</v>
      </c>
      <c r="Q68" s="52">
        <v>2.2105339487291799E-2</v>
      </c>
      <c r="R68" s="52">
        <v>5.1559974932748704E-4</v>
      </c>
      <c r="S68" s="52">
        <v>0.79816315106864988</v>
      </c>
    </row>
    <row r="69" spans="13:19" x14ac:dyDescent="0.25">
      <c r="M69" s="52">
        <v>51.043793083290268</v>
      </c>
      <c r="N69" s="52">
        <v>0</v>
      </c>
      <c r="O69" s="52">
        <v>0.1614963893419244</v>
      </c>
      <c r="P69" s="52">
        <v>2.580694718808436E-9</v>
      </c>
      <c r="Q69" s="52">
        <v>2.2105341576844757E-2</v>
      </c>
      <c r="R69" s="52">
        <v>5.155997969988926E-4</v>
      </c>
      <c r="S69" s="52">
        <v>0.81588286551616029</v>
      </c>
    </row>
    <row r="70" spans="13:19" x14ac:dyDescent="0.25">
      <c r="M70" s="52">
        <v>52.043793083290268</v>
      </c>
      <c r="N70" s="52">
        <v>0</v>
      </c>
      <c r="O70" s="52">
        <v>0.14377667474547967</v>
      </c>
      <c r="P70" s="52">
        <v>1.4899131061565746E-9</v>
      </c>
      <c r="Q70" s="52">
        <v>2.2105342788908407E-2</v>
      </c>
      <c r="R70" s="52">
        <v>5.1559982465111253E-4</v>
      </c>
      <c r="S70" s="52">
        <v>0.83360257996367071</v>
      </c>
    </row>
    <row r="71" spans="13:19" x14ac:dyDescent="0.25">
      <c r="M71" s="52">
        <v>53.043793083290268</v>
      </c>
      <c r="N71" s="52">
        <v>0</v>
      </c>
      <c r="O71" s="52">
        <v>0.12605696022220583</v>
      </c>
      <c r="P71" s="52">
        <v>8.5276030673915414E-10</v>
      </c>
      <c r="Q71" s="52">
        <v>2.210534348592277E-2</v>
      </c>
      <c r="R71" s="52">
        <v>5.1559984055291302E-4</v>
      </c>
      <c r="S71" s="52">
        <v>0.85132229441118112</v>
      </c>
    </row>
    <row r="72" spans="13:19" x14ac:dyDescent="0.25">
      <c r="M72" s="52">
        <v>54.043793083290268</v>
      </c>
      <c r="N72" s="52">
        <v>0</v>
      </c>
      <c r="O72" s="52">
        <v>0.10833724573713636</v>
      </c>
      <c r="P72" s="52">
        <v>4.8387683177010275E-10</v>
      </c>
      <c r="Q72" s="52">
        <v>2.210534388329943E-2</v>
      </c>
      <c r="R72" s="52">
        <v>5.1559984961872959E-4</v>
      </c>
      <c r="S72" s="52">
        <v>0.86904200885869154</v>
      </c>
    </row>
    <row r="73" spans="13:19" x14ac:dyDescent="0.25">
      <c r="M73" s="52">
        <v>55.043793083290268</v>
      </c>
      <c r="N73" s="52">
        <v>0</v>
      </c>
      <c r="O73" s="52">
        <v>9.0617531271582133E-2</v>
      </c>
      <c r="P73" s="52">
        <v>2.7219778481726749E-10</v>
      </c>
      <c r="Q73" s="52">
        <v>2.2105344107898207E-2</v>
      </c>
      <c r="R73" s="52">
        <v>5.1559985474276316E-4</v>
      </c>
      <c r="S73" s="52">
        <v>0.88676172330620195</v>
      </c>
    </row>
    <row r="74" spans="13:19" x14ac:dyDescent="0.25">
      <c r="M74" s="52">
        <v>56.043793083290268</v>
      </c>
      <c r="N74" s="52">
        <v>0</v>
      </c>
      <c r="O74" s="52">
        <v>7.2897816815745586E-2</v>
      </c>
      <c r="P74" s="52">
        <v>1.5180160072249879E-10</v>
      </c>
      <c r="Q74" s="52">
        <v>2.2105344233749279E-2</v>
      </c>
      <c r="R74" s="52">
        <v>5.1559985761395028E-4</v>
      </c>
      <c r="S74" s="52">
        <v>0.90448143775371237</v>
      </c>
    </row>
    <row r="75" spans="13:19" x14ac:dyDescent="0.25">
      <c r="M75" s="52">
        <v>57.043793083290268</v>
      </c>
      <c r="N75" s="52">
        <v>0</v>
      </c>
      <c r="O75" s="52">
        <v>5.5178102364601203E-2</v>
      </c>
      <c r="P75" s="52">
        <v>8.3928648489640745E-11</v>
      </c>
      <c r="Q75" s="52">
        <v>2.2105344303661168E-2</v>
      </c>
      <c r="R75" s="52">
        <v>5.155998592089317E-4</v>
      </c>
      <c r="S75" s="52">
        <v>0.92220115220122278</v>
      </c>
    </row>
    <row r="76" spans="13:19" x14ac:dyDescent="0.25">
      <c r="M76" s="52">
        <v>58.043793083290268</v>
      </c>
      <c r="N76" s="52">
        <v>0</v>
      </c>
      <c r="O76" s="52">
        <v>3.7458387915635383E-2</v>
      </c>
      <c r="P76" s="52">
        <v>4.6003019452893012E-11</v>
      </c>
      <c r="Q76" s="52">
        <v>2.2105344342163751E-2</v>
      </c>
      <c r="R76" s="52">
        <v>5.1559986008733593E-4</v>
      </c>
      <c r="S76" s="52">
        <v>0.9399208666487332</v>
      </c>
    </row>
    <row r="77" spans="13:19" x14ac:dyDescent="0.25">
      <c r="M77" s="52">
        <v>59.043793083290268</v>
      </c>
      <c r="N77" s="52">
        <v>0</v>
      </c>
      <c r="O77" s="52">
        <v>1.9738673467628393E-2</v>
      </c>
      <c r="P77" s="52">
        <v>2.4997973345249275E-11</v>
      </c>
      <c r="Q77" s="52">
        <v>2.2105344363185724E-2</v>
      </c>
      <c r="R77" s="52">
        <v>5.1559986056693471E-4</v>
      </c>
      <c r="S77" s="52">
        <v>0.95764058109624361</v>
      </c>
    </row>
    <row r="78" spans="13:19" x14ac:dyDescent="0.25">
      <c r="M78" s="52">
        <v>60.043793083290268</v>
      </c>
      <c r="N78" s="52">
        <v>0</v>
      </c>
      <c r="O78" s="52">
        <v>2.0189590200105079E-3</v>
      </c>
      <c r="P78" s="52">
        <v>1.3466841600462603E-11</v>
      </c>
      <c r="Q78" s="52">
        <v>2.2105344374564666E-2</v>
      </c>
      <c r="R78" s="52">
        <v>5.1559986082653586E-4</v>
      </c>
      <c r="S78" s="52">
        <v>0.97536029554375403</v>
      </c>
    </row>
    <row r="79" spans="13:19" x14ac:dyDescent="0.25">
      <c r="M79" s="52">
        <v>60.142108553720746</v>
      </c>
      <c r="N79" s="52">
        <v>0</v>
      </c>
      <c r="O79" s="52">
        <v>2.7683695820903526E-4</v>
      </c>
      <c r="P79" s="52">
        <v>1.266629684440837E-11</v>
      </c>
      <c r="Q79" s="52">
        <v>2.2105344375348064E-2</v>
      </c>
      <c r="R79" s="52">
        <v>5.1559986084440839E-4</v>
      </c>
      <c r="S79" s="52">
        <v>0.97710241760555483</v>
      </c>
    </row>
    <row r="80" spans="13:19" x14ac:dyDescent="0.25">
      <c r="M80" s="52">
        <v>60.145151587777285</v>
      </c>
      <c r="N80" s="52">
        <v>0</v>
      </c>
      <c r="O80" s="52">
        <v>2.2291526367314226E-4</v>
      </c>
      <c r="P80" s="52">
        <v>1.2642276018208898E-11</v>
      </c>
      <c r="Q80" s="52">
        <v>2.2105344375371552E-2</v>
      </c>
      <c r="R80" s="52">
        <v>5.1559986084494431E-4</v>
      </c>
      <c r="S80" s="52">
        <v>0.97715633930009071</v>
      </c>
    </row>
    <row r="81" spans="13:19" x14ac:dyDescent="0.25">
      <c r="M81" s="52">
        <v>60.148194621833824</v>
      </c>
      <c r="N81" s="52">
        <v>0</v>
      </c>
      <c r="O81" s="52">
        <v>1.6899356913725039E-4</v>
      </c>
      <c r="P81" s="52">
        <v>1.2618299734582723E-11</v>
      </c>
      <c r="Q81" s="52">
        <v>2.2105344375394999E-2</v>
      </c>
      <c r="R81" s="52">
        <v>5.1559986084547915E-4</v>
      </c>
      <c r="S81" s="52">
        <v>0.9772102609946266</v>
      </c>
    </row>
    <row r="82" spans="13:19" x14ac:dyDescent="0.25">
      <c r="M82" s="52">
        <v>60.153505519032812</v>
      </c>
      <c r="N82" s="52">
        <v>0</v>
      </c>
      <c r="O82" s="52">
        <v>7.4885987311025306E-5</v>
      </c>
      <c r="P82" s="52">
        <v>1.257656125989125E-11</v>
      </c>
      <c r="Q82" s="52">
        <v>2.210534437543581E-2</v>
      </c>
      <c r="R82" s="52">
        <v>5.1559986084641026E-4</v>
      </c>
      <c r="S82" s="52">
        <v>0.97730436857645286</v>
      </c>
    </row>
    <row r="83" spans="13:19" x14ac:dyDescent="0.25">
      <c r="M83" s="52">
        <v>60.154762609522294</v>
      </c>
      <c r="N83" s="52">
        <v>0</v>
      </c>
      <c r="O83" s="52">
        <v>5.2610702802755499E-5</v>
      </c>
      <c r="P83" s="52">
        <v>1.2566701529254724E-11</v>
      </c>
      <c r="Q83" s="52">
        <v>2.2105344375445451E-2</v>
      </c>
      <c r="R83" s="52">
        <v>5.1559986084663025E-4</v>
      </c>
      <c r="S83" s="52">
        <v>0.97732664386096113</v>
      </c>
    </row>
    <row r="84" spans="13:19" x14ac:dyDescent="0.25">
      <c r="M84" s="52">
        <v>60.156956564054404</v>
      </c>
      <c r="N84" s="52">
        <v>0</v>
      </c>
      <c r="O84" s="52">
        <v>1.3734454982886423E-5</v>
      </c>
      <c r="P84" s="52">
        <v>1.2549511800947592E-11</v>
      </c>
      <c r="Q84" s="52">
        <v>2.2105344375462258E-2</v>
      </c>
      <c r="R84" s="52">
        <v>5.1559986084701373E-4</v>
      </c>
      <c r="S84" s="52">
        <v>0.97736552010878097</v>
      </c>
    </row>
    <row r="85" spans="13:19" x14ac:dyDescent="0.25">
      <c r="M85" s="52">
        <v>60.157597385634318</v>
      </c>
      <c r="N85" s="52">
        <v>0</v>
      </c>
      <c r="O85" s="52">
        <v>2.3792795750243289E-6</v>
      </c>
      <c r="P85" s="52">
        <v>1.2544495276040248E-11</v>
      </c>
      <c r="Q85" s="52">
        <v>2.2105344375467163E-2</v>
      </c>
      <c r="R85" s="52">
        <v>5.1559986084712562E-4</v>
      </c>
      <c r="S85" s="52">
        <v>0.97737687528418882</v>
      </c>
    </row>
    <row r="86" spans="13:19" x14ac:dyDescent="0.25">
      <c r="M86" s="52">
        <v>60.157684522014648</v>
      </c>
      <c r="N86" s="52">
        <v>0</v>
      </c>
      <c r="O86" s="52">
        <v>8.3524779752717522E-7</v>
      </c>
      <c r="P86" s="52">
        <v>1.2543813300301317E-11</v>
      </c>
      <c r="Q86" s="52">
        <v>2.2105344375467829E-2</v>
      </c>
      <c r="R86" s="52">
        <v>5.155998608471408E-4</v>
      </c>
      <c r="S86" s="52">
        <v>0.97737841931596636</v>
      </c>
    </row>
    <row r="87" spans="13:19" x14ac:dyDescent="0.25">
      <c r="M87" s="52">
        <v>60.157776229848515</v>
      </c>
      <c r="N87" s="52">
        <v>0</v>
      </c>
      <c r="O87" s="52">
        <v>0</v>
      </c>
      <c r="P87" s="52">
        <v>1.2543095585171107E-11</v>
      </c>
      <c r="Q87" s="52">
        <v>2.210534437546853E-2</v>
      </c>
      <c r="R87" s="52">
        <v>5.1559986084715684E-4</v>
      </c>
      <c r="S87" s="52">
        <v>0.97737929745672381</v>
      </c>
    </row>
    <row r="88" spans="13:19" x14ac:dyDescent="0.25">
      <c r="M88" s="52">
        <v>60.157868365283036</v>
      </c>
      <c r="N88" s="52">
        <v>0</v>
      </c>
      <c r="O88" s="52">
        <v>0</v>
      </c>
      <c r="P88" s="52">
        <v>1.2542374564846794E-11</v>
      </c>
      <c r="Q88" s="52">
        <v>2.2105344375469235E-2</v>
      </c>
      <c r="R88" s="52">
        <v>5.1559986084717289E-4</v>
      </c>
      <c r="S88" s="52">
        <v>0.97737929745672381</v>
      </c>
    </row>
    <row r="89" spans="13:19" x14ac:dyDescent="0.25">
      <c r="M89" s="52">
        <v>61.157868365283036</v>
      </c>
      <c r="N89" s="52">
        <v>0</v>
      </c>
      <c r="O89" s="52">
        <v>0</v>
      </c>
      <c r="P89" s="52">
        <v>6.7209974623337115E-12</v>
      </c>
      <c r="Q89" s="52">
        <v>2.2105344381160765E-2</v>
      </c>
      <c r="R89" s="52">
        <v>5.1559986097702041E-4</v>
      </c>
      <c r="S89" s="52">
        <v>0.97737929745672381</v>
      </c>
    </row>
    <row r="90" spans="13:19" x14ac:dyDescent="0.25">
      <c r="M90" s="52">
        <v>62.157868365283036</v>
      </c>
      <c r="N90" s="52">
        <v>0</v>
      </c>
      <c r="O90" s="52">
        <v>0</v>
      </c>
      <c r="P90" s="52">
        <v>3.6015354712258146E-12</v>
      </c>
      <c r="Q90" s="52">
        <v>2.2105344384210645E-2</v>
      </c>
      <c r="R90" s="52">
        <v>5.1559986104660093E-4</v>
      </c>
      <c r="S90" s="52">
        <v>0.97737929745672381</v>
      </c>
    </row>
    <row r="91" spans="13:19" x14ac:dyDescent="0.25">
      <c r="M91" s="52">
        <v>63.157868365283036</v>
      </c>
      <c r="N91" s="52">
        <v>0</v>
      </c>
      <c r="O91" s="52">
        <v>0</v>
      </c>
      <c r="P91" s="52">
        <v>1.9299304639216237E-12</v>
      </c>
      <c r="Q91" s="52">
        <v>2.2105344385844963E-2</v>
      </c>
      <c r="R91" s="52">
        <v>5.1559986108388653E-4</v>
      </c>
      <c r="S91" s="52">
        <v>0.97737929745672381</v>
      </c>
    </row>
    <row r="92" spans="13:19" x14ac:dyDescent="0.25">
      <c r="M92" s="52">
        <v>64.157868365283036</v>
      </c>
      <c r="N92" s="52">
        <v>0</v>
      </c>
      <c r="O92" s="52">
        <v>0</v>
      </c>
      <c r="P92" s="52">
        <v>1.034178789944007E-12</v>
      </c>
      <c r="Q92" s="52">
        <v>2.2105344386720734E-2</v>
      </c>
      <c r="R92" s="52">
        <v>5.1559986110386654E-4</v>
      </c>
      <c r="S92" s="52">
        <v>0.97737929745672381</v>
      </c>
    </row>
    <row r="93" spans="13:19" x14ac:dyDescent="0.25">
      <c r="M93" s="52">
        <v>65.157868365283036</v>
      </c>
      <c r="N93" s="52">
        <v>0</v>
      </c>
      <c r="O93" s="52">
        <v>0</v>
      </c>
      <c r="P93" s="52">
        <v>5.5417839635360333E-13</v>
      </c>
      <c r="Q93" s="52">
        <v>2.2105344387190029E-2</v>
      </c>
      <c r="R93" s="52">
        <v>5.1559986111457303E-4</v>
      </c>
      <c r="S93" s="52">
        <v>0.97737929745672381</v>
      </c>
    </row>
    <row r="94" spans="13:19" x14ac:dyDescent="0.25">
      <c r="M94" s="52">
        <v>66.157868365283036</v>
      </c>
      <c r="N94" s="52">
        <v>0</v>
      </c>
      <c r="O94" s="52">
        <v>0</v>
      </c>
      <c r="P94" s="52">
        <v>2.9696383059807229E-13</v>
      </c>
      <c r="Q94" s="52">
        <v>2.2105344387441505E-2</v>
      </c>
      <c r="R94" s="52">
        <v>5.1559986112031031E-4</v>
      </c>
      <c r="S94" s="52">
        <v>0.97737929745672381</v>
      </c>
    </row>
    <row r="95" spans="13:19" x14ac:dyDescent="0.25">
      <c r="M95" s="52">
        <v>67.157868365283036</v>
      </c>
      <c r="N95" s="52">
        <v>0</v>
      </c>
      <c r="O95" s="52">
        <v>0</v>
      </c>
      <c r="P95" s="52">
        <v>1.5913200020740427E-13</v>
      </c>
      <c r="Q95" s="52">
        <v>2.2105344387576262E-2</v>
      </c>
      <c r="R95" s="52">
        <v>5.1559986112338467E-4</v>
      </c>
      <c r="S95" s="52">
        <v>0.97737929745672381</v>
      </c>
    </row>
    <row r="96" spans="13:19" x14ac:dyDescent="0.25">
      <c r="M96" s="52">
        <v>68.157868365283036</v>
      </c>
      <c r="N96" s="52">
        <v>0</v>
      </c>
      <c r="O96" s="52">
        <v>0</v>
      </c>
      <c r="P96" s="52">
        <v>8.5272989101096549E-14</v>
      </c>
      <c r="Q96" s="52">
        <v>2.2105344387648475E-2</v>
      </c>
      <c r="R96" s="52">
        <v>5.1559986112503212E-4</v>
      </c>
      <c r="S96" s="52">
        <v>0.97737929745672381</v>
      </c>
    </row>
    <row r="97" spans="13:19" x14ac:dyDescent="0.25">
      <c r="M97" s="52">
        <v>69.157868365283036</v>
      </c>
      <c r="N97" s="52">
        <v>0</v>
      </c>
      <c r="O97" s="52">
        <v>0</v>
      </c>
      <c r="P97" s="52">
        <v>4.569466016111447E-14</v>
      </c>
      <c r="Q97" s="52">
        <v>2.210534438768717E-2</v>
      </c>
      <c r="R97" s="52">
        <v>5.1559986112591487E-4</v>
      </c>
      <c r="S97" s="52">
        <v>0.97737929745672381</v>
      </c>
    </row>
    <row r="98" spans="13:19" x14ac:dyDescent="0.25">
      <c r="M98" s="52">
        <v>70</v>
      </c>
      <c r="N98" s="52">
        <v>0</v>
      </c>
      <c r="O98" s="52">
        <v>0</v>
      </c>
      <c r="P98" s="52">
        <v>2.7262600092954776E-14</v>
      </c>
      <c r="Q98" s="52">
        <v>2.2105344387705193E-2</v>
      </c>
      <c r="R98" s="52">
        <v>5.1559986112632589E-4</v>
      </c>
      <c r="S98" s="52">
        <v>0.97737929745672369</v>
      </c>
    </row>
    <row r="99" spans="13:19" x14ac:dyDescent="0.25">
      <c r="M99" s="52" t="e">
        <v>#N/A</v>
      </c>
      <c r="N99" s="52" t="e">
        <v>#N/A</v>
      </c>
      <c r="O99" s="52" t="e">
        <v>#N/A</v>
      </c>
      <c r="P99" s="52" t="e">
        <v>#N/A</v>
      </c>
      <c r="Q99" s="52" t="e">
        <v>#N/A</v>
      </c>
      <c r="R99" s="52" t="e">
        <v>#N/A</v>
      </c>
      <c r="S99" s="52" t="e">
        <v>#N/A</v>
      </c>
    </row>
    <row r="100" spans="13:19" x14ac:dyDescent="0.25">
      <c r="M100" s="52" t="e">
        <v>#N/A</v>
      </c>
      <c r="N100" s="52" t="e">
        <v>#N/A</v>
      </c>
      <c r="O100" s="52" t="e">
        <v>#N/A</v>
      </c>
      <c r="P100" s="52" t="e">
        <v>#N/A</v>
      </c>
      <c r="Q100" s="52" t="e">
        <v>#N/A</v>
      </c>
      <c r="R100" s="52" t="e">
        <v>#N/A</v>
      </c>
      <c r="S100" s="52" t="e">
        <v>#N/A</v>
      </c>
    </row>
    <row r="101" spans="13:19" x14ac:dyDescent="0.25">
      <c r="M101" s="52" t="e">
        <v>#N/A</v>
      </c>
      <c r="N101" s="52" t="e">
        <v>#N/A</v>
      </c>
      <c r="O101" s="52" t="e">
        <v>#N/A</v>
      </c>
      <c r="P101" s="52" t="e">
        <v>#N/A</v>
      </c>
      <c r="Q101" s="52" t="e">
        <v>#N/A</v>
      </c>
      <c r="R101" s="52" t="e">
        <v>#N/A</v>
      </c>
      <c r="S101" s="52" t="e">
        <v>#N/A</v>
      </c>
    </row>
    <row r="102" spans="13:19" x14ac:dyDescent="0.25">
      <c r="M102" s="52" t="e">
        <v>#N/A</v>
      </c>
      <c r="N102" s="52" t="e">
        <v>#N/A</v>
      </c>
      <c r="O102" s="52" t="e">
        <v>#N/A</v>
      </c>
      <c r="P102" s="52" t="e">
        <v>#N/A</v>
      </c>
      <c r="Q102" s="52" t="e">
        <v>#N/A</v>
      </c>
      <c r="R102" s="52" t="e">
        <v>#N/A</v>
      </c>
      <c r="S102" s="52" t="e">
        <v>#N/A</v>
      </c>
    </row>
    <row r="103" spans="13:19" x14ac:dyDescent="0.25">
      <c r="M103" s="52" t="e">
        <v>#N/A</v>
      </c>
      <c r="N103" s="52" t="e">
        <v>#N/A</v>
      </c>
      <c r="O103" s="52" t="e">
        <v>#N/A</v>
      </c>
      <c r="P103" s="52" t="e">
        <v>#N/A</v>
      </c>
      <c r="Q103" s="52" t="e">
        <v>#N/A</v>
      </c>
      <c r="R103" s="52" t="e">
        <v>#N/A</v>
      </c>
      <c r="S103" s="52" t="e">
        <v>#N/A</v>
      </c>
    </row>
    <row r="104" spans="13:19" x14ac:dyDescent="0.25">
      <c r="M104" s="52" t="e">
        <v>#N/A</v>
      </c>
      <c r="N104" s="52" t="e">
        <v>#N/A</v>
      </c>
      <c r="O104" s="52" t="e">
        <v>#N/A</v>
      </c>
      <c r="P104" s="52" t="e">
        <v>#N/A</v>
      </c>
      <c r="Q104" s="52" t="e">
        <v>#N/A</v>
      </c>
      <c r="R104" s="52" t="e">
        <v>#N/A</v>
      </c>
      <c r="S104" s="52" t="e">
        <v>#N/A</v>
      </c>
    </row>
    <row r="105" spans="13:19" x14ac:dyDescent="0.25">
      <c r="M105" s="52" t="e">
        <v>#N/A</v>
      </c>
      <c r="N105" s="52" t="e">
        <v>#N/A</v>
      </c>
      <c r="O105" s="52" t="e">
        <v>#N/A</v>
      </c>
      <c r="P105" s="52" t="e">
        <v>#N/A</v>
      </c>
      <c r="Q105" s="52" t="e">
        <v>#N/A</v>
      </c>
      <c r="R105" s="52" t="e">
        <v>#N/A</v>
      </c>
      <c r="S105" s="52" t="e">
        <v>#N/A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38039-5CE8-4034-88D1-8DD1FDB992D6}">
  <sheetPr codeName="Sheet21"/>
  <dimension ref="B1:AH502"/>
  <sheetViews>
    <sheetView zoomScale="85" zoomScaleNormal="85" workbookViewId="0">
      <selection activeCell="X23" sqref="X23"/>
    </sheetView>
  </sheetViews>
  <sheetFormatPr defaultColWidth="9.42578125" defaultRowHeight="15" x14ac:dyDescent="0.25"/>
  <cols>
    <col min="1" max="16384" width="9.42578125" style="52"/>
  </cols>
  <sheetData>
    <row r="1" spans="2:34" x14ac:dyDescent="0.25">
      <c r="C1" s="2"/>
      <c r="D1" s="2"/>
      <c r="N1" s="79" t="s">
        <v>11</v>
      </c>
      <c r="O1" s="79"/>
      <c r="P1" s="79"/>
      <c r="Q1" s="79"/>
      <c r="R1" s="79"/>
      <c r="S1" s="79"/>
    </row>
    <row r="2" spans="2:34" x14ac:dyDescent="0.25">
      <c r="C2" s="2"/>
      <c r="D2" s="2"/>
      <c r="M2" s="52" t="s">
        <v>0</v>
      </c>
      <c r="N2" s="52" t="s">
        <v>45</v>
      </c>
      <c r="O2" s="52" t="s">
        <v>46</v>
      </c>
      <c r="P2" s="52" t="s">
        <v>47</v>
      </c>
      <c r="Q2" s="52" t="s">
        <v>48</v>
      </c>
      <c r="R2" s="52" t="s">
        <v>49</v>
      </c>
      <c r="S2" s="52" t="s">
        <v>50</v>
      </c>
      <c r="AC2" s="52">
        <f>MATCH(X7,P3:P502,0) + 2</f>
        <v>12</v>
      </c>
      <c r="AE2" s="52" t="s">
        <v>68</v>
      </c>
    </row>
    <row r="3" spans="2:34" x14ac:dyDescent="0.25">
      <c r="B3" s="52" t="s">
        <v>1</v>
      </c>
      <c r="C3" s="10">
        <v>0</v>
      </c>
      <c r="D3" s="2"/>
      <c r="E3" s="52" t="s">
        <v>30</v>
      </c>
      <c r="F3" s="10">
        <f>'DATA FITTING (2S)'!G3</f>
        <v>0</v>
      </c>
      <c r="H3" s="52" t="s">
        <v>1</v>
      </c>
      <c r="I3" s="10">
        <f>I14*I13</f>
        <v>1.7719714447510467E-2</v>
      </c>
      <c r="J3" s="52">
        <f>I3*C11</f>
        <v>2000000</v>
      </c>
      <c r="K3" s="81" t="s">
        <v>69</v>
      </c>
      <c r="L3" s="81"/>
      <c r="M3" s="52">
        <f t="array" ref="M3:S502">ODESOLN2_RKF45(5,70,500,0.1,C14,C15,C16,C17,C18,C19,I3,I4,I5,I6,I7,I8,F3,F4,F5,F6,F7,F8,F9,F10)</f>
        <v>5</v>
      </c>
      <c r="N3" s="52">
        <v>0.24673704225551346</v>
      </c>
      <c r="O3" s="52">
        <v>0.74706540920405606</v>
      </c>
      <c r="P3" s="52">
        <v>5.5962149249321499E-4</v>
      </c>
      <c r="Q3" s="52">
        <v>5.5011382819860118E-3</v>
      </c>
      <c r="R3" s="52">
        <v>1.3678876595104282E-4</v>
      </c>
      <c r="S3" s="52">
        <v>0</v>
      </c>
      <c r="AC3" s="52">
        <f>COUNT(P3:P502) + 2</f>
        <v>97</v>
      </c>
      <c r="AH3" s="20"/>
    </row>
    <row r="4" spans="2:34" x14ac:dyDescent="0.25">
      <c r="B4" s="52" t="s">
        <v>2</v>
      </c>
      <c r="C4" s="10">
        <v>0</v>
      </c>
      <c r="D4" s="2"/>
      <c r="E4" s="52" t="s">
        <v>35</v>
      </c>
      <c r="F4" s="10">
        <f>'DATA FITTING (2S)'!G4</f>
        <v>0</v>
      </c>
      <c r="H4" s="52" t="s">
        <v>2</v>
      </c>
      <c r="I4" s="10">
        <f>I15*I13</f>
        <v>0</v>
      </c>
      <c r="J4" s="52">
        <f>I4*C11</f>
        <v>0</v>
      </c>
      <c r="K4" s="81" t="s">
        <v>69</v>
      </c>
      <c r="L4" s="81"/>
      <c r="M4" s="52">
        <v>5.0999999999999996</v>
      </c>
      <c r="N4" s="52">
        <v>0.24493115507758545</v>
      </c>
      <c r="O4" s="52">
        <v>0.7470446386197096</v>
      </c>
      <c r="P4" s="52">
        <v>5.7879583099735156E-4</v>
      </c>
      <c r="Q4" s="52">
        <v>5.5358581560745633E-3</v>
      </c>
      <c r="R4" s="52">
        <v>1.3758087088181105E-4</v>
      </c>
      <c r="S4" s="52">
        <v>1.7719714447510465E-3</v>
      </c>
    </row>
    <row r="5" spans="2:34" x14ac:dyDescent="0.25">
      <c r="B5" s="52" t="s">
        <v>3</v>
      </c>
      <c r="C5" s="10">
        <f>'DATA FITTING (2S)'!D5</f>
        <v>2.4239385554313073</v>
      </c>
      <c r="D5" s="2"/>
      <c r="E5" s="52" t="s">
        <v>31</v>
      </c>
      <c r="F5" s="10">
        <f>'DATA FITTING (2S)'!G5</f>
        <v>1</v>
      </c>
      <c r="H5" s="52" t="s">
        <v>3</v>
      </c>
      <c r="I5" s="10">
        <f>'DATA FITTING (2S)'!D5</f>
        <v>2.4239385554313073</v>
      </c>
      <c r="M5" s="52">
        <v>6.1</v>
      </c>
      <c r="N5" s="52">
        <v>0.22682226761166524</v>
      </c>
      <c r="O5" s="52">
        <v>0.74679580271892299</v>
      </c>
      <c r="P5" s="52">
        <v>7.9128710350495298E-4</v>
      </c>
      <c r="Q5" s="52">
        <v>5.9518845089695065E-3</v>
      </c>
      <c r="R5" s="52">
        <v>1.4707216467559441E-4</v>
      </c>
      <c r="S5" s="52">
        <v>1.9491685892261509E-2</v>
      </c>
    </row>
    <row r="6" spans="2:34" x14ac:dyDescent="0.25">
      <c r="B6" s="52" t="s">
        <v>4</v>
      </c>
      <c r="C6" s="10">
        <f>'DATA FITTING (2S)'!D6</f>
        <v>0.48848340936168311</v>
      </c>
      <c r="D6" s="2"/>
      <c r="E6" s="52" t="s">
        <v>32</v>
      </c>
      <c r="F6" s="10">
        <f>'DATA FITTING (2S)'!G6</f>
        <v>1</v>
      </c>
      <c r="H6" s="52" t="s">
        <v>4</v>
      </c>
      <c r="I6" s="10">
        <f>'DATA FITTING (2S)'!D6</f>
        <v>0.48848340936168311</v>
      </c>
      <c r="M6" s="52">
        <v>7.1</v>
      </c>
      <c r="N6" s="52">
        <v>0.20862261406240626</v>
      </c>
      <c r="O6" s="52">
        <v>0.74646351621419638</v>
      </c>
      <c r="P6" s="52">
        <v>1.0350706256353249E-3</v>
      </c>
      <c r="Q6" s="52">
        <v>6.5076473287308994E-3</v>
      </c>
      <c r="R6" s="52">
        <v>1.5975142925898222E-4</v>
      </c>
      <c r="S6" s="52">
        <v>3.7211400339771973E-2</v>
      </c>
      <c r="U6" s="79" t="s">
        <v>59</v>
      </c>
      <c r="V6" s="79"/>
      <c r="W6" s="79"/>
      <c r="X6" s="79"/>
      <c r="Y6" s="79"/>
    </row>
    <row r="7" spans="2:34" x14ac:dyDescent="0.25">
      <c r="B7" s="52" t="s">
        <v>22</v>
      </c>
      <c r="C7" s="10">
        <f>'DATA FITTING (2S)'!D7</f>
        <v>0.61000280979287957</v>
      </c>
      <c r="D7" s="2"/>
      <c r="E7" s="52" t="s">
        <v>17</v>
      </c>
      <c r="F7" s="10">
        <f>'DATA FITTING (2S)'!G7</f>
        <v>1</v>
      </c>
      <c r="H7" s="52" t="s">
        <v>22</v>
      </c>
      <c r="I7" s="10">
        <f>'DATA FITTING (2S)'!D7</f>
        <v>0.61000280979287957</v>
      </c>
      <c r="M7" s="52">
        <v>8.1</v>
      </c>
      <c r="N7" s="52">
        <v>0.19034073776613963</v>
      </c>
      <c r="O7" s="52">
        <v>0.74603899386063821</v>
      </c>
      <c r="P7" s="52">
        <v>1.2951567384672383E-3</v>
      </c>
      <c r="Q7" s="52">
        <v>7.2180384383360736E-3</v>
      </c>
      <c r="R7" s="52">
        <v>1.7595840913618515E-4</v>
      </c>
      <c r="S7" s="52">
        <v>5.4931114787282437E-2</v>
      </c>
      <c r="U7" s="79" t="s">
        <v>60</v>
      </c>
      <c r="V7" s="79"/>
      <c r="W7" s="79"/>
      <c r="X7" s="82">
        <f>_xlfn.AGGREGATE(4,6,P3:P502)</f>
        <v>2.0304113650521705E-3</v>
      </c>
      <c r="Y7" s="82"/>
      <c r="AC7" s="52">
        <f ca="1">MATCH(Z8,INDIRECT(ADDRESS(AC2,16)&amp;":"&amp;ADDRESS(AC3,16)),-1)</f>
        <v>21</v>
      </c>
      <c r="AE7" s="52" t="s">
        <v>61</v>
      </c>
      <c r="AF7" s="52">
        <f ca="1">INDEX(INDIRECT(ADDRESS(AC2,16)&amp;":"&amp;ADDRESS(AC3,16)),AC7)</f>
        <v>5.372327741861129E-4</v>
      </c>
      <c r="AG7" s="52" t="s">
        <v>63</v>
      </c>
      <c r="AH7" s="52">
        <f ca="1">INDEX(INDIRECT(ADDRESS(AC2,13)&amp;":"&amp;ADDRESS(AC3,13)),AC7)</f>
        <v>20.603844645043541</v>
      </c>
    </row>
    <row r="8" spans="2:34" x14ac:dyDescent="0.25">
      <c r="B8" s="52" t="s">
        <v>23</v>
      </c>
      <c r="C8" s="10">
        <f>'DATA FITTING (2S)'!D8</f>
        <v>1.3916704657023526E-2</v>
      </c>
      <c r="D8" s="2"/>
      <c r="E8" s="52" t="s">
        <v>18</v>
      </c>
      <c r="F8" s="10">
        <f>'DATA FITTING (2S)'!G8</f>
        <v>1</v>
      </c>
      <c r="G8" s="8"/>
      <c r="H8" s="52" t="s">
        <v>23</v>
      </c>
      <c r="I8" s="10">
        <f>'DATA FITTING (2S)'!D8</f>
        <v>1.3916704657023526E-2</v>
      </c>
      <c r="J8" s="8"/>
      <c r="K8" s="8"/>
      <c r="L8" s="8"/>
      <c r="M8" s="52">
        <v>9.1</v>
      </c>
      <c r="N8" s="52">
        <v>0.17199661744637901</v>
      </c>
      <c r="O8" s="52">
        <v>0.74552022975709054</v>
      </c>
      <c r="P8" s="52">
        <v>1.5498661016906936E-3</v>
      </c>
      <c r="Q8" s="52">
        <v>8.0866816807877856E-3</v>
      </c>
      <c r="R8" s="52">
        <v>1.9577577925883154E-4</v>
      </c>
      <c r="S8" s="52">
        <v>7.2650829234792907E-2</v>
      </c>
      <c r="T8" s="8"/>
      <c r="U8" s="79" t="s">
        <v>66</v>
      </c>
      <c r="V8" s="79"/>
      <c r="W8" s="79"/>
      <c r="X8" s="79">
        <f>Z8*100</f>
        <v>0.05</v>
      </c>
      <c r="Y8" s="79"/>
      <c r="Z8" s="52">
        <v>5.0000000000000001E-4</v>
      </c>
      <c r="AC8" s="52">
        <f ca="1">MATCH(Z8,INDIRECT(ADDRESS(AC2,16)&amp;":"&amp;ADDRESS(AC3,16)),-1) + 1</f>
        <v>22</v>
      </c>
      <c r="AE8" s="52" t="s">
        <v>62</v>
      </c>
      <c r="AF8" s="52">
        <f ca="1">INDEX(INDIRECT(ADDRESS(AC2,16)&amp;":"&amp;ADDRESS(AC3,16)),AC8)</f>
        <v>4.041888462221981E-4</v>
      </c>
      <c r="AG8" s="52" t="s">
        <v>64</v>
      </c>
      <c r="AH8" s="52">
        <f ca="1">INDEX(INDIRECT(ADDRESS(AC2,13)&amp;":"&amp;ADDRESS(AC3,13)),AC8)</f>
        <v>21.603844645043541</v>
      </c>
    </row>
    <row r="9" spans="2:34" x14ac:dyDescent="0.25">
      <c r="E9" s="52" t="s">
        <v>33</v>
      </c>
      <c r="F9" s="10">
        <f>'DATA FITTING (2S)'!G9</f>
        <v>1</v>
      </c>
      <c r="G9" s="8"/>
      <c r="J9" s="8"/>
      <c r="K9" s="8"/>
      <c r="L9" s="8"/>
      <c r="M9" s="52">
        <v>10.1</v>
      </c>
      <c r="N9" s="52">
        <v>0.15362051799199877</v>
      </c>
      <c r="O9" s="52">
        <v>0.74491399749125609</v>
      </c>
      <c r="P9" s="52">
        <v>1.7734368291645675E-3</v>
      </c>
      <c r="Q9" s="52">
        <v>9.1025519932509298E-3</v>
      </c>
      <c r="R9" s="52">
        <v>2.1895201202600198E-4</v>
      </c>
      <c r="S9" s="52">
        <v>9.0370543682303378E-2</v>
      </c>
      <c r="T9" s="8"/>
      <c r="U9" s="79" t="s">
        <v>67</v>
      </c>
      <c r="V9" s="79"/>
      <c r="W9" s="79"/>
      <c r="X9" s="80">
        <f ca="1">AH9</f>
        <v>20.883697884164768</v>
      </c>
      <c r="Y9" s="80"/>
      <c r="AG9" s="52" t="s">
        <v>65</v>
      </c>
      <c r="AH9" s="52">
        <f ca="1">(AH8-AH7)/(AF8-AF7) *(Z8-AF7) + AH7</f>
        <v>20.883697884164768</v>
      </c>
    </row>
    <row r="10" spans="2:34" x14ac:dyDescent="0.25">
      <c r="B10" s="52" t="s">
        <v>84</v>
      </c>
      <c r="C10" s="52">
        <f>'DATA FITTING (2S)'!D10</f>
        <v>28257062</v>
      </c>
      <c r="E10" s="52" t="s">
        <v>34</v>
      </c>
      <c r="F10" s="10">
        <f>'DATA FITTING (2S)'!G10</f>
        <v>1</v>
      </c>
      <c r="G10" s="8"/>
      <c r="M10" s="52">
        <v>11.1</v>
      </c>
      <c r="N10" s="52">
        <v>0.13524935482928305</v>
      </c>
      <c r="O10" s="52">
        <v>0.74423656782821113</v>
      </c>
      <c r="P10" s="52">
        <v>1.9402396264246329E-3</v>
      </c>
      <c r="Q10" s="52">
        <v>1.023870714335981E-2</v>
      </c>
      <c r="R10" s="52">
        <v>2.4487244290727963E-4</v>
      </c>
      <c r="S10" s="52">
        <v>0.10809025812981385</v>
      </c>
      <c r="T10" s="8"/>
      <c r="U10" s="79" t="s">
        <v>70</v>
      </c>
      <c r="V10" s="79"/>
      <c r="W10" s="79"/>
      <c r="X10" s="79">
        <f ca="1">INDEX(N3:S502,MATCH(X9,M3:M502),3)</f>
        <v>5.372327741861129E-4</v>
      </c>
      <c r="Y10" s="79"/>
    </row>
    <row r="11" spans="2:34" x14ac:dyDescent="0.25">
      <c r="B11" s="52" t="s">
        <v>29</v>
      </c>
      <c r="C11" s="52">
        <f>'DATA FITTING (2S)'!D11</f>
        <v>112868636</v>
      </c>
      <c r="G11" s="8"/>
      <c r="M11" s="52">
        <v>12.1</v>
      </c>
      <c r="N11" s="52">
        <v>0.11692118281945035</v>
      </c>
      <c r="O11" s="52">
        <v>0.74351271851226497</v>
      </c>
      <c r="P11" s="52">
        <v>2.0296722312177938E-3</v>
      </c>
      <c r="Q11" s="52">
        <v>1.1453858747822161E-2</v>
      </c>
      <c r="R11" s="52">
        <v>2.7259511192015309E-4</v>
      </c>
      <c r="S11" s="52">
        <v>0.12580997257732432</v>
      </c>
      <c r="T11" s="8"/>
      <c r="U11" s="79" t="s">
        <v>71</v>
      </c>
      <c r="V11" s="79"/>
      <c r="W11" s="79"/>
      <c r="X11" s="79">
        <f ca="1">INDEX(N3:S502,MATCH(X9,M3:M502),4)</f>
        <v>1.884067899333049E-2</v>
      </c>
      <c r="Y11" s="79"/>
    </row>
    <row r="12" spans="2:34" x14ac:dyDescent="0.25">
      <c r="B12" s="52" t="s">
        <v>85</v>
      </c>
      <c r="C12" s="52">
        <f>C11-C10</f>
        <v>84611574</v>
      </c>
      <c r="G12" s="8"/>
      <c r="I12" s="30">
        <f>'RESULTS (2S)'!N3</f>
        <v>2000000</v>
      </c>
      <c r="J12" s="79" t="s">
        <v>103</v>
      </c>
      <c r="K12" s="79"/>
      <c r="L12" s="79"/>
      <c r="M12" s="52">
        <v>13.1</v>
      </c>
      <c r="N12" s="52">
        <v>9.8669104864348267E-2</v>
      </c>
      <c r="O12" s="52">
        <v>0.74277304177312964</v>
      </c>
      <c r="P12" s="52">
        <v>2.0304113650521705E-3</v>
      </c>
      <c r="Q12" s="52">
        <v>1.2696803122852688E-2</v>
      </c>
      <c r="R12" s="52">
        <v>3.0095184978219962E-4</v>
      </c>
      <c r="S12" s="52">
        <v>0.14352968702483479</v>
      </c>
      <c r="T12" s="8"/>
      <c r="U12" s="79" t="s">
        <v>72</v>
      </c>
      <c r="V12" s="79"/>
      <c r="W12" s="79"/>
      <c r="X12" s="79">
        <f ca="1">INDEX(N3:S502,MATCH(X9,M3:M502),5)</f>
        <v>4.4111924666334558E-4</v>
      </c>
      <c r="Y12" s="79"/>
    </row>
    <row r="13" spans="2:34" x14ac:dyDescent="0.25">
      <c r="G13" s="8"/>
      <c r="I13" s="25">
        <f>I12/C11</f>
        <v>1.7719714447510467E-2</v>
      </c>
      <c r="J13" s="79" t="s">
        <v>97</v>
      </c>
      <c r="K13" s="79"/>
      <c r="L13" s="79"/>
      <c r="M13" s="52">
        <v>14.1</v>
      </c>
      <c r="N13" s="52">
        <v>8.0516160551510868E-2</v>
      </c>
      <c r="O13" s="52">
        <v>0.74205004040326017</v>
      </c>
      <c r="P13" s="52">
        <v>1.9427777618858438E-3</v>
      </c>
      <c r="Q13" s="52">
        <v>1.3912923197367184E-2</v>
      </c>
      <c r="R13" s="52">
        <v>3.286966136304878E-4</v>
      </c>
      <c r="S13" s="52">
        <v>0.16124940147234526</v>
      </c>
      <c r="T13" s="8"/>
      <c r="U13" s="79" t="s">
        <v>73</v>
      </c>
      <c r="V13" s="79"/>
      <c r="W13" s="79"/>
      <c r="X13" s="80">
        <f ca="1">SUM(X10:Y12)</f>
        <v>1.981903101417995E-2</v>
      </c>
      <c r="Y13" s="80"/>
    </row>
    <row r="14" spans="2:34" x14ac:dyDescent="0.25">
      <c r="B14" s="52" t="s">
        <v>160</v>
      </c>
      <c r="C14" s="52">
        <f>'DATA FITTING (2S)'!AM8</f>
        <v>0.24673704225551346</v>
      </c>
      <c r="G14" s="8"/>
      <c r="I14" s="25">
        <v>1</v>
      </c>
      <c r="J14" s="79" t="s">
        <v>98</v>
      </c>
      <c r="K14" s="79"/>
      <c r="L14" s="79"/>
      <c r="M14" s="52">
        <v>15.1</v>
      </c>
      <c r="N14" s="52">
        <v>6.2472464255602961E-2</v>
      </c>
      <c r="O14" s="52">
        <v>0.74137385861142746</v>
      </c>
      <c r="P14" s="52">
        <v>1.7785285834334159E-3</v>
      </c>
      <c r="Q14" s="52">
        <v>1.5051363452407918E-2</v>
      </c>
      <c r="R14" s="52">
        <v>3.5466917727236329E-4</v>
      </c>
      <c r="S14" s="52">
        <v>0.17896911591985573</v>
      </c>
      <c r="T14" s="8"/>
    </row>
    <row r="15" spans="2:34" x14ac:dyDescent="0.25">
      <c r="B15" s="52" t="s">
        <v>161</v>
      </c>
      <c r="C15" s="52">
        <f>'DATA FITTING (2S)'!AN8</f>
        <v>0.74706540920405606</v>
      </c>
      <c r="I15" s="25">
        <f>1-I14</f>
        <v>0</v>
      </c>
      <c r="J15" s="79" t="s">
        <v>99</v>
      </c>
      <c r="K15" s="79"/>
      <c r="L15" s="79"/>
      <c r="M15" s="52">
        <v>16.100000000000001</v>
      </c>
      <c r="N15" s="52">
        <v>4.4535139064850571E-2</v>
      </c>
      <c r="O15" s="52">
        <v>0.7407685829473466</v>
      </c>
      <c r="P15" s="52">
        <v>1.5582042718044942E-3</v>
      </c>
      <c r="Q15" s="52">
        <v>1.6071305055496983E-2</v>
      </c>
      <c r="R15" s="52">
        <v>3.7793829313499536E-4</v>
      </c>
      <c r="S15" s="52">
        <v>0.1966888303673662</v>
      </c>
      <c r="T15" s="8"/>
    </row>
    <row r="16" spans="2:34" x14ac:dyDescent="0.25">
      <c r="B16" s="52" t="s">
        <v>156</v>
      </c>
      <c r="C16" s="52">
        <f>'DATA FITTING (2S)'!AO8</f>
        <v>5.5962149249321499E-4</v>
      </c>
      <c r="J16" s="8"/>
      <c r="K16" s="8"/>
      <c r="L16" s="8"/>
      <c r="M16" s="52">
        <v>17.100000000000001</v>
      </c>
      <c r="N16" s="52">
        <v>2.6690749135666797E-2</v>
      </c>
      <c r="O16" s="52">
        <v>0.74024984902732083</v>
      </c>
      <c r="P16" s="52">
        <v>1.3068817173799911E-3</v>
      </c>
      <c r="Q16" s="52">
        <v>1.694607975737188E-2</v>
      </c>
      <c r="R16" s="52">
        <v>3.9789554738364758E-4</v>
      </c>
      <c r="S16" s="52">
        <v>0.21440854481487667</v>
      </c>
      <c r="T16" s="8"/>
      <c r="X16" s="52">
        <f ca="1">ROUND(X13*100,4)</f>
        <v>1.9819</v>
      </c>
      <c r="Y16" s="52">
        <f>ROUND(X7*100,4)</f>
        <v>0.20300000000000001</v>
      </c>
      <c r="Z16" s="52">
        <f ca="1">ROUND(X9,4)</f>
        <v>20.883700000000001</v>
      </c>
    </row>
    <row r="17" spans="2:20" x14ac:dyDescent="0.25">
      <c r="B17" s="52" t="s">
        <v>157</v>
      </c>
      <c r="C17" s="52">
        <f>'DATA FITTING (2S)'!AP8</f>
        <v>5.5011382819860118E-3</v>
      </c>
      <c r="K17" s="8"/>
      <c r="L17" s="8"/>
      <c r="M17" s="52">
        <v>18.100000000000001</v>
      </c>
      <c r="N17" s="52">
        <v>8.9192944675932084E-3</v>
      </c>
      <c r="O17" s="52">
        <v>0.73982409506592428</v>
      </c>
      <c r="P17" s="52">
        <v>1.0495506963889086E-3</v>
      </c>
      <c r="Q17" s="52">
        <v>1.766451447230754E-2</v>
      </c>
      <c r="R17" s="52">
        <v>4.1428603539878843E-4</v>
      </c>
      <c r="S17" s="52">
        <v>0.23212825926238714</v>
      </c>
      <c r="T17" s="8"/>
    </row>
    <row r="18" spans="2:20" x14ac:dyDescent="0.25">
      <c r="B18" s="52" t="s">
        <v>158</v>
      </c>
      <c r="C18" s="52">
        <f>'DATA FITTING (2S)'!AQ8</f>
        <v>1.3678876595104282E-4</v>
      </c>
      <c r="K18" s="8"/>
      <c r="L18" s="8"/>
      <c r="M18" s="52">
        <v>18.198323096295365</v>
      </c>
      <c r="N18" s="52">
        <v>7.1750473117290926E-3</v>
      </c>
      <c r="O18" s="52">
        <v>0.7397872428992458</v>
      </c>
      <c r="P18" s="52">
        <v>1.0247683669586248E-3</v>
      </c>
      <c r="Q18" s="52">
        <v>1.7726719772361964E-2</v>
      </c>
      <c r="R18" s="52">
        <v>4.1570519736830935E-4</v>
      </c>
      <c r="S18" s="52">
        <v>0.23387051645233603</v>
      </c>
      <c r="T18" s="8"/>
    </row>
    <row r="19" spans="2:20" x14ac:dyDescent="0.25">
      <c r="B19" s="52" t="s">
        <v>159</v>
      </c>
      <c r="C19" s="52">
        <f>'DATA FITTING (2S)'!AR8</f>
        <v>0</v>
      </c>
      <c r="K19" s="8"/>
      <c r="L19" s="8"/>
      <c r="M19" s="52">
        <v>18.296646009140652</v>
      </c>
      <c r="N19" s="52">
        <v>5.4312716081538412E-3</v>
      </c>
      <c r="O19" s="52">
        <v>0.73975127021365372</v>
      </c>
      <c r="P19" s="52">
        <v>1.0001537028081155E-3</v>
      </c>
      <c r="Q19" s="52">
        <v>1.7787443524717679E-2</v>
      </c>
      <c r="R19" s="52">
        <v>4.1709055906440979E-4</v>
      </c>
      <c r="S19" s="52">
        <v>0.235612770391602</v>
      </c>
      <c r="T19" s="8"/>
    </row>
    <row r="20" spans="2:20" x14ac:dyDescent="0.25">
      <c r="K20" s="8"/>
      <c r="L20" s="8"/>
      <c r="M20" s="52">
        <v>18.39496874146587</v>
      </c>
      <c r="N20" s="52">
        <v>3.687946471167455E-3</v>
      </c>
      <c r="O20" s="52">
        <v>0.73971617062641293</v>
      </c>
      <c r="P20" s="52">
        <v>9.7572312069027023E-4</v>
      </c>
      <c r="Q20" s="52">
        <v>1.7846696288246283E-2</v>
      </c>
      <c r="R20" s="52">
        <v>4.1844236137892699E-4</v>
      </c>
      <c r="S20" s="52">
        <v>0.23735502113210391</v>
      </c>
      <c r="T20" s="8"/>
    </row>
    <row r="21" spans="2:20" x14ac:dyDescent="0.25">
      <c r="K21" s="8"/>
      <c r="L21" s="8"/>
      <c r="M21" s="52">
        <v>18.450695333152591</v>
      </c>
      <c r="N21" s="52">
        <v>2.7000690325936494E-3</v>
      </c>
      <c r="O21" s="52">
        <v>0.73969666216788599</v>
      </c>
      <c r="P21" s="52">
        <v>9.6196427855601511E-4</v>
      </c>
      <c r="Q21" s="52">
        <v>1.7879630372042953E-2</v>
      </c>
      <c r="R21" s="52">
        <v>4.1919372499560201E-4</v>
      </c>
      <c r="S21" s="52">
        <v>0.23834248042392561</v>
      </c>
      <c r="T21" s="8"/>
    </row>
    <row r="22" spans="2:20" x14ac:dyDescent="0.25">
      <c r="J22" s="8"/>
      <c r="K22" s="8"/>
      <c r="L22" s="8"/>
      <c r="M22" s="52">
        <v>18.548824785029247</v>
      </c>
      <c r="N22" s="52">
        <v>9.6082876102084784E-4</v>
      </c>
      <c r="O22" s="52">
        <v>0.73966298174709133</v>
      </c>
      <c r="P22" s="52">
        <v>9.3790069962628223E-4</v>
      </c>
      <c r="Q22" s="52">
        <v>1.7936491537200037E-2</v>
      </c>
      <c r="R22" s="52">
        <v>4.2049096499063426E-4</v>
      </c>
      <c r="S22" s="52">
        <v>0.24008130629007066</v>
      </c>
      <c r="T22" s="8"/>
    </row>
    <row r="23" spans="2:20" x14ac:dyDescent="0.25">
      <c r="J23" s="8"/>
      <c r="K23" s="8"/>
      <c r="L23" s="8"/>
      <c r="M23" s="52">
        <v>18.569265476875604</v>
      </c>
      <c r="N23" s="52">
        <v>5.9858939412965107E-4</v>
      </c>
      <c r="O23" s="52">
        <v>0.73965607333784444</v>
      </c>
      <c r="P23" s="52">
        <v>9.3291567867564344E-4</v>
      </c>
      <c r="Q23" s="52">
        <v>1.7948155019063904E-2</v>
      </c>
      <c r="R23" s="52">
        <v>4.2075705758851443E-4</v>
      </c>
      <c r="S23" s="52">
        <v>0.24044350951269769</v>
      </c>
      <c r="T23" s="8"/>
    </row>
    <row r="24" spans="2:20" x14ac:dyDescent="0.25">
      <c r="J24" s="8"/>
      <c r="K24" s="8"/>
      <c r="L24" s="8"/>
      <c r="M24" s="52">
        <v>18.580851959296485</v>
      </c>
      <c r="N24" s="52">
        <v>3.932672587378123E-4</v>
      </c>
      <c r="O24" s="52">
        <v>0.73965217378169268</v>
      </c>
      <c r="P24" s="52">
        <v>9.3009433222425008E-4</v>
      </c>
      <c r="Q24" s="52">
        <v>1.7954738696018473E-2</v>
      </c>
      <c r="R24" s="52">
        <v>4.2090725867982592E-4</v>
      </c>
      <c r="S24" s="52">
        <v>0.24064881867264681</v>
      </c>
      <c r="T24" s="8"/>
    </row>
    <row r="25" spans="2:20" x14ac:dyDescent="0.25">
      <c r="J25" s="8"/>
      <c r="K25" s="8"/>
      <c r="L25" s="8"/>
      <c r="M25" s="52">
        <v>18.601291992922249</v>
      </c>
      <c r="N25" s="52">
        <v>3.1065941315769406E-5</v>
      </c>
      <c r="O25" s="52">
        <v>0.73964532328921206</v>
      </c>
      <c r="P25" s="52">
        <v>9.2512484791541392E-4</v>
      </c>
      <c r="Q25" s="52">
        <v>1.7966304565432533E-2</v>
      </c>
      <c r="R25" s="52">
        <v>4.2117112433118551E-4</v>
      </c>
      <c r="S25" s="52">
        <v>0.24101101023179289</v>
      </c>
      <c r="T25" s="8"/>
    </row>
    <row r="26" spans="2:20" x14ac:dyDescent="0.25">
      <c r="J26" s="8"/>
      <c r="K26" s="8"/>
      <c r="L26" s="8"/>
      <c r="M26" s="52">
        <v>18.602764019178355</v>
      </c>
      <c r="N26" s="52">
        <v>4.981996911039483E-6</v>
      </c>
      <c r="O26" s="52">
        <v>0.73964483135710624</v>
      </c>
      <c r="P26" s="52">
        <v>9.2476734505492209E-4</v>
      </c>
      <c r="Q26" s="52">
        <v>1.796713511166742E-2</v>
      </c>
      <c r="R26" s="52">
        <v>4.2119007254989756E-4</v>
      </c>
      <c r="S26" s="52">
        <v>0.24103709411671034</v>
      </c>
      <c r="T26" s="8"/>
    </row>
    <row r="27" spans="2:20" x14ac:dyDescent="0.25">
      <c r="J27" s="8"/>
      <c r="K27" s="8"/>
      <c r="L27" s="8"/>
      <c r="M27" s="52">
        <v>18.60292031405125</v>
      </c>
      <c r="N27" s="52">
        <v>2.2124951334543718E-6</v>
      </c>
      <c r="O27" s="52">
        <v>0.73964477913656912</v>
      </c>
      <c r="P27" s="52">
        <v>9.2472938962574324E-4</v>
      </c>
      <c r="Q27" s="52">
        <v>1.796722327746493E-2</v>
      </c>
      <c r="R27" s="52">
        <v>4.2119208397893543E-4</v>
      </c>
      <c r="S27" s="52">
        <v>0.24103986361722768</v>
      </c>
      <c r="T27" s="8"/>
    </row>
    <row r="28" spans="2:20" x14ac:dyDescent="0.25">
      <c r="J28" s="8"/>
      <c r="K28" s="8"/>
      <c r="L28" s="8"/>
      <c r="M28" s="52">
        <v>18.603019326525473</v>
      </c>
      <c r="N28" s="52">
        <v>4.5802206716573873E-7</v>
      </c>
      <c r="O28" s="52">
        <v>0.73964474605607922</v>
      </c>
      <c r="P28" s="52">
        <v>9.2470534524307377E-4</v>
      </c>
      <c r="Q28" s="52">
        <v>1.7967279128440438E-2</v>
      </c>
      <c r="R28" s="52">
        <v>4.2119335817229726E-4</v>
      </c>
      <c r="S28" s="52">
        <v>0.24104161808999763</v>
      </c>
      <c r="T28" s="8"/>
    </row>
    <row r="29" spans="2:20" x14ac:dyDescent="0.25">
      <c r="J29" s="8"/>
      <c r="K29" s="8"/>
      <c r="L29" s="8"/>
      <c r="M29" s="52">
        <v>18.603466437120517</v>
      </c>
      <c r="N29" s="52">
        <v>0</v>
      </c>
      <c r="O29" s="52">
        <v>0.73963739613238455</v>
      </c>
      <c r="P29" s="52">
        <v>9.2459677354318282E-4</v>
      </c>
      <c r="Q29" s="52">
        <v>1.7967531316585891E-2</v>
      </c>
      <c r="R29" s="52">
        <v>4.2119911163421899E-4</v>
      </c>
      <c r="S29" s="52">
        <v>0.24104954076206828</v>
      </c>
      <c r="T29" s="8"/>
    </row>
    <row r="30" spans="2:20" x14ac:dyDescent="0.25">
      <c r="J30" s="8"/>
      <c r="K30" s="8"/>
      <c r="L30" s="8"/>
      <c r="M30" s="52">
        <v>18.603844645043541</v>
      </c>
      <c r="N30" s="52">
        <v>0</v>
      </c>
      <c r="O30" s="52">
        <v>0.73963056805970162</v>
      </c>
      <c r="P30" s="52">
        <v>9.2450494235726073E-4</v>
      </c>
      <c r="Q30" s="52">
        <v>1.7967744617768674E-2</v>
      </c>
      <c r="R30" s="52">
        <v>4.2120397792256404E-4</v>
      </c>
      <c r="S30" s="52">
        <v>0.24105624249846605</v>
      </c>
      <c r="T30" s="8"/>
    </row>
    <row r="31" spans="2:20" x14ac:dyDescent="0.25">
      <c r="J31" s="8"/>
      <c r="K31" s="8"/>
      <c r="L31" s="8"/>
      <c r="M31" s="52">
        <v>19.603844645043541</v>
      </c>
      <c r="N31" s="52">
        <v>0</v>
      </c>
      <c r="O31" s="52">
        <v>0.72162091144902507</v>
      </c>
      <c r="P31" s="52">
        <v>7.0785137625292683E-4</v>
      </c>
      <c r="Q31" s="52">
        <v>1.8463040583237028E-2</v>
      </c>
      <c r="R31" s="52">
        <v>4.3250374172460094E-4</v>
      </c>
      <c r="S31" s="52">
        <v>0.25877595694597649</v>
      </c>
      <c r="T31" s="8"/>
    </row>
    <row r="32" spans="2:20" x14ac:dyDescent="0.25">
      <c r="J32" s="8"/>
      <c r="K32" s="8"/>
      <c r="L32" s="8"/>
      <c r="M32" s="52">
        <v>20.603844645043541</v>
      </c>
      <c r="N32" s="52">
        <v>0</v>
      </c>
      <c r="O32" s="52">
        <v>0.70368556168854923</v>
      </c>
      <c r="P32" s="52">
        <v>5.372327741861129E-4</v>
      </c>
      <c r="Q32" s="52">
        <v>1.884067899333049E-2</v>
      </c>
      <c r="R32" s="52">
        <v>4.4111924666334558E-4</v>
      </c>
      <c r="S32" s="52">
        <v>0.27649567139348696</v>
      </c>
      <c r="T32" s="8"/>
    </row>
    <row r="33" spans="10:20" x14ac:dyDescent="0.25">
      <c r="J33" s="8"/>
      <c r="K33" s="8"/>
      <c r="L33" s="8"/>
      <c r="M33" s="52">
        <v>21.603844645043541</v>
      </c>
      <c r="N33" s="52">
        <v>0</v>
      </c>
      <c r="O33" s="52">
        <v>0.6858069592992041</v>
      </c>
      <c r="P33" s="52">
        <v>4.041888462221981E-4</v>
      </c>
      <c r="Q33" s="52">
        <v>1.912609923860405E-2</v>
      </c>
      <c r="R33" s="52">
        <v>4.4763087118841299E-4</v>
      </c>
      <c r="S33" s="52">
        <v>0.29421538584099743</v>
      </c>
      <c r="T33" s="8"/>
    </row>
    <row r="34" spans="10:20" x14ac:dyDescent="0.25">
      <c r="J34" s="8"/>
      <c r="K34" s="8"/>
      <c r="L34" s="8"/>
      <c r="M34" s="52">
        <v>22.603844645043541</v>
      </c>
      <c r="N34" s="52">
        <v>0</v>
      </c>
      <c r="O34" s="52">
        <v>0.6679712562125365</v>
      </c>
      <c r="P34" s="52">
        <v>3.0145193176683784E-4</v>
      </c>
      <c r="Q34" s="52">
        <v>1.9339946055680672E-2</v>
      </c>
      <c r="R34" s="52">
        <v>4.5250960772425024E-4</v>
      </c>
      <c r="S34" s="52">
        <v>0.3119351002885079</v>
      </c>
      <c r="T34" s="8"/>
    </row>
    <row r="35" spans="10:20" x14ac:dyDescent="0.25">
      <c r="J35" s="8"/>
      <c r="K35" s="8"/>
      <c r="L35" s="8"/>
      <c r="M35" s="52">
        <v>23.603844645043541</v>
      </c>
      <c r="N35" s="52">
        <v>0</v>
      </c>
      <c r="O35" s="52">
        <v>0.65016765727034742</v>
      </c>
      <c r="P35" s="52">
        <v>2.2288028258696002E-4</v>
      </c>
      <c r="Q35" s="52">
        <v>1.9498778568411347E-2</v>
      </c>
      <c r="R35" s="52">
        <v>4.5613323885204172E-4</v>
      </c>
      <c r="S35" s="52">
        <v>0.32965481473601838</v>
      </c>
      <c r="T35" s="8"/>
    </row>
    <row r="36" spans="10:20" x14ac:dyDescent="0.25">
      <c r="J36" s="8"/>
      <c r="K36" s="8"/>
      <c r="L36" s="8"/>
      <c r="M36" s="52">
        <v>24.603844645043541</v>
      </c>
      <c r="N36" s="52">
        <v>0</v>
      </c>
      <c r="O36" s="52">
        <v>0.63238784266702897</v>
      </c>
      <c r="P36" s="52">
        <v>1.6336196689942164E-4</v>
      </c>
      <c r="Q36" s="52">
        <v>1.9615728915412026E-2</v>
      </c>
      <c r="R36" s="52">
        <v>4.5880136334690671E-4</v>
      </c>
      <c r="S36" s="52">
        <v>0.34737452918352885</v>
      </c>
      <c r="T36" s="8"/>
    </row>
    <row r="37" spans="10:20" x14ac:dyDescent="0.25">
      <c r="J37" s="8"/>
      <c r="K37" s="8"/>
      <c r="L37" s="8"/>
      <c r="M37" s="52">
        <v>25.603844645043541</v>
      </c>
      <c r="N37" s="52">
        <v>0</v>
      </c>
      <c r="O37" s="52">
        <v>0.61462547213662255</v>
      </c>
      <c r="P37" s="52">
        <v>1.1870262703782385E-4</v>
      </c>
      <c r="Q37" s="52">
        <v>1.9701096742490359E-2</v>
      </c>
      <c r="R37" s="52">
        <v>4.607489590261207E-4</v>
      </c>
      <c r="S37" s="52">
        <v>0.36509424363103932</v>
      </c>
      <c r="T37" s="8"/>
    </row>
    <row r="38" spans="10:20" x14ac:dyDescent="0.25">
      <c r="J38" s="8"/>
      <c r="K38" s="8"/>
      <c r="L38" s="8"/>
      <c r="M38" s="52">
        <v>26.603844645043541</v>
      </c>
      <c r="N38" s="52">
        <v>0</v>
      </c>
      <c r="O38" s="52">
        <v>0.59687576747488136</v>
      </c>
      <c r="P38" s="52">
        <v>8.5507253167730127E-5</v>
      </c>
      <c r="Q38" s="52">
        <v>1.9762872957831055E-2</v>
      </c>
      <c r="R38" s="52">
        <v>4.621583317862512E-4</v>
      </c>
      <c r="S38" s="52">
        <v>0.38281395807854979</v>
      </c>
      <c r="T38" s="8"/>
    </row>
    <row r="39" spans="10:20" x14ac:dyDescent="0.25">
      <c r="J39" s="8"/>
      <c r="K39" s="8"/>
      <c r="L39" s="8"/>
      <c r="M39" s="52">
        <v>27.603844645043541</v>
      </c>
      <c r="N39" s="52">
        <v>0</v>
      </c>
      <c r="O39" s="52">
        <v>0.57913516722857017</v>
      </c>
      <c r="P39" s="52">
        <v>6.1063420126921569E-5</v>
      </c>
      <c r="Q39" s="52">
        <v>1.9807191499165065E-2</v>
      </c>
      <c r="R39" s="52">
        <v>4.6316942229382592E-4</v>
      </c>
      <c r="S39" s="52">
        <v>0.40053367252606026</v>
      </c>
      <c r="T39" s="8"/>
    </row>
    <row r="40" spans="10:20" x14ac:dyDescent="0.25">
      <c r="J40" s="8"/>
      <c r="K40" s="8"/>
      <c r="L40" s="8"/>
      <c r="M40" s="52">
        <v>28.603844645043541</v>
      </c>
      <c r="N40" s="52">
        <v>0</v>
      </c>
      <c r="O40" s="52">
        <v>0.56140104579589589</v>
      </c>
      <c r="P40" s="52">
        <v>4.3231119891802032E-5</v>
      </c>
      <c r="Q40" s="52">
        <v>1.9838711678008027E-2</v>
      </c>
      <c r="R40" s="52">
        <v>4.6388852884981537E-4</v>
      </c>
      <c r="S40" s="52">
        <v>0.41825338697357073</v>
      </c>
      <c r="T40" s="8"/>
    </row>
    <row r="41" spans="10:20" x14ac:dyDescent="0.25">
      <c r="J41" s="8"/>
      <c r="K41" s="8"/>
      <c r="L41" s="8"/>
      <c r="M41" s="52">
        <v>29.603844645043541</v>
      </c>
      <c r="N41" s="52">
        <v>0</v>
      </c>
      <c r="O41" s="52">
        <v>0.54367148849733538</v>
      </c>
      <c r="P41" s="52">
        <v>3.0342419362342116E-5</v>
      </c>
      <c r="Q41" s="52">
        <v>1.9860936195775596E-2</v>
      </c>
      <c r="R41" s="52">
        <v>4.6439556266171056E-4</v>
      </c>
      <c r="S41" s="52">
        <v>0.4359731014210812</v>
      </c>
      <c r="T41" s="8"/>
    </row>
    <row r="42" spans="10:20" x14ac:dyDescent="0.25">
      <c r="J42" s="8"/>
      <c r="K42" s="8"/>
      <c r="L42" s="8"/>
      <c r="M42" s="52">
        <v>30.603844645043541</v>
      </c>
      <c r="N42" s="52">
        <v>0</v>
      </c>
      <c r="O42" s="52">
        <v>0.52594511415627276</v>
      </c>
      <c r="P42" s="52">
        <v>2.1112667572400534E-5</v>
      </c>
      <c r="Q42" s="52">
        <v>1.9876471417997001E-2</v>
      </c>
      <c r="R42" s="52">
        <v>4.6474998578233508E-4</v>
      </c>
      <c r="S42" s="52">
        <v>0.45369281586859167</v>
      </c>
      <c r="T42" s="8"/>
    </row>
    <row r="43" spans="10:20" x14ac:dyDescent="0.25">
      <c r="J43" s="8"/>
      <c r="K43" s="8"/>
      <c r="L43" s="8"/>
      <c r="M43" s="52">
        <v>31.603844645043541</v>
      </c>
      <c r="N43" s="52">
        <v>0</v>
      </c>
      <c r="O43" s="52">
        <v>0.50822093716766736</v>
      </c>
      <c r="P43" s="52">
        <v>1.4563835694671727E-5</v>
      </c>
      <c r="Q43" s="52">
        <v>1.9887237179120748E-2</v>
      </c>
      <c r="R43" s="52">
        <v>4.6499559763126761E-4</v>
      </c>
      <c r="S43" s="52">
        <v>0.47141253031610214</v>
      </c>
      <c r="T43" s="8"/>
    </row>
    <row r="44" spans="10:20" x14ac:dyDescent="0.25">
      <c r="M44" s="52">
        <v>32.603844645043537</v>
      </c>
      <c r="N44" s="52">
        <v>0</v>
      </c>
      <c r="O44" s="52">
        <v>0.49049826175986677</v>
      </c>
      <c r="P44" s="52">
        <v>9.9597534875763698E-6</v>
      </c>
      <c r="Q44" s="52">
        <v>1.989463348116392E-2</v>
      </c>
      <c r="R44" s="52">
        <v>4.6516433808530574E-4</v>
      </c>
      <c r="S44" s="52">
        <v>0.48913224476361261</v>
      </c>
    </row>
    <row r="45" spans="10:20" x14ac:dyDescent="0.25">
      <c r="M45" s="52">
        <v>33.603844645043537</v>
      </c>
      <c r="N45" s="52">
        <v>0</v>
      </c>
      <c r="O45" s="52">
        <v>0.4727766020346314</v>
      </c>
      <c r="P45" s="52">
        <v>6.752457239410283E-6</v>
      </c>
      <c r="Q45" s="52">
        <v>1.9899671125488939E-2</v>
      </c>
      <c r="R45" s="52">
        <v>4.6527926773335478E-4</v>
      </c>
      <c r="S45" s="52">
        <v>0.50685195921112303</v>
      </c>
    </row>
    <row r="46" spans="10:20" x14ac:dyDescent="0.25">
      <c r="M46" s="52">
        <v>34.603844645043537</v>
      </c>
      <c r="N46" s="52">
        <v>0</v>
      </c>
      <c r="O46" s="52">
        <v>0.45505562230180002</v>
      </c>
      <c r="P46" s="52">
        <v>4.5385353520051408E-6</v>
      </c>
      <c r="Q46" s="52">
        <v>1.990307272797737E-2</v>
      </c>
      <c r="R46" s="52">
        <v>4.6535687245325466E-4</v>
      </c>
      <c r="S46" s="52">
        <v>0.52457167365863344</v>
      </c>
    </row>
    <row r="47" spans="10:20" x14ac:dyDescent="0.25">
      <c r="M47" s="52">
        <v>35.603844645043537</v>
      </c>
      <c r="N47" s="52">
        <v>0</v>
      </c>
      <c r="O47" s="52">
        <v>0.43733509313584351</v>
      </c>
      <c r="P47" s="52">
        <v>3.0241989888883664E-6</v>
      </c>
      <c r="Q47" s="52">
        <v>1.9905349832547516E-2</v>
      </c>
      <c r="R47" s="52">
        <v>4.654088226922817E-4</v>
      </c>
      <c r="S47" s="52">
        <v>0.54229138810614386</v>
      </c>
    </row>
    <row r="48" spans="10:20" x14ac:dyDescent="0.25">
      <c r="M48" s="52">
        <v>36.603844645043537</v>
      </c>
      <c r="N48" s="52">
        <v>0</v>
      </c>
      <c r="O48" s="52">
        <v>0.41961485942490978</v>
      </c>
      <c r="P48" s="52">
        <v>1.997771725401475E-6</v>
      </c>
      <c r="Q48" s="52">
        <v>1.9906861046157839E-2</v>
      </c>
      <c r="R48" s="52">
        <v>4.6544329976869989E-4</v>
      </c>
      <c r="S48" s="52">
        <v>0.56001110255365427</v>
      </c>
    </row>
    <row r="49" spans="13:19" x14ac:dyDescent="0.25">
      <c r="M49" s="52">
        <v>37.603844645043537</v>
      </c>
      <c r="N49" s="52">
        <v>0</v>
      </c>
      <c r="O49" s="52">
        <v>0.40189481743204392</v>
      </c>
      <c r="P49" s="52">
        <v>1.308345028562207E-6</v>
      </c>
      <c r="Q49" s="52">
        <v>1.9907855334355243E-2</v>
      </c>
      <c r="R49" s="52">
        <v>4.6546598362353644E-4</v>
      </c>
      <c r="S49" s="52">
        <v>0.57773081700116469</v>
      </c>
    </row>
    <row r="50" spans="13:19" x14ac:dyDescent="0.25">
      <c r="M50" s="52">
        <v>38.603844645043537</v>
      </c>
      <c r="N50" s="52">
        <v>0</v>
      </c>
      <c r="O50" s="52">
        <v>0.38417489853151526</v>
      </c>
      <c r="P50" s="52">
        <v>8.4945367083637023E-7</v>
      </c>
      <c r="Q50" s="52">
        <v>1.9908503882643612E-2</v>
      </c>
      <c r="R50" s="52">
        <v>4.654807797110956E-4</v>
      </c>
      <c r="S50" s="52">
        <v>0.5954505314486751</v>
      </c>
    </row>
    <row r="51" spans="13:19" x14ac:dyDescent="0.25">
      <c r="M51" s="52">
        <v>39.603844645043537</v>
      </c>
      <c r="N51" s="52">
        <v>0</v>
      </c>
      <c r="O51" s="52">
        <v>0.36645505781992477</v>
      </c>
      <c r="P51" s="52">
        <v>5.4676176171206131E-7</v>
      </c>
      <c r="Q51" s="52">
        <v>1.9908923270645754E-2</v>
      </c>
      <c r="R51" s="52">
        <v>4.654903476981095E-4</v>
      </c>
      <c r="S51" s="52">
        <v>0.61317024589618552</v>
      </c>
    </row>
    <row r="52" spans="13:19" x14ac:dyDescent="0.25">
      <c r="M52" s="52">
        <v>40.603844645043537</v>
      </c>
      <c r="N52" s="52">
        <v>0</v>
      </c>
      <c r="O52" s="52">
        <v>0.34873526623848822</v>
      </c>
      <c r="P52" s="52">
        <v>3.4889732403203721E-7</v>
      </c>
      <c r="Q52" s="52">
        <v>1.9909192135091739E-2</v>
      </c>
      <c r="R52" s="52">
        <v>4.6549648161590046E-4</v>
      </c>
      <c r="S52" s="52">
        <v>0.63088996034369593</v>
      </c>
    </row>
    <row r="53" spans="13:19" x14ac:dyDescent="0.25">
      <c r="M53" s="52">
        <v>41.603844645043537</v>
      </c>
      <c r="N53" s="52">
        <v>0</v>
      </c>
      <c r="O53" s="52">
        <v>0.33101550519026224</v>
      </c>
      <c r="P53" s="52">
        <v>2.2071825195758866E-7</v>
      </c>
      <c r="Q53" s="52">
        <v>1.990936301636579E-2</v>
      </c>
      <c r="R53" s="52">
        <v>4.6550038012945513E-4</v>
      </c>
      <c r="S53" s="52">
        <v>0.64860967479120635</v>
      </c>
    </row>
    <row r="54" spans="13:19" x14ac:dyDescent="0.25">
      <c r="M54" s="52">
        <v>42.603844645043537</v>
      </c>
      <c r="N54" s="52">
        <v>0</v>
      </c>
      <c r="O54" s="52">
        <v>0.31329576290668992</v>
      </c>
      <c r="P54" s="52">
        <v>1.3842674269478594E-7</v>
      </c>
      <c r="Q54" s="52">
        <v>1.9909470687509659E-2</v>
      </c>
      <c r="R54" s="52">
        <v>4.6550283655668012E-4</v>
      </c>
      <c r="S54" s="52">
        <v>0.66632938923871676</v>
      </c>
    </row>
    <row r="55" spans="13:19" x14ac:dyDescent="0.25">
      <c r="M55" s="52">
        <v>43.603844645043537</v>
      </c>
      <c r="N55" s="52">
        <v>0</v>
      </c>
      <c r="O55" s="52">
        <v>0.2955760320246083</v>
      </c>
      <c r="P55" s="52">
        <v>8.6068241918390921E-8</v>
      </c>
      <c r="Q55" s="52">
        <v>1.9909537946132282E-2</v>
      </c>
      <c r="R55" s="52">
        <v>4.6550437100598374E-4</v>
      </c>
      <c r="S55" s="52">
        <v>0.68404910368622718</v>
      </c>
    </row>
    <row r="56" spans="13:19" x14ac:dyDescent="0.25">
      <c r="M56" s="52">
        <v>44.603844645043537</v>
      </c>
      <c r="N56" s="52">
        <v>0</v>
      </c>
      <c r="O56" s="52">
        <v>0.27785630798998506</v>
      </c>
      <c r="P56" s="52">
        <v>5.3052650362051647E-8</v>
      </c>
      <c r="Q56" s="52">
        <v>1.990957959857103E-2</v>
      </c>
      <c r="R56" s="52">
        <v>4.6550532127158741E-4</v>
      </c>
      <c r="S56" s="52">
        <v>0.70176881813373759</v>
      </c>
    </row>
    <row r="57" spans="13:19" x14ac:dyDescent="0.25">
      <c r="M57" s="52">
        <v>45.603844645043537</v>
      </c>
      <c r="N57" s="52">
        <v>0</v>
      </c>
      <c r="O57" s="52">
        <v>0.26013658801903261</v>
      </c>
      <c r="P57" s="52">
        <v>3.2419962027782306E-8</v>
      </c>
      <c r="Q57" s="52">
        <v>1.9909605171281316E-2</v>
      </c>
      <c r="R57" s="52">
        <v>4.6550590469161536E-4</v>
      </c>
      <c r="S57" s="52">
        <v>0.71948853258124801</v>
      </c>
    </row>
    <row r="58" spans="13:19" x14ac:dyDescent="0.25">
      <c r="M58" s="52">
        <v>46.603844645043537</v>
      </c>
      <c r="N58" s="52">
        <v>0</v>
      </c>
      <c r="O58" s="52">
        <v>0.2424168704302912</v>
      </c>
      <c r="P58" s="52">
        <v>1.9640802525390886E-8</v>
      </c>
      <c r="Q58" s="52">
        <v>1.9909620736562859E-2</v>
      </c>
      <c r="R58" s="52">
        <v>4.6550625980051435E-4</v>
      </c>
      <c r="S58" s="52">
        <v>0.73720824702875842</v>
      </c>
    </row>
    <row r="59" spans="13:19" x14ac:dyDescent="0.25">
      <c r="M59" s="52">
        <v>47.603844645043537</v>
      </c>
      <c r="N59" s="52">
        <v>0</v>
      </c>
      <c r="O59" s="52">
        <v>0.2246971542204616</v>
      </c>
      <c r="P59" s="52">
        <v>1.1796340966758015E-8</v>
      </c>
      <c r="Q59" s="52">
        <v>1.9909630129061544E-2</v>
      </c>
      <c r="R59" s="52">
        <v>4.655064740825276E-4</v>
      </c>
      <c r="S59" s="52">
        <v>0.75492796147626884</v>
      </c>
    </row>
    <row r="60" spans="13:19" x14ac:dyDescent="0.25">
      <c r="M60" s="52">
        <v>48.603844645043537</v>
      </c>
      <c r="N60" s="52">
        <v>0</v>
      </c>
      <c r="O60" s="52">
        <v>0.20697743879835245</v>
      </c>
      <c r="P60" s="52">
        <v>7.0238757479008305E-9</v>
      </c>
      <c r="Q60" s="52">
        <v>1.9909635747935518E-2</v>
      </c>
      <c r="R60" s="52">
        <v>4.6550660227244467E-4</v>
      </c>
      <c r="S60" s="52">
        <v>0.77264767592377925</v>
      </c>
    </row>
    <row r="61" spans="13:19" x14ac:dyDescent="0.25">
      <c r="M61" s="52">
        <v>49.603844645043537</v>
      </c>
      <c r="N61" s="52">
        <v>0</v>
      </c>
      <c r="O61" s="52">
        <v>0.18925772382008105</v>
      </c>
      <c r="P61" s="52">
        <v>4.1461766163294738E-9</v>
      </c>
      <c r="Q61" s="52">
        <v>1.9909639080368899E-2</v>
      </c>
      <c r="R61" s="52">
        <v>4.6550667829912918E-4</v>
      </c>
      <c r="S61" s="52">
        <v>0.79036739037128967</v>
      </c>
    </row>
    <row r="62" spans="13:19" x14ac:dyDescent="0.25">
      <c r="M62" s="52">
        <v>50.603844645043537</v>
      </c>
      <c r="N62" s="52">
        <v>0</v>
      </c>
      <c r="O62" s="52">
        <v>0.17153800908828146</v>
      </c>
      <c r="P62" s="52">
        <v>2.426388362292893E-9</v>
      </c>
      <c r="Q62" s="52">
        <v>1.9909641039744755E-2</v>
      </c>
      <c r="R62" s="52">
        <v>4.6550672300065297E-4</v>
      </c>
      <c r="S62" s="52">
        <v>0.80808710481880008</v>
      </c>
    </row>
    <row r="63" spans="13:19" x14ac:dyDescent="0.25">
      <c r="M63" s="52">
        <v>51.603844645043537</v>
      </c>
      <c r="N63" s="52">
        <v>0</v>
      </c>
      <c r="O63" s="52">
        <v>0.15381829449125148</v>
      </c>
      <c r="P63" s="52">
        <v>1.407714029721404E-9</v>
      </c>
      <c r="Q63" s="52">
        <v>1.9909642181881695E-2</v>
      </c>
      <c r="R63" s="52">
        <v>4.6550674905755342E-4</v>
      </c>
      <c r="S63" s="52">
        <v>0.8258068192663105</v>
      </c>
    </row>
    <row r="64" spans="13:19" x14ac:dyDescent="0.25">
      <c r="M64" s="52">
        <v>52.603844645043537</v>
      </c>
      <c r="N64" s="52">
        <v>0</v>
      </c>
      <c r="O64" s="52">
        <v>0.13609857996669425</v>
      </c>
      <c r="P64" s="52">
        <v>8.0967410028816741E-10</v>
      </c>
      <c r="Q64" s="52">
        <v>1.9909642841910394E-2</v>
      </c>
      <c r="R64" s="52">
        <v>4.6550676411555699E-4</v>
      </c>
      <c r="S64" s="52">
        <v>0.84352653371382091</v>
      </c>
    </row>
    <row r="65" spans="13:19" x14ac:dyDescent="0.25">
      <c r="M65" s="52">
        <v>53.603844645043537</v>
      </c>
      <c r="N65" s="52">
        <v>0</v>
      </c>
      <c r="O65" s="52">
        <v>0.11837886548040452</v>
      </c>
      <c r="P65" s="52">
        <v>4.6168718621667231E-10</v>
      </c>
      <c r="Q65" s="52">
        <v>1.9909643220049632E-2</v>
      </c>
      <c r="R65" s="52">
        <v>4.6550677274248797E-4</v>
      </c>
      <c r="S65" s="52">
        <v>0.86124624816133133</v>
      </c>
    </row>
    <row r="66" spans="13:19" x14ac:dyDescent="0.25">
      <c r="M66" s="52">
        <v>54.603844645043537</v>
      </c>
      <c r="N66" s="52">
        <v>0</v>
      </c>
      <c r="O66" s="52">
        <v>0.10065915101391364</v>
      </c>
      <c r="P66" s="52">
        <v>2.609920320463072E-10</v>
      </c>
      <c r="Q66" s="52">
        <v>1.9909643434825281E-2</v>
      </c>
      <c r="R66" s="52">
        <v>4.6550677764241501E-4</v>
      </c>
      <c r="S66" s="52">
        <v>0.87896596260884174</v>
      </c>
    </row>
    <row r="67" spans="13:19" x14ac:dyDescent="0.25">
      <c r="M67" s="52">
        <v>55.603844645043537</v>
      </c>
      <c r="N67" s="52">
        <v>0</v>
      </c>
      <c r="O67" s="52">
        <v>8.2939436557430343E-2</v>
      </c>
      <c r="P67" s="52">
        <v>1.4626776502248507E-10</v>
      </c>
      <c r="Q67" s="52">
        <v>1.9909643555763277E-2</v>
      </c>
      <c r="R67" s="52">
        <v>4.6550678040151438E-4</v>
      </c>
      <c r="S67" s="52">
        <v>0.89668567705635216</v>
      </c>
    </row>
    <row r="68" spans="13:19" x14ac:dyDescent="0.25">
      <c r="M68" s="52">
        <v>56.603844645043537</v>
      </c>
      <c r="N68" s="52">
        <v>0</v>
      </c>
      <c r="O68" s="52">
        <v>6.5219722105868169E-2</v>
      </c>
      <c r="P68" s="52">
        <v>8.1266593228725144E-11</v>
      </c>
      <c r="Q68" s="52">
        <v>1.9909643623275908E-2</v>
      </c>
      <c r="R68" s="52">
        <v>4.6550678194175871E-4</v>
      </c>
      <c r="S68" s="52">
        <v>0.91440539150386257</v>
      </c>
    </row>
    <row r="69" spans="13:19" x14ac:dyDescent="0.25">
      <c r="M69" s="52">
        <v>57.603844645043537</v>
      </c>
      <c r="N69" s="52">
        <v>0</v>
      </c>
      <c r="O69" s="52">
        <v>4.7500007656645152E-2</v>
      </c>
      <c r="P69" s="52">
        <v>4.476284135041095E-11</v>
      </c>
      <c r="Q69" s="52">
        <v>1.9909643660639784E-2</v>
      </c>
      <c r="R69" s="52">
        <v>4.6550678279418437E-4</v>
      </c>
      <c r="S69" s="52">
        <v>0.93212510595137299</v>
      </c>
    </row>
    <row r="70" spans="13:19" x14ac:dyDescent="0.25">
      <c r="M70" s="52">
        <v>58.603844645043537</v>
      </c>
      <c r="N70" s="52">
        <v>0</v>
      </c>
      <c r="O70" s="52">
        <v>2.9780293208485745E-2</v>
      </c>
      <c r="P70" s="52">
        <v>2.4443619812697721E-11</v>
      </c>
      <c r="Q70" s="52">
        <v>1.9909643681140243E-2</v>
      </c>
      <c r="R70" s="52">
        <v>4.6550678326188523E-4</v>
      </c>
      <c r="S70" s="52">
        <v>0.9498448203988834</v>
      </c>
    </row>
    <row r="71" spans="13:19" x14ac:dyDescent="0.25">
      <c r="M71" s="52">
        <v>59.603844645043537</v>
      </c>
      <c r="N71" s="52">
        <v>0</v>
      </c>
      <c r="O71" s="52">
        <v>1.206057876078041E-2</v>
      </c>
      <c r="P71" s="52">
        <v>1.3232923626129736E-11</v>
      </c>
      <c r="Q71" s="52">
        <v>1.9909643692291402E-2</v>
      </c>
      <c r="R71" s="52">
        <v>4.6550678351628963E-4</v>
      </c>
      <c r="S71" s="52">
        <v>0.96756453484639382</v>
      </c>
    </row>
    <row r="72" spans="13:19" x14ac:dyDescent="0.25">
      <c r="M72" s="52">
        <v>59.660177372565137</v>
      </c>
      <c r="N72" s="52">
        <v>0</v>
      </c>
      <c r="O72" s="52">
        <v>1.1062378915044154E-2</v>
      </c>
      <c r="P72" s="52">
        <v>1.2779968631967094E-11</v>
      </c>
      <c r="Q72" s="52">
        <v>1.9909643692738302E-2</v>
      </c>
      <c r="R72" s="52">
        <v>4.6550678352648525E-4</v>
      </c>
      <c r="S72" s="52">
        <v>0.96856273469212595</v>
      </c>
    </row>
    <row r="73" spans="13:19" x14ac:dyDescent="0.25">
      <c r="M73" s="52">
        <v>59.716510100086737</v>
      </c>
      <c r="N73" s="52">
        <v>0</v>
      </c>
      <c r="O73" s="52">
        <v>1.0064179069308385E-2</v>
      </c>
      <c r="P73" s="52">
        <v>1.2342178993596698E-11</v>
      </c>
      <c r="Q73" s="52">
        <v>1.9909643693169898E-2</v>
      </c>
      <c r="R73" s="52">
        <v>4.6550678353633171E-4</v>
      </c>
      <c r="S73" s="52">
        <v>0.96956093453785808</v>
      </c>
    </row>
    <row r="74" spans="13:19" x14ac:dyDescent="0.25">
      <c r="M74" s="52">
        <v>59.772842827608336</v>
      </c>
      <c r="N74" s="52">
        <v>0</v>
      </c>
      <c r="O74" s="52">
        <v>9.065979223573075E-3</v>
      </c>
      <c r="P74" s="52">
        <v>1.1919058845948051E-11</v>
      </c>
      <c r="Q74" s="52">
        <v>1.9909643693586703E-2</v>
      </c>
      <c r="R74" s="52">
        <v>4.6550678354584076E-4</v>
      </c>
      <c r="S74" s="52">
        <v>0.97055913438359021</v>
      </c>
    </row>
    <row r="75" spans="13:19" x14ac:dyDescent="0.25">
      <c r="M75" s="52">
        <v>59.871158298038814</v>
      </c>
      <c r="N75" s="52">
        <v>0</v>
      </c>
      <c r="O75" s="52">
        <v>7.3238571617677724E-3</v>
      </c>
      <c r="P75" s="52">
        <v>1.1214317688509095E-11</v>
      </c>
      <c r="Q75" s="52">
        <v>1.990964369428018E-2</v>
      </c>
      <c r="R75" s="52">
        <v>4.6550678356166181E-4</v>
      </c>
      <c r="S75" s="52">
        <v>0.972301256445391</v>
      </c>
    </row>
    <row r="76" spans="13:19" x14ac:dyDescent="0.25">
      <c r="M76" s="52">
        <v>59.969473768469292</v>
      </c>
      <c r="N76" s="52">
        <v>0</v>
      </c>
      <c r="O76" s="52">
        <v>5.5817350999636493E-3</v>
      </c>
      <c r="P76" s="52">
        <v>1.0550363190639795E-11</v>
      </c>
      <c r="Q76" s="52">
        <v>1.9909643694932627E-2</v>
      </c>
      <c r="R76" s="52">
        <v>4.6550678357654683E-4</v>
      </c>
      <c r="S76" s="52">
        <v>0.9740433785071918</v>
      </c>
    </row>
    <row r="77" spans="13:19" x14ac:dyDescent="0.25">
      <c r="M77" s="52">
        <v>60.067789238899771</v>
      </c>
      <c r="N77" s="52">
        <v>0</v>
      </c>
      <c r="O77" s="52">
        <v>3.8396130381605823E-3</v>
      </c>
      <c r="P77" s="52">
        <v>9.9248883465301752E-12</v>
      </c>
      <c r="Q77" s="52">
        <v>1.9909643695546417E-2</v>
      </c>
      <c r="R77" s="52">
        <v>4.6550678359054995E-4</v>
      </c>
      <c r="S77" s="52">
        <v>0.9757855005689926</v>
      </c>
    </row>
    <row r="78" spans="13:19" x14ac:dyDescent="0.25">
      <c r="M78" s="52">
        <v>60.123518921695663</v>
      </c>
      <c r="N78" s="52">
        <v>0</v>
      </c>
      <c r="O78" s="52">
        <v>2.8520989727662009E-3</v>
      </c>
      <c r="P78" s="52">
        <v>9.5865955367266239E-12</v>
      </c>
      <c r="Q78" s="52">
        <v>1.9909643695878033E-2</v>
      </c>
      <c r="R78" s="52">
        <v>4.6550678359811551E-4</v>
      </c>
      <c r="S78" s="52">
        <v>0.97677301463438615</v>
      </c>
    </row>
    <row r="79" spans="13:19" x14ac:dyDescent="0.25">
      <c r="M79" s="52">
        <v>60.221834392126141</v>
      </c>
      <c r="N79" s="52">
        <v>0</v>
      </c>
      <c r="O79" s="52">
        <v>1.1099769109645648E-3</v>
      </c>
      <c r="P79" s="52">
        <v>9.0170751993746788E-12</v>
      </c>
      <c r="Q79" s="52">
        <v>1.9909643696435719E-2</v>
      </c>
      <c r="R79" s="52">
        <v>4.6550678361083862E-4</v>
      </c>
      <c r="S79" s="52">
        <v>0.97851513669618695</v>
      </c>
    </row>
    <row r="80" spans="13:19" x14ac:dyDescent="0.25">
      <c r="M80" s="52">
        <v>60.242254657319883</v>
      </c>
      <c r="N80" s="52">
        <v>0</v>
      </c>
      <c r="O80" s="52">
        <v>7.4813564278889376E-4</v>
      </c>
      <c r="P80" s="52">
        <v>8.9030034808955803E-12</v>
      </c>
      <c r="Q80" s="52">
        <v>1.9909643696547328E-2</v>
      </c>
      <c r="R80" s="52">
        <v>4.6550678361338487E-4</v>
      </c>
      <c r="S80" s="52">
        <v>0.97887697796436257</v>
      </c>
    </row>
    <row r="81" spans="13:19" x14ac:dyDescent="0.25">
      <c r="M81" s="52">
        <v>60.262674922513625</v>
      </c>
      <c r="N81" s="52">
        <v>0</v>
      </c>
      <c r="O81" s="52">
        <v>3.8629437461325581E-4</v>
      </c>
      <c r="P81" s="52">
        <v>8.7903431144778034E-12</v>
      </c>
      <c r="Q81" s="52">
        <v>1.9909643696657525E-2</v>
      </c>
      <c r="R81" s="52">
        <v>4.6550678361589892E-4</v>
      </c>
      <c r="S81" s="52">
        <v>0.97923881923253819</v>
      </c>
    </row>
    <row r="82" spans="13:19" x14ac:dyDescent="0.25">
      <c r="M82" s="52">
        <v>60.283095187707367</v>
      </c>
      <c r="N82" s="52">
        <v>0</v>
      </c>
      <c r="O82" s="52">
        <v>2.4453106437649999E-5</v>
      </c>
      <c r="P82" s="52">
        <v>8.6790770487081924E-12</v>
      </c>
      <c r="Q82" s="52">
        <v>1.9909643696766326E-2</v>
      </c>
      <c r="R82" s="52">
        <v>4.6550678361838115E-4</v>
      </c>
      <c r="S82" s="52">
        <v>0.97960066050071382</v>
      </c>
    </row>
    <row r="83" spans="13:19" x14ac:dyDescent="0.25">
      <c r="M83" s="52">
        <v>60.284225692528643</v>
      </c>
      <c r="N83" s="52">
        <v>0</v>
      </c>
      <c r="O83" s="52">
        <v>4.4208838230825016E-6</v>
      </c>
      <c r="P83" s="52">
        <v>8.6729575412229049E-12</v>
      </c>
      <c r="Q83" s="52">
        <v>1.9909643696772311E-2</v>
      </c>
      <c r="R83" s="52">
        <v>4.6550678361851765E-4</v>
      </c>
      <c r="S83" s="52">
        <v>0.97962069272332841</v>
      </c>
    </row>
    <row r="84" spans="13:19" x14ac:dyDescent="0.25">
      <c r="M84" s="52">
        <v>60.284390209918108</v>
      </c>
      <c r="N84" s="52">
        <v>0</v>
      </c>
      <c r="O84" s="52">
        <v>1.5056826601430529E-6</v>
      </c>
      <c r="P84" s="52">
        <v>8.6720673479610082E-12</v>
      </c>
      <c r="Q84" s="52">
        <v>1.9909643696773182E-2</v>
      </c>
      <c r="R84" s="52">
        <v>4.6550678361853749E-4</v>
      </c>
      <c r="S84" s="52">
        <v>0.97962360792449132</v>
      </c>
    </row>
    <row r="85" spans="13:19" x14ac:dyDescent="0.25">
      <c r="M85" s="52">
        <v>60.284459167804137</v>
      </c>
      <c r="N85" s="52">
        <v>0</v>
      </c>
      <c r="O85" s="52">
        <v>2.8376861074852809E-7</v>
      </c>
      <c r="P85" s="52">
        <v>8.6716942477420746E-12</v>
      </c>
      <c r="Q85" s="52">
        <v>1.9909643696773546E-2</v>
      </c>
      <c r="R85" s="52">
        <v>4.6550678361854584E-4</v>
      </c>
      <c r="S85" s="52">
        <v>0.97962482983854071</v>
      </c>
    </row>
    <row r="86" spans="13:19" x14ac:dyDescent="0.25">
      <c r="M86" s="52">
        <v>60.284888714021868</v>
      </c>
      <c r="N86" s="52">
        <v>0</v>
      </c>
      <c r="O86" s="52">
        <v>0</v>
      </c>
      <c r="P86" s="52">
        <v>8.669370524669283E-12</v>
      </c>
      <c r="Q86" s="52">
        <v>1.9909643696775819E-2</v>
      </c>
      <c r="R86" s="52">
        <v>4.6550678361859766E-4</v>
      </c>
      <c r="S86" s="52">
        <v>0.97962552358924704</v>
      </c>
    </row>
    <row r="87" spans="13:19" x14ac:dyDescent="0.25">
      <c r="M87" s="52">
        <v>60.285255723075998</v>
      </c>
      <c r="N87" s="52">
        <v>0</v>
      </c>
      <c r="O87" s="52">
        <v>0</v>
      </c>
      <c r="P87" s="52">
        <v>8.6673856038343753E-12</v>
      </c>
      <c r="Q87" s="52">
        <v>1.9909643696777758E-2</v>
      </c>
      <c r="R87" s="52">
        <v>4.6550678361864195E-4</v>
      </c>
      <c r="S87" s="52">
        <v>0.97962552358924704</v>
      </c>
    </row>
    <row r="88" spans="13:19" x14ac:dyDescent="0.25">
      <c r="M88" s="52">
        <v>61.285255723075998</v>
      </c>
      <c r="N88" s="52">
        <v>0</v>
      </c>
      <c r="O88" s="52">
        <v>0</v>
      </c>
      <c r="P88" s="52">
        <v>4.6445333255880294E-12</v>
      </c>
      <c r="Q88" s="52">
        <v>1.9909643700710879E-2</v>
      </c>
      <c r="R88" s="52">
        <v>4.6550678370837285E-4</v>
      </c>
      <c r="S88" s="52">
        <v>0.97962552358924704</v>
      </c>
    </row>
    <row r="89" spans="13:19" x14ac:dyDescent="0.25">
      <c r="M89" s="52">
        <v>62.285255723075998</v>
      </c>
      <c r="N89" s="52">
        <v>0</v>
      </c>
      <c r="O89" s="52">
        <v>0</v>
      </c>
      <c r="P89" s="52">
        <v>2.4888346727016123E-12</v>
      </c>
      <c r="Q89" s="52">
        <v>1.9909643702818496E-2</v>
      </c>
      <c r="R89" s="52">
        <v>4.6550678375645635E-4</v>
      </c>
      <c r="S89" s="52">
        <v>0.97962552358924704</v>
      </c>
    </row>
    <row r="90" spans="13:19" x14ac:dyDescent="0.25">
      <c r="M90" s="52">
        <v>63.285255723075998</v>
      </c>
      <c r="N90" s="52">
        <v>0</v>
      </c>
      <c r="O90" s="52">
        <v>0</v>
      </c>
      <c r="P90" s="52">
        <v>1.3336750096970189E-12</v>
      </c>
      <c r="Q90" s="52">
        <v>1.9909643703947891E-2</v>
      </c>
      <c r="R90" s="52">
        <v>4.6550678378222253E-4</v>
      </c>
      <c r="S90" s="52">
        <v>0.97962552358924704</v>
      </c>
    </row>
    <row r="91" spans="13:19" x14ac:dyDescent="0.25">
      <c r="M91" s="52">
        <v>64.285255723076006</v>
      </c>
      <c r="N91" s="52">
        <v>0</v>
      </c>
      <c r="O91" s="52">
        <v>0</v>
      </c>
      <c r="P91" s="52">
        <v>7.1466741081664054E-13</v>
      </c>
      <c r="Q91" s="52">
        <v>1.9909643704553091E-2</v>
      </c>
      <c r="R91" s="52">
        <v>4.6550678379602968E-4</v>
      </c>
      <c r="S91" s="52">
        <v>0.97962552358924704</v>
      </c>
    </row>
    <row r="92" spans="13:19" x14ac:dyDescent="0.25">
      <c r="M92" s="52">
        <v>65.285255723076006</v>
      </c>
      <c r="N92" s="52">
        <v>0</v>
      </c>
      <c r="O92" s="52">
        <v>0</v>
      </c>
      <c r="P92" s="52">
        <v>3.8296399375391447E-13</v>
      </c>
      <c r="Q92" s="52">
        <v>1.9909643704877394E-2</v>
      </c>
      <c r="R92" s="52">
        <v>4.6550678380342844E-4</v>
      </c>
      <c r="S92" s="52">
        <v>0.97962552358924704</v>
      </c>
    </row>
    <row r="93" spans="13:19" x14ac:dyDescent="0.25">
      <c r="M93" s="52">
        <v>66.285255723076006</v>
      </c>
      <c r="N93" s="52">
        <v>0</v>
      </c>
      <c r="O93" s="52">
        <v>0</v>
      </c>
      <c r="P93" s="52">
        <v>2.0521632621300067E-13</v>
      </c>
      <c r="Q93" s="52">
        <v>1.9909643705051178E-2</v>
      </c>
      <c r="R93" s="52">
        <v>4.6550678380739315E-4</v>
      </c>
      <c r="S93" s="52">
        <v>0.97962552358924704</v>
      </c>
    </row>
    <row r="94" spans="13:19" x14ac:dyDescent="0.25">
      <c r="M94" s="52">
        <v>67.285255723076006</v>
      </c>
      <c r="N94" s="52">
        <v>0</v>
      </c>
      <c r="O94" s="52">
        <v>0</v>
      </c>
      <c r="P94" s="52">
        <v>1.0996788531357913E-13</v>
      </c>
      <c r="Q94" s="52">
        <v>1.9909643705144302E-2</v>
      </c>
      <c r="R94" s="52">
        <v>4.655067838095177E-4</v>
      </c>
      <c r="S94" s="52">
        <v>0.97962552358924704</v>
      </c>
    </row>
    <row r="95" spans="13:19" x14ac:dyDescent="0.25">
      <c r="M95" s="52">
        <v>68.285255723076006</v>
      </c>
      <c r="N95" s="52">
        <v>0</v>
      </c>
      <c r="O95" s="52">
        <v>0</v>
      </c>
      <c r="P95" s="52">
        <v>5.8927747238730151E-14</v>
      </c>
      <c r="Q95" s="52">
        <v>1.9909643705194203E-2</v>
      </c>
      <c r="R95" s="52">
        <v>4.6550678381065616E-4</v>
      </c>
      <c r="S95" s="52">
        <v>0.97962552358924704</v>
      </c>
    </row>
    <row r="96" spans="13:19" x14ac:dyDescent="0.25">
      <c r="M96" s="52">
        <v>69.285255723076006</v>
      </c>
      <c r="N96" s="52">
        <v>0</v>
      </c>
      <c r="O96" s="52">
        <v>0</v>
      </c>
      <c r="P96" s="52">
        <v>3.1577213517653031E-14</v>
      </c>
      <c r="Q96" s="52">
        <v>1.9909643705220942E-2</v>
      </c>
      <c r="R96" s="52">
        <v>4.6550678381126624E-4</v>
      </c>
      <c r="S96" s="52">
        <v>0.97962552358924704</v>
      </c>
    </row>
    <row r="97" spans="13:19" x14ac:dyDescent="0.25">
      <c r="M97" s="52">
        <v>70</v>
      </c>
      <c r="N97" s="52">
        <v>0</v>
      </c>
      <c r="O97" s="52">
        <v>0</v>
      </c>
      <c r="P97" s="52">
        <v>2.0448394096356497E-14</v>
      </c>
      <c r="Q97" s="52">
        <v>1.9909643705231822E-2</v>
      </c>
      <c r="R97" s="52">
        <v>4.6550678381151447E-4</v>
      </c>
      <c r="S97" s="52">
        <v>0.97962552358924715</v>
      </c>
    </row>
    <row r="98" spans="13:19" x14ac:dyDescent="0.25">
      <c r="M98" s="52" t="e">
        <v>#N/A</v>
      </c>
      <c r="N98" s="52" t="e">
        <v>#N/A</v>
      </c>
      <c r="O98" s="52" t="e">
        <v>#N/A</v>
      </c>
      <c r="P98" s="52" t="e">
        <v>#N/A</v>
      </c>
      <c r="Q98" s="52" t="e">
        <v>#N/A</v>
      </c>
      <c r="R98" s="52" t="e">
        <v>#N/A</v>
      </c>
      <c r="S98" s="52" t="e">
        <v>#N/A</v>
      </c>
    </row>
    <row r="99" spans="13:19" x14ac:dyDescent="0.25">
      <c r="M99" s="52" t="e">
        <v>#N/A</v>
      </c>
      <c r="N99" s="52" t="e">
        <v>#N/A</v>
      </c>
      <c r="O99" s="52" t="e">
        <v>#N/A</v>
      </c>
      <c r="P99" s="52" t="e">
        <v>#N/A</v>
      </c>
      <c r="Q99" s="52" t="e">
        <v>#N/A</v>
      </c>
      <c r="R99" s="52" t="e">
        <v>#N/A</v>
      </c>
      <c r="S99" s="52" t="e">
        <v>#N/A</v>
      </c>
    </row>
    <row r="100" spans="13:19" x14ac:dyDescent="0.25">
      <c r="M100" s="52" t="e">
        <v>#N/A</v>
      </c>
      <c r="N100" s="52" t="e">
        <v>#N/A</v>
      </c>
      <c r="O100" s="52" t="e">
        <v>#N/A</v>
      </c>
      <c r="P100" s="52" t="e">
        <v>#N/A</v>
      </c>
      <c r="Q100" s="52" t="e">
        <v>#N/A</v>
      </c>
      <c r="R100" s="52" t="e">
        <v>#N/A</v>
      </c>
      <c r="S100" s="52" t="e">
        <v>#N/A</v>
      </c>
    </row>
    <row r="101" spans="13:19" x14ac:dyDescent="0.25">
      <c r="M101" s="52" t="e">
        <v>#N/A</v>
      </c>
      <c r="N101" s="52" t="e">
        <v>#N/A</v>
      </c>
      <c r="O101" s="52" t="e">
        <v>#N/A</v>
      </c>
      <c r="P101" s="52" t="e">
        <v>#N/A</v>
      </c>
      <c r="Q101" s="52" t="e">
        <v>#N/A</v>
      </c>
      <c r="R101" s="52" t="e">
        <v>#N/A</v>
      </c>
      <c r="S101" s="52" t="e">
        <v>#N/A</v>
      </c>
    </row>
    <row r="102" spans="13:19" x14ac:dyDescent="0.25">
      <c r="M102" s="52" t="e">
        <v>#N/A</v>
      </c>
      <c r="N102" s="52" t="e">
        <v>#N/A</v>
      </c>
      <c r="O102" s="52" t="e">
        <v>#N/A</v>
      </c>
      <c r="P102" s="52" t="e">
        <v>#N/A</v>
      </c>
      <c r="Q102" s="52" t="e">
        <v>#N/A</v>
      </c>
      <c r="R102" s="52" t="e">
        <v>#N/A</v>
      </c>
      <c r="S102" s="52" t="e">
        <v>#N/A</v>
      </c>
    </row>
    <row r="103" spans="13:19" x14ac:dyDescent="0.25">
      <c r="M103" s="52" t="e">
        <v>#N/A</v>
      </c>
      <c r="N103" s="52" t="e">
        <v>#N/A</v>
      </c>
      <c r="O103" s="52" t="e">
        <v>#N/A</v>
      </c>
      <c r="P103" s="52" t="e">
        <v>#N/A</v>
      </c>
      <c r="Q103" s="52" t="e">
        <v>#N/A</v>
      </c>
      <c r="R103" s="52" t="e">
        <v>#N/A</v>
      </c>
      <c r="S103" s="52" t="e">
        <v>#N/A</v>
      </c>
    </row>
    <row r="104" spans="13:19" x14ac:dyDescent="0.25">
      <c r="M104" s="52" t="e">
        <v>#N/A</v>
      </c>
      <c r="N104" s="52" t="e">
        <v>#N/A</v>
      </c>
      <c r="O104" s="52" t="e">
        <v>#N/A</v>
      </c>
      <c r="P104" s="52" t="e">
        <v>#N/A</v>
      </c>
      <c r="Q104" s="52" t="e">
        <v>#N/A</v>
      </c>
      <c r="R104" s="52" t="e">
        <v>#N/A</v>
      </c>
      <c r="S104" s="52" t="e">
        <v>#N/A</v>
      </c>
    </row>
    <row r="105" spans="13:19" x14ac:dyDescent="0.25">
      <c r="M105" s="52" t="e">
        <v>#N/A</v>
      </c>
      <c r="N105" s="52" t="e">
        <v>#N/A</v>
      </c>
      <c r="O105" s="52" t="e">
        <v>#N/A</v>
      </c>
      <c r="P105" s="52" t="e">
        <v>#N/A</v>
      </c>
      <c r="Q105" s="52" t="e">
        <v>#N/A</v>
      </c>
      <c r="R105" s="52" t="e">
        <v>#N/A</v>
      </c>
      <c r="S105" s="52" t="e">
        <v>#N/A</v>
      </c>
    </row>
    <row r="106" spans="13:19" x14ac:dyDescent="0.25">
      <c r="M106" s="52" t="e">
        <v>#N/A</v>
      </c>
      <c r="N106" s="52" t="e">
        <v>#N/A</v>
      </c>
      <c r="O106" s="52" t="e">
        <v>#N/A</v>
      </c>
      <c r="P106" s="52" t="e">
        <v>#N/A</v>
      </c>
      <c r="Q106" s="52" t="e">
        <v>#N/A</v>
      </c>
      <c r="R106" s="52" t="e">
        <v>#N/A</v>
      </c>
      <c r="S106" s="52" t="e">
        <v>#N/A</v>
      </c>
    </row>
    <row r="107" spans="13:19" x14ac:dyDescent="0.25">
      <c r="M107" s="52" t="e">
        <v>#N/A</v>
      </c>
      <c r="N107" s="52" t="e">
        <v>#N/A</v>
      </c>
      <c r="O107" s="52" t="e">
        <v>#N/A</v>
      </c>
      <c r="P107" s="52" t="e">
        <v>#N/A</v>
      </c>
      <c r="Q107" s="52" t="e">
        <v>#N/A</v>
      </c>
      <c r="R107" s="52" t="e">
        <v>#N/A</v>
      </c>
      <c r="S107" s="52" t="e">
        <v>#N/A</v>
      </c>
    </row>
    <row r="108" spans="13:19" x14ac:dyDescent="0.25">
      <c r="M108" s="52" t="e">
        <v>#N/A</v>
      </c>
      <c r="N108" s="52" t="e">
        <v>#N/A</v>
      </c>
      <c r="O108" s="52" t="e">
        <v>#N/A</v>
      </c>
      <c r="P108" s="52" t="e">
        <v>#N/A</v>
      </c>
      <c r="Q108" s="52" t="e">
        <v>#N/A</v>
      </c>
      <c r="R108" s="52" t="e">
        <v>#N/A</v>
      </c>
      <c r="S108" s="52" t="e">
        <v>#N/A</v>
      </c>
    </row>
    <row r="109" spans="13:19" x14ac:dyDescent="0.25">
      <c r="M109" s="52" t="e">
        <v>#N/A</v>
      </c>
      <c r="N109" s="52" t="e">
        <v>#N/A</v>
      </c>
      <c r="O109" s="52" t="e">
        <v>#N/A</v>
      </c>
      <c r="P109" s="52" t="e">
        <v>#N/A</v>
      </c>
      <c r="Q109" s="52" t="e">
        <v>#N/A</v>
      </c>
      <c r="R109" s="52" t="e">
        <v>#N/A</v>
      </c>
      <c r="S109" s="52" t="e">
        <v>#N/A</v>
      </c>
    </row>
    <row r="110" spans="13:19" x14ac:dyDescent="0.25">
      <c r="M110" s="52" t="e">
        <v>#N/A</v>
      </c>
      <c r="N110" s="52" t="e">
        <v>#N/A</v>
      </c>
      <c r="O110" s="52" t="e">
        <v>#N/A</v>
      </c>
      <c r="P110" s="52" t="e">
        <v>#N/A</v>
      </c>
      <c r="Q110" s="52" t="e">
        <v>#N/A</v>
      </c>
      <c r="R110" s="52" t="e">
        <v>#N/A</v>
      </c>
      <c r="S110" s="52" t="e">
        <v>#N/A</v>
      </c>
    </row>
    <row r="111" spans="13:19" x14ac:dyDescent="0.25">
      <c r="M111" s="52" t="e">
        <v>#N/A</v>
      </c>
      <c r="N111" s="52" t="e">
        <v>#N/A</v>
      </c>
      <c r="O111" s="52" t="e">
        <v>#N/A</v>
      </c>
      <c r="P111" s="52" t="e">
        <v>#N/A</v>
      </c>
      <c r="Q111" s="52" t="e">
        <v>#N/A</v>
      </c>
      <c r="R111" s="52" t="e">
        <v>#N/A</v>
      </c>
      <c r="S111" s="52" t="e">
        <v>#N/A</v>
      </c>
    </row>
    <row r="112" spans="13:19" x14ac:dyDescent="0.25">
      <c r="M112" s="52" t="e">
        <v>#N/A</v>
      </c>
      <c r="N112" s="52" t="e">
        <v>#N/A</v>
      </c>
      <c r="O112" s="52" t="e">
        <v>#N/A</v>
      </c>
      <c r="P112" s="52" t="e">
        <v>#N/A</v>
      </c>
      <c r="Q112" s="52" t="e">
        <v>#N/A</v>
      </c>
      <c r="R112" s="52" t="e">
        <v>#N/A</v>
      </c>
      <c r="S112" s="52" t="e">
        <v>#N/A</v>
      </c>
    </row>
    <row r="113" spans="13:19" x14ac:dyDescent="0.25">
      <c r="M113" s="52" t="e">
        <v>#N/A</v>
      </c>
      <c r="N113" s="52" t="e">
        <v>#N/A</v>
      </c>
      <c r="O113" s="52" t="e">
        <v>#N/A</v>
      </c>
      <c r="P113" s="52" t="e">
        <v>#N/A</v>
      </c>
      <c r="Q113" s="52" t="e">
        <v>#N/A</v>
      </c>
      <c r="R113" s="52" t="e">
        <v>#N/A</v>
      </c>
      <c r="S113" s="52" t="e">
        <v>#N/A</v>
      </c>
    </row>
    <row r="114" spans="13:19" x14ac:dyDescent="0.25">
      <c r="M114" s="52" t="e">
        <v>#N/A</v>
      </c>
      <c r="N114" s="52" t="e">
        <v>#N/A</v>
      </c>
      <c r="O114" s="52" t="e">
        <v>#N/A</v>
      </c>
      <c r="P114" s="52" t="e">
        <v>#N/A</v>
      </c>
      <c r="Q114" s="52" t="e">
        <v>#N/A</v>
      </c>
      <c r="R114" s="52" t="e">
        <v>#N/A</v>
      </c>
      <c r="S114" s="52" t="e">
        <v>#N/A</v>
      </c>
    </row>
    <row r="115" spans="13:19" x14ac:dyDescent="0.25">
      <c r="M115" s="52" t="e">
        <v>#N/A</v>
      </c>
      <c r="N115" s="52" t="e">
        <v>#N/A</v>
      </c>
      <c r="O115" s="52" t="e">
        <v>#N/A</v>
      </c>
      <c r="P115" s="52" t="e">
        <v>#N/A</v>
      </c>
      <c r="Q115" s="52" t="e">
        <v>#N/A</v>
      </c>
      <c r="R115" s="52" t="e">
        <v>#N/A</v>
      </c>
      <c r="S115" s="52" t="e">
        <v>#N/A</v>
      </c>
    </row>
    <row r="116" spans="13:19" x14ac:dyDescent="0.25">
      <c r="M116" s="52" t="e">
        <v>#N/A</v>
      </c>
      <c r="N116" s="52" t="e">
        <v>#N/A</v>
      </c>
      <c r="O116" s="52" t="e">
        <v>#N/A</v>
      </c>
      <c r="P116" s="52" t="e">
        <v>#N/A</v>
      </c>
      <c r="Q116" s="52" t="e">
        <v>#N/A</v>
      </c>
      <c r="R116" s="52" t="e">
        <v>#N/A</v>
      </c>
      <c r="S116" s="52" t="e">
        <v>#N/A</v>
      </c>
    </row>
    <row r="117" spans="13:19" x14ac:dyDescent="0.25">
      <c r="M117" s="52" t="e">
        <v>#N/A</v>
      </c>
      <c r="N117" s="52" t="e">
        <v>#N/A</v>
      </c>
      <c r="O117" s="52" t="e">
        <v>#N/A</v>
      </c>
      <c r="P117" s="52" t="e">
        <v>#N/A</v>
      </c>
      <c r="Q117" s="52" t="e">
        <v>#N/A</v>
      </c>
      <c r="R117" s="52" t="e">
        <v>#N/A</v>
      </c>
      <c r="S117" s="52" t="e">
        <v>#N/A</v>
      </c>
    </row>
    <row r="118" spans="13:19" x14ac:dyDescent="0.25">
      <c r="M118" s="52" t="e">
        <v>#N/A</v>
      </c>
      <c r="N118" s="52" t="e">
        <v>#N/A</v>
      </c>
      <c r="O118" s="52" t="e">
        <v>#N/A</v>
      </c>
      <c r="P118" s="52" t="e">
        <v>#N/A</v>
      </c>
      <c r="Q118" s="52" t="e">
        <v>#N/A</v>
      </c>
      <c r="R118" s="52" t="e">
        <v>#N/A</v>
      </c>
      <c r="S118" s="52" t="e">
        <v>#N/A</v>
      </c>
    </row>
    <row r="119" spans="13:19" x14ac:dyDescent="0.25">
      <c r="M119" s="52" t="e">
        <v>#N/A</v>
      </c>
      <c r="N119" s="52" t="e">
        <v>#N/A</v>
      </c>
      <c r="O119" s="52" t="e">
        <v>#N/A</v>
      </c>
      <c r="P119" s="52" t="e">
        <v>#N/A</v>
      </c>
      <c r="Q119" s="52" t="e">
        <v>#N/A</v>
      </c>
      <c r="R119" s="52" t="e">
        <v>#N/A</v>
      </c>
      <c r="S119" s="52" t="e">
        <v>#N/A</v>
      </c>
    </row>
    <row r="120" spans="13:19" x14ac:dyDescent="0.25">
      <c r="M120" s="52" t="e">
        <v>#N/A</v>
      </c>
      <c r="N120" s="52" t="e">
        <v>#N/A</v>
      </c>
      <c r="O120" s="52" t="e">
        <v>#N/A</v>
      </c>
      <c r="P120" s="52" t="e">
        <v>#N/A</v>
      </c>
      <c r="Q120" s="52" t="e">
        <v>#N/A</v>
      </c>
      <c r="R120" s="52" t="e">
        <v>#N/A</v>
      </c>
      <c r="S120" s="52" t="e">
        <v>#N/A</v>
      </c>
    </row>
    <row r="121" spans="13:19" x14ac:dyDescent="0.25">
      <c r="M121" s="52" t="e">
        <v>#N/A</v>
      </c>
      <c r="N121" s="52" t="e">
        <v>#N/A</v>
      </c>
      <c r="O121" s="52" t="e">
        <v>#N/A</v>
      </c>
      <c r="P121" s="52" t="e">
        <v>#N/A</v>
      </c>
      <c r="Q121" s="52" t="e">
        <v>#N/A</v>
      </c>
      <c r="R121" s="52" t="e">
        <v>#N/A</v>
      </c>
      <c r="S121" s="52" t="e">
        <v>#N/A</v>
      </c>
    </row>
    <row r="122" spans="13:19" x14ac:dyDescent="0.25">
      <c r="M122" s="52" t="e">
        <v>#N/A</v>
      </c>
      <c r="N122" s="52" t="e">
        <v>#N/A</v>
      </c>
      <c r="O122" s="52" t="e">
        <v>#N/A</v>
      </c>
      <c r="P122" s="52" t="e">
        <v>#N/A</v>
      </c>
      <c r="Q122" s="52" t="e">
        <v>#N/A</v>
      </c>
      <c r="R122" s="52" t="e">
        <v>#N/A</v>
      </c>
      <c r="S122" s="52" t="e">
        <v>#N/A</v>
      </c>
    </row>
    <row r="123" spans="13:19" x14ac:dyDescent="0.25">
      <c r="M123" s="52" t="e">
        <v>#N/A</v>
      </c>
      <c r="N123" s="52" t="e">
        <v>#N/A</v>
      </c>
      <c r="O123" s="52" t="e">
        <v>#N/A</v>
      </c>
      <c r="P123" s="52" t="e">
        <v>#N/A</v>
      </c>
      <c r="Q123" s="52" t="e">
        <v>#N/A</v>
      </c>
      <c r="R123" s="52" t="e">
        <v>#N/A</v>
      </c>
      <c r="S123" s="52" t="e">
        <v>#N/A</v>
      </c>
    </row>
    <row r="124" spans="13:19" x14ac:dyDescent="0.25">
      <c r="M124" s="52" t="e">
        <v>#N/A</v>
      </c>
      <c r="N124" s="52" t="e">
        <v>#N/A</v>
      </c>
      <c r="O124" s="52" t="e">
        <v>#N/A</v>
      </c>
      <c r="P124" s="52" t="e">
        <v>#N/A</v>
      </c>
      <c r="Q124" s="52" t="e">
        <v>#N/A</v>
      </c>
      <c r="R124" s="52" t="e">
        <v>#N/A</v>
      </c>
      <c r="S124" s="52" t="e">
        <v>#N/A</v>
      </c>
    </row>
    <row r="125" spans="13:19" x14ac:dyDescent="0.25">
      <c r="M125" s="52" t="e">
        <v>#N/A</v>
      </c>
      <c r="N125" s="52" t="e">
        <v>#N/A</v>
      </c>
      <c r="O125" s="52" t="e">
        <v>#N/A</v>
      </c>
      <c r="P125" s="52" t="e">
        <v>#N/A</v>
      </c>
      <c r="Q125" s="52" t="e">
        <v>#N/A</v>
      </c>
      <c r="R125" s="52" t="e">
        <v>#N/A</v>
      </c>
      <c r="S125" s="52" t="e">
        <v>#N/A</v>
      </c>
    </row>
    <row r="126" spans="13:19" x14ac:dyDescent="0.25">
      <c r="M126" s="52" t="e">
        <v>#N/A</v>
      </c>
      <c r="N126" s="52" t="e">
        <v>#N/A</v>
      </c>
      <c r="O126" s="52" t="e">
        <v>#N/A</v>
      </c>
      <c r="P126" s="52" t="e">
        <v>#N/A</v>
      </c>
      <c r="Q126" s="52" t="e">
        <v>#N/A</v>
      </c>
      <c r="R126" s="52" t="e">
        <v>#N/A</v>
      </c>
      <c r="S126" s="52" t="e">
        <v>#N/A</v>
      </c>
    </row>
    <row r="127" spans="13:19" x14ac:dyDescent="0.25">
      <c r="M127" s="52" t="e">
        <v>#N/A</v>
      </c>
      <c r="N127" s="52" t="e">
        <v>#N/A</v>
      </c>
      <c r="O127" s="52" t="e">
        <v>#N/A</v>
      </c>
      <c r="P127" s="52" t="e">
        <v>#N/A</v>
      </c>
      <c r="Q127" s="52" t="e">
        <v>#N/A</v>
      </c>
      <c r="R127" s="52" t="e">
        <v>#N/A</v>
      </c>
      <c r="S127" s="52" t="e">
        <v>#N/A</v>
      </c>
    </row>
    <row r="128" spans="13:19" x14ac:dyDescent="0.25">
      <c r="M128" s="52" t="e">
        <v>#N/A</v>
      </c>
      <c r="N128" s="52" t="e">
        <v>#N/A</v>
      </c>
      <c r="O128" s="52" t="e">
        <v>#N/A</v>
      </c>
      <c r="P128" s="52" t="e">
        <v>#N/A</v>
      </c>
      <c r="Q128" s="52" t="e">
        <v>#N/A</v>
      </c>
      <c r="R128" s="52" t="e">
        <v>#N/A</v>
      </c>
      <c r="S128" s="52" t="e">
        <v>#N/A</v>
      </c>
    </row>
    <row r="129" spans="10:19" x14ac:dyDescent="0.25">
      <c r="M129" s="52" t="e">
        <v>#N/A</v>
      </c>
      <c r="N129" s="52" t="e">
        <v>#N/A</v>
      </c>
      <c r="O129" s="52" t="e">
        <v>#N/A</v>
      </c>
      <c r="P129" s="52" t="e">
        <v>#N/A</v>
      </c>
      <c r="Q129" s="52" t="e">
        <v>#N/A</v>
      </c>
      <c r="R129" s="52" t="e">
        <v>#N/A</v>
      </c>
      <c r="S129" s="52" t="e">
        <v>#N/A</v>
      </c>
    </row>
    <row r="130" spans="10:19" x14ac:dyDescent="0.25">
      <c r="M130" s="52" t="e">
        <v>#N/A</v>
      </c>
      <c r="N130" s="52" t="e">
        <v>#N/A</v>
      </c>
      <c r="O130" s="52" t="e">
        <v>#N/A</v>
      </c>
      <c r="P130" s="52" t="e">
        <v>#N/A</v>
      </c>
      <c r="Q130" s="52" t="e">
        <v>#N/A</v>
      </c>
      <c r="R130" s="52" t="e">
        <v>#N/A</v>
      </c>
      <c r="S130" s="52" t="e">
        <v>#N/A</v>
      </c>
    </row>
    <row r="131" spans="10:19" x14ac:dyDescent="0.25">
      <c r="M131" s="52" t="e">
        <v>#N/A</v>
      </c>
      <c r="N131" s="52" t="e">
        <v>#N/A</v>
      </c>
      <c r="O131" s="52" t="e">
        <v>#N/A</v>
      </c>
      <c r="P131" s="52" t="e">
        <v>#N/A</v>
      </c>
      <c r="Q131" s="52" t="e">
        <v>#N/A</v>
      </c>
      <c r="R131" s="52" t="e">
        <v>#N/A</v>
      </c>
      <c r="S131" s="52" t="e">
        <v>#N/A</v>
      </c>
    </row>
    <row r="132" spans="10:19" x14ac:dyDescent="0.25">
      <c r="M132" s="52" t="e">
        <v>#N/A</v>
      </c>
      <c r="N132" s="52" t="e">
        <v>#N/A</v>
      </c>
      <c r="O132" s="52" t="e">
        <v>#N/A</v>
      </c>
      <c r="P132" s="52" t="e">
        <v>#N/A</v>
      </c>
      <c r="Q132" s="52" t="e">
        <v>#N/A</v>
      </c>
      <c r="R132" s="52" t="e">
        <v>#N/A</v>
      </c>
      <c r="S132" s="52" t="e">
        <v>#N/A</v>
      </c>
    </row>
    <row r="133" spans="10:19" x14ac:dyDescent="0.25">
      <c r="M133" s="52" t="e">
        <v>#N/A</v>
      </c>
      <c r="N133" s="52" t="e">
        <v>#N/A</v>
      </c>
      <c r="O133" s="52" t="e">
        <v>#N/A</v>
      </c>
      <c r="P133" s="52" t="e">
        <v>#N/A</v>
      </c>
      <c r="Q133" s="52" t="e">
        <v>#N/A</v>
      </c>
      <c r="R133" s="52" t="e">
        <v>#N/A</v>
      </c>
      <c r="S133" s="52" t="e">
        <v>#N/A</v>
      </c>
    </row>
    <row r="134" spans="10:19" x14ac:dyDescent="0.25">
      <c r="M134" s="52" t="e">
        <v>#N/A</v>
      </c>
      <c r="N134" s="52" t="e">
        <v>#N/A</v>
      </c>
      <c r="O134" s="52" t="e">
        <v>#N/A</v>
      </c>
      <c r="P134" s="52" t="e">
        <v>#N/A</v>
      </c>
      <c r="Q134" s="52" t="e">
        <v>#N/A</v>
      </c>
      <c r="R134" s="52" t="e">
        <v>#N/A</v>
      </c>
      <c r="S134" s="52" t="e">
        <v>#N/A</v>
      </c>
    </row>
    <row r="135" spans="10:19" x14ac:dyDescent="0.25">
      <c r="J135" s="8"/>
      <c r="M135" s="52" t="e">
        <v>#N/A</v>
      </c>
      <c r="N135" s="52" t="e">
        <v>#N/A</v>
      </c>
      <c r="O135" s="52" t="e">
        <v>#N/A</v>
      </c>
      <c r="P135" s="52" t="e">
        <v>#N/A</v>
      </c>
      <c r="Q135" s="52" t="e">
        <v>#N/A</v>
      </c>
      <c r="R135" s="52" t="e">
        <v>#N/A</v>
      </c>
      <c r="S135" s="52" t="e">
        <v>#N/A</v>
      </c>
    </row>
    <row r="136" spans="10:19" x14ac:dyDescent="0.25">
      <c r="J136" s="8"/>
      <c r="M136" s="52" t="e">
        <v>#N/A</v>
      </c>
      <c r="N136" s="52" t="e">
        <v>#N/A</v>
      </c>
      <c r="O136" s="52" t="e">
        <v>#N/A</v>
      </c>
      <c r="P136" s="52" t="e">
        <v>#N/A</v>
      </c>
      <c r="Q136" s="52" t="e">
        <v>#N/A</v>
      </c>
      <c r="R136" s="52" t="e">
        <v>#N/A</v>
      </c>
      <c r="S136" s="52" t="e">
        <v>#N/A</v>
      </c>
    </row>
    <row r="137" spans="10:19" x14ac:dyDescent="0.25">
      <c r="J137" s="8"/>
      <c r="M137" s="52" t="e">
        <v>#N/A</v>
      </c>
      <c r="N137" s="52" t="e">
        <v>#N/A</v>
      </c>
      <c r="O137" s="52" t="e">
        <v>#N/A</v>
      </c>
      <c r="P137" s="52" t="e">
        <v>#N/A</v>
      </c>
      <c r="Q137" s="52" t="e">
        <v>#N/A</v>
      </c>
      <c r="R137" s="52" t="e">
        <v>#N/A</v>
      </c>
      <c r="S137" s="52" t="e">
        <v>#N/A</v>
      </c>
    </row>
    <row r="138" spans="10:19" x14ac:dyDescent="0.25">
      <c r="J138" s="8"/>
      <c r="M138" s="52" t="e">
        <v>#N/A</v>
      </c>
      <c r="N138" s="52" t="e">
        <v>#N/A</v>
      </c>
      <c r="O138" s="52" t="e">
        <v>#N/A</v>
      </c>
      <c r="P138" s="52" t="e">
        <v>#N/A</v>
      </c>
      <c r="Q138" s="52" t="e">
        <v>#N/A</v>
      </c>
      <c r="R138" s="52" t="e">
        <v>#N/A</v>
      </c>
      <c r="S138" s="52" t="e">
        <v>#N/A</v>
      </c>
    </row>
    <row r="139" spans="10:19" x14ac:dyDescent="0.25">
      <c r="M139" s="52" t="e">
        <v>#N/A</v>
      </c>
      <c r="N139" s="52" t="e">
        <v>#N/A</v>
      </c>
      <c r="O139" s="52" t="e">
        <v>#N/A</v>
      </c>
      <c r="P139" s="52" t="e">
        <v>#N/A</v>
      </c>
      <c r="Q139" s="52" t="e">
        <v>#N/A</v>
      </c>
      <c r="R139" s="52" t="e">
        <v>#N/A</v>
      </c>
      <c r="S139" s="52" t="e">
        <v>#N/A</v>
      </c>
    </row>
    <row r="140" spans="10:19" x14ac:dyDescent="0.25">
      <c r="M140" s="52" t="e">
        <v>#N/A</v>
      </c>
      <c r="N140" s="52" t="e">
        <v>#N/A</v>
      </c>
      <c r="O140" s="52" t="e">
        <v>#N/A</v>
      </c>
      <c r="P140" s="52" t="e">
        <v>#N/A</v>
      </c>
      <c r="Q140" s="52" t="e">
        <v>#N/A</v>
      </c>
      <c r="R140" s="52" t="e">
        <v>#N/A</v>
      </c>
      <c r="S140" s="52" t="e">
        <v>#N/A</v>
      </c>
    </row>
    <row r="141" spans="10:19" x14ac:dyDescent="0.25">
      <c r="M141" s="52" t="e">
        <v>#N/A</v>
      </c>
      <c r="N141" s="52" t="e">
        <v>#N/A</v>
      </c>
      <c r="O141" s="52" t="e">
        <v>#N/A</v>
      </c>
      <c r="P141" s="52" t="e">
        <v>#N/A</v>
      </c>
      <c r="Q141" s="52" t="e">
        <v>#N/A</v>
      </c>
      <c r="R141" s="52" t="e">
        <v>#N/A</v>
      </c>
      <c r="S141" s="52" t="e">
        <v>#N/A</v>
      </c>
    </row>
    <row r="142" spans="10:19" x14ac:dyDescent="0.25">
      <c r="M142" s="52" t="e">
        <v>#N/A</v>
      </c>
      <c r="N142" s="52" t="e">
        <v>#N/A</v>
      </c>
      <c r="O142" s="52" t="e">
        <v>#N/A</v>
      </c>
      <c r="P142" s="52" t="e">
        <v>#N/A</v>
      </c>
      <c r="Q142" s="52" t="e">
        <v>#N/A</v>
      </c>
      <c r="R142" s="52" t="e">
        <v>#N/A</v>
      </c>
      <c r="S142" s="52" t="e">
        <v>#N/A</v>
      </c>
    </row>
    <row r="143" spans="10:19" x14ac:dyDescent="0.25">
      <c r="M143" s="52" t="e">
        <v>#N/A</v>
      </c>
      <c r="N143" s="52" t="e">
        <v>#N/A</v>
      </c>
      <c r="O143" s="52" t="e">
        <v>#N/A</v>
      </c>
      <c r="P143" s="52" t="e">
        <v>#N/A</v>
      </c>
      <c r="Q143" s="52" t="e">
        <v>#N/A</v>
      </c>
      <c r="R143" s="52" t="e">
        <v>#N/A</v>
      </c>
      <c r="S143" s="52" t="e">
        <v>#N/A</v>
      </c>
    </row>
    <row r="144" spans="10:19" x14ac:dyDescent="0.25">
      <c r="M144" s="52" t="e">
        <v>#N/A</v>
      </c>
      <c r="N144" s="52" t="e">
        <v>#N/A</v>
      </c>
      <c r="O144" s="52" t="e">
        <v>#N/A</v>
      </c>
      <c r="P144" s="52" t="e">
        <v>#N/A</v>
      </c>
      <c r="Q144" s="52" t="e">
        <v>#N/A</v>
      </c>
      <c r="R144" s="52" t="e">
        <v>#N/A</v>
      </c>
      <c r="S144" s="52" t="e">
        <v>#N/A</v>
      </c>
    </row>
    <row r="145" spans="13:19" x14ac:dyDescent="0.25">
      <c r="M145" s="52" t="e">
        <v>#N/A</v>
      </c>
      <c r="N145" s="52" t="e">
        <v>#N/A</v>
      </c>
      <c r="O145" s="52" t="e">
        <v>#N/A</v>
      </c>
      <c r="P145" s="52" t="e">
        <v>#N/A</v>
      </c>
      <c r="Q145" s="52" t="e">
        <v>#N/A</v>
      </c>
      <c r="R145" s="52" t="e">
        <v>#N/A</v>
      </c>
      <c r="S145" s="52" t="e">
        <v>#N/A</v>
      </c>
    </row>
    <row r="146" spans="13:19" x14ac:dyDescent="0.25">
      <c r="M146" s="52" t="e">
        <v>#N/A</v>
      </c>
      <c r="N146" s="52" t="e">
        <v>#N/A</v>
      </c>
      <c r="O146" s="52" t="e">
        <v>#N/A</v>
      </c>
      <c r="P146" s="52" t="e">
        <v>#N/A</v>
      </c>
      <c r="Q146" s="52" t="e">
        <v>#N/A</v>
      </c>
      <c r="R146" s="52" t="e">
        <v>#N/A</v>
      </c>
      <c r="S146" s="52" t="e">
        <v>#N/A</v>
      </c>
    </row>
    <row r="147" spans="13:19" x14ac:dyDescent="0.25">
      <c r="M147" s="52" t="e">
        <v>#N/A</v>
      </c>
      <c r="N147" s="52" t="e">
        <v>#N/A</v>
      </c>
      <c r="O147" s="52" t="e">
        <v>#N/A</v>
      </c>
      <c r="P147" s="52" t="e">
        <v>#N/A</v>
      </c>
      <c r="Q147" s="52" t="e">
        <v>#N/A</v>
      </c>
      <c r="R147" s="52" t="e">
        <v>#N/A</v>
      </c>
      <c r="S147" s="52" t="e">
        <v>#N/A</v>
      </c>
    </row>
    <row r="148" spans="13:19" x14ac:dyDescent="0.25">
      <c r="M148" s="52" t="e">
        <v>#N/A</v>
      </c>
      <c r="N148" s="52" t="e">
        <v>#N/A</v>
      </c>
      <c r="O148" s="52" t="e">
        <v>#N/A</v>
      </c>
      <c r="P148" s="52" t="e">
        <v>#N/A</v>
      </c>
      <c r="Q148" s="52" t="e">
        <v>#N/A</v>
      </c>
      <c r="R148" s="52" t="e">
        <v>#N/A</v>
      </c>
      <c r="S148" s="52" t="e">
        <v>#N/A</v>
      </c>
    </row>
    <row r="149" spans="13:19" x14ac:dyDescent="0.25">
      <c r="M149" s="52" t="e">
        <v>#N/A</v>
      </c>
      <c r="N149" s="52" t="e">
        <v>#N/A</v>
      </c>
      <c r="O149" s="52" t="e">
        <v>#N/A</v>
      </c>
      <c r="P149" s="52" t="e">
        <v>#N/A</v>
      </c>
      <c r="Q149" s="52" t="e">
        <v>#N/A</v>
      </c>
      <c r="R149" s="52" t="e">
        <v>#N/A</v>
      </c>
      <c r="S149" s="52" t="e">
        <v>#N/A</v>
      </c>
    </row>
    <row r="150" spans="13:19" x14ac:dyDescent="0.25">
      <c r="M150" s="52" t="e">
        <v>#N/A</v>
      </c>
      <c r="N150" s="52" t="e">
        <v>#N/A</v>
      </c>
      <c r="O150" s="52" t="e">
        <v>#N/A</v>
      </c>
      <c r="P150" s="52" t="e">
        <v>#N/A</v>
      </c>
      <c r="Q150" s="52" t="e">
        <v>#N/A</v>
      </c>
      <c r="R150" s="52" t="e">
        <v>#N/A</v>
      </c>
      <c r="S150" s="52" t="e">
        <v>#N/A</v>
      </c>
    </row>
    <row r="151" spans="13:19" x14ac:dyDescent="0.25">
      <c r="M151" s="52" t="e">
        <v>#N/A</v>
      </c>
      <c r="N151" s="52" t="e">
        <v>#N/A</v>
      </c>
      <c r="O151" s="52" t="e">
        <v>#N/A</v>
      </c>
      <c r="P151" s="52" t="e">
        <v>#N/A</v>
      </c>
      <c r="Q151" s="52" t="e">
        <v>#N/A</v>
      </c>
      <c r="R151" s="52" t="e">
        <v>#N/A</v>
      </c>
      <c r="S151" s="52" t="e">
        <v>#N/A</v>
      </c>
    </row>
    <row r="152" spans="13:19" x14ac:dyDescent="0.25">
      <c r="M152" s="52" t="e">
        <v>#N/A</v>
      </c>
      <c r="N152" s="52" t="e">
        <v>#N/A</v>
      </c>
      <c r="O152" s="52" t="e">
        <v>#N/A</v>
      </c>
      <c r="P152" s="52" t="e">
        <v>#N/A</v>
      </c>
      <c r="Q152" s="52" t="e">
        <v>#N/A</v>
      </c>
      <c r="R152" s="52" t="e">
        <v>#N/A</v>
      </c>
      <c r="S152" s="52" t="e">
        <v>#N/A</v>
      </c>
    </row>
    <row r="153" spans="13:19" x14ac:dyDescent="0.25">
      <c r="M153" s="52" t="e">
        <v>#N/A</v>
      </c>
      <c r="N153" s="52" t="e">
        <v>#N/A</v>
      </c>
      <c r="O153" s="52" t="e">
        <v>#N/A</v>
      </c>
      <c r="P153" s="52" t="e">
        <v>#N/A</v>
      </c>
      <c r="Q153" s="52" t="e">
        <v>#N/A</v>
      </c>
      <c r="R153" s="52" t="e">
        <v>#N/A</v>
      </c>
      <c r="S153" s="52" t="e">
        <v>#N/A</v>
      </c>
    </row>
    <row r="154" spans="13:19" x14ac:dyDescent="0.25">
      <c r="M154" s="52" t="e">
        <v>#N/A</v>
      </c>
      <c r="N154" s="52" t="e">
        <v>#N/A</v>
      </c>
      <c r="O154" s="52" t="e">
        <v>#N/A</v>
      </c>
      <c r="P154" s="52" t="e">
        <v>#N/A</v>
      </c>
      <c r="Q154" s="52" t="e">
        <v>#N/A</v>
      </c>
      <c r="R154" s="52" t="e">
        <v>#N/A</v>
      </c>
      <c r="S154" s="52" t="e">
        <v>#N/A</v>
      </c>
    </row>
    <row r="155" spans="13:19" x14ac:dyDescent="0.25">
      <c r="M155" s="52" t="e">
        <v>#N/A</v>
      </c>
      <c r="N155" s="52" t="e">
        <v>#N/A</v>
      </c>
      <c r="O155" s="52" t="e">
        <v>#N/A</v>
      </c>
      <c r="P155" s="52" t="e">
        <v>#N/A</v>
      </c>
      <c r="Q155" s="52" t="e">
        <v>#N/A</v>
      </c>
      <c r="R155" s="52" t="e">
        <v>#N/A</v>
      </c>
      <c r="S155" s="52" t="e">
        <v>#N/A</v>
      </c>
    </row>
    <row r="156" spans="13:19" x14ac:dyDescent="0.25">
      <c r="M156" s="52" t="e">
        <v>#N/A</v>
      </c>
      <c r="N156" s="52" t="e">
        <v>#N/A</v>
      </c>
      <c r="O156" s="52" t="e">
        <v>#N/A</v>
      </c>
      <c r="P156" s="52" t="e">
        <v>#N/A</v>
      </c>
      <c r="Q156" s="52" t="e">
        <v>#N/A</v>
      </c>
      <c r="R156" s="52" t="e">
        <v>#N/A</v>
      </c>
      <c r="S156" s="52" t="e">
        <v>#N/A</v>
      </c>
    </row>
    <row r="157" spans="13:19" x14ac:dyDescent="0.25">
      <c r="M157" s="52" t="e">
        <v>#N/A</v>
      </c>
      <c r="N157" s="52" t="e">
        <v>#N/A</v>
      </c>
      <c r="O157" s="52" t="e">
        <v>#N/A</v>
      </c>
      <c r="P157" s="52" t="e">
        <v>#N/A</v>
      </c>
      <c r="Q157" s="52" t="e">
        <v>#N/A</v>
      </c>
      <c r="R157" s="52" t="e">
        <v>#N/A</v>
      </c>
      <c r="S157" s="52" t="e">
        <v>#N/A</v>
      </c>
    </row>
    <row r="158" spans="13:19" x14ac:dyDescent="0.25">
      <c r="M158" s="52" t="e">
        <v>#N/A</v>
      </c>
      <c r="N158" s="52" t="e">
        <v>#N/A</v>
      </c>
      <c r="O158" s="52" t="e">
        <v>#N/A</v>
      </c>
      <c r="P158" s="52" t="e">
        <v>#N/A</v>
      </c>
      <c r="Q158" s="52" t="e">
        <v>#N/A</v>
      </c>
      <c r="R158" s="52" t="e">
        <v>#N/A</v>
      </c>
      <c r="S158" s="52" t="e">
        <v>#N/A</v>
      </c>
    </row>
    <row r="159" spans="13:19" x14ac:dyDescent="0.25">
      <c r="M159" s="52" t="e">
        <v>#N/A</v>
      </c>
      <c r="N159" s="52" t="e">
        <v>#N/A</v>
      </c>
      <c r="O159" s="52" t="e">
        <v>#N/A</v>
      </c>
      <c r="P159" s="52" t="e">
        <v>#N/A</v>
      </c>
      <c r="Q159" s="52" t="e">
        <v>#N/A</v>
      </c>
      <c r="R159" s="52" t="e">
        <v>#N/A</v>
      </c>
      <c r="S159" s="52" t="e">
        <v>#N/A</v>
      </c>
    </row>
    <row r="160" spans="13:19" x14ac:dyDescent="0.25">
      <c r="M160" s="52" t="e">
        <v>#N/A</v>
      </c>
      <c r="N160" s="52" t="e">
        <v>#N/A</v>
      </c>
      <c r="O160" s="52" t="e">
        <v>#N/A</v>
      </c>
      <c r="P160" s="52" t="e">
        <v>#N/A</v>
      </c>
      <c r="Q160" s="52" t="e">
        <v>#N/A</v>
      </c>
      <c r="R160" s="52" t="e">
        <v>#N/A</v>
      </c>
      <c r="S160" s="52" t="e">
        <v>#N/A</v>
      </c>
    </row>
    <row r="161" spans="13:19" x14ac:dyDescent="0.25">
      <c r="M161" s="52" t="e">
        <v>#N/A</v>
      </c>
      <c r="N161" s="52" t="e">
        <v>#N/A</v>
      </c>
      <c r="O161" s="52" t="e">
        <v>#N/A</v>
      </c>
      <c r="P161" s="52" t="e">
        <v>#N/A</v>
      </c>
      <c r="Q161" s="52" t="e">
        <v>#N/A</v>
      </c>
      <c r="R161" s="52" t="e">
        <v>#N/A</v>
      </c>
      <c r="S161" s="52" t="e">
        <v>#N/A</v>
      </c>
    </row>
    <row r="162" spans="13:19" x14ac:dyDescent="0.25">
      <c r="M162" s="52" t="e">
        <v>#N/A</v>
      </c>
      <c r="N162" s="52" t="e">
        <v>#N/A</v>
      </c>
      <c r="O162" s="52" t="e">
        <v>#N/A</v>
      </c>
      <c r="P162" s="52" t="e">
        <v>#N/A</v>
      </c>
      <c r="Q162" s="52" t="e">
        <v>#N/A</v>
      </c>
      <c r="R162" s="52" t="e">
        <v>#N/A</v>
      </c>
      <c r="S162" s="52" t="e">
        <v>#N/A</v>
      </c>
    </row>
    <row r="163" spans="13:19" x14ac:dyDescent="0.25">
      <c r="M163" s="52" t="e">
        <v>#N/A</v>
      </c>
      <c r="N163" s="52" t="e">
        <v>#N/A</v>
      </c>
      <c r="O163" s="52" t="e">
        <v>#N/A</v>
      </c>
      <c r="P163" s="52" t="e">
        <v>#N/A</v>
      </c>
      <c r="Q163" s="52" t="e">
        <v>#N/A</v>
      </c>
      <c r="R163" s="52" t="e">
        <v>#N/A</v>
      </c>
      <c r="S163" s="52" t="e">
        <v>#N/A</v>
      </c>
    </row>
    <row r="164" spans="13:19" x14ac:dyDescent="0.25">
      <c r="M164" s="52" t="e">
        <v>#N/A</v>
      </c>
      <c r="N164" s="52" t="e">
        <v>#N/A</v>
      </c>
      <c r="O164" s="52" t="e">
        <v>#N/A</v>
      </c>
      <c r="P164" s="52" t="e">
        <v>#N/A</v>
      </c>
      <c r="Q164" s="52" t="e">
        <v>#N/A</v>
      </c>
      <c r="R164" s="52" t="e">
        <v>#N/A</v>
      </c>
      <c r="S164" s="52" t="e">
        <v>#N/A</v>
      </c>
    </row>
    <row r="165" spans="13:19" x14ac:dyDescent="0.25">
      <c r="M165" s="52" t="e">
        <v>#N/A</v>
      </c>
      <c r="N165" s="52" t="e">
        <v>#N/A</v>
      </c>
      <c r="O165" s="52" t="e">
        <v>#N/A</v>
      </c>
      <c r="P165" s="52" t="e">
        <v>#N/A</v>
      </c>
      <c r="Q165" s="52" t="e">
        <v>#N/A</v>
      </c>
      <c r="R165" s="52" t="e">
        <v>#N/A</v>
      </c>
      <c r="S165" s="52" t="e">
        <v>#N/A</v>
      </c>
    </row>
    <row r="166" spans="13:19" x14ac:dyDescent="0.25">
      <c r="M166" s="52" t="e">
        <v>#N/A</v>
      </c>
      <c r="N166" s="52" t="e">
        <v>#N/A</v>
      </c>
      <c r="O166" s="52" t="e">
        <v>#N/A</v>
      </c>
      <c r="P166" s="52" t="e">
        <v>#N/A</v>
      </c>
      <c r="Q166" s="52" t="e">
        <v>#N/A</v>
      </c>
      <c r="R166" s="52" t="e">
        <v>#N/A</v>
      </c>
      <c r="S166" s="52" t="e">
        <v>#N/A</v>
      </c>
    </row>
    <row r="167" spans="13:19" x14ac:dyDescent="0.25">
      <c r="M167" s="52" t="e">
        <v>#N/A</v>
      </c>
      <c r="N167" s="52" t="e">
        <v>#N/A</v>
      </c>
      <c r="O167" s="52" t="e">
        <v>#N/A</v>
      </c>
      <c r="P167" s="52" t="e">
        <v>#N/A</v>
      </c>
      <c r="Q167" s="52" t="e">
        <v>#N/A</v>
      </c>
      <c r="R167" s="52" t="e">
        <v>#N/A</v>
      </c>
      <c r="S167" s="52" t="e">
        <v>#N/A</v>
      </c>
    </row>
    <row r="168" spans="13:19" x14ac:dyDescent="0.25">
      <c r="M168" s="52" t="e">
        <v>#N/A</v>
      </c>
      <c r="N168" s="52" t="e">
        <v>#N/A</v>
      </c>
      <c r="O168" s="52" t="e">
        <v>#N/A</v>
      </c>
      <c r="P168" s="52" t="e">
        <v>#N/A</v>
      </c>
      <c r="Q168" s="52" t="e">
        <v>#N/A</v>
      </c>
      <c r="R168" s="52" t="e">
        <v>#N/A</v>
      </c>
      <c r="S168" s="52" t="e">
        <v>#N/A</v>
      </c>
    </row>
    <row r="169" spans="13:19" x14ac:dyDescent="0.25">
      <c r="M169" s="52" t="e">
        <v>#N/A</v>
      </c>
      <c r="N169" s="52" t="e">
        <v>#N/A</v>
      </c>
      <c r="O169" s="52" t="e">
        <v>#N/A</v>
      </c>
      <c r="P169" s="52" t="e">
        <v>#N/A</v>
      </c>
      <c r="Q169" s="52" t="e">
        <v>#N/A</v>
      </c>
      <c r="R169" s="52" t="e">
        <v>#N/A</v>
      </c>
      <c r="S169" s="52" t="e">
        <v>#N/A</v>
      </c>
    </row>
    <row r="170" spans="13:19" x14ac:dyDescent="0.25">
      <c r="M170" s="52" t="e">
        <v>#N/A</v>
      </c>
      <c r="N170" s="52" t="e">
        <v>#N/A</v>
      </c>
      <c r="O170" s="52" t="e">
        <v>#N/A</v>
      </c>
      <c r="P170" s="52" t="e">
        <v>#N/A</v>
      </c>
      <c r="Q170" s="52" t="e">
        <v>#N/A</v>
      </c>
      <c r="R170" s="52" t="e">
        <v>#N/A</v>
      </c>
      <c r="S170" s="52" t="e">
        <v>#N/A</v>
      </c>
    </row>
    <row r="171" spans="13:19" x14ac:dyDescent="0.25">
      <c r="M171" s="52" t="e">
        <v>#N/A</v>
      </c>
      <c r="N171" s="52" t="e">
        <v>#N/A</v>
      </c>
      <c r="O171" s="52" t="e">
        <v>#N/A</v>
      </c>
      <c r="P171" s="52" t="e">
        <v>#N/A</v>
      </c>
      <c r="Q171" s="52" t="e">
        <v>#N/A</v>
      </c>
      <c r="R171" s="52" t="e">
        <v>#N/A</v>
      </c>
      <c r="S171" s="52" t="e">
        <v>#N/A</v>
      </c>
    </row>
    <row r="172" spans="13:19" x14ac:dyDescent="0.25">
      <c r="M172" s="52" t="e">
        <v>#N/A</v>
      </c>
      <c r="N172" s="52" t="e">
        <v>#N/A</v>
      </c>
      <c r="O172" s="52" t="e">
        <v>#N/A</v>
      </c>
      <c r="P172" s="52" t="e">
        <v>#N/A</v>
      </c>
      <c r="Q172" s="52" t="e">
        <v>#N/A</v>
      </c>
      <c r="R172" s="52" t="e">
        <v>#N/A</v>
      </c>
      <c r="S172" s="52" t="e">
        <v>#N/A</v>
      </c>
    </row>
    <row r="173" spans="13:19" x14ac:dyDescent="0.25">
      <c r="M173" s="52" t="e">
        <v>#N/A</v>
      </c>
      <c r="N173" s="52" t="e">
        <v>#N/A</v>
      </c>
      <c r="O173" s="52" t="e">
        <v>#N/A</v>
      </c>
      <c r="P173" s="52" t="e">
        <v>#N/A</v>
      </c>
      <c r="Q173" s="52" t="e">
        <v>#N/A</v>
      </c>
      <c r="R173" s="52" t="e">
        <v>#N/A</v>
      </c>
      <c r="S173" s="52" t="e">
        <v>#N/A</v>
      </c>
    </row>
    <row r="174" spans="13:19" x14ac:dyDescent="0.25">
      <c r="M174" s="52" t="e">
        <v>#N/A</v>
      </c>
      <c r="N174" s="52" t="e">
        <v>#N/A</v>
      </c>
      <c r="O174" s="52" t="e">
        <v>#N/A</v>
      </c>
      <c r="P174" s="52" t="e">
        <v>#N/A</v>
      </c>
      <c r="Q174" s="52" t="e">
        <v>#N/A</v>
      </c>
      <c r="R174" s="52" t="e">
        <v>#N/A</v>
      </c>
      <c r="S174" s="52" t="e">
        <v>#N/A</v>
      </c>
    </row>
    <row r="175" spans="13:19" x14ac:dyDescent="0.25">
      <c r="M175" s="52" t="e">
        <v>#N/A</v>
      </c>
      <c r="N175" s="52" t="e">
        <v>#N/A</v>
      </c>
      <c r="O175" s="52" t="e">
        <v>#N/A</v>
      </c>
      <c r="P175" s="52" t="e">
        <v>#N/A</v>
      </c>
      <c r="Q175" s="52" t="e">
        <v>#N/A</v>
      </c>
      <c r="R175" s="52" t="e">
        <v>#N/A</v>
      </c>
      <c r="S175" s="52" t="e">
        <v>#N/A</v>
      </c>
    </row>
    <row r="176" spans="13:19" x14ac:dyDescent="0.25">
      <c r="M176" s="52" t="e">
        <v>#N/A</v>
      </c>
      <c r="N176" s="52" t="e">
        <v>#N/A</v>
      </c>
      <c r="O176" s="52" t="e">
        <v>#N/A</v>
      </c>
      <c r="P176" s="52" t="e">
        <v>#N/A</v>
      </c>
      <c r="Q176" s="52" t="e">
        <v>#N/A</v>
      </c>
      <c r="R176" s="52" t="e">
        <v>#N/A</v>
      </c>
      <c r="S176" s="52" t="e">
        <v>#N/A</v>
      </c>
    </row>
    <row r="177" spans="13:19" x14ac:dyDescent="0.25">
      <c r="M177" s="52" t="e">
        <v>#N/A</v>
      </c>
      <c r="N177" s="52" t="e">
        <v>#N/A</v>
      </c>
      <c r="O177" s="52" t="e">
        <v>#N/A</v>
      </c>
      <c r="P177" s="52" t="e">
        <v>#N/A</v>
      </c>
      <c r="Q177" s="52" t="e">
        <v>#N/A</v>
      </c>
      <c r="R177" s="52" t="e">
        <v>#N/A</v>
      </c>
      <c r="S177" s="52" t="e">
        <v>#N/A</v>
      </c>
    </row>
    <row r="178" spans="13:19" x14ac:dyDescent="0.25">
      <c r="M178" s="52" t="e">
        <v>#N/A</v>
      </c>
      <c r="N178" s="52" t="e">
        <v>#N/A</v>
      </c>
      <c r="O178" s="52" t="e">
        <v>#N/A</v>
      </c>
      <c r="P178" s="52" t="e">
        <v>#N/A</v>
      </c>
      <c r="Q178" s="52" t="e">
        <v>#N/A</v>
      </c>
      <c r="R178" s="52" t="e">
        <v>#N/A</v>
      </c>
      <c r="S178" s="52" t="e">
        <v>#N/A</v>
      </c>
    </row>
    <row r="179" spans="13:19" x14ac:dyDescent="0.25">
      <c r="M179" s="52" t="e">
        <v>#N/A</v>
      </c>
      <c r="N179" s="52" t="e">
        <v>#N/A</v>
      </c>
      <c r="O179" s="52" t="e">
        <v>#N/A</v>
      </c>
      <c r="P179" s="52" t="e">
        <v>#N/A</v>
      </c>
      <c r="Q179" s="52" t="e">
        <v>#N/A</v>
      </c>
      <c r="R179" s="52" t="e">
        <v>#N/A</v>
      </c>
      <c r="S179" s="52" t="e">
        <v>#N/A</v>
      </c>
    </row>
    <row r="180" spans="13:19" x14ac:dyDescent="0.25">
      <c r="M180" s="52" t="e">
        <v>#N/A</v>
      </c>
      <c r="N180" s="52" t="e">
        <v>#N/A</v>
      </c>
      <c r="O180" s="52" t="e">
        <v>#N/A</v>
      </c>
      <c r="P180" s="52" t="e">
        <v>#N/A</v>
      </c>
      <c r="Q180" s="52" t="e">
        <v>#N/A</v>
      </c>
      <c r="R180" s="52" t="e">
        <v>#N/A</v>
      </c>
      <c r="S180" s="52" t="e">
        <v>#N/A</v>
      </c>
    </row>
    <row r="181" spans="13:19" x14ac:dyDescent="0.25">
      <c r="M181" s="52" t="e">
        <v>#N/A</v>
      </c>
      <c r="N181" s="52" t="e">
        <v>#N/A</v>
      </c>
      <c r="O181" s="52" t="e">
        <v>#N/A</v>
      </c>
      <c r="P181" s="52" t="e">
        <v>#N/A</v>
      </c>
      <c r="Q181" s="52" t="e">
        <v>#N/A</v>
      </c>
      <c r="R181" s="52" t="e">
        <v>#N/A</v>
      </c>
      <c r="S181" s="52" t="e">
        <v>#N/A</v>
      </c>
    </row>
    <row r="182" spans="13:19" x14ac:dyDescent="0.25">
      <c r="M182" s="52" t="e">
        <v>#N/A</v>
      </c>
      <c r="N182" s="52" t="e">
        <v>#N/A</v>
      </c>
      <c r="O182" s="52" t="e">
        <v>#N/A</v>
      </c>
      <c r="P182" s="52" t="e">
        <v>#N/A</v>
      </c>
      <c r="Q182" s="52" t="e">
        <v>#N/A</v>
      </c>
      <c r="R182" s="52" t="e">
        <v>#N/A</v>
      </c>
      <c r="S182" s="52" t="e">
        <v>#N/A</v>
      </c>
    </row>
    <row r="183" spans="13:19" x14ac:dyDescent="0.25">
      <c r="M183" s="52" t="e">
        <v>#N/A</v>
      </c>
      <c r="N183" s="52" t="e">
        <v>#N/A</v>
      </c>
      <c r="O183" s="52" t="e">
        <v>#N/A</v>
      </c>
      <c r="P183" s="52" t="e">
        <v>#N/A</v>
      </c>
      <c r="Q183" s="52" t="e">
        <v>#N/A</v>
      </c>
      <c r="R183" s="52" t="e">
        <v>#N/A</v>
      </c>
      <c r="S183" s="52" t="e">
        <v>#N/A</v>
      </c>
    </row>
    <row r="184" spans="13:19" x14ac:dyDescent="0.25">
      <c r="M184" s="52" t="e">
        <v>#N/A</v>
      </c>
      <c r="N184" s="52" t="e">
        <v>#N/A</v>
      </c>
      <c r="O184" s="52" t="e">
        <v>#N/A</v>
      </c>
      <c r="P184" s="52" t="e">
        <v>#N/A</v>
      </c>
      <c r="Q184" s="52" t="e">
        <v>#N/A</v>
      </c>
      <c r="R184" s="52" t="e">
        <v>#N/A</v>
      </c>
      <c r="S184" s="52" t="e">
        <v>#N/A</v>
      </c>
    </row>
    <row r="185" spans="13:19" x14ac:dyDescent="0.25">
      <c r="M185" s="52" t="e">
        <v>#N/A</v>
      </c>
      <c r="N185" s="52" t="e">
        <v>#N/A</v>
      </c>
      <c r="O185" s="52" t="e">
        <v>#N/A</v>
      </c>
      <c r="P185" s="52" t="e">
        <v>#N/A</v>
      </c>
      <c r="Q185" s="52" t="e">
        <v>#N/A</v>
      </c>
      <c r="R185" s="52" t="e">
        <v>#N/A</v>
      </c>
      <c r="S185" s="52" t="e">
        <v>#N/A</v>
      </c>
    </row>
    <row r="186" spans="13:19" x14ac:dyDescent="0.25">
      <c r="M186" s="52" t="e">
        <v>#N/A</v>
      </c>
      <c r="N186" s="52" t="e">
        <v>#N/A</v>
      </c>
      <c r="O186" s="52" t="e">
        <v>#N/A</v>
      </c>
      <c r="P186" s="52" t="e">
        <v>#N/A</v>
      </c>
      <c r="Q186" s="52" t="e">
        <v>#N/A</v>
      </c>
      <c r="R186" s="52" t="e">
        <v>#N/A</v>
      </c>
      <c r="S186" s="52" t="e">
        <v>#N/A</v>
      </c>
    </row>
    <row r="187" spans="13:19" x14ac:dyDescent="0.25">
      <c r="M187" s="52" t="e">
        <v>#N/A</v>
      </c>
      <c r="N187" s="52" t="e">
        <v>#N/A</v>
      </c>
      <c r="O187" s="52" t="e">
        <v>#N/A</v>
      </c>
      <c r="P187" s="52" t="e">
        <v>#N/A</v>
      </c>
      <c r="Q187" s="52" t="e">
        <v>#N/A</v>
      </c>
      <c r="R187" s="52" t="e">
        <v>#N/A</v>
      </c>
      <c r="S187" s="52" t="e">
        <v>#N/A</v>
      </c>
    </row>
    <row r="188" spans="13:19" x14ac:dyDescent="0.25">
      <c r="M188" s="52" t="e">
        <v>#N/A</v>
      </c>
      <c r="N188" s="52" t="e">
        <v>#N/A</v>
      </c>
      <c r="O188" s="52" t="e">
        <v>#N/A</v>
      </c>
      <c r="P188" s="52" t="e">
        <v>#N/A</v>
      </c>
      <c r="Q188" s="52" t="e">
        <v>#N/A</v>
      </c>
      <c r="R188" s="52" t="e">
        <v>#N/A</v>
      </c>
      <c r="S188" s="52" t="e">
        <v>#N/A</v>
      </c>
    </row>
    <row r="189" spans="13:19" x14ac:dyDescent="0.25">
      <c r="M189" s="52" t="e">
        <v>#N/A</v>
      </c>
      <c r="N189" s="52" t="e">
        <v>#N/A</v>
      </c>
      <c r="O189" s="52" t="e">
        <v>#N/A</v>
      </c>
      <c r="P189" s="52" t="e">
        <v>#N/A</v>
      </c>
      <c r="Q189" s="52" t="e">
        <v>#N/A</v>
      </c>
      <c r="R189" s="52" t="e">
        <v>#N/A</v>
      </c>
      <c r="S189" s="52" t="e">
        <v>#N/A</v>
      </c>
    </row>
    <row r="190" spans="13:19" x14ac:dyDescent="0.25">
      <c r="M190" s="52" t="e">
        <v>#N/A</v>
      </c>
      <c r="N190" s="52" t="e">
        <v>#N/A</v>
      </c>
      <c r="O190" s="52" t="e">
        <v>#N/A</v>
      </c>
      <c r="P190" s="52" t="e">
        <v>#N/A</v>
      </c>
      <c r="Q190" s="52" t="e">
        <v>#N/A</v>
      </c>
      <c r="R190" s="52" t="e">
        <v>#N/A</v>
      </c>
      <c r="S190" s="52" t="e">
        <v>#N/A</v>
      </c>
    </row>
    <row r="191" spans="13:19" x14ac:dyDescent="0.25">
      <c r="M191" s="52" t="e">
        <v>#N/A</v>
      </c>
      <c r="N191" s="52" t="e">
        <v>#N/A</v>
      </c>
      <c r="O191" s="52" t="e">
        <v>#N/A</v>
      </c>
      <c r="P191" s="52" t="e">
        <v>#N/A</v>
      </c>
      <c r="Q191" s="52" t="e">
        <v>#N/A</v>
      </c>
      <c r="R191" s="52" t="e">
        <v>#N/A</v>
      </c>
      <c r="S191" s="52" t="e">
        <v>#N/A</v>
      </c>
    </row>
    <row r="192" spans="13:19" x14ac:dyDescent="0.25">
      <c r="M192" s="52" t="e">
        <v>#N/A</v>
      </c>
      <c r="N192" s="52" t="e">
        <v>#N/A</v>
      </c>
      <c r="O192" s="52" t="e">
        <v>#N/A</v>
      </c>
      <c r="P192" s="52" t="e">
        <v>#N/A</v>
      </c>
      <c r="Q192" s="52" t="e">
        <v>#N/A</v>
      </c>
      <c r="R192" s="52" t="e">
        <v>#N/A</v>
      </c>
      <c r="S192" s="52" t="e">
        <v>#N/A</v>
      </c>
    </row>
    <row r="193" spans="13:19" x14ac:dyDescent="0.25">
      <c r="M193" s="52" t="e">
        <v>#N/A</v>
      </c>
      <c r="N193" s="52" t="e">
        <v>#N/A</v>
      </c>
      <c r="O193" s="52" t="e">
        <v>#N/A</v>
      </c>
      <c r="P193" s="52" t="e">
        <v>#N/A</v>
      </c>
      <c r="Q193" s="52" t="e">
        <v>#N/A</v>
      </c>
      <c r="R193" s="52" t="e">
        <v>#N/A</v>
      </c>
      <c r="S193" s="52" t="e">
        <v>#N/A</v>
      </c>
    </row>
    <row r="194" spans="13:19" x14ac:dyDescent="0.25">
      <c r="M194" s="52" t="e">
        <v>#N/A</v>
      </c>
      <c r="N194" s="52" t="e">
        <v>#N/A</v>
      </c>
      <c r="O194" s="52" t="e">
        <v>#N/A</v>
      </c>
      <c r="P194" s="52" t="e">
        <v>#N/A</v>
      </c>
      <c r="Q194" s="52" t="e">
        <v>#N/A</v>
      </c>
      <c r="R194" s="52" t="e">
        <v>#N/A</v>
      </c>
      <c r="S194" s="52" t="e">
        <v>#N/A</v>
      </c>
    </row>
    <row r="195" spans="13:19" x14ac:dyDescent="0.25">
      <c r="M195" s="52" t="e">
        <v>#N/A</v>
      </c>
      <c r="N195" s="52" t="e">
        <v>#N/A</v>
      </c>
      <c r="O195" s="52" t="e">
        <v>#N/A</v>
      </c>
      <c r="P195" s="52" t="e">
        <v>#N/A</v>
      </c>
      <c r="Q195" s="52" t="e">
        <v>#N/A</v>
      </c>
      <c r="R195" s="52" t="e">
        <v>#N/A</v>
      </c>
      <c r="S195" s="52" t="e">
        <v>#N/A</v>
      </c>
    </row>
    <row r="196" spans="13:19" x14ac:dyDescent="0.25">
      <c r="M196" s="52" t="e">
        <v>#N/A</v>
      </c>
      <c r="N196" s="52" t="e">
        <v>#N/A</v>
      </c>
      <c r="O196" s="52" t="e">
        <v>#N/A</v>
      </c>
      <c r="P196" s="52" t="e">
        <v>#N/A</v>
      </c>
      <c r="Q196" s="52" t="e">
        <v>#N/A</v>
      </c>
      <c r="R196" s="52" t="e">
        <v>#N/A</v>
      </c>
      <c r="S196" s="52" t="e">
        <v>#N/A</v>
      </c>
    </row>
    <row r="197" spans="13:19" x14ac:dyDescent="0.25">
      <c r="M197" s="52" t="e">
        <v>#N/A</v>
      </c>
      <c r="N197" s="52" t="e">
        <v>#N/A</v>
      </c>
      <c r="O197" s="52" t="e">
        <v>#N/A</v>
      </c>
      <c r="P197" s="52" t="e">
        <v>#N/A</v>
      </c>
      <c r="Q197" s="52" t="e">
        <v>#N/A</v>
      </c>
      <c r="R197" s="52" t="e">
        <v>#N/A</v>
      </c>
      <c r="S197" s="52" t="e">
        <v>#N/A</v>
      </c>
    </row>
    <row r="198" spans="13:19" x14ac:dyDescent="0.25">
      <c r="M198" s="52" t="e">
        <v>#N/A</v>
      </c>
      <c r="N198" s="52" t="e">
        <v>#N/A</v>
      </c>
      <c r="O198" s="52" t="e">
        <v>#N/A</v>
      </c>
      <c r="P198" s="52" t="e">
        <v>#N/A</v>
      </c>
      <c r="Q198" s="52" t="e">
        <v>#N/A</v>
      </c>
      <c r="R198" s="52" t="e">
        <v>#N/A</v>
      </c>
      <c r="S198" s="52" t="e">
        <v>#N/A</v>
      </c>
    </row>
    <row r="199" spans="13:19" x14ac:dyDescent="0.25">
      <c r="M199" s="52" t="e">
        <v>#N/A</v>
      </c>
      <c r="N199" s="52" t="e">
        <v>#N/A</v>
      </c>
      <c r="O199" s="52" t="e">
        <v>#N/A</v>
      </c>
      <c r="P199" s="52" t="e">
        <v>#N/A</v>
      </c>
      <c r="Q199" s="52" t="e">
        <v>#N/A</v>
      </c>
      <c r="R199" s="52" t="e">
        <v>#N/A</v>
      </c>
      <c r="S199" s="52" t="e">
        <v>#N/A</v>
      </c>
    </row>
    <row r="200" spans="13:19" x14ac:dyDescent="0.25">
      <c r="M200" s="52" t="e">
        <v>#N/A</v>
      </c>
      <c r="N200" s="52" t="e">
        <v>#N/A</v>
      </c>
      <c r="O200" s="52" t="e">
        <v>#N/A</v>
      </c>
      <c r="P200" s="52" t="e">
        <v>#N/A</v>
      </c>
      <c r="Q200" s="52" t="e">
        <v>#N/A</v>
      </c>
      <c r="R200" s="52" t="e">
        <v>#N/A</v>
      </c>
      <c r="S200" s="52" t="e">
        <v>#N/A</v>
      </c>
    </row>
    <row r="201" spans="13:19" x14ac:dyDescent="0.25">
      <c r="M201" s="52" t="e">
        <v>#N/A</v>
      </c>
      <c r="N201" s="52" t="e">
        <v>#N/A</v>
      </c>
      <c r="O201" s="52" t="e">
        <v>#N/A</v>
      </c>
      <c r="P201" s="52" t="e">
        <v>#N/A</v>
      </c>
      <c r="Q201" s="52" t="e">
        <v>#N/A</v>
      </c>
      <c r="R201" s="52" t="e">
        <v>#N/A</v>
      </c>
      <c r="S201" s="52" t="e">
        <v>#N/A</v>
      </c>
    </row>
    <row r="202" spans="13:19" x14ac:dyDescent="0.25">
      <c r="M202" s="52" t="e">
        <v>#N/A</v>
      </c>
      <c r="N202" s="52" t="e">
        <v>#N/A</v>
      </c>
      <c r="O202" s="52" t="e">
        <v>#N/A</v>
      </c>
      <c r="P202" s="52" t="e">
        <v>#N/A</v>
      </c>
      <c r="Q202" s="52" t="e">
        <v>#N/A</v>
      </c>
      <c r="R202" s="52" t="e">
        <v>#N/A</v>
      </c>
      <c r="S202" s="52" t="e">
        <v>#N/A</v>
      </c>
    </row>
    <row r="203" spans="13:19" x14ac:dyDescent="0.25">
      <c r="M203" s="52" t="e">
        <v>#N/A</v>
      </c>
      <c r="N203" s="52" t="e">
        <v>#N/A</v>
      </c>
      <c r="O203" s="52" t="e">
        <v>#N/A</v>
      </c>
      <c r="P203" s="52" t="e">
        <v>#N/A</v>
      </c>
      <c r="Q203" s="52" t="e">
        <v>#N/A</v>
      </c>
      <c r="R203" s="52" t="e">
        <v>#N/A</v>
      </c>
      <c r="S203" s="52" t="e">
        <v>#N/A</v>
      </c>
    </row>
    <row r="204" spans="13:19" x14ac:dyDescent="0.25">
      <c r="M204" s="52" t="e">
        <v>#N/A</v>
      </c>
      <c r="N204" s="52" t="e">
        <v>#N/A</v>
      </c>
      <c r="O204" s="52" t="e">
        <v>#N/A</v>
      </c>
      <c r="P204" s="52" t="e">
        <v>#N/A</v>
      </c>
      <c r="Q204" s="52" t="e">
        <v>#N/A</v>
      </c>
      <c r="R204" s="52" t="e">
        <v>#N/A</v>
      </c>
      <c r="S204" s="52" t="e">
        <v>#N/A</v>
      </c>
    </row>
    <row r="205" spans="13:19" x14ac:dyDescent="0.25">
      <c r="M205" s="52" t="e">
        <v>#N/A</v>
      </c>
      <c r="N205" s="52" t="e">
        <v>#N/A</v>
      </c>
      <c r="O205" s="52" t="e">
        <v>#N/A</v>
      </c>
      <c r="P205" s="52" t="e">
        <v>#N/A</v>
      </c>
      <c r="Q205" s="52" t="e">
        <v>#N/A</v>
      </c>
      <c r="R205" s="52" t="e">
        <v>#N/A</v>
      </c>
      <c r="S205" s="52" t="e">
        <v>#N/A</v>
      </c>
    </row>
    <row r="206" spans="13:19" x14ac:dyDescent="0.25">
      <c r="M206" s="52" t="e">
        <v>#N/A</v>
      </c>
      <c r="N206" s="52" t="e">
        <v>#N/A</v>
      </c>
      <c r="O206" s="52" t="e">
        <v>#N/A</v>
      </c>
      <c r="P206" s="52" t="e">
        <v>#N/A</v>
      </c>
      <c r="Q206" s="52" t="e">
        <v>#N/A</v>
      </c>
      <c r="R206" s="52" t="e">
        <v>#N/A</v>
      </c>
      <c r="S206" s="52" t="e">
        <v>#N/A</v>
      </c>
    </row>
    <row r="207" spans="13:19" x14ac:dyDescent="0.25">
      <c r="M207" s="52" t="e">
        <v>#N/A</v>
      </c>
      <c r="N207" s="52" t="e">
        <v>#N/A</v>
      </c>
      <c r="O207" s="52" t="e">
        <v>#N/A</v>
      </c>
      <c r="P207" s="52" t="e">
        <v>#N/A</v>
      </c>
      <c r="Q207" s="52" t="e">
        <v>#N/A</v>
      </c>
      <c r="R207" s="52" t="e">
        <v>#N/A</v>
      </c>
      <c r="S207" s="52" t="e">
        <v>#N/A</v>
      </c>
    </row>
    <row r="208" spans="13:19" x14ac:dyDescent="0.25">
      <c r="M208" s="52" t="e">
        <v>#N/A</v>
      </c>
      <c r="N208" s="52" t="e">
        <v>#N/A</v>
      </c>
      <c r="O208" s="52" t="e">
        <v>#N/A</v>
      </c>
      <c r="P208" s="52" t="e">
        <v>#N/A</v>
      </c>
      <c r="Q208" s="52" t="e">
        <v>#N/A</v>
      </c>
      <c r="R208" s="52" t="e">
        <v>#N/A</v>
      </c>
      <c r="S208" s="52" t="e">
        <v>#N/A</v>
      </c>
    </row>
    <row r="209" spans="13:19" x14ac:dyDescent="0.25">
      <c r="M209" s="52" t="e">
        <v>#N/A</v>
      </c>
      <c r="N209" s="52" t="e">
        <v>#N/A</v>
      </c>
      <c r="O209" s="52" t="e">
        <v>#N/A</v>
      </c>
      <c r="P209" s="52" t="e">
        <v>#N/A</v>
      </c>
      <c r="Q209" s="52" t="e">
        <v>#N/A</v>
      </c>
      <c r="R209" s="52" t="e">
        <v>#N/A</v>
      </c>
      <c r="S209" s="52" t="e">
        <v>#N/A</v>
      </c>
    </row>
    <row r="210" spans="13:19" x14ac:dyDescent="0.25">
      <c r="M210" s="52" t="e">
        <v>#N/A</v>
      </c>
      <c r="N210" s="52" t="e">
        <v>#N/A</v>
      </c>
      <c r="O210" s="52" t="e">
        <v>#N/A</v>
      </c>
      <c r="P210" s="52" t="e">
        <v>#N/A</v>
      </c>
      <c r="Q210" s="52" t="e">
        <v>#N/A</v>
      </c>
      <c r="R210" s="52" t="e">
        <v>#N/A</v>
      </c>
      <c r="S210" s="52" t="e">
        <v>#N/A</v>
      </c>
    </row>
    <row r="211" spans="13:19" x14ac:dyDescent="0.25">
      <c r="M211" s="52" t="e">
        <v>#N/A</v>
      </c>
      <c r="N211" s="52" t="e">
        <v>#N/A</v>
      </c>
      <c r="O211" s="52" t="e">
        <v>#N/A</v>
      </c>
      <c r="P211" s="52" t="e">
        <v>#N/A</v>
      </c>
      <c r="Q211" s="52" t="e">
        <v>#N/A</v>
      </c>
      <c r="R211" s="52" t="e">
        <v>#N/A</v>
      </c>
      <c r="S211" s="52" t="e">
        <v>#N/A</v>
      </c>
    </row>
    <row r="212" spans="13:19" x14ac:dyDescent="0.25">
      <c r="M212" s="52" t="e">
        <v>#N/A</v>
      </c>
      <c r="N212" s="52" t="e">
        <v>#N/A</v>
      </c>
      <c r="O212" s="52" t="e">
        <v>#N/A</v>
      </c>
      <c r="P212" s="52" t="e">
        <v>#N/A</v>
      </c>
      <c r="Q212" s="52" t="e">
        <v>#N/A</v>
      </c>
      <c r="R212" s="52" t="e">
        <v>#N/A</v>
      </c>
      <c r="S212" s="52" t="e">
        <v>#N/A</v>
      </c>
    </row>
    <row r="213" spans="13:19" x14ac:dyDescent="0.25">
      <c r="M213" s="52" t="e">
        <v>#N/A</v>
      </c>
      <c r="N213" s="52" t="e">
        <v>#N/A</v>
      </c>
      <c r="O213" s="52" t="e">
        <v>#N/A</v>
      </c>
      <c r="P213" s="52" t="e">
        <v>#N/A</v>
      </c>
      <c r="Q213" s="52" t="e">
        <v>#N/A</v>
      </c>
      <c r="R213" s="52" t="e">
        <v>#N/A</v>
      </c>
      <c r="S213" s="52" t="e">
        <v>#N/A</v>
      </c>
    </row>
    <row r="214" spans="13:19" x14ac:dyDescent="0.25">
      <c r="M214" s="52" t="e">
        <v>#N/A</v>
      </c>
      <c r="N214" s="52" t="e">
        <v>#N/A</v>
      </c>
      <c r="O214" s="52" t="e">
        <v>#N/A</v>
      </c>
      <c r="P214" s="52" t="e">
        <v>#N/A</v>
      </c>
      <c r="Q214" s="52" t="e">
        <v>#N/A</v>
      </c>
      <c r="R214" s="52" t="e">
        <v>#N/A</v>
      </c>
      <c r="S214" s="52" t="e">
        <v>#N/A</v>
      </c>
    </row>
    <row r="215" spans="13:19" x14ac:dyDescent="0.25">
      <c r="M215" s="52" t="e">
        <v>#N/A</v>
      </c>
      <c r="N215" s="52" t="e">
        <v>#N/A</v>
      </c>
      <c r="O215" s="52" t="e">
        <v>#N/A</v>
      </c>
      <c r="P215" s="52" t="e">
        <v>#N/A</v>
      </c>
      <c r="Q215" s="52" t="e">
        <v>#N/A</v>
      </c>
      <c r="R215" s="52" t="e">
        <v>#N/A</v>
      </c>
      <c r="S215" s="52" t="e">
        <v>#N/A</v>
      </c>
    </row>
    <row r="216" spans="13:19" x14ac:dyDescent="0.25">
      <c r="M216" s="52" t="e">
        <v>#N/A</v>
      </c>
      <c r="N216" s="52" t="e">
        <v>#N/A</v>
      </c>
      <c r="O216" s="52" t="e">
        <v>#N/A</v>
      </c>
      <c r="P216" s="52" t="e">
        <v>#N/A</v>
      </c>
      <c r="Q216" s="52" t="e">
        <v>#N/A</v>
      </c>
      <c r="R216" s="52" t="e">
        <v>#N/A</v>
      </c>
      <c r="S216" s="52" t="e">
        <v>#N/A</v>
      </c>
    </row>
    <row r="217" spans="13:19" x14ac:dyDescent="0.25">
      <c r="M217" s="52" t="e">
        <v>#N/A</v>
      </c>
      <c r="N217" s="52" t="e">
        <v>#N/A</v>
      </c>
      <c r="O217" s="52" t="e">
        <v>#N/A</v>
      </c>
      <c r="P217" s="52" t="e">
        <v>#N/A</v>
      </c>
      <c r="Q217" s="52" t="e">
        <v>#N/A</v>
      </c>
      <c r="R217" s="52" t="e">
        <v>#N/A</v>
      </c>
      <c r="S217" s="52" t="e">
        <v>#N/A</v>
      </c>
    </row>
    <row r="218" spans="13:19" x14ac:dyDescent="0.25">
      <c r="M218" s="52" t="e">
        <v>#N/A</v>
      </c>
      <c r="N218" s="52" t="e">
        <v>#N/A</v>
      </c>
      <c r="O218" s="52" t="e">
        <v>#N/A</v>
      </c>
      <c r="P218" s="52" t="e">
        <v>#N/A</v>
      </c>
      <c r="Q218" s="52" t="e">
        <v>#N/A</v>
      </c>
      <c r="R218" s="52" t="e">
        <v>#N/A</v>
      </c>
      <c r="S218" s="52" t="e">
        <v>#N/A</v>
      </c>
    </row>
    <row r="219" spans="13:19" x14ac:dyDescent="0.25">
      <c r="M219" s="52" t="e">
        <v>#N/A</v>
      </c>
      <c r="N219" s="52" t="e">
        <v>#N/A</v>
      </c>
      <c r="O219" s="52" t="e">
        <v>#N/A</v>
      </c>
      <c r="P219" s="52" t="e">
        <v>#N/A</v>
      </c>
      <c r="Q219" s="52" t="e">
        <v>#N/A</v>
      </c>
      <c r="R219" s="52" t="e">
        <v>#N/A</v>
      </c>
      <c r="S219" s="52" t="e">
        <v>#N/A</v>
      </c>
    </row>
    <row r="220" spans="13:19" x14ac:dyDescent="0.25">
      <c r="M220" s="52" t="e">
        <v>#N/A</v>
      </c>
      <c r="N220" s="52" t="e">
        <v>#N/A</v>
      </c>
      <c r="O220" s="52" t="e">
        <v>#N/A</v>
      </c>
      <c r="P220" s="52" t="e">
        <v>#N/A</v>
      </c>
      <c r="Q220" s="52" t="e">
        <v>#N/A</v>
      </c>
      <c r="R220" s="52" t="e">
        <v>#N/A</v>
      </c>
      <c r="S220" s="52" t="e">
        <v>#N/A</v>
      </c>
    </row>
    <row r="221" spans="13:19" x14ac:dyDescent="0.25">
      <c r="M221" s="52" t="e">
        <v>#N/A</v>
      </c>
      <c r="N221" s="52" t="e">
        <v>#N/A</v>
      </c>
      <c r="O221" s="52" t="e">
        <v>#N/A</v>
      </c>
      <c r="P221" s="52" t="e">
        <v>#N/A</v>
      </c>
      <c r="Q221" s="52" t="e">
        <v>#N/A</v>
      </c>
      <c r="R221" s="52" t="e">
        <v>#N/A</v>
      </c>
      <c r="S221" s="52" t="e">
        <v>#N/A</v>
      </c>
    </row>
    <row r="222" spans="13:19" x14ac:dyDescent="0.25">
      <c r="M222" s="52" t="e">
        <v>#N/A</v>
      </c>
      <c r="N222" s="52" t="e">
        <v>#N/A</v>
      </c>
      <c r="O222" s="52" t="e">
        <v>#N/A</v>
      </c>
      <c r="P222" s="52" t="e">
        <v>#N/A</v>
      </c>
      <c r="Q222" s="52" t="e">
        <v>#N/A</v>
      </c>
      <c r="R222" s="52" t="e">
        <v>#N/A</v>
      </c>
      <c r="S222" s="52" t="e">
        <v>#N/A</v>
      </c>
    </row>
    <row r="223" spans="13:19" x14ac:dyDescent="0.25">
      <c r="M223" s="52" t="e">
        <v>#N/A</v>
      </c>
      <c r="N223" s="52" t="e">
        <v>#N/A</v>
      </c>
      <c r="O223" s="52" t="e">
        <v>#N/A</v>
      </c>
      <c r="P223" s="52" t="e">
        <v>#N/A</v>
      </c>
      <c r="Q223" s="52" t="e">
        <v>#N/A</v>
      </c>
      <c r="R223" s="52" t="e">
        <v>#N/A</v>
      </c>
      <c r="S223" s="52" t="e">
        <v>#N/A</v>
      </c>
    </row>
    <row r="224" spans="13:19" x14ac:dyDescent="0.25">
      <c r="M224" s="52" t="e">
        <v>#N/A</v>
      </c>
      <c r="N224" s="52" t="e">
        <v>#N/A</v>
      </c>
      <c r="O224" s="52" t="e">
        <v>#N/A</v>
      </c>
      <c r="P224" s="52" t="e">
        <v>#N/A</v>
      </c>
      <c r="Q224" s="52" t="e">
        <v>#N/A</v>
      </c>
      <c r="R224" s="52" t="e">
        <v>#N/A</v>
      </c>
      <c r="S224" s="52" t="e">
        <v>#N/A</v>
      </c>
    </row>
    <row r="225" spans="13:19" x14ac:dyDescent="0.25">
      <c r="M225" s="52" t="e">
        <v>#N/A</v>
      </c>
      <c r="N225" s="52" t="e">
        <v>#N/A</v>
      </c>
      <c r="O225" s="52" t="e">
        <v>#N/A</v>
      </c>
      <c r="P225" s="52" t="e">
        <v>#N/A</v>
      </c>
      <c r="Q225" s="52" t="e">
        <v>#N/A</v>
      </c>
      <c r="R225" s="52" t="e">
        <v>#N/A</v>
      </c>
      <c r="S225" s="52" t="e">
        <v>#N/A</v>
      </c>
    </row>
    <row r="226" spans="13:19" x14ac:dyDescent="0.25">
      <c r="M226" s="52" t="e">
        <v>#N/A</v>
      </c>
      <c r="N226" s="52" t="e">
        <v>#N/A</v>
      </c>
      <c r="O226" s="52" t="e">
        <v>#N/A</v>
      </c>
      <c r="P226" s="52" t="e">
        <v>#N/A</v>
      </c>
      <c r="Q226" s="52" t="e">
        <v>#N/A</v>
      </c>
      <c r="R226" s="52" t="e">
        <v>#N/A</v>
      </c>
      <c r="S226" s="52" t="e">
        <v>#N/A</v>
      </c>
    </row>
    <row r="227" spans="13:19" x14ac:dyDescent="0.25">
      <c r="M227" s="52" t="e">
        <v>#N/A</v>
      </c>
      <c r="N227" s="52" t="e">
        <v>#N/A</v>
      </c>
      <c r="O227" s="52" t="e">
        <v>#N/A</v>
      </c>
      <c r="P227" s="52" t="e">
        <v>#N/A</v>
      </c>
      <c r="Q227" s="52" t="e">
        <v>#N/A</v>
      </c>
      <c r="R227" s="52" t="e">
        <v>#N/A</v>
      </c>
      <c r="S227" s="52" t="e">
        <v>#N/A</v>
      </c>
    </row>
    <row r="228" spans="13:19" x14ac:dyDescent="0.25">
      <c r="M228" s="52" t="e">
        <v>#N/A</v>
      </c>
      <c r="N228" s="52" t="e">
        <v>#N/A</v>
      </c>
      <c r="O228" s="52" t="e">
        <v>#N/A</v>
      </c>
      <c r="P228" s="52" t="e">
        <v>#N/A</v>
      </c>
      <c r="Q228" s="52" t="e">
        <v>#N/A</v>
      </c>
      <c r="R228" s="52" t="e">
        <v>#N/A</v>
      </c>
      <c r="S228" s="52" t="e">
        <v>#N/A</v>
      </c>
    </row>
    <row r="229" spans="13:19" x14ac:dyDescent="0.25">
      <c r="M229" s="52" t="e">
        <v>#N/A</v>
      </c>
      <c r="N229" s="52" t="e">
        <v>#N/A</v>
      </c>
      <c r="O229" s="52" t="e">
        <v>#N/A</v>
      </c>
      <c r="P229" s="52" t="e">
        <v>#N/A</v>
      </c>
      <c r="Q229" s="52" t="e">
        <v>#N/A</v>
      </c>
      <c r="R229" s="52" t="e">
        <v>#N/A</v>
      </c>
      <c r="S229" s="52" t="e">
        <v>#N/A</v>
      </c>
    </row>
    <row r="230" spans="13:19" x14ac:dyDescent="0.25">
      <c r="M230" s="52" t="e">
        <v>#N/A</v>
      </c>
      <c r="N230" s="52" t="e">
        <v>#N/A</v>
      </c>
      <c r="O230" s="52" t="e">
        <v>#N/A</v>
      </c>
      <c r="P230" s="52" t="e">
        <v>#N/A</v>
      </c>
      <c r="Q230" s="52" t="e">
        <v>#N/A</v>
      </c>
      <c r="R230" s="52" t="e">
        <v>#N/A</v>
      </c>
      <c r="S230" s="52" t="e">
        <v>#N/A</v>
      </c>
    </row>
    <row r="231" spans="13:19" x14ac:dyDescent="0.25">
      <c r="M231" s="52" t="e">
        <v>#N/A</v>
      </c>
      <c r="N231" s="52" t="e">
        <v>#N/A</v>
      </c>
      <c r="O231" s="52" t="e">
        <v>#N/A</v>
      </c>
      <c r="P231" s="52" t="e">
        <v>#N/A</v>
      </c>
      <c r="Q231" s="52" t="e">
        <v>#N/A</v>
      </c>
      <c r="R231" s="52" t="e">
        <v>#N/A</v>
      </c>
      <c r="S231" s="52" t="e">
        <v>#N/A</v>
      </c>
    </row>
    <row r="232" spans="13:19" x14ac:dyDescent="0.25">
      <c r="M232" s="52" t="e">
        <v>#N/A</v>
      </c>
      <c r="N232" s="52" t="e">
        <v>#N/A</v>
      </c>
      <c r="O232" s="52" t="e">
        <v>#N/A</v>
      </c>
      <c r="P232" s="52" t="e">
        <v>#N/A</v>
      </c>
      <c r="Q232" s="52" t="e">
        <v>#N/A</v>
      </c>
      <c r="R232" s="52" t="e">
        <v>#N/A</v>
      </c>
      <c r="S232" s="52" t="e">
        <v>#N/A</v>
      </c>
    </row>
    <row r="233" spans="13:19" x14ac:dyDescent="0.25">
      <c r="M233" s="52" t="e">
        <v>#N/A</v>
      </c>
      <c r="N233" s="52" t="e">
        <v>#N/A</v>
      </c>
      <c r="O233" s="52" t="e">
        <v>#N/A</v>
      </c>
      <c r="P233" s="52" t="e">
        <v>#N/A</v>
      </c>
      <c r="Q233" s="52" t="e">
        <v>#N/A</v>
      </c>
      <c r="R233" s="52" t="e">
        <v>#N/A</v>
      </c>
      <c r="S233" s="52" t="e">
        <v>#N/A</v>
      </c>
    </row>
    <row r="234" spans="13:19" x14ac:dyDescent="0.25">
      <c r="M234" s="52" t="e">
        <v>#N/A</v>
      </c>
      <c r="N234" s="52" t="e">
        <v>#N/A</v>
      </c>
      <c r="O234" s="52" t="e">
        <v>#N/A</v>
      </c>
      <c r="P234" s="52" t="e">
        <v>#N/A</v>
      </c>
      <c r="Q234" s="52" t="e">
        <v>#N/A</v>
      </c>
      <c r="R234" s="52" t="e">
        <v>#N/A</v>
      </c>
      <c r="S234" s="52" t="e">
        <v>#N/A</v>
      </c>
    </row>
    <row r="235" spans="13:19" x14ac:dyDescent="0.25">
      <c r="M235" s="52" t="e">
        <v>#N/A</v>
      </c>
      <c r="N235" s="52" t="e">
        <v>#N/A</v>
      </c>
      <c r="O235" s="52" t="e">
        <v>#N/A</v>
      </c>
      <c r="P235" s="52" t="e">
        <v>#N/A</v>
      </c>
      <c r="Q235" s="52" t="e">
        <v>#N/A</v>
      </c>
      <c r="R235" s="52" t="e">
        <v>#N/A</v>
      </c>
      <c r="S235" s="52" t="e">
        <v>#N/A</v>
      </c>
    </row>
    <row r="236" spans="13:19" x14ac:dyDescent="0.25">
      <c r="M236" s="52" t="e">
        <v>#N/A</v>
      </c>
      <c r="N236" s="52" t="e">
        <v>#N/A</v>
      </c>
      <c r="O236" s="52" t="e">
        <v>#N/A</v>
      </c>
      <c r="P236" s="52" t="e">
        <v>#N/A</v>
      </c>
      <c r="Q236" s="52" t="e">
        <v>#N/A</v>
      </c>
      <c r="R236" s="52" t="e">
        <v>#N/A</v>
      </c>
      <c r="S236" s="52" t="e">
        <v>#N/A</v>
      </c>
    </row>
    <row r="237" spans="13:19" x14ac:dyDescent="0.25">
      <c r="M237" s="52" t="e">
        <v>#N/A</v>
      </c>
      <c r="N237" s="52" t="e">
        <v>#N/A</v>
      </c>
      <c r="O237" s="52" t="e">
        <v>#N/A</v>
      </c>
      <c r="P237" s="52" t="e">
        <v>#N/A</v>
      </c>
      <c r="Q237" s="52" t="e">
        <v>#N/A</v>
      </c>
      <c r="R237" s="52" t="e">
        <v>#N/A</v>
      </c>
      <c r="S237" s="52" t="e">
        <v>#N/A</v>
      </c>
    </row>
    <row r="238" spans="13:19" x14ac:dyDescent="0.25">
      <c r="M238" s="52" t="e">
        <v>#N/A</v>
      </c>
      <c r="N238" s="52" t="e">
        <v>#N/A</v>
      </c>
      <c r="O238" s="52" t="e">
        <v>#N/A</v>
      </c>
      <c r="P238" s="52" t="e">
        <v>#N/A</v>
      </c>
      <c r="Q238" s="52" t="e">
        <v>#N/A</v>
      </c>
      <c r="R238" s="52" t="e">
        <v>#N/A</v>
      </c>
      <c r="S238" s="52" t="e">
        <v>#N/A</v>
      </c>
    </row>
    <row r="239" spans="13:19" x14ac:dyDescent="0.25">
      <c r="M239" s="52" t="e">
        <v>#N/A</v>
      </c>
      <c r="N239" s="52" t="e">
        <v>#N/A</v>
      </c>
      <c r="O239" s="52" t="e">
        <v>#N/A</v>
      </c>
      <c r="P239" s="52" t="e">
        <v>#N/A</v>
      </c>
      <c r="Q239" s="52" t="e">
        <v>#N/A</v>
      </c>
      <c r="R239" s="52" t="e">
        <v>#N/A</v>
      </c>
      <c r="S239" s="52" t="e">
        <v>#N/A</v>
      </c>
    </row>
    <row r="240" spans="13:19" x14ac:dyDescent="0.25">
      <c r="M240" s="52" t="e">
        <v>#N/A</v>
      </c>
      <c r="N240" s="52" t="e">
        <v>#N/A</v>
      </c>
      <c r="O240" s="52" t="e">
        <v>#N/A</v>
      </c>
      <c r="P240" s="52" t="e">
        <v>#N/A</v>
      </c>
      <c r="Q240" s="52" t="e">
        <v>#N/A</v>
      </c>
      <c r="R240" s="52" t="e">
        <v>#N/A</v>
      </c>
      <c r="S240" s="52" t="e">
        <v>#N/A</v>
      </c>
    </row>
    <row r="241" spans="13:19" x14ac:dyDescent="0.25">
      <c r="M241" s="52" t="e">
        <v>#N/A</v>
      </c>
      <c r="N241" s="52" t="e">
        <v>#N/A</v>
      </c>
      <c r="O241" s="52" t="e">
        <v>#N/A</v>
      </c>
      <c r="P241" s="52" t="e">
        <v>#N/A</v>
      </c>
      <c r="Q241" s="52" t="e">
        <v>#N/A</v>
      </c>
      <c r="R241" s="52" t="e">
        <v>#N/A</v>
      </c>
      <c r="S241" s="52" t="e">
        <v>#N/A</v>
      </c>
    </row>
    <row r="242" spans="13:19" x14ac:dyDescent="0.25">
      <c r="M242" s="52" t="e">
        <v>#N/A</v>
      </c>
      <c r="N242" s="52" t="e">
        <v>#N/A</v>
      </c>
      <c r="O242" s="52" t="e">
        <v>#N/A</v>
      </c>
      <c r="P242" s="52" t="e">
        <v>#N/A</v>
      </c>
      <c r="Q242" s="52" t="e">
        <v>#N/A</v>
      </c>
      <c r="R242" s="52" t="e">
        <v>#N/A</v>
      </c>
      <c r="S242" s="52" t="e">
        <v>#N/A</v>
      </c>
    </row>
    <row r="243" spans="13:19" x14ac:dyDescent="0.25">
      <c r="M243" s="52" t="e">
        <v>#N/A</v>
      </c>
      <c r="N243" s="52" t="e">
        <v>#N/A</v>
      </c>
      <c r="O243" s="52" t="e">
        <v>#N/A</v>
      </c>
      <c r="P243" s="52" t="e">
        <v>#N/A</v>
      </c>
      <c r="Q243" s="52" t="e">
        <v>#N/A</v>
      </c>
      <c r="R243" s="52" t="e">
        <v>#N/A</v>
      </c>
      <c r="S243" s="52" t="e">
        <v>#N/A</v>
      </c>
    </row>
    <row r="244" spans="13:19" x14ac:dyDescent="0.25">
      <c r="M244" s="52" t="e">
        <v>#N/A</v>
      </c>
      <c r="N244" s="52" t="e">
        <v>#N/A</v>
      </c>
      <c r="O244" s="52" t="e">
        <v>#N/A</v>
      </c>
      <c r="P244" s="52" t="e">
        <v>#N/A</v>
      </c>
      <c r="Q244" s="52" t="e">
        <v>#N/A</v>
      </c>
      <c r="R244" s="52" t="e">
        <v>#N/A</v>
      </c>
      <c r="S244" s="52" t="e">
        <v>#N/A</v>
      </c>
    </row>
    <row r="245" spans="13:19" x14ac:dyDescent="0.25">
      <c r="M245" s="52" t="e">
        <v>#N/A</v>
      </c>
      <c r="N245" s="52" t="e">
        <v>#N/A</v>
      </c>
      <c r="O245" s="52" t="e">
        <v>#N/A</v>
      </c>
      <c r="P245" s="52" t="e">
        <v>#N/A</v>
      </c>
      <c r="Q245" s="52" t="e">
        <v>#N/A</v>
      </c>
      <c r="R245" s="52" t="e">
        <v>#N/A</v>
      </c>
      <c r="S245" s="52" t="e">
        <v>#N/A</v>
      </c>
    </row>
    <row r="246" spans="13:19" x14ac:dyDescent="0.25">
      <c r="M246" s="52" t="e">
        <v>#N/A</v>
      </c>
      <c r="N246" s="52" t="e">
        <v>#N/A</v>
      </c>
      <c r="O246" s="52" t="e">
        <v>#N/A</v>
      </c>
      <c r="P246" s="52" t="e">
        <v>#N/A</v>
      </c>
      <c r="Q246" s="52" t="e">
        <v>#N/A</v>
      </c>
      <c r="R246" s="52" t="e">
        <v>#N/A</v>
      </c>
      <c r="S246" s="52" t="e">
        <v>#N/A</v>
      </c>
    </row>
    <row r="247" spans="13:19" x14ac:dyDescent="0.25">
      <c r="M247" s="52" t="e">
        <v>#N/A</v>
      </c>
      <c r="N247" s="52" t="e">
        <v>#N/A</v>
      </c>
      <c r="O247" s="52" t="e">
        <v>#N/A</v>
      </c>
      <c r="P247" s="52" t="e">
        <v>#N/A</v>
      </c>
      <c r="Q247" s="52" t="e">
        <v>#N/A</v>
      </c>
      <c r="R247" s="52" t="e">
        <v>#N/A</v>
      </c>
      <c r="S247" s="52" t="e">
        <v>#N/A</v>
      </c>
    </row>
    <row r="248" spans="13:19" x14ac:dyDescent="0.25">
      <c r="M248" s="52" t="e">
        <v>#N/A</v>
      </c>
      <c r="N248" s="52" t="e">
        <v>#N/A</v>
      </c>
      <c r="O248" s="52" t="e">
        <v>#N/A</v>
      </c>
      <c r="P248" s="52" t="e">
        <v>#N/A</v>
      </c>
      <c r="Q248" s="52" t="e">
        <v>#N/A</v>
      </c>
      <c r="R248" s="52" t="e">
        <v>#N/A</v>
      </c>
      <c r="S248" s="52" t="e">
        <v>#N/A</v>
      </c>
    </row>
    <row r="249" spans="13:19" x14ac:dyDescent="0.25">
      <c r="M249" s="52" t="e">
        <v>#N/A</v>
      </c>
      <c r="N249" s="52" t="e">
        <v>#N/A</v>
      </c>
      <c r="O249" s="52" t="e">
        <v>#N/A</v>
      </c>
      <c r="P249" s="52" t="e">
        <v>#N/A</v>
      </c>
      <c r="Q249" s="52" t="e">
        <v>#N/A</v>
      </c>
      <c r="R249" s="52" t="e">
        <v>#N/A</v>
      </c>
      <c r="S249" s="52" t="e">
        <v>#N/A</v>
      </c>
    </row>
    <row r="250" spans="13:19" x14ac:dyDescent="0.25">
      <c r="M250" s="52" t="e">
        <v>#N/A</v>
      </c>
      <c r="N250" s="52" t="e">
        <v>#N/A</v>
      </c>
      <c r="O250" s="52" t="e">
        <v>#N/A</v>
      </c>
      <c r="P250" s="52" t="e">
        <v>#N/A</v>
      </c>
      <c r="Q250" s="52" t="e">
        <v>#N/A</v>
      </c>
      <c r="R250" s="52" t="e">
        <v>#N/A</v>
      </c>
      <c r="S250" s="52" t="e">
        <v>#N/A</v>
      </c>
    </row>
    <row r="251" spans="13:19" x14ac:dyDescent="0.25">
      <c r="M251" s="52" t="e">
        <v>#N/A</v>
      </c>
      <c r="N251" s="52" t="e">
        <v>#N/A</v>
      </c>
      <c r="O251" s="52" t="e">
        <v>#N/A</v>
      </c>
      <c r="P251" s="52" t="e">
        <v>#N/A</v>
      </c>
      <c r="Q251" s="52" t="e">
        <v>#N/A</v>
      </c>
      <c r="R251" s="52" t="e">
        <v>#N/A</v>
      </c>
      <c r="S251" s="52" t="e">
        <v>#N/A</v>
      </c>
    </row>
    <row r="252" spans="13:19" x14ac:dyDescent="0.25">
      <c r="M252" s="52" t="e">
        <v>#N/A</v>
      </c>
      <c r="N252" s="52" t="e">
        <v>#N/A</v>
      </c>
      <c r="O252" s="52" t="e">
        <v>#N/A</v>
      </c>
      <c r="P252" s="52" t="e">
        <v>#N/A</v>
      </c>
      <c r="Q252" s="52" t="e">
        <v>#N/A</v>
      </c>
      <c r="R252" s="52" t="e">
        <v>#N/A</v>
      </c>
      <c r="S252" s="52" t="e">
        <v>#N/A</v>
      </c>
    </row>
    <row r="253" spans="13:19" x14ac:dyDescent="0.25">
      <c r="M253" s="52" t="e">
        <v>#N/A</v>
      </c>
      <c r="N253" s="52" t="e">
        <v>#N/A</v>
      </c>
      <c r="O253" s="52" t="e">
        <v>#N/A</v>
      </c>
      <c r="P253" s="52" t="e">
        <v>#N/A</v>
      </c>
      <c r="Q253" s="52" t="e">
        <v>#N/A</v>
      </c>
      <c r="R253" s="52" t="e">
        <v>#N/A</v>
      </c>
      <c r="S253" s="52" t="e">
        <v>#N/A</v>
      </c>
    </row>
    <row r="254" spans="13:19" x14ac:dyDescent="0.25">
      <c r="M254" s="52" t="e">
        <v>#N/A</v>
      </c>
      <c r="N254" s="52" t="e">
        <v>#N/A</v>
      </c>
      <c r="O254" s="52" t="e">
        <v>#N/A</v>
      </c>
      <c r="P254" s="52" t="e">
        <v>#N/A</v>
      </c>
      <c r="Q254" s="52" t="e">
        <v>#N/A</v>
      </c>
      <c r="R254" s="52" t="e">
        <v>#N/A</v>
      </c>
      <c r="S254" s="52" t="e">
        <v>#N/A</v>
      </c>
    </row>
    <row r="255" spans="13:19" x14ac:dyDescent="0.25">
      <c r="M255" s="52" t="e">
        <v>#N/A</v>
      </c>
      <c r="N255" s="52" t="e">
        <v>#N/A</v>
      </c>
      <c r="O255" s="52" t="e">
        <v>#N/A</v>
      </c>
      <c r="P255" s="52" t="e">
        <v>#N/A</v>
      </c>
      <c r="Q255" s="52" t="e">
        <v>#N/A</v>
      </c>
      <c r="R255" s="52" t="e">
        <v>#N/A</v>
      </c>
      <c r="S255" s="52" t="e">
        <v>#N/A</v>
      </c>
    </row>
    <row r="256" spans="13:19" x14ac:dyDescent="0.25">
      <c r="M256" s="52" t="e">
        <v>#N/A</v>
      </c>
      <c r="N256" s="52" t="e">
        <v>#N/A</v>
      </c>
      <c r="O256" s="52" t="e">
        <v>#N/A</v>
      </c>
      <c r="P256" s="52" t="e">
        <v>#N/A</v>
      </c>
      <c r="Q256" s="52" t="e">
        <v>#N/A</v>
      </c>
      <c r="R256" s="52" t="e">
        <v>#N/A</v>
      </c>
      <c r="S256" s="52" t="e">
        <v>#N/A</v>
      </c>
    </row>
    <row r="257" spans="13:19" x14ac:dyDescent="0.25">
      <c r="M257" s="52" t="e">
        <v>#N/A</v>
      </c>
      <c r="N257" s="52" t="e">
        <v>#N/A</v>
      </c>
      <c r="O257" s="52" t="e">
        <v>#N/A</v>
      </c>
      <c r="P257" s="52" t="e">
        <v>#N/A</v>
      </c>
      <c r="Q257" s="52" t="e">
        <v>#N/A</v>
      </c>
      <c r="R257" s="52" t="e">
        <v>#N/A</v>
      </c>
      <c r="S257" s="52" t="e">
        <v>#N/A</v>
      </c>
    </row>
    <row r="258" spans="13:19" x14ac:dyDescent="0.25">
      <c r="M258" s="52" t="e">
        <v>#N/A</v>
      </c>
      <c r="N258" s="52" t="e">
        <v>#N/A</v>
      </c>
      <c r="O258" s="52" t="e">
        <v>#N/A</v>
      </c>
      <c r="P258" s="52" t="e">
        <v>#N/A</v>
      </c>
      <c r="Q258" s="52" t="e">
        <v>#N/A</v>
      </c>
      <c r="R258" s="52" t="e">
        <v>#N/A</v>
      </c>
      <c r="S258" s="52" t="e">
        <v>#N/A</v>
      </c>
    </row>
    <row r="259" spans="13:19" x14ac:dyDescent="0.25">
      <c r="M259" s="52" t="e">
        <v>#N/A</v>
      </c>
      <c r="N259" s="52" t="e">
        <v>#N/A</v>
      </c>
      <c r="O259" s="52" t="e">
        <v>#N/A</v>
      </c>
      <c r="P259" s="52" t="e">
        <v>#N/A</v>
      </c>
      <c r="Q259" s="52" t="e">
        <v>#N/A</v>
      </c>
      <c r="R259" s="52" t="e">
        <v>#N/A</v>
      </c>
      <c r="S259" s="52" t="e">
        <v>#N/A</v>
      </c>
    </row>
    <row r="260" spans="13:19" x14ac:dyDescent="0.25">
      <c r="M260" s="52" t="e">
        <v>#N/A</v>
      </c>
      <c r="N260" s="52" t="e">
        <v>#N/A</v>
      </c>
      <c r="O260" s="52" t="e">
        <v>#N/A</v>
      </c>
      <c r="P260" s="52" t="e">
        <v>#N/A</v>
      </c>
      <c r="Q260" s="52" t="e">
        <v>#N/A</v>
      </c>
      <c r="R260" s="52" t="e">
        <v>#N/A</v>
      </c>
      <c r="S260" s="52" t="e">
        <v>#N/A</v>
      </c>
    </row>
    <row r="261" spans="13:19" x14ac:dyDescent="0.25">
      <c r="M261" s="52" t="e">
        <v>#N/A</v>
      </c>
      <c r="N261" s="52" t="e">
        <v>#N/A</v>
      </c>
      <c r="O261" s="52" t="e">
        <v>#N/A</v>
      </c>
      <c r="P261" s="52" t="e">
        <v>#N/A</v>
      </c>
      <c r="Q261" s="52" t="e">
        <v>#N/A</v>
      </c>
      <c r="R261" s="52" t="e">
        <v>#N/A</v>
      </c>
      <c r="S261" s="52" t="e">
        <v>#N/A</v>
      </c>
    </row>
    <row r="262" spans="13:19" x14ac:dyDescent="0.25">
      <c r="M262" s="52" t="e">
        <v>#N/A</v>
      </c>
      <c r="N262" s="52" t="e">
        <v>#N/A</v>
      </c>
      <c r="O262" s="52" t="e">
        <v>#N/A</v>
      </c>
      <c r="P262" s="52" t="e">
        <v>#N/A</v>
      </c>
      <c r="Q262" s="52" t="e">
        <v>#N/A</v>
      </c>
      <c r="R262" s="52" t="e">
        <v>#N/A</v>
      </c>
      <c r="S262" s="52" t="e">
        <v>#N/A</v>
      </c>
    </row>
    <row r="263" spans="13:19" x14ac:dyDescent="0.25">
      <c r="M263" s="52" t="e">
        <v>#N/A</v>
      </c>
      <c r="N263" s="52" t="e">
        <v>#N/A</v>
      </c>
      <c r="O263" s="52" t="e">
        <v>#N/A</v>
      </c>
      <c r="P263" s="52" t="e">
        <v>#N/A</v>
      </c>
      <c r="Q263" s="52" t="e">
        <v>#N/A</v>
      </c>
      <c r="R263" s="52" t="e">
        <v>#N/A</v>
      </c>
      <c r="S263" s="52" t="e">
        <v>#N/A</v>
      </c>
    </row>
    <row r="264" spans="13:19" x14ac:dyDescent="0.25">
      <c r="M264" s="52" t="e">
        <v>#N/A</v>
      </c>
      <c r="N264" s="52" t="e">
        <v>#N/A</v>
      </c>
      <c r="O264" s="52" t="e">
        <v>#N/A</v>
      </c>
      <c r="P264" s="52" t="e">
        <v>#N/A</v>
      </c>
      <c r="Q264" s="52" t="e">
        <v>#N/A</v>
      </c>
      <c r="R264" s="52" t="e">
        <v>#N/A</v>
      </c>
      <c r="S264" s="52" t="e">
        <v>#N/A</v>
      </c>
    </row>
    <row r="265" spans="13:19" x14ac:dyDescent="0.25">
      <c r="M265" s="52" t="e">
        <v>#N/A</v>
      </c>
      <c r="N265" s="52" t="e">
        <v>#N/A</v>
      </c>
      <c r="O265" s="52" t="e">
        <v>#N/A</v>
      </c>
      <c r="P265" s="52" t="e">
        <v>#N/A</v>
      </c>
      <c r="Q265" s="52" t="e">
        <v>#N/A</v>
      </c>
      <c r="R265" s="52" t="e">
        <v>#N/A</v>
      </c>
      <c r="S265" s="52" t="e">
        <v>#N/A</v>
      </c>
    </row>
    <row r="266" spans="13:19" x14ac:dyDescent="0.25">
      <c r="M266" s="52" t="e">
        <v>#N/A</v>
      </c>
      <c r="N266" s="52" t="e">
        <v>#N/A</v>
      </c>
      <c r="O266" s="52" t="e">
        <v>#N/A</v>
      </c>
      <c r="P266" s="52" t="e">
        <v>#N/A</v>
      </c>
      <c r="Q266" s="52" t="e">
        <v>#N/A</v>
      </c>
      <c r="R266" s="52" t="e">
        <v>#N/A</v>
      </c>
      <c r="S266" s="52" t="e">
        <v>#N/A</v>
      </c>
    </row>
    <row r="267" spans="13:19" x14ac:dyDescent="0.25">
      <c r="M267" s="52" t="e">
        <v>#N/A</v>
      </c>
      <c r="N267" s="52" t="e">
        <v>#N/A</v>
      </c>
      <c r="O267" s="52" t="e">
        <v>#N/A</v>
      </c>
      <c r="P267" s="52" t="e">
        <v>#N/A</v>
      </c>
      <c r="Q267" s="52" t="e">
        <v>#N/A</v>
      </c>
      <c r="R267" s="52" t="e">
        <v>#N/A</v>
      </c>
      <c r="S267" s="52" t="e">
        <v>#N/A</v>
      </c>
    </row>
    <row r="268" spans="13:19" x14ac:dyDescent="0.25">
      <c r="M268" s="52" t="e">
        <v>#N/A</v>
      </c>
      <c r="N268" s="52" t="e">
        <v>#N/A</v>
      </c>
      <c r="O268" s="52" t="e">
        <v>#N/A</v>
      </c>
      <c r="P268" s="52" t="e">
        <v>#N/A</v>
      </c>
      <c r="Q268" s="52" t="e">
        <v>#N/A</v>
      </c>
      <c r="R268" s="52" t="e">
        <v>#N/A</v>
      </c>
      <c r="S268" s="52" t="e">
        <v>#N/A</v>
      </c>
    </row>
    <row r="269" spans="13:19" x14ac:dyDescent="0.25">
      <c r="M269" s="52" t="e">
        <v>#N/A</v>
      </c>
      <c r="N269" s="52" t="e">
        <v>#N/A</v>
      </c>
      <c r="O269" s="52" t="e">
        <v>#N/A</v>
      </c>
      <c r="P269" s="52" t="e">
        <v>#N/A</v>
      </c>
      <c r="Q269" s="52" t="e">
        <v>#N/A</v>
      </c>
      <c r="R269" s="52" t="e">
        <v>#N/A</v>
      </c>
      <c r="S269" s="52" t="e">
        <v>#N/A</v>
      </c>
    </row>
    <row r="270" spans="13:19" x14ac:dyDescent="0.25">
      <c r="M270" s="52" t="e">
        <v>#N/A</v>
      </c>
      <c r="N270" s="52" t="e">
        <v>#N/A</v>
      </c>
      <c r="O270" s="52" t="e">
        <v>#N/A</v>
      </c>
      <c r="P270" s="52" t="e">
        <v>#N/A</v>
      </c>
      <c r="Q270" s="52" t="e">
        <v>#N/A</v>
      </c>
      <c r="R270" s="52" t="e">
        <v>#N/A</v>
      </c>
      <c r="S270" s="52" t="e">
        <v>#N/A</v>
      </c>
    </row>
    <row r="271" spans="13:19" x14ac:dyDescent="0.25">
      <c r="M271" s="52" t="e">
        <v>#N/A</v>
      </c>
      <c r="N271" s="52" t="e">
        <v>#N/A</v>
      </c>
      <c r="O271" s="52" t="e">
        <v>#N/A</v>
      </c>
      <c r="P271" s="52" t="e">
        <v>#N/A</v>
      </c>
      <c r="Q271" s="52" t="e">
        <v>#N/A</v>
      </c>
      <c r="R271" s="52" t="e">
        <v>#N/A</v>
      </c>
      <c r="S271" s="52" t="e">
        <v>#N/A</v>
      </c>
    </row>
    <row r="272" spans="13:19" x14ac:dyDescent="0.25">
      <c r="M272" s="52" t="e">
        <v>#N/A</v>
      </c>
      <c r="N272" s="52" t="e">
        <v>#N/A</v>
      </c>
      <c r="O272" s="52" t="e">
        <v>#N/A</v>
      </c>
      <c r="P272" s="52" t="e">
        <v>#N/A</v>
      </c>
      <c r="Q272" s="52" t="e">
        <v>#N/A</v>
      </c>
      <c r="R272" s="52" t="e">
        <v>#N/A</v>
      </c>
      <c r="S272" s="52" t="e">
        <v>#N/A</v>
      </c>
    </row>
    <row r="273" spans="13:19" x14ac:dyDescent="0.25">
      <c r="M273" s="52" t="e">
        <v>#N/A</v>
      </c>
      <c r="N273" s="52" t="e">
        <v>#N/A</v>
      </c>
      <c r="O273" s="52" t="e">
        <v>#N/A</v>
      </c>
      <c r="P273" s="52" t="e">
        <v>#N/A</v>
      </c>
      <c r="Q273" s="52" t="e">
        <v>#N/A</v>
      </c>
      <c r="R273" s="52" t="e">
        <v>#N/A</v>
      </c>
      <c r="S273" s="52" t="e">
        <v>#N/A</v>
      </c>
    </row>
    <row r="274" spans="13:19" x14ac:dyDescent="0.25">
      <c r="M274" s="52" t="e">
        <v>#N/A</v>
      </c>
      <c r="N274" s="52" t="e">
        <v>#N/A</v>
      </c>
      <c r="O274" s="52" t="e">
        <v>#N/A</v>
      </c>
      <c r="P274" s="52" t="e">
        <v>#N/A</v>
      </c>
      <c r="Q274" s="52" t="e">
        <v>#N/A</v>
      </c>
      <c r="R274" s="52" t="e">
        <v>#N/A</v>
      </c>
      <c r="S274" s="52" t="e">
        <v>#N/A</v>
      </c>
    </row>
    <row r="275" spans="13:19" x14ac:dyDescent="0.25">
      <c r="M275" s="52" t="e">
        <v>#N/A</v>
      </c>
      <c r="N275" s="52" t="e">
        <v>#N/A</v>
      </c>
      <c r="O275" s="52" t="e">
        <v>#N/A</v>
      </c>
      <c r="P275" s="52" t="e">
        <v>#N/A</v>
      </c>
      <c r="Q275" s="52" t="e">
        <v>#N/A</v>
      </c>
      <c r="R275" s="52" t="e">
        <v>#N/A</v>
      </c>
      <c r="S275" s="52" t="e">
        <v>#N/A</v>
      </c>
    </row>
    <row r="276" spans="13:19" x14ac:dyDescent="0.25">
      <c r="M276" s="52" t="e">
        <v>#N/A</v>
      </c>
      <c r="N276" s="52" t="e">
        <v>#N/A</v>
      </c>
      <c r="O276" s="52" t="e">
        <v>#N/A</v>
      </c>
      <c r="P276" s="52" t="e">
        <v>#N/A</v>
      </c>
      <c r="Q276" s="52" t="e">
        <v>#N/A</v>
      </c>
      <c r="R276" s="52" t="e">
        <v>#N/A</v>
      </c>
      <c r="S276" s="52" t="e">
        <v>#N/A</v>
      </c>
    </row>
    <row r="277" spans="13:19" x14ac:dyDescent="0.25">
      <c r="M277" s="52" t="e">
        <v>#N/A</v>
      </c>
      <c r="N277" s="52" t="e">
        <v>#N/A</v>
      </c>
      <c r="O277" s="52" t="e">
        <v>#N/A</v>
      </c>
      <c r="P277" s="52" t="e">
        <v>#N/A</v>
      </c>
      <c r="Q277" s="52" t="e">
        <v>#N/A</v>
      </c>
      <c r="R277" s="52" t="e">
        <v>#N/A</v>
      </c>
      <c r="S277" s="52" t="e">
        <v>#N/A</v>
      </c>
    </row>
    <row r="278" spans="13:19" x14ac:dyDescent="0.25">
      <c r="M278" s="52" t="e">
        <v>#N/A</v>
      </c>
      <c r="N278" s="52" t="e">
        <v>#N/A</v>
      </c>
      <c r="O278" s="52" t="e">
        <v>#N/A</v>
      </c>
      <c r="P278" s="52" t="e">
        <v>#N/A</v>
      </c>
      <c r="Q278" s="52" t="e">
        <v>#N/A</v>
      </c>
      <c r="R278" s="52" t="e">
        <v>#N/A</v>
      </c>
      <c r="S278" s="52" t="e">
        <v>#N/A</v>
      </c>
    </row>
    <row r="279" spans="13:19" x14ac:dyDescent="0.25">
      <c r="M279" s="52" t="e">
        <v>#N/A</v>
      </c>
      <c r="N279" s="52" t="e">
        <v>#N/A</v>
      </c>
      <c r="O279" s="52" t="e">
        <v>#N/A</v>
      </c>
      <c r="P279" s="52" t="e">
        <v>#N/A</v>
      </c>
      <c r="Q279" s="52" t="e">
        <v>#N/A</v>
      </c>
      <c r="R279" s="52" t="e">
        <v>#N/A</v>
      </c>
      <c r="S279" s="52" t="e">
        <v>#N/A</v>
      </c>
    </row>
    <row r="280" spans="13:19" x14ac:dyDescent="0.25">
      <c r="M280" s="52" t="e">
        <v>#N/A</v>
      </c>
      <c r="N280" s="52" t="e">
        <v>#N/A</v>
      </c>
      <c r="O280" s="52" t="e">
        <v>#N/A</v>
      </c>
      <c r="P280" s="52" t="e">
        <v>#N/A</v>
      </c>
      <c r="Q280" s="52" t="e">
        <v>#N/A</v>
      </c>
      <c r="R280" s="52" t="e">
        <v>#N/A</v>
      </c>
      <c r="S280" s="52" t="e">
        <v>#N/A</v>
      </c>
    </row>
    <row r="281" spans="13:19" x14ac:dyDescent="0.25">
      <c r="M281" s="52" t="e">
        <v>#N/A</v>
      </c>
      <c r="N281" s="52" t="e">
        <v>#N/A</v>
      </c>
      <c r="O281" s="52" t="e">
        <v>#N/A</v>
      </c>
      <c r="P281" s="52" t="e">
        <v>#N/A</v>
      </c>
      <c r="Q281" s="52" t="e">
        <v>#N/A</v>
      </c>
      <c r="R281" s="52" t="e">
        <v>#N/A</v>
      </c>
      <c r="S281" s="52" t="e">
        <v>#N/A</v>
      </c>
    </row>
    <row r="282" spans="13:19" x14ac:dyDescent="0.25">
      <c r="M282" s="52" t="e">
        <v>#N/A</v>
      </c>
      <c r="N282" s="52" t="e">
        <v>#N/A</v>
      </c>
      <c r="O282" s="52" t="e">
        <v>#N/A</v>
      </c>
      <c r="P282" s="52" t="e">
        <v>#N/A</v>
      </c>
      <c r="Q282" s="52" t="e">
        <v>#N/A</v>
      </c>
      <c r="R282" s="52" t="e">
        <v>#N/A</v>
      </c>
      <c r="S282" s="52" t="e">
        <v>#N/A</v>
      </c>
    </row>
    <row r="283" spans="13:19" x14ac:dyDescent="0.25">
      <c r="M283" s="52" t="e">
        <v>#N/A</v>
      </c>
      <c r="N283" s="52" t="e">
        <v>#N/A</v>
      </c>
      <c r="O283" s="52" t="e">
        <v>#N/A</v>
      </c>
      <c r="P283" s="52" t="e">
        <v>#N/A</v>
      </c>
      <c r="Q283" s="52" t="e">
        <v>#N/A</v>
      </c>
      <c r="R283" s="52" t="e">
        <v>#N/A</v>
      </c>
      <c r="S283" s="52" t="e">
        <v>#N/A</v>
      </c>
    </row>
    <row r="284" spans="13:19" x14ac:dyDescent="0.25">
      <c r="M284" s="52" t="e">
        <v>#N/A</v>
      </c>
      <c r="N284" s="52" t="e">
        <v>#N/A</v>
      </c>
      <c r="O284" s="52" t="e">
        <v>#N/A</v>
      </c>
      <c r="P284" s="52" t="e">
        <v>#N/A</v>
      </c>
      <c r="Q284" s="52" t="e">
        <v>#N/A</v>
      </c>
      <c r="R284" s="52" t="e">
        <v>#N/A</v>
      </c>
      <c r="S284" s="52" t="e">
        <v>#N/A</v>
      </c>
    </row>
    <row r="285" spans="13:19" x14ac:dyDescent="0.25">
      <c r="M285" s="52" t="e">
        <v>#N/A</v>
      </c>
      <c r="N285" s="52" t="e">
        <v>#N/A</v>
      </c>
      <c r="O285" s="52" t="e">
        <v>#N/A</v>
      </c>
      <c r="P285" s="52" t="e">
        <v>#N/A</v>
      </c>
      <c r="Q285" s="52" t="e">
        <v>#N/A</v>
      </c>
      <c r="R285" s="52" t="e">
        <v>#N/A</v>
      </c>
      <c r="S285" s="52" t="e">
        <v>#N/A</v>
      </c>
    </row>
    <row r="286" spans="13:19" x14ac:dyDescent="0.25">
      <c r="M286" s="52" t="e">
        <v>#N/A</v>
      </c>
      <c r="N286" s="52" t="e">
        <v>#N/A</v>
      </c>
      <c r="O286" s="52" t="e">
        <v>#N/A</v>
      </c>
      <c r="P286" s="52" t="e">
        <v>#N/A</v>
      </c>
      <c r="Q286" s="52" t="e">
        <v>#N/A</v>
      </c>
      <c r="R286" s="52" t="e">
        <v>#N/A</v>
      </c>
      <c r="S286" s="52" t="e">
        <v>#N/A</v>
      </c>
    </row>
    <row r="287" spans="13:19" x14ac:dyDescent="0.25">
      <c r="M287" s="52" t="e">
        <v>#N/A</v>
      </c>
      <c r="N287" s="52" t="e">
        <v>#N/A</v>
      </c>
      <c r="O287" s="52" t="e">
        <v>#N/A</v>
      </c>
      <c r="P287" s="52" t="e">
        <v>#N/A</v>
      </c>
      <c r="Q287" s="52" t="e">
        <v>#N/A</v>
      </c>
      <c r="R287" s="52" t="e">
        <v>#N/A</v>
      </c>
      <c r="S287" s="52" t="e">
        <v>#N/A</v>
      </c>
    </row>
    <row r="288" spans="13:19" x14ac:dyDescent="0.25">
      <c r="M288" s="52" t="e">
        <v>#N/A</v>
      </c>
      <c r="N288" s="52" t="e">
        <v>#N/A</v>
      </c>
      <c r="O288" s="52" t="e">
        <v>#N/A</v>
      </c>
      <c r="P288" s="52" t="e">
        <v>#N/A</v>
      </c>
      <c r="Q288" s="52" t="e">
        <v>#N/A</v>
      </c>
      <c r="R288" s="52" t="e">
        <v>#N/A</v>
      </c>
      <c r="S288" s="52" t="e">
        <v>#N/A</v>
      </c>
    </row>
    <row r="289" spans="13:19" x14ac:dyDescent="0.25">
      <c r="M289" s="52" t="e">
        <v>#N/A</v>
      </c>
      <c r="N289" s="52" t="e">
        <v>#N/A</v>
      </c>
      <c r="O289" s="52" t="e">
        <v>#N/A</v>
      </c>
      <c r="P289" s="52" t="e">
        <v>#N/A</v>
      </c>
      <c r="Q289" s="52" t="e">
        <v>#N/A</v>
      </c>
      <c r="R289" s="52" t="e">
        <v>#N/A</v>
      </c>
      <c r="S289" s="52" t="e">
        <v>#N/A</v>
      </c>
    </row>
    <row r="290" spans="13:19" x14ac:dyDescent="0.25">
      <c r="M290" s="52" t="e">
        <v>#N/A</v>
      </c>
      <c r="N290" s="52" t="e">
        <v>#N/A</v>
      </c>
      <c r="O290" s="52" t="e">
        <v>#N/A</v>
      </c>
      <c r="P290" s="52" t="e">
        <v>#N/A</v>
      </c>
      <c r="Q290" s="52" t="e">
        <v>#N/A</v>
      </c>
      <c r="R290" s="52" t="e">
        <v>#N/A</v>
      </c>
      <c r="S290" s="52" t="e">
        <v>#N/A</v>
      </c>
    </row>
    <row r="291" spans="13:19" x14ac:dyDescent="0.25">
      <c r="M291" s="52" t="e">
        <v>#N/A</v>
      </c>
      <c r="N291" s="52" t="e">
        <v>#N/A</v>
      </c>
      <c r="O291" s="52" t="e">
        <v>#N/A</v>
      </c>
      <c r="P291" s="52" t="e">
        <v>#N/A</v>
      </c>
      <c r="Q291" s="52" t="e">
        <v>#N/A</v>
      </c>
      <c r="R291" s="52" t="e">
        <v>#N/A</v>
      </c>
      <c r="S291" s="52" t="e">
        <v>#N/A</v>
      </c>
    </row>
    <row r="292" spans="13:19" x14ac:dyDescent="0.25">
      <c r="M292" s="52" t="e">
        <v>#N/A</v>
      </c>
      <c r="N292" s="52" t="e">
        <v>#N/A</v>
      </c>
      <c r="O292" s="52" t="e">
        <v>#N/A</v>
      </c>
      <c r="P292" s="52" t="e">
        <v>#N/A</v>
      </c>
      <c r="Q292" s="52" t="e">
        <v>#N/A</v>
      </c>
      <c r="R292" s="52" t="e">
        <v>#N/A</v>
      </c>
      <c r="S292" s="52" t="e">
        <v>#N/A</v>
      </c>
    </row>
    <row r="293" spans="13:19" x14ac:dyDescent="0.25">
      <c r="M293" s="52" t="e">
        <v>#N/A</v>
      </c>
      <c r="N293" s="52" t="e">
        <v>#N/A</v>
      </c>
      <c r="O293" s="52" t="e">
        <v>#N/A</v>
      </c>
      <c r="P293" s="52" t="e">
        <v>#N/A</v>
      </c>
      <c r="Q293" s="52" t="e">
        <v>#N/A</v>
      </c>
      <c r="R293" s="52" t="e">
        <v>#N/A</v>
      </c>
      <c r="S293" s="52" t="e">
        <v>#N/A</v>
      </c>
    </row>
    <row r="294" spans="13:19" x14ac:dyDescent="0.25">
      <c r="M294" s="52" t="e">
        <v>#N/A</v>
      </c>
      <c r="N294" s="52" t="e">
        <v>#N/A</v>
      </c>
      <c r="O294" s="52" t="e">
        <v>#N/A</v>
      </c>
      <c r="P294" s="52" t="e">
        <v>#N/A</v>
      </c>
      <c r="Q294" s="52" t="e">
        <v>#N/A</v>
      </c>
      <c r="R294" s="52" t="e">
        <v>#N/A</v>
      </c>
      <c r="S294" s="52" t="e">
        <v>#N/A</v>
      </c>
    </row>
    <row r="295" spans="13:19" x14ac:dyDescent="0.25">
      <c r="M295" s="52" t="e">
        <v>#N/A</v>
      </c>
      <c r="N295" s="52" t="e">
        <v>#N/A</v>
      </c>
      <c r="O295" s="52" t="e">
        <v>#N/A</v>
      </c>
      <c r="P295" s="52" t="e">
        <v>#N/A</v>
      </c>
      <c r="Q295" s="52" t="e">
        <v>#N/A</v>
      </c>
      <c r="R295" s="52" t="e">
        <v>#N/A</v>
      </c>
      <c r="S295" s="52" t="e">
        <v>#N/A</v>
      </c>
    </row>
    <row r="296" spans="13:19" x14ac:dyDescent="0.25">
      <c r="M296" s="52" t="e">
        <v>#N/A</v>
      </c>
      <c r="N296" s="52" t="e">
        <v>#N/A</v>
      </c>
      <c r="O296" s="52" t="e">
        <v>#N/A</v>
      </c>
      <c r="P296" s="52" t="e">
        <v>#N/A</v>
      </c>
      <c r="Q296" s="52" t="e">
        <v>#N/A</v>
      </c>
      <c r="R296" s="52" t="e">
        <v>#N/A</v>
      </c>
      <c r="S296" s="52" t="e">
        <v>#N/A</v>
      </c>
    </row>
    <row r="297" spans="13:19" x14ac:dyDescent="0.25">
      <c r="M297" s="52" t="e">
        <v>#N/A</v>
      </c>
      <c r="N297" s="52" t="e">
        <v>#N/A</v>
      </c>
      <c r="O297" s="52" t="e">
        <v>#N/A</v>
      </c>
      <c r="P297" s="52" t="e">
        <v>#N/A</v>
      </c>
      <c r="Q297" s="52" t="e">
        <v>#N/A</v>
      </c>
      <c r="R297" s="52" t="e">
        <v>#N/A</v>
      </c>
      <c r="S297" s="52" t="e">
        <v>#N/A</v>
      </c>
    </row>
    <row r="298" spans="13:19" x14ac:dyDescent="0.25">
      <c r="M298" s="52" t="e">
        <v>#N/A</v>
      </c>
      <c r="N298" s="52" t="e">
        <v>#N/A</v>
      </c>
      <c r="O298" s="52" t="e">
        <v>#N/A</v>
      </c>
      <c r="P298" s="52" t="e">
        <v>#N/A</v>
      </c>
      <c r="Q298" s="52" t="e">
        <v>#N/A</v>
      </c>
      <c r="R298" s="52" t="e">
        <v>#N/A</v>
      </c>
      <c r="S298" s="52" t="e">
        <v>#N/A</v>
      </c>
    </row>
    <row r="299" spans="13:19" x14ac:dyDescent="0.25">
      <c r="M299" s="52" t="e">
        <v>#N/A</v>
      </c>
      <c r="N299" s="52" t="e">
        <v>#N/A</v>
      </c>
      <c r="O299" s="52" t="e">
        <v>#N/A</v>
      </c>
      <c r="P299" s="52" t="e">
        <v>#N/A</v>
      </c>
      <c r="Q299" s="52" t="e">
        <v>#N/A</v>
      </c>
      <c r="R299" s="52" t="e">
        <v>#N/A</v>
      </c>
      <c r="S299" s="52" t="e">
        <v>#N/A</v>
      </c>
    </row>
    <row r="300" spans="13:19" x14ac:dyDescent="0.25">
      <c r="M300" s="52" t="e">
        <v>#N/A</v>
      </c>
      <c r="N300" s="52" t="e">
        <v>#N/A</v>
      </c>
      <c r="O300" s="52" t="e">
        <v>#N/A</v>
      </c>
      <c r="P300" s="52" t="e">
        <v>#N/A</v>
      </c>
      <c r="Q300" s="52" t="e">
        <v>#N/A</v>
      </c>
      <c r="R300" s="52" t="e">
        <v>#N/A</v>
      </c>
      <c r="S300" s="52" t="e">
        <v>#N/A</v>
      </c>
    </row>
    <row r="301" spans="13:19" x14ac:dyDescent="0.25">
      <c r="M301" s="52" t="e">
        <v>#N/A</v>
      </c>
      <c r="N301" s="52" t="e">
        <v>#N/A</v>
      </c>
      <c r="O301" s="52" t="e">
        <v>#N/A</v>
      </c>
      <c r="P301" s="52" t="e">
        <v>#N/A</v>
      </c>
      <c r="Q301" s="52" t="e">
        <v>#N/A</v>
      </c>
      <c r="R301" s="52" t="e">
        <v>#N/A</v>
      </c>
      <c r="S301" s="52" t="e">
        <v>#N/A</v>
      </c>
    </row>
    <row r="302" spans="13:19" x14ac:dyDescent="0.25">
      <c r="M302" s="52" t="e">
        <v>#N/A</v>
      </c>
      <c r="N302" s="52" t="e">
        <v>#N/A</v>
      </c>
      <c r="O302" s="52" t="e">
        <v>#N/A</v>
      </c>
      <c r="P302" s="52" t="e">
        <v>#N/A</v>
      </c>
      <c r="Q302" s="52" t="e">
        <v>#N/A</v>
      </c>
      <c r="R302" s="52" t="e">
        <v>#N/A</v>
      </c>
      <c r="S302" s="52" t="e">
        <v>#N/A</v>
      </c>
    </row>
    <row r="303" spans="13:19" x14ac:dyDescent="0.25">
      <c r="M303" s="52" t="e">
        <v>#N/A</v>
      </c>
      <c r="N303" s="52" t="e">
        <v>#N/A</v>
      </c>
      <c r="O303" s="52" t="e">
        <v>#N/A</v>
      </c>
      <c r="P303" s="52" t="e">
        <v>#N/A</v>
      </c>
      <c r="Q303" s="52" t="e">
        <v>#N/A</v>
      </c>
      <c r="R303" s="52" t="e">
        <v>#N/A</v>
      </c>
      <c r="S303" s="52" t="e">
        <v>#N/A</v>
      </c>
    </row>
    <row r="304" spans="13:19" x14ac:dyDescent="0.25">
      <c r="M304" s="52" t="e">
        <v>#N/A</v>
      </c>
      <c r="N304" s="52" t="e">
        <v>#N/A</v>
      </c>
      <c r="O304" s="52" t="e">
        <v>#N/A</v>
      </c>
      <c r="P304" s="52" t="e">
        <v>#N/A</v>
      </c>
      <c r="Q304" s="52" t="e">
        <v>#N/A</v>
      </c>
      <c r="R304" s="52" t="e">
        <v>#N/A</v>
      </c>
      <c r="S304" s="52" t="e">
        <v>#N/A</v>
      </c>
    </row>
    <row r="305" spans="13:19" x14ac:dyDescent="0.25">
      <c r="M305" s="52" t="e">
        <v>#N/A</v>
      </c>
      <c r="N305" s="52" t="e">
        <v>#N/A</v>
      </c>
      <c r="O305" s="52" t="e">
        <v>#N/A</v>
      </c>
      <c r="P305" s="52" t="e">
        <v>#N/A</v>
      </c>
      <c r="Q305" s="52" t="e">
        <v>#N/A</v>
      </c>
      <c r="R305" s="52" t="e">
        <v>#N/A</v>
      </c>
      <c r="S305" s="52" t="e">
        <v>#N/A</v>
      </c>
    </row>
    <row r="306" spans="13:19" x14ac:dyDescent="0.25">
      <c r="M306" s="52" t="e">
        <v>#N/A</v>
      </c>
      <c r="N306" s="52" t="e">
        <v>#N/A</v>
      </c>
      <c r="O306" s="52" t="e">
        <v>#N/A</v>
      </c>
      <c r="P306" s="52" t="e">
        <v>#N/A</v>
      </c>
      <c r="Q306" s="52" t="e">
        <v>#N/A</v>
      </c>
      <c r="R306" s="52" t="e">
        <v>#N/A</v>
      </c>
      <c r="S306" s="52" t="e">
        <v>#N/A</v>
      </c>
    </row>
    <row r="307" spans="13:19" x14ac:dyDescent="0.25">
      <c r="M307" s="52" t="e">
        <v>#N/A</v>
      </c>
      <c r="N307" s="52" t="e">
        <v>#N/A</v>
      </c>
      <c r="O307" s="52" t="e">
        <v>#N/A</v>
      </c>
      <c r="P307" s="52" t="e">
        <v>#N/A</v>
      </c>
      <c r="Q307" s="52" t="e">
        <v>#N/A</v>
      </c>
      <c r="R307" s="52" t="e">
        <v>#N/A</v>
      </c>
      <c r="S307" s="52" t="e">
        <v>#N/A</v>
      </c>
    </row>
    <row r="308" spans="13:19" x14ac:dyDescent="0.25">
      <c r="M308" s="52" t="e">
        <v>#N/A</v>
      </c>
      <c r="N308" s="52" t="e">
        <v>#N/A</v>
      </c>
      <c r="O308" s="52" t="e">
        <v>#N/A</v>
      </c>
      <c r="P308" s="52" t="e">
        <v>#N/A</v>
      </c>
      <c r="Q308" s="52" t="e">
        <v>#N/A</v>
      </c>
      <c r="R308" s="52" t="e">
        <v>#N/A</v>
      </c>
      <c r="S308" s="52" t="e">
        <v>#N/A</v>
      </c>
    </row>
    <row r="309" spans="13:19" x14ac:dyDescent="0.25">
      <c r="M309" s="52" t="e">
        <v>#N/A</v>
      </c>
      <c r="N309" s="52" t="e">
        <v>#N/A</v>
      </c>
      <c r="O309" s="52" t="e">
        <v>#N/A</v>
      </c>
      <c r="P309" s="52" t="e">
        <v>#N/A</v>
      </c>
      <c r="Q309" s="52" t="e">
        <v>#N/A</v>
      </c>
      <c r="R309" s="52" t="e">
        <v>#N/A</v>
      </c>
      <c r="S309" s="52" t="e">
        <v>#N/A</v>
      </c>
    </row>
    <row r="310" spans="13:19" x14ac:dyDescent="0.25">
      <c r="M310" s="52" t="e">
        <v>#N/A</v>
      </c>
      <c r="N310" s="52" t="e">
        <v>#N/A</v>
      </c>
      <c r="O310" s="52" t="e">
        <v>#N/A</v>
      </c>
      <c r="P310" s="52" t="e">
        <v>#N/A</v>
      </c>
      <c r="Q310" s="52" t="e">
        <v>#N/A</v>
      </c>
      <c r="R310" s="52" t="e">
        <v>#N/A</v>
      </c>
      <c r="S310" s="52" t="e">
        <v>#N/A</v>
      </c>
    </row>
    <row r="311" spans="13:19" x14ac:dyDescent="0.25">
      <c r="M311" s="52" t="e">
        <v>#N/A</v>
      </c>
      <c r="N311" s="52" t="e">
        <v>#N/A</v>
      </c>
      <c r="O311" s="52" t="e">
        <v>#N/A</v>
      </c>
      <c r="P311" s="52" t="e">
        <v>#N/A</v>
      </c>
      <c r="Q311" s="52" t="e">
        <v>#N/A</v>
      </c>
      <c r="R311" s="52" t="e">
        <v>#N/A</v>
      </c>
      <c r="S311" s="52" t="e">
        <v>#N/A</v>
      </c>
    </row>
    <row r="312" spans="13:19" x14ac:dyDescent="0.25">
      <c r="M312" s="52" t="e">
        <v>#N/A</v>
      </c>
      <c r="N312" s="52" t="e">
        <v>#N/A</v>
      </c>
      <c r="O312" s="52" t="e">
        <v>#N/A</v>
      </c>
      <c r="P312" s="52" t="e">
        <v>#N/A</v>
      </c>
      <c r="Q312" s="52" t="e">
        <v>#N/A</v>
      </c>
      <c r="R312" s="52" t="e">
        <v>#N/A</v>
      </c>
      <c r="S312" s="52" t="e">
        <v>#N/A</v>
      </c>
    </row>
    <row r="313" spans="13:19" x14ac:dyDescent="0.25">
      <c r="M313" s="52" t="e">
        <v>#N/A</v>
      </c>
      <c r="N313" s="52" t="e">
        <v>#N/A</v>
      </c>
      <c r="O313" s="52" t="e">
        <v>#N/A</v>
      </c>
      <c r="P313" s="52" t="e">
        <v>#N/A</v>
      </c>
      <c r="Q313" s="52" t="e">
        <v>#N/A</v>
      </c>
      <c r="R313" s="52" t="e">
        <v>#N/A</v>
      </c>
      <c r="S313" s="52" t="e">
        <v>#N/A</v>
      </c>
    </row>
    <row r="314" spans="13:19" x14ac:dyDescent="0.25">
      <c r="M314" s="52" t="e">
        <v>#N/A</v>
      </c>
      <c r="N314" s="52" t="e">
        <v>#N/A</v>
      </c>
      <c r="O314" s="52" t="e">
        <v>#N/A</v>
      </c>
      <c r="P314" s="52" t="e">
        <v>#N/A</v>
      </c>
      <c r="Q314" s="52" t="e">
        <v>#N/A</v>
      </c>
      <c r="R314" s="52" t="e">
        <v>#N/A</v>
      </c>
      <c r="S314" s="52" t="e">
        <v>#N/A</v>
      </c>
    </row>
    <row r="315" spans="13:19" x14ac:dyDescent="0.25">
      <c r="M315" s="52" t="e">
        <v>#N/A</v>
      </c>
      <c r="N315" s="52" t="e">
        <v>#N/A</v>
      </c>
      <c r="O315" s="52" t="e">
        <v>#N/A</v>
      </c>
      <c r="P315" s="52" t="e">
        <v>#N/A</v>
      </c>
      <c r="Q315" s="52" t="e">
        <v>#N/A</v>
      </c>
      <c r="R315" s="52" t="e">
        <v>#N/A</v>
      </c>
      <c r="S315" s="52" t="e">
        <v>#N/A</v>
      </c>
    </row>
    <row r="316" spans="13:19" x14ac:dyDescent="0.25">
      <c r="M316" s="52" t="e">
        <v>#N/A</v>
      </c>
      <c r="N316" s="52" t="e">
        <v>#N/A</v>
      </c>
      <c r="O316" s="52" t="e">
        <v>#N/A</v>
      </c>
      <c r="P316" s="52" t="e">
        <v>#N/A</v>
      </c>
      <c r="Q316" s="52" t="e">
        <v>#N/A</v>
      </c>
      <c r="R316" s="52" t="e">
        <v>#N/A</v>
      </c>
      <c r="S316" s="52" t="e">
        <v>#N/A</v>
      </c>
    </row>
    <row r="317" spans="13:19" x14ac:dyDescent="0.25">
      <c r="M317" s="52" t="e">
        <v>#N/A</v>
      </c>
      <c r="N317" s="52" t="e">
        <v>#N/A</v>
      </c>
      <c r="O317" s="52" t="e">
        <v>#N/A</v>
      </c>
      <c r="P317" s="52" t="e">
        <v>#N/A</v>
      </c>
      <c r="Q317" s="52" t="e">
        <v>#N/A</v>
      </c>
      <c r="R317" s="52" t="e">
        <v>#N/A</v>
      </c>
      <c r="S317" s="52" t="e">
        <v>#N/A</v>
      </c>
    </row>
    <row r="318" spans="13:19" x14ac:dyDescent="0.25">
      <c r="M318" s="52" t="e">
        <v>#N/A</v>
      </c>
      <c r="N318" s="52" t="e">
        <v>#N/A</v>
      </c>
      <c r="O318" s="52" t="e">
        <v>#N/A</v>
      </c>
      <c r="P318" s="52" t="e">
        <v>#N/A</v>
      </c>
      <c r="Q318" s="52" t="e">
        <v>#N/A</v>
      </c>
      <c r="R318" s="52" t="e">
        <v>#N/A</v>
      </c>
      <c r="S318" s="52" t="e">
        <v>#N/A</v>
      </c>
    </row>
    <row r="319" spans="13:19" x14ac:dyDescent="0.25">
      <c r="M319" s="52" t="e">
        <v>#N/A</v>
      </c>
      <c r="N319" s="52" t="e">
        <v>#N/A</v>
      </c>
      <c r="O319" s="52" t="e">
        <v>#N/A</v>
      </c>
      <c r="P319" s="52" t="e">
        <v>#N/A</v>
      </c>
      <c r="Q319" s="52" t="e">
        <v>#N/A</v>
      </c>
      <c r="R319" s="52" t="e">
        <v>#N/A</v>
      </c>
      <c r="S319" s="52" t="e">
        <v>#N/A</v>
      </c>
    </row>
    <row r="320" spans="13:19" x14ac:dyDescent="0.25">
      <c r="M320" s="52" t="e">
        <v>#N/A</v>
      </c>
      <c r="N320" s="52" t="e">
        <v>#N/A</v>
      </c>
      <c r="O320" s="52" t="e">
        <v>#N/A</v>
      </c>
      <c r="P320" s="52" t="e">
        <v>#N/A</v>
      </c>
      <c r="Q320" s="52" t="e">
        <v>#N/A</v>
      </c>
      <c r="R320" s="52" t="e">
        <v>#N/A</v>
      </c>
      <c r="S320" s="52" t="e">
        <v>#N/A</v>
      </c>
    </row>
    <row r="321" spans="13:19" x14ac:dyDescent="0.25">
      <c r="M321" s="52" t="e">
        <v>#N/A</v>
      </c>
      <c r="N321" s="52" t="e">
        <v>#N/A</v>
      </c>
      <c r="O321" s="52" t="e">
        <v>#N/A</v>
      </c>
      <c r="P321" s="52" t="e">
        <v>#N/A</v>
      </c>
      <c r="Q321" s="52" t="e">
        <v>#N/A</v>
      </c>
      <c r="R321" s="52" t="e">
        <v>#N/A</v>
      </c>
      <c r="S321" s="52" t="e">
        <v>#N/A</v>
      </c>
    </row>
    <row r="322" spans="13:19" x14ac:dyDescent="0.25">
      <c r="M322" s="52" t="e">
        <v>#N/A</v>
      </c>
      <c r="N322" s="52" t="e">
        <v>#N/A</v>
      </c>
      <c r="O322" s="52" t="e">
        <v>#N/A</v>
      </c>
      <c r="P322" s="52" t="e">
        <v>#N/A</v>
      </c>
      <c r="Q322" s="52" t="e">
        <v>#N/A</v>
      </c>
      <c r="R322" s="52" t="e">
        <v>#N/A</v>
      </c>
      <c r="S322" s="52" t="e">
        <v>#N/A</v>
      </c>
    </row>
    <row r="323" spans="13:19" x14ac:dyDescent="0.25">
      <c r="M323" s="52" t="e">
        <v>#N/A</v>
      </c>
      <c r="N323" s="52" t="e">
        <v>#N/A</v>
      </c>
      <c r="O323" s="52" t="e">
        <v>#N/A</v>
      </c>
      <c r="P323" s="52" t="e">
        <v>#N/A</v>
      </c>
      <c r="Q323" s="52" t="e">
        <v>#N/A</v>
      </c>
      <c r="R323" s="52" t="e">
        <v>#N/A</v>
      </c>
      <c r="S323" s="52" t="e">
        <v>#N/A</v>
      </c>
    </row>
    <row r="324" spans="13:19" x14ac:dyDescent="0.25">
      <c r="M324" s="52" t="e">
        <v>#N/A</v>
      </c>
      <c r="N324" s="52" t="e">
        <v>#N/A</v>
      </c>
      <c r="O324" s="52" t="e">
        <v>#N/A</v>
      </c>
      <c r="P324" s="52" t="e">
        <v>#N/A</v>
      </c>
      <c r="Q324" s="52" t="e">
        <v>#N/A</v>
      </c>
      <c r="R324" s="52" t="e">
        <v>#N/A</v>
      </c>
      <c r="S324" s="52" t="e">
        <v>#N/A</v>
      </c>
    </row>
    <row r="325" spans="13:19" x14ac:dyDescent="0.25">
      <c r="M325" s="52" t="e">
        <v>#N/A</v>
      </c>
      <c r="N325" s="52" t="e">
        <v>#N/A</v>
      </c>
      <c r="O325" s="52" t="e">
        <v>#N/A</v>
      </c>
      <c r="P325" s="52" t="e">
        <v>#N/A</v>
      </c>
      <c r="Q325" s="52" t="e">
        <v>#N/A</v>
      </c>
      <c r="R325" s="52" t="e">
        <v>#N/A</v>
      </c>
      <c r="S325" s="52" t="e">
        <v>#N/A</v>
      </c>
    </row>
    <row r="326" spans="13:19" x14ac:dyDescent="0.25">
      <c r="M326" s="52" t="e">
        <v>#N/A</v>
      </c>
      <c r="N326" s="52" t="e">
        <v>#N/A</v>
      </c>
      <c r="O326" s="52" t="e">
        <v>#N/A</v>
      </c>
      <c r="P326" s="52" t="e">
        <v>#N/A</v>
      </c>
      <c r="Q326" s="52" t="e">
        <v>#N/A</v>
      </c>
      <c r="R326" s="52" t="e">
        <v>#N/A</v>
      </c>
      <c r="S326" s="52" t="e">
        <v>#N/A</v>
      </c>
    </row>
    <row r="327" spans="13:19" x14ac:dyDescent="0.25">
      <c r="M327" s="52" t="e">
        <v>#N/A</v>
      </c>
      <c r="N327" s="52" t="e">
        <v>#N/A</v>
      </c>
      <c r="O327" s="52" t="e">
        <v>#N/A</v>
      </c>
      <c r="P327" s="52" t="e">
        <v>#N/A</v>
      </c>
      <c r="Q327" s="52" t="e">
        <v>#N/A</v>
      </c>
      <c r="R327" s="52" t="e">
        <v>#N/A</v>
      </c>
      <c r="S327" s="52" t="e">
        <v>#N/A</v>
      </c>
    </row>
    <row r="328" spans="13:19" x14ac:dyDescent="0.25">
      <c r="M328" s="52" t="e">
        <v>#N/A</v>
      </c>
      <c r="N328" s="52" t="e">
        <v>#N/A</v>
      </c>
      <c r="O328" s="52" t="e">
        <v>#N/A</v>
      </c>
      <c r="P328" s="52" t="e">
        <v>#N/A</v>
      </c>
      <c r="Q328" s="52" t="e">
        <v>#N/A</v>
      </c>
      <c r="R328" s="52" t="e">
        <v>#N/A</v>
      </c>
      <c r="S328" s="52" t="e">
        <v>#N/A</v>
      </c>
    </row>
    <row r="329" spans="13:19" x14ac:dyDescent="0.25">
      <c r="M329" s="52" t="e">
        <v>#N/A</v>
      </c>
      <c r="N329" s="52" t="e">
        <v>#N/A</v>
      </c>
      <c r="O329" s="52" t="e">
        <v>#N/A</v>
      </c>
      <c r="P329" s="52" t="e">
        <v>#N/A</v>
      </c>
      <c r="Q329" s="52" t="e">
        <v>#N/A</v>
      </c>
      <c r="R329" s="52" t="e">
        <v>#N/A</v>
      </c>
      <c r="S329" s="52" t="e">
        <v>#N/A</v>
      </c>
    </row>
    <row r="330" spans="13:19" x14ac:dyDescent="0.25">
      <c r="M330" s="52" t="e">
        <v>#N/A</v>
      </c>
      <c r="N330" s="52" t="e">
        <v>#N/A</v>
      </c>
      <c r="O330" s="52" t="e">
        <v>#N/A</v>
      </c>
      <c r="P330" s="52" t="e">
        <v>#N/A</v>
      </c>
      <c r="Q330" s="52" t="e">
        <v>#N/A</v>
      </c>
      <c r="R330" s="52" t="e">
        <v>#N/A</v>
      </c>
      <c r="S330" s="52" t="e">
        <v>#N/A</v>
      </c>
    </row>
    <row r="331" spans="13:19" x14ac:dyDescent="0.25">
      <c r="M331" s="52" t="e">
        <v>#N/A</v>
      </c>
      <c r="N331" s="52" t="e">
        <v>#N/A</v>
      </c>
      <c r="O331" s="52" t="e">
        <v>#N/A</v>
      </c>
      <c r="P331" s="52" t="e">
        <v>#N/A</v>
      </c>
      <c r="Q331" s="52" t="e">
        <v>#N/A</v>
      </c>
      <c r="R331" s="52" t="e">
        <v>#N/A</v>
      </c>
      <c r="S331" s="52" t="e">
        <v>#N/A</v>
      </c>
    </row>
    <row r="332" spans="13:19" x14ac:dyDescent="0.25">
      <c r="M332" s="52" t="e">
        <v>#N/A</v>
      </c>
      <c r="N332" s="52" t="e">
        <v>#N/A</v>
      </c>
      <c r="O332" s="52" t="e">
        <v>#N/A</v>
      </c>
      <c r="P332" s="52" t="e">
        <v>#N/A</v>
      </c>
      <c r="Q332" s="52" t="e">
        <v>#N/A</v>
      </c>
      <c r="R332" s="52" t="e">
        <v>#N/A</v>
      </c>
      <c r="S332" s="52" t="e">
        <v>#N/A</v>
      </c>
    </row>
    <row r="333" spans="13:19" x14ac:dyDescent="0.25">
      <c r="M333" s="52" t="e">
        <v>#N/A</v>
      </c>
      <c r="N333" s="52" t="e">
        <v>#N/A</v>
      </c>
      <c r="O333" s="52" t="e">
        <v>#N/A</v>
      </c>
      <c r="P333" s="52" t="e">
        <v>#N/A</v>
      </c>
      <c r="Q333" s="52" t="e">
        <v>#N/A</v>
      </c>
      <c r="R333" s="52" t="e">
        <v>#N/A</v>
      </c>
      <c r="S333" s="52" t="e">
        <v>#N/A</v>
      </c>
    </row>
    <row r="334" spans="13:19" x14ac:dyDescent="0.25">
      <c r="M334" s="52" t="e">
        <v>#N/A</v>
      </c>
      <c r="N334" s="52" t="e">
        <v>#N/A</v>
      </c>
      <c r="O334" s="52" t="e">
        <v>#N/A</v>
      </c>
      <c r="P334" s="52" t="e">
        <v>#N/A</v>
      </c>
      <c r="Q334" s="52" t="e">
        <v>#N/A</v>
      </c>
      <c r="R334" s="52" t="e">
        <v>#N/A</v>
      </c>
      <c r="S334" s="52" t="e">
        <v>#N/A</v>
      </c>
    </row>
    <row r="335" spans="13:19" x14ac:dyDescent="0.25">
      <c r="M335" s="52" t="e">
        <v>#N/A</v>
      </c>
      <c r="N335" s="52" t="e">
        <v>#N/A</v>
      </c>
      <c r="O335" s="52" t="e">
        <v>#N/A</v>
      </c>
      <c r="P335" s="52" t="e">
        <v>#N/A</v>
      </c>
      <c r="Q335" s="52" t="e">
        <v>#N/A</v>
      </c>
      <c r="R335" s="52" t="e">
        <v>#N/A</v>
      </c>
      <c r="S335" s="52" t="e">
        <v>#N/A</v>
      </c>
    </row>
    <row r="336" spans="13:19" x14ac:dyDescent="0.25">
      <c r="M336" s="52" t="e">
        <v>#N/A</v>
      </c>
      <c r="N336" s="52" t="e">
        <v>#N/A</v>
      </c>
      <c r="O336" s="52" t="e">
        <v>#N/A</v>
      </c>
      <c r="P336" s="52" t="e">
        <v>#N/A</v>
      </c>
      <c r="Q336" s="52" t="e">
        <v>#N/A</v>
      </c>
      <c r="R336" s="52" t="e">
        <v>#N/A</v>
      </c>
      <c r="S336" s="52" t="e">
        <v>#N/A</v>
      </c>
    </row>
    <row r="337" spans="13:19" x14ac:dyDescent="0.25">
      <c r="M337" s="52" t="e">
        <v>#N/A</v>
      </c>
      <c r="N337" s="52" t="e">
        <v>#N/A</v>
      </c>
      <c r="O337" s="52" t="e">
        <v>#N/A</v>
      </c>
      <c r="P337" s="52" t="e">
        <v>#N/A</v>
      </c>
      <c r="Q337" s="52" t="e">
        <v>#N/A</v>
      </c>
      <c r="R337" s="52" t="e">
        <v>#N/A</v>
      </c>
      <c r="S337" s="52" t="e">
        <v>#N/A</v>
      </c>
    </row>
    <row r="338" spans="13:19" x14ac:dyDescent="0.25">
      <c r="M338" s="52" t="e">
        <v>#N/A</v>
      </c>
      <c r="N338" s="52" t="e">
        <v>#N/A</v>
      </c>
      <c r="O338" s="52" t="e">
        <v>#N/A</v>
      </c>
      <c r="P338" s="52" t="e">
        <v>#N/A</v>
      </c>
      <c r="Q338" s="52" t="e">
        <v>#N/A</v>
      </c>
      <c r="R338" s="52" t="e">
        <v>#N/A</v>
      </c>
      <c r="S338" s="52" t="e">
        <v>#N/A</v>
      </c>
    </row>
    <row r="339" spans="13:19" x14ac:dyDescent="0.25">
      <c r="M339" s="52" t="e">
        <v>#N/A</v>
      </c>
      <c r="N339" s="52" t="e">
        <v>#N/A</v>
      </c>
      <c r="O339" s="52" t="e">
        <v>#N/A</v>
      </c>
      <c r="P339" s="52" t="e">
        <v>#N/A</v>
      </c>
      <c r="Q339" s="52" t="e">
        <v>#N/A</v>
      </c>
      <c r="R339" s="52" t="e">
        <v>#N/A</v>
      </c>
      <c r="S339" s="52" t="e">
        <v>#N/A</v>
      </c>
    </row>
    <row r="340" spans="13:19" x14ac:dyDescent="0.25">
      <c r="M340" s="52" t="e">
        <v>#N/A</v>
      </c>
      <c r="N340" s="52" t="e">
        <v>#N/A</v>
      </c>
      <c r="O340" s="52" t="e">
        <v>#N/A</v>
      </c>
      <c r="P340" s="52" t="e">
        <v>#N/A</v>
      </c>
      <c r="Q340" s="52" t="e">
        <v>#N/A</v>
      </c>
      <c r="R340" s="52" t="e">
        <v>#N/A</v>
      </c>
      <c r="S340" s="52" t="e">
        <v>#N/A</v>
      </c>
    </row>
    <row r="341" spans="13:19" x14ac:dyDescent="0.25">
      <c r="M341" s="52" t="e">
        <v>#N/A</v>
      </c>
      <c r="N341" s="52" t="e">
        <v>#N/A</v>
      </c>
      <c r="O341" s="52" t="e">
        <v>#N/A</v>
      </c>
      <c r="P341" s="52" t="e">
        <v>#N/A</v>
      </c>
      <c r="Q341" s="52" t="e">
        <v>#N/A</v>
      </c>
      <c r="R341" s="52" t="e">
        <v>#N/A</v>
      </c>
      <c r="S341" s="52" t="e">
        <v>#N/A</v>
      </c>
    </row>
    <row r="342" spans="13:19" x14ac:dyDescent="0.25">
      <c r="M342" s="52" t="e">
        <v>#N/A</v>
      </c>
      <c r="N342" s="52" t="e">
        <v>#N/A</v>
      </c>
      <c r="O342" s="52" t="e">
        <v>#N/A</v>
      </c>
      <c r="P342" s="52" t="e">
        <v>#N/A</v>
      </c>
      <c r="Q342" s="52" t="e">
        <v>#N/A</v>
      </c>
      <c r="R342" s="52" t="e">
        <v>#N/A</v>
      </c>
      <c r="S342" s="52" t="e">
        <v>#N/A</v>
      </c>
    </row>
    <row r="343" spans="13:19" x14ac:dyDescent="0.25">
      <c r="M343" s="52" t="e">
        <v>#N/A</v>
      </c>
      <c r="N343" s="52" t="e">
        <v>#N/A</v>
      </c>
      <c r="O343" s="52" t="e">
        <v>#N/A</v>
      </c>
      <c r="P343" s="52" t="e">
        <v>#N/A</v>
      </c>
      <c r="Q343" s="52" t="e">
        <v>#N/A</v>
      </c>
      <c r="R343" s="52" t="e">
        <v>#N/A</v>
      </c>
      <c r="S343" s="52" t="e">
        <v>#N/A</v>
      </c>
    </row>
    <row r="344" spans="13:19" x14ac:dyDescent="0.25">
      <c r="M344" s="52" t="e">
        <v>#N/A</v>
      </c>
      <c r="N344" s="52" t="e">
        <v>#N/A</v>
      </c>
      <c r="O344" s="52" t="e">
        <v>#N/A</v>
      </c>
      <c r="P344" s="52" t="e">
        <v>#N/A</v>
      </c>
      <c r="Q344" s="52" t="e">
        <v>#N/A</v>
      </c>
      <c r="R344" s="52" t="e">
        <v>#N/A</v>
      </c>
      <c r="S344" s="52" t="e">
        <v>#N/A</v>
      </c>
    </row>
    <row r="345" spans="13:19" x14ac:dyDescent="0.25">
      <c r="M345" s="52" t="e">
        <v>#N/A</v>
      </c>
      <c r="N345" s="52" t="e">
        <v>#N/A</v>
      </c>
      <c r="O345" s="52" t="e">
        <v>#N/A</v>
      </c>
      <c r="P345" s="52" t="e">
        <v>#N/A</v>
      </c>
      <c r="Q345" s="52" t="e">
        <v>#N/A</v>
      </c>
      <c r="R345" s="52" t="e">
        <v>#N/A</v>
      </c>
      <c r="S345" s="52" t="e">
        <v>#N/A</v>
      </c>
    </row>
    <row r="346" spans="13:19" x14ac:dyDescent="0.25">
      <c r="M346" s="52" t="e">
        <v>#N/A</v>
      </c>
      <c r="N346" s="52" t="e">
        <v>#N/A</v>
      </c>
      <c r="O346" s="52" t="e">
        <v>#N/A</v>
      </c>
      <c r="P346" s="52" t="e">
        <v>#N/A</v>
      </c>
      <c r="Q346" s="52" t="e">
        <v>#N/A</v>
      </c>
      <c r="R346" s="52" t="e">
        <v>#N/A</v>
      </c>
      <c r="S346" s="52" t="e">
        <v>#N/A</v>
      </c>
    </row>
    <row r="347" spans="13:19" x14ac:dyDescent="0.25">
      <c r="M347" s="52" t="e">
        <v>#N/A</v>
      </c>
      <c r="N347" s="52" t="e">
        <v>#N/A</v>
      </c>
      <c r="O347" s="52" t="e">
        <v>#N/A</v>
      </c>
      <c r="P347" s="52" t="e">
        <v>#N/A</v>
      </c>
      <c r="Q347" s="52" t="e">
        <v>#N/A</v>
      </c>
      <c r="R347" s="52" t="e">
        <v>#N/A</v>
      </c>
      <c r="S347" s="52" t="e">
        <v>#N/A</v>
      </c>
    </row>
    <row r="348" spans="13:19" x14ac:dyDescent="0.25">
      <c r="M348" s="52" t="e">
        <v>#N/A</v>
      </c>
      <c r="N348" s="52" t="e">
        <v>#N/A</v>
      </c>
      <c r="O348" s="52" t="e">
        <v>#N/A</v>
      </c>
      <c r="P348" s="52" t="e">
        <v>#N/A</v>
      </c>
      <c r="Q348" s="52" t="e">
        <v>#N/A</v>
      </c>
      <c r="R348" s="52" t="e">
        <v>#N/A</v>
      </c>
      <c r="S348" s="52" t="e">
        <v>#N/A</v>
      </c>
    </row>
    <row r="349" spans="13:19" x14ac:dyDescent="0.25">
      <c r="M349" s="52" t="e">
        <v>#N/A</v>
      </c>
      <c r="N349" s="52" t="e">
        <v>#N/A</v>
      </c>
      <c r="O349" s="52" t="e">
        <v>#N/A</v>
      </c>
      <c r="P349" s="52" t="e">
        <v>#N/A</v>
      </c>
      <c r="Q349" s="52" t="e">
        <v>#N/A</v>
      </c>
      <c r="R349" s="52" t="e">
        <v>#N/A</v>
      </c>
      <c r="S349" s="52" t="e">
        <v>#N/A</v>
      </c>
    </row>
    <row r="350" spans="13:19" x14ac:dyDescent="0.25">
      <c r="M350" s="52" t="e">
        <v>#N/A</v>
      </c>
      <c r="N350" s="52" t="e">
        <v>#N/A</v>
      </c>
      <c r="O350" s="52" t="e">
        <v>#N/A</v>
      </c>
      <c r="P350" s="52" t="e">
        <v>#N/A</v>
      </c>
      <c r="Q350" s="52" t="e">
        <v>#N/A</v>
      </c>
      <c r="R350" s="52" t="e">
        <v>#N/A</v>
      </c>
      <c r="S350" s="52" t="e">
        <v>#N/A</v>
      </c>
    </row>
    <row r="351" spans="13:19" x14ac:dyDescent="0.25">
      <c r="M351" s="52" t="e">
        <v>#N/A</v>
      </c>
      <c r="N351" s="52" t="e">
        <v>#N/A</v>
      </c>
      <c r="O351" s="52" t="e">
        <v>#N/A</v>
      </c>
      <c r="P351" s="52" t="e">
        <v>#N/A</v>
      </c>
      <c r="Q351" s="52" t="e">
        <v>#N/A</v>
      </c>
      <c r="R351" s="52" t="e">
        <v>#N/A</v>
      </c>
      <c r="S351" s="52" t="e">
        <v>#N/A</v>
      </c>
    </row>
    <row r="352" spans="13:19" x14ac:dyDescent="0.25">
      <c r="M352" s="52" t="e">
        <v>#N/A</v>
      </c>
      <c r="N352" s="52" t="e">
        <v>#N/A</v>
      </c>
      <c r="O352" s="52" t="e">
        <v>#N/A</v>
      </c>
      <c r="P352" s="52" t="e">
        <v>#N/A</v>
      </c>
      <c r="Q352" s="52" t="e">
        <v>#N/A</v>
      </c>
      <c r="R352" s="52" t="e">
        <v>#N/A</v>
      </c>
      <c r="S352" s="52" t="e">
        <v>#N/A</v>
      </c>
    </row>
    <row r="353" spans="13:19" x14ac:dyDescent="0.25">
      <c r="M353" s="52" t="e">
        <v>#N/A</v>
      </c>
      <c r="N353" s="52" t="e">
        <v>#N/A</v>
      </c>
      <c r="O353" s="52" t="e">
        <v>#N/A</v>
      </c>
      <c r="P353" s="52" t="e">
        <v>#N/A</v>
      </c>
      <c r="Q353" s="52" t="e">
        <v>#N/A</v>
      </c>
      <c r="R353" s="52" t="e">
        <v>#N/A</v>
      </c>
      <c r="S353" s="52" t="e">
        <v>#N/A</v>
      </c>
    </row>
    <row r="354" spans="13:19" x14ac:dyDescent="0.25">
      <c r="M354" s="52" t="e">
        <v>#N/A</v>
      </c>
      <c r="N354" s="52" t="e">
        <v>#N/A</v>
      </c>
      <c r="O354" s="52" t="e">
        <v>#N/A</v>
      </c>
      <c r="P354" s="52" t="e">
        <v>#N/A</v>
      </c>
      <c r="Q354" s="52" t="e">
        <v>#N/A</v>
      </c>
      <c r="R354" s="52" t="e">
        <v>#N/A</v>
      </c>
      <c r="S354" s="52" t="e">
        <v>#N/A</v>
      </c>
    </row>
    <row r="355" spans="13:19" x14ac:dyDescent="0.25">
      <c r="M355" s="52" t="e">
        <v>#N/A</v>
      </c>
      <c r="N355" s="52" t="e">
        <v>#N/A</v>
      </c>
      <c r="O355" s="52" t="e">
        <v>#N/A</v>
      </c>
      <c r="P355" s="52" t="e">
        <v>#N/A</v>
      </c>
      <c r="Q355" s="52" t="e">
        <v>#N/A</v>
      </c>
      <c r="R355" s="52" t="e">
        <v>#N/A</v>
      </c>
      <c r="S355" s="52" t="e">
        <v>#N/A</v>
      </c>
    </row>
    <row r="356" spans="13:19" x14ac:dyDescent="0.25">
      <c r="M356" s="52" t="e">
        <v>#N/A</v>
      </c>
      <c r="N356" s="52" t="e">
        <v>#N/A</v>
      </c>
      <c r="O356" s="52" t="e">
        <v>#N/A</v>
      </c>
      <c r="P356" s="52" t="e">
        <v>#N/A</v>
      </c>
      <c r="Q356" s="52" t="e">
        <v>#N/A</v>
      </c>
      <c r="R356" s="52" t="e">
        <v>#N/A</v>
      </c>
      <c r="S356" s="52" t="e">
        <v>#N/A</v>
      </c>
    </row>
    <row r="357" spans="13:19" x14ac:dyDescent="0.25">
      <c r="M357" s="52" t="e">
        <v>#N/A</v>
      </c>
      <c r="N357" s="52" t="e">
        <v>#N/A</v>
      </c>
      <c r="O357" s="52" t="e">
        <v>#N/A</v>
      </c>
      <c r="P357" s="52" t="e">
        <v>#N/A</v>
      </c>
      <c r="Q357" s="52" t="e">
        <v>#N/A</v>
      </c>
      <c r="R357" s="52" t="e">
        <v>#N/A</v>
      </c>
      <c r="S357" s="52" t="e">
        <v>#N/A</v>
      </c>
    </row>
    <row r="358" spans="13:19" x14ac:dyDescent="0.25">
      <c r="M358" s="52" t="e">
        <v>#N/A</v>
      </c>
      <c r="N358" s="52" t="e">
        <v>#N/A</v>
      </c>
      <c r="O358" s="52" t="e">
        <v>#N/A</v>
      </c>
      <c r="P358" s="52" t="e">
        <v>#N/A</v>
      </c>
      <c r="Q358" s="52" t="e">
        <v>#N/A</v>
      </c>
      <c r="R358" s="52" t="e">
        <v>#N/A</v>
      </c>
      <c r="S358" s="52" t="e">
        <v>#N/A</v>
      </c>
    </row>
    <row r="359" spans="13:19" x14ac:dyDescent="0.25">
      <c r="M359" s="52" t="e">
        <v>#N/A</v>
      </c>
      <c r="N359" s="52" t="e">
        <v>#N/A</v>
      </c>
      <c r="O359" s="52" t="e">
        <v>#N/A</v>
      </c>
      <c r="P359" s="52" t="e">
        <v>#N/A</v>
      </c>
      <c r="Q359" s="52" t="e">
        <v>#N/A</v>
      </c>
      <c r="R359" s="52" t="e">
        <v>#N/A</v>
      </c>
      <c r="S359" s="52" t="e">
        <v>#N/A</v>
      </c>
    </row>
    <row r="360" spans="13:19" x14ac:dyDescent="0.25">
      <c r="M360" s="52" t="e">
        <v>#N/A</v>
      </c>
      <c r="N360" s="52" t="e">
        <v>#N/A</v>
      </c>
      <c r="O360" s="52" t="e">
        <v>#N/A</v>
      </c>
      <c r="P360" s="52" t="e">
        <v>#N/A</v>
      </c>
      <c r="Q360" s="52" t="e">
        <v>#N/A</v>
      </c>
      <c r="R360" s="52" t="e">
        <v>#N/A</v>
      </c>
      <c r="S360" s="52" t="e">
        <v>#N/A</v>
      </c>
    </row>
    <row r="361" spans="13:19" x14ac:dyDescent="0.25">
      <c r="M361" s="52" t="e">
        <v>#N/A</v>
      </c>
      <c r="N361" s="52" t="e">
        <v>#N/A</v>
      </c>
      <c r="O361" s="52" t="e">
        <v>#N/A</v>
      </c>
      <c r="P361" s="52" t="e">
        <v>#N/A</v>
      </c>
      <c r="Q361" s="52" t="e">
        <v>#N/A</v>
      </c>
      <c r="R361" s="52" t="e">
        <v>#N/A</v>
      </c>
      <c r="S361" s="52" t="e">
        <v>#N/A</v>
      </c>
    </row>
    <row r="362" spans="13:19" x14ac:dyDescent="0.25">
      <c r="M362" s="52" t="e">
        <v>#N/A</v>
      </c>
      <c r="N362" s="52" t="e">
        <v>#N/A</v>
      </c>
      <c r="O362" s="52" t="e">
        <v>#N/A</v>
      </c>
      <c r="P362" s="52" t="e">
        <v>#N/A</v>
      </c>
      <c r="Q362" s="52" t="e">
        <v>#N/A</v>
      </c>
      <c r="R362" s="52" t="e">
        <v>#N/A</v>
      </c>
      <c r="S362" s="52" t="e">
        <v>#N/A</v>
      </c>
    </row>
    <row r="363" spans="13:19" x14ac:dyDescent="0.25">
      <c r="M363" s="52" t="e">
        <v>#N/A</v>
      </c>
      <c r="N363" s="52" t="e">
        <v>#N/A</v>
      </c>
      <c r="O363" s="52" t="e">
        <v>#N/A</v>
      </c>
      <c r="P363" s="52" t="e">
        <v>#N/A</v>
      </c>
      <c r="Q363" s="52" t="e">
        <v>#N/A</v>
      </c>
      <c r="R363" s="52" t="e">
        <v>#N/A</v>
      </c>
      <c r="S363" s="52" t="e">
        <v>#N/A</v>
      </c>
    </row>
    <row r="364" spans="13:19" x14ac:dyDescent="0.25">
      <c r="M364" s="52" t="e">
        <v>#N/A</v>
      </c>
      <c r="N364" s="52" t="e">
        <v>#N/A</v>
      </c>
      <c r="O364" s="52" t="e">
        <v>#N/A</v>
      </c>
      <c r="P364" s="52" t="e">
        <v>#N/A</v>
      </c>
      <c r="Q364" s="52" t="e">
        <v>#N/A</v>
      </c>
      <c r="R364" s="52" t="e">
        <v>#N/A</v>
      </c>
      <c r="S364" s="52" t="e">
        <v>#N/A</v>
      </c>
    </row>
    <row r="365" spans="13:19" x14ac:dyDescent="0.25">
      <c r="M365" s="52" t="e">
        <v>#N/A</v>
      </c>
      <c r="N365" s="52" t="e">
        <v>#N/A</v>
      </c>
      <c r="O365" s="52" t="e">
        <v>#N/A</v>
      </c>
      <c r="P365" s="52" t="e">
        <v>#N/A</v>
      </c>
      <c r="Q365" s="52" t="e">
        <v>#N/A</v>
      </c>
      <c r="R365" s="52" t="e">
        <v>#N/A</v>
      </c>
      <c r="S365" s="52" t="e">
        <v>#N/A</v>
      </c>
    </row>
    <row r="366" spans="13:19" x14ac:dyDescent="0.25">
      <c r="M366" s="52" t="e">
        <v>#N/A</v>
      </c>
      <c r="N366" s="52" t="e">
        <v>#N/A</v>
      </c>
      <c r="O366" s="52" t="e">
        <v>#N/A</v>
      </c>
      <c r="P366" s="52" t="e">
        <v>#N/A</v>
      </c>
      <c r="Q366" s="52" t="e">
        <v>#N/A</v>
      </c>
      <c r="R366" s="52" t="e">
        <v>#N/A</v>
      </c>
      <c r="S366" s="52" t="e">
        <v>#N/A</v>
      </c>
    </row>
    <row r="367" spans="13:19" x14ac:dyDescent="0.25">
      <c r="M367" s="52" t="e">
        <v>#N/A</v>
      </c>
      <c r="N367" s="52" t="e">
        <v>#N/A</v>
      </c>
      <c r="O367" s="52" t="e">
        <v>#N/A</v>
      </c>
      <c r="P367" s="52" t="e">
        <v>#N/A</v>
      </c>
      <c r="Q367" s="52" t="e">
        <v>#N/A</v>
      </c>
      <c r="R367" s="52" t="e">
        <v>#N/A</v>
      </c>
      <c r="S367" s="52" t="e">
        <v>#N/A</v>
      </c>
    </row>
    <row r="368" spans="13:19" x14ac:dyDescent="0.25">
      <c r="M368" s="52" t="e">
        <v>#N/A</v>
      </c>
      <c r="N368" s="52" t="e">
        <v>#N/A</v>
      </c>
      <c r="O368" s="52" t="e">
        <v>#N/A</v>
      </c>
      <c r="P368" s="52" t="e">
        <v>#N/A</v>
      </c>
      <c r="Q368" s="52" t="e">
        <v>#N/A</v>
      </c>
      <c r="R368" s="52" t="e">
        <v>#N/A</v>
      </c>
      <c r="S368" s="52" t="e">
        <v>#N/A</v>
      </c>
    </row>
    <row r="369" spans="13:19" x14ac:dyDescent="0.25">
      <c r="M369" s="52" t="e">
        <v>#N/A</v>
      </c>
      <c r="N369" s="52" t="e">
        <v>#N/A</v>
      </c>
      <c r="O369" s="52" t="e">
        <v>#N/A</v>
      </c>
      <c r="P369" s="52" t="e">
        <v>#N/A</v>
      </c>
      <c r="Q369" s="52" t="e">
        <v>#N/A</v>
      </c>
      <c r="R369" s="52" t="e">
        <v>#N/A</v>
      </c>
      <c r="S369" s="52" t="e">
        <v>#N/A</v>
      </c>
    </row>
    <row r="370" spans="13:19" x14ac:dyDescent="0.25">
      <c r="M370" s="52" t="e">
        <v>#N/A</v>
      </c>
      <c r="N370" s="52" t="e">
        <v>#N/A</v>
      </c>
      <c r="O370" s="52" t="e">
        <v>#N/A</v>
      </c>
      <c r="P370" s="52" t="e">
        <v>#N/A</v>
      </c>
      <c r="Q370" s="52" t="e">
        <v>#N/A</v>
      </c>
      <c r="R370" s="52" t="e">
        <v>#N/A</v>
      </c>
      <c r="S370" s="52" t="e">
        <v>#N/A</v>
      </c>
    </row>
    <row r="371" spans="13:19" x14ac:dyDescent="0.25">
      <c r="M371" s="52" t="e">
        <v>#N/A</v>
      </c>
      <c r="N371" s="52" t="e">
        <v>#N/A</v>
      </c>
      <c r="O371" s="52" t="e">
        <v>#N/A</v>
      </c>
      <c r="P371" s="52" t="e">
        <v>#N/A</v>
      </c>
      <c r="Q371" s="52" t="e">
        <v>#N/A</v>
      </c>
      <c r="R371" s="52" t="e">
        <v>#N/A</v>
      </c>
      <c r="S371" s="52" t="e">
        <v>#N/A</v>
      </c>
    </row>
    <row r="372" spans="13:19" x14ac:dyDescent="0.25">
      <c r="M372" s="52" t="e">
        <v>#N/A</v>
      </c>
      <c r="N372" s="52" t="e">
        <v>#N/A</v>
      </c>
      <c r="O372" s="52" t="e">
        <v>#N/A</v>
      </c>
      <c r="P372" s="52" t="e">
        <v>#N/A</v>
      </c>
      <c r="Q372" s="52" t="e">
        <v>#N/A</v>
      </c>
      <c r="R372" s="52" t="e">
        <v>#N/A</v>
      </c>
      <c r="S372" s="52" t="e">
        <v>#N/A</v>
      </c>
    </row>
    <row r="373" spans="13:19" x14ac:dyDescent="0.25">
      <c r="M373" s="52" t="e">
        <v>#N/A</v>
      </c>
      <c r="N373" s="52" t="e">
        <v>#N/A</v>
      </c>
      <c r="O373" s="52" t="e">
        <v>#N/A</v>
      </c>
      <c r="P373" s="52" t="e">
        <v>#N/A</v>
      </c>
      <c r="Q373" s="52" t="e">
        <v>#N/A</v>
      </c>
      <c r="R373" s="52" t="e">
        <v>#N/A</v>
      </c>
      <c r="S373" s="52" t="e">
        <v>#N/A</v>
      </c>
    </row>
    <row r="374" spans="13:19" x14ac:dyDescent="0.25">
      <c r="M374" s="52" t="e">
        <v>#N/A</v>
      </c>
      <c r="N374" s="52" t="e">
        <v>#N/A</v>
      </c>
      <c r="O374" s="52" t="e">
        <v>#N/A</v>
      </c>
      <c r="P374" s="52" t="e">
        <v>#N/A</v>
      </c>
      <c r="Q374" s="52" t="e">
        <v>#N/A</v>
      </c>
      <c r="R374" s="52" t="e">
        <v>#N/A</v>
      </c>
      <c r="S374" s="52" t="e">
        <v>#N/A</v>
      </c>
    </row>
    <row r="375" spans="13:19" x14ac:dyDescent="0.25">
      <c r="M375" s="52" t="e">
        <v>#N/A</v>
      </c>
      <c r="N375" s="52" t="e">
        <v>#N/A</v>
      </c>
      <c r="O375" s="52" t="e">
        <v>#N/A</v>
      </c>
      <c r="P375" s="52" t="e">
        <v>#N/A</v>
      </c>
      <c r="Q375" s="52" t="e">
        <v>#N/A</v>
      </c>
      <c r="R375" s="52" t="e">
        <v>#N/A</v>
      </c>
      <c r="S375" s="52" t="e">
        <v>#N/A</v>
      </c>
    </row>
    <row r="376" spans="13:19" x14ac:dyDescent="0.25">
      <c r="M376" s="52" t="e">
        <v>#N/A</v>
      </c>
      <c r="N376" s="52" t="e">
        <v>#N/A</v>
      </c>
      <c r="O376" s="52" t="e">
        <v>#N/A</v>
      </c>
      <c r="P376" s="52" t="e">
        <v>#N/A</v>
      </c>
      <c r="Q376" s="52" t="e">
        <v>#N/A</v>
      </c>
      <c r="R376" s="52" t="e">
        <v>#N/A</v>
      </c>
      <c r="S376" s="52" t="e">
        <v>#N/A</v>
      </c>
    </row>
    <row r="377" spans="13:19" x14ac:dyDescent="0.25">
      <c r="M377" s="52" t="e">
        <v>#N/A</v>
      </c>
      <c r="N377" s="52" t="e">
        <v>#N/A</v>
      </c>
      <c r="O377" s="52" t="e">
        <v>#N/A</v>
      </c>
      <c r="P377" s="52" t="e">
        <v>#N/A</v>
      </c>
      <c r="Q377" s="52" t="e">
        <v>#N/A</v>
      </c>
      <c r="R377" s="52" t="e">
        <v>#N/A</v>
      </c>
      <c r="S377" s="52" t="e">
        <v>#N/A</v>
      </c>
    </row>
    <row r="378" spans="13:19" x14ac:dyDescent="0.25">
      <c r="M378" s="52" t="e">
        <v>#N/A</v>
      </c>
      <c r="N378" s="52" t="e">
        <v>#N/A</v>
      </c>
      <c r="O378" s="52" t="e">
        <v>#N/A</v>
      </c>
      <c r="P378" s="52" t="e">
        <v>#N/A</v>
      </c>
      <c r="Q378" s="52" t="e">
        <v>#N/A</v>
      </c>
      <c r="R378" s="52" t="e">
        <v>#N/A</v>
      </c>
      <c r="S378" s="52" t="e">
        <v>#N/A</v>
      </c>
    </row>
    <row r="379" spans="13:19" x14ac:dyDescent="0.25">
      <c r="M379" s="52" t="e">
        <v>#N/A</v>
      </c>
      <c r="N379" s="52" t="e">
        <v>#N/A</v>
      </c>
      <c r="O379" s="52" t="e">
        <v>#N/A</v>
      </c>
      <c r="P379" s="52" t="e">
        <v>#N/A</v>
      </c>
      <c r="Q379" s="52" t="e">
        <v>#N/A</v>
      </c>
      <c r="R379" s="52" t="e">
        <v>#N/A</v>
      </c>
      <c r="S379" s="52" t="e">
        <v>#N/A</v>
      </c>
    </row>
    <row r="380" spans="13:19" x14ac:dyDescent="0.25">
      <c r="M380" s="52" t="e">
        <v>#N/A</v>
      </c>
      <c r="N380" s="52" t="e">
        <v>#N/A</v>
      </c>
      <c r="O380" s="52" t="e">
        <v>#N/A</v>
      </c>
      <c r="P380" s="52" t="e">
        <v>#N/A</v>
      </c>
      <c r="Q380" s="52" t="e">
        <v>#N/A</v>
      </c>
      <c r="R380" s="52" t="e">
        <v>#N/A</v>
      </c>
      <c r="S380" s="52" t="e">
        <v>#N/A</v>
      </c>
    </row>
    <row r="381" spans="13:19" x14ac:dyDescent="0.25">
      <c r="M381" s="52" t="e">
        <v>#N/A</v>
      </c>
      <c r="N381" s="52" t="e">
        <v>#N/A</v>
      </c>
      <c r="O381" s="52" t="e">
        <v>#N/A</v>
      </c>
      <c r="P381" s="52" t="e">
        <v>#N/A</v>
      </c>
      <c r="Q381" s="52" t="e">
        <v>#N/A</v>
      </c>
      <c r="R381" s="52" t="e">
        <v>#N/A</v>
      </c>
      <c r="S381" s="52" t="e">
        <v>#N/A</v>
      </c>
    </row>
    <row r="382" spans="13:19" x14ac:dyDescent="0.25">
      <c r="M382" s="52" t="e">
        <v>#N/A</v>
      </c>
      <c r="N382" s="52" t="e">
        <v>#N/A</v>
      </c>
      <c r="O382" s="52" t="e">
        <v>#N/A</v>
      </c>
      <c r="P382" s="52" t="e">
        <v>#N/A</v>
      </c>
      <c r="Q382" s="52" t="e">
        <v>#N/A</v>
      </c>
      <c r="R382" s="52" t="e">
        <v>#N/A</v>
      </c>
      <c r="S382" s="52" t="e">
        <v>#N/A</v>
      </c>
    </row>
    <row r="383" spans="13:19" x14ac:dyDescent="0.25">
      <c r="M383" s="52" t="e">
        <v>#N/A</v>
      </c>
      <c r="N383" s="52" t="e">
        <v>#N/A</v>
      </c>
      <c r="O383" s="52" t="e">
        <v>#N/A</v>
      </c>
      <c r="P383" s="52" t="e">
        <v>#N/A</v>
      </c>
      <c r="Q383" s="52" t="e">
        <v>#N/A</v>
      </c>
      <c r="R383" s="52" t="e">
        <v>#N/A</v>
      </c>
      <c r="S383" s="52" t="e">
        <v>#N/A</v>
      </c>
    </row>
    <row r="384" spans="13:19" x14ac:dyDescent="0.25">
      <c r="M384" s="52" t="e">
        <v>#N/A</v>
      </c>
      <c r="N384" s="52" t="e">
        <v>#N/A</v>
      </c>
      <c r="O384" s="52" t="e">
        <v>#N/A</v>
      </c>
      <c r="P384" s="52" t="e">
        <v>#N/A</v>
      </c>
      <c r="Q384" s="52" t="e">
        <v>#N/A</v>
      </c>
      <c r="R384" s="52" t="e">
        <v>#N/A</v>
      </c>
      <c r="S384" s="52" t="e">
        <v>#N/A</v>
      </c>
    </row>
    <row r="385" spans="13:19" x14ac:dyDescent="0.25">
      <c r="M385" s="52" t="e">
        <v>#N/A</v>
      </c>
      <c r="N385" s="52" t="e">
        <v>#N/A</v>
      </c>
      <c r="O385" s="52" t="e">
        <v>#N/A</v>
      </c>
      <c r="P385" s="52" t="e">
        <v>#N/A</v>
      </c>
      <c r="Q385" s="52" t="e">
        <v>#N/A</v>
      </c>
      <c r="R385" s="52" t="e">
        <v>#N/A</v>
      </c>
      <c r="S385" s="52" t="e">
        <v>#N/A</v>
      </c>
    </row>
    <row r="386" spans="13:19" x14ac:dyDescent="0.25">
      <c r="M386" s="52" t="e">
        <v>#N/A</v>
      </c>
      <c r="N386" s="52" t="e">
        <v>#N/A</v>
      </c>
      <c r="O386" s="52" t="e">
        <v>#N/A</v>
      </c>
      <c r="P386" s="52" t="e">
        <v>#N/A</v>
      </c>
      <c r="Q386" s="52" t="e">
        <v>#N/A</v>
      </c>
      <c r="R386" s="52" t="e">
        <v>#N/A</v>
      </c>
      <c r="S386" s="52" t="e">
        <v>#N/A</v>
      </c>
    </row>
    <row r="387" spans="13:19" x14ac:dyDescent="0.25">
      <c r="M387" s="52" t="e">
        <v>#N/A</v>
      </c>
      <c r="N387" s="52" t="e">
        <v>#N/A</v>
      </c>
      <c r="O387" s="52" t="e">
        <v>#N/A</v>
      </c>
      <c r="P387" s="52" t="e">
        <v>#N/A</v>
      </c>
      <c r="Q387" s="52" t="e">
        <v>#N/A</v>
      </c>
      <c r="R387" s="52" t="e">
        <v>#N/A</v>
      </c>
      <c r="S387" s="52" t="e">
        <v>#N/A</v>
      </c>
    </row>
    <row r="388" spans="13:19" x14ac:dyDescent="0.25">
      <c r="M388" s="52" t="e">
        <v>#N/A</v>
      </c>
      <c r="N388" s="52" t="e">
        <v>#N/A</v>
      </c>
      <c r="O388" s="52" t="e">
        <v>#N/A</v>
      </c>
      <c r="P388" s="52" t="e">
        <v>#N/A</v>
      </c>
      <c r="Q388" s="52" t="e">
        <v>#N/A</v>
      </c>
      <c r="R388" s="52" t="e">
        <v>#N/A</v>
      </c>
      <c r="S388" s="52" t="e">
        <v>#N/A</v>
      </c>
    </row>
    <row r="389" spans="13:19" x14ac:dyDescent="0.25">
      <c r="M389" s="52" t="e">
        <v>#N/A</v>
      </c>
      <c r="N389" s="52" t="e">
        <v>#N/A</v>
      </c>
      <c r="O389" s="52" t="e">
        <v>#N/A</v>
      </c>
      <c r="P389" s="52" t="e">
        <v>#N/A</v>
      </c>
      <c r="Q389" s="52" t="e">
        <v>#N/A</v>
      </c>
      <c r="R389" s="52" t="e">
        <v>#N/A</v>
      </c>
      <c r="S389" s="52" t="e">
        <v>#N/A</v>
      </c>
    </row>
    <row r="390" spans="13:19" x14ac:dyDescent="0.25">
      <c r="M390" s="52" t="e">
        <v>#N/A</v>
      </c>
      <c r="N390" s="52" t="e">
        <v>#N/A</v>
      </c>
      <c r="O390" s="52" t="e">
        <v>#N/A</v>
      </c>
      <c r="P390" s="52" t="e">
        <v>#N/A</v>
      </c>
      <c r="Q390" s="52" t="e">
        <v>#N/A</v>
      </c>
      <c r="R390" s="52" t="e">
        <v>#N/A</v>
      </c>
      <c r="S390" s="52" t="e">
        <v>#N/A</v>
      </c>
    </row>
    <row r="391" spans="13:19" x14ac:dyDescent="0.25">
      <c r="M391" s="52" t="e">
        <v>#N/A</v>
      </c>
      <c r="N391" s="52" t="e">
        <v>#N/A</v>
      </c>
      <c r="O391" s="52" t="e">
        <v>#N/A</v>
      </c>
      <c r="P391" s="52" t="e">
        <v>#N/A</v>
      </c>
      <c r="Q391" s="52" t="e">
        <v>#N/A</v>
      </c>
      <c r="R391" s="52" t="e">
        <v>#N/A</v>
      </c>
      <c r="S391" s="52" t="e">
        <v>#N/A</v>
      </c>
    </row>
    <row r="392" spans="13:19" x14ac:dyDescent="0.25">
      <c r="M392" s="52" t="e">
        <v>#N/A</v>
      </c>
      <c r="N392" s="52" t="e">
        <v>#N/A</v>
      </c>
      <c r="O392" s="52" t="e">
        <v>#N/A</v>
      </c>
      <c r="P392" s="52" t="e">
        <v>#N/A</v>
      </c>
      <c r="Q392" s="52" t="e">
        <v>#N/A</v>
      </c>
      <c r="R392" s="52" t="e">
        <v>#N/A</v>
      </c>
      <c r="S392" s="52" t="e">
        <v>#N/A</v>
      </c>
    </row>
    <row r="393" spans="13:19" x14ac:dyDescent="0.25">
      <c r="M393" s="52" t="e">
        <v>#N/A</v>
      </c>
      <c r="N393" s="52" t="e">
        <v>#N/A</v>
      </c>
      <c r="O393" s="52" t="e">
        <v>#N/A</v>
      </c>
      <c r="P393" s="52" t="e">
        <v>#N/A</v>
      </c>
      <c r="Q393" s="52" t="e">
        <v>#N/A</v>
      </c>
      <c r="R393" s="52" t="e">
        <v>#N/A</v>
      </c>
      <c r="S393" s="52" t="e">
        <v>#N/A</v>
      </c>
    </row>
    <row r="394" spans="13:19" x14ac:dyDescent="0.25">
      <c r="M394" s="52" t="e">
        <v>#N/A</v>
      </c>
      <c r="N394" s="52" t="e">
        <v>#N/A</v>
      </c>
      <c r="O394" s="52" t="e">
        <v>#N/A</v>
      </c>
      <c r="P394" s="52" t="e">
        <v>#N/A</v>
      </c>
      <c r="Q394" s="52" t="e">
        <v>#N/A</v>
      </c>
      <c r="R394" s="52" t="e">
        <v>#N/A</v>
      </c>
      <c r="S394" s="52" t="e">
        <v>#N/A</v>
      </c>
    </row>
    <row r="395" spans="13:19" x14ac:dyDescent="0.25">
      <c r="M395" s="52" t="e">
        <v>#N/A</v>
      </c>
      <c r="N395" s="52" t="e">
        <v>#N/A</v>
      </c>
      <c r="O395" s="52" t="e">
        <v>#N/A</v>
      </c>
      <c r="P395" s="52" t="e">
        <v>#N/A</v>
      </c>
      <c r="Q395" s="52" t="e">
        <v>#N/A</v>
      </c>
      <c r="R395" s="52" t="e">
        <v>#N/A</v>
      </c>
      <c r="S395" s="52" t="e">
        <v>#N/A</v>
      </c>
    </row>
    <row r="396" spans="13:19" x14ac:dyDescent="0.25">
      <c r="M396" s="52" t="e">
        <v>#N/A</v>
      </c>
      <c r="N396" s="52" t="e">
        <v>#N/A</v>
      </c>
      <c r="O396" s="52" t="e">
        <v>#N/A</v>
      </c>
      <c r="P396" s="52" t="e">
        <v>#N/A</v>
      </c>
      <c r="Q396" s="52" t="e">
        <v>#N/A</v>
      </c>
      <c r="R396" s="52" t="e">
        <v>#N/A</v>
      </c>
      <c r="S396" s="52" t="e">
        <v>#N/A</v>
      </c>
    </row>
    <row r="397" spans="13:19" x14ac:dyDescent="0.25">
      <c r="M397" s="52" t="e">
        <v>#N/A</v>
      </c>
      <c r="N397" s="52" t="e">
        <v>#N/A</v>
      </c>
      <c r="O397" s="52" t="e">
        <v>#N/A</v>
      </c>
      <c r="P397" s="52" t="e">
        <v>#N/A</v>
      </c>
      <c r="Q397" s="52" t="e">
        <v>#N/A</v>
      </c>
      <c r="R397" s="52" t="e">
        <v>#N/A</v>
      </c>
      <c r="S397" s="52" t="e">
        <v>#N/A</v>
      </c>
    </row>
    <row r="398" spans="13:19" x14ac:dyDescent="0.25">
      <c r="M398" s="52" t="e">
        <v>#N/A</v>
      </c>
      <c r="N398" s="52" t="e">
        <v>#N/A</v>
      </c>
      <c r="O398" s="52" t="e">
        <v>#N/A</v>
      </c>
      <c r="P398" s="52" t="e">
        <v>#N/A</v>
      </c>
      <c r="Q398" s="52" t="e">
        <v>#N/A</v>
      </c>
      <c r="R398" s="52" t="e">
        <v>#N/A</v>
      </c>
      <c r="S398" s="52" t="e">
        <v>#N/A</v>
      </c>
    </row>
    <row r="399" spans="13:19" x14ac:dyDescent="0.25">
      <c r="M399" s="52" t="e">
        <v>#N/A</v>
      </c>
      <c r="N399" s="52" t="e">
        <v>#N/A</v>
      </c>
      <c r="O399" s="52" t="e">
        <v>#N/A</v>
      </c>
      <c r="P399" s="52" t="e">
        <v>#N/A</v>
      </c>
      <c r="Q399" s="52" t="e">
        <v>#N/A</v>
      </c>
      <c r="R399" s="52" t="e">
        <v>#N/A</v>
      </c>
      <c r="S399" s="52" t="e">
        <v>#N/A</v>
      </c>
    </row>
    <row r="400" spans="13:19" x14ac:dyDescent="0.25">
      <c r="M400" s="52" t="e">
        <v>#N/A</v>
      </c>
      <c r="N400" s="52" t="e">
        <v>#N/A</v>
      </c>
      <c r="O400" s="52" t="e">
        <v>#N/A</v>
      </c>
      <c r="P400" s="52" t="e">
        <v>#N/A</v>
      </c>
      <c r="Q400" s="52" t="e">
        <v>#N/A</v>
      </c>
      <c r="R400" s="52" t="e">
        <v>#N/A</v>
      </c>
      <c r="S400" s="52" t="e">
        <v>#N/A</v>
      </c>
    </row>
    <row r="401" spans="13:19" x14ac:dyDescent="0.25">
      <c r="M401" s="52" t="e">
        <v>#N/A</v>
      </c>
      <c r="N401" s="52" t="e">
        <v>#N/A</v>
      </c>
      <c r="O401" s="52" t="e">
        <v>#N/A</v>
      </c>
      <c r="P401" s="52" t="e">
        <v>#N/A</v>
      </c>
      <c r="Q401" s="52" t="e">
        <v>#N/A</v>
      </c>
      <c r="R401" s="52" t="e">
        <v>#N/A</v>
      </c>
      <c r="S401" s="52" t="e">
        <v>#N/A</v>
      </c>
    </row>
    <row r="402" spans="13:19" x14ac:dyDescent="0.25">
      <c r="M402" s="52" t="e">
        <v>#N/A</v>
      </c>
      <c r="N402" s="52" t="e">
        <v>#N/A</v>
      </c>
      <c r="O402" s="52" t="e">
        <v>#N/A</v>
      </c>
      <c r="P402" s="52" t="e">
        <v>#N/A</v>
      </c>
      <c r="Q402" s="52" t="e">
        <v>#N/A</v>
      </c>
      <c r="R402" s="52" t="e">
        <v>#N/A</v>
      </c>
      <c r="S402" s="52" t="e">
        <v>#N/A</v>
      </c>
    </row>
    <row r="403" spans="13:19" x14ac:dyDescent="0.25">
      <c r="M403" s="52" t="e">
        <v>#N/A</v>
      </c>
      <c r="N403" s="52" t="e">
        <v>#N/A</v>
      </c>
      <c r="O403" s="52" t="e">
        <v>#N/A</v>
      </c>
      <c r="P403" s="52" t="e">
        <v>#N/A</v>
      </c>
      <c r="Q403" s="52" t="e">
        <v>#N/A</v>
      </c>
      <c r="R403" s="52" t="e">
        <v>#N/A</v>
      </c>
      <c r="S403" s="52" t="e">
        <v>#N/A</v>
      </c>
    </row>
    <row r="404" spans="13:19" x14ac:dyDescent="0.25">
      <c r="M404" s="52" t="e">
        <v>#N/A</v>
      </c>
      <c r="N404" s="52" t="e">
        <v>#N/A</v>
      </c>
      <c r="O404" s="52" t="e">
        <v>#N/A</v>
      </c>
      <c r="P404" s="52" t="e">
        <v>#N/A</v>
      </c>
      <c r="Q404" s="52" t="e">
        <v>#N/A</v>
      </c>
      <c r="R404" s="52" t="e">
        <v>#N/A</v>
      </c>
      <c r="S404" s="52" t="e">
        <v>#N/A</v>
      </c>
    </row>
    <row r="405" spans="13:19" x14ac:dyDescent="0.25">
      <c r="M405" s="52" t="e">
        <v>#N/A</v>
      </c>
      <c r="N405" s="52" t="e">
        <v>#N/A</v>
      </c>
      <c r="O405" s="52" t="e">
        <v>#N/A</v>
      </c>
      <c r="P405" s="52" t="e">
        <v>#N/A</v>
      </c>
      <c r="Q405" s="52" t="e">
        <v>#N/A</v>
      </c>
      <c r="R405" s="52" t="e">
        <v>#N/A</v>
      </c>
      <c r="S405" s="52" t="e">
        <v>#N/A</v>
      </c>
    </row>
    <row r="406" spans="13:19" x14ac:dyDescent="0.25">
      <c r="M406" s="52" t="e">
        <v>#N/A</v>
      </c>
      <c r="N406" s="52" t="e">
        <v>#N/A</v>
      </c>
      <c r="O406" s="52" t="e">
        <v>#N/A</v>
      </c>
      <c r="P406" s="52" t="e">
        <v>#N/A</v>
      </c>
      <c r="Q406" s="52" t="e">
        <v>#N/A</v>
      </c>
      <c r="R406" s="52" t="e">
        <v>#N/A</v>
      </c>
      <c r="S406" s="52" t="e">
        <v>#N/A</v>
      </c>
    </row>
    <row r="407" spans="13:19" x14ac:dyDescent="0.25">
      <c r="M407" s="52" t="e">
        <v>#N/A</v>
      </c>
      <c r="N407" s="52" t="e">
        <v>#N/A</v>
      </c>
      <c r="O407" s="52" t="e">
        <v>#N/A</v>
      </c>
      <c r="P407" s="52" t="e">
        <v>#N/A</v>
      </c>
      <c r="Q407" s="52" t="e">
        <v>#N/A</v>
      </c>
      <c r="R407" s="52" t="e">
        <v>#N/A</v>
      </c>
      <c r="S407" s="52" t="e">
        <v>#N/A</v>
      </c>
    </row>
    <row r="408" spans="13:19" x14ac:dyDescent="0.25">
      <c r="M408" s="52" t="e">
        <v>#N/A</v>
      </c>
      <c r="N408" s="52" t="e">
        <v>#N/A</v>
      </c>
      <c r="O408" s="52" t="e">
        <v>#N/A</v>
      </c>
      <c r="P408" s="52" t="e">
        <v>#N/A</v>
      </c>
      <c r="Q408" s="52" t="e">
        <v>#N/A</v>
      </c>
      <c r="R408" s="52" t="e">
        <v>#N/A</v>
      </c>
      <c r="S408" s="52" t="e">
        <v>#N/A</v>
      </c>
    </row>
    <row r="409" spans="13:19" x14ac:dyDescent="0.25">
      <c r="M409" s="52" t="e">
        <v>#N/A</v>
      </c>
      <c r="N409" s="52" t="e">
        <v>#N/A</v>
      </c>
      <c r="O409" s="52" t="e">
        <v>#N/A</v>
      </c>
      <c r="P409" s="52" t="e">
        <v>#N/A</v>
      </c>
      <c r="Q409" s="52" t="e">
        <v>#N/A</v>
      </c>
      <c r="R409" s="52" t="e">
        <v>#N/A</v>
      </c>
      <c r="S409" s="52" t="e">
        <v>#N/A</v>
      </c>
    </row>
    <row r="410" spans="13:19" x14ac:dyDescent="0.25">
      <c r="M410" s="52" t="e">
        <v>#N/A</v>
      </c>
      <c r="N410" s="52" t="e">
        <v>#N/A</v>
      </c>
      <c r="O410" s="52" t="e">
        <v>#N/A</v>
      </c>
      <c r="P410" s="52" t="e">
        <v>#N/A</v>
      </c>
      <c r="Q410" s="52" t="e">
        <v>#N/A</v>
      </c>
      <c r="R410" s="52" t="e">
        <v>#N/A</v>
      </c>
      <c r="S410" s="52" t="e">
        <v>#N/A</v>
      </c>
    </row>
    <row r="411" spans="13:19" x14ac:dyDescent="0.25">
      <c r="M411" s="52" t="e">
        <v>#N/A</v>
      </c>
      <c r="N411" s="52" t="e">
        <v>#N/A</v>
      </c>
      <c r="O411" s="52" t="e">
        <v>#N/A</v>
      </c>
      <c r="P411" s="52" t="e">
        <v>#N/A</v>
      </c>
      <c r="Q411" s="52" t="e">
        <v>#N/A</v>
      </c>
      <c r="R411" s="52" t="e">
        <v>#N/A</v>
      </c>
      <c r="S411" s="52" t="e">
        <v>#N/A</v>
      </c>
    </row>
    <row r="412" spans="13:19" x14ac:dyDescent="0.25">
      <c r="M412" s="52" t="e">
        <v>#N/A</v>
      </c>
      <c r="N412" s="52" t="e">
        <v>#N/A</v>
      </c>
      <c r="O412" s="52" t="e">
        <v>#N/A</v>
      </c>
      <c r="P412" s="52" t="e">
        <v>#N/A</v>
      </c>
      <c r="Q412" s="52" t="e">
        <v>#N/A</v>
      </c>
      <c r="R412" s="52" t="e">
        <v>#N/A</v>
      </c>
      <c r="S412" s="52" t="e">
        <v>#N/A</v>
      </c>
    </row>
    <row r="413" spans="13:19" x14ac:dyDescent="0.25">
      <c r="M413" s="52" t="e">
        <v>#N/A</v>
      </c>
      <c r="N413" s="52" t="e">
        <v>#N/A</v>
      </c>
      <c r="O413" s="52" t="e">
        <v>#N/A</v>
      </c>
      <c r="P413" s="52" t="e">
        <v>#N/A</v>
      </c>
      <c r="Q413" s="52" t="e">
        <v>#N/A</v>
      </c>
      <c r="R413" s="52" t="e">
        <v>#N/A</v>
      </c>
      <c r="S413" s="52" t="e">
        <v>#N/A</v>
      </c>
    </row>
    <row r="414" spans="13:19" x14ac:dyDescent="0.25">
      <c r="M414" s="52" t="e">
        <v>#N/A</v>
      </c>
      <c r="N414" s="52" t="e">
        <v>#N/A</v>
      </c>
      <c r="O414" s="52" t="e">
        <v>#N/A</v>
      </c>
      <c r="P414" s="52" t="e">
        <v>#N/A</v>
      </c>
      <c r="Q414" s="52" t="e">
        <v>#N/A</v>
      </c>
      <c r="R414" s="52" t="e">
        <v>#N/A</v>
      </c>
      <c r="S414" s="52" t="e">
        <v>#N/A</v>
      </c>
    </row>
    <row r="415" spans="13:19" x14ac:dyDescent="0.25">
      <c r="M415" s="52" t="e">
        <v>#N/A</v>
      </c>
      <c r="N415" s="52" t="e">
        <v>#N/A</v>
      </c>
      <c r="O415" s="52" t="e">
        <v>#N/A</v>
      </c>
      <c r="P415" s="52" t="e">
        <v>#N/A</v>
      </c>
      <c r="Q415" s="52" t="e">
        <v>#N/A</v>
      </c>
      <c r="R415" s="52" t="e">
        <v>#N/A</v>
      </c>
      <c r="S415" s="52" t="e">
        <v>#N/A</v>
      </c>
    </row>
    <row r="416" spans="13:19" x14ac:dyDescent="0.25">
      <c r="M416" s="52" t="e">
        <v>#N/A</v>
      </c>
      <c r="N416" s="52" t="e">
        <v>#N/A</v>
      </c>
      <c r="O416" s="52" t="e">
        <v>#N/A</v>
      </c>
      <c r="P416" s="52" t="e">
        <v>#N/A</v>
      </c>
      <c r="Q416" s="52" t="e">
        <v>#N/A</v>
      </c>
      <c r="R416" s="52" t="e">
        <v>#N/A</v>
      </c>
      <c r="S416" s="52" t="e">
        <v>#N/A</v>
      </c>
    </row>
    <row r="417" spans="13:19" x14ac:dyDescent="0.25">
      <c r="M417" s="52" t="e">
        <v>#N/A</v>
      </c>
      <c r="N417" s="52" t="e">
        <v>#N/A</v>
      </c>
      <c r="O417" s="52" t="e">
        <v>#N/A</v>
      </c>
      <c r="P417" s="52" t="e">
        <v>#N/A</v>
      </c>
      <c r="Q417" s="52" t="e">
        <v>#N/A</v>
      </c>
      <c r="R417" s="52" t="e">
        <v>#N/A</v>
      </c>
      <c r="S417" s="52" t="e">
        <v>#N/A</v>
      </c>
    </row>
    <row r="418" spans="13:19" x14ac:dyDescent="0.25">
      <c r="M418" s="52" t="e">
        <v>#N/A</v>
      </c>
      <c r="N418" s="52" t="e">
        <v>#N/A</v>
      </c>
      <c r="O418" s="52" t="e">
        <v>#N/A</v>
      </c>
      <c r="P418" s="52" t="e">
        <v>#N/A</v>
      </c>
      <c r="Q418" s="52" t="e">
        <v>#N/A</v>
      </c>
      <c r="R418" s="52" t="e">
        <v>#N/A</v>
      </c>
      <c r="S418" s="52" t="e">
        <v>#N/A</v>
      </c>
    </row>
    <row r="419" spans="13:19" x14ac:dyDescent="0.25">
      <c r="M419" s="52" t="e">
        <v>#N/A</v>
      </c>
      <c r="N419" s="52" t="e">
        <v>#N/A</v>
      </c>
      <c r="O419" s="52" t="e">
        <v>#N/A</v>
      </c>
      <c r="P419" s="52" t="e">
        <v>#N/A</v>
      </c>
      <c r="Q419" s="52" t="e">
        <v>#N/A</v>
      </c>
      <c r="R419" s="52" t="e">
        <v>#N/A</v>
      </c>
      <c r="S419" s="52" t="e">
        <v>#N/A</v>
      </c>
    </row>
    <row r="420" spans="13:19" x14ac:dyDescent="0.25">
      <c r="M420" s="52" t="e">
        <v>#N/A</v>
      </c>
      <c r="N420" s="52" t="e">
        <v>#N/A</v>
      </c>
      <c r="O420" s="52" t="e">
        <v>#N/A</v>
      </c>
      <c r="P420" s="52" t="e">
        <v>#N/A</v>
      </c>
      <c r="Q420" s="52" t="e">
        <v>#N/A</v>
      </c>
      <c r="R420" s="52" t="e">
        <v>#N/A</v>
      </c>
      <c r="S420" s="52" t="e">
        <v>#N/A</v>
      </c>
    </row>
    <row r="421" spans="13:19" x14ac:dyDescent="0.25">
      <c r="M421" s="52" t="e">
        <v>#N/A</v>
      </c>
      <c r="N421" s="52" t="e">
        <v>#N/A</v>
      </c>
      <c r="O421" s="52" t="e">
        <v>#N/A</v>
      </c>
      <c r="P421" s="52" t="e">
        <v>#N/A</v>
      </c>
      <c r="Q421" s="52" t="e">
        <v>#N/A</v>
      </c>
      <c r="R421" s="52" t="e">
        <v>#N/A</v>
      </c>
      <c r="S421" s="52" t="e">
        <v>#N/A</v>
      </c>
    </row>
    <row r="422" spans="13:19" x14ac:dyDescent="0.25">
      <c r="M422" s="52" t="e">
        <v>#N/A</v>
      </c>
      <c r="N422" s="52" t="e">
        <v>#N/A</v>
      </c>
      <c r="O422" s="52" t="e">
        <v>#N/A</v>
      </c>
      <c r="P422" s="52" t="e">
        <v>#N/A</v>
      </c>
      <c r="Q422" s="52" t="e">
        <v>#N/A</v>
      </c>
      <c r="R422" s="52" t="e">
        <v>#N/A</v>
      </c>
      <c r="S422" s="52" t="e">
        <v>#N/A</v>
      </c>
    </row>
    <row r="423" spans="13:19" x14ac:dyDescent="0.25">
      <c r="M423" s="52" t="e">
        <v>#N/A</v>
      </c>
      <c r="N423" s="52" t="e">
        <v>#N/A</v>
      </c>
      <c r="O423" s="52" t="e">
        <v>#N/A</v>
      </c>
      <c r="P423" s="52" t="e">
        <v>#N/A</v>
      </c>
      <c r="Q423" s="52" t="e">
        <v>#N/A</v>
      </c>
      <c r="R423" s="52" t="e">
        <v>#N/A</v>
      </c>
      <c r="S423" s="52" t="e">
        <v>#N/A</v>
      </c>
    </row>
    <row r="424" spans="13:19" x14ac:dyDescent="0.25">
      <c r="M424" s="52" t="e">
        <v>#N/A</v>
      </c>
      <c r="N424" s="52" t="e">
        <v>#N/A</v>
      </c>
      <c r="O424" s="52" t="e">
        <v>#N/A</v>
      </c>
      <c r="P424" s="52" t="e">
        <v>#N/A</v>
      </c>
      <c r="Q424" s="52" t="e">
        <v>#N/A</v>
      </c>
      <c r="R424" s="52" t="e">
        <v>#N/A</v>
      </c>
      <c r="S424" s="52" t="e">
        <v>#N/A</v>
      </c>
    </row>
    <row r="425" spans="13:19" x14ac:dyDescent="0.25">
      <c r="M425" s="52" t="e">
        <v>#N/A</v>
      </c>
      <c r="N425" s="52" t="e">
        <v>#N/A</v>
      </c>
      <c r="O425" s="52" t="e">
        <v>#N/A</v>
      </c>
      <c r="P425" s="52" t="e">
        <v>#N/A</v>
      </c>
      <c r="Q425" s="52" t="e">
        <v>#N/A</v>
      </c>
      <c r="R425" s="52" t="e">
        <v>#N/A</v>
      </c>
      <c r="S425" s="52" t="e">
        <v>#N/A</v>
      </c>
    </row>
    <row r="426" spans="13:19" x14ac:dyDescent="0.25">
      <c r="M426" s="52" t="e">
        <v>#N/A</v>
      </c>
      <c r="N426" s="52" t="e">
        <v>#N/A</v>
      </c>
      <c r="O426" s="52" t="e">
        <v>#N/A</v>
      </c>
      <c r="P426" s="52" t="e">
        <v>#N/A</v>
      </c>
      <c r="Q426" s="52" t="e">
        <v>#N/A</v>
      </c>
      <c r="R426" s="52" t="e">
        <v>#N/A</v>
      </c>
      <c r="S426" s="52" t="e">
        <v>#N/A</v>
      </c>
    </row>
    <row r="427" spans="13:19" x14ac:dyDescent="0.25">
      <c r="M427" s="52" t="e">
        <v>#N/A</v>
      </c>
      <c r="N427" s="52" t="e">
        <v>#N/A</v>
      </c>
      <c r="O427" s="52" t="e">
        <v>#N/A</v>
      </c>
      <c r="P427" s="52" t="e">
        <v>#N/A</v>
      </c>
      <c r="Q427" s="52" t="e">
        <v>#N/A</v>
      </c>
      <c r="R427" s="52" t="e">
        <v>#N/A</v>
      </c>
      <c r="S427" s="52" t="e">
        <v>#N/A</v>
      </c>
    </row>
    <row r="428" spans="13:19" x14ac:dyDescent="0.25">
      <c r="M428" s="52" t="e">
        <v>#N/A</v>
      </c>
      <c r="N428" s="52" t="e">
        <v>#N/A</v>
      </c>
      <c r="O428" s="52" t="e">
        <v>#N/A</v>
      </c>
      <c r="P428" s="52" t="e">
        <v>#N/A</v>
      </c>
      <c r="Q428" s="52" t="e">
        <v>#N/A</v>
      </c>
      <c r="R428" s="52" t="e">
        <v>#N/A</v>
      </c>
      <c r="S428" s="52" t="e">
        <v>#N/A</v>
      </c>
    </row>
    <row r="429" spans="13:19" x14ac:dyDescent="0.25">
      <c r="M429" s="52" t="e">
        <v>#N/A</v>
      </c>
      <c r="N429" s="52" t="e">
        <v>#N/A</v>
      </c>
      <c r="O429" s="52" t="e">
        <v>#N/A</v>
      </c>
      <c r="P429" s="52" t="e">
        <v>#N/A</v>
      </c>
      <c r="Q429" s="52" t="e">
        <v>#N/A</v>
      </c>
      <c r="R429" s="52" t="e">
        <v>#N/A</v>
      </c>
      <c r="S429" s="52" t="e">
        <v>#N/A</v>
      </c>
    </row>
    <row r="430" spans="13:19" x14ac:dyDescent="0.25">
      <c r="M430" s="52" t="e">
        <v>#N/A</v>
      </c>
      <c r="N430" s="52" t="e">
        <v>#N/A</v>
      </c>
      <c r="O430" s="52" t="e">
        <v>#N/A</v>
      </c>
      <c r="P430" s="52" t="e">
        <v>#N/A</v>
      </c>
      <c r="Q430" s="52" t="e">
        <v>#N/A</v>
      </c>
      <c r="R430" s="52" t="e">
        <v>#N/A</v>
      </c>
      <c r="S430" s="52" t="e">
        <v>#N/A</v>
      </c>
    </row>
    <row r="431" spans="13:19" x14ac:dyDescent="0.25">
      <c r="M431" s="52" t="e">
        <v>#N/A</v>
      </c>
      <c r="N431" s="52" t="e">
        <v>#N/A</v>
      </c>
      <c r="O431" s="52" t="e">
        <v>#N/A</v>
      </c>
      <c r="P431" s="52" t="e">
        <v>#N/A</v>
      </c>
      <c r="Q431" s="52" t="e">
        <v>#N/A</v>
      </c>
      <c r="R431" s="52" t="e">
        <v>#N/A</v>
      </c>
      <c r="S431" s="52" t="e">
        <v>#N/A</v>
      </c>
    </row>
    <row r="432" spans="13:19" x14ac:dyDescent="0.25">
      <c r="M432" s="52" t="e">
        <v>#N/A</v>
      </c>
      <c r="N432" s="52" t="e">
        <v>#N/A</v>
      </c>
      <c r="O432" s="52" t="e">
        <v>#N/A</v>
      </c>
      <c r="P432" s="52" t="e">
        <v>#N/A</v>
      </c>
      <c r="Q432" s="52" t="e">
        <v>#N/A</v>
      </c>
      <c r="R432" s="52" t="e">
        <v>#N/A</v>
      </c>
      <c r="S432" s="52" t="e">
        <v>#N/A</v>
      </c>
    </row>
    <row r="433" spans="13:19" x14ac:dyDescent="0.25">
      <c r="M433" s="52" t="e">
        <v>#N/A</v>
      </c>
      <c r="N433" s="52" t="e">
        <v>#N/A</v>
      </c>
      <c r="O433" s="52" t="e">
        <v>#N/A</v>
      </c>
      <c r="P433" s="52" t="e">
        <v>#N/A</v>
      </c>
      <c r="Q433" s="52" t="e">
        <v>#N/A</v>
      </c>
      <c r="R433" s="52" t="e">
        <v>#N/A</v>
      </c>
      <c r="S433" s="52" t="e">
        <v>#N/A</v>
      </c>
    </row>
    <row r="434" spans="13:19" x14ac:dyDescent="0.25">
      <c r="M434" s="52" t="e">
        <v>#N/A</v>
      </c>
      <c r="N434" s="52" t="e">
        <v>#N/A</v>
      </c>
      <c r="O434" s="52" t="e">
        <v>#N/A</v>
      </c>
      <c r="P434" s="52" t="e">
        <v>#N/A</v>
      </c>
      <c r="Q434" s="52" t="e">
        <v>#N/A</v>
      </c>
      <c r="R434" s="52" t="e">
        <v>#N/A</v>
      </c>
      <c r="S434" s="52" t="e">
        <v>#N/A</v>
      </c>
    </row>
    <row r="435" spans="13:19" x14ac:dyDescent="0.25">
      <c r="M435" s="52" t="e">
        <v>#N/A</v>
      </c>
      <c r="N435" s="52" t="e">
        <v>#N/A</v>
      </c>
      <c r="O435" s="52" t="e">
        <v>#N/A</v>
      </c>
      <c r="P435" s="52" t="e">
        <v>#N/A</v>
      </c>
      <c r="Q435" s="52" t="e">
        <v>#N/A</v>
      </c>
      <c r="R435" s="52" t="e">
        <v>#N/A</v>
      </c>
      <c r="S435" s="52" t="e">
        <v>#N/A</v>
      </c>
    </row>
    <row r="436" spans="13:19" x14ac:dyDescent="0.25">
      <c r="M436" s="52" t="e">
        <v>#N/A</v>
      </c>
      <c r="N436" s="52" t="e">
        <v>#N/A</v>
      </c>
      <c r="O436" s="52" t="e">
        <v>#N/A</v>
      </c>
      <c r="P436" s="52" t="e">
        <v>#N/A</v>
      </c>
      <c r="Q436" s="52" t="e">
        <v>#N/A</v>
      </c>
      <c r="R436" s="52" t="e">
        <v>#N/A</v>
      </c>
      <c r="S436" s="52" t="e">
        <v>#N/A</v>
      </c>
    </row>
    <row r="437" spans="13:19" x14ac:dyDescent="0.25">
      <c r="M437" s="52" t="e">
        <v>#N/A</v>
      </c>
      <c r="N437" s="52" t="e">
        <v>#N/A</v>
      </c>
      <c r="O437" s="52" t="e">
        <v>#N/A</v>
      </c>
      <c r="P437" s="52" t="e">
        <v>#N/A</v>
      </c>
      <c r="Q437" s="52" t="e">
        <v>#N/A</v>
      </c>
      <c r="R437" s="52" t="e">
        <v>#N/A</v>
      </c>
      <c r="S437" s="52" t="e">
        <v>#N/A</v>
      </c>
    </row>
    <row r="438" spans="13:19" x14ac:dyDescent="0.25">
      <c r="M438" s="52" t="e">
        <v>#N/A</v>
      </c>
      <c r="N438" s="52" t="e">
        <v>#N/A</v>
      </c>
      <c r="O438" s="52" t="e">
        <v>#N/A</v>
      </c>
      <c r="P438" s="52" t="e">
        <v>#N/A</v>
      </c>
      <c r="Q438" s="52" t="e">
        <v>#N/A</v>
      </c>
      <c r="R438" s="52" t="e">
        <v>#N/A</v>
      </c>
      <c r="S438" s="52" t="e">
        <v>#N/A</v>
      </c>
    </row>
    <row r="439" spans="13:19" x14ac:dyDescent="0.25">
      <c r="M439" s="52" t="e">
        <v>#N/A</v>
      </c>
      <c r="N439" s="52" t="e">
        <v>#N/A</v>
      </c>
      <c r="O439" s="52" t="e">
        <v>#N/A</v>
      </c>
      <c r="P439" s="52" t="e">
        <v>#N/A</v>
      </c>
      <c r="Q439" s="52" t="e">
        <v>#N/A</v>
      </c>
      <c r="R439" s="52" t="e">
        <v>#N/A</v>
      </c>
      <c r="S439" s="52" t="e">
        <v>#N/A</v>
      </c>
    </row>
    <row r="440" spans="13:19" x14ac:dyDescent="0.25">
      <c r="M440" s="52" t="e">
        <v>#N/A</v>
      </c>
      <c r="N440" s="52" t="e">
        <v>#N/A</v>
      </c>
      <c r="O440" s="52" t="e">
        <v>#N/A</v>
      </c>
      <c r="P440" s="52" t="e">
        <v>#N/A</v>
      </c>
      <c r="Q440" s="52" t="e">
        <v>#N/A</v>
      </c>
      <c r="R440" s="52" t="e">
        <v>#N/A</v>
      </c>
      <c r="S440" s="52" t="e">
        <v>#N/A</v>
      </c>
    </row>
    <row r="441" spans="13:19" x14ac:dyDescent="0.25">
      <c r="M441" s="52" t="e">
        <v>#N/A</v>
      </c>
      <c r="N441" s="52" t="e">
        <v>#N/A</v>
      </c>
      <c r="O441" s="52" t="e">
        <v>#N/A</v>
      </c>
      <c r="P441" s="52" t="e">
        <v>#N/A</v>
      </c>
      <c r="Q441" s="52" t="e">
        <v>#N/A</v>
      </c>
      <c r="R441" s="52" t="e">
        <v>#N/A</v>
      </c>
      <c r="S441" s="52" t="e">
        <v>#N/A</v>
      </c>
    </row>
    <row r="442" spans="13:19" x14ac:dyDescent="0.25">
      <c r="M442" s="52" t="e">
        <v>#N/A</v>
      </c>
      <c r="N442" s="52" t="e">
        <v>#N/A</v>
      </c>
      <c r="O442" s="52" t="e">
        <v>#N/A</v>
      </c>
      <c r="P442" s="52" t="e">
        <v>#N/A</v>
      </c>
      <c r="Q442" s="52" t="e">
        <v>#N/A</v>
      </c>
      <c r="R442" s="52" t="e">
        <v>#N/A</v>
      </c>
      <c r="S442" s="52" t="e">
        <v>#N/A</v>
      </c>
    </row>
    <row r="443" spans="13:19" x14ac:dyDescent="0.25">
      <c r="M443" s="52" t="e">
        <v>#N/A</v>
      </c>
      <c r="N443" s="52" t="e">
        <v>#N/A</v>
      </c>
      <c r="O443" s="52" t="e">
        <v>#N/A</v>
      </c>
      <c r="P443" s="52" t="e">
        <v>#N/A</v>
      </c>
      <c r="Q443" s="52" t="e">
        <v>#N/A</v>
      </c>
      <c r="R443" s="52" t="e">
        <v>#N/A</v>
      </c>
      <c r="S443" s="52" t="e">
        <v>#N/A</v>
      </c>
    </row>
    <row r="444" spans="13:19" x14ac:dyDescent="0.25">
      <c r="M444" s="52" t="e">
        <v>#N/A</v>
      </c>
      <c r="N444" s="52" t="e">
        <v>#N/A</v>
      </c>
      <c r="O444" s="52" t="e">
        <v>#N/A</v>
      </c>
      <c r="P444" s="52" t="e">
        <v>#N/A</v>
      </c>
      <c r="Q444" s="52" t="e">
        <v>#N/A</v>
      </c>
      <c r="R444" s="52" t="e">
        <v>#N/A</v>
      </c>
      <c r="S444" s="52" t="e">
        <v>#N/A</v>
      </c>
    </row>
    <row r="445" spans="13:19" x14ac:dyDescent="0.25">
      <c r="M445" s="52" t="e">
        <v>#N/A</v>
      </c>
      <c r="N445" s="52" t="e">
        <v>#N/A</v>
      </c>
      <c r="O445" s="52" t="e">
        <v>#N/A</v>
      </c>
      <c r="P445" s="52" t="e">
        <v>#N/A</v>
      </c>
      <c r="Q445" s="52" t="e">
        <v>#N/A</v>
      </c>
      <c r="R445" s="52" t="e">
        <v>#N/A</v>
      </c>
      <c r="S445" s="52" t="e">
        <v>#N/A</v>
      </c>
    </row>
    <row r="446" spans="13:19" x14ac:dyDescent="0.25">
      <c r="M446" s="52" t="e">
        <v>#N/A</v>
      </c>
      <c r="N446" s="52" t="e">
        <v>#N/A</v>
      </c>
      <c r="O446" s="52" t="e">
        <v>#N/A</v>
      </c>
      <c r="P446" s="52" t="e">
        <v>#N/A</v>
      </c>
      <c r="Q446" s="52" t="e">
        <v>#N/A</v>
      </c>
      <c r="R446" s="52" t="e">
        <v>#N/A</v>
      </c>
      <c r="S446" s="52" t="e">
        <v>#N/A</v>
      </c>
    </row>
    <row r="447" spans="13:19" x14ac:dyDescent="0.25">
      <c r="M447" s="52" t="e">
        <v>#N/A</v>
      </c>
      <c r="N447" s="52" t="e">
        <v>#N/A</v>
      </c>
      <c r="O447" s="52" t="e">
        <v>#N/A</v>
      </c>
      <c r="P447" s="52" t="e">
        <v>#N/A</v>
      </c>
      <c r="Q447" s="52" t="e">
        <v>#N/A</v>
      </c>
      <c r="R447" s="52" t="e">
        <v>#N/A</v>
      </c>
      <c r="S447" s="52" t="e">
        <v>#N/A</v>
      </c>
    </row>
    <row r="448" spans="13:19" x14ac:dyDescent="0.25">
      <c r="M448" s="52" t="e">
        <v>#N/A</v>
      </c>
      <c r="N448" s="52" t="e">
        <v>#N/A</v>
      </c>
      <c r="O448" s="52" t="e">
        <v>#N/A</v>
      </c>
      <c r="P448" s="52" t="e">
        <v>#N/A</v>
      </c>
      <c r="Q448" s="52" t="e">
        <v>#N/A</v>
      </c>
      <c r="R448" s="52" t="e">
        <v>#N/A</v>
      </c>
      <c r="S448" s="52" t="e">
        <v>#N/A</v>
      </c>
    </row>
    <row r="449" spans="13:19" x14ac:dyDescent="0.25">
      <c r="M449" s="52" t="e">
        <v>#N/A</v>
      </c>
      <c r="N449" s="52" t="e">
        <v>#N/A</v>
      </c>
      <c r="O449" s="52" t="e">
        <v>#N/A</v>
      </c>
      <c r="P449" s="52" t="e">
        <v>#N/A</v>
      </c>
      <c r="Q449" s="52" t="e">
        <v>#N/A</v>
      </c>
      <c r="R449" s="52" t="e">
        <v>#N/A</v>
      </c>
      <c r="S449" s="52" t="e">
        <v>#N/A</v>
      </c>
    </row>
    <row r="450" spans="13:19" x14ac:dyDescent="0.25">
      <c r="M450" s="52" t="e">
        <v>#N/A</v>
      </c>
      <c r="N450" s="52" t="e">
        <v>#N/A</v>
      </c>
      <c r="O450" s="52" t="e">
        <v>#N/A</v>
      </c>
      <c r="P450" s="52" t="e">
        <v>#N/A</v>
      </c>
      <c r="Q450" s="52" t="e">
        <v>#N/A</v>
      </c>
      <c r="R450" s="52" t="e">
        <v>#N/A</v>
      </c>
      <c r="S450" s="52" t="e">
        <v>#N/A</v>
      </c>
    </row>
    <row r="451" spans="13:19" x14ac:dyDescent="0.25">
      <c r="M451" s="52" t="e">
        <v>#N/A</v>
      </c>
      <c r="N451" s="52" t="e">
        <v>#N/A</v>
      </c>
      <c r="O451" s="52" t="e">
        <v>#N/A</v>
      </c>
      <c r="P451" s="52" t="e">
        <v>#N/A</v>
      </c>
      <c r="Q451" s="52" t="e">
        <v>#N/A</v>
      </c>
      <c r="R451" s="52" t="e">
        <v>#N/A</v>
      </c>
      <c r="S451" s="52" t="e">
        <v>#N/A</v>
      </c>
    </row>
    <row r="452" spans="13:19" x14ac:dyDescent="0.25">
      <c r="M452" s="52" t="e">
        <v>#N/A</v>
      </c>
      <c r="N452" s="52" t="e">
        <v>#N/A</v>
      </c>
      <c r="O452" s="52" t="e">
        <v>#N/A</v>
      </c>
      <c r="P452" s="52" t="e">
        <v>#N/A</v>
      </c>
      <c r="Q452" s="52" t="e">
        <v>#N/A</v>
      </c>
      <c r="R452" s="52" t="e">
        <v>#N/A</v>
      </c>
      <c r="S452" s="52" t="e">
        <v>#N/A</v>
      </c>
    </row>
    <row r="453" spans="13:19" x14ac:dyDescent="0.25">
      <c r="M453" s="52" t="e">
        <v>#N/A</v>
      </c>
      <c r="N453" s="52" t="e">
        <v>#N/A</v>
      </c>
      <c r="O453" s="52" t="e">
        <v>#N/A</v>
      </c>
      <c r="P453" s="52" t="e">
        <v>#N/A</v>
      </c>
      <c r="Q453" s="52" t="e">
        <v>#N/A</v>
      </c>
      <c r="R453" s="52" t="e">
        <v>#N/A</v>
      </c>
      <c r="S453" s="52" t="e">
        <v>#N/A</v>
      </c>
    </row>
    <row r="454" spans="13:19" x14ac:dyDescent="0.25">
      <c r="M454" s="52" t="e">
        <v>#N/A</v>
      </c>
      <c r="N454" s="52" t="e">
        <v>#N/A</v>
      </c>
      <c r="O454" s="52" t="e">
        <v>#N/A</v>
      </c>
      <c r="P454" s="52" t="e">
        <v>#N/A</v>
      </c>
      <c r="Q454" s="52" t="e">
        <v>#N/A</v>
      </c>
      <c r="R454" s="52" t="e">
        <v>#N/A</v>
      </c>
      <c r="S454" s="52" t="e">
        <v>#N/A</v>
      </c>
    </row>
    <row r="455" spans="13:19" x14ac:dyDescent="0.25">
      <c r="M455" s="52" t="e">
        <v>#N/A</v>
      </c>
      <c r="N455" s="52" t="e">
        <v>#N/A</v>
      </c>
      <c r="O455" s="52" t="e">
        <v>#N/A</v>
      </c>
      <c r="P455" s="52" t="e">
        <v>#N/A</v>
      </c>
      <c r="Q455" s="52" t="e">
        <v>#N/A</v>
      </c>
      <c r="R455" s="52" t="e">
        <v>#N/A</v>
      </c>
      <c r="S455" s="52" t="e">
        <v>#N/A</v>
      </c>
    </row>
    <row r="456" spans="13:19" x14ac:dyDescent="0.25">
      <c r="M456" s="52" t="e">
        <v>#N/A</v>
      </c>
      <c r="N456" s="52" t="e">
        <v>#N/A</v>
      </c>
      <c r="O456" s="52" t="e">
        <v>#N/A</v>
      </c>
      <c r="P456" s="52" t="e">
        <v>#N/A</v>
      </c>
      <c r="Q456" s="52" t="e">
        <v>#N/A</v>
      </c>
      <c r="R456" s="52" t="e">
        <v>#N/A</v>
      </c>
      <c r="S456" s="52" t="e">
        <v>#N/A</v>
      </c>
    </row>
    <row r="457" spans="13:19" x14ac:dyDescent="0.25">
      <c r="M457" s="52" t="e">
        <v>#N/A</v>
      </c>
      <c r="N457" s="52" t="e">
        <v>#N/A</v>
      </c>
      <c r="O457" s="52" t="e">
        <v>#N/A</v>
      </c>
      <c r="P457" s="52" t="e">
        <v>#N/A</v>
      </c>
      <c r="Q457" s="52" t="e">
        <v>#N/A</v>
      </c>
      <c r="R457" s="52" t="e">
        <v>#N/A</v>
      </c>
      <c r="S457" s="52" t="e">
        <v>#N/A</v>
      </c>
    </row>
    <row r="458" spans="13:19" x14ac:dyDescent="0.25">
      <c r="M458" s="52" t="e">
        <v>#N/A</v>
      </c>
      <c r="N458" s="52" t="e">
        <v>#N/A</v>
      </c>
      <c r="O458" s="52" t="e">
        <v>#N/A</v>
      </c>
      <c r="P458" s="52" t="e">
        <v>#N/A</v>
      </c>
      <c r="Q458" s="52" t="e">
        <v>#N/A</v>
      </c>
      <c r="R458" s="52" t="e">
        <v>#N/A</v>
      </c>
      <c r="S458" s="52" t="e">
        <v>#N/A</v>
      </c>
    </row>
    <row r="459" spans="13:19" x14ac:dyDescent="0.25">
      <c r="M459" s="52" t="e">
        <v>#N/A</v>
      </c>
      <c r="N459" s="52" t="e">
        <v>#N/A</v>
      </c>
      <c r="O459" s="52" t="e">
        <v>#N/A</v>
      </c>
      <c r="P459" s="52" t="e">
        <v>#N/A</v>
      </c>
      <c r="Q459" s="52" t="e">
        <v>#N/A</v>
      </c>
      <c r="R459" s="52" t="e">
        <v>#N/A</v>
      </c>
      <c r="S459" s="52" t="e">
        <v>#N/A</v>
      </c>
    </row>
    <row r="460" spans="13:19" x14ac:dyDescent="0.25">
      <c r="M460" s="52" t="e">
        <v>#N/A</v>
      </c>
      <c r="N460" s="52" t="e">
        <v>#N/A</v>
      </c>
      <c r="O460" s="52" t="e">
        <v>#N/A</v>
      </c>
      <c r="P460" s="52" t="e">
        <v>#N/A</v>
      </c>
      <c r="Q460" s="52" t="e">
        <v>#N/A</v>
      </c>
      <c r="R460" s="52" t="e">
        <v>#N/A</v>
      </c>
      <c r="S460" s="52" t="e">
        <v>#N/A</v>
      </c>
    </row>
    <row r="461" spans="13:19" x14ac:dyDescent="0.25">
      <c r="M461" s="52" t="e">
        <v>#N/A</v>
      </c>
      <c r="N461" s="52" t="e">
        <v>#N/A</v>
      </c>
      <c r="O461" s="52" t="e">
        <v>#N/A</v>
      </c>
      <c r="P461" s="52" t="e">
        <v>#N/A</v>
      </c>
      <c r="Q461" s="52" t="e">
        <v>#N/A</v>
      </c>
      <c r="R461" s="52" t="e">
        <v>#N/A</v>
      </c>
      <c r="S461" s="52" t="e">
        <v>#N/A</v>
      </c>
    </row>
    <row r="462" spans="13:19" x14ac:dyDescent="0.25">
      <c r="M462" s="52" t="e">
        <v>#N/A</v>
      </c>
      <c r="N462" s="52" t="e">
        <v>#N/A</v>
      </c>
      <c r="O462" s="52" t="e">
        <v>#N/A</v>
      </c>
      <c r="P462" s="52" t="e">
        <v>#N/A</v>
      </c>
      <c r="Q462" s="52" t="e">
        <v>#N/A</v>
      </c>
      <c r="R462" s="52" t="e">
        <v>#N/A</v>
      </c>
      <c r="S462" s="52" t="e">
        <v>#N/A</v>
      </c>
    </row>
    <row r="463" spans="13:19" x14ac:dyDescent="0.25">
      <c r="M463" s="52" t="e">
        <v>#N/A</v>
      </c>
      <c r="N463" s="52" t="e">
        <v>#N/A</v>
      </c>
      <c r="O463" s="52" t="e">
        <v>#N/A</v>
      </c>
      <c r="P463" s="52" t="e">
        <v>#N/A</v>
      </c>
      <c r="Q463" s="52" t="e">
        <v>#N/A</v>
      </c>
      <c r="R463" s="52" t="e">
        <v>#N/A</v>
      </c>
      <c r="S463" s="52" t="e">
        <v>#N/A</v>
      </c>
    </row>
    <row r="464" spans="13:19" x14ac:dyDescent="0.25">
      <c r="M464" s="52" t="e">
        <v>#N/A</v>
      </c>
      <c r="N464" s="52" t="e">
        <v>#N/A</v>
      </c>
      <c r="O464" s="52" t="e">
        <v>#N/A</v>
      </c>
      <c r="P464" s="52" t="e">
        <v>#N/A</v>
      </c>
      <c r="Q464" s="52" t="e">
        <v>#N/A</v>
      </c>
      <c r="R464" s="52" t="e">
        <v>#N/A</v>
      </c>
      <c r="S464" s="52" t="e">
        <v>#N/A</v>
      </c>
    </row>
    <row r="465" spans="13:19" x14ac:dyDescent="0.25">
      <c r="M465" s="52" t="e">
        <v>#N/A</v>
      </c>
      <c r="N465" s="52" t="e">
        <v>#N/A</v>
      </c>
      <c r="O465" s="52" t="e">
        <v>#N/A</v>
      </c>
      <c r="P465" s="52" t="e">
        <v>#N/A</v>
      </c>
      <c r="Q465" s="52" t="e">
        <v>#N/A</v>
      </c>
      <c r="R465" s="52" t="e">
        <v>#N/A</v>
      </c>
      <c r="S465" s="52" t="e">
        <v>#N/A</v>
      </c>
    </row>
    <row r="466" spans="13:19" x14ac:dyDescent="0.25">
      <c r="M466" s="52" t="e">
        <v>#N/A</v>
      </c>
      <c r="N466" s="52" t="e">
        <v>#N/A</v>
      </c>
      <c r="O466" s="52" t="e">
        <v>#N/A</v>
      </c>
      <c r="P466" s="52" t="e">
        <v>#N/A</v>
      </c>
      <c r="Q466" s="52" t="e">
        <v>#N/A</v>
      </c>
      <c r="R466" s="52" t="e">
        <v>#N/A</v>
      </c>
      <c r="S466" s="52" t="e">
        <v>#N/A</v>
      </c>
    </row>
    <row r="467" spans="13:19" x14ac:dyDescent="0.25">
      <c r="M467" s="52" t="e">
        <v>#N/A</v>
      </c>
      <c r="N467" s="52" t="e">
        <v>#N/A</v>
      </c>
      <c r="O467" s="52" t="e">
        <v>#N/A</v>
      </c>
      <c r="P467" s="52" t="e">
        <v>#N/A</v>
      </c>
      <c r="Q467" s="52" t="e">
        <v>#N/A</v>
      </c>
      <c r="R467" s="52" t="e">
        <v>#N/A</v>
      </c>
      <c r="S467" s="52" t="e">
        <v>#N/A</v>
      </c>
    </row>
    <row r="468" spans="13:19" x14ac:dyDescent="0.25">
      <c r="M468" s="52" t="e">
        <v>#N/A</v>
      </c>
      <c r="N468" s="52" t="e">
        <v>#N/A</v>
      </c>
      <c r="O468" s="52" t="e">
        <v>#N/A</v>
      </c>
      <c r="P468" s="52" t="e">
        <v>#N/A</v>
      </c>
      <c r="Q468" s="52" t="e">
        <v>#N/A</v>
      </c>
      <c r="R468" s="52" t="e">
        <v>#N/A</v>
      </c>
      <c r="S468" s="52" t="e">
        <v>#N/A</v>
      </c>
    </row>
    <row r="469" spans="13:19" x14ac:dyDescent="0.25">
      <c r="M469" s="52" t="e">
        <v>#N/A</v>
      </c>
      <c r="N469" s="52" t="e">
        <v>#N/A</v>
      </c>
      <c r="O469" s="52" t="e">
        <v>#N/A</v>
      </c>
      <c r="P469" s="52" t="e">
        <v>#N/A</v>
      </c>
      <c r="Q469" s="52" t="e">
        <v>#N/A</v>
      </c>
      <c r="R469" s="52" t="e">
        <v>#N/A</v>
      </c>
      <c r="S469" s="52" t="e">
        <v>#N/A</v>
      </c>
    </row>
    <row r="470" spans="13:19" x14ac:dyDescent="0.25">
      <c r="M470" s="52" t="e">
        <v>#N/A</v>
      </c>
      <c r="N470" s="52" t="e">
        <v>#N/A</v>
      </c>
      <c r="O470" s="52" t="e">
        <v>#N/A</v>
      </c>
      <c r="P470" s="52" t="e">
        <v>#N/A</v>
      </c>
      <c r="Q470" s="52" t="e">
        <v>#N/A</v>
      </c>
      <c r="R470" s="52" t="e">
        <v>#N/A</v>
      </c>
      <c r="S470" s="52" t="e">
        <v>#N/A</v>
      </c>
    </row>
    <row r="471" spans="13:19" x14ac:dyDescent="0.25">
      <c r="M471" s="52" t="e">
        <v>#N/A</v>
      </c>
      <c r="N471" s="52" t="e">
        <v>#N/A</v>
      </c>
      <c r="O471" s="52" t="e">
        <v>#N/A</v>
      </c>
      <c r="P471" s="52" t="e">
        <v>#N/A</v>
      </c>
      <c r="Q471" s="52" t="e">
        <v>#N/A</v>
      </c>
      <c r="R471" s="52" t="e">
        <v>#N/A</v>
      </c>
      <c r="S471" s="52" t="e">
        <v>#N/A</v>
      </c>
    </row>
    <row r="472" spans="13:19" x14ac:dyDescent="0.25">
      <c r="M472" s="52" t="e">
        <v>#N/A</v>
      </c>
      <c r="N472" s="52" t="e">
        <v>#N/A</v>
      </c>
      <c r="O472" s="52" t="e">
        <v>#N/A</v>
      </c>
      <c r="P472" s="52" t="e">
        <v>#N/A</v>
      </c>
      <c r="Q472" s="52" t="e">
        <v>#N/A</v>
      </c>
      <c r="R472" s="52" t="e">
        <v>#N/A</v>
      </c>
      <c r="S472" s="52" t="e">
        <v>#N/A</v>
      </c>
    </row>
    <row r="473" spans="13:19" x14ac:dyDescent="0.25">
      <c r="M473" s="52" t="e">
        <v>#N/A</v>
      </c>
      <c r="N473" s="52" t="e">
        <v>#N/A</v>
      </c>
      <c r="O473" s="52" t="e">
        <v>#N/A</v>
      </c>
      <c r="P473" s="52" t="e">
        <v>#N/A</v>
      </c>
      <c r="Q473" s="52" t="e">
        <v>#N/A</v>
      </c>
      <c r="R473" s="52" t="e">
        <v>#N/A</v>
      </c>
      <c r="S473" s="52" t="e">
        <v>#N/A</v>
      </c>
    </row>
    <row r="474" spans="13:19" x14ac:dyDescent="0.25">
      <c r="M474" s="52" t="e">
        <v>#N/A</v>
      </c>
      <c r="N474" s="52" t="e">
        <v>#N/A</v>
      </c>
      <c r="O474" s="52" t="e">
        <v>#N/A</v>
      </c>
      <c r="P474" s="52" t="e">
        <v>#N/A</v>
      </c>
      <c r="Q474" s="52" t="e">
        <v>#N/A</v>
      </c>
      <c r="R474" s="52" t="e">
        <v>#N/A</v>
      </c>
      <c r="S474" s="52" t="e">
        <v>#N/A</v>
      </c>
    </row>
    <row r="475" spans="13:19" x14ac:dyDescent="0.25">
      <c r="M475" s="52" t="e">
        <v>#N/A</v>
      </c>
      <c r="N475" s="52" t="e">
        <v>#N/A</v>
      </c>
      <c r="O475" s="52" t="e">
        <v>#N/A</v>
      </c>
      <c r="P475" s="52" t="e">
        <v>#N/A</v>
      </c>
      <c r="Q475" s="52" t="e">
        <v>#N/A</v>
      </c>
      <c r="R475" s="52" t="e">
        <v>#N/A</v>
      </c>
      <c r="S475" s="52" t="e">
        <v>#N/A</v>
      </c>
    </row>
    <row r="476" spans="13:19" x14ac:dyDescent="0.25">
      <c r="M476" s="52" t="e">
        <v>#N/A</v>
      </c>
      <c r="N476" s="52" t="e">
        <v>#N/A</v>
      </c>
      <c r="O476" s="52" t="e">
        <v>#N/A</v>
      </c>
      <c r="P476" s="52" t="e">
        <v>#N/A</v>
      </c>
      <c r="Q476" s="52" t="e">
        <v>#N/A</v>
      </c>
      <c r="R476" s="52" t="e">
        <v>#N/A</v>
      </c>
      <c r="S476" s="52" t="e">
        <v>#N/A</v>
      </c>
    </row>
    <row r="477" spans="13:19" x14ac:dyDescent="0.25">
      <c r="M477" s="52" t="e">
        <v>#N/A</v>
      </c>
      <c r="N477" s="52" t="e">
        <v>#N/A</v>
      </c>
      <c r="O477" s="52" t="e">
        <v>#N/A</v>
      </c>
      <c r="P477" s="52" t="e">
        <v>#N/A</v>
      </c>
      <c r="Q477" s="52" t="e">
        <v>#N/A</v>
      </c>
      <c r="R477" s="52" t="e">
        <v>#N/A</v>
      </c>
      <c r="S477" s="52" t="e">
        <v>#N/A</v>
      </c>
    </row>
    <row r="478" spans="13:19" x14ac:dyDescent="0.25">
      <c r="M478" s="52" t="e">
        <v>#N/A</v>
      </c>
      <c r="N478" s="52" t="e">
        <v>#N/A</v>
      </c>
      <c r="O478" s="52" t="e">
        <v>#N/A</v>
      </c>
      <c r="P478" s="52" t="e">
        <v>#N/A</v>
      </c>
      <c r="Q478" s="52" t="e">
        <v>#N/A</v>
      </c>
      <c r="R478" s="52" t="e">
        <v>#N/A</v>
      </c>
      <c r="S478" s="52" t="e">
        <v>#N/A</v>
      </c>
    </row>
    <row r="479" spans="13:19" x14ac:dyDescent="0.25">
      <c r="M479" s="52" t="e">
        <v>#N/A</v>
      </c>
      <c r="N479" s="52" t="e">
        <v>#N/A</v>
      </c>
      <c r="O479" s="52" t="e">
        <v>#N/A</v>
      </c>
      <c r="P479" s="52" t="e">
        <v>#N/A</v>
      </c>
      <c r="Q479" s="52" t="e">
        <v>#N/A</v>
      </c>
      <c r="R479" s="52" t="e">
        <v>#N/A</v>
      </c>
      <c r="S479" s="52" t="e">
        <v>#N/A</v>
      </c>
    </row>
    <row r="480" spans="13:19" x14ac:dyDescent="0.25">
      <c r="M480" s="52" t="e">
        <v>#N/A</v>
      </c>
      <c r="N480" s="52" t="e">
        <v>#N/A</v>
      </c>
      <c r="O480" s="52" t="e">
        <v>#N/A</v>
      </c>
      <c r="P480" s="52" t="e">
        <v>#N/A</v>
      </c>
      <c r="Q480" s="52" t="e">
        <v>#N/A</v>
      </c>
      <c r="R480" s="52" t="e">
        <v>#N/A</v>
      </c>
      <c r="S480" s="52" t="e">
        <v>#N/A</v>
      </c>
    </row>
    <row r="481" spans="13:19" x14ac:dyDescent="0.25">
      <c r="M481" s="52" t="e">
        <v>#N/A</v>
      </c>
      <c r="N481" s="52" t="e">
        <v>#N/A</v>
      </c>
      <c r="O481" s="52" t="e">
        <v>#N/A</v>
      </c>
      <c r="P481" s="52" t="e">
        <v>#N/A</v>
      </c>
      <c r="Q481" s="52" t="e">
        <v>#N/A</v>
      </c>
      <c r="R481" s="52" t="e">
        <v>#N/A</v>
      </c>
      <c r="S481" s="52" t="e">
        <v>#N/A</v>
      </c>
    </row>
    <row r="482" spans="13:19" x14ac:dyDescent="0.25">
      <c r="M482" s="52" t="e">
        <v>#N/A</v>
      </c>
      <c r="N482" s="52" t="e">
        <v>#N/A</v>
      </c>
      <c r="O482" s="52" t="e">
        <v>#N/A</v>
      </c>
      <c r="P482" s="52" t="e">
        <v>#N/A</v>
      </c>
      <c r="Q482" s="52" t="e">
        <v>#N/A</v>
      </c>
      <c r="R482" s="52" t="e">
        <v>#N/A</v>
      </c>
      <c r="S482" s="52" t="e">
        <v>#N/A</v>
      </c>
    </row>
    <row r="483" spans="13:19" x14ac:dyDescent="0.25">
      <c r="M483" s="52" t="e">
        <v>#N/A</v>
      </c>
      <c r="N483" s="52" t="e">
        <v>#N/A</v>
      </c>
      <c r="O483" s="52" t="e">
        <v>#N/A</v>
      </c>
      <c r="P483" s="52" t="e">
        <v>#N/A</v>
      </c>
      <c r="Q483" s="52" t="e">
        <v>#N/A</v>
      </c>
      <c r="R483" s="52" t="e">
        <v>#N/A</v>
      </c>
      <c r="S483" s="52" t="e">
        <v>#N/A</v>
      </c>
    </row>
    <row r="484" spans="13:19" x14ac:dyDescent="0.25">
      <c r="M484" s="52" t="e">
        <v>#N/A</v>
      </c>
      <c r="N484" s="52" t="e">
        <v>#N/A</v>
      </c>
      <c r="O484" s="52" t="e">
        <v>#N/A</v>
      </c>
      <c r="P484" s="52" t="e">
        <v>#N/A</v>
      </c>
      <c r="Q484" s="52" t="e">
        <v>#N/A</v>
      </c>
      <c r="R484" s="52" t="e">
        <v>#N/A</v>
      </c>
      <c r="S484" s="52" t="e">
        <v>#N/A</v>
      </c>
    </row>
    <row r="485" spans="13:19" x14ac:dyDescent="0.25">
      <c r="M485" s="52" t="e">
        <v>#N/A</v>
      </c>
      <c r="N485" s="52" t="e">
        <v>#N/A</v>
      </c>
      <c r="O485" s="52" t="e">
        <v>#N/A</v>
      </c>
      <c r="P485" s="52" t="e">
        <v>#N/A</v>
      </c>
      <c r="Q485" s="52" t="e">
        <v>#N/A</v>
      </c>
      <c r="R485" s="52" t="e">
        <v>#N/A</v>
      </c>
      <c r="S485" s="52" t="e">
        <v>#N/A</v>
      </c>
    </row>
    <row r="486" spans="13:19" x14ac:dyDescent="0.25">
      <c r="M486" s="52" t="e">
        <v>#N/A</v>
      </c>
      <c r="N486" s="52" t="e">
        <v>#N/A</v>
      </c>
      <c r="O486" s="52" t="e">
        <v>#N/A</v>
      </c>
      <c r="P486" s="52" t="e">
        <v>#N/A</v>
      </c>
      <c r="Q486" s="52" t="e">
        <v>#N/A</v>
      </c>
      <c r="R486" s="52" t="e">
        <v>#N/A</v>
      </c>
      <c r="S486" s="52" t="e">
        <v>#N/A</v>
      </c>
    </row>
    <row r="487" spans="13:19" x14ac:dyDescent="0.25">
      <c r="M487" s="52" t="e">
        <v>#N/A</v>
      </c>
      <c r="N487" s="52" t="e">
        <v>#N/A</v>
      </c>
      <c r="O487" s="52" t="e">
        <v>#N/A</v>
      </c>
      <c r="P487" s="52" t="e">
        <v>#N/A</v>
      </c>
      <c r="Q487" s="52" t="e">
        <v>#N/A</v>
      </c>
      <c r="R487" s="52" t="e">
        <v>#N/A</v>
      </c>
      <c r="S487" s="52" t="e">
        <v>#N/A</v>
      </c>
    </row>
    <row r="488" spans="13:19" x14ac:dyDescent="0.25">
      <c r="M488" s="52" t="e">
        <v>#N/A</v>
      </c>
      <c r="N488" s="52" t="e">
        <v>#N/A</v>
      </c>
      <c r="O488" s="52" t="e">
        <v>#N/A</v>
      </c>
      <c r="P488" s="52" t="e">
        <v>#N/A</v>
      </c>
      <c r="Q488" s="52" t="e">
        <v>#N/A</v>
      </c>
      <c r="R488" s="52" t="e">
        <v>#N/A</v>
      </c>
      <c r="S488" s="52" t="e">
        <v>#N/A</v>
      </c>
    </row>
    <row r="489" spans="13:19" x14ac:dyDescent="0.25">
      <c r="M489" s="52" t="e">
        <v>#N/A</v>
      </c>
      <c r="N489" s="52" t="e">
        <v>#N/A</v>
      </c>
      <c r="O489" s="52" t="e">
        <v>#N/A</v>
      </c>
      <c r="P489" s="52" t="e">
        <v>#N/A</v>
      </c>
      <c r="Q489" s="52" t="e">
        <v>#N/A</v>
      </c>
      <c r="R489" s="52" t="e">
        <v>#N/A</v>
      </c>
      <c r="S489" s="52" t="e">
        <v>#N/A</v>
      </c>
    </row>
    <row r="490" spans="13:19" x14ac:dyDescent="0.25">
      <c r="M490" s="52" t="e">
        <v>#N/A</v>
      </c>
      <c r="N490" s="52" t="e">
        <v>#N/A</v>
      </c>
      <c r="O490" s="52" t="e">
        <v>#N/A</v>
      </c>
      <c r="P490" s="52" t="e">
        <v>#N/A</v>
      </c>
      <c r="Q490" s="52" t="e">
        <v>#N/A</v>
      </c>
      <c r="R490" s="52" t="e">
        <v>#N/A</v>
      </c>
      <c r="S490" s="52" t="e">
        <v>#N/A</v>
      </c>
    </row>
    <row r="491" spans="13:19" x14ac:dyDescent="0.25">
      <c r="M491" s="52" t="e">
        <v>#N/A</v>
      </c>
      <c r="N491" s="52" t="e">
        <v>#N/A</v>
      </c>
      <c r="O491" s="52" t="e">
        <v>#N/A</v>
      </c>
      <c r="P491" s="52" t="e">
        <v>#N/A</v>
      </c>
      <c r="Q491" s="52" t="e">
        <v>#N/A</v>
      </c>
      <c r="R491" s="52" t="e">
        <v>#N/A</v>
      </c>
      <c r="S491" s="52" t="e">
        <v>#N/A</v>
      </c>
    </row>
    <row r="492" spans="13:19" x14ac:dyDescent="0.25">
      <c r="M492" s="52" t="e">
        <v>#N/A</v>
      </c>
      <c r="N492" s="52" t="e">
        <v>#N/A</v>
      </c>
      <c r="O492" s="52" t="e">
        <v>#N/A</v>
      </c>
      <c r="P492" s="52" t="e">
        <v>#N/A</v>
      </c>
      <c r="Q492" s="52" t="e">
        <v>#N/A</v>
      </c>
      <c r="R492" s="52" t="e">
        <v>#N/A</v>
      </c>
      <c r="S492" s="52" t="e">
        <v>#N/A</v>
      </c>
    </row>
    <row r="493" spans="13:19" x14ac:dyDescent="0.25">
      <c r="M493" s="52" t="e">
        <v>#N/A</v>
      </c>
      <c r="N493" s="52" t="e">
        <v>#N/A</v>
      </c>
      <c r="O493" s="52" t="e">
        <v>#N/A</v>
      </c>
      <c r="P493" s="52" t="e">
        <v>#N/A</v>
      </c>
      <c r="Q493" s="52" t="e">
        <v>#N/A</v>
      </c>
      <c r="R493" s="52" t="e">
        <v>#N/A</v>
      </c>
      <c r="S493" s="52" t="e">
        <v>#N/A</v>
      </c>
    </row>
    <row r="494" spans="13:19" x14ac:dyDescent="0.25">
      <c r="M494" s="52" t="e">
        <v>#N/A</v>
      </c>
      <c r="N494" s="52" t="e">
        <v>#N/A</v>
      </c>
      <c r="O494" s="52" t="e">
        <v>#N/A</v>
      </c>
      <c r="P494" s="52" t="e">
        <v>#N/A</v>
      </c>
      <c r="Q494" s="52" t="e">
        <v>#N/A</v>
      </c>
      <c r="R494" s="52" t="e">
        <v>#N/A</v>
      </c>
      <c r="S494" s="52" t="e">
        <v>#N/A</v>
      </c>
    </row>
    <row r="495" spans="13:19" x14ac:dyDescent="0.25">
      <c r="M495" s="52" t="e">
        <v>#N/A</v>
      </c>
      <c r="N495" s="52" t="e">
        <v>#N/A</v>
      </c>
      <c r="O495" s="52" t="e">
        <v>#N/A</v>
      </c>
      <c r="P495" s="52" t="e">
        <v>#N/A</v>
      </c>
      <c r="Q495" s="52" t="e">
        <v>#N/A</v>
      </c>
      <c r="R495" s="52" t="e">
        <v>#N/A</v>
      </c>
      <c r="S495" s="52" t="e">
        <v>#N/A</v>
      </c>
    </row>
    <row r="496" spans="13:19" x14ac:dyDescent="0.25">
      <c r="M496" s="52" t="e">
        <v>#N/A</v>
      </c>
      <c r="N496" s="52" t="e">
        <v>#N/A</v>
      </c>
      <c r="O496" s="52" t="e">
        <v>#N/A</v>
      </c>
      <c r="P496" s="52" t="e">
        <v>#N/A</v>
      </c>
      <c r="Q496" s="52" t="e">
        <v>#N/A</v>
      </c>
      <c r="R496" s="52" t="e">
        <v>#N/A</v>
      </c>
      <c r="S496" s="52" t="e">
        <v>#N/A</v>
      </c>
    </row>
    <row r="497" spans="13:19" x14ac:dyDescent="0.25">
      <c r="M497" s="52" t="e">
        <v>#N/A</v>
      </c>
      <c r="N497" s="52" t="e">
        <v>#N/A</v>
      </c>
      <c r="O497" s="52" t="e">
        <v>#N/A</v>
      </c>
      <c r="P497" s="52" t="e">
        <v>#N/A</v>
      </c>
      <c r="Q497" s="52" t="e">
        <v>#N/A</v>
      </c>
      <c r="R497" s="52" t="e">
        <v>#N/A</v>
      </c>
      <c r="S497" s="52" t="e">
        <v>#N/A</v>
      </c>
    </row>
    <row r="498" spans="13:19" x14ac:dyDescent="0.25">
      <c r="M498" s="52" t="e">
        <v>#N/A</v>
      </c>
      <c r="N498" s="52" t="e">
        <v>#N/A</v>
      </c>
      <c r="O498" s="52" t="e">
        <v>#N/A</v>
      </c>
      <c r="P498" s="52" t="e">
        <v>#N/A</v>
      </c>
      <c r="Q498" s="52" t="e">
        <v>#N/A</v>
      </c>
      <c r="R498" s="52" t="e">
        <v>#N/A</v>
      </c>
      <c r="S498" s="52" t="e">
        <v>#N/A</v>
      </c>
    </row>
    <row r="499" spans="13:19" x14ac:dyDescent="0.25">
      <c r="M499" s="52" t="e">
        <v>#N/A</v>
      </c>
      <c r="N499" s="52" t="e">
        <v>#N/A</v>
      </c>
      <c r="O499" s="52" t="e">
        <v>#N/A</v>
      </c>
      <c r="P499" s="52" t="e">
        <v>#N/A</v>
      </c>
      <c r="Q499" s="52" t="e">
        <v>#N/A</v>
      </c>
      <c r="R499" s="52" t="e">
        <v>#N/A</v>
      </c>
      <c r="S499" s="52" t="e">
        <v>#N/A</v>
      </c>
    </row>
    <row r="500" spans="13:19" x14ac:dyDescent="0.25">
      <c r="M500" s="52" t="e">
        <v>#N/A</v>
      </c>
      <c r="N500" s="52" t="e">
        <v>#N/A</v>
      </c>
      <c r="O500" s="52" t="e">
        <v>#N/A</v>
      </c>
      <c r="P500" s="52" t="e">
        <v>#N/A</v>
      </c>
      <c r="Q500" s="52" t="e">
        <v>#N/A</v>
      </c>
      <c r="R500" s="52" t="e">
        <v>#N/A</v>
      </c>
      <c r="S500" s="52" t="e">
        <v>#N/A</v>
      </c>
    </row>
    <row r="501" spans="13:19" x14ac:dyDescent="0.25">
      <c r="M501" s="52" t="e">
        <v>#N/A</v>
      </c>
      <c r="N501" s="52" t="e">
        <v>#N/A</v>
      </c>
      <c r="O501" s="52" t="e">
        <v>#N/A</v>
      </c>
      <c r="P501" s="52" t="e">
        <v>#N/A</v>
      </c>
      <c r="Q501" s="52" t="e">
        <v>#N/A</v>
      </c>
      <c r="R501" s="52" t="e">
        <v>#N/A</v>
      </c>
      <c r="S501" s="52" t="e">
        <v>#N/A</v>
      </c>
    </row>
    <row r="502" spans="13:19" x14ac:dyDescent="0.25">
      <c r="M502" s="52" t="e">
        <v>#N/A</v>
      </c>
      <c r="N502" s="52" t="e">
        <v>#N/A</v>
      </c>
      <c r="O502" s="52" t="e">
        <v>#N/A</v>
      </c>
      <c r="P502" s="52" t="e">
        <v>#N/A</v>
      </c>
      <c r="Q502" s="52" t="e">
        <v>#N/A</v>
      </c>
      <c r="R502" s="52" t="e">
        <v>#N/A</v>
      </c>
      <c r="S502" s="52" t="e">
        <v>#N/A</v>
      </c>
    </row>
  </sheetData>
  <mergeCells count="22"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  <mergeCell ref="U8:W8"/>
    <mergeCell ref="X8:Y8"/>
    <mergeCell ref="U9:W9"/>
    <mergeCell ref="X9:Y9"/>
    <mergeCell ref="U10:W10"/>
    <mergeCell ref="X10:Y10"/>
    <mergeCell ref="N1:S1"/>
    <mergeCell ref="K3:L3"/>
    <mergeCell ref="K4:L4"/>
    <mergeCell ref="U6:Y6"/>
    <mergeCell ref="U7:W7"/>
    <mergeCell ref="X7:Y7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30</vt:i4>
      </vt:variant>
    </vt:vector>
  </HeadingPairs>
  <TitlesOfParts>
    <vt:vector size="51" baseType="lpstr">
      <vt:lpstr>data_weekly</vt:lpstr>
      <vt:lpstr>POPULATION ANALYSIS</vt:lpstr>
      <vt:lpstr>DATA FITTING (1S)</vt:lpstr>
      <vt:lpstr>VACCINATION ANALYSIS (PH ONLY)</vt:lpstr>
      <vt:lpstr>DATA FITTING (2S)</vt:lpstr>
      <vt:lpstr>RESULTS (1S)</vt:lpstr>
      <vt:lpstr>VACCINATION ANALYSIS_NOVAC</vt:lpstr>
      <vt:lpstr>VACCINATION ANALYSIS</vt:lpstr>
      <vt:lpstr>RESULTS (2S)</vt:lpstr>
      <vt:lpstr>M1_M2_COMPARISON_PLOTS</vt:lpstr>
      <vt:lpstr>VA_k1=0.0_k2=1.0</vt:lpstr>
      <vt:lpstr>VA_k1=0.1_k2=0.9</vt:lpstr>
      <vt:lpstr>VA_k1=0.2_k2=0.8</vt:lpstr>
      <vt:lpstr>VA_k1=0.3_k2=0.7</vt:lpstr>
      <vt:lpstr>VA_k1=0.4_k2=0.6</vt:lpstr>
      <vt:lpstr>VA_k1=0.5_k2=0.5</vt:lpstr>
      <vt:lpstr>VA_k1=0.6_k2=0.4</vt:lpstr>
      <vt:lpstr>VA_k1=0.7_k2=0.3</vt:lpstr>
      <vt:lpstr>VA_k1=0.8_k2=0.2</vt:lpstr>
      <vt:lpstr>VA_k1=0.9_k2=0.1</vt:lpstr>
      <vt:lpstr>VA_k1=1.0_k2=0.0</vt:lpstr>
      <vt:lpstr>DAT</vt:lpstr>
      <vt:lpstr>'DATA FITTING (2S)'!hb</vt:lpstr>
      <vt:lpstr>'VA_k1=0.0_k2=1.0'!hb</vt:lpstr>
      <vt:lpstr>'VA_k1=0.1_k2=0.9'!hb</vt:lpstr>
      <vt:lpstr>'VA_k1=0.2_k2=0.8'!hb</vt:lpstr>
      <vt:lpstr>'VA_k1=0.3_k2=0.7'!hb</vt:lpstr>
      <vt:lpstr>'VA_k1=0.4_k2=0.6'!hb</vt:lpstr>
      <vt:lpstr>'VA_k1=0.5_k2=0.5'!hb</vt:lpstr>
      <vt:lpstr>'VA_k1=0.6_k2=0.4'!hb</vt:lpstr>
      <vt:lpstr>'VA_k1=0.7_k2=0.3'!hb</vt:lpstr>
      <vt:lpstr>'VA_k1=0.8_k2=0.2'!hb</vt:lpstr>
      <vt:lpstr>'VA_k1=0.9_k2=0.1'!hb</vt:lpstr>
      <vt:lpstr>'VA_k1=1.0_k2=0.0'!hb</vt:lpstr>
      <vt:lpstr>'VACCINATION ANALYSIS (PH ONLY)'!hb</vt:lpstr>
      <vt:lpstr>'VACCINATION ANALYSIS_NOVAC'!hb</vt:lpstr>
      <vt:lpstr>'DATA FITTING (2S)'!hs</vt:lpstr>
      <vt:lpstr>'VA_k1=0.0_k2=1.0'!hs</vt:lpstr>
      <vt:lpstr>'VA_k1=0.1_k2=0.9'!hs</vt:lpstr>
      <vt:lpstr>'VA_k1=0.2_k2=0.8'!hs</vt:lpstr>
      <vt:lpstr>'VA_k1=0.3_k2=0.7'!hs</vt:lpstr>
      <vt:lpstr>'VA_k1=0.4_k2=0.6'!hs</vt:lpstr>
      <vt:lpstr>'VA_k1=0.5_k2=0.5'!hs</vt:lpstr>
      <vt:lpstr>'VA_k1=0.6_k2=0.4'!hs</vt:lpstr>
      <vt:lpstr>'VA_k1=0.7_k2=0.3'!hs</vt:lpstr>
      <vt:lpstr>'VA_k1=0.8_k2=0.2'!hs</vt:lpstr>
      <vt:lpstr>'VA_k1=0.9_k2=0.1'!hs</vt:lpstr>
      <vt:lpstr>'VA_k1=1.0_k2=0.0'!hs</vt:lpstr>
      <vt:lpstr>'VACCINATION ANALYSIS'!hs</vt:lpstr>
      <vt:lpstr>'VACCINATION ANALYSIS (PH ONLY)'!hs</vt:lpstr>
      <vt:lpstr>'VACCINATION ANALYSIS_NOVAC'!hs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Allan Paolo</dc:creator>
  <cp:lastModifiedBy>Allan Paolo</cp:lastModifiedBy>
  <dcterms:created xsi:type="dcterms:W3CDTF">2021-03-26T18:01:17Z</dcterms:created>
  <dcterms:modified xsi:type="dcterms:W3CDTF">2021-07-14T18:26:34Z</dcterms:modified>
</cp:coreProperties>
</file>