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/>
  </bookViews>
  <sheets>
    <sheet name="rashkin classifier" sheetId="1" r:id="rId1"/>
    <sheet name="liar classifier" sheetId="2" r:id="rId2"/>
    <sheet name="data statistics summary" sheetId="3" r:id="rId3"/>
    <sheet name="LWIC+LEXICON feature analysis" sheetId="12" r:id="rId4"/>
    <sheet name="Sheet2" sheetId="13" r:id="rId5"/>
    <sheet name="CNN 1 500" sheetId="5" r:id="rId6"/>
    <sheet name="CNN 2 500" sheetId="4" r:id="rId7"/>
    <sheet name="CNN1 1000" sheetId="6" r:id="rId8"/>
    <sheet name="CNN2 1000" sheetId="7" r:id="rId9"/>
    <sheet name="CNN binary" sheetId="8" r:id="rId10"/>
    <sheet name="TF-IDF" sheetId="11" r:id="rId11"/>
    <sheet name="Misinf detection results table" sheetId="10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B57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2" i="12"/>
  <c r="G2" i="11"/>
  <c r="H2" i="11"/>
  <c r="G3" i="11"/>
  <c r="H3" i="11"/>
  <c r="G4" i="11"/>
  <c r="H4" i="11"/>
  <c r="G5" i="11"/>
  <c r="H5" i="11"/>
  <c r="G6" i="11"/>
  <c r="H6" i="11"/>
  <c r="H7" i="11"/>
  <c r="B7" i="11"/>
  <c r="C7" i="11"/>
  <c r="D7" i="11"/>
  <c r="E7" i="11"/>
  <c r="F7" i="11"/>
  <c r="G7" i="11"/>
  <c r="L47" i="8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</calcChain>
</file>

<file path=xl/sharedStrings.xml><?xml version="1.0" encoding="utf-8"?>
<sst xmlns="http://schemas.openxmlformats.org/spreadsheetml/2006/main" count="1377" uniqueCount="513">
  <si>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</si>
  <si>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</si>
  <si>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</si>
  <si>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</si>
  <si>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</si>
  <si>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</si>
  <si>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</si>
  <si>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</si>
  <si>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</si>
  <si>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</si>
  <si>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</si>
  <si>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</si>
  <si>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</si>
  <si>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</si>
  <si>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</si>
  <si>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</si>
  <si>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</si>
  <si>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</si>
  <si>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</si>
  <si>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</si>
  <si>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</si>
  <si>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</si>
  <si>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</si>
  <si>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</si>
  <si>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</si>
  <si>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</si>
  <si>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</si>
  <si>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</si>
  <si>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</si>
  <si>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</si>
  <si>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</si>
  <si>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</si>
  <si>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</si>
  <si>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</si>
  <si>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</si>
  <si>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</si>
  <si>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</si>
  <si>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</si>
  <si>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</si>
  <si>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</si>
  <si>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</si>
  <si>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</si>
  <si>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</si>
  <si>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</si>
  <si>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</si>
  <si>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</si>
  <si>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</si>
  <si>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</si>
  <si>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</si>
  <si>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</si>
  <si>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</si>
  <si>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</si>
  <si>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</si>
  <si>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</si>
  <si>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</si>
  <si>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</si>
  <si>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</si>
  <si>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</si>
  <si>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</si>
  <si>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</si>
  <si>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</si>
  <si>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</si>
  <si>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</si>
  <si>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</si>
  <si>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</si>
  <si>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</si>
  <si>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</si>
  <si>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</si>
  <si>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</si>
  <si>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</si>
  <si>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</si>
  <si>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</si>
  <si>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</si>
  <si>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</si>
  <si>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</si>
  <si>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</si>
  <si>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</si>
  <si>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</si>
  <si>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</si>
  <si>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</si>
  <si>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</si>
  <si>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</si>
  <si>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</si>
  <si>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</si>
  <si>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</si>
  <si>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</si>
  <si>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</si>
  <si>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</si>
  <si>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</si>
  <si>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</si>
  <si>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</si>
  <si>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</si>
  <si>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</si>
  <si>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</si>
  <si>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</si>
  <si>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</si>
  <si>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</si>
  <si>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</si>
  <si>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</si>
  <si>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</si>
  <si>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</si>
  <si>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</si>
  <si>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</si>
  <si>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</si>
  <si>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</si>
  <si>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</si>
  <si>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</si>
  <si>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</si>
  <si>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</si>
  <si>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</si>
  <si>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</si>
  <si>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</si>
  <si>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</si>
  <si>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</si>
  <si>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</si>
  <si>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</si>
  <si>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</si>
  <si>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</si>
  <si>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</si>
  <si>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</si>
  <si>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</si>
  <si>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</si>
  <si>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</si>
  <si>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</si>
  <si>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</si>
  <si>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</si>
  <si>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</si>
  <si>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</si>
  <si>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</si>
  <si>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</si>
  <si>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</si>
  <si>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</si>
  <si>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</si>
  <si>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</si>
  <si>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</si>
  <si>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</si>
  <si>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</si>
  <si>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</si>
  <si>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</si>
  <si>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</si>
  <si>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</si>
  <si>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</si>
  <si>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</si>
  <si>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</si>
  <si>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</si>
  <si>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</si>
  <si>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</si>
  <si>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</si>
  <si>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</si>
  <si>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</si>
  <si>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</si>
  <si>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</si>
  <si>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</si>
  <si>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</si>
  <si>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</si>
  <si>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</si>
  <si>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</si>
  <si>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</si>
  <si>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</si>
  <si>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</si>
  <si>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</si>
  <si>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</si>
  <si>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</si>
  <si>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</si>
  <si>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</si>
  <si>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</si>
  <si>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</si>
  <si>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</si>
  <si>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</si>
  <si>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</si>
  <si>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</si>
  <si>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</si>
  <si>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</si>
  <si>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</si>
  <si>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</si>
  <si>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</si>
  <si>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</si>
  <si>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</si>
  <si>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</si>
  <si>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</si>
  <si>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</si>
  <si>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</si>
  <si>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</si>
  <si>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</si>
  <si>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</si>
  <si>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</si>
  <si>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</si>
  <si>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</si>
  <si>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</si>
  <si>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</si>
  <si>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</si>
  <si>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</si>
  <si>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</si>
  <si>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</si>
  <si>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</si>
  <si>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</si>
  <si>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</si>
  <si>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</si>
  <si>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</si>
  <si>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</si>
  <si>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</si>
  <si>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</si>
  <si>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</si>
  <si>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</si>
  <si>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</si>
  <si>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</si>
  <si>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</si>
  <si>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</si>
  <si>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</si>
  <si>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</si>
  <si>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</si>
  <si>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</si>
  <si>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</si>
  <si>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</si>
  <si>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</si>
  <si>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</si>
  <si>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</si>
  <si>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</si>
  <si>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</si>
  <si>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</si>
  <si>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</si>
  <si>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</si>
  <si>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</si>
  <si>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</si>
  <si>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</si>
  <si>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</si>
  <si>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</si>
  <si>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</si>
  <si>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</si>
  <si>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</si>
  <si>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</si>
  <si>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</si>
  <si>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</si>
  <si>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</si>
  <si>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</si>
  <si>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</si>
  <si>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</si>
  <si>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</si>
  <si>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</si>
  <si>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</si>
  <si>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</si>
  <si>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</si>
  <si>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</si>
  <si>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</si>
  <si>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</si>
  <si>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</si>
  <si>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</si>
  <si>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</si>
  <si>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</si>
  <si>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</si>
  <si>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</si>
  <si>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</si>
  <si>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</si>
  <si>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</si>
  <si>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</si>
  <si>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</si>
  <si>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</si>
  <si>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</si>
  <si>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</si>
  <si>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</si>
  <si>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</si>
  <si>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</si>
  <si>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</si>
  <si>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</si>
  <si>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</si>
  <si>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</si>
  <si>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</si>
  <si>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</si>
  <si>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</si>
  <si>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</si>
  <si>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</si>
  <si>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</si>
  <si>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</si>
  <si>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</si>
  <si>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</si>
  <si>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</si>
  <si>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</si>
  <si>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</si>
  <si>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</si>
  <si>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</si>
  <si>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</si>
  <si>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</si>
  <si>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</si>
  <si>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</si>
  <si>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</si>
  <si>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</si>
  <si>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</si>
  <si>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</si>
  <si>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</si>
  <si>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</si>
  <si>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</si>
  <si>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</si>
  <si>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</si>
  <si>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</si>
  <si>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</si>
  <si>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</si>
  <si>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</si>
  <si>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</si>
  <si>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</si>
  <si>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</si>
  <si>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</si>
  <si>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</si>
  <si>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</si>
  <si>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</si>
  <si>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</si>
  <si>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</si>
  <si>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</si>
  <si>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</si>
  <si>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</si>
  <si>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</si>
  <si>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</si>
  <si>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</si>
  <si>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</si>
  <si>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</si>
  <si>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</si>
  <si>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</si>
  <si>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</si>
  <si>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</si>
  <si>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</si>
  <si>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</si>
  <si>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</si>
  <si>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</si>
  <si>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</si>
  <si>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</si>
  <si>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</si>
  <si>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</si>
  <si>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</si>
  <si>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</si>
  <si>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</si>
  <si>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</si>
  <si>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</si>
  <si>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</si>
  <si>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</si>
  <si>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</si>
  <si>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</si>
  <si>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</si>
  <si>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</si>
  <si>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</si>
  <si>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</si>
  <si>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</si>
  <si>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</si>
  <si>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</si>
  <si>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</si>
  <si>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</si>
  <si>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</si>
  <si>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</si>
  <si>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</si>
  <si>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</si>
  <si>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</si>
  <si>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</si>
  <si>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</si>
  <si>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</si>
  <si>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</si>
  <si>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</si>
  <si>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</si>
  <si>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</si>
  <si>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</si>
  <si>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</si>
  <si>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</si>
  <si>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</si>
  <si>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</si>
  <si>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</si>
  <si>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</si>
  <si>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</si>
  <si>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</si>
  <si>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</si>
  <si>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</si>
  <si>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</si>
  <si>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</si>
  <si>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</si>
  <si>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</si>
  <si>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</si>
  <si>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</si>
  <si>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</si>
  <si>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</si>
  <si>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</si>
  <si>
    <t>5-way with TFIDF NB</t>
  </si>
  <si>
    <t>Total of predicted labels (indicative of bias)</t>
  </si>
  <si>
    <t>Accuracy per class</t>
  </si>
  <si>
    <t xml:space="preserve">Test items per class </t>
  </si>
  <si>
    <t>act_adverbs.txt</t>
  </si>
  <si>
    <t>assertives_hooper1975.txt</t>
  </si>
  <si>
    <t>comparative_forms.txt</t>
  </si>
  <si>
    <t>factives_hooper1975.txt</t>
  </si>
  <si>
    <t>hedges_hyland2005.txt</t>
  </si>
  <si>
    <t>implicatives_karttunen1971.txt</t>
  </si>
  <si>
    <t>manner_adverbs.txt</t>
  </si>
  <si>
    <t>modal_adverbs.txt</t>
  </si>
  <si>
    <t>negative-HuLui.txt</t>
  </si>
  <si>
    <t>negative_mpqa.txt</t>
  </si>
  <si>
    <t>neutral_mpqa.txt</t>
  </si>
  <si>
    <t>posative_mpqa.txt</t>
  </si>
  <si>
    <t>positive-HuLui.txt</t>
  </si>
  <si>
    <t>report_verbs.txt</t>
  </si>
  <si>
    <t>superlative_forms.txt</t>
  </si>
  <si>
    <t>Analytic</t>
  </si>
  <si>
    <t>Clout</t>
  </si>
  <si>
    <t>Authentic</t>
  </si>
  <si>
    <t>Tone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</si>
  <si>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</si>
  <si>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</si>
  <si>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</si>
  <si>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</si>
  <si>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</si>
  <si>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</si>
  <si>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</si>
  <si>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</si>
  <si>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</si>
  <si>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</si>
  <si>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</si>
  <si>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</si>
  <si>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</si>
  <si>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</si>
  <si>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</si>
  <si>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</si>
  <si>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</si>
  <si>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</si>
  <si>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</si>
  <si>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</si>
  <si>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</si>
  <si>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</si>
  <si>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</si>
  <si>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</si>
  <si>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</si>
  <si>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</si>
  <si>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</si>
  <si>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</si>
  <si>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</si>
  <si>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</si>
  <si>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</si>
  <si>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</si>
  <si>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</si>
  <si>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</si>
  <si>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</si>
  <si>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</si>
  <si>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</si>
  <si>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</si>
  <si>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</si>
  <si>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</si>
  <si>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</si>
  <si>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</si>
  <si>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</si>
  <si>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</si>
  <si>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</si>
  <si>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</si>
  <si>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</si>
  <si>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</si>
  <si>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</si>
  <si>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</si>
  <si>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</si>
  <si>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</si>
  <si>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</si>
  <si>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</si>
  <si>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</si>
  <si>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</si>
  <si>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</si>
  <si>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</si>
  <si>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</si>
  <si>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</si>
  <si>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</si>
  <si>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</si>
  <si>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</si>
  <si>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</si>
  <si>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</si>
  <si>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</si>
  <si>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</si>
  <si>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</si>
  <si>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</si>
  <si>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</si>
  <si>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</si>
  <si>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</si>
  <si>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</si>
  <si>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</si>
  <si>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</si>
  <si>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Ratio of class 1 to class 2 (in True to False news text)</t>
  </si>
  <si>
    <t>Lexicon size</t>
  </si>
  <si>
    <t>1/Ratio</t>
  </si>
  <si>
    <t>Category</t>
  </si>
  <si>
    <t>report_verbs (lexicon)</t>
  </si>
  <si>
    <t>Usage in True to False News</t>
  </si>
  <si>
    <t>Usage in False to True</t>
  </si>
  <si>
    <t>he, him, his, she, her, hers</t>
  </si>
  <si>
    <t>boy, boyfriend, brother, dad</t>
  </si>
  <si>
    <t>listen, load, opera, say, speak</t>
  </si>
  <si>
    <t>acne, dr, salty,spine, insulin, pork</t>
  </si>
  <si>
    <t>bones, thirsty, face, hairy, tendon, heart</t>
  </si>
  <si>
    <t>pain, pill, alive, overweigth, coma, heals</t>
  </si>
  <si>
    <t>demon, soul, god, holy, sunni, mecca</t>
  </si>
  <si>
    <t>taste, tea, wines, water, cream, eat</t>
  </si>
  <si>
    <t>plz, atm, yea, gunna, btw, retweet, fb</t>
  </si>
  <si>
    <t>absolutely, awesome, yea, agree, ok</t>
  </si>
  <si>
    <t>answer, ask, decide, describe, acknowledge, learn</t>
  </si>
  <si>
    <t>Example words</t>
  </si>
  <si>
    <t>SheHe</t>
  </si>
  <si>
    <t>bi, gay, sexual, nude, aids, viagra</t>
  </si>
  <si>
    <t>1.0    0.015892</t>
  </si>
  <si>
    <t>2.0    0.012535</t>
  </si>
  <si>
    <t>Name: 52, dtype: float64</t>
  </si>
  <si>
    <t>Male</t>
  </si>
  <si>
    <t>Female</t>
  </si>
  <si>
    <t>key</t>
  </si>
  <si>
    <t>1.0    0.007291</t>
  </si>
  <si>
    <t>2.0    0.007118</t>
  </si>
  <si>
    <t>Name: 51, dtype: float64</t>
  </si>
  <si>
    <t>Big sample</t>
  </si>
  <si>
    <t>Training data</t>
  </si>
  <si>
    <t>Random baseline</t>
  </si>
  <si>
    <t>Linguistic baseline (TF-IDF)</t>
  </si>
  <si>
    <t>Binary classification</t>
  </si>
  <si>
    <t>Fine-grain classification</t>
  </si>
  <si>
    <t>Deep Learning model (CNN)</t>
  </si>
  <si>
    <t>Trained on Rashkin xtrain/Tested on our rumor-v02 (EXPECTED)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</si>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</sst>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438800"/>
        <c:axId val="1529339536"/>
      </c:barChart>
      <c:catAx>
        <c:axId val="14164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39536"/>
        <c:crosses val="autoZero"/>
        <c:auto val="1"/>
        <c:lblAlgn val="ctr"/>
        <c:lblOffset val="100"/>
        <c:noMultiLvlLbl val="0"/>
      </c:catAx>
      <c:valAx>
        <c:axId val="15293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Classification accuracy</a:t>
            </a:r>
          </a:p>
        </c:rich>
      </c:tx>
      <c:layout>
        <c:manualLayout>
          <c:xMode val="edge"/>
          <c:yMode val="edge"/>
          <c:x val="0.784867718871743"/>
          <c:y val="0.6574074074074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'Misinf detection results table'!$B$11</c:f>
              <c:strCache>
                <c:ptCount val="1"/>
                <c:pt idx="0">
                  <c:v>Fine-grain 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table'!$B$12:$B$14</c:f>
              <c:numCache>
                <c:formatCode>General</c:formatCode>
                <c:ptCount val="3"/>
                <c:pt idx="0">
                  <c:v>20.0</c:v>
                </c:pt>
                <c:pt idx="1">
                  <c:v>57.0</c:v>
                </c:pt>
                <c:pt idx="2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'Misinf detection results table'!$C$11</c:f>
              <c:strCache>
                <c:ptCount val="1"/>
                <c:pt idx="0">
                  <c:v>Binary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table'!$C$12:$C$14</c:f>
              <c:numCache>
                <c:formatCode>General</c:formatCode>
                <c:ptCount val="3"/>
                <c:pt idx="0">
                  <c:v>50.0</c:v>
                </c:pt>
                <c:pt idx="1">
                  <c:v>77.0</c:v>
                </c:pt>
                <c:pt idx="2">
                  <c:v>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770464"/>
        <c:axId val="1146772784"/>
      </c:barChart>
      <c:catAx>
        <c:axId val="114677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72784"/>
        <c:crosses val="autoZero"/>
        <c:auto val="1"/>
        <c:lblAlgn val="ctr"/>
        <c:lblOffset val="100"/>
        <c:noMultiLvlLbl val="0"/>
      </c:catAx>
      <c:valAx>
        <c:axId val="11467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524816"/>
        <c:axId val="1146527376"/>
      </c:barChart>
      <c:catAx>
        <c:axId val="11465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27376"/>
        <c:crosses val="autoZero"/>
        <c:auto val="1"/>
        <c:lblAlgn val="ctr"/>
        <c:lblOffset val="100"/>
        <c:noMultiLvlLbl val="0"/>
      </c:catAx>
      <c:valAx>
        <c:axId val="11465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519504"/>
        <c:axId val="1146655904"/>
      </c:barChart>
      <c:catAx>
        <c:axId val="11465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55904"/>
        <c:crosses val="autoZero"/>
        <c:auto val="1"/>
        <c:lblAlgn val="ctr"/>
        <c:lblOffset val="100"/>
        <c:noMultiLvlLbl val="0"/>
      </c:catAx>
      <c:valAx>
        <c:axId val="11466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873792"/>
        <c:axId val="1148672320"/>
      </c:barChart>
      <c:catAx>
        <c:axId val="1148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72320"/>
        <c:crosses val="autoZero"/>
        <c:auto val="1"/>
        <c:lblAlgn val="ctr"/>
        <c:lblOffset val="100"/>
        <c:noMultiLvlLbl val="0"/>
      </c:catAx>
      <c:valAx>
        <c:axId val="11486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683968"/>
        <c:axId val="1146686800"/>
      </c:barChart>
      <c:catAx>
        <c:axId val="11466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86800"/>
        <c:crosses val="autoZero"/>
        <c:auto val="1"/>
        <c:lblAlgn val="ctr"/>
        <c:lblOffset val="100"/>
        <c:noMultiLvlLbl val="0"/>
      </c:catAx>
      <c:valAx>
        <c:axId val="11466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738400"/>
        <c:axId val="1146880544"/>
      </c:barChart>
      <c:catAx>
        <c:axId val="11467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80544"/>
        <c:crosses val="autoZero"/>
        <c:auto val="1"/>
        <c:lblAlgn val="ctr"/>
        <c:lblOffset val="100"/>
        <c:noMultiLvlLbl val="0"/>
      </c:catAx>
      <c:valAx>
        <c:axId val="11468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907568"/>
        <c:axId val="1146860784"/>
      </c:barChart>
      <c:catAx>
        <c:axId val="15339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60784"/>
        <c:crosses val="autoZero"/>
        <c:auto val="1"/>
        <c:lblAlgn val="ctr"/>
        <c:lblOffset val="100"/>
        <c:noMultiLvlLbl val="0"/>
      </c:catAx>
      <c:valAx>
        <c:axId val="11468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904704"/>
        <c:axId val="1148906752"/>
      </c:barChart>
      <c:catAx>
        <c:axId val="11489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6752"/>
        <c:crosses val="autoZero"/>
        <c:auto val="1"/>
        <c:lblAlgn val="ctr"/>
        <c:lblOffset val="100"/>
        <c:noMultiLvlLbl val="0"/>
      </c:catAx>
      <c:valAx>
        <c:axId val="1148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5-way with TFIDF NB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'TF-IDF'!$B$1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'TF-IDF'!$B$2:$B$6</c:f>
              <c:numCache>
                <c:formatCode>General</c:formatCode>
                <c:ptCount val="5"/>
                <c:pt idx="0">
                  <c:v>111.0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'TF-IDF'!$C$1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'TF-IDF'!$C$2:$C$6</c:f>
              <c:numCache>
                <c:formatCode>General</c:formatCode>
                <c:ptCount val="5"/>
                <c:pt idx="0">
                  <c:v>18.0</c:v>
                </c:pt>
                <c:pt idx="1">
                  <c:v>149.0</c:v>
                </c:pt>
                <c:pt idx="2">
                  <c:v>36.0</c:v>
                </c:pt>
                <c:pt idx="3">
                  <c:v>23.0</c:v>
                </c:pt>
                <c:pt idx="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'TF-IDF'!$D$1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'TF-IDF'!$D$2:$D$6</c:f>
              <c:numCache>
                <c:formatCode>General</c:formatCode>
                <c:ptCount val="5"/>
                <c:pt idx="0">
                  <c:v>18.0</c:v>
                </c:pt>
                <c:pt idx="1">
                  <c:v>20.0</c:v>
                </c:pt>
                <c:pt idx="2">
                  <c:v>105.0</c:v>
                </c:pt>
                <c:pt idx="3">
                  <c:v>33.0</c:v>
                </c:pt>
                <c:pt idx="4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'TF-IDF'!$E$1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'TF-IDF'!$E$2:$E$6</c:f>
              <c:numCache>
                <c:formatCode>General</c:formatCode>
                <c:ptCount val="5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106.0</c:v>
                </c:pt>
                <c:pt idx="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'TF-IDF'!$F$1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'TF-IDF'!$F$2:$F$6</c:f>
              <c:numCache>
                <c:formatCode>General</c:formatCode>
                <c:ptCount val="5"/>
                <c:pt idx="0">
                  <c:v>31.0</c:v>
                </c:pt>
                <c:pt idx="1">
                  <c:v>14.0</c:v>
                </c:pt>
                <c:pt idx="2">
                  <c:v>28.0</c:v>
                </c:pt>
                <c:pt idx="3">
                  <c:v>32.0</c:v>
                </c:pt>
                <c:pt idx="4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174880"/>
        <c:axId val="1146176928"/>
      </c:barChart>
      <c:catAx>
        <c:axId val="11461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76928"/>
        <c:crosses val="autoZero"/>
        <c:auto val="1"/>
        <c:lblAlgn val="ctr"/>
        <c:lblOffset val="100"/>
        <c:noMultiLvlLbl val="0"/>
      </c:catAx>
      <c:valAx>
        <c:axId val="1146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47</xdr:row>
      <xdr:rowOff>177800</xdr:rowOff>
    </xdr:from>
    <xdr:to>
      <xdr:col>19</xdr:col>
      <xdr:colOff>0</xdr:colOff>
      <xdr:row>63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47</xdr:row>
      <xdr:rowOff>152400</xdr:rowOff>
    </xdr:from>
    <xdr:to>
      <xdr:col>11</xdr:col>
      <xdr:colOff>533400</xdr:colOff>
      <xdr:row>63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31</xdr:row>
      <xdr:rowOff>25400</xdr:rowOff>
    </xdr:from>
    <xdr:to>
      <xdr:col>11</xdr:col>
      <xdr:colOff>520700</xdr:colOff>
      <xdr:row>47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641350</xdr:colOff>
      <xdr:row>31</xdr:row>
      <xdr:rowOff>101600</xdr:rowOff>
    </xdr:from>
    <xdr:to>
      <xdr:col>19</xdr:col>
      <xdr:colOff>38100</xdr:colOff>
      <xdr:row>47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152400</xdr:rowOff>
    </xdr:from>
    <xdr:to>
      <xdr:col>13</xdr:col>
      <xdr:colOff>558800</xdr:colOff>
      <xdr:row>13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364067</xdr:colOff>
      <xdr:row>16</xdr:row>
      <xdr:rowOff>131233</xdr:rowOff>
    </xdr:from>
    <xdr:to>
      <xdr:col>4</xdr:col>
      <xdr:colOff>1701801</xdr:colOff>
      <xdr:row>30</xdr:row>
      <xdr:rowOff>29633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C33" workbookViewId="0">
      <selection activeCell="T61" sqref="T61"/>
    </sheetView>
  </sheetViews>
  <sheetFormatPr baseColWidth="10" defaultRowHeight="16" x14ac:dyDescent="0.2"/>
  <cols>
    <col min="1" max="1" width="59" customWidth="1"/>
    <col min="2" max="2" width="29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6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6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6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6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6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6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6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6" x14ac:dyDescent="0.2">
      <c r="A42" t="s">
        <v>1</v>
      </c>
      <c r="B42">
        <v>139</v>
      </c>
      <c r="C42">
        <v>97</v>
      </c>
      <c r="D42">
        <v>49</v>
      </c>
      <c r="E42">
        <v>58</v>
      </c>
    </row>
    <row r="43" spans="1:6" x14ac:dyDescent="0.2">
      <c r="A43" t="s">
        <v>2</v>
      </c>
      <c r="B43">
        <v>540</v>
      </c>
      <c r="C43">
        <v>422</v>
      </c>
      <c r="D43">
        <v>160</v>
      </c>
      <c r="E43">
        <v>254</v>
      </c>
    </row>
    <row r="44" spans="1:6" x14ac:dyDescent="0.2">
      <c r="A44" t="s">
        <v>3</v>
      </c>
      <c r="B44">
        <v>651</v>
      </c>
      <c r="C44">
        <v>497</v>
      </c>
      <c r="D44">
        <v>214</v>
      </c>
      <c r="E44">
        <v>345</v>
      </c>
    </row>
    <row r="45" spans="1:6" x14ac:dyDescent="0.2">
      <c r="A45" t="s">
        <v>4</v>
      </c>
      <c r="B45">
        <v>1307</v>
      </c>
      <c r="C45">
        <v>1199</v>
      </c>
      <c r="D45">
        <v>557</v>
      </c>
      <c r="E45">
        <v>776</v>
      </c>
    </row>
    <row r="46" spans="1:6" x14ac:dyDescent="0.2">
      <c r="A46" t="s">
        <v>5</v>
      </c>
      <c r="B46">
        <v>176</v>
      </c>
      <c r="C46">
        <v>154</v>
      </c>
      <c r="D46">
        <v>44</v>
      </c>
      <c r="E46">
        <v>166</v>
      </c>
    </row>
    <row r="48" spans="1:6" x14ac:dyDescent="0.2">
      <c r="A48" s="2" t="s">
        <v>511</v>
      </c>
      <c r="B48" s="2" t="s">
        <v>9</v>
      </c>
      <c r="C48" s="2" t="s">
        <v>10</v>
      </c>
      <c r="D48" s="2" t="s">
        <v>7</v>
      </c>
      <c r="E48" s="2" t="s">
        <v>8</v>
      </c>
      <c r="F48" s="2" t="s">
        <v>512</v>
      </c>
    </row>
    <row r="49" spans="1:6" x14ac:dyDescent="0.2">
      <c r="A49" s="2" t="s">
        <v>0</v>
      </c>
      <c r="B49" s="2">
        <f>B55*F49/F55</f>
        <v>331.08860614397065</v>
      </c>
      <c r="C49" s="2">
        <f>C55*F49/F55</f>
        <v>269.46377808344795</v>
      </c>
      <c r="D49" s="2">
        <f>D55*F49/F55</f>
        <v>127.35797799174691</v>
      </c>
      <c r="E49" s="2">
        <f>E55*F49/F55</f>
        <v>191.08963778083449</v>
      </c>
      <c r="F49" s="1">
        <v>919</v>
      </c>
    </row>
    <row r="50" spans="1:6" x14ac:dyDescent="0.2">
      <c r="A50" s="2" t="s">
        <v>1</v>
      </c>
      <c r="B50" s="2">
        <f>B55*F50/F55</f>
        <v>123.57278771205868</v>
      </c>
      <c r="C50" s="2">
        <f>C55*F50/F55</f>
        <v>100.57244383310407</v>
      </c>
      <c r="D50" s="2">
        <f>D55*F50/F55</f>
        <v>47.534044016506186</v>
      </c>
      <c r="E50" s="2">
        <f>E55*F50/F55</f>
        <v>71.320724438331041</v>
      </c>
      <c r="F50" s="1">
        <v>343</v>
      </c>
    </row>
    <row r="51" spans="1:6" x14ac:dyDescent="0.2">
      <c r="A51" s="2" t="s">
        <v>2</v>
      </c>
      <c r="B51" s="2">
        <f>B55*F51/F55</f>
        <v>495.7322329206786</v>
      </c>
      <c r="C51" s="2">
        <f>C55*F51/F55</f>
        <v>403.46263182026593</v>
      </c>
      <c r="D51" s="2">
        <f>D55*F51/F55</f>
        <v>190.69050894085282</v>
      </c>
      <c r="E51" s="2">
        <f>E55*F51/F55</f>
        <v>286.11462631820268</v>
      </c>
      <c r="F51" s="1">
        <v>1376</v>
      </c>
    </row>
    <row r="52" spans="1:6" x14ac:dyDescent="0.2">
      <c r="A52" s="2" t="s">
        <v>3</v>
      </c>
      <c r="B52" s="2">
        <f>B55*F52/F55</f>
        <v>614.98177441540577</v>
      </c>
      <c r="C52" s="2">
        <f>C55*F52/F55</f>
        <v>500.5165061898212</v>
      </c>
      <c r="D52" s="2">
        <f>D55*F52/F55</f>
        <v>236.56155433287483</v>
      </c>
      <c r="E52" s="2">
        <f>E55*F52/F55</f>
        <v>354.9401650618982</v>
      </c>
      <c r="F52" s="1">
        <v>1707</v>
      </c>
    </row>
    <row r="53" spans="1:6" x14ac:dyDescent="0.2">
      <c r="A53" s="2" t="s">
        <v>4</v>
      </c>
      <c r="B53" s="2">
        <f>B55*F53/F55</f>
        <v>1383.0785190279689</v>
      </c>
      <c r="C53" s="2">
        <f>C55*F53/F55</f>
        <v>1125.6490142136633</v>
      </c>
      <c r="D53" s="2">
        <f>D55*F53/F55</f>
        <v>532.02097661623111</v>
      </c>
      <c r="E53" s="2">
        <f>E55*F53/F55</f>
        <v>798.25149014213662</v>
      </c>
      <c r="F53" s="1">
        <v>3839</v>
      </c>
    </row>
    <row r="54" spans="1:6" x14ac:dyDescent="0.2">
      <c r="A54" s="2" t="s">
        <v>5</v>
      </c>
      <c r="B54" s="2">
        <f>B55*F54/F55</f>
        <v>194.54607977991748</v>
      </c>
      <c r="C54" s="2">
        <f>C55*F54/F55</f>
        <v>158.33562585969739</v>
      </c>
      <c r="D54" s="2">
        <f>D55*F54/F55</f>
        <v>74.834938101788168</v>
      </c>
      <c r="E54" s="2">
        <f>E55*F54/F55</f>
        <v>112.28335625859697</v>
      </c>
      <c r="F54" s="1">
        <v>540</v>
      </c>
    </row>
    <row r="55" spans="1:6" x14ac:dyDescent="0.2">
      <c r="A55" s="2" t="s">
        <v>512</v>
      </c>
      <c r="B55" s="26">
        <v>3143</v>
      </c>
      <c r="C55" s="26">
        <v>2558</v>
      </c>
      <c r="D55" s="26">
        <v>1209</v>
      </c>
      <c r="E55" s="26">
        <v>1814</v>
      </c>
      <c r="F55" s="26">
        <v>8724</v>
      </c>
    </row>
    <row r="57" spans="1:6" x14ac:dyDescent="0.2">
      <c r="B57">
        <f>CHITEST(B41:E46,B49:E54)</f>
        <v>9.5721715604234106E-20</v>
      </c>
    </row>
    <row r="58" spans="1:6" x14ac:dyDescent="0.2">
      <c r="B58">
        <f>CHITEST(B42:E44,B50:E52)</f>
        <v>9.8277189247762578E-4</v>
      </c>
    </row>
    <row r="65" spans="1:5" x14ac:dyDescent="0.2"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6" zoomScale="125" zoomScaleNormal="125" zoomScalePageLayoutView="125" workbookViewId="0">
      <selection activeCell="A52" sqref="A52:A106"/>
    </sheetView>
  </sheetViews>
  <sheetFormatPr baseColWidth="10" defaultRowHeight="16" x14ac:dyDescent="0.2"/>
  <cols>
    <col min="1" max="1" width="81.6640625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338</v>
      </c>
      <c r="I21">
        <v>0.997857142857142</v>
      </c>
      <c r="J21" t="s">
        <v>339</v>
      </c>
      <c r="K21">
        <v>0.75749999999999995</v>
      </c>
      <c r="L21" t="s">
        <v>340</v>
      </c>
      <c r="M21">
        <v>0.745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341</v>
      </c>
      <c r="I22">
        <v>0.99821428571428505</v>
      </c>
      <c r="J22" t="s">
        <v>342</v>
      </c>
      <c r="K22">
        <v>0.76624999999999999</v>
      </c>
      <c r="L22" t="s">
        <v>343</v>
      </c>
      <c r="M22">
        <v>0.74250000000000005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344</v>
      </c>
      <c r="I23">
        <v>0.997857142857142</v>
      </c>
      <c r="J23" t="s">
        <v>345</v>
      </c>
      <c r="K23">
        <v>0.755</v>
      </c>
      <c r="L23" t="s">
        <v>346</v>
      </c>
      <c r="M23">
        <v>0.73375000000000001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347</v>
      </c>
      <c r="I24">
        <v>0.997857142857142</v>
      </c>
      <c r="J24" t="s">
        <v>348</v>
      </c>
      <c r="K24">
        <v>0.755</v>
      </c>
      <c r="L24" t="s">
        <v>349</v>
      </c>
      <c r="M24">
        <v>0.73750000000000004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350</v>
      </c>
      <c r="I25">
        <v>0.997142857142857</v>
      </c>
      <c r="J25" t="s">
        <v>351</v>
      </c>
      <c r="K25">
        <v>0.76124999999999998</v>
      </c>
      <c r="L25" t="s">
        <v>352</v>
      </c>
      <c r="M25">
        <v>0.74250000000000005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 x14ac:dyDescent="0.2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 x14ac:dyDescent="0.2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353</v>
      </c>
      <c r="I36">
        <v>0.97892857142857104</v>
      </c>
      <c r="J36" t="s">
        <v>354</v>
      </c>
      <c r="K36">
        <v>0.73</v>
      </c>
      <c r="L36" t="s">
        <v>355</v>
      </c>
      <c r="M36">
        <v>0.70499999999999996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356</v>
      </c>
      <c r="I37">
        <v>0.997857142857142</v>
      </c>
      <c r="J37" t="s">
        <v>357</v>
      </c>
      <c r="K37">
        <v>0.74124999999999996</v>
      </c>
      <c r="L37" t="s">
        <v>358</v>
      </c>
      <c r="M37">
        <v>0.73624999999999996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359</v>
      </c>
      <c r="I38">
        <v>0.997142857142857</v>
      </c>
      <c r="J38" t="s">
        <v>360</v>
      </c>
      <c r="K38">
        <v>0.72624999999999995</v>
      </c>
      <c r="L38" t="s">
        <v>361</v>
      </c>
      <c r="M38">
        <v>0.71250000000000002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362</v>
      </c>
      <c r="I39">
        <v>0.997857142857142</v>
      </c>
      <c r="J39" t="s">
        <v>363</v>
      </c>
      <c r="K39">
        <v>0.74</v>
      </c>
      <c r="L39" t="s">
        <v>364</v>
      </c>
      <c r="M39">
        <v>0.72499999999999998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365</v>
      </c>
      <c r="I40">
        <v>0.99821428571428505</v>
      </c>
      <c r="J40" t="s">
        <v>366</v>
      </c>
      <c r="K40">
        <v>0.75249999999999995</v>
      </c>
      <c r="L40" t="s">
        <v>367</v>
      </c>
      <c r="M40">
        <v>0.73</v>
      </c>
    </row>
    <row r="41" spans="1:13" x14ac:dyDescent="0.2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 x14ac:dyDescent="0.2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 x14ac:dyDescent="0.2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 x14ac:dyDescent="0.2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 x14ac:dyDescent="0.2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 x14ac:dyDescent="0.2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 x14ac:dyDescent="0.2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 x14ac:dyDescent="0.2">
      <c r="A52" s="12"/>
    </row>
    <row r="53" spans="1:1" x14ac:dyDescent="0.2">
      <c r="A53" s="19"/>
    </row>
    <row r="54" spans="1:1" ht="18" x14ac:dyDescent="0.2">
      <c r="A54" s="13" t="s">
        <v>215</v>
      </c>
    </row>
    <row r="55" spans="1:1" ht="18" x14ac:dyDescent="0.2">
      <c r="A55" s="14" t="s">
        <v>216</v>
      </c>
    </row>
    <row r="56" spans="1:1" ht="18" x14ac:dyDescent="0.2">
      <c r="A56" s="15" t="s">
        <v>217</v>
      </c>
    </row>
    <row r="57" spans="1:1" ht="18" x14ac:dyDescent="0.2">
      <c r="A57" s="15" t="s">
        <v>218</v>
      </c>
    </row>
    <row r="58" spans="1:1" ht="18" x14ac:dyDescent="0.2">
      <c r="A58" s="15" t="s">
        <v>219</v>
      </c>
    </row>
    <row r="59" spans="1:1" ht="18" x14ac:dyDescent="0.2">
      <c r="A59" s="15" t="s">
        <v>220</v>
      </c>
    </row>
    <row r="60" spans="1:1" ht="18" x14ac:dyDescent="0.2">
      <c r="A60" s="16" t="s">
        <v>221</v>
      </c>
    </row>
    <row r="61" spans="1:1" ht="18" x14ac:dyDescent="0.2">
      <c r="A61" s="16" t="s">
        <v>222</v>
      </c>
    </row>
    <row r="62" spans="1:1" ht="18" x14ac:dyDescent="0.2">
      <c r="A62" s="16" t="s">
        <v>223</v>
      </c>
    </row>
    <row r="63" spans="1:1" ht="18" x14ac:dyDescent="0.2">
      <c r="A63" s="16" t="s">
        <v>224</v>
      </c>
    </row>
    <row r="64" spans="1:1" ht="18" x14ac:dyDescent="0.2">
      <c r="A64" s="16" t="s">
        <v>225</v>
      </c>
    </row>
    <row r="65" spans="1:1" ht="18" x14ac:dyDescent="0.2">
      <c r="A65" s="17" t="s">
        <v>226</v>
      </c>
    </row>
    <row r="66" spans="1:1" ht="18" x14ac:dyDescent="0.2">
      <c r="A66" s="17" t="s">
        <v>227</v>
      </c>
    </row>
    <row r="67" spans="1:1" ht="18" x14ac:dyDescent="0.2">
      <c r="A67" s="17" t="s">
        <v>228</v>
      </c>
    </row>
    <row r="68" spans="1:1" ht="18" x14ac:dyDescent="0.2">
      <c r="A68" s="16" t="s">
        <v>229</v>
      </c>
    </row>
    <row r="69" spans="1:1" ht="18" x14ac:dyDescent="0.2">
      <c r="A69" s="16" t="s">
        <v>230</v>
      </c>
    </row>
    <row r="70" spans="1:1" ht="18" x14ac:dyDescent="0.2">
      <c r="A70" s="16" t="s">
        <v>231</v>
      </c>
    </row>
    <row r="71" spans="1:1" ht="18" x14ac:dyDescent="0.2">
      <c r="A71" s="16" t="s">
        <v>232</v>
      </c>
    </row>
    <row r="72" spans="1:1" ht="18" x14ac:dyDescent="0.2">
      <c r="A72" s="16" t="s">
        <v>233</v>
      </c>
    </row>
    <row r="73" spans="1:1" ht="18" x14ac:dyDescent="0.2">
      <c r="A73" s="15" t="s">
        <v>234</v>
      </c>
    </row>
    <row r="74" spans="1:1" ht="18" x14ac:dyDescent="0.2">
      <c r="A74" s="15" t="s">
        <v>235</v>
      </c>
    </row>
    <row r="75" spans="1:1" ht="18" x14ac:dyDescent="0.2">
      <c r="A75" s="16" t="s">
        <v>236</v>
      </c>
    </row>
    <row r="76" spans="1:1" x14ac:dyDescent="0.2">
      <c r="A76" s="19"/>
    </row>
    <row r="77" spans="1:1" x14ac:dyDescent="0.2">
      <c r="A77" s="19"/>
    </row>
    <row r="78" spans="1:1" ht="18" x14ac:dyDescent="0.2">
      <c r="A78" s="13" t="s">
        <v>123</v>
      </c>
    </row>
    <row r="79" spans="1:1" ht="18" x14ac:dyDescent="0.2">
      <c r="A79" s="14" t="s">
        <v>124</v>
      </c>
    </row>
    <row r="80" spans="1:1" ht="18" x14ac:dyDescent="0.2">
      <c r="A80" s="15" t="s">
        <v>125</v>
      </c>
    </row>
    <row r="81" spans="1:1" ht="18" x14ac:dyDescent="0.2">
      <c r="A81" s="15" t="s">
        <v>126</v>
      </c>
    </row>
    <row r="82" spans="1:1" ht="18" x14ac:dyDescent="0.2">
      <c r="A82" s="15" t="s">
        <v>127</v>
      </c>
    </row>
    <row r="83" spans="1:1" ht="18" x14ac:dyDescent="0.2">
      <c r="A83" s="15" t="s">
        <v>128</v>
      </c>
    </row>
    <row r="84" spans="1:1" ht="18" x14ac:dyDescent="0.2">
      <c r="A84" s="16" t="s">
        <v>129</v>
      </c>
    </row>
    <row r="85" spans="1:1" ht="18" x14ac:dyDescent="0.2">
      <c r="A85" s="16" t="s">
        <v>261</v>
      </c>
    </row>
    <row r="86" spans="1:1" ht="18" x14ac:dyDescent="0.2">
      <c r="A86" s="16" t="s">
        <v>131</v>
      </c>
    </row>
    <row r="87" spans="1:1" ht="18" x14ac:dyDescent="0.2">
      <c r="A87" s="16" t="s">
        <v>132</v>
      </c>
    </row>
    <row r="88" spans="1:1" ht="18" x14ac:dyDescent="0.2">
      <c r="A88" s="16" t="s">
        <v>133</v>
      </c>
    </row>
    <row r="89" spans="1:1" ht="18" x14ac:dyDescent="0.2">
      <c r="A89" s="14" t="s">
        <v>134</v>
      </c>
    </row>
    <row r="90" spans="1:1" ht="18" x14ac:dyDescent="0.2">
      <c r="A90" s="16" t="s">
        <v>135</v>
      </c>
    </row>
    <row r="91" spans="1:1" ht="18" x14ac:dyDescent="0.2">
      <c r="A91" s="16" t="s">
        <v>136</v>
      </c>
    </row>
    <row r="92" spans="1:1" ht="18" x14ac:dyDescent="0.2">
      <c r="A92" s="16" t="s">
        <v>137</v>
      </c>
    </row>
    <row r="93" spans="1:1" ht="18" x14ac:dyDescent="0.2">
      <c r="A93" s="16" t="s">
        <v>138</v>
      </c>
    </row>
    <row r="94" spans="1:1" ht="18" x14ac:dyDescent="0.2">
      <c r="A94" s="16" t="s">
        <v>139</v>
      </c>
    </row>
    <row r="95" spans="1:1" ht="18" x14ac:dyDescent="0.2">
      <c r="A95" s="16" t="s">
        <v>140</v>
      </c>
    </row>
    <row r="96" spans="1:1" ht="18" x14ac:dyDescent="0.2">
      <c r="A96" s="17" t="s">
        <v>141</v>
      </c>
    </row>
    <row r="97" spans="1:1" ht="18" x14ac:dyDescent="0.2">
      <c r="A97" s="16" t="s">
        <v>142</v>
      </c>
    </row>
    <row r="98" spans="1:1" ht="18" x14ac:dyDescent="0.2">
      <c r="A98" s="16" t="s">
        <v>143</v>
      </c>
    </row>
    <row r="99" spans="1:1" ht="18" x14ac:dyDescent="0.2">
      <c r="A99" s="16" t="s">
        <v>262</v>
      </c>
    </row>
    <row r="100" spans="1:1" ht="18" x14ac:dyDescent="0.2">
      <c r="A100" s="16" t="s">
        <v>145</v>
      </c>
    </row>
    <row r="101" spans="1:1" ht="18" x14ac:dyDescent="0.2">
      <c r="A101" s="16" t="s">
        <v>146</v>
      </c>
    </row>
    <row r="102" spans="1:1" ht="18" x14ac:dyDescent="0.2">
      <c r="A102" s="16" t="s">
        <v>147</v>
      </c>
    </row>
    <row r="103" spans="1:1" ht="18" x14ac:dyDescent="0.2">
      <c r="A103" s="16" t="s">
        <v>148</v>
      </c>
    </row>
    <row r="104" spans="1:1" ht="18" x14ac:dyDescent="0.2">
      <c r="A104" s="15" t="s">
        <v>149</v>
      </c>
    </row>
    <row r="105" spans="1:1" ht="18" x14ac:dyDescent="0.2">
      <c r="A105" s="15" t="s">
        <v>150</v>
      </c>
    </row>
    <row r="106" spans="1:1" ht="18" x14ac:dyDescent="0.2">
      <c r="A106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3" sqref="I23"/>
    </sheetView>
  </sheetViews>
  <sheetFormatPr baseColWidth="10" defaultRowHeight="16" x14ac:dyDescent="0.2"/>
  <cols>
    <col min="1" max="1" width="47" customWidth="1"/>
    <col min="7" max="7" width="17" customWidth="1"/>
    <col min="8" max="8" width="16" customWidth="1"/>
  </cols>
  <sheetData>
    <row r="1" spans="1:8" ht="35" customHeight="1" x14ac:dyDescent="0.2">
      <c r="A1" t="s">
        <v>376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379</v>
      </c>
      <c r="H1" s="23" t="s">
        <v>378</v>
      </c>
    </row>
    <row r="2" spans="1:8" x14ac:dyDescent="0.2">
      <c r="A2" t="s">
        <v>12</v>
      </c>
      <c r="B2">
        <v>111</v>
      </c>
      <c r="C2">
        <v>18</v>
      </c>
      <c r="D2">
        <v>18</v>
      </c>
      <c r="E2">
        <v>22</v>
      </c>
      <c r="F2">
        <v>31</v>
      </c>
      <c r="G2">
        <f>SUM(B2:F2)</f>
        <v>200</v>
      </c>
      <c r="H2" s="23">
        <f>B2/G2</f>
        <v>0.55500000000000005</v>
      </c>
    </row>
    <row r="3" spans="1:8" x14ac:dyDescent="0.2">
      <c r="A3" t="s">
        <v>13</v>
      </c>
      <c r="B3">
        <v>4</v>
      </c>
      <c r="C3">
        <v>149</v>
      </c>
      <c r="D3">
        <v>20</v>
      </c>
      <c r="E3">
        <v>13</v>
      </c>
      <c r="F3">
        <v>14</v>
      </c>
      <c r="G3">
        <f t="shared" ref="G3:G7" si="0">SUM(B3:F3)</f>
        <v>200</v>
      </c>
      <c r="H3" s="23">
        <f>C3/G3</f>
        <v>0.745</v>
      </c>
    </row>
    <row r="4" spans="1:8" x14ac:dyDescent="0.2">
      <c r="A4" t="s">
        <v>14</v>
      </c>
      <c r="B4">
        <v>9</v>
      </c>
      <c r="C4">
        <v>36</v>
      </c>
      <c r="D4">
        <v>105</v>
      </c>
      <c r="E4">
        <v>22</v>
      </c>
      <c r="F4">
        <v>28</v>
      </c>
      <c r="G4">
        <f t="shared" si="0"/>
        <v>200</v>
      </c>
      <c r="H4" s="23">
        <f>D4/G4</f>
        <v>0.52500000000000002</v>
      </c>
    </row>
    <row r="5" spans="1:8" x14ac:dyDescent="0.2">
      <c r="A5" t="s">
        <v>3</v>
      </c>
      <c r="B5">
        <v>6</v>
      </c>
      <c r="C5">
        <v>23</v>
      </c>
      <c r="D5">
        <v>33</v>
      </c>
      <c r="E5">
        <v>106</v>
      </c>
      <c r="F5">
        <v>32</v>
      </c>
      <c r="G5">
        <f t="shared" si="0"/>
        <v>200</v>
      </c>
      <c r="H5" s="23">
        <f>E5/G5</f>
        <v>0.53</v>
      </c>
    </row>
    <row r="6" spans="1:8" x14ac:dyDescent="0.2">
      <c r="A6" t="s">
        <v>11</v>
      </c>
      <c r="B6">
        <v>13</v>
      </c>
      <c r="C6">
        <v>31</v>
      </c>
      <c r="D6">
        <v>26</v>
      </c>
      <c r="E6">
        <v>34</v>
      </c>
      <c r="F6">
        <v>96</v>
      </c>
      <c r="G6">
        <f t="shared" si="0"/>
        <v>200</v>
      </c>
      <c r="H6" s="23">
        <f>F6/G6</f>
        <v>0.48</v>
      </c>
    </row>
    <row r="7" spans="1:8" x14ac:dyDescent="0.2">
      <c r="A7" s="22" t="s">
        <v>377</v>
      </c>
      <c r="B7" s="22">
        <f>SUM(B2:B6)</f>
        <v>143</v>
      </c>
      <c r="C7" s="22">
        <f t="shared" ref="C7:F7" si="1">SUM(C2:C6)</f>
        <v>257</v>
      </c>
      <c r="D7" s="22">
        <f t="shared" si="1"/>
        <v>202</v>
      </c>
      <c r="E7" s="22">
        <f t="shared" si="1"/>
        <v>197</v>
      </c>
      <c r="F7" s="22">
        <f t="shared" si="1"/>
        <v>201</v>
      </c>
      <c r="G7">
        <f t="shared" si="0"/>
        <v>1000</v>
      </c>
      <c r="H7" s="24">
        <f>AVERAGE(H2:H6)</f>
        <v>0.56700000000000006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9" zoomScale="150" zoomScaleNormal="150" zoomScalePageLayoutView="150" workbookViewId="0">
      <selection activeCell="B14" sqref="B14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327</v>
      </c>
      <c r="B1" s="20" t="s">
        <v>329</v>
      </c>
      <c r="C1" s="20"/>
      <c r="D1" s="20" t="s">
        <v>330</v>
      </c>
      <c r="E1" s="20"/>
    </row>
    <row r="2" spans="1:5" x14ac:dyDescent="0.2">
      <c r="A2" s="20" t="s">
        <v>328</v>
      </c>
      <c r="B2" s="20" t="s">
        <v>331</v>
      </c>
      <c r="C2" s="20" t="s">
        <v>332</v>
      </c>
      <c r="D2" s="20" t="s">
        <v>331</v>
      </c>
      <c r="E2" s="20" t="s">
        <v>332</v>
      </c>
    </row>
    <row r="3" spans="1:5" x14ac:dyDescent="0.2">
      <c r="A3" t="s">
        <v>336</v>
      </c>
      <c r="B3" s="2" t="s">
        <v>374</v>
      </c>
      <c r="C3" s="2" t="s">
        <v>372</v>
      </c>
      <c r="D3" t="s">
        <v>370</v>
      </c>
      <c r="E3" t="s">
        <v>368</v>
      </c>
    </row>
    <row r="4" spans="1:5" x14ac:dyDescent="0.2">
      <c r="A4" t="s">
        <v>337</v>
      </c>
      <c r="B4" t="s">
        <v>375</v>
      </c>
      <c r="C4" t="s">
        <v>373</v>
      </c>
      <c r="D4" t="s">
        <v>371</v>
      </c>
      <c r="E4" t="s">
        <v>369</v>
      </c>
    </row>
    <row r="5" spans="1:5" x14ac:dyDescent="0.2">
      <c r="A5" t="s">
        <v>333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 x14ac:dyDescent="0.2">
      <c r="A6" t="s">
        <v>334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 x14ac:dyDescent="0.2">
      <c r="A7" t="s">
        <v>335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A11" t="s">
        <v>505</v>
      </c>
      <c r="B11" s="2" t="s">
        <v>509</v>
      </c>
      <c r="C11" s="2" t="s">
        <v>508</v>
      </c>
      <c r="D11" s="2" t="s">
        <v>504</v>
      </c>
      <c r="E11" s="2"/>
    </row>
    <row r="12" spans="1:5" x14ac:dyDescent="0.2">
      <c r="A12" t="s">
        <v>506</v>
      </c>
      <c r="B12">
        <v>20</v>
      </c>
      <c r="C12">
        <v>50</v>
      </c>
      <c r="D12">
        <v>50</v>
      </c>
    </row>
    <row r="13" spans="1:5" x14ac:dyDescent="0.2">
      <c r="A13" t="s">
        <v>507</v>
      </c>
      <c r="B13">
        <v>57</v>
      </c>
      <c r="C13">
        <v>77</v>
      </c>
      <c r="D13">
        <v>0</v>
      </c>
    </row>
    <row r="14" spans="1:5" x14ac:dyDescent="0.2">
      <c r="A14" t="s">
        <v>510</v>
      </c>
      <c r="B14">
        <v>40</v>
      </c>
      <c r="C14">
        <v>74</v>
      </c>
      <c r="D14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3" sqref="A23:A27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2" zoomScale="54" zoomScaleNormal="54" workbookViewId="0">
      <selection activeCell="G1" sqref="G1:J13"/>
    </sheetView>
  </sheetViews>
  <sheetFormatPr baseColWidth="10" defaultRowHeight="16" x14ac:dyDescent="0.2"/>
  <cols>
    <col min="1" max="1" width="60.6640625" customWidth="1"/>
    <col min="3" max="3" width="44.33203125" customWidth="1"/>
    <col min="7" max="7" width="25.1640625" customWidth="1"/>
    <col min="8" max="8" width="20.1640625" customWidth="1"/>
    <col min="9" max="9" width="22.83203125" customWidth="1"/>
    <col min="10" max="10" width="42" customWidth="1"/>
  </cols>
  <sheetData>
    <row r="1" spans="1:10" x14ac:dyDescent="0.2">
      <c r="B1" t="s">
        <v>475</v>
      </c>
      <c r="C1" t="s">
        <v>474</v>
      </c>
      <c r="D1" t="s">
        <v>476</v>
      </c>
      <c r="G1" t="s">
        <v>477</v>
      </c>
      <c r="H1" t="s">
        <v>479</v>
      </c>
      <c r="I1" t="s">
        <v>480</v>
      </c>
      <c r="J1" t="s">
        <v>492</v>
      </c>
    </row>
    <row r="2" spans="1:10" x14ac:dyDescent="0.2">
      <c r="A2" t="s">
        <v>407</v>
      </c>
      <c r="C2">
        <v>1.3325726838</v>
      </c>
      <c r="D2">
        <f>1/C2</f>
        <v>0.75042810959352191</v>
      </c>
      <c r="G2" s="25" t="s">
        <v>448</v>
      </c>
      <c r="H2" s="25">
        <v>0.59</v>
      </c>
      <c r="I2" s="25">
        <v>1.7</v>
      </c>
      <c r="J2" t="s">
        <v>488</v>
      </c>
    </row>
    <row r="3" spans="1:10" x14ac:dyDescent="0.2">
      <c r="A3" t="s">
        <v>471</v>
      </c>
      <c r="C3">
        <v>1.3199530822400001</v>
      </c>
      <c r="D3">
        <f t="shared" ref="D3:D66" si="0">1/C3</f>
        <v>0.75760268562195399</v>
      </c>
      <c r="G3" s="25" t="s">
        <v>446</v>
      </c>
      <c r="H3" s="25">
        <v>0.63</v>
      </c>
      <c r="I3" s="25">
        <v>1.58</v>
      </c>
      <c r="J3" t="s">
        <v>486</v>
      </c>
    </row>
    <row r="4" spans="1:10" x14ac:dyDescent="0.2">
      <c r="A4" t="s">
        <v>442</v>
      </c>
      <c r="C4">
        <v>1.30422322382</v>
      </c>
      <c r="D4">
        <f t="shared" si="0"/>
        <v>0.76673991210726455</v>
      </c>
      <c r="G4" s="25" t="s">
        <v>444</v>
      </c>
      <c r="H4" s="25">
        <v>0.66</v>
      </c>
      <c r="I4" s="25">
        <v>1.52</v>
      </c>
      <c r="J4" t="s">
        <v>484</v>
      </c>
    </row>
    <row r="5" spans="1:10" x14ac:dyDescent="0.2">
      <c r="A5" t="s">
        <v>432</v>
      </c>
      <c r="C5">
        <v>1.2678306854200001</v>
      </c>
      <c r="D5">
        <f t="shared" si="0"/>
        <v>0.78874885384930193</v>
      </c>
      <c r="G5" s="25" t="s">
        <v>466</v>
      </c>
      <c r="H5" s="25">
        <v>0.67</v>
      </c>
      <c r="I5" s="25">
        <v>1.5</v>
      </c>
      <c r="J5" t="s">
        <v>487</v>
      </c>
    </row>
    <row r="6" spans="1:10" x14ac:dyDescent="0.2">
      <c r="A6" t="s">
        <v>393</v>
      </c>
      <c r="B6">
        <v>181</v>
      </c>
      <c r="C6">
        <v>1.2245874404299999</v>
      </c>
      <c r="D6">
        <f t="shared" si="0"/>
        <v>0.81660154839483035</v>
      </c>
      <c r="G6" s="25" t="s">
        <v>447</v>
      </c>
      <c r="H6" s="25">
        <v>0.69</v>
      </c>
      <c r="I6" s="25">
        <v>1.44</v>
      </c>
      <c r="J6" t="s">
        <v>494</v>
      </c>
    </row>
    <row r="7" spans="1:10" x14ac:dyDescent="0.2">
      <c r="A7" t="s">
        <v>426</v>
      </c>
      <c r="C7">
        <v>1.1968968095700001</v>
      </c>
      <c r="D7">
        <f t="shared" si="0"/>
        <v>0.8354939139316967</v>
      </c>
      <c r="G7" s="25" t="s">
        <v>445</v>
      </c>
      <c r="H7" s="25">
        <v>0.76</v>
      </c>
      <c r="I7" s="25">
        <v>1.32</v>
      </c>
      <c r="J7" t="s">
        <v>485</v>
      </c>
    </row>
    <row r="8" spans="1:10" x14ac:dyDescent="0.2">
      <c r="A8" t="s">
        <v>392</v>
      </c>
      <c r="B8">
        <v>2007</v>
      </c>
      <c r="C8">
        <v>1.16431715231</v>
      </c>
      <c r="D8">
        <f t="shared" si="0"/>
        <v>0.85887251425954214</v>
      </c>
      <c r="G8" s="25" t="s">
        <v>470</v>
      </c>
      <c r="H8" s="25">
        <v>0.78</v>
      </c>
      <c r="I8" s="25">
        <v>1.29</v>
      </c>
      <c r="J8" t="s">
        <v>489</v>
      </c>
    </row>
    <row r="9" spans="1:10" x14ac:dyDescent="0.2">
      <c r="A9" t="s">
        <v>381</v>
      </c>
      <c r="B9">
        <v>67</v>
      </c>
      <c r="C9">
        <v>1.15072091513</v>
      </c>
      <c r="D9">
        <f t="shared" si="0"/>
        <v>0.86902044349044216</v>
      </c>
      <c r="G9" s="24" t="s">
        <v>478</v>
      </c>
      <c r="H9" s="24">
        <v>1.22</v>
      </c>
      <c r="I9" s="24">
        <v>0.82</v>
      </c>
      <c r="J9" t="s">
        <v>491</v>
      </c>
    </row>
    <row r="10" spans="1:10" x14ac:dyDescent="0.2">
      <c r="A10" t="s">
        <v>453</v>
      </c>
      <c r="C10">
        <v>1.1438202619</v>
      </c>
      <c r="D10">
        <f t="shared" si="0"/>
        <v>0.87426323287795227</v>
      </c>
      <c r="G10" s="24" t="s">
        <v>432</v>
      </c>
      <c r="H10" s="24">
        <v>1.27</v>
      </c>
      <c r="I10" s="24">
        <v>0.79</v>
      </c>
      <c r="J10" t="s">
        <v>482</v>
      </c>
    </row>
    <row r="11" spans="1:10" x14ac:dyDescent="0.2">
      <c r="A11" t="s">
        <v>469</v>
      </c>
      <c r="C11">
        <v>1.1370710669399999</v>
      </c>
      <c r="D11">
        <f t="shared" si="0"/>
        <v>0.87945250659760843</v>
      </c>
      <c r="G11" s="24" t="s">
        <v>442</v>
      </c>
      <c r="H11" s="24">
        <v>1.3</v>
      </c>
      <c r="I11" s="24">
        <v>0.77</v>
      </c>
      <c r="J11" t="s">
        <v>483</v>
      </c>
    </row>
    <row r="12" spans="1:10" x14ac:dyDescent="0.2">
      <c r="A12" t="s">
        <v>455</v>
      </c>
      <c r="C12">
        <v>1.13553469131</v>
      </c>
      <c r="D12">
        <f t="shared" si="0"/>
        <v>0.88064240366479551</v>
      </c>
      <c r="G12" s="24" t="s">
        <v>471</v>
      </c>
      <c r="H12" s="24">
        <v>1.32</v>
      </c>
      <c r="I12" s="24">
        <v>0.76</v>
      </c>
      <c r="J12" t="s">
        <v>490</v>
      </c>
    </row>
    <row r="13" spans="1:10" x14ac:dyDescent="0.2">
      <c r="A13" t="s">
        <v>387</v>
      </c>
      <c r="B13">
        <v>94</v>
      </c>
      <c r="C13">
        <v>1.1311607049800001</v>
      </c>
      <c r="D13">
        <f t="shared" si="0"/>
        <v>0.8840476827010012</v>
      </c>
      <c r="G13" s="24" t="s">
        <v>493</v>
      </c>
      <c r="H13" s="24">
        <v>1.33</v>
      </c>
      <c r="I13" s="24">
        <v>0.75</v>
      </c>
      <c r="J13" t="s">
        <v>481</v>
      </c>
    </row>
    <row r="14" spans="1:10" x14ac:dyDescent="0.2">
      <c r="A14" t="s">
        <v>436</v>
      </c>
      <c r="C14">
        <v>1.12684572104</v>
      </c>
      <c r="D14">
        <f t="shared" si="0"/>
        <v>0.88743293010605717</v>
      </c>
    </row>
    <row r="15" spans="1:10" x14ac:dyDescent="0.2">
      <c r="A15" t="s">
        <v>389</v>
      </c>
      <c r="B15">
        <v>3078</v>
      </c>
      <c r="C15">
        <v>1.1249870390100001</v>
      </c>
      <c r="D15">
        <f t="shared" si="0"/>
        <v>0.88889912978909524</v>
      </c>
    </row>
    <row r="16" spans="1:10" x14ac:dyDescent="0.2">
      <c r="A16" t="s">
        <v>404</v>
      </c>
      <c r="C16">
        <v>1.1170499890200001</v>
      </c>
      <c r="D16">
        <f t="shared" si="0"/>
        <v>0.89521508422135232</v>
      </c>
      <c r="G16" s="24" t="s">
        <v>498</v>
      </c>
    </row>
    <row r="17" spans="1:7" x14ac:dyDescent="0.2">
      <c r="A17" t="s">
        <v>457</v>
      </c>
      <c r="C17">
        <v>1.11644585427</v>
      </c>
      <c r="D17">
        <f t="shared" si="0"/>
        <v>0.89569950586977698</v>
      </c>
      <c r="G17" t="s">
        <v>495</v>
      </c>
    </row>
    <row r="18" spans="1:7" x14ac:dyDescent="0.2">
      <c r="A18" t="s">
        <v>428</v>
      </c>
      <c r="C18">
        <v>1.1154703163199999</v>
      </c>
      <c r="D18">
        <f t="shared" si="0"/>
        <v>0.89648284259060962</v>
      </c>
      <c r="G18" t="s">
        <v>496</v>
      </c>
    </row>
    <row r="19" spans="1:7" x14ac:dyDescent="0.2">
      <c r="A19" t="s">
        <v>461</v>
      </c>
      <c r="C19">
        <v>1.11509456557</v>
      </c>
      <c r="D19">
        <f t="shared" si="0"/>
        <v>0.89678492827093337</v>
      </c>
      <c r="G19" t="s">
        <v>497</v>
      </c>
    </row>
    <row r="20" spans="1:7" x14ac:dyDescent="0.2">
      <c r="A20" t="s">
        <v>391</v>
      </c>
      <c r="B20">
        <v>2304</v>
      </c>
      <c r="C20">
        <v>1.11270321249</v>
      </c>
      <c r="D20">
        <f t="shared" si="0"/>
        <v>0.89871224309868436</v>
      </c>
      <c r="G20">
        <v>1.2678306854200001</v>
      </c>
    </row>
    <row r="21" spans="1:7" x14ac:dyDescent="0.2">
      <c r="A21" t="s">
        <v>440</v>
      </c>
      <c r="C21">
        <v>1.11082083053</v>
      </c>
      <c r="D21">
        <f t="shared" si="0"/>
        <v>0.90023518871434494</v>
      </c>
    </row>
    <row r="22" spans="1:7" x14ac:dyDescent="0.2">
      <c r="A22" t="s">
        <v>452</v>
      </c>
      <c r="C22">
        <v>1.11071603191</v>
      </c>
      <c r="D22">
        <f t="shared" si="0"/>
        <v>0.9003201279812163</v>
      </c>
      <c r="G22" s="24" t="s">
        <v>499</v>
      </c>
    </row>
    <row r="23" spans="1:7" x14ac:dyDescent="0.2">
      <c r="A23" t="s">
        <v>403</v>
      </c>
      <c r="C23">
        <v>1.10645614648</v>
      </c>
      <c r="D23">
        <f t="shared" si="0"/>
        <v>0.90378638428764491</v>
      </c>
      <c r="G23" t="s">
        <v>500</v>
      </c>
    </row>
    <row r="24" spans="1:7" x14ac:dyDescent="0.2">
      <c r="A24" t="s">
        <v>459</v>
      </c>
      <c r="C24">
        <v>1.1042478556599999</v>
      </c>
      <c r="D24">
        <f t="shared" si="0"/>
        <v>0.90559378936018686</v>
      </c>
      <c r="G24" t="s">
        <v>501</v>
      </c>
    </row>
    <row r="25" spans="1:7" x14ac:dyDescent="0.2">
      <c r="A25" t="s">
        <v>416</v>
      </c>
      <c r="C25">
        <v>1.0938834401699999</v>
      </c>
      <c r="D25">
        <f t="shared" si="0"/>
        <v>0.91417418280378249</v>
      </c>
      <c r="G25" t="s">
        <v>502</v>
      </c>
    </row>
    <row r="26" spans="1:7" x14ac:dyDescent="0.2">
      <c r="A26" t="s">
        <v>424</v>
      </c>
      <c r="C26">
        <v>1.0866162750899999</v>
      </c>
      <c r="D26">
        <f t="shared" si="0"/>
        <v>0.9202880749390342</v>
      </c>
      <c r="G26" t="s">
        <v>503</v>
      </c>
    </row>
    <row r="27" spans="1:7" x14ac:dyDescent="0.2">
      <c r="A27" t="s">
        <v>451</v>
      </c>
      <c r="C27">
        <v>1.08465511939</v>
      </c>
      <c r="D27">
        <f t="shared" si="0"/>
        <v>0.92195203998335495</v>
      </c>
      <c r="G27">
        <v>1.02416239376</v>
      </c>
    </row>
    <row r="28" spans="1:7" x14ac:dyDescent="0.2">
      <c r="A28" t="s">
        <v>449</v>
      </c>
      <c r="C28">
        <v>1.0841469054299999</v>
      </c>
      <c r="D28">
        <f t="shared" si="0"/>
        <v>0.922384222093384</v>
      </c>
    </row>
    <row r="29" spans="1:7" x14ac:dyDescent="0.2">
      <c r="A29" t="s">
        <v>402</v>
      </c>
      <c r="C29">
        <v>1.08414482409</v>
      </c>
      <c r="D29">
        <f t="shared" si="0"/>
        <v>0.92238599288556422</v>
      </c>
    </row>
    <row r="30" spans="1:7" x14ac:dyDescent="0.2">
      <c r="A30" t="s">
        <v>390</v>
      </c>
      <c r="B30">
        <v>175</v>
      </c>
      <c r="C30">
        <v>1.0751383988800001</v>
      </c>
      <c r="D30">
        <f t="shared" si="0"/>
        <v>0.93011281249160693</v>
      </c>
    </row>
    <row r="31" spans="1:7" x14ac:dyDescent="0.2">
      <c r="A31" t="s">
        <v>419</v>
      </c>
      <c r="C31">
        <v>1.07141143341</v>
      </c>
      <c r="D31">
        <f t="shared" si="0"/>
        <v>0.93334826269053561</v>
      </c>
    </row>
    <row r="32" spans="1:7" x14ac:dyDescent="0.2">
      <c r="A32" t="s">
        <v>425</v>
      </c>
      <c r="C32">
        <v>1.0690381526599999</v>
      </c>
      <c r="D32">
        <f t="shared" si="0"/>
        <v>0.93542030984748492</v>
      </c>
    </row>
    <row r="33" spans="1:4" x14ac:dyDescent="0.2">
      <c r="A33" t="s">
        <v>465</v>
      </c>
      <c r="C33">
        <v>1.06711315558</v>
      </c>
      <c r="D33">
        <f t="shared" si="0"/>
        <v>0.93710774229606186</v>
      </c>
    </row>
    <row r="34" spans="1:4" x14ac:dyDescent="0.2">
      <c r="A34" t="s">
        <v>383</v>
      </c>
      <c r="B34">
        <v>29</v>
      </c>
      <c r="C34">
        <v>1.06147437477</v>
      </c>
      <c r="D34">
        <f t="shared" si="0"/>
        <v>0.94208586073185219</v>
      </c>
    </row>
    <row r="35" spans="1:4" x14ac:dyDescent="0.2">
      <c r="A35" t="s">
        <v>409</v>
      </c>
      <c r="C35">
        <v>1.0611481008100001</v>
      </c>
      <c r="D35">
        <f t="shared" si="0"/>
        <v>0.94237552631595511</v>
      </c>
    </row>
    <row r="36" spans="1:4" x14ac:dyDescent="0.2">
      <c r="A36" t="s">
        <v>441</v>
      </c>
      <c r="C36">
        <v>1.0599780542799999</v>
      </c>
      <c r="D36">
        <f t="shared" si="0"/>
        <v>0.94341575843214931</v>
      </c>
    </row>
    <row r="37" spans="1:4" x14ac:dyDescent="0.2">
      <c r="A37" t="s">
        <v>422</v>
      </c>
      <c r="C37">
        <v>1.05909905604</v>
      </c>
      <c r="D37">
        <f t="shared" si="0"/>
        <v>0.94419874543088256</v>
      </c>
    </row>
    <row r="38" spans="1:4" x14ac:dyDescent="0.2">
      <c r="A38" t="s">
        <v>430</v>
      </c>
      <c r="C38">
        <v>1.0565819861400001</v>
      </c>
      <c r="D38">
        <f t="shared" si="0"/>
        <v>0.94644808743454878</v>
      </c>
    </row>
    <row r="39" spans="1:4" x14ac:dyDescent="0.2">
      <c r="A39" t="s">
        <v>462</v>
      </c>
      <c r="C39">
        <v>1.0544625010999999</v>
      </c>
      <c r="D39">
        <f t="shared" si="0"/>
        <v>0.94835046192426431</v>
      </c>
    </row>
    <row r="40" spans="1:4" x14ac:dyDescent="0.2">
      <c r="A40" t="s">
        <v>454</v>
      </c>
      <c r="C40">
        <v>1.0543334747999999</v>
      </c>
      <c r="D40">
        <f t="shared" si="0"/>
        <v>0.94846651832779316</v>
      </c>
    </row>
    <row r="41" spans="1:4" x14ac:dyDescent="0.2">
      <c r="A41" t="s">
        <v>412</v>
      </c>
      <c r="C41">
        <v>1.0497035800900001</v>
      </c>
      <c r="D41">
        <f t="shared" si="0"/>
        <v>0.95264988989964328</v>
      </c>
    </row>
    <row r="42" spans="1:4" x14ac:dyDescent="0.2">
      <c r="A42" t="s">
        <v>427</v>
      </c>
      <c r="C42">
        <v>1.0485606039699999</v>
      </c>
      <c r="D42">
        <f t="shared" si="0"/>
        <v>0.95368831921956387</v>
      </c>
    </row>
    <row r="43" spans="1:4" x14ac:dyDescent="0.2">
      <c r="A43" t="s">
        <v>396</v>
      </c>
      <c r="C43">
        <v>1.0470579071599999</v>
      </c>
      <c r="D43">
        <f t="shared" si="0"/>
        <v>0.95505701562615763</v>
      </c>
    </row>
    <row r="44" spans="1:4" x14ac:dyDescent="0.2">
      <c r="A44" t="s">
        <v>456</v>
      </c>
      <c r="C44">
        <v>1.04460580789</v>
      </c>
      <c r="D44">
        <f t="shared" si="0"/>
        <v>0.95729890878158208</v>
      </c>
    </row>
    <row r="45" spans="1:4" x14ac:dyDescent="0.2">
      <c r="A45" t="s">
        <v>405</v>
      </c>
      <c r="C45">
        <v>1.04269048111</v>
      </c>
      <c r="D45">
        <f t="shared" si="0"/>
        <v>0.95905737907518473</v>
      </c>
    </row>
    <row r="46" spans="1:4" x14ac:dyDescent="0.2">
      <c r="A46" t="s">
        <v>458</v>
      </c>
      <c r="C46">
        <v>1.0424942740400001</v>
      </c>
      <c r="D46">
        <f t="shared" si="0"/>
        <v>0.95923788254939657</v>
      </c>
    </row>
    <row r="47" spans="1:4" x14ac:dyDescent="0.2">
      <c r="A47" t="s">
        <v>413</v>
      </c>
      <c r="C47">
        <v>1.04139057956</v>
      </c>
      <c r="D47">
        <f t="shared" si="0"/>
        <v>0.9602545093335797</v>
      </c>
    </row>
    <row r="48" spans="1:4" x14ac:dyDescent="0.2">
      <c r="A48" t="s">
        <v>423</v>
      </c>
      <c r="C48">
        <v>1.03793278532</v>
      </c>
      <c r="D48">
        <f t="shared" si="0"/>
        <v>0.9634535242970429</v>
      </c>
    </row>
    <row r="49" spans="1:4" x14ac:dyDescent="0.2">
      <c r="A49" t="s">
        <v>450</v>
      </c>
      <c r="C49">
        <v>1.0362775265999999</v>
      </c>
      <c r="D49">
        <f t="shared" si="0"/>
        <v>0.96499246035082364</v>
      </c>
    </row>
    <row r="50" spans="1:4" x14ac:dyDescent="0.2">
      <c r="A50" t="s">
        <v>415</v>
      </c>
      <c r="C50">
        <v>1.03492467392</v>
      </c>
      <c r="D50">
        <f t="shared" si="0"/>
        <v>0.96625389769893566</v>
      </c>
    </row>
    <row r="51" spans="1:4" x14ac:dyDescent="0.2">
      <c r="A51" t="s">
        <v>388</v>
      </c>
      <c r="B51">
        <v>4784</v>
      </c>
      <c r="C51">
        <v>1.0342882444799999</v>
      </c>
      <c r="D51">
        <f t="shared" si="0"/>
        <v>0.96684846350812126</v>
      </c>
    </row>
    <row r="52" spans="1:4" x14ac:dyDescent="0.2">
      <c r="A52" t="s">
        <v>431</v>
      </c>
      <c r="C52">
        <v>1.02416239376</v>
      </c>
      <c r="D52">
        <f t="shared" si="0"/>
        <v>0.97640765379863959</v>
      </c>
    </row>
    <row r="53" spans="1:4" x14ac:dyDescent="0.2">
      <c r="A53" t="s">
        <v>380</v>
      </c>
      <c r="B53">
        <v>15</v>
      </c>
      <c r="C53">
        <v>1.0187721159900001</v>
      </c>
      <c r="D53">
        <f t="shared" si="0"/>
        <v>0.98157378309107124</v>
      </c>
    </row>
    <row r="54" spans="1:4" x14ac:dyDescent="0.2">
      <c r="A54" t="s">
        <v>401</v>
      </c>
      <c r="C54">
        <v>1.01658415613</v>
      </c>
      <c r="D54">
        <f t="shared" si="0"/>
        <v>0.98368639130366375</v>
      </c>
    </row>
    <row r="55" spans="1:4" x14ac:dyDescent="0.2">
      <c r="A55" t="s">
        <v>400</v>
      </c>
      <c r="C55">
        <v>1.01390560579</v>
      </c>
      <c r="D55">
        <f t="shared" si="0"/>
        <v>0.98628510809034808</v>
      </c>
    </row>
    <row r="56" spans="1:4" x14ac:dyDescent="0.2">
      <c r="A56" t="s">
        <v>463</v>
      </c>
      <c r="C56">
        <v>1.0107869310099999</v>
      </c>
      <c r="D56">
        <f t="shared" si="0"/>
        <v>0.98932818512085285</v>
      </c>
    </row>
    <row r="57" spans="1:4" x14ac:dyDescent="0.2">
      <c r="A57" t="s">
        <v>417</v>
      </c>
      <c r="C57">
        <v>1.00226183343</v>
      </c>
      <c r="D57">
        <f t="shared" si="0"/>
        <v>0.99774327091528625</v>
      </c>
    </row>
    <row r="58" spans="1:4" x14ac:dyDescent="0.2">
      <c r="A58" t="s">
        <v>418</v>
      </c>
      <c r="C58">
        <v>1.0018523617599999</v>
      </c>
      <c r="D58">
        <f t="shared" si="0"/>
        <v>0.99815106313993629</v>
      </c>
    </row>
    <row r="59" spans="1:4" x14ac:dyDescent="0.2">
      <c r="A59" t="s">
        <v>411</v>
      </c>
      <c r="C59">
        <v>0.99594718237400004</v>
      </c>
      <c r="D59">
        <f t="shared" si="0"/>
        <v>1.0040693097964688</v>
      </c>
    </row>
    <row r="60" spans="1:4" x14ac:dyDescent="0.2">
      <c r="A60" t="s">
        <v>394</v>
      </c>
      <c r="B60">
        <v>2306</v>
      </c>
      <c r="C60">
        <v>0.99538693281799995</v>
      </c>
      <c r="D60">
        <f t="shared" si="0"/>
        <v>1.0046344461936427</v>
      </c>
    </row>
    <row r="61" spans="1:4" x14ac:dyDescent="0.2">
      <c r="A61" t="s">
        <v>410</v>
      </c>
      <c r="C61">
        <v>0.99366600151600004</v>
      </c>
      <c r="D61">
        <f t="shared" si="0"/>
        <v>1.0063743737577178</v>
      </c>
    </row>
    <row r="62" spans="1:4" x14ac:dyDescent="0.2">
      <c r="A62" t="s">
        <v>395</v>
      </c>
      <c r="C62">
        <v>0.989107297602</v>
      </c>
      <c r="D62">
        <f t="shared" si="0"/>
        <v>1.0110126600262765</v>
      </c>
    </row>
    <row r="63" spans="1:4" x14ac:dyDescent="0.2">
      <c r="A63" t="s">
        <v>384</v>
      </c>
      <c r="B63">
        <v>105</v>
      </c>
      <c r="C63">
        <v>0.98832703262999999</v>
      </c>
      <c r="D63">
        <f t="shared" si="0"/>
        <v>1.0118108348599324</v>
      </c>
    </row>
    <row r="64" spans="1:4" x14ac:dyDescent="0.2">
      <c r="A64" t="s">
        <v>398</v>
      </c>
      <c r="C64">
        <v>0.98605307846199997</v>
      </c>
      <c r="D64">
        <f t="shared" si="0"/>
        <v>1.0141441894383147</v>
      </c>
    </row>
    <row r="65" spans="1:4" x14ac:dyDescent="0.2">
      <c r="A65" t="s">
        <v>460</v>
      </c>
      <c r="C65">
        <v>0.98600822470600002</v>
      </c>
      <c r="D65">
        <f t="shared" si="0"/>
        <v>1.0141903231062519</v>
      </c>
    </row>
    <row r="66" spans="1:4" x14ac:dyDescent="0.2">
      <c r="A66" t="s">
        <v>399</v>
      </c>
      <c r="C66">
        <v>0.98450273213799999</v>
      </c>
      <c r="D66">
        <f t="shared" si="0"/>
        <v>1.0157412136666653</v>
      </c>
    </row>
    <row r="67" spans="1:4" x14ac:dyDescent="0.2">
      <c r="A67" t="s">
        <v>438</v>
      </c>
      <c r="C67">
        <v>0.98387670842800001</v>
      </c>
      <c r="D67">
        <f t="shared" ref="D67:D95" si="1">1/C67</f>
        <v>1.0163875122094934</v>
      </c>
    </row>
    <row r="68" spans="1:4" x14ac:dyDescent="0.2">
      <c r="A68" t="s">
        <v>421</v>
      </c>
      <c r="C68">
        <v>0.97935845959300005</v>
      </c>
      <c r="D68">
        <f t="shared" si="1"/>
        <v>1.021076593768923</v>
      </c>
    </row>
    <row r="69" spans="1:4" x14ac:dyDescent="0.2">
      <c r="A69" t="s">
        <v>433</v>
      </c>
      <c r="C69">
        <v>0.96935699960800004</v>
      </c>
      <c r="D69">
        <f t="shared" si="1"/>
        <v>1.0316116770234205</v>
      </c>
    </row>
    <row r="70" spans="1:4" x14ac:dyDescent="0.2">
      <c r="A70" t="s">
        <v>397</v>
      </c>
      <c r="C70">
        <v>0.96372772667200002</v>
      </c>
      <c r="D70">
        <f t="shared" si="1"/>
        <v>1.0376374699244748</v>
      </c>
    </row>
    <row r="71" spans="1:4" x14ac:dyDescent="0.2">
      <c r="A71" t="s">
        <v>414</v>
      </c>
      <c r="C71">
        <v>0.96325464154899998</v>
      </c>
      <c r="D71">
        <f t="shared" si="1"/>
        <v>1.0381470868304461</v>
      </c>
    </row>
    <row r="72" spans="1:4" x14ac:dyDescent="0.2">
      <c r="A72" t="s">
        <v>408</v>
      </c>
      <c r="C72">
        <v>0.96065680708599999</v>
      </c>
      <c r="D72">
        <f t="shared" si="1"/>
        <v>1.0409544726314295</v>
      </c>
    </row>
    <row r="73" spans="1:4" x14ac:dyDescent="0.2">
      <c r="A73" t="s">
        <v>443</v>
      </c>
      <c r="C73">
        <v>0.95777616449299996</v>
      </c>
      <c r="D73">
        <f t="shared" si="1"/>
        <v>1.0440852853436287</v>
      </c>
    </row>
    <row r="74" spans="1:4" x14ac:dyDescent="0.2">
      <c r="A74" t="s">
        <v>464</v>
      </c>
      <c r="C74">
        <v>0.95734142286699997</v>
      </c>
      <c r="D74">
        <f t="shared" si="1"/>
        <v>1.044559418525157</v>
      </c>
    </row>
    <row r="75" spans="1:4" x14ac:dyDescent="0.2">
      <c r="A75" t="s">
        <v>439</v>
      </c>
      <c r="C75">
        <v>0.95425009456300003</v>
      </c>
      <c r="D75">
        <f t="shared" si="1"/>
        <v>1.0479433072081079</v>
      </c>
    </row>
    <row r="76" spans="1:4" x14ac:dyDescent="0.2">
      <c r="A76" t="s">
        <v>434</v>
      </c>
      <c r="C76">
        <v>0.951958218523</v>
      </c>
      <c r="D76">
        <f t="shared" si="1"/>
        <v>1.0504662710423769</v>
      </c>
    </row>
    <row r="77" spans="1:4" x14ac:dyDescent="0.2">
      <c r="A77" t="s">
        <v>437</v>
      </c>
      <c r="C77">
        <v>0.94788009051400002</v>
      </c>
      <c r="D77">
        <f t="shared" si="1"/>
        <v>1.0549857624477978</v>
      </c>
    </row>
    <row r="78" spans="1:4" x14ac:dyDescent="0.2">
      <c r="A78" t="s">
        <v>468</v>
      </c>
      <c r="C78">
        <v>0.93850297135500005</v>
      </c>
      <c r="D78">
        <f t="shared" si="1"/>
        <v>1.0655267276950773</v>
      </c>
    </row>
    <row r="79" spans="1:4" x14ac:dyDescent="0.2">
      <c r="A79" t="s">
        <v>386</v>
      </c>
      <c r="B79">
        <v>128</v>
      </c>
      <c r="C79">
        <v>0.93330593263100003</v>
      </c>
      <c r="D79">
        <f t="shared" si="1"/>
        <v>1.0714600272399304</v>
      </c>
    </row>
    <row r="80" spans="1:4" x14ac:dyDescent="0.2">
      <c r="A80" t="s">
        <v>385</v>
      </c>
      <c r="B80">
        <v>32</v>
      </c>
      <c r="C80">
        <v>0.92670807083499995</v>
      </c>
      <c r="D80">
        <f t="shared" si="1"/>
        <v>1.0790884761572879</v>
      </c>
    </row>
    <row r="81" spans="1:4" x14ac:dyDescent="0.2">
      <c r="A81" t="s">
        <v>429</v>
      </c>
      <c r="C81">
        <v>0.91687208983799995</v>
      </c>
      <c r="D81">
        <f t="shared" si="1"/>
        <v>1.090664675131171</v>
      </c>
    </row>
    <row r="82" spans="1:4" x14ac:dyDescent="0.2">
      <c r="A82" t="s">
        <v>435</v>
      </c>
      <c r="C82">
        <v>0.89875477970999995</v>
      </c>
      <c r="D82">
        <f t="shared" si="1"/>
        <v>1.1126505500451065</v>
      </c>
    </row>
    <row r="83" spans="1:4" x14ac:dyDescent="0.2">
      <c r="A83" t="s">
        <v>473</v>
      </c>
      <c r="C83">
        <v>0.88610038609999997</v>
      </c>
      <c r="D83">
        <f t="shared" si="1"/>
        <v>1.1285403050113849</v>
      </c>
    </row>
    <row r="84" spans="1:4" x14ac:dyDescent="0.2">
      <c r="A84" t="s">
        <v>382</v>
      </c>
      <c r="B84">
        <v>2122</v>
      </c>
      <c r="C84">
        <v>0.86642737811799997</v>
      </c>
      <c r="D84">
        <f t="shared" si="1"/>
        <v>1.1541648212596169</v>
      </c>
    </row>
    <row r="85" spans="1:4" x14ac:dyDescent="0.2">
      <c r="A85" t="s">
        <v>420</v>
      </c>
      <c r="C85">
        <v>0.86626148511000001</v>
      </c>
      <c r="D85">
        <f t="shared" si="1"/>
        <v>1.1543858490638281</v>
      </c>
    </row>
    <row r="86" spans="1:4" x14ac:dyDescent="0.2">
      <c r="A86" t="s">
        <v>406</v>
      </c>
      <c r="C86">
        <v>0.85227578173999996</v>
      </c>
      <c r="D86">
        <f t="shared" si="1"/>
        <v>1.1733291282293712</v>
      </c>
    </row>
    <row r="87" spans="1:4" x14ac:dyDescent="0.2">
      <c r="A87" t="s">
        <v>472</v>
      </c>
      <c r="C87">
        <v>0.83696874297299995</v>
      </c>
      <c r="D87">
        <f t="shared" si="1"/>
        <v>1.1947877485220011</v>
      </c>
    </row>
    <row r="88" spans="1:4" x14ac:dyDescent="0.2">
      <c r="A88" t="s">
        <v>467</v>
      </c>
      <c r="C88">
        <v>0.83657327337700005</v>
      </c>
      <c r="D88">
        <f t="shared" si="1"/>
        <v>1.1953525552678659</v>
      </c>
    </row>
    <row r="89" spans="1:4" x14ac:dyDescent="0.2">
      <c r="A89" t="s">
        <v>470</v>
      </c>
      <c r="C89">
        <v>0.77633276010300001</v>
      </c>
      <c r="D89">
        <f t="shared" si="1"/>
        <v>1.2881074345842689</v>
      </c>
    </row>
    <row r="90" spans="1:4" x14ac:dyDescent="0.2">
      <c r="A90" t="s">
        <v>445</v>
      </c>
      <c r="C90">
        <v>0.75772850441399997</v>
      </c>
      <c r="D90">
        <f t="shared" si="1"/>
        <v>1.3197339075601546</v>
      </c>
    </row>
    <row r="91" spans="1:4" x14ac:dyDescent="0.2">
      <c r="A91" t="s">
        <v>447</v>
      </c>
      <c r="C91">
        <v>0.69301788805499998</v>
      </c>
      <c r="D91">
        <f t="shared" si="1"/>
        <v>1.4429641965037372</v>
      </c>
    </row>
    <row r="92" spans="1:4" x14ac:dyDescent="0.2">
      <c r="A92" t="s">
        <v>466</v>
      </c>
      <c r="C92">
        <v>0.66741521887599997</v>
      </c>
      <c r="D92">
        <f t="shared" si="1"/>
        <v>1.4983176465231181</v>
      </c>
    </row>
    <row r="93" spans="1:4" x14ac:dyDescent="0.2">
      <c r="A93" t="s">
        <v>444</v>
      </c>
      <c r="C93">
        <v>0.65956059573799997</v>
      </c>
      <c r="D93">
        <f t="shared" si="1"/>
        <v>1.5161609205611704</v>
      </c>
    </row>
    <row r="94" spans="1:4" x14ac:dyDescent="0.2">
      <c r="A94" t="s">
        <v>446</v>
      </c>
      <c r="C94">
        <v>0.63244589311099997</v>
      </c>
      <c r="D94">
        <f t="shared" si="1"/>
        <v>1.5811629277581394</v>
      </c>
    </row>
    <row r="95" spans="1:4" x14ac:dyDescent="0.2">
      <c r="A95" t="s">
        <v>448</v>
      </c>
      <c r="C95">
        <v>0.58687757829300002</v>
      </c>
      <c r="D95">
        <f t="shared" si="1"/>
        <v>1.703932876271425</v>
      </c>
    </row>
  </sheetData>
  <sortState ref="G2:J13">
    <sortCondition ref="H2:H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rashkin classifier</vt:lpstr>
      <vt:lpstr>liar classifier</vt:lpstr>
      <vt:lpstr>data statistics summary</vt:lpstr>
      <vt:lpstr>LWIC+LEXICON feature analysis</vt:lpstr>
      <vt:lpstr>Sheet2</vt:lpstr>
      <vt:lpstr>CNN 1 500</vt:lpstr>
      <vt:lpstr>CNN 2 500</vt:lpstr>
      <vt:lpstr>CNN1 1000</vt:lpstr>
      <vt:lpstr>CNN2 1000</vt:lpstr>
      <vt:lpstr>CNN binary</vt:lpstr>
      <vt:lpstr>TF-IDF</vt:lpstr>
      <vt:lpstr>Misinf detection results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2018-05-23T17:43:59Z</dcterms:modified>
</cp:coreProperties>
</file>