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zero/Downloads/"/>
    </mc:Choice>
  </mc:AlternateContent>
  <xr:revisionPtr revIDLastSave="0" documentId="13_ncr:1_{3E9BBAE9-DFBC-BB43-A2A4-832198AA9FDE}" xr6:coauthVersionLast="47" xr6:coauthVersionMax="47" xr10:uidLastSave="{00000000-0000-0000-0000-000000000000}"/>
  <bookViews>
    <workbookView xWindow="0" yWindow="500" windowWidth="28800" windowHeight="17500" xr2:uid="{74AC24FD-5D41-1845-9A08-749DB3633A47}"/>
  </bookViews>
  <sheets>
    <sheet name="Round 3" sheetId="1" r:id="rId1"/>
    <sheet name="Round 4" sheetId="2" r:id="rId2"/>
    <sheet name="Round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D54" i="2" s="1"/>
  <c r="B54" i="2"/>
  <c r="D53" i="2"/>
  <c r="D52" i="2"/>
  <c r="D51" i="2"/>
  <c r="D50" i="2"/>
  <c r="D49" i="2"/>
  <c r="D48" i="2"/>
  <c r="D47" i="2"/>
  <c r="D46" i="2"/>
  <c r="D45" i="2"/>
  <c r="D44" i="2"/>
  <c r="C41" i="2"/>
  <c r="E36" i="2" s="1"/>
  <c r="C32" i="2"/>
  <c r="B32" i="2"/>
  <c r="C31" i="2"/>
  <c r="B31" i="2"/>
  <c r="C30" i="2"/>
  <c r="D30" i="2" s="1"/>
  <c r="B30" i="2"/>
  <c r="C29" i="2"/>
  <c r="D29" i="2" s="1"/>
  <c r="B29" i="2"/>
  <c r="C28" i="2"/>
  <c r="B28" i="2"/>
  <c r="D28" i="2" s="1"/>
  <c r="C27" i="2"/>
  <c r="D27" i="2" s="1"/>
  <c r="B27" i="2"/>
  <c r="C26" i="2"/>
  <c r="B26" i="2"/>
  <c r="C25" i="2"/>
  <c r="B25" i="2"/>
  <c r="C23" i="2"/>
  <c r="E15" i="2" s="1"/>
  <c r="B23" i="2"/>
  <c r="D22" i="2"/>
  <c r="D21" i="2"/>
  <c r="D20" i="2"/>
  <c r="D19" i="2"/>
  <c r="D18" i="2"/>
  <c r="D17" i="2"/>
  <c r="D16" i="2"/>
  <c r="D15" i="2"/>
  <c r="C12" i="2"/>
  <c r="B12" i="2"/>
  <c r="F12" i="2" s="1"/>
  <c r="G12" i="2" s="1"/>
  <c r="D11" i="2"/>
  <c r="D10" i="2"/>
  <c r="D9" i="2"/>
  <c r="D8" i="2"/>
  <c r="D7" i="2"/>
  <c r="D6" i="2"/>
  <c r="D5" i="2"/>
  <c r="D4" i="2"/>
  <c r="C54" i="3"/>
  <c r="E53" i="3" s="1"/>
  <c r="B54" i="3"/>
  <c r="F54" i="3" s="1"/>
  <c r="G54" i="3" s="1"/>
  <c r="F53" i="3"/>
  <c r="D53" i="3"/>
  <c r="F52" i="3"/>
  <c r="G52" i="3" s="1"/>
  <c r="D52" i="3"/>
  <c r="F51" i="3"/>
  <c r="G51" i="3" s="1"/>
  <c r="D51" i="3"/>
  <c r="F50" i="3"/>
  <c r="G50" i="3" s="1"/>
  <c r="E50" i="3"/>
  <c r="D50" i="3"/>
  <c r="F49" i="3"/>
  <c r="G49" i="3" s="1"/>
  <c r="D49" i="3"/>
  <c r="F48" i="3"/>
  <c r="G48" i="3" s="1"/>
  <c r="E48" i="3"/>
  <c r="D48" i="3"/>
  <c r="F47" i="3"/>
  <c r="G47" i="3" s="1"/>
  <c r="D47" i="3"/>
  <c r="F46" i="3"/>
  <c r="E46" i="3"/>
  <c r="D46" i="3"/>
  <c r="F45" i="3"/>
  <c r="G45" i="3" s="1"/>
  <c r="D45" i="3"/>
  <c r="F44" i="3"/>
  <c r="E44" i="3"/>
  <c r="D44" i="3"/>
  <c r="C41" i="3"/>
  <c r="E41" i="3" s="1"/>
  <c r="E40" i="3"/>
  <c r="F32" i="3"/>
  <c r="C32" i="3"/>
  <c r="D32" i="3" s="1"/>
  <c r="B32" i="3"/>
  <c r="C31" i="3"/>
  <c r="B31" i="3"/>
  <c r="F31" i="3" s="1"/>
  <c r="C30" i="3"/>
  <c r="B30" i="3"/>
  <c r="F30" i="3" s="1"/>
  <c r="F29" i="3"/>
  <c r="C29" i="3"/>
  <c r="B29" i="3"/>
  <c r="D29" i="3" s="1"/>
  <c r="C28" i="3"/>
  <c r="D28" i="3" s="1"/>
  <c r="B28" i="3"/>
  <c r="F28" i="3" s="1"/>
  <c r="C27" i="3"/>
  <c r="B27" i="3"/>
  <c r="F27" i="3" s="1"/>
  <c r="C26" i="3"/>
  <c r="B26" i="3"/>
  <c r="F26" i="3" s="1"/>
  <c r="C25" i="3"/>
  <c r="B25" i="3"/>
  <c r="D25" i="3" s="1"/>
  <c r="E23" i="3"/>
  <c r="D23" i="3"/>
  <c r="C23" i="3"/>
  <c r="B23" i="3"/>
  <c r="F23" i="3" s="1"/>
  <c r="G23" i="3" s="1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C12" i="3"/>
  <c r="E11" i="3" s="1"/>
  <c r="B12" i="3"/>
  <c r="F12" i="3" s="1"/>
  <c r="G12" i="3" s="1"/>
  <c r="F11" i="3"/>
  <c r="G11" i="3" s="1"/>
  <c r="D11" i="3"/>
  <c r="F10" i="3"/>
  <c r="E10" i="3"/>
  <c r="D10" i="3"/>
  <c r="F9" i="3"/>
  <c r="D9" i="3"/>
  <c r="F8" i="3"/>
  <c r="E8" i="3"/>
  <c r="D8" i="3"/>
  <c r="F7" i="3"/>
  <c r="D7" i="3"/>
  <c r="F6" i="3"/>
  <c r="E6" i="3"/>
  <c r="D6" i="3"/>
  <c r="F5" i="3"/>
  <c r="D5" i="3"/>
  <c r="F4" i="3"/>
  <c r="E4" i="3"/>
  <c r="D4" i="3"/>
  <c r="E38" i="2"/>
  <c r="E53" i="2"/>
  <c r="F54" i="2"/>
  <c r="G54" i="2" s="1"/>
  <c r="F53" i="2"/>
  <c r="G53" i="2" s="1"/>
  <c r="F52" i="2"/>
  <c r="G52" i="2" s="1"/>
  <c r="F51" i="2"/>
  <c r="F50" i="2"/>
  <c r="F49" i="2"/>
  <c r="F48" i="2"/>
  <c r="E48" i="2"/>
  <c r="F47" i="2"/>
  <c r="G47" i="2" s="1"/>
  <c r="F46" i="2"/>
  <c r="E46" i="2"/>
  <c r="F45" i="2"/>
  <c r="F44" i="2"/>
  <c r="E44" i="2"/>
  <c r="F31" i="2"/>
  <c r="F29" i="2"/>
  <c r="F26" i="2"/>
  <c r="F25" i="2"/>
  <c r="F22" i="2"/>
  <c r="F21" i="2"/>
  <c r="F20" i="2"/>
  <c r="F19" i="2"/>
  <c r="F18" i="2"/>
  <c r="F17" i="2"/>
  <c r="F16" i="2"/>
  <c r="F15" i="2"/>
  <c r="E11" i="2"/>
  <c r="F11" i="2"/>
  <c r="F10" i="2"/>
  <c r="E10" i="2"/>
  <c r="F9" i="2"/>
  <c r="F8" i="2"/>
  <c r="E8" i="2"/>
  <c r="F7" i="2"/>
  <c r="F6" i="2"/>
  <c r="E6" i="2"/>
  <c r="F5" i="2"/>
  <c r="F4" i="2"/>
  <c r="E4" i="2"/>
  <c r="G46" i="1"/>
  <c r="G49" i="1"/>
  <c r="G54" i="1"/>
  <c r="E45" i="1"/>
  <c r="E49" i="1"/>
  <c r="E50" i="1"/>
  <c r="E53" i="1"/>
  <c r="E39" i="1"/>
  <c r="E40" i="1"/>
  <c r="E18" i="1"/>
  <c r="F44" i="1"/>
  <c r="G44" i="1" s="1"/>
  <c r="F45" i="1"/>
  <c r="G45" i="1" s="1"/>
  <c r="F46" i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G53" i="1" s="1"/>
  <c r="F15" i="1"/>
  <c r="F16" i="1"/>
  <c r="F17" i="1"/>
  <c r="F18" i="1"/>
  <c r="F19" i="1"/>
  <c r="F20" i="1"/>
  <c r="F21" i="1"/>
  <c r="F22" i="1"/>
  <c r="E10" i="1"/>
  <c r="F5" i="1"/>
  <c r="F6" i="1"/>
  <c r="G6" i="1" s="1"/>
  <c r="F7" i="1"/>
  <c r="G7" i="1" s="1"/>
  <c r="F8" i="1"/>
  <c r="F9" i="1"/>
  <c r="F10" i="1"/>
  <c r="F11" i="1"/>
  <c r="F4" i="1"/>
  <c r="C54" i="1"/>
  <c r="E54" i="1" s="1"/>
  <c r="B54" i="1"/>
  <c r="F54" i="1" s="1"/>
  <c r="D53" i="1"/>
  <c r="D52" i="1"/>
  <c r="D51" i="1"/>
  <c r="D50" i="1"/>
  <c r="D49" i="1"/>
  <c r="D48" i="1"/>
  <c r="D47" i="1"/>
  <c r="D46" i="1"/>
  <c r="D45" i="1"/>
  <c r="D44" i="1"/>
  <c r="C41" i="1"/>
  <c r="E36" i="1" s="1"/>
  <c r="C32" i="1"/>
  <c r="B32" i="1"/>
  <c r="C31" i="1"/>
  <c r="B31" i="1"/>
  <c r="F31" i="1" s="1"/>
  <c r="C30" i="1"/>
  <c r="B30" i="1"/>
  <c r="F30" i="1" s="1"/>
  <c r="C29" i="1"/>
  <c r="B29" i="1"/>
  <c r="D29" i="1" s="1"/>
  <c r="C28" i="1"/>
  <c r="B28" i="1"/>
  <c r="C27" i="1"/>
  <c r="B27" i="1"/>
  <c r="F27" i="1" s="1"/>
  <c r="C26" i="1"/>
  <c r="B26" i="1"/>
  <c r="F26" i="1" s="1"/>
  <c r="C25" i="1"/>
  <c r="B25" i="1"/>
  <c r="C23" i="1"/>
  <c r="D23" i="1" s="1"/>
  <c r="B23" i="1"/>
  <c r="D22" i="1"/>
  <c r="D21" i="1"/>
  <c r="D20" i="1"/>
  <c r="D19" i="1"/>
  <c r="D18" i="1"/>
  <c r="D17" i="1"/>
  <c r="D16" i="1"/>
  <c r="D15" i="1"/>
  <c r="C12" i="1"/>
  <c r="E9" i="1" s="1"/>
  <c r="B12" i="1"/>
  <c r="F12" i="1" s="1"/>
  <c r="D11" i="1"/>
  <c r="D10" i="1"/>
  <c r="D9" i="1"/>
  <c r="D8" i="1"/>
  <c r="D7" i="1"/>
  <c r="D6" i="1"/>
  <c r="D5" i="1"/>
  <c r="D4" i="1"/>
  <c r="G20" i="1" l="1"/>
  <c r="E27" i="1"/>
  <c r="G17" i="1"/>
  <c r="E21" i="1"/>
  <c r="B33" i="1"/>
  <c r="G8" i="1"/>
  <c r="F29" i="1"/>
  <c r="E19" i="1"/>
  <c r="E41" i="1"/>
  <c r="E51" i="1"/>
  <c r="G21" i="3"/>
  <c r="E38" i="3"/>
  <c r="E52" i="3"/>
  <c r="D31" i="2"/>
  <c r="B33" i="2"/>
  <c r="D32" i="2"/>
  <c r="G16" i="3"/>
  <c r="E15" i="1"/>
  <c r="E16" i="1"/>
  <c r="E38" i="1"/>
  <c r="E48" i="1"/>
  <c r="G22" i="3"/>
  <c r="F25" i="3"/>
  <c r="D25" i="2"/>
  <c r="E23" i="2"/>
  <c r="E17" i="1"/>
  <c r="G19" i="3"/>
  <c r="E12" i="1"/>
  <c r="E23" i="1"/>
  <c r="E37" i="1"/>
  <c r="E47" i="1"/>
  <c r="G17" i="3"/>
  <c r="F23" i="1"/>
  <c r="F32" i="1"/>
  <c r="E11" i="1"/>
  <c r="E22" i="1"/>
  <c r="E44" i="1"/>
  <c r="E46" i="1"/>
  <c r="G20" i="3"/>
  <c r="D26" i="2"/>
  <c r="F30" i="2"/>
  <c r="F27" i="2"/>
  <c r="G15" i="3"/>
  <c r="G9" i="1"/>
  <c r="E20" i="1"/>
  <c r="E52" i="1"/>
  <c r="G18" i="3"/>
  <c r="E36" i="3"/>
  <c r="D12" i="2"/>
  <c r="D23" i="2"/>
  <c r="C33" i="2"/>
  <c r="D33" i="2" s="1"/>
  <c r="E19" i="2"/>
  <c r="E41" i="2"/>
  <c r="G48" i="2"/>
  <c r="E22" i="2"/>
  <c r="G5" i="3"/>
  <c r="E25" i="3"/>
  <c r="G26" i="3"/>
  <c r="G6" i="3"/>
  <c r="E26" i="3"/>
  <c r="G46" i="3"/>
  <c r="G8" i="3"/>
  <c r="G9" i="3"/>
  <c r="G29" i="3"/>
  <c r="G53" i="3"/>
  <c r="G7" i="3"/>
  <c r="G10" i="3"/>
  <c r="G30" i="3"/>
  <c r="G4" i="3"/>
  <c r="E30" i="3"/>
  <c r="G44" i="3"/>
  <c r="D12" i="3"/>
  <c r="D27" i="3"/>
  <c r="D31" i="3"/>
  <c r="E12" i="3"/>
  <c r="D26" i="3"/>
  <c r="D30" i="3"/>
  <c r="B33" i="3"/>
  <c r="F33" i="3" s="1"/>
  <c r="G33" i="3" s="1"/>
  <c r="D54" i="3"/>
  <c r="E5" i="3"/>
  <c r="E7" i="3"/>
  <c r="E9" i="3"/>
  <c r="C33" i="3"/>
  <c r="E29" i="3" s="1"/>
  <c r="E54" i="3"/>
  <c r="E37" i="3"/>
  <c r="E39" i="3"/>
  <c r="E45" i="3"/>
  <c r="E47" i="3"/>
  <c r="E49" i="3"/>
  <c r="E51" i="3"/>
  <c r="F23" i="2"/>
  <c r="G23" i="2" s="1"/>
  <c r="F32" i="2"/>
  <c r="E16" i="2"/>
  <c r="E20" i="2"/>
  <c r="G16" i="2"/>
  <c r="G49" i="2"/>
  <c r="E17" i="2"/>
  <c r="E21" i="2"/>
  <c r="E50" i="2"/>
  <c r="G17" i="2"/>
  <c r="G21" i="2"/>
  <c r="F28" i="2"/>
  <c r="G45" i="2"/>
  <c r="G50" i="2"/>
  <c r="E18" i="2"/>
  <c r="G51" i="2"/>
  <c r="G18" i="2"/>
  <c r="G22" i="2"/>
  <c r="G46" i="2"/>
  <c r="E52" i="2"/>
  <c r="G9" i="2"/>
  <c r="G8" i="2"/>
  <c r="G6" i="2"/>
  <c r="G5" i="2"/>
  <c r="G7" i="2"/>
  <c r="G10" i="2"/>
  <c r="G4" i="2"/>
  <c r="G11" i="2"/>
  <c r="G44" i="2"/>
  <c r="E12" i="2"/>
  <c r="E40" i="2"/>
  <c r="E5" i="2"/>
  <c r="E7" i="2"/>
  <c r="E9" i="2"/>
  <c r="E54" i="2"/>
  <c r="E37" i="2"/>
  <c r="E39" i="2"/>
  <c r="E45" i="2"/>
  <c r="E47" i="2"/>
  <c r="E49" i="2"/>
  <c r="E51" i="2"/>
  <c r="G12" i="1"/>
  <c r="G5" i="1"/>
  <c r="G4" i="1"/>
  <c r="G11" i="1"/>
  <c r="G10" i="1"/>
  <c r="D32" i="1"/>
  <c r="D26" i="1"/>
  <c r="D25" i="1"/>
  <c r="D12" i="1"/>
  <c r="D54" i="1"/>
  <c r="E8" i="1"/>
  <c r="F28" i="1"/>
  <c r="D28" i="1"/>
  <c r="D30" i="1"/>
  <c r="E7" i="1"/>
  <c r="F25" i="1"/>
  <c r="D27" i="1"/>
  <c r="E6" i="1"/>
  <c r="D31" i="1"/>
  <c r="E4" i="1"/>
  <c r="E5" i="1"/>
  <c r="C33" i="1"/>
  <c r="E25" i="1" s="1"/>
  <c r="G23" i="1" l="1"/>
  <c r="G18" i="1"/>
  <c r="G19" i="1"/>
  <c r="E32" i="1"/>
  <c r="E26" i="1"/>
  <c r="G27" i="3"/>
  <c r="G22" i="1"/>
  <c r="E30" i="1"/>
  <c r="E29" i="1"/>
  <c r="E33" i="1"/>
  <c r="G21" i="1"/>
  <c r="G16" i="1"/>
  <c r="E31" i="1"/>
  <c r="G32" i="1"/>
  <c r="E27" i="3"/>
  <c r="E28" i="1"/>
  <c r="G15" i="1"/>
  <c r="E29" i="2"/>
  <c r="E26" i="2"/>
  <c r="G25" i="3"/>
  <c r="E31" i="3"/>
  <c r="G32" i="3"/>
  <c r="E33" i="3"/>
  <c r="D33" i="3"/>
  <c r="E32" i="3"/>
  <c r="E28" i="3"/>
  <c r="G28" i="3"/>
  <c r="G31" i="3"/>
  <c r="G19" i="2"/>
  <c r="G20" i="2"/>
  <c r="G15" i="2"/>
  <c r="E33" i="2"/>
  <c r="E32" i="2"/>
  <c r="E28" i="2"/>
  <c r="E27" i="2"/>
  <c r="E31" i="2"/>
  <c r="E30" i="2"/>
  <c r="F33" i="2"/>
  <c r="E25" i="2"/>
  <c r="D33" i="1"/>
  <c r="F33" i="1"/>
  <c r="G28" i="1" s="1"/>
  <c r="G29" i="1" l="1"/>
  <c r="G33" i="1"/>
  <c r="G31" i="1"/>
  <c r="G30" i="1"/>
  <c r="G27" i="1"/>
  <c r="G26" i="1"/>
  <c r="G25" i="1"/>
  <c r="G33" i="2"/>
  <c r="G26" i="2"/>
  <c r="G27" i="2"/>
  <c r="G28" i="2"/>
  <c r="G29" i="2"/>
  <c r="G25" i="2"/>
  <c r="G31" i="2"/>
  <c r="G30" i="2"/>
  <c r="G32" i="2"/>
</calcChain>
</file>

<file path=xl/sharedStrings.xml><?xml version="1.0" encoding="utf-8"?>
<sst xmlns="http://schemas.openxmlformats.org/spreadsheetml/2006/main" count="201" uniqueCount="29">
  <si>
    <t>Issued</t>
  </si>
  <si>
    <t>Survey complete</t>
  </si>
  <si>
    <t>N/A</t>
  </si>
  <si>
    <t>ROUND 4</t>
  </si>
  <si>
    <t>Non-response</t>
  </si>
  <si>
    <t>Response rate by group</t>
  </si>
  <si>
    <t>Proportion of responders</t>
  </si>
  <si>
    <t>FEMALE:</t>
  </si>
  <si>
    <t>18 to 24</t>
  </si>
  <si>
    <t>25 to 34</t>
  </si>
  <si>
    <t>35 to 44</t>
  </si>
  <si>
    <t>45 to 54</t>
  </si>
  <si>
    <t>55 to 64</t>
  </si>
  <si>
    <t>65 to 74</t>
  </si>
  <si>
    <t>75 to 84</t>
  </si>
  <si>
    <t>85+</t>
  </si>
  <si>
    <t>ALL FEMALE</t>
  </si>
  <si>
    <t>MALE:</t>
  </si>
  <si>
    <t>ALL MALE</t>
  </si>
  <si>
    <t>ALL</t>
  </si>
  <si>
    <t>ETHNICITY</t>
  </si>
  <si>
    <t>White</t>
  </si>
  <si>
    <t>Mixed</t>
  </si>
  <si>
    <t>Asian</t>
  </si>
  <si>
    <t>Black</t>
  </si>
  <si>
    <t>Arab/other</t>
  </si>
  <si>
    <t>IMD DECILE</t>
  </si>
  <si>
    <t>Proportion of non-responders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</si>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</sst>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60"/>
      <name val="Arial Bold"/>
    </font>
    <font>
      <b/>
      <sz val="10"/>
      <name val="Arial"/>
      <family val="2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2"/>
    <xf numFmtId="165" fontId="6" fillId="0" borderId="0" xfId="3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left"/>
    </xf>
    <xf numFmtId="1" fontId="4" fillId="0" borderId="0" xfId="1" applyNumberFormat="1" applyFont="1"/>
    <xf numFmtId="166" fontId="4" fillId="0" borderId="0" xfId="1" applyNumberFormat="1" applyFont="1"/>
    <xf numFmtId="165" fontId="3" fillId="0" borderId="0" xfId="3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1" fontId="4" fillId="0" borderId="0" xfId="2" applyNumberFormat="1"/>
    <xf numFmtId="0" fontId="0" fillId="0" borderId="0" xfId="0" applyAlignment="1">
      <alignment horizontal="center"/>
    </xf>
    <xf numFmtId="165" fontId="6" fillId="0" borderId="0" xfId="3" applyNumberFormat="1" applyFont="1" applyFill="1" applyBorder="1" applyAlignment="1">
      <alignment horizontal="left"/>
    </xf>
    <xf numFmtId="0" fontId="7" fillId="0" borderId="0" xfId="2" applyFont="1" applyAlignment="1">
      <alignment horizontal="center" vertical="center" wrapText="1"/>
    </xf>
    <xf numFmtId="165" fontId="0" fillId="0" borderId="0" xfId="3" applyNumberFormat="1" applyFont="1" applyAlignment="1">
      <alignment horizontal="center"/>
    </xf>
    <xf numFmtId="165" fontId="3" fillId="0" borderId="0" xfId="0" applyNumberFormat="1" applyFont="1"/>
    <xf numFmtId="165" fontId="0" fillId="0" borderId="0" xfId="3" applyNumberFormat="1" applyFont="1"/>
    <xf numFmtId="0" fontId="8" fillId="0" borderId="0" xfId="2" applyFont="1"/>
    <xf numFmtId="9" fontId="4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3" fillId="0" borderId="0" xfId="0" applyFont="1"/>
    <xf numFmtId="0" fontId="9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</cellXfs>
  <cellStyles count="4">
    <cellStyle name="Comma 2" xfId="3" xr:uid="{74A2177F-E61E-2B46-9FF9-88379B54C3C7}"/>
    <cellStyle name="Normal" xfId="0" builtinId="0"/>
    <cellStyle name="Normal_Sheet1_1" xfId="2" xr:uid="{7398BBF8-4C2D-1C43-9FC9-25C2DA2C5CC4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77D0-17FF-9247-B0A5-C38FA0663AB9}">
  <dimension ref="A1:P54"/>
  <sheetViews>
    <sheetView tabSelected="1" workbookViewId="0">
      <selection activeCell="H1" sqref="H1"/>
    </sheetView>
  </sheetViews>
  <sheetFormatPr baseColWidth="10" defaultRowHeight="16"/>
  <cols>
    <col min="1" max="1" width="11.5" bestFit="1" customWidth="1"/>
    <col min="3" max="3" width="16.1640625" customWidth="1"/>
    <col min="4" max="4" width="19.83203125" customWidth="1"/>
    <col min="5" max="5" width="21.33203125" customWidth="1"/>
    <col min="6" max="6" width="17.6640625" customWidth="1"/>
    <col min="7" max="7" width="17.33203125" customWidth="1"/>
  </cols>
  <sheetData>
    <row r="1" spans="1:16">
      <c r="B1" s="22" t="s">
        <v>3</v>
      </c>
      <c r="C1" s="23"/>
      <c r="D1" s="20"/>
      <c r="E1" s="20"/>
      <c r="F1" s="21"/>
      <c r="G1" s="2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4"/>
      <c r="B2" s="2" t="s">
        <v>0</v>
      </c>
      <c r="C2" s="3" t="s">
        <v>1</v>
      </c>
      <c r="D2" s="2" t="s">
        <v>5</v>
      </c>
      <c r="E2" s="18" t="s">
        <v>6</v>
      </c>
      <c r="F2" s="18" t="s">
        <v>4</v>
      </c>
      <c r="G2" s="18" t="s">
        <v>27</v>
      </c>
      <c r="H2" s="4"/>
      <c r="I2" s="2"/>
      <c r="J2" s="3"/>
      <c r="K2" s="2"/>
      <c r="M2" s="2"/>
      <c r="N2" s="3"/>
      <c r="O2" s="2"/>
    </row>
    <row r="3" spans="1:16">
      <c r="A3" s="25" t="s">
        <v>7</v>
      </c>
      <c r="C3" s="2"/>
      <c r="D3" s="2"/>
      <c r="E3" s="4"/>
      <c r="F3" s="4"/>
      <c r="G3" s="4"/>
      <c r="H3" s="4"/>
      <c r="J3" s="2"/>
      <c r="K3" s="2"/>
      <c r="N3" s="2"/>
      <c r="O3" s="2"/>
    </row>
    <row r="4" spans="1:16">
      <c r="A4" s="26" t="s">
        <v>8</v>
      </c>
      <c r="B4" s="5">
        <v>28480</v>
      </c>
      <c r="C4" s="5">
        <v>6049</v>
      </c>
      <c r="D4" s="6">
        <f>C4/B4</f>
        <v>0.21239466292134832</v>
      </c>
      <c r="E4" s="19">
        <f t="shared" ref="E4:E12" si="0">C4/$C$12</f>
        <v>6.3386775647071153E-2</v>
      </c>
      <c r="F4" s="7">
        <f>B4-C4</f>
        <v>22431</v>
      </c>
      <c r="G4" s="8">
        <f t="shared" ref="G4:G12" si="1">F4/$F$12</f>
        <v>0.11861664154834616</v>
      </c>
      <c r="H4" s="8"/>
      <c r="I4" s="5"/>
      <c r="J4" s="5"/>
      <c r="K4" s="6"/>
      <c r="M4" s="5"/>
      <c r="N4" s="5"/>
      <c r="O4" s="6"/>
    </row>
    <row r="5" spans="1:16">
      <c r="A5" s="26" t="s">
        <v>9</v>
      </c>
      <c r="B5" s="5">
        <v>50108</v>
      </c>
      <c r="C5" s="5">
        <v>13550</v>
      </c>
      <c r="D5" s="6">
        <f t="shared" ref="D5:D12" si="2">C5/B5</f>
        <v>0.27041590165243073</v>
      </c>
      <c r="E5" s="19">
        <f t="shared" si="0"/>
        <v>0.14198889238185058</v>
      </c>
      <c r="F5" s="7">
        <f t="shared" ref="F5:F12" si="3">B5-C5</f>
        <v>36558</v>
      </c>
      <c r="G5" s="8">
        <f t="shared" si="1"/>
        <v>0.19332117077813912</v>
      </c>
      <c r="H5" s="8"/>
      <c r="I5" s="5"/>
      <c r="J5" s="5"/>
      <c r="K5" s="6"/>
      <c r="M5" s="5"/>
      <c r="N5" s="5"/>
      <c r="O5" s="6"/>
    </row>
    <row r="6" spans="1:16">
      <c r="A6" s="26" t="s">
        <v>10</v>
      </c>
      <c r="B6" s="5">
        <v>46924</v>
      </c>
      <c r="C6" s="5">
        <v>16476</v>
      </c>
      <c r="D6" s="6">
        <f t="shared" si="2"/>
        <v>0.35112096155485467</v>
      </c>
      <c r="E6" s="19">
        <f t="shared" si="0"/>
        <v>0.172650110028293</v>
      </c>
      <c r="F6" s="7">
        <f t="shared" si="3"/>
        <v>30448</v>
      </c>
      <c r="G6" s="8">
        <f t="shared" si="1"/>
        <v>0.16101107850136168</v>
      </c>
      <c r="H6" s="8"/>
      <c r="I6" s="5"/>
      <c r="J6" s="5"/>
      <c r="K6" s="6"/>
      <c r="M6" s="5"/>
      <c r="N6" s="5"/>
      <c r="O6" s="6"/>
    </row>
    <row r="7" spans="1:16">
      <c r="A7" s="26" t="s">
        <v>11</v>
      </c>
      <c r="B7" s="5">
        <v>46960</v>
      </c>
      <c r="C7" s="5">
        <v>19233</v>
      </c>
      <c r="D7" s="6">
        <f t="shared" si="2"/>
        <v>0.40956132879045998</v>
      </c>
      <c r="E7" s="19">
        <f t="shared" si="0"/>
        <v>0.20154039610185476</v>
      </c>
      <c r="F7" s="7">
        <f t="shared" si="3"/>
        <v>27727</v>
      </c>
      <c r="G7" s="8">
        <f t="shared" si="1"/>
        <v>0.14662224689987044</v>
      </c>
      <c r="H7" s="8"/>
      <c r="I7" s="5"/>
      <c r="J7" s="5"/>
      <c r="K7" s="6"/>
      <c r="M7" s="5"/>
      <c r="N7" s="5"/>
      <c r="O7" s="6"/>
    </row>
    <row r="8" spans="1:16">
      <c r="A8" s="26" t="s">
        <v>12</v>
      </c>
      <c r="B8" s="5">
        <v>43131</v>
      </c>
      <c r="C8" s="5">
        <v>18808</v>
      </c>
      <c r="D8" s="6">
        <f t="shared" si="2"/>
        <v>0.43606686605921496</v>
      </c>
      <c r="E8" s="19">
        <f t="shared" si="0"/>
        <v>0.19708686995703656</v>
      </c>
      <c r="F8" s="7">
        <f t="shared" si="3"/>
        <v>24323</v>
      </c>
      <c r="G8" s="8">
        <f t="shared" si="1"/>
        <v>0.12862166521244811</v>
      </c>
      <c r="H8" s="8"/>
      <c r="I8" s="5"/>
      <c r="J8" s="5"/>
      <c r="K8" s="6"/>
      <c r="M8" s="5"/>
      <c r="N8" s="5"/>
      <c r="O8" s="6"/>
    </row>
    <row r="9" spans="1:16">
      <c r="A9" s="26" t="s">
        <v>13</v>
      </c>
      <c r="B9" s="5">
        <v>35359</v>
      </c>
      <c r="C9" s="5">
        <v>14772</v>
      </c>
      <c r="D9" s="6">
        <f t="shared" si="2"/>
        <v>0.41777199581436125</v>
      </c>
      <c r="E9" s="19">
        <f t="shared" si="0"/>
        <v>0.1547940899088337</v>
      </c>
      <c r="F9" s="7">
        <f t="shared" si="3"/>
        <v>20587</v>
      </c>
      <c r="G9" s="8">
        <f t="shared" si="1"/>
        <v>0.10886544512307977</v>
      </c>
      <c r="H9" s="8"/>
      <c r="I9" s="5"/>
      <c r="J9" s="5"/>
      <c r="K9" s="6"/>
      <c r="M9" s="5"/>
      <c r="N9" s="5"/>
      <c r="O9" s="6"/>
    </row>
    <row r="10" spans="1:16">
      <c r="A10" s="26" t="s">
        <v>14</v>
      </c>
      <c r="B10" s="5">
        <v>23046</v>
      </c>
      <c r="C10" s="5">
        <v>5664</v>
      </c>
      <c r="D10" s="6">
        <f t="shared" si="2"/>
        <v>0.24576933090341058</v>
      </c>
      <c r="E10" s="19">
        <f t="shared" si="0"/>
        <v>5.9352404904118201E-2</v>
      </c>
      <c r="F10" s="7">
        <f t="shared" si="3"/>
        <v>17382</v>
      </c>
      <c r="G10" s="8">
        <f t="shared" si="1"/>
        <v>9.1917188863329891E-2</v>
      </c>
      <c r="H10" s="8"/>
      <c r="I10" s="5"/>
      <c r="J10" s="5"/>
      <c r="K10" s="6"/>
      <c r="M10" s="5"/>
      <c r="N10" s="5"/>
      <c r="O10" s="6"/>
    </row>
    <row r="11" spans="1:16">
      <c r="A11" s="26" t="s">
        <v>15</v>
      </c>
      <c r="B11" s="5">
        <v>10527</v>
      </c>
      <c r="C11" s="5">
        <v>878</v>
      </c>
      <c r="D11" s="6">
        <f t="shared" si="2"/>
        <v>8.3404578702384338E-2</v>
      </c>
      <c r="E11" s="19">
        <f t="shared" si="0"/>
        <v>9.2004610709420509E-3</v>
      </c>
      <c r="F11" s="7">
        <f t="shared" si="3"/>
        <v>9649</v>
      </c>
      <c r="G11" s="8">
        <f t="shared" si="1"/>
        <v>5.1024563073424817E-2</v>
      </c>
      <c r="H11" s="8"/>
      <c r="I11" s="5"/>
      <c r="J11" s="5"/>
      <c r="K11" s="6"/>
      <c r="M11" s="5"/>
      <c r="N11" s="5"/>
      <c r="O11" s="6"/>
    </row>
    <row r="12" spans="1:16">
      <c r="A12" s="26" t="s">
        <v>16</v>
      </c>
      <c r="B12" s="9">
        <f>SUM(B4:B11)</f>
        <v>284535</v>
      </c>
      <c r="C12" s="9">
        <f>SUM(C4:C11)</f>
        <v>95430</v>
      </c>
      <c r="D12" s="10">
        <f t="shared" si="2"/>
        <v>0.33538931941588906</v>
      </c>
      <c r="E12" s="19">
        <f t="shared" si="0"/>
        <v>1</v>
      </c>
      <c r="F12" s="7">
        <f t="shared" si="3"/>
        <v>189105</v>
      </c>
      <c r="G12" s="8">
        <f t="shared" si="1"/>
        <v>1</v>
      </c>
      <c r="H12" s="11"/>
      <c r="I12" s="9"/>
      <c r="J12" s="9"/>
      <c r="K12" s="10"/>
      <c r="M12" s="9"/>
      <c r="N12" s="9"/>
      <c r="O12" s="10"/>
    </row>
    <row r="13" spans="1:16">
      <c r="C13" s="12"/>
      <c r="D13" s="12"/>
      <c r="E13" s="4"/>
      <c r="F13" s="4"/>
      <c r="G13" s="4"/>
      <c r="H13" s="4"/>
      <c r="J13" s="12"/>
      <c r="K13" s="12"/>
      <c r="N13" s="12"/>
      <c r="O13" s="12"/>
    </row>
    <row r="14" spans="1:16">
      <c r="A14" s="25" t="s">
        <v>17</v>
      </c>
      <c r="C14" s="12"/>
      <c r="D14" s="12"/>
      <c r="E14" s="4"/>
      <c r="F14" s="4"/>
      <c r="G14" s="4"/>
      <c r="H14" s="4"/>
      <c r="J14" s="12"/>
      <c r="K14" s="12"/>
      <c r="L14" s="4"/>
      <c r="N14" s="12"/>
      <c r="O14" s="12"/>
    </row>
    <row r="15" spans="1:16">
      <c r="A15" s="26" t="s">
        <v>8</v>
      </c>
      <c r="B15" s="5">
        <v>28202</v>
      </c>
      <c r="C15" s="5">
        <v>3907</v>
      </c>
      <c r="D15" s="6">
        <f t="shared" ref="D15:D23" si="4">C15/B15</f>
        <v>0.13853627402311894</v>
      </c>
      <c r="E15" s="19">
        <f>C15/$C$23</f>
        <v>5.2445064901942361E-2</v>
      </c>
      <c r="F15" s="7">
        <f t="shared" ref="F15:F33" si="5">B15-C15</f>
        <v>24295</v>
      </c>
      <c r="G15" s="8">
        <f>F15/$F$23</f>
        <v>0.11796667119855497</v>
      </c>
      <c r="H15" s="4"/>
      <c r="I15" s="5"/>
      <c r="J15" s="5"/>
      <c r="K15" s="6"/>
      <c r="M15" s="5"/>
      <c r="N15" s="5"/>
      <c r="O15" s="6"/>
    </row>
    <row r="16" spans="1:16">
      <c r="A16" s="26" t="s">
        <v>9</v>
      </c>
      <c r="B16" s="5">
        <v>50104</v>
      </c>
      <c r="C16" s="5">
        <v>8496</v>
      </c>
      <c r="D16" s="6">
        <f t="shared" si="4"/>
        <v>0.16956730001596679</v>
      </c>
      <c r="E16" s="19">
        <f t="shared" ref="E16:E23" si="6">C16/$C$23</f>
        <v>0.11404486086688055</v>
      </c>
      <c r="F16" s="7">
        <f t="shared" si="5"/>
        <v>41608</v>
      </c>
      <c r="G16" s="8">
        <f t="shared" ref="G16:G23" si="7">F16/$F$23</f>
        <v>0.20203158078738323</v>
      </c>
      <c r="H16" s="4"/>
      <c r="I16" s="5"/>
      <c r="J16" s="5"/>
      <c r="K16" s="6"/>
      <c r="M16" s="5"/>
      <c r="N16" s="5"/>
      <c r="O16" s="6"/>
    </row>
    <row r="17" spans="1:15">
      <c r="A17" s="26" t="s">
        <v>10</v>
      </c>
      <c r="B17" s="5">
        <v>49473</v>
      </c>
      <c r="C17" s="5">
        <v>11746</v>
      </c>
      <c r="D17" s="6">
        <f t="shared" si="4"/>
        <v>0.23742243243789543</v>
      </c>
      <c r="E17" s="19">
        <f t="shared" si="6"/>
        <v>0.15767077868907473</v>
      </c>
      <c r="F17" s="7">
        <f t="shared" si="5"/>
        <v>37727</v>
      </c>
      <c r="G17" s="8">
        <f t="shared" si="7"/>
        <v>0.18318701808223434</v>
      </c>
      <c r="H17" s="4"/>
      <c r="I17" s="5"/>
      <c r="J17" s="5"/>
      <c r="K17" s="6"/>
      <c r="M17" s="5"/>
      <c r="N17" s="5"/>
      <c r="O17" s="6"/>
    </row>
    <row r="18" spans="1:15">
      <c r="A18" s="26" t="s">
        <v>11</v>
      </c>
      <c r="B18" s="5">
        <v>49038</v>
      </c>
      <c r="C18" s="5">
        <v>15091</v>
      </c>
      <c r="D18" s="6">
        <f t="shared" si="4"/>
        <v>0.3077409356009625</v>
      </c>
      <c r="E18" s="19">
        <f t="shared" si="6"/>
        <v>0.20257191564760998</v>
      </c>
      <c r="F18" s="7">
        <f t="shared" si="5"/>
        <v>33947</v>
      </c>
      <c r="G18" s="8">
        <f t="shared" si="7"/>
        <v>0.16483287043331327</v>
      </c>
      <c r="H18" s="4"/>
      <c r="I18" s="5"/>
      <c r="J18" s="5"/>
      <c r="K18" s="6"/>
      <c r="M18" s="5"/>
      <c r="N18" s="5"/>
      <c r="O18" s="6"/>
    </row>
    <row r="19" spans="1:15">
      <c r="A19" s="26" t="s">
        <v>12</v>
      </c>
      <c r="B19" s="5">
        <v>44535</v>
      </c>
      <c r="C19" s="5">
        <v>16159</v>
      </c>
      <c r="D19" s="6">
        <f t="shared" si="4"/>
        <v>0.36283821713259234</v>
      </c>
      <c r="E19" s="19">
        <f t="shared" si="6"/>
        <v>0.21690806341194949</v>
      </c>
      <c r="F19" s="7">
        <f t="shared" si="5"/>
        <v>28376</v>
      </c>
      <c r="G19" s="8">
        <f t="shared" si="7"/>
        <v>0.13778235282692719</v>
      </c>
      <c r="H19" s="4"/>
      <c r="I19" s="5"/>
      <c r="J19" s="5"/>
      <c r="K19" s="6"/>
      <c r="M19" s="5"/>
      <c r="N19" s="5"/>
      <c r="O19" s="6"/>
    </row>
    <row r="20" spans="1:15">
      <c r="A20" s="26" t="s">
        <v>13</v>
      </c>
      <c r="B20" s="5">
        <v>33409</v>
      </c>
      <c r="C20" s="5">
        <v>13231</v>
      </c>
      <c r="D20" s="6">
        <f t="shared" si="4"/>
        <v>0.39603100960818943</v>
      </c>
      <c r="E20" s="19">
        <f t="shared" si="6"/>
        <v>0.17760446729398499</v>
      </c>
      <c r="F20" s="7">
        <f t="shared" si="5"/>
        <v>20178</v>
      </c>
      <c r="G20" s="8">
        <f t="shared" si="7"/>
        <v>9.7976188164002567E-2</v>
      </c>
      <c r="H20" s="4"/>
      <c r="I20" s="5"/>
      <c r="J20" s="5"/>
      <c r="K20" s="6"/>
      <c r="M20" s="5"/>
      <c r="N20" s="5"/>
      <c r="O20" s="6"/>
    </row>
    <row r="21" spans="1:15">
      <c r="A21" s="26" t="s">
        <v>14</v>
      </c>
      <c r="B21" s="5">
        <v>19309</v>
      </c>
      <c r="C21" s="5">
        <v>5136</v>
      </c>
      <c r="D21" s="6">
        <f t="shared" si="4"/>
        <v>0.26598995287171784</v>
      </c>
      <c r="E21" s="19">
        <f t="shared" si="6"/>
        <v>6.8942373518396716E-2</v>
      </c>
      <c r="F21" s="7">
        <f t="shared" si="5"/>
        <v>14173</v>
      </c>
      <c r="G21" s="8">
        <f t="shared" si="7"/>
        <v>6.8818342494221849E-2</v>
      </c>
      <c r="H21" s="4"/>
      <c r="I21" s="5"/>
      <c r="J21" s="5"/>
      <c r="K21" s="6"/>
      <c r="M21" s="5"/>
      <c r="N21" s="5"/>
      <c r="O21" s="6"/>
    </row>
    <row r="22" spans="1:15">
      <c r="A22" s="26" t="s">
        <v>15</v>
      </c>
      <c r="B22" s="5">
        <v>6375</v>
      </c>
      <c r="C22" s="5">
        <v>731</v>
      </c>
      <c r="D22" s="6">
        <f t="shared" si="4"/>
        <v>0.11466666666666667</v>
      </c>
      <c r="E22" s="19">
        <f t="shared" si="6"/>
        <v>9.812475670161214E-3</v>
      </c>
      <c r="F22" s="7">
        <f t="shared" si="5"/>
        <v>5644</v>
      </c>
      <c r="G22" s="8">
        <f t="shared" si="7"/>
        <v>2.7404976013362597E-2</v>
      </c>
      <c r="H22" s="4"/>
      <c r="I22" s="5"/>
      <c r="J22" s="5"/>
      <c r="K22" s="6"/>
      <c r="M22" s="5"/>
      <c r="N22" s="5"/>
      <c r="O22" s="6"/>
    </row>
    <row r="23" spans="1:15">
      <c r="A23" s="26" t="s">
        <v>18</v>
      </c>
      <c r="B23" s="9">
        <f>SUM(B15:B22)</f>
        <v>280445</v>
      </c>
      <c r="C23" s="9">
        <f>SUM(C15:C22)</f>
        <v>74497</v>
      </c>
      <c r="D23" s="10">
        <f t="shared" si="4"/>
        <v>0.2656385387509137</v>
      </c>
      <c r="E23" s="19">
        <f t="shared" si="6"/>
        <v>1</v>
      </c>
      <c r="F23" s="7">
        <f t="shared" si="5"/>
        <v>205948</v>
      </c>
      <c r="G23" s="8">
        <f t="shared" si="7"/>
        <v>1</v>
      </c>
      <c r="H23" s="4"/>
      <c r="I23" s="9"/>
      <c r="J23" s="9"/>
      <c r="K23" s="10"/>
      <c r="M23" s="9"/>
      <c r="N23" s="9"/>
      <c r="O23" s="10"/>
    </row>
    <row r="24" spans="1:15">
      <c r="C24" s="12"/>
      <c r="D24" s="12"/>
      <c r="E24" s="4"/>
      <c r="F24" s="4"/>
      <c r="G24" s="4"/>
      <c r="J24" s="12"/>
      <c r="K24" s="12"/>
      <c r="N24" s="12"/>
      <c r="O24" s="12"/>
    </row>
    <row r="25" spans="1:15">
      <c r="A25" s="26" t="s">
        <v>8</v>
      </c>
      <c r="B25" s="13">
        <f t="shared" ref="B25:C32" si="8">B4+B15</f>
        <v>56682</v>
      </c>
      <c r="C25" s="13">
        <f>C4+C15</f>
        <v>9956</v>
      </c>
      <c r="D25" s="6">
        <f t="shared" ref="D25:D33" si="9">C25/B25</f>
        <v>0.17564658974630395</v>
      </c>
      <c r="E25" s="19">
        <f>C25/$C$33</f>
        <v>5.8589865059702109E-2</v>
      </c>
      <c r="F25" s="7">
        <f t="shared" si="5"/>
        <v>46726</v>
      </c>
      <c r="G25" s="8">
        <f>F25/$F$33</f>
        <v>0.11827780070015922</v>
      </c>
      <c r="I25" s="13"/>
      <c r="J25" s="13"/>
      <c r="K25" s="6"/>
      <c r="M25" s="13"/>
      <c r="N25" s="13"/>
      <c r="O25" s="6"/>
    </row>
    <row r="26" spans="1:15">
      <c r="A26" s="26" t="s">
        <v>9</v>
      </c>
      <c r="B26" s="13">
        <f t="shared" si="8"/>
        <v>100212</v>
      </c>
      <c r="C26" s="13">
        <f t="shared" si="8"/>
        <v>22046</v>
      </c>
      <c r="D26" s="6">
        <f t="shared" si="9"/>
        <v>0.2199936135392967</v>
      </c>
      <c r="E26" s="19">
        <f t="shared" ref="E26:E33" si="10">C26/$C$33</f>
        <v>0.12973806399218488</v>
      </c>
      <c r="F26" s="7">
        <f t="shared" si="5"/>
        <v>78166</v>
      </c>
      <c r="G26" s="8">
        <f t="shared" ref="G26:G33" si="11">F26/$F$33</f>
        <v>0.19786205901486636</v>
      </c>
      <c r="I26" s="13"/>
      <c r="J26" s="13"/>
      <c r="K26" s="6"/>
      <c r="M26" s="13"/>
      <c r="N26" s="13"/>
      <c r="O26" s="6"/>
    </row>
    <row r="27" spans="1:15">
      <c r="A27" s="26" t="s">
        <v>10</v>
      </c>
      <c r="B27" s="13">
        <f t="shared" si="8"/>
        <v>96397</v>
      </c>
      <c r="C27" s="13">
        <f t="shared" si="8"/>
        <v>28222</v>
      </c>
      <c r="D27" s="6">
        <f t="shared" si="9"/>
        <v>0.29276844715084493</v>
      </c>
      <c r="E27" s="19">
        <f t="shared" si="10"/>
        <v>0.1660830827355276</v>
      </c>
      <c r="F27" s="7">
        <f t="shared" si="5"/>
        <v>68175</v>
      </c>
      <c r="G27" s="8">
        <f t="shared" si="11"/>
        <v>0.1725717815077977</v>
      </c>
      <c r="I27" s="13"/>
      <c r="J27" s="13"/>
      <c r="K27" s="6"/>
      <c r="M27" s="13"/>
      <c r="N27" s="13"/>
      <c r="O27" s="6"/>
    </row>
    <row r="28" spans="1:15">
      <c r="A28" s="26" t="s">
        <v>11</v>
      </c>
      <c r="B28" s="13">
        <f t="shared" si="8"/>
        <v>95998</v>
      </c>
      <c r="C28" s="13">
        <f t="shared" si="8"/>
        <v>34324</v>
      </c>
      <c r="D28" s="6">
        <f t="shared" si="9"/>
        <v>0.35754911560657515</v>
      </c>
      <c r="E28" s="19">
        <f t="shared" si="10"/>
        <v>0.20199262036050775</v>
      </c>
      <c r="F28" s="7">
        <f t="shared" si="5"/>
        <v>61674</v>
      </c>
      <c r="G28" s="8">
        <f t="shared" si="11"/>
        <v>0.15611576168260968</v>
      </c>
      <c r="I28" s="13"/>
      <c r="J28" s="13"/>
      <c r="K28" s="6"/>
      <c r="M28" s="13"/>
      <c r="N28" s="13"/>
      <c r="O28" s="6"/>
    </row>
    <row r="29" spans="1:15">
      <c r="A29" s="26" t="s">
        <v>12</v>
      </c>
      <c r="B29" s="13">
        <f t="shared" si="8"/>
        <v>87666</v>
      </c>
      <c r="C29" s="13">
        <f t="shared" si="8"/>
        <v>34967</v>
      </c>
      <c r="D29" s="6">
        <f t="shared" si="9"/>
        <v>0.39886615107339218</v>
      </c>
      <c r="E29" s="19">
        <f t="shared" si="10"/>
        <v>0.20577659818628</v>
      </c>
      <c r="F29" s="7">
        <f t="shared" si="5"/>
        <v>52699</v>
      </c>
      <c r="G29" s="8">
        <f t="shared" si="11"/>
        <v>0.13339729099639794</v>
      </c>
      <c r="I29" s="13"/>
      <c r="J29" s="13"/>
      <c r="K29" s="6"/>
      <c r="M29" s="13"/>
      <c r="N29" s="13"/>
      <c r="O29" s="6"/>
    </row>
    <row r="30" spans="1:15">
      <c r="A30" s="26" t="s">
        <v>13</v>
      </c>
      <c r="B30" s="13">
        <f t="shared" si="8"/>
        <v>68768</v>
      </c>
      <c r="C30" s="13">
        <f t="shared" si="8"/>
        <v>28003</v>
      </c>
      <c r="D30" s="6">
        <f t="shared" si="9"/>
        <v>0.40720974872033505</v>
      </c>
      <c r="E30" s="19">
        <f t="shared" si="10"/>
        <v>0.16479429402037346</v>
      </c>
      <c r="F30" s="7">
        <f t="shared" si="5"/>
        <v>40765</v>
      </c>
      <c r="G30" s="8">
        <f t="shared" si="11"/>
        <v>0.10318868607503297</v>
      </c>
      <c r="I30" s="13"/>
      <c r="J30" s="13"/>
      <c r="K30" s="6"/>
      <c r="M30" s="13"/>
      <c r="N30" s="13"/>
      <c r="O30" s="6"/>
    </row>
    <row r="31" spans="1:15">
      <c r="A31" s="26" t="s">
        <v>14</v>
      </c>
      <c r="B31" s="13">
        <f t="shared" si="8"/>
        <v>42355</v>
      </c>
      <c r="C31" s="13">
        <f t="shared" si="8"/>
        <v>10800</v>
      </c>
      <c r="D31" s="6">
        <f t="shared" si="9"/>
        <v>0.25498760476921262</v>
      </c>
      <c r="E31" s="19">
        <f t="shared" si="10"/>
        <v>6.3556703761026789E-2</v>
      </c>
      <c r="F31" s="7">
        <f t="shared" si="5"/>
        <v>31555</v>
      </c>
      <c r="G31" s="8">
        <f t="shared" si="11"/>
        <v>7.9875358496201782E-2</v>
      </c>
      <c r="I31" s="13"/>
      <c r="J31" s="13"/>
      <c r="K31" s="6"/>
      <c r="M31" s="13"/>
      <c r="N31" s="13"/>
      <c r="O31" s="6"/>
    </row>
    <row r="32" spans="1:15">
      <c r="A32" s="26" t="s">
        <v>15</v>
      </c>
      <c r="B32" s="13">
        <f t="shared" si="8"/>
        <v>16902</v>
      </c>
      <c r="C32" s="13">
        <f t="shared" si="8"/>
        <v>1609</v>
      </c>
      <c r="D32" s="6">
        <f t="shared" si="9"/>
        <v>9.5195834812448227E-2</v>
      </c>
      <c r="E32" s="19">
        <f t="shared" si="10"/>
        <v>9.4687718843974172E-3</v>
      </c>
      <c r="F32" s="7">
        <f t="shared" si="5"/>
        <v>15293</v>
      </c>
      <c r="G32" s="8">
        <f t="shared" si="11"/>
        <v>3.8711261526934361E-2</v>
      </c>
      <c r="I32" s="13"/>
      <c r="J32" s="13"/>
      <c r="K32" s="6"/>
      <c r="M32" s="13"/>
      <c r="N32" s="13"/>
      <c r="O32" s="6"/>
    </row>
    <row r="33" spans="1:15">
      <c r="A33" s="26" t="s">
        <v>19</v>
      </c>
      <c r="B33" s="9">
        <f>SUM(B25:B32)</f>
        <v>564980</v>
      </c>
      <c r="C33" s="9">
        <f>SUM(C25:C32)</f>
        <v>169927</v>
      </c>
      <c r="D33" s="10">
        <f t="shared" si="9"/>
        <v>0.30076639881057737</v>
      </c>
      <c r="E33" s="19">
        <f t="shared" si="10"/>
        <v>1</v>
      </c>
      <c r="F33" s="7">
        <f t="shared" si="5"/>
        <v>395053</v>
      </c>
      <c r="G33" s="8">
        <f t="shared" si="11"/>
        <v>1</v>
      </c>
      <c r="I33" s="9"/>
      <c r="J33" s="9"/>
      <c r="K33" s="10"/>
      <c r="M33" s="9"/>
      <c r="N33" s="9"/>
      <c r="O33" s="10"/>
    </row>
    <row r="34" spans="1:15">
      <c r="B34" s="12"/>
      <c r="C34" s="12"/>
      <c r="D34" s="12"/>
      <c r="E34" s="19"/>
      <c r="F34" s="7"/>
      <c r="G34" s="8"/>
      <c r="I34" s="12"/>
      <c r="J34" s="12"/>
      <c r="K34" s="12"/>
      <c r="M34" s="12"/>
      <c r="N34" s="12"/>
      <c r="O34" s="12"/>
    </row>
    <row r="35" spans="1:15">
      <c r="A35" s="27" t="s">
        <v>20</v>
      </c>
      <c r="C35" s="12"/>
      <c r="D35" s="12"/>
      <c r="E35" s="19"/>
      <c r="F35" s="7"/>
      <c r="G35" s="8"/>
      <c r="J35" s="12"/>
      <c r="K35" s="12"/>
      <c r="N35" s="12"/>
      <c r="O35" s="12"/>
    </row>
    <row r="36" spans="1:15">
      <c r="A36" s="26" t="s">
        <v>21</v>
      </c>
      <c r="B36" s="12" t="s">
        <v>2</v>
      </c>
      <c r="C36" s="13">
        <v>157847</v>
      </c>
      <c r="D36" s="12" t="s">
        <v>2</v>
      </c>
      <c r="E36" s="19">
        <f>C36/$C$41</f>
        <v>0.93568905012566983</v>
      </c>
      <c r="F36" s="12" t="s">
        <v>2</v>
      </c>
      <c r="G36" s="12" t="s">
        <v>2</v>
      </c>
      <c r="I36" s="12"/>
      <c r="J36" s="13"/>
      <c r="K36" s="6"/>
      <c r="M36" s="12"/>
      <c r="N36" s="13"/>
      <c r="O36" s="6"/>
    </row>
    <row r="37" spans="1:15">
      <c r="A37" s="24" t="s">
        <v>22</v>
      </c>
      <c r="B37" s="12" t="s">
        <v>2</v>
      </c>
      <c r="C37" s="13">
        <v>2078</v>
      </c>
      <c r="D37" s="12" t="s">
        <v>2</v>
      </c>
      <c r="E37" s="19">
        <f t="shared" ref="E37:E41" si="12">C37/$C$41</f>
        <v>1.2318015839142599E-2</v>
      </c>
      <c r="F37" s="12" t="s">
        <v>2</v>
      </c>
      <c r="G37" s="12" t="s">
        <v>2</v>
      </c>
      <c r="I37" s="12"/>
      <c r="J37" s="13"/>
      <c r="K37" s="6"/>
      <c r="M37" s="12"/>
      <c r="N37" s="13"/>
      <c r="O37" s="6"/>
    </row>
    <row r="38" spans="1:15">
      <c r="A38" s="24" t="s">
        <v>23</v>
      </c>
      <c r="B38" s="12" t="s">
        <v>2</v>
      </c>
      <c r="C38" s="13">
        <v>6001</v>
      </c>
      <c r="D38" s="12" t="s">
        <v>2</v>
      </c>
      <c r="E38" s="19">
        <f t="shared" si="12"/>
        <v>3.5572864798216912E-2</v>
      </c>
      <c r="F38" s="12" t="s">
        <v>2</v>
      </c>
      <c r="G38" s="12" t="s">
        <v>2</v>
      </c>
      <c r="I38" s="12"/>
      <c r="J38" s="13"/>
      <c r="K38" s="6"/>
      <c r="M38" s="12"/>
      <c r="N38" s="13"/>
      <c r="O38" s="6"/>
    </row>
    <row r="39" spans="1:15">
      <c r="A39" s="24" t="s">
        <v>24</v>
      </c>
      <c r="B39" s="12" t="s">
        <v>2</v>
      </c>
      <c r="C39" s="13">
        <v>1310</v>
      </c>
      <c r="D39" s="12" t="s">
        <v>2</v>
      </c>
      <c r="E39" s="19">
        <f t="shared" si="12"/>
        <v>7.7654479062929764E-3</v>
      </c>
      <c r="F39" s="12" t="s">
        <v>2</v>
      </c>
      <c r="G39" s="12" t="s">
        <v>2</v>
      </c>
      <c r="I39" s="12"/>
      <c r="J39" s="13"/>
      <c r="K39" s="6"/>
      <c r="M39" s="12"/>
      <c r="N39" s="13"/>
      <c r="O39" s="6"/>
    </row>
    <row r="40" spans="1:15">
      <c r="A40" s="24" t="s">
        <v>25</v>
      </c>
      <c r="B40" s="12" t="s">
        <v>2</v>
      </c>
      <c r="C40" s="13">
        <v>1460</v>
      </c>
      <c r="D40" s="12" t="s">
        <v>2</v>
      </c>
      <c r="E40" s="19">
        <f t="shared" si="12"/>
        <v>8.6546213306776688E-3</v>
      </c>
      <c r="F40" s="12" t="s">
        <v>2</v>
      </c>
      <c r="G40" s="12" t="s">
        <v>2</v>
      </c>
      <c r="I40" s="12"/>
      <c r="J40" s="13"/>
      <c r="K40" s="6"/>
      <c r="M40" s="12"/>
      <c r="N40" s="13"/>
      <c r="O40" s="6"/>
    </row>
    <row r="41" spans="1:15">
      <c r="A41" s="26" t="s">
        <v>19</v>
      </c>
      <c r="C41" s="9">
        <f>SUM(C36:C40)</f>
        <v>168696</v>
      </c>
      <c r="D41" s="12"/>
      <c r="E41" s="19">
        <f t="shared" si="12"/>
        <v>1</v>
      </c>
      <c r="F41" s="12" t="s">
        <v>2</v>
      </c>
      <c r="G41" s="12" t="s">
        <v>2</v>
      </c>
      <c r="J41" s="9"/>
      <c r="K41" s="12"/>
      <c r="N41" s="9"/>
      <c r="O41" s="12"/>
    </row>
    <row r="42" spans="1:15">
      <c r="A42" s="28"/>
      <c r="E42" s="19"/>
      <c r="F42" s="7"/>
      <c r="G42" s="8"/>
    </row>
    <row r="43" spans="1:15">
      <c r="A43" s="29" t="s">
        <v>26</v>
      </c>
      <c r="E43" s="19"/>
      <c r="F43" s="7"/>
      <c r="G43" s="8"/>
      <c r="L43" s="14"/>
      <c r="M43" s="4"/>
    </row>
    <row r="44" spans="1:15">
      <c r="A44" s="3">
        <v>1</v>
      </c>
      <c r="B44" s="13">
        <v>47322</v>
      </c>
      <c r="C44" s="13">
        <v>7083</v>
      </c>
      <c r="D44" s="6">
        <f>C44/B44</f>
        <v>0.14967668314948648</v>
      </c>
      <c r="E44" s="19">
        <f>C44/$C$54</f>
        <v>4.1682604883273404E-2</v>
      </c>
      <c r="F44" s="7">
        <f t="shared" ref="F44:F54" si="13">B44-C44</f>
        <v>40239</v>
      </c>
      <c r="G44" s="8">
        <f>F44/$F$54</f>
        <v>0.10185309401648826</v>
      </c>
      <c r="I44" s="13"/>
      <c r="J44" s="13"/>
      <c r="K44" s="6"/>
      <c r="L44" s="15"/>
      <c r="M44" s="13"/>
      <c r="N44" s="13"/>
      <c r="O44" s="6"/>
    </row>
    <row r="45" spans="1:15">
      <c r="A45" s="3">
        <v>2</v>
      </c>
      <c r="B45" s="13">
        <v>55008</v>
      </c>
      <c r="C45" s="13">
        <v>9630</v>
      </c>
      <c r="D45" s="6">
        <f t="shared" ref="D45:D54" si="14">C45/B45</f>
        <v>0.17506544502617802</v>
      </c>
      <c r="E45" s="19">
        <f t="shared" ref="E45:E53" si="15">C45/$C$54</f>
        <v>5.6671394186915559E-2</v>
      </c>
      <c r="F45" s="7">
        <f t="shared" si="13"/>
        <v>45378</v>
      </c>
      <c r="G45" s="8">
        <f t="shared" ref="G45:G54" si="16">F45/$F$54</f>
        <v>0.11486094834066961</v>
      </c>
      <c r="I45" s="13"/>
      <c r="J45" s="13"/>
      <c r="K45" s="6"/>
      <c r="L45" s="15"/>
      <c r="M45" s="13"/>
      <c r="N45" s="13"/>
      <c r="O45" s="6"/>
    </row>
    <row r="46" spans="1:15">
      <c r="A46" s="3">
        <v>3</v>
      </c>
      <c r="B46" s="13">
        <v>58435</v>
      </c>
      <c r="C46" s="13">
        <v>12276</v>
      </c>
      <c r="D46" s="6">
        <f t="shared" si="14"/>
        <v>0.21007957559681698</v>
      </c>
      <c r="E46" s="19">
        <f t="shared" si="15"/>
        <v>7.2242786608367124E-2</v>
      </c>
      <c r="F46" s="7">
        <f t="shared" si="13"/>
        <v>46159</v>
      </c>
      <c r="G46" s="8">
        <f t="shared" si="16"/>
        <v>0.11683781820390868</v>
      </c>
      <c r="I46" s="13"/>
      <c r="J46" s="13"/>
      <c r="K46" s="6"/>
      <c r="L46" s="15"/>
      <c r="M46" s="13"/>
      <c r="N46" s="13"/>
      <c r="O46" s="6"/>
    </row>
    <row r="47" spans="1:15">
      <c r="A47" s="3">
        <v>4</v>
      </c>
      <c r="B47" s="13">
        <v>58700</v>
      </c>
      <c r="C47" s="13">
        <v>14683</v>
      </c>
      <c r="D47" s="6">
        <f t="shared" si="14"/>
        <v>0.25013628620102213</v>
      </c>
      <c r="E47" s="19">
        <f t="shared" si="15"/>
        <v>8.6407692715107079E-2</v>
      </c>
      <c r="F47" s="7">
        <f t="shared" si="13"/>
        <v>44017</v>
      </c>
      <c r="G47" s="8">
        <f t="shared" si="16"/>
        <v>0.11141598049960894</v>
      </c>
      <c r="I47" s="13"/>
      <c r="J47" s="13"/>
      <c r="K47" s="6"/>
      <c r="L47" s="15"/>
      <c r="M47" s="13"/>
      <c r="N47" s="13"/>
      <c r="O47" s="6"/>
    </row>
    <row r="48" spans="1:15">
      <c r="A48" s="3">
        <v>5</v>
      </c>
      <c r="B48" s="13">
        <v>58637</v>
      </c>
      <c r="C48" s="13">
        <v>17052</v>
      </c>
      <c r="D48" s="6">
        <f t="shared" si="14"/>
        <v>0.29080614628988521</v>
      </c>
      <c r="E48" s="19">
        <f t="shared" si="15"/>
        <v>0.10034897338268786</v>
      </c>
      <c r="F48" s="7">
        <f t="shared" si="13"/>
        <v>41585</v>
      </c>
      <c r="G48" s="8">
        <f t="shared" si="16"/>
        <v>0.10526009380639838</v>
      </c>
      <c r="I48" s="13"/>
      <c r="J48" s="13"/>
      <c r="K48" s="6"/>
      <c r="L48" s="15"/>
      <c r="M48" s="13"/>
      <c r="N48" s="13"/>
      <c r="O48" s="6"/>
    </row>
    <row r="49" spans="1:15">
      <c r="A49" s="3">
        <v>6</v>
      </c>
      <c r="B49" s="13">
        <v>59977</v>
      </c>
      <c r="C49" s="13">
        <v>19524</v>
      </c>
      <c r="D49" s="6">
        <f t="shared" si="14"/>
        <v>0.32552478450072525</v>
      </c>
      <c r="E49" s="19">
        <f t="shared" si="15"/>
        <v>0.11489639668798955</v>
      </c>
      <c r="F49" s="7">
        <f t="shared" si="13"/>
        <v>40453</v>
      </c>
      <c r="G49" s="8">
        <f t="shared" si="16"/>
        <v>0.10239477154623623</v>
      </c>
      <c r="I49" s="13"/>
      <c r="J49" s="13"/>
      <c r="K49" s="6"/>
      <c r="L49" s="15"/>
      <c r="M49" s="13"/>
      <c r="N49" s="13"/>
      <c r="O49" s="6"/>
    </row>
    <row r="50" spans="1:15">
      <c r="A50" s="3">
        <v>7</v>
      </c>
      <c r="B50" s="13">
        <v>57257</v>
      </c>
      <c r="C50" s="13">
        <v>20253</v>
      </c>
      <c r="D50" s="6">
        <f t="shared" si="14"/>
        <v>0.353720942417521</v>
      </c>
      <c r="E50" s="19">
        <f t="shared" si="15"/>
        <v>0.11918647419185886</v>
      </c>
      <c r="F50" s="7">
        <f t="shared" si="13"/>
        <v>37004</v>
      </c>
      <c r="G50" s="8">
        <f t="shared" si="16"/>
        <v>9.3664650985017806E-2</v>
      </c>
      <c r="I50" s="13"/>
      <c r="J50" s="13"/>
      <c r="K50" s="6"/>
      <c r="L50" s="15"/>
      <c r="M50" s="13"/>
      <c r="N50" s="13"/>
      <c r="O50" s="6"/>
    </row>
    <row r="51" spans="1:15">
      <c r="A51" s="3">
        <v>8</v>
      </c>
      <c r="B51" s="13">
        <v>58219</v>
      </c>
      <c r="C51" s="13">
        <v>21997</v>
      </c>
      <c r="D51" s="6">
        <f t="shared" si="14"/>
        <v>0.37783197925076006</v>
      </c>
      <c r="E51" s="19">
        <f t="shared" si="15"/>
        <v>0.12944970487326912</v>
      </c>
      <c r="F51" s="7">
        <f t="shared" si="13"/>
        <v>36222</v>
      </c>
      <c r="G51" s="8">
        <f t="shared" si="16"/>
        <v>9.1685249918368683E-2</v>
      </c>
      <c r="I51" s="13"/>
      <c r="J51" s="13"/>
      <c r="K51" s="6"/>
      <c r="L51" s="15"/>
      <c r="M51" s="13"/>
      <c r="N51" s="13"/>
      <c r="O51" s="6"/>
    </row>
    <row r="52" spans="1:15">
      <c r="A52" s="3">
        <v>9</v>
      </c>
      <c r="B52" s="13">
        <v>56522</v>
      </c>
      <c r="C52" s="13">
        <v>22863</v>
      </c>
      <c r="D52" s="6">
        <f t="shared" si="14"/>
        <v>0.40449736385832064</v>
      </c>
      <c r="E52" s="19">
        <f t="shared" si="15"/>
        <v>0.13454601093410701</v>
      </c>
      <c r="F52" s="7">
        <f t="shared" si="13"/>
        <v>33659</v>
      </c>
      <c r="G52" s="8">
        <f t="shared" si="16"/>
        <v>8.5197775578443255E-2</v>
      </c>
      <c r="I52" s="13"/>
      <c r="J52" s="13"/>
      <c r="K52" s="6"/>
      <c r="L52" s="15"/>
      <c r="M52" s="13"/>
      <c r="N52" s="13"/>
      <c r="O52" s="6"/>
    </row>
    <row r="53" spans="1:15">
      <c r="A53" s="3">
        <v>10</v>
      </c>
      <c r="B53" s="13">
        <v>54919</v>
      </c>
      <c r="C53" s="13">
        <v>24566</v>
      </c>
      <c r="D53" s="6">
        <f t="shared" si="14"/>
        <v>0.44731331597443508</v>
      </c>
      <c r="E53" s="19">
        <f t="shared" si="15"/>
        <v>0.14456796153642446</v>
      </c>
      <c r="F53" s="7">
        <f t="shared" si="13"/>
        <v>30353</v>
      </c>
      <c r="G53" s="8">
        <f t="shared" si="16"/>
        <v>7.6829617104860165E-2</v>
      </c>
      <c r="I53" s="13"/>
      <c r="J53" s="13"/>
      <c r="K53" s="6"/>
      <c r="L53" s="15"/>
      <c r="M53" s="13"/>
      <c r="N53" s="13"/>
      <c r="O53" s="6"/>
    </row>
    <row r="54" spans="1:15">
      <c r="A54" s="26" t="s">
        <v>19</v>
      </c>
      <c r="B54" s="16">
        <f>SUM(B44:B53)</f>
        <v>564996</v>
      </c>
      <c r="C54" s="16">
        <f>SUM(C44:C53)</f>
        <v>169927</v>
      </c>
      <c r="D54" s="10">
        <f t="shared" si="14"/>
        <v>0.30075788147172722</v>
      </c>
      <c r="E54" s="19">
        <f>C54/$C$54</f>
        <v>1</v>
      </c>
      <c r="F54" s="7">
        <f t="shared" si="13"/>
        <v>395069</v>
      </c>
      <c r="G54" s="8">
        <f t="shared" si="16"/>
        <v>1</v>
      </c>
      <c r="I54" s="16"/>
      <c r="J54" s="16"/>
      <c r="K54" s="10"/>
      <c r="L54" s="17"/>
      <c r="M54" s="16"/>
      <c r="N54" s="16"/>
      <c r="O5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104-4916-B84B-8791-BD2DE696CDD3}">
  <dimension ref="A1:G54"/>
  <sheetViews>
    <sheetView topLeftCell="A23" workbookViewId="0">
      <selection activeCell="G37" sqref="G37:G41"/>
    </sheetView>
  </sheetViews>
  <sheetFormatPr baseColWidth="10" defaultRowHeight="16"/>
  <sheetData>
    <row r="1" spans="1:7">
      <c r="B1" s="22" t="s">
        <v>28</v>
      </c>
      <c r="C1" s="23"/>
      <c r="D1" s="20"/>
      <c r="E1" s="20"/>
      <c r="F1" s="21"/>
      <c r="G1" s="21"/>
    </row>
    <row r="2" spans="1:7">
      <c r="A2" s="24"/>
      <c r="B2" s="2" t="s">
        <v>0</v>
      </c>
      <c r="C2" s="3" t="s">
        <v>1</v>
      </c>
      <c r="D2" s="2" t="s">
        <v>5</v>
      </c>
      <c r="E2" s="18" t="s">
        <v>6</v>
      </c>
      <c r="F2" s="18" t="s">
        <v>4</v>
      </c>
      <c r="G2" s="18" t="s">
        <v>27</v>
      </c>
    </row>
    <row r="3" spans="1:7">
      <c r="A3" s="25" t="s">
        <v>7</v>
      </c>
      <c r="C3" s="2"/>
      <c r="D3" s="2"/>
      <c r="E3" s="4"/>
      <c r="F3" s="4"/>
      <c r="G3" s="4"/>
    </row>
    <row r="4" spans="1:7">
      <c r="A4" s="26" t="s">
        <v>8</v>
      </c>
      <c r="B4" s="5">
        <v>28480</v>
      </c>
      <c r="C4" s="5">
        <v>6049</v>
      </c>
      <c r="D4" s="6">
        <f>C4/B4</f>
        <v>0.21239466292134832</v>
      </c>
      <c r="E4" s="19">
        <f t="shared" ref="E4:E12" si="0">C4/$C$12</f>
        <v>6.3386775647071153E-2</v>
      </c>
      <c r="F4" s="7">
        <f>B4-C4</f>
        <v>22431</v>
      </c>
      <c r="G4" s="8">
        <f t="shared" ref="G4:G12" si="1">F4/$F$12</f>
        <v>0.11861664154834616</v>
      </c>
    </row>
    <row r="5" spans="1:7">
      <c r="A5" s="26" t="s">
        <v>9</v>
      </c>
      <c r="B5" s="5">
        <v>50108</v>
      </c>
      <c r="C5" s="5">
        <v>13550</v>
      </c>
      <c r="D5" s="6">
        <f t="shared" ref="D5:D12" si="2">C5/B5</f>
        <v>0.27041590165243073</v>
      </c>
      <c r="E5" s="19">
        <f t="shared" si="0"/>
        <v>0.14198889238185058</v>
      </c>
      <c r="F5" s="7">
        <f t="shared" ref="F5:F12" si="3">B5-C5</f>
        <v>36558</v>
      </c>
      <c r="G5" s="8">
        <f t="shared" si="1"/>
        <v>0.19332117077813912</v>
      </c>
    </row>
    <row r="6" spans="1:7">
      <c r="A6" s="26" t="s">
        <v>10</v>
      </c>
      <c r="B6" s="5">
        <v>46924</v>
      </c>
      <c r="C6" s="5">
        <v>16476</v>
      </c>
      <c r="D6" s="6">
        <f t="shared" si="2"/>
        <v>0.35112096155485467</v>
      </c>
      <c r="E6" s="19">
        <f t="shared" si="0"/>
        <v>0.172650110028293</v>
      </c>
      <c r="F6" s="7">
        <f t="shared" si="3"/>
        <v>30448</v>
      </c>
      <c r="G6" s="8">
        <f t="shared" si="1"/>
        <v>0.16101107850136168</v>
      </c>
    </row>
    <row r="7" spans="1:7">
      <c r="A7" s="26" t="s">
        <v>11</v>
      </c>
      <c r="B7" s="5">
        <v>46960</v>
      </c>
      <c r="C7" s="5">
        <v>19233</v>
      </c>
      <c r="D7" s="6">
        <f t="shared" si="2"/>
        <v>0.40956132879045998</v>
      </c>
      <c r="E7" s="19">
        <f t="shared" si="0"/>
        <v>0.20154039610185476</v>
      </c>
      <c r="F7" s="7">
        <f t="shared" si="3"/>
        <v>27727</v>
      </c>
      <c r="G7" s="8">
        <f t="shared" si="1"/>
        <v>0.14662224689987044</v>
      </c>
    </row>
    <row r="8" spans="1:7">
      <c r="A8" s="26" t="s">
        <v>12</v>
      </c>
      <c r="B8" s="5">
        <v>43131</v>
      </c>
      <c r="C8" s="5">
        <v>18808</v>
      </c>
      <c r="D8" s="6">
        <f t="shared" si="2"/>
        <v>0.43606686605921496</v>
      </c>
      <c r="E8" s="19">
        <f t="shared" si="0"/>
        <v>0.19708686995703656</v>
      </c>
      <c r="F8" s="7">
        <f t="shared" si="3"/>
        <v>24323</v>
      </c>
      <c r="G8" s="8">
        <f t="shared" si="1"/>
        <v>0.12862166521244811</v>
      </c>
    </row>
    <row r="9" spans="1:7">
      <c r="A9" s="26" t="s">
        <v>13</v>
      </c>
      <c r="B9" s="5">
        <v>35359</v>
      </c>
      <c r="C9" s="5">
        <v>14772</v>
      </c>
      <c r="D9" s="6">
        <f t="shared" si="2"/>
        <v>0.41777199581436125</v>
      </c>
      <c r="E9" s="19">
        <f t="shared" si="0"/>
        <v>0.1547940899088337</v>
      </c>
      <c r="F9" s="7">
        <f t="shared" si="3"/>
        <v>20587</v>
      </c>
      <c r="G9" s="8">
        <f t="shared" si="1"/>
        <v>0.10886544512307977</v>
      </c>
    </row>
    <row r="10" spans="1:7">
      <c r="A10" s="26" t="s">
        <v>14</v>
      </c>
      <c r="B10" s="5">
        <v>23046</v>
      </c>
      <c r="C10" s="5">
        <v>5664</v>
      </c>
      <c r="D10" s="6">
        <f t="shared" si="2"/>
        <v>0.24576933090341058</v>
      </c>
      <c r="E10" s="19">
        <f t="shared" si="0"/>
        <v>5.9352404904118201E-2</v>
      </c>
      <c r="F10" s="7">
        <f t="shared" si="3"/>
        <v>17382</v>
      </c>
      <c r="G10" s="8">
        <f t="shared" si="1"/>
        <v>9.1917188863329891E-2</v>
      </c>
    </row>
    <row r="11" spans="1:7">
      <c r="A11" s="26" t="s">
        <v>15</v>
      </c>
      <c r="B11" s="5">
        <v>10527</v>
      </c>
      <c r="C11" s="5">
        <v>878</v>
      </c>
      <c r="D11" s="6">
        <f t="shared" si="2"/>
        <v>8.3404578702384338E-2</v>
      </c>
      <c r="E11" s="19">
        <f t="shared" si="0"/>
        <v>9.2004610709420509E-3</v>
      </c>
      <c r="F11" s="7">
        <f t="shared" si="3"/>
        <v>9649</v>
      </c>
      <c r="G11" s="8">
        <f t="shared" si="1"/>
        <v>5.1024563073424817E-2</v>
      </c>
    </row>
    <row r="12" spans="1:7">
      <c r="A12" s="26" t="s">
        <v>16</v>
      </c>
      <c r="B12" s="9">
        <f>SUM(B4:B11)</f>
        <v>284535</v>
      </c>
      <c r="C12" s="9">
        <f>SUM(C4:C11)</f>
        <v>95430</v>
      </c>
      <c r="D12" s="10">
        <f t="shared" si="2"/>
        <v>0.33538931941588906</v>
      </c>
      <c r="E12" s="19">
        <f t="shared" si="0"/>
        <v>1</v>
      </c>
      <c r="F12" s="7">
        <f t="shared" si="3"/>
        <v>189105</v>
      </c>
      <c r="G12" s="8">
        <f t="shared" si="1"/>
        <v>1</v>
      </c>
    </row>
    <row r="13" spans="1:7">
      <c r="C13" s="12"/>
      <c r="D13" s="12"/>
      <c r="E13" s="4"/>
      <c r="F13" s="4"/>
      <c r="G13" s="4"/>
    </row>
    <row r="14" spans="1:7">
      <c r="A14" s="25" t="s">
        <v>17</v>
      </c>
      <c r="C14" s="12"/>
      <c r="D14" s="12"/>
      <c r="E14" s="4"/>
      <c r="F14" s="4"/>
      <c r="G14" s="4"/>
    </row>
    <row r="15" spans="1:7">
      <c r="A15" s="26" t="s">
        <v>8</v>
      </c>
      <c r="B15" s="5">
        <v>28202</v>
      </c>
      <c r="C15" s="5">
        <v>3907</v>
      </c>
      <c r="D15" s="6">
        <f t="shared" ref="D15:D23" si="4">C15/B15</f>
        <v>0.13853627402311894</v>
      </c>
      <c r="E15" s="19">
        <f>C15/$C$23</f>
        <v>5.2445064901942361E-2</v>
      </c>
      <c r="F15" s="7">
        <f t="shared" ref="F15:F33" si="5">B15-C15</f>
        <v>24295</v>
      </c>
      <c r="G15" s="8">
        <f>F15/$F$23</f>
        <v>0.11796667119855497</v>
      </c>
    </row>
    <row r="16" spans="1:7">
      <c r="A16" s="26" t="s">
        <v>9</v>
      </c>
      <c r="B16" s="5">
        <v>50104</v>
      </c>
      <c r="C16" s="5">
        <v>8496</v>
      </c>
      <c r="D16" s="6">
        <f t="shared" si="4"/>
        <v>0.16956730001596679</v>
      </c>
      <c r="E16" s="19">
        <f t="shared" ref="E16:E23" si="6">C16/$C$23</f>
        <v>0.11404486086688055</v>
      </c>
      <c r="F16" s="7">
        <f t="shared" si="5"/>
        <v>41608</v>
      </c>
      <c r="G16" s="8">
        <f t="shared" ref="G16:G23" si="7">F16/$F$23</f>
        <v>0.20203158078738323</v>
      </c>
    </row>
    <row r="17" spans="1:7">
      <c r="A17" s="26" t="s">
        <v>10</v>
      </c>
      <c r="B17" s="5">
        <v>49473</v>
      </c>
      <c r="C17" s="5">
        <v>11746</v>
      </c>
      <c r="D17" s="6">
        <f t="shared" si="4"/>
        <v>0.23742243243789543</v>
      </c>
      <c r="E17" s="19">
        <f t="shared" si="6"/>
        <v>0.15767077868907473</v>
      </c>
      <c r="F17" s="7">
        <f t="shared" si="5"/>
        <v>37727</v>
      </c>
      <c r="G17" s="8">
        <f t="shared" si="7"/>
        <v>0.18318701808223434</v>
      </c>
    </row>
    <row r="18" spans="1:7">
      <c r="A18" s="26" t="s">
        <v>11</v>
      </c>
      <c r="B18" s="5">
        <v>49038</v>
      </c>
      <c r="C18" s="5">
        <v>15091</v>
      </c>
      <c r="D18" s="6">
        <f t="shared" si="4"/>
        <v>0.3077409356009625</v>
      </c>
      <c r="E18" s="19">
        <f t="shared" si="6"/>
        <v>0.20257191564760998</v>
      </c>
      <c r="F18" s="7">
        <f t="shared" si="5"/>
        <v>33947</v>
      </c>
      <c r="G18" s="8">
        <f t="shared" si="7"/>
        <v>0.16483287043331327</v>
      </c>
    </row>
    <row r="19" spans="1:7">
      <c r="A19" s="26" t="s">
        <v>12</v>
      </c>
      <c r="B19" s="5">
        <v>44535</v>
      </c>
      <c r="C19" s="5">
        <v>16159</v>
      </c>
      <c r="D19" s="6">
        <f t="shared" si="4"/>
        <v>0.36283821713259234</v>
      </c>
      <c r="E19" s="19">
        <f t="shared" si="6"/>
        <v>0.21690806341194949</v>
      </c>
      <c r="F19" s="7">
        <f t="shared" si="5"/>
        <v>28376</v>
      </c>
      <c r="G19" s="8">
        <f t="shared" si="7"/>
        <v>0.13778235282692719</v>
      </c>
    </row>
    <row r="20" spans="1:7">
      <c r="A20" s="26" t="s">
        <v>13</v>
      </c>
      <c r="B20" s="5">
        <v>33409</v>
      </c>
      <c r="C20" s="5">
        <v>13231</v>
      </c>
      <c r="D20" s="6">
        <f t="shared" si="4"/>
        <v>0.39603100960818943</v>
      </c>
      <c r="E20" s="19">
        <f t="shared" si="6"/>
        <v>0.17760446729398499</v>
      </c>
      <c r="F20" s="7">
        <f t="shared" si="5"/>
        <v>20178</v>
      </c>
      <c r="G20" s="8">
        <f t="shared" si="7"/>
        <v>9.7976188164002567E-2</v>
      </c>
    </row>
    <row r="21" spans="1:7">
      <c r="A21" s="26" t="s">
        <v>14</v>
      </c>
      <c r="B21" s="5">
        <v>19309</v>
      </c>
      <c r="C21" s="5">
        <v>5136</v>
      </c>
      <c r="D21" s="6">
        <f t="shared" si="4"/>
        <v>0.26598995287171784</v>
      </c>
      <c r="E21" s="19">
        <f t="shared" si="6"/>
        <v>6.8942373518396716E-2</v>
      </c>
      <c r="F21" s="7">
        <f t="shared" si="5"/>
        <v>14173</v>
      </c>
      <c r="G21" s="8">
        <f t="shared" si="7"/>
        <v>6.8818342494221849E-2</v>
      </c>
    </row>
    <row r="22" spans="1:7">
      <c r="A22" s="26" t="s">
        <v>15</v>
      </c>
      <c r="B22" s="5">
        <v>6375</v>
      </c>
      <c r="C22" s="5">
        <v>731</v>
      </c>
      <c r="D22" s="6">
        <f t="shared" si="4"/>
        <v>0.11466666666666667</v>
      </c>
      <c r="E22" s="19">
        <f t="shared" si="6"/>
        <v>9.812475670161214E-3</v>
      </c>
      <c r="F22" s="7">
        <f t="shared" si="5"/>
        <v>5644</v>
      </c>
      <c r="G22" s="8">
        <f t="shared" si="7"/>
        <v>2.7404976013362597E-2</v>
      </c>
    </row>
    <row r="23" spans="1:7">
      <c r="A23" s="26" t="s">
        <v>18</v>
      </c>
      <c r="B23" s="9">
        <f>SUM(B15:B22)</f>
        <v>280445</v>
      </c>
      <c r="C23" s="9">
        <f>SUM(C15:C22)</f>
        <v>74497</v>
      </c>
      <c r="D23" s="10">
        <f t="shared" si="4"/>
        <v>0.2656385387509137</v>
      </c>
      <c r="E23" s="19">
        <f t="shared" si="6"/>
        <v>1</v>
      </c>
      <c r="F23" s="7">
        <f t="shared" si="5"/>
        <v>205948</v>
      </c>
      <c r="G23" s="8">
        <f t="shared" si="7"/>
        <v>1</v>
      </c>
    </row>
    <row r="24" spans="1:7">
      <c r="C24" s="12"/>
      <c r="D24" s="12"/>
      <c r="E24" s="4"/>
      <c r="F24" s="4"/>
      <c r="G24" s="4"/>
    </row>
    <row r="25" spans="1:7">
      <c r="A25" s="26" t="s">
        <v>8</v>
      </c>
      <c r="B25" s="13">
        <f t="shared" ref="B25:C32" si="8">B4+B15</f>
        <v>56682</v>
      </c>
      <c r="C25" s="13">
        <f>C4+C15</f>
        <v>9956</v>
      </c>
      <c r="D25" s="6">
        <f t="shared" ref="D25:D33" si="9">C25/B25</f>
        <v>0.17564658974630395</v>
      </c>
      <c r="E25" s="19">
        <f>C25/$C$33</f>
        <v>5.8589865059702109E-2</v>
      </c>
      <c r="F25" s="7">
        <f t="shared" si="5"/>
        <v>46726</v>
      </c>
      <c r="G25" s="8">
        <f>F25/$F$33</f>
        <v>0.11827780070015922</v>
      </c>
    </row>
    <row r="26" spans="1:7">
      <c r="A26" s="26" t="s">
        <v>9</v>
      </c>
      <c r="B26" s="13">
        <f t="shared" si="8"/>
        <v>100212</v>
      </c>
      <c r="C26" s="13">
        <f t="shared" si="8"/>
        <v>22046</v>
      </c>
      <c r="D26" s="6">
        <f t="shared" si="9"/>
        <v>0.2199936135392967</v>
      </c>
      <c r="E26" s="19">
        <f t="shared" ref="E26:E33" si="10">C26/$C$33</f>
        <v>0.12973806399218488</v>
      </c>
      <c r="F26" s="7">
        <f t="shared" si="5"/>
        <v>78166</v>
      </c>
      <c r="G26" s="8">
        <f t="shared" ref="G26:G33" si="11">F26/$F$33</f>
        <v>0.19786205901486636</v>
      </c>
    </row>
    <row r="27" spans="1:7">
      <c r="A27" s="26" t="s">
        <v>10</v>
      </c>
      <c r="B27" s="13">
        <f t="shared" si="8"/>
        <v>96397</v>
      </c>
      <c r="C27" s="13">
        <f t="shared" si="8"/>
        <v>28222</v>
      </c>
      <c r="D27" s="6">
        <f t="shared" si="9"/>
        <v>0.29276844715084493</v>
      </c>
      <c r="E27" s="19">
        <f t="shared" si="10"/>
        <v>0.1660830827355276</v>
      </c>
      <c r="F27" s="7">
        <f t="shared" si="5"/>
        <v>68175</v>
      </c>
      <c r="G27" s="8">
        <f t="shared" si="11"/>
        <v>0.1725717815077977</v>
      </c>
    </row>
    <row r="28" spans="1:7">
      <c r="A28" s="26" t="s">
        <v>11</v>
      </c>
      <c r="B28" s="13">
        <f t="shared" si="8"/>
        <v>95998</v>
      </c>
      <c r="C28" s="13">
        <f t="shared" si="8"/>
        <v>34324</v>
      </c>
      <c r="D28" s="6">
        <f t="shared" si="9"/>
        <v>0.35754911560657515</v>
      </c>
      <c r="E28" s="19">
        <f t="shared" si="10"/>
        <v>0.20199262036050775</v>
      </c>
      <c r="F28" s="7">
        <f t="shared" si="5"/>
        <v>61674</v>
      </c>
      <c r="G28" s="8">
        <f t="shared" si="11"/>
        <v>0.15611576168260968</v>
      </c>
    </row>
    <row r="29" spans="1:7">
      <c r="A29" s="26" t="s">
        <v>12</v>
      </c>
      <c r="B29" s="13">
        <f t="shared" si="8"/>
        <v>87666</v>
      </c>
      <c r="C29" s="13">
        <f t="shared" si="8"/>
        <v>34967</v>
      </c>
      <c r="D29" s="6">
        <f t="shared" si="9"/>
        <v>0.39886615107339218</v>
      </c>
      <c r="E29" s="19">
        <f t="shared" si="10"/>
        <v>0.20577659818628</v>
      </c>
      <c r="F29" s="7">
        <f t="shared" si="5"/>
        <v>52699</v>
      </c>
      <c r="G29" s="8">
        <f t="shared" si="11"/>
        <v>0.13339729099639794</v>
      </c>
    </row>
    <row r="30" spans="1:7">
      <c r="A30" s="26" t="s">
        <v>13</v>
      </c>
      <c r="B30" s="13">
        <f t="shared" si="8"/>
        <v>68768</v>
      </c>
      <c r="C30" s="13">
        <f t="shared" si="8"/>
        <v>28003</v>
      </c>
      <c r="D30" s="6">
        <f t="shared" si="9"/>
        <v>0.40720974872033505</v>
      </c>
      <c r="E30" s="19">
        <f t="shared" si="10"/>
        <v>0.16479429402037346</v>
      </c>
      <c r="F30" s="7">
        <f t="shared" si="5"/>
        <v>40765</v>
      </c>
      <c r="G30" s="8">
        <f t="shared" si="11"/>
        <v>0.10318868607503297</v>
      </c>
    </row>
    <row r="31" spans="1:7">
      <c r="A31" s="26" t="s">
        <v>14</v>
      </c>
      <c r="B31" s="13">
        <f t="shared" si="8"/>
        <v>42355</v>
      </c>
      <c r="C31" s="13">
        <f t="shared" si="8"/>
        <v>10800</v>
      </c>
      <c r="D31" s="6">
        <f t="shared" si="9"/>
        <v>0.25498760476921262</v>
      </c>
      <c r="E31" s="19">
        <f t="shared" si="10"/>
        <v>6.3556703761026789E-2</v>
      </c>
      <c r="F31" s="7">
        <f t="shared" si="5"/>
        <v>31555</v>
      </c>
      <c r="G31" s="8">
        <f t="shared" si="11"/>
        <v>7.9875358496201782E-2</v>
      </c>
    </row>
    <row r="32" spans="1:7">
      <c r="A32" s="26" t="s">
        <v>15</v>
      </c>
      <c r="B32" s="13">
        <f t="shared" si="8"/>
        <v>16902</v>
      </c>
      <c r="C32" s="13">
        <f t="shared" si="8"/>
        <v>1609</v>
      </c>
      <c r="D32" s="6">
        <f t="shared" si="9"/>
        <v>9.5195834812448227E-2</v>
      </c>
      <c r="E32" s="19">
        <f t="shared" si="10"/>
        <v>9.4687718843974172E-3</v>
      </c>
      <c r="F32" s="7">
        <f t="shared" si="5"/>
        <v>15293</v>
      </c>
      <c r="G32" s="8">
        <f t="shared" si="11"/>
        <v>3.8711261526934361E-2</v>
      </c>
    </row>
    <row r="33" spans="1:7">
      <c r="A33" s="26" t="s">
        <v>19</v>
      </c>
      <c r="B33" s="9">
        <f>SUM(B25:B32)</f>
        <v>564980</v>
      </c>
      <c r="C33" s="9">
        <f>SUM(C25:C32)</f>
        <v>169927</v>
      </c>
      <c r="D33" s="10">
        <f t="shared" si="9"/>
        <v>0.30076639881057737</v>
      </c>
      <c r="E33" s="19">
        <f t="shared" si="10"/>
        <v>1</v>
      </c>
      <c r="F33" s="7">
        <f t="shared" si="5"/>
        <v>395053</v>
      </c>
      <c r="G33" s="8">
        <f t="shared" si="11"/>
        <v>1</v>
      </c>
    </row>
    <row r="34" spans="1:7">
      <c r="B34" s="12"/>
      <c r="C34" s="12"/>
      <c r="D34" s="12"/>
      <c r="E34" s="19"/>
      <c r="F34" s="7"/>
      <c r="G34" s="8"/>
    </row>
    <row r="35" spans="1:7">
      <c r="A35" s="27" t="s">
        <v>20</v>
      </c>
      <c r="C35" s="12"/>
      <c r="D35" s="12"/>
      <c r="E35" s="19"/>
      <c r="F35" s="7"/>
      <c r="G35" s="8"/>
    </row>
    <row r="36" spans="1:7">
      <c r="A36" s="26" t="s">
        <v>21</v>
      </c>
      <c r="B36" s="12" t="s">
        <v>2</v>
      </c>
      <c r="C36" s="13">
        <v>157847</v>
      </c>
      <c r="D36" s="12" t="s">
        <v>2</v>
      </c>
      <c r="E36" s="19">
        <f>C36/$C$41</f>
        <v>0.93568905012566983</v>
      </c>
      <c r="F36" s="12" t="s">
        <v>2</v>
      </c>
      <c r="G36" s="12" t="s">
        <v>2</v>
      </c>
    </row>
    <row r="37" spans="1:7">
      <c r="A37" s="24" t="s">
        <v>22</v>
      </c>
      <c r="B37" s="12" t="s">
        <v>2</v>
      </c>
      <c r="C37" s="13">
        <v>2078</v>
      </c>
      <c r="D37" s="12" t="s">
        <v>2</v>
      </c>
      <c r="E37" s="19">
        <f t="shared" ref="E37:E41" si="12">C37/$C$41</f>
        <v>1.2318015839142599E-2</v>
      </c>
      <c r="F37" s="12" t="s">
        <v>2</v>
      </c>
      <c r="G37" s="12" t="s">
        <v>2</v>
      </c>
    </row>
    <row r="38" spans="1:7">
      <c r="A38" s="24" t="s">
        <v>23</v>
      </c>
      <c r="B38" s="12" t="s">
        <v>2</v>
      </c>
      <c r="C38" s="13">
        <v>6001</v>
      </c>
      <c r="D38" s="12" t="s">
        <v>2</v>
      </c>
      <c r="E38" s="19">
        <f t="shared" si="12"/>
        <v>3.5572864798216912E-2</v>
      </c>
      <c r="F38" s="12" t="s">
        <v>2</v>
      </c>
      <c r="G38" s="12" t="s">
        <v>2</v>
      </c>
    </row>
    <row r="39" spans="1:7">
      <c r="A39" s="24" t="s">
        <v>24</v>
      </c>
      <c r="B39" s="12" t="s">
        <v>2</v>
      </c>
      <c r="C39" s="13">
        <v>1310</v>
      </c>
      <c r="D39" s="12" t="s">
        <v>2</v>
      </c>
      <c r="E39" s="19">
        <f t="shared" si="12"/>
        <v>7.7654479062929764E-3</v>
      </c>
      <c r="F39" s="12" t="s">
        <v>2</v>
      </c>
      <c r="G39" s="12" t="s">
        <v>2</v>
      </c>
    </row>
    <row r="40" spans="1:7">
      <c r="A40" s="24" t="s">
        <v>25</v>
      </c>
      <c r="B40" s="12" t="s">
        <v>2</v>
      </c>
      <c r="C40" s="13">
        <v>1460</v>
      </c>
      <c r="D40" s="12" t="s">
        <v>2</v>
      </c>
      <c r="E40" s="19">
        <f t="shared" si="12"/>
        <v>8.6546213306776688E-3</v>
      </c>
      <c r="F40" s="12" t="s">
        <v>2</v>
      </c>
      <c r="G40" s="12" t="s">
        <v>2</v>
      </c>
    </row>
    <row r="41" spans="1:7">
      <c r="A41" s="26" t="s">
        <v>19</v>
      </c>
      <c r="C41" s="9">
        <f>SUM(C36:C40)</f>
        <v>168696</v>
      </c>
      <c r="D41" s="12"/>
      <c r="E41" s="19">
        <f t="shared" si="12"/>
        <v>1</v>
      </c>
      <c r="F41" s="12" t="s">
        <v>2</v>
      </c>
      <c r="G41" s="12" t="s">
        <v>2</v>
      </c>
    </row>
    <row r="42" spans="1:7">
      <c r="A42" s="28"/>
      <c r="E42" s="19"/>
      <c r="F42" s="7"/>
      <c r="G42" s="8"/>
    </row>
    <row r="43" spans="1:7">
      <c r="A43" s="29" t="s">
        <v>26</v>
      </c>
      <c r="E43" s="19"/>
      <c r="F43" s="7"/>
      <c r="G43" s="8"/>
    </row>
    <row r="44" spans="1:7">
      <c r="A44" s="3">
        <v>1</v>
      </c>
      <c r="B44" s="13">
        <v>47322</v>
      </c>
      <c r="C44" s="13">
        <v>7083</v>
      </c>
      <c r="D44" s="6">
        <f>C44/B44</f>
        <v>0.14967668314948648</v>
      </c>
      <c r="E44" s="19">
        <f>C44/$C$54</f>
        <v>4.1682604883273404E-2</v>
      </c>
      <c r="F44" s="7">
        <f t="shared" ref="F44:F54" si="13">B44-C44</f>
        <v>40239</v>
      </c>
      <c r="G44" s="8">
        <f>F44/$F$54</f>
        <v>0.10185309401648826</v>
      </c>
    </row>
    <row r="45" spans="1:7">
      <c r="A45" s="3">
        <v>2</v>
      </c>
      <c r="B45" s="13">
        <v>55008</v>
      </c>
      <c r="C45" s="13">
        <v>9630</v>
      </c>
      <c r="D45" s="6">
        <f t="shared" ref="D45:D54" si="14">C45/B45</f>
        <v>0.17506544502617802</v>
      </c>
      <c r="E45" s="19">
        <f t="shared" ref="E45:E53" si="15">C45/$C$54</f>
        <v>5.6671394186915559E-2</v>
      </c>
      <c r="F45" s="7">
        <f t="shared" si="13"/>
        <v>45378</v>
      </c>
      <c r="G45" s="8">
        <f t="shared" ref="G45:G54" si="16">F45/$F$54</f>
        <v>0.11486094834066961</v>
      </c>
    </row>
    <row r="46" spans="1:7">
      <c r="A46" s="3">
        <v>3</v>
      </c>
      <c r="B46" s="13">
        <v>58435</v>
      </c>
      <c r="C46" s="13">
        <v>12276</v>
      </c>
      <c r="D46" s="6">
        <f t="shared" si="14"/>
        <v>0.21007957559681698</v>
      </c>
      <c r="E46" s="19">
        <f t="shared" si="15"/>
        <v>7.2242786608367124E-2</v>
      </c>
      <c r="F46" s="7">
        <f t="shared" si="13"/>
        <v>46159</v>
      </c>
      <c r="G46" s="8">
        <f t="shared" si="16"/>
        <v>0.11683781820390868</v>
      </c>
    </row>
    <row r="47" spans="1:7">
      <c r="A47" s="3">
        <v>4</v>
      </c>
      <c r="B47" s="13">
        <v>58700</v>
      </c>
      <c r="C47" s="13">
        <v>14683</v>
      </c>
      <c r="D47" s="6">
        <f t="shared" si="14"/>
        <v>0.25013628620102213</v>
      </c>
      <c r="E47" s="19">
        <f t="shared" si="15"/>
        <v>8.6407692715107079E-2</v>
      </c>
      <c r="F47" s="7">
        <f t="shared" si="13"/>
        <v>44017</v>
      </c>
      <c r="G47" s="8">
        <f t="shared" si="16"/>
        <v>0.11141598049960894</v>
      </c>
    </row>
    <row r="48" spans="1:7">
      <c r="A48" s="3">
        <v>5</v>
      </c>
      <c r="B48" s="13">
        <v>58637</v>
      </c>
      <c r="C48" s="13">
        <v>17052</v>
      </c>
      <c r="D48" s="6">
        <f t="shared" si="14"/>
        <v>0.29080614628988521</v>
      </c>
      <c r="E48" s="19">
        <f t="shared" si="15"/>
        <v>0.10034897338268786</v>
      </c>
      <c r="F48" s="7">
        <f t="shared" si="13"/>
        <v>41585</v>
      </c>
      <c r="G48" s="8">
        <f t="shared" si="16"/>
        <v>0.10526009380639838</v>
      </c>
    </row>
    <row r="49" spans="1:7">
      <c r="A49" s="3">
        <v>6</v>
      </c>
      <c r="B49" s="13">
        <v>59977</v>
      </c>
      <c r="C49" s="13">
        <v>19524</v>
      </c>
      <c r="D49" s="6">
        <f t="shared" si="14"/>
        <v>0.32552478450072525</v>
      </c>
      <c r="E49" s="19">
        <f t="shared" si="15"/>
        <v>0.11489639668798955</v>
      </c>
      <c r="F49" s="7">
        <f t="shared" si="13"/>
        <v>40453</v>
      </c>
      <c r="G49" s="8">
        <f t="shared" si="16"/>
        <v>0.10239477154623623</v>
      </c>
    </row>
    <row r="50" spans="1:7">
      <c r="A50" s="3">
        <v>7</v>
      </c>
      <c r="B50" s="13">
        <v>57257</v>
      </c>
      <c r="C50" s="13">
        <v>20253</v>
      </c>
      <c r="D50" s="6">
        <f t="shared" si="14"/>
        <v>0.353720942417521</v>
      </c>
      <c r="E50" s="19">
        <f t="shared" si="15"/>
        <v>0.11918647419185886</v>
      </c>
      <c r="F50" s="7">
        <f t="shared" si="13"/>
        <v>37004</v>
      </c>
      <c r="G50" s="8">
        <f t="shared" si="16"/>
        <v>9.3664650985017806E-2</v>
      </c>
    </row>
    <row r="51" spans="1:7">
      <c r="A51" s="3">
        <v>8</v>
      </c>
      <c r="B51" s="13">
        <v>58219</v>
      </c>
      <c r="C51" s="13">
        <v>21997</v>
      </c>
      <c r="D51" s="6">
        <f t="shared" si="14"/>
        <v>0.37783197925076006</v>
      </c>
      <c r="E51" s="19">
        <f t="shared" si="15"/>
        <v>0.12944970487326912</v>
      </c>
      <c r="F51" s="7">
        <f t="shared" si="13"/>
        <v>36222</v>
      </c>
      <c r="G51" s="8">
        <f t="shared" si="16"/>
        <v>9.1685249918368683E-2</v>
      </c>
    </row>
    <row r="52" spans="1:7">
      <c r="A52" s="3">
        <v>9</v>
      </c>
      <c r="B52" s="13">
        <v>56522</v>
      </c>
      <c r="C52" s="13">
        <v>22863</v>
      </c>
      <c r="D52" s="6">
        <f t="shared" si="14"/>
        <v>0.40449736385832064</v>
      </c>
      <c r="E52" s="19">
        <f t="shared" si="15"/>
        <v>0.13454601093410701</v>
      </c>
      <c r="F52" s="7">
        <f t="shared" si="13"/>
        <v>33659</v>
      </c>
      <c r="G52" s="8">
        <f t="shared" si="16"/>
        <v>8.5197775578443255E-2</v>
      </c>
    </row>
    <row r="53" spans="1:7">
      <c r="A53" s="3">
        <v>10</v>
      </c>
      <c r="B53" s="13">
        <v>54919</v>
      </c>
      <c r="C53" s="13">
        <v>24566</v>
      </c>
      <c r="D53" s="6">
        <f t="shared" si="14"/>
        <v>0.44731331597443508</v>
      </c>
      <c r="E53" s="19">
        <f t="shared" si="15"/>
        <v>0.14456796153642446</v>
      </c>
      <c r="F53" s="7">
        <f t="shared" si="13"/>
        <v>30353</v>
      </c>
      <c r="G53" s="8">
        <f t="shared" si="16"/>
        <v>7.6829617104860165E-2</v>
      </c>
    </row>
    <row r="54" spans="1:7">
      <c r="A54" s="26" t="s">
        <v>19</v>
      </c>
      <c r="B54" s="16">
        <f>SUM(B44:B53)</f>
        <v>564996</v>
      </c>
      <c r="C54" s="16">
        <f>SUM(C44:C53)</f>
        <v>169927</v>
      </c>
      <c r="D54" s="10">
        <f t="shared" si="14"/>
        <v>0.30075788147172722</v>
      </c>
      <c r="E54" s="19">
        <f>C54/$C$54</f>
        <v>1</v>
      </c>
      <c r="F54" s="7">
        <f t="shared" si="13"/>
        <v>395069</v>
      </c>
      <c r="G54" s="8">
        <f t="shared" si="1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65D1-C219-D84D-991D-09E9CCA76AD4}">
  <dimension ref="A1:G54"/>
  <sheetViews>
    <sheetView topLeftCell="A24" workbookViewId="0">
      <selection activeCell="D36" sqref="D36:D40"/>
    </sheetView>
  </sheetViews>
  <sheetFormatPr baseColWidth="10" defaultRowHeight="16"/>
  <sheetData>
    <row r="1" spans="1:7">
      <c r="B1" s="22" t="s">
        <v>28</v>
      </c>
      <c r="C1" s="23"/>
      <c r="D1" s="20"/>
      <c r="E1" s="20"/>
      <c r="F1" s="21"/>
      <c r="G1" s="21"/>
    </row>
    <row r="2" spans="1:7">
      <c r="A2" s="24"/>
      <c r="B2" s="2" t="s">
        <v>0</v>
      </c>
      <c r="C2" s="3" t="s">
        <v>1</v>
      </c>
      <c r="D2" s="2" t="s">
        <v>5</v>
      </c>
      <c r="E2" s="18" t="s">
        <v>6</v>
      </c>
      <c r="F2" s="18" t="s">
        <v>4</v>
      </c>
      <c r="G2" s="18" t="s">
        <v>27</v>
      </c>
    </row>
    <row r="3" spans="1:7">
      <c r="A3" s="25" t="s">
        <v>7</v>
      </c>
      <c r="C3" s="2"/>
      <c r="D3" s="2"/>
      <c r="E3" s="4"/>
      <c r="F3" s="4"/>
      <c r="G3" s="4"/>
    </row>
    <row r="4" spans="1:7">
      <c r="A4" s="26" t="s">
        <v>8</v>
      </c>
      <c r="B4" s="5">
        <v>28181</v>
      </c>
      <c r="C4" s="5">
        <v>5701</v>
      </c>
      <c r="D4" s="6">
        <f t="shared" ref="D4:D12" si="0">C4/B4</f>
        <v>0.20229942159611086</v>
      </c>
      <c r="E4" s="19">
        <f t="shared" ref="E4:E12" si="1">C4/$C$12</f>
        <v>5.9705087656829275E-2</v>
      </c>
      <c r="F4" s="7">
        <f>B4-C4</f>
        <v>22480</v>
      </c>
      <c r="G4" s="8">
        <f t="shared" ref="G4:G12" si="2">F4/$F$12</f>
        <v>0.10905527472420852</v>
      </c>
    </row>
    <row r="5" spans="1:7">
      <c r="A5" s="26" t="s">
        <v>9</v>
      </c>
      <c r="B5" s="5">
        <v>52405</v>
      </c>
      <c r="C5" s="5">
        <v>13519</v>
      </c>
      <c r="D5" s="6">
        <f t="shared" si="0"/>
        <v>0.25797156759851159</v>
      </c>
      <c r="E5" s="19">
        <f t="shared" si="1"/>
        <v>0.14158096474875898</v>
      </c>
      <c r="F5" s="7">
        <f t="shared" ref="F5:F12" si="3">B5-C5</f>
        <v>38886</v>
      </c>
      <c r="G5" s="8">
        <f t="shared" si="2"/>
        <v>0.1886442799344116</v>
      </c>
    </row>
    <row r="6" spans="1:7">
      <c r="A6" s="26" t="s">
        <v>10</v>
      </c>
      <c r="B6" s="5">
        <v>50463</v>
      </c>
      <c r="C6" s="5">
        <v>16835</v>
      </c>
      <c r="D6" s="6">
        <f t="shared" si="0"/>
        <v>0.3336107643223748</v>
      </c>
      <c r="E6" s="19">
        <f t="shared" si="1"/>
        <v>0.1763085687954255</v>
      </c>
      <c r="F6" s="7">
        <f t="shared" si="3"/>
        <v>33628</v>
      </c>
      <c r="G6" s="8">
        <f t="shared" si="2"/>
        <v>0.16313660046377598</v>
      </c>
    </row>
    <row r="7" spans="1:7">
      <c r="A7" s="26" t="s">
        <v>11</v>
      </c>
      <c r="B7" s="5">
        <v>49866</v>
      </c>
      <c r="C7" s="5">
        <v>19535</v>
      </c>
      <c r="D7" s="6">
        <f t="shared" si="0"/>
        <v>0.39174988970440783</v>
      </c>
      <c r="E7" s="19">
        <f t="shared" si="1"/>
        <v>0.20458496533523238</v>
      </c>
      <c r="F7" s="7">
        <f t="shared" si="3"/>
        <v>30331</v>
      </c>
      <c r="G7" s="8">
        <f t="shared" si="2"/>
        <v>0.14714215025177796</v>
      </c>
    </row>
    <row r="8" spans="1:7">
      <c r="A8" s="26" t="s">
        <v>12</v>
      </c>
      <c r="B8" s="5">
        <v>46830</v>
      </c>
      <c r="C8" s="5">
        <v>19318</v>
      </c>
      <c r="D8" s="6">
        <f t="shared" si="0"/>
        <v>0.41251334614563312</v>
      </c>
      <c r="E8" s="19">
        <f t="shared" si="1"/>
        <v>0.20231238087258865</v>
      </c>
      <c r="F8" s="7">
        <f t="shared" si="3"/>
        <v>27512</v>
      </c>
      <c r="G8" s="8">
        <f t="shared" si="2"/>
        <v>0.13346657999165593</v>
      </c>
    </row>
    <row r="9" spans="1:7">
      <c r="A9" s="26" t="s">
        <v>13</v>
      </c>
      <c r="B9" s="5">
        <v>38068</v>
      </c>
      <c r="C9" s="5">
        <v>15247</v>
      </c>
      <c r="D9" s="6">
        <f t="shared" si="0"/>
        <v>0.40052012188714931</v>
      </c>
      <c r="E9" s="19">
        <f t="shared" si="1"/>
        <v>0.15967785853423538</v>
      </c>
      <c r="F9" s="7">
        <f t="shared" si="3"/>
        <v>22821</v>
      </c>
      <c r="G9" s="8">
        <f t="shared" si="2"/>
        <v>0.11070953845556773</v>
      </c>
    </row>
    <row r="10" spans="1:7">
      <c r="A10" s="26" t="s">
        <v>14</v>
      </c>
      <c r="B10" s="5">
        <v>24682</v>
      </c>
      <c r="C10" s="5">
        <v>4652</v>
      </c>
      <c r="D10" s="6">
        <f t="shared" si="0"/>
        <v>0.18847743294708694</v>
      </c>
      <c r="E10" s="19">
        <f t="shared" si="1"/>
        <v>4.8719183964141342E-2</v>
      </c>
      <c r="F10" s="7">
        <f t="shared" si="3"/>
        <v>20030</v>
      </c>
      <c r="G10" s="8">
        <f t="shared" si="2"/>
        <v>9.7169802167522093E-2</v>
      </c>
    </row>
    <row r="11" spans="1:7">
      <c r="A11" s="26" t="s">
        <v>15</v>
      </c>
      <c r="B11" s="5">
        <v>11125</v>
      </c>
      <c r="C11" s="5">
        <v>679</v>
      </c>
      <c r="D11" s="6">
        <f t="shared" si="0"/>
        <v>6.1033707865168541E-2</v>
      </c>
      <c r="E11" s="19">
        <f t="shared" si="1"/>
        <v>7.1109900927884715E-3</v>
      </c>
      <c r="F11" s="7">
        <f t="shared" si="3"/>
        <v>10446</v>
      </c>
      <c r="G11" s="8">
        <f t="shared" si="2"/>
        <v>5.0675774011080171E-2</v>
      </c>
    </row>
    <row r="12" spans="1:7">
      <c r="A12" s="26" t="s">
        <v>16</v>
      </c>
      <c r="B12" s="9">
        <f>SUM(B4:B11)</f>
        <v>301620</v>
      </c>
      <c r="C12" s="9">
        <f>SUM(C4:C11)</f>
        <v>95486</v>
      </c>
      <c r="D12" s="10">
        <f t="shared" si="0"/>
        <v>0.31657715005636233</v>
      </c>
      <c r="E12" s="19">
        <f t="shared" si="1"/>
        <v>1</v>
      </c>
      <c r="F12" s="7">
        <f t="shared" si="3"/>
        <v>206134</v>
      </c>
      <c r="G12" s="8">
        <f t="shared" si="2"/>
        <v>1</v>
      </c>
    </row>
    <row r="13" spans="1:7">
      <c r="C13" s="12"/>
      <c r="D13" s="12"/>
      <c r="E13" s="4"/>
      <c r="F13" s="4"/>
      <c r="G13" s="4"/>
    </row>
    <row r="14" spans="1:7">
      <c r="A14" s="25" t="s">
        <v>17</v>
      </c>
      <c r="C14" s="12"/>
      <c r="D14" s="12"/>
      <c r="E14" s="4"/>
      <c r="F14" s="4"/>
      <c r="G14" s="4"/>
    </row>
    <row r="15" spans="1:7">
      <c r="A15" s="26" t="s">
        <v>8</v>
      </c>
      <c r="B15" s="5">
        <v>28607</v>
      </c>
      <c r="C15" s="5">
        <v>3876</v>
      </c>
      <c r="D15" s="6">
        <f t="shared" ref="D15:D23" si="4">C15/B15</f>
        <v>0.13549131331492292</v>
      </c>
      <c r="E15" s="19">
        <f>C15/$C$23</f>
        <v>5.0594577660588183E-2</v>
      </c>
      <c r="F15" s="7">
        <f t="shared" ref="F15:F33" si="5">B15-C15</f>
        <v>24731</v>
      </c>
      <c r="G15" s="8">
        <f>F15/$F$23</f>
        <v>0.11151442459440691</v>
      </c>
    </row>
    <row r="16" spans="1:7">
      <c r="A16" s="26" t="s">
        <v>9</v>
      </c>
      <c r="B16" s="5">
        <v>53047</v>
      </c>
      <c r="C16" s="5">
        <v>8608</v>
      </c>
      <c r="D16" s="6">
        <f t="shared" si="4"/>
        <v>0.16227119346994176</v>
      </c>
      <c r="E16" s="19">
        <f t="shared" ref="E16:E23" si="6">C16/$C$23</f>
        <v>0.11236277721938676</v>
      </c>
      <c r="F16" s="7">
        <f t="shared" si="5"/>
        <v>44439</v>
      </c>
      <c r="G16" s="8">
        <f t="shared" ref="G16:G23" si="7">F16/$F$23</f>
        <v>0.20037966578589014</v>
      </c>
    </row>
    <row r="17" spans="1:7">
      <c r="A17" s="26" t="s">
        <v>10</v>
      </c>
      <c r="B17" s="5">
        <v>52845</v>
      </c>
      <c r="C17" s="5">
        <v>12125</v>
      </c>
      <c r="D17" s="6">
        <f t="shared" si="4"/>
        <v>0.22944460213832907</v>
      </c>
      <c r="E17" s="19">
        <f t="shared" si="6"/>
        <v>0.15827122139696381</v>
      </c>
      <c r="F17" s="7">
        <f t="shared" si="5"/>
        <v>40720</v>
      </c>
      <c r="G17" s="8">
        <f t="shared" si="7"/>
        <v>0.1836103420599349</v>
      </c>
    </row>
    <row r="18" spans="1:7">
      <c r="A18" s="26" t="s">
        <v>11</v>
      </c>
      <c r="B18" s="5">
        <v>52712</v>
      </c>
      <c r="C18" s="5">
        <v>15905</v>
      </c>
      <c r="D18" s="6">
        <f t="shared" si="4"/>
        <v>0.30173395052359991</v>
      </c>
      <c r="E18" s="19">
        <f t="shared" si="6"/>
        <v>0.20761268258298635</v>
      </c>
      <c r="F18" s="7">
        <f t="shared" si="5"/>
        <v>36807</v>
      </c>
      <c r="G18" s="8">
        <f t="shared" si="7"/>
        <v>0.16596625393418526</v>
      </c>
    </row>
    <row r="19" spans="1:7">
      <c r="A19" s="26" t="s">
        <v>12</v>
      </c>
      <c r="B19" s="5">
        <v>47649</v>
      </c>
      <c r="C19" s="5">
        <v>16721</v>
      </c>
      <c r="D19" s="6">
        <f t="shared" si="4"/>
        <v>0.35092027114944702</v>
      </c>
      <c r="E19" s="19">
        <f t="shared" si="6"/>
        <v>0.21826417261679437</v>
      </c>
      <c r="F19" s="7">
        <f t="shared" si="5"/>
        <v>30928</v>
      </c>
      <c r="G19" s="8">
        <f t="shared" si="7"/>
        <v>0.13945728534453994</v>
      </c>
    </row>
    <row r="20" spans="1:7">
      <c r="A20" s="26" t="s">
        <v>13</v>
      </c>
      <c r="B20" s="5">
        <v>35915</v>
      </c>
      <c r="C20" s="5">
        <v>14112</v>
      </c>
      <c r="D20" s="6">
        <f t="shared" si="4"/>
        <v>0.3929277460671029</v>
      </c>
      <c r="E20" s="19">
        <f t="shared" si="6"/>
        <v>0.18420812176115078</v>
      </c>
      <c r="F20" s="7">
        <f t="shared" si="5"/>
        <v>21803</v>
      </c>
      <c r="G20" s="8">
        <f t="shared" si="7"/>
        <v>9.8311794890293722E-2</v>
      </c>
    </row>
    <row r="21" spans="1:7">
      <c r="A21" s="26" t="s">
        <v>14</v>
      </c>
      <c r="B21" s="5">
        <v>20823</v>
      </c>
      <c r="C21" s="5">
        <v>4651</v>
      </c>
      <c r="D21" s="6">
        <f t="shared" si="4"/>
        <v>0.22335878595783509</v>
      </c>
      <c r="E21" s="19">
        <f t="shared" si="6"/>
        <v>6.0710882533383803E-2</v>
      </c>
      <c r="F21" s="7">
        <f t="shared" si="5"/>
        <v>16172</v>
      </c>
      <c r="G21" s="8">
        <f t="shared" si="7"/>
        <v>7.292108182203505E-2</v>
      </c>
    </row>
    <row r="22" spans="1:7">
      <c r="A22" s="26" t="s">
        <v>15</v>
      </c>
      <c r="B22" s="5">
        <v>6785</v>
      </c>
      <c r="C22" s="5">
        <v>611</v>
      </c>
      <c r="D22" s="6">
        <f t="shared" si="4"/>
        <v>9.0051584377302873E-2</v>
      </c>
      <c r="E22" s="19">
        <f t="shared" si="6"/>
        <v>7.9755642287459693E-3</v>
      </c>
      <c r="F22" s="7">
        <f t="shared" si="5"/>
        <v>6174</v>
      </c>
      <c r="G22" s="8">
        <f t="shared" si="7"/>
        <v>2.7839151568714096E-2</v>
      </c>
    </row>
    <row r="23" spans="1:7">
      <c r="A23" s="26" t="s">
        <v>18</v>
      </c>
      <c r="B23" s="9">
        <f>SUM(B15:B22)</f>
        <v>298383</v>
      </c>
      <c r="C23" s="9">
        <f>SUM(C15:C22)</f>
        <v>76609</v>
      </c>
      <c r="D23" s="10">
        <f t="shared" si="4"/>
        <v>0.25674720074535079</v>
      </c>
      <c r="E23" s="19">
        <f t="shared" si="6"/>
        <v>1</v>
      </c>
      <c r="F23" s="7">
        <f t="shared" si="5"/>
        <v>221774</v>
      </c>
      <c r="G23" s="8">
        <f t="shared" si="7"/>
        <v>1</v>
      </c>
    </row>
    <row r="24" spans="1:7">
      <c r="C24" s="12"/>
      <c r="D24" s="12"/>
      <c r="E24" s="4"/>
      <c r="F24" s="4"/>
      <c r="G24" s="4"/>
    </row>
    <row r="25" spans="1:7">
      <c r="A25" s="26" t="s">
        <v>8</v>
      </c>
      <c r="B25" s="13">
        <f t="shared" ref="B25:C32" si="8">B4+B15</f>
        <v>56788</v>
      </c>
      <c r="C25" s="13">
        <f t="shared" si="8"/>
        <v>9577</v>
      </c>
      <c r="D25" s="6">
        <f t="shared" ref="D25:D33" si="9">C25/B25</f>
        <v>0.16864478410931888</v>
      </c>
      <c r="E25" s="19">
        <f>C25/$C$33</f>
        <v>5.5649495917952291E-2</v>
      </c>
      <c r="F25" s="7">
        <f t="shared" si="5"/>
        <v>47211</v>
      </c>
      <c r="G25" s="8">
        <f>F25/$F$33</f>
        <v>0.11032979051571833</v>
      </c>
    </row>
    <row r="26" spans="1:7">
      <c r="A26" s="26" t="s">
        <v>9</v>
      </c>
      <c r="B26" s="13">
        <f t="shared" si="8"/>
        <v>105452</v>
      </c>
      <c r="C26" s="13">
        <f t="shared" si="8"/>
        <v>22127</v>
      </c>
      <c r="D26" s="6">
        <f t="shared" si="9"/>
        <v>0.20983006486363465</v>
      </c>
      <c r="E26" s="19">
        <f t="shared" ref="E26:E33" si="10">C26/$C$33</f>
        <v>0.12857433394346146</v>
      </c>
      <c r="F26" s="7">
        <f t="shared" si="5"/>
        <v>83325</v>
      </c>
      <c r="G26" s="8">
        <f t="shared" ref="G26:G33" si="11">F26/$F$33</f>
        <v>0.19472643652373875</v>
      </c>
    </row>
    <row r="27" spans="1:7">
      <c r="A27" s="26" t="s">
        <v>10</v>
      </c>
      <c r="B27" s="13">
        <f t="shared" si="8"/>
        <v>103308</v>
      </c>
      <c r="C27" s="13">
        <f t="shared" si="8"/>
        <v>28960</v>
      </c>
      <c r="D27" s="6">
        <f t="shared" si="9"/>
        <v>0.28032678979362685</v>
      </c>
      <c r="E27" s="19">
        <f t="shared" si="10"/>
        <v>0.16827914814491995</v>
      </c>
      <c r="F27" s="7">
        <f t="shared" si="5"/>
        <v>74348</v>
      </c>
      <c r="G27" s="8">
        <f t="shared" si="11"/>
        <v>0.17374762799480262</v>
      </c>
    </row>
    <row r="28" spans="1:7">
      <c r="A28" s="26" t="s">
        <v>11</v>
      </c>
      <c r="B28" s="13">
        <f t="shared" si="8"/>
        <v>102578</v>
      </c>
      <c r="C28" s="13">
        <f t="shared" si="8"/>
        <v>35440</v>
      </c>
      <c r="D28" s="6">
        <f t="shared" si="9"/>
        <v>0.34549318567334125</v>
      </c>
      <c r="E28" s="19">
        <f t="shared" si="10"/>
        <v>0.20593276969115895</v>
      </c>
      <c r="F28" s="7">
        <f t="shared" si="5"/>
        <v>67138</v>
      </c>
      <c r="G28" s="8">
        <f t="shared" si="11"/>
        <v>0.15689821176514579</v>
      </c>
    </row>
    <row r="29" spans="1:7">
      <c r="A29" s="26" t="s">
        <v>12</v>
      </c>
      <c r="B29" s="13">
        <f t="shared" si="8"/>
        <v>94479</v>
      </c>
      <c r="C29" s="13">
        <f t="shared" si="8"/>
        <v>36039</v>
      </c>
      <c r="D29" s="6">
        <f t="shared" si="9"/>
        <v>0.38144984599752324</v>
      </c>
      <c r="E29" s="19">
        <f t="shared" si="10"/>
        <v>0.20941340538655975</v>
      </c>
      <c r="F29" s="7">
        <f t="shared" si="5"/>
        <v>58440</v>
      </c>
      <c r="G29" s="8">
        <f t="shared" si="11"/>
        <v>0.13657141254662217</v>
      </c>
    </row>
    <row r="30" spans="1:7">
      <c r="A30" s="26" t="s">
        <v>13</v>
      </c>
      <c r="B30" s="13">
        <f t="shared" si="8"/>
        <v>73983</v>
      </c>
      <c r="C30" s="13">
        <f t="shared" si="8"/>
        <v>29359</v>
      </c>
      <c r="D30" s="6">
        <f t="shared" si="9"/>
        <v>0.39683440790451863</v>
      </c>
      <c r="E30" s="19">
        <f t="shared" si="10"/>
        <v>0.17059763502716524</v>
      </c>
      <c r="F30" s="7">
        <f t="shared" si="5"/>
        <v>44624</v>
      </c>
      <c r="G30" s="8">
        <f t="shared" si="11"/>
        <v>0.10428409845106892</v>
      </c>
    </row>
    <row r="31" spans="1:7">
      <c r="A31" s="26" t="s">
        <v>14</v>
      </c>
      <c r="B31" s="13">
        <f t="shared" si="8"/>
        <v>45505</v>
      </c>
      <c r="C31" s="13">
        <f t="shared" si="8"/>
        <v>9303</v>
      </c>
      <c r="D31" s="6">
        <f t="shared" si="9"/>
        <v>0.20443907262938138</v>
      </c>
      <c r="E31" s="19">
        <f t="shared" si="10"/>
        <v>5.4057352043929224E-2</v>
      </c>
      <c r="F31" s="7">
        <f t="shared" si="5"/>
        <v>36202</v>
      </c>
      <c r="G31" s="8">
        <f t="shared" si="11"/>
        <v>8.4602297690157702E-2</v>
      </c>
    </row>
    <row r="32" spans="1:7">
      <c r="A32" s="26" t="s">
        <v>15</v>
      </c>
      <c r="B32" s="13">
        <f t="shared" si="8"/>
        <v>17910</v>
      </c>
      <c r="C32" s="13">
        <f t="shared" si="8"/>
        <v>1290</v>
      </c>
      <c r="D32" s="6">
        <f t="shared" si="9"/>
        <v>7.2026800670016752E-2</v>
      </c>
      <c r="E32" s="19">
        <f t="shared" si="10"/>
        <v>7.4958598448531333E-3</v>
      </c>
      <c r="F32" s="7">
        <f t="shared" si="5"/>
        <v>16620</v>
      </c>
      <c r="G32" s="8">
        <f t="shared" si="11"/>
        <v>3.8840124512745731E-2</v>
      </c>
    </row>
    <row r="33" spans="1:7">
      <c r="A33" s="26" t="s">
        <v>19</v>
      </c>
      <c r="B33" s="9">
        <f>SUM(B25:B32)</f>
        <v>600003</v>
      </c>
      <c r="C33" s="9">
        <f>SUM(C25:C32)</f>
        <v>172095</v>
      </c>
      <c r="D33" s="10">
        <f t="shared" si="9"/>
        <v>0.28682356588217062</v>
      </c>
      <c r="E33" s="19">
        <f t="shared" si="10"/>
        <v>1</v>
      </c>
      <c r="F33" s="7">
        <f t="shared" si="5"/>
        <v>427908</v>
      </c>
      <c r="G33" s="8">
        <f t="shared" si="11"/>
        <v>1</v>
      </c>
    </row>
    <row r="34" spans="1:7">
      <c r="B34" s="12"/>
      <c r="C34" s="12"/>
      <c r="D34" s="12"/>
      <c r="E34" s="19"/>
      <c r="F34" s="7"/>
      <c r="G34" s="8"/>
    </row>
    <row r="35" spans="1:7">
      <c r="A35" s="27" t="s">
        <v>20</v>
      </c>
      <c r="C35" s="12"/>
      <c r="D35" s="12"/>
      <c r="E35" s="19"/>
      <c r="F35" s="7"/>
      <c r="G35" s="8"/>
    </row>
    <row r="36" spans="1:7">
      <c r="A36" s="26" t="s">
        <v>21</v>
      </c>
      <c r="B36" s="12" t="s">
        <v>2</v>
      </c>
      <c r="C36" s="13">
        <v>160369</v>
      </c>
      <c r="D36" s="12" t="s">
        <v>2</v>
      </c>
      <c r="E36" s="19">
        <f>C36/$C$41</f>
        <v>0.93868126079194592</v>
      </c>
      <c r="F36" s="12" t="s">
        <v>2</v>
      </c>
      <c r="G36" s="12" t="s">
        <v>2</v>
      </c>
    </row>
    <row r="37" spans="1:7">
      <c r="A37" s="24" t="s">
        <v>22</v>
      </c>
      <c r="B37" s="12" t="s">
        <v>2</v>
      </c>
      <c r="C37" s="13">
        <v>2066</v>
      </c>
      <c r="D37" s="12" t="s">
        <v>2</v>
      </c>
      <c r="E37" s="19">
        <f t="shared" ref="E37:E41" si="12">C37/$C$41</f>
        <v>1.2092832684597149E-2</v>
      </c>
      <c r="F37" s="12" t="s">
        <v>2</v>
      </c>
      <c r="G37" s="12" t="s">
        <v>2</v>
      </c>
    </row>
    <row r="38" spans="1:7">
      <c r="A38" s="24" t="s">
        <v>23</v>
      </c>
      <c r="B38" s="12" t="s">
        <v>2</v>
      </c>
      <c r="C38" s="13">
        <v>5626</v>
      </c>
      <c r="D38" s="12" t="s">
        <v>2</v>
      </c>
      <c r="E38" s="19">
        <f t="shared" si="12"/>
        <v>3.2930434019140156E-2</v>
      </c>
      <c r="F38" s="12" t="s">
        <v>2</v>
      </c>
      <c r="G38" s="12" t="s">
        <v>2</v>
      </c>
    </row>
    <row r="39" spans="1:7">
      <c r="A39" s="24" t="s">
        <v>24</v>
      </c>
      <c r="B39" s="12" t="s">
        <v>2</v>
      </c>
      <c r="C39" s="13">
        <v>1342</v>
      </c>
      <c r="D39" s="12" t="s">
        <v>2</v>
      </c>
      <c r="E39" s="19">
        <f t="shared" si="12"/>
        <v>7.855073312066493E-3</v>
      </c>
      <c r="F39" s="12" t="s">
        <v>2</v>
      </c>
      <c r="G39" s="12" t="s">
        <v>2</v>
      </c>
    </row>
    <row r="40" spans="1:7">
      <c r="A40" s="24" t="s">
        <v>25</v>
      </c>
      <c r="B40" s="12" t="s">
        <v>2</v>
      </c>
      <c r="C40" s="13">
        <v>1442</v>
      </c>
      <c r="D40" s="12" t="s">
        <v>2</v>
      </c>
      <c r="E40" s="19">
        <f t="shared" si="12"/>
        <v>8.4403991922502846E-3</v>
      </c>
      <c r="F40" s="12" t="s">
        <v>2</v>
      </c>
      <c r="G40" s="12" t="s">
        <v>2</v>
      </c>
    </row>
    <row r="41" spans="1:7">
      <c r="A41" s="26" t="s">
        <v>19</v>
      </c>
      <c r="C41" s="9">
        <f>SUM(C36:C40)</f>
        <v>170845</v>
      </c>
      <c r="D41" s="12"/>
      <c r="E41" s="19">
        <f t="shared" si="12"/>
        <v>1</v>
      </c>
      <c r="F41" s="12" t="s">
        <v>2</v>
      </c>
      <c r="G41" s="12" t="s">
        <v>2</v>
      </c>
    </row>
    <row r="42" spans="1:7">
      <c r="A42" s="28"/>
      <c r="E42" s="19"/>
      <c r="F42" s="7"/>
      <c r="G42" s="8"/>
    </row>
    <row r="43" spans="1:7">
      <c r="A43" s="29" t="s">
        <v>26</v>
      </c>
      <c r="B43" s="4"/>
      <c r="E43" s="19"/>
      <c r="F43" s="7"/>
      <c r="G43" s="8"/>
    </row>
    <row r="44" spans="1:7">
      <c r="A44" s="3">
        <v>1</v>
      </c>
      <c r="B44" s="13">
        <v>50555</v>
      </c>
      <c r="C44" s="13">
        <v>7135</v>
      </c>
      <c r="D44" s="6">
        <f t="shared" ref="D44:D54" si="13">C44/B44</f>
        <v>0.14113341904856097</v>
      </c>
      <c r="E44" s="19">
        <f>C44/$C$54</f>
        <v>4.1458695285852908E-2</v>
      </c>
      <c r="F44" s="7">
        <f t="shared" ref="F44:F54" si="14">B44-C44</f>
        <v>43420</v>
      </c>
      <c r="G44" s="8">
        <f>F44/$F$54</f>
        <v>0.10146780114928293</v>
      </c>
    </row>
    <row r="45" spans="1:7">
      <c r="A45" s="3">
        <v>2</v>
      </c>
      <c r="B45" s="13">
        <v>58208</v>
      </c>
      <c r="C45" s="13">
        <v>9789</v>
      </c>
      <c r="D45" s="6">
        <f t="shared" si="13"/>
        <v>0.16817275975810886</v>
      </c>
      <c r="E45" s="19">
        <f t="shared" ref="E45:E53" si="15">C45/$C$54</f>
        <v>5.6880051598208005E-2</v>
      </c>
      <c r="F45" s="7">
        <f t="shared" si="14"/>
        <v>48419</v>
      </c>
      <c r="G45" s="8">
        <f t="shared" ref="G45:G54" si="16">F45/$F$54</f>
        <v>0.11314991855935352</v>
      </c>
    </row>
    <row r="46" spans="1:7">
      <c r="A46" s="3">
        <v>3</v>
      </c>
      <c r="B46" s="13">
        <v>61585</v>
      </c>
      <c r="C46" s="13">
        <v>12362</v>
      </c>
      <c r="D46" s="6">
        <f t="shared" si="13"/>
        <v>0.20073069741008362</v>
      </c>
      <c r="E46" s="19">
        <f t="shared" si="15"/>
        <v>7.1830748580758746E-2</v>
      </c>
      <c r="F46" s="7">
        <f t="shared" si="14"/>
        <v>49223</v>
      </c>
      <c r="G46" s="8">
        <f t="shared" si="16"/>
        <v>0.11502877881094319</v>
      </c>
    </row>
    <row r="47" spans="1:7">
      <c r="A47" s="3">
        <v>4</v>
      </c>
      <c r="B47" s="13">
        <v>62686</v>
      </c>
      <c r="C47" s="13">
        <v>15100</v>
      </c>
      <c r="D47" s="6">
        <f t="shared" si="13"/>
        <v>0.24088313179976389</v>
      </c>
      <c r="E47" s="19">
        <f t="shared" si="15"/>
        <v>8.7740196049947997E-2</v>
      </c>
      <c r="F47" s="7">
        <f t="shared" si="14"/>
        <v>47586</v>
      </c>
      <c r="G47" s="8">
        <f t="shared" si="16"/>
        <v>0.11120328847281845</v>
      </c>
    </row>
    <row r="48" spans="1:7">
      <c r="A48" s="3">
        <v>5</v>
      </c>
      <c r="B48" s="13">
        <v>62319</v>
      </c>
      <c r="C48" s="13">
        <v>17356</v>
      </c>
      <c r="D48" s="6">
        <f t="shared" si="13"/>
        <v>0.27850254336558672</v>
      </c>
      <c r="E48" s="19">
        <f t="shared" si="15"/>
        <v>0.10084892997635082</v>
      </c>
      <c r="F48" s="7">
        <f t="shared" si="14"/>
        <v>44963</v>
      </c>
      <c r="G48" s="8">
        <f t="shared" si="16"/>
        <v>0.10507362374655016</v>
      </c>
    </row>
    <row r="49" spans="1:7">
      <c r="A49" s="3">
        <v>6</v>
      </c>
      <c r="B49" s="13">
        <v>63872</v>
      </c>
      <c r="C49" s="13">
        <v>19843</v>
      </c>
      <c r="D49" s="6">
        <f t="shared" si="13"/>
        <v>0.31066821142284567</v>
      </c>
      <c r="E49" s="19">
        <f t="shared" si="15"/>
        <v>0.11529991458404755</v>
      </c>
      <c r="F49" s="7">
        <f t="shared" si="14"/>
        <v>44029</v>
      </c>
      <c r="G49" s="8">
        <f t="shared" si="16"/>
        <v>0.1028909676831363</v>
      </c>
    </row>
    <row r="50" spans="1:7">
      <c r="A50" s="3">
        <v>7</v>
      </c>
      <c r="B50" s="13">
        <v>61032</v>
      </c>
      <c r="C50" s="13">
        <v>20648</v>
      </c>
      <c r="D50" s="6">
        <f t="shared" si="13"/>
        <v>0.3383143269104732</v>
      </c>
      <c r="E50" s="19">
        <f t="shared" si="15"/>
        <v>0.11997745483704148</v>
      </c>
      <c r="F50" s="7">
        <f t="shared" si="14"/>
        <v>40384</v>
      </c>
      <c r="G50" s="8">
        <f t="shared" si="16"/>
        <v>9.437300049775775E-2</v>
      </c>
    </row>
    <row r="51" spans="1:7">
      <c r="A51" s="3">
        <v>8</v>
      </c>
      <c r="B51" s="13">
        <v>61593</v>
      </c>
      <c r="C51" s="13">
        <v>21991</v>
      </c>
      <c r="D51" s="6">
        <f t="shared" si="13"/>
        <v>0.35703732567012486</v>
      </c>
      <c r="E51" s="19">
        <f t="shared" si="15"/>
        <v>0.12778110273737792</v>
      </c>
      <c r="F51" s="7">
        <f t="shared" si="14"/>
        <v>39602</v>
      </c>
      <c r="G51" s="8">
        <f t="shared" si="16"/>
        <v>9.254555184509218E-2</v>
      </c>
    </row>
    <row r="52" spans="1:7">
      <c r="A52" s="3">
        <v>9</v>
      </c>
      <c r="B52" s="13">
        <v>60188</v>
      </c>
      <c r="C52" s="13">
        <v>23248</v>
      </c>
      <c r="D52" s="6">
        <f t="shared" si="13"/>
        <v>0.38625639662391176</v>
      </c>
      <c r="E52" s="19">
        <f t="shared" si="15"/>
        <v>0.13508503826286034</v>
      </c>
      <c r="F52" s="7">
        <f t="shared" si="14"/>
        <v>36940</v>
      </c>
      <c r="G52" s="8">
        <f t="shared" si="16"/>
        <v>8.6324748375276636E-2</v>
      </c>
    </row>
    <row r="53" spans="1:7">
      <c r="A53" s="3">
        <v>10</v>
      </c>
      <c r="B53" s="13">
        <v>57980</v>
      </c>
      <c r="C53" s="13">
        <v>24627</v>
      </c>
      <c r="D53" s="6">
        <f t="shared" si="13"/>
        <v>0.42474991376336668</v>
      </c>
      <c r="E53" s="19">
        <f t="shared" si="15"/>
        <v>0.14309786808755426</v>
      </c>
      <c r="F53" s="7">
        <f t="shared" si="14"/>
        <v>33353</v>
      </c>
      <c r="G53" s="8">
        <f t="shared" si="16"/>
        <v>7.7942320859788888E-2</v>
      </c>
    </row>
    <row r="54" spans="1:7">
      <c r="A54" s="26" t="s">
        <v>19</v>
      </c>
      <c r="B54" s="16">
        <f>SUM(B44:B53)</f>
        <v>600018</v>
      </c>
      <c r="C54" s="16">
        <f>SUM(C44:C53)</f>
        <v>172099</v>
      </c>
      <c r="D54" s="10">
        <f t="shared" si="13"/>
        <v>0.28682306197480745</v>
      </c>
      <c r="E54" s="19">
        <f>C54/$C$54</f>
        <v>1</v>
      </c>
      <c r="F54" s="7">
        <f t="shared" si="14"/>
        <v>427919</v>
      </c>
      <c r="G54" s="8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3</vt:lpstr>
      <vt:lpstr>Round 4</vt:lpstr>
      <vt:lpstr>Round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Whitaker, Matt</dc:creator>
  <cp:lastModifiedBy>Whitaker, Matt</cp:lastModifiedBy>
  <dcterms:created xsi:type="dcterms:W3CDTF">2021-10-12T08:43:34Z</dcterms:created>
  <dcterms:modified xsi:type="dcterms:W3CDTF">2021-10-12T09:06:54Z</dcterms:modified>
</cp:coreProperties>
</file>