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jaa\racunalniski-praktikum\10-razpredelnice\"/>
    </mc:Choice>
  </mc:AlternateContent>
  <xr:revisionPtr revIDLastSave="0" documentId="8_{7AC716C5-50E4-44A8-B222-E869ED911FE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Rezultati" sheetId="1" r:id="rId1"/>
    <sheet name="List1" sheetId="2" r:id="rId2"/>
    <sheet name="List2" sheetId="3" r:id="rId3"/>
  </sheets>
  <calcPr calcId="191029"/>
  <pivotCaches>
    <pivotCache cacheId="1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I3" i="1"/>
  <c r="I4" i="1"/>
  <c r="I5" i="1"/>
  <c r="J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<sst xmlns="http://schemas.openxmlformats.org/spreadsheetml/2006/main" count="104" uniqueCount="69">
  <si>
    <t>Priimek</t>
  </si>
  <si>
    <t>Ime</t>
  </si>
  <si>
    <t>Skupina</t>
  </si>
  <si>
    <t>Točke</t>
  </si>
  <si>
    <t>Opravil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</si>
  <si>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</si>
  <si>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</si>
  <si>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</si>
  <si>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</si>
  <si>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</si>
  <si>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</si>
  <si>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</si>
  <si>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</si>
  <si>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</si>
  <si>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</si>
  <si>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</si>
  <si>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</si>
  <si>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</si>
  <si>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</si>
  <si>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</si>
  <si>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</si>
  <si>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</si>
  <si>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</si>
  <si>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</si>
  <si>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</si>
  <si>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</si>
  <si>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</si>
  <si>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</si>
  <si>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</si>
  <si>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</si>
  <si>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</si>
  <si>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</si>
  <si>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</si>
  <si>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</si>
  <si>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</si>
  <si>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</si>
  <si>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</si>
  <si>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</si>
  <si>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</si>
  <si>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</si>
  <si>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</si>
  <si>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</si>
  <si>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</si>
  <si>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</si>
  <si>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</si>
  <si>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</si>
  <si>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</si>
  <si>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</si>
  <si>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</si>
  <si>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</si>
  <si>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</si>
  <si>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</si>
  <si>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</si>
  <si>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</si>
  <si>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</si>
  <si>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</si>
  <si>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</si>
  <si>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</si>
  <si>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</si>
  <si>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</si>
  <si>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</si>
  <si>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</si>
  <si>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</si>
  <si>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</si>
  <si>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</si>
  <si>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Oznake vrstic</t>
  </si>
  <si>
    <t xml:space="preserve">Povprečje </t>
  </si>
  <si>
    <t>Minimum</t>
  </si>
  <si>
    <t>Maksimum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</si>
</sst>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10"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strike val="0"/>
        <color theme="5"/>
      </font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Velikost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775831721608412E-2"/>
          <c:y val="0.1822947891075237"/>
          <c:w val="0.93044851497373271"/>
          <c:h val="0.6714577865266842"/>
        </c:manualLayout>
      </c:layout>
      <c:pie3DChart>
        <c:varyColors val="1"/>
        <c:ser>
          <c:idx val="0"/>
          <c:order val="0"/>
          <c:tx>
            <c:strRef>
              <c:f>'Rezultati'!$I$1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tint val="50000"/>
                      <a:satMod val="300000"/>
                    </a:schemeClr>
                  </a:gs>
                  <a:gs pos="35000">
                    <a:schemeClr val="accent2">
                      <a:shade val="58000"/>
                      <a:tint val="37000"/>
                      <a:satMod val="300000"/>
                    </a:schemeClr>
                  </a:gs>
                  <a:gs pos="100000">
                    <a:schemeClr val="accent2">
                      <a:shade val="58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1"/>
            <c:bubble3D val="0"/>
            <c:explosion val="11"/>
            <c:spPr>
              <a:gradFill rotWithShape="1">
                <a:gsLst>
                  <a:gs pos="0">
                    <a:schemeClr val="accent2">
                      <a:shade val="86000"/>
                      <a:tint val="50000"/>
                      <a:satMod val="300000"/>
                    </a:schemeClr>
                  </a:gs>
                  <a:gs pos="35000">
                    <a:schemeClr val="accent2">
                      <a:shade val="86000"/>
                      <a:tint val="37000"/>
                      <a:satMod val="300000"/>
                    </a:schemeClr>
                  </a:gs>
                  <a:gs pos="100000">
                    <a:schemeClr val="accent2">
                      <a:shade val="86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F889-40F3-88CE-BB76BAB764D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86000"/>
                      <a:tint val="50000"/>
                      <a:satMod val="300000"/>
                    </a:schemeClr>
                  </a:gs>
                  <a:gs pos="35000">
                    <a:schemeClr val="accent2">
                      <a:tint val="86000"/>
                      <a:tint val="37000"/>
                      <a:satMod val="300000"/>
                    </a:schemeClr>
                  </a:gs>
                  <a:gs pos="100000">
                    <a:schemeClr val="accent2">
                      <a:tint val="86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889-40F3-88CE-BB76BAB764D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58000"/>
                      <a:tint val="50000"/>
                      <a:satMod val="300000"/>
                    </a:schemeClr>
                  </a:gs>
                  <a:gs pos="35000">
                    <a:schemeClr val="accent2">
                      <a:tint val="58000"/>
                      <a:tint val="37000"/>
                      <a:satMod val="300000"/>
                    </a:schemeClr>
                  </a:gs>
                  <a:gs pos="100000">
                    <a:schemeClr val="accent2">
                      <a:tint val="58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Lbls>
            <c:dLbl>
              <c:idx val="2"/>
              <c:layout>
                <c:manualLayout>
                  <c:x val="0.13720581802274714"/>
                  <c:y val="9.3802857976086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89-40F3-88CE-BB76BAB764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'Rezultati'!$I$3:$I$6</c:f>
              <c:numCache>
                <c:formatCode>0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9-40F3-88CE-BB76BAB764D5}"/>
            </c:ext>
          </c:extLst>
        </c:ser>
        <c:ser>
          <c:idx val="1"/>
          <c:order val="1"/>
          <c:tx>
            <c:strRef>
              <c:f>'Rezultati'!$J$1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tint val="50000"/>
                      <a:satMod val="300000"/>
                    </a:schemeClr>
                  </a:gs>
                  <a:gs pos="35000">
                    <a:schemeClr val="accent2">
                      <a:shade val="58000"/>
                      <a:tint val="37000"/>
                      <a:satMod val="300000"/>
                    </a:schemeClr>
                  </a:gs>
                  <a:gs pos="100000">
                    <a:schemeClr val="accent2">
                      <a:shade val="58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tint val="50000"/>
                      <a:satMod val="300000"/>
                    </a:schemeClr>
                  </a:gs>
                  <a:gs pos="35000">
                    <a:schemeClr val="accent2">
                      <a:shade val="86000"/>
                      <a:tint val="37000"/>
                      <a:satMod val="300000"/>
                    </a:schemeClr>
                  </a:gs>
                  <a:gs pos="100000">
                    <a:schemeClr val="accent2">
                      <a:shade val="86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86000"/>
                      <a:tint val="50000"/>
                      <a:satMod val="300000"/>
                    </a:schemeClr>
                  </a:gs>
                  <a:gs pos="35000">
                    <a:schemeClr val="accent2">
                      <a:tint val="86000"/>
                      <a:tint val="37000"/>
                      <a:satMod val="300000"/>
                    </a:schemeClr>
                  </a:gs>
                  <a:gs pos="100000">
                    <a:schemeClr val="accent2">
                      <a:tint val="86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58000"/>
                      <a:tint val="50000"/>
                      <a:satMod val="300000"/>
                    </a:schemeClr>
                  </a:gs>
                  <a:gs pos="35000">
                    <a:schemeClr val="accent2">
                      <a:tint val="58000"/>
                      <a:tint val="37000"/>
                      <a:satMod val="300000"/>
                    </a:schemeClr>
                  </a:gs>
                  <a:gs pos="100000">
                    <a:schemeClr val="accent2">
                      <a:tint val="58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'Rezultati'!$J$3:$J$6</c:f>
              <c:numCache>
                <c:formatCode>0.00</c:formatCode>
                <c:ptCount val="4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9-40F3-88CE-BB76BAB764D5}"/>
            </c:ext>
          </c:extLst>
        </c:ser>
        <c:ser>
          <c:idx val="2"/>
          <c:order val="2"/>
          <c:tx>
            <c:strRef>
              <c:f>'Rezultati'!$K$1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tint val="50000"/>
                      <a:satMod val="300000"/>
                    </a:schemeClr>
                  </a:gs>
                  <a:gs pos="35000">
                    <a:schemeClr val="accent2">
                      <a:shade val="58000"/>
                      <a:tint val="37000"/>
                      <a:satMod val="300000"/>
                    </a:schemeClr>
                  </a:gs>
                  <a:gs pos="100000">
                    <a:schemeClr val="accent2">
                      <a:shade val="58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tint val="50000"/>
                      <a:satMod val="300000"/>
                    </a:schemeClr>
                  </a:gs>
                  <a:gs pos="35000">
                    <a:schemeClr val="accent2">
                      <a:shade val="86000"/>
                      <a:tint val="37000"/>
                      <a:satMod val="300000"/>
                    </a:schemeClr>
                  </a:gs>
                  <a:gs pos="100000">
                    <a:schemeClr val="accent2">
                      <a:shade val="86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86000"/>
                      <a:tint val="50000"/>
                      <a:satMod val="300000"/>
                    </a:schemeClr>
                  </a:gs>
                  <a:gs pos="35000">
                    <a:schemeClr val="accent2">
                      <a:tint val="86000"/>
                      <a:tint val="37000"/>
                      <a:satMod val="300000"/>
                    </a:schemeClr>
                  </a:gs>
                  <a:gs pos="100000">
                    <a:schemeClr val="accent2">
                      <a:tint val="86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58000"/>
                      <a:tint val="50000"/>
                      <a:satMod val="300000"/>
                    </a:schemeClr>
                  </a:gs>
                  <a:gs pos="35000">
                    <a:schemeClr val="accent2">
                      <a:tint val="58000"/>
                      <a:tint val="37000"/>
                      <a:satMod val="300000"/>
                    </a:schemeClr>
                  </a:gs>
                  <a:gs pos="100000">
                    <a:schemeClr val="accent2">
                      <a:tint val="58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'Rezultati'!$K$3:$K$6</c:f>
              <c:numCache>
                <c:formatCode>General</c:formatCode>
                <c:ptCount val="4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9-40F3-88CE-BB76BAB764D5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Število</a:t>
            </a:r>
            <a:r>
              <a:rPr lang="sl-SI" baseline="0"/>
              <a:t> točk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1255609306853378"/>
          <c:y val="0.16967362601223054"/>
          <c:w val="0.73233363798238293"/>
          <c:h val="0.6271969558071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A-4834-BBFC-9AB12486841B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A-4834-BBFC-9AB12486841B}"/>
            </c:ext>
          </c:extLst>
        </c:ser>
        <c:ser>
          <c:idx val="2"/>
          <c:order val="2"/>
          <c:tx>
            <c:strRef>
              <c:f>'Rezultati'!$H$2</c:f>
              <c:strCache>
                <c:ptCount val="1"/>
                <c:pt idx="0">
                  <c:v>Skupina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'Rezultati'!$H$3:$H$4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A-4834-BBFC-9AB12486841B}"/>
            </c:ext>
          </c:extLst>
        </c:ser>
        <c:ser>
          <c:idx val="3"/>
          <c:order val="3"/>
          <c:tx>
            <c:strRef>
              <c:f>'Rezultati'!$H$2</c:f>
              <c:strCache>
                <c:ptCount val="1"/>
                <c:pt idx="0">
                  <c:v>Skupina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'Rezultati'!$H$3:$H$5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A-4834-BBFC-9AB124868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035088"/>
        <c:axId val="1134035568"/>
      </c:barChart>
      <c:catAx>
        <c:axId val="113403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34035568"/>
        <c:crosses val="autoZero"/>
        <c:auto val="1"/>
        <c:lblAlgn val="ctr"/>
        <c:lblOffset val="100"/>
        <c:noMultiLvlLbl val="0"/>
      </c:catAx>
      <c:valAx>
        <c:axId val="113403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3403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113079</xdr:colOff>
      <xdr:row>11</xdr:row>
      <xdr:rowOff>110270</xdr:rowOff>
    </xdr:from>
    <xdr:to>
      <xdr:col>10</xdr:col>
      <xdr:colOff>622789</xdr:colOff>
      <xdr:row>24</xdr:row>
      <xdr:rowOff>157894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846943F1-0133-3F2B-E209-494DEF2E0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94577</xdr:colOff>
      <xdr:row>25</xdr:row>
      <xdr:rowOff>163024</xdr:rowOff>
    </xdr:from>
    <xdr:to>
      <xdr:col>12</xdr:col>
      <xdr:colOff>60019</xdr:colOff>
      <xdr:row>41</xdr:row>
      <xdr:rowOff>8426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B5DE23F6-5AF9-5BEA-E47B-AC8461654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ja Arnež" refreshedDate="45631.609270833331" createdVersion="8" refreshedVersion="8" minRefreshableVersion="3" recordCount="28" xr:uid="{0A0925B0-8637-4C8D-99C7-DBFDF79204AB}">
  <cacheSource type="worksheet">
    <worksheetSource name="Rezultati"/>
  </cacheSource>
  <cacheFields count="5">
    <cacheField name="Priimek" numFmtId="0">
      <sharedItems/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/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s v="Tomaž"/>
    <x v="0"/>
    <n v="38"/>
    <s v="DA"/>
  </r>
  <r>
    <s v="Cvelbar"/>
    <s v="Janja"/>
    <x v="0"/>
    <n v="39"/>
    <s v="NE"/>
  </r>
  <r>
    <s v="Furlan"/>
    <s v="Aleš"/>
    <x v="0"/>
    <n v="36"/>
    <s v="NE"/>
  </r>
  <r>
    <s v="Furlan"/>
    <s v="Luka"/>
    <x v="1"/>
    <n v="93"/>
    <s v="NE"/>
  </r>
  <r>
    <s v="Iskra"/>
    <s v="Sabina"/>
    <x v="1"/>
    <n v="77"/>
    <s v="DA"/>
  </r>
  <r>
    <s v="Jerman"/>
    <s v="Katja"/>
    <x v="0"/>
    <n v="100"/>
    <s v="DA"/>
  </r>
  <r>
    <s v="Karakaš"/>
    <s v="Alenka"/>
    <x v="1"/>
    <n v="94"/>
    <s v="DA"/>
  </r>
  <r>
    <s v="Karničar"/>
    <s v="Jaka"/>
    <x v="2"/>
    <n v="26"/>
    <s v="DA"/>
  </r>
  <r>
    <s v="Kočar"/>
    <s v="Petra"/>
    <x v="0"/>
    <n v="44"/>
    <s v="NE"/>
  </r>
  <r>
    <s v="Kofol"/>
    <s v="Andraž"/>
    <x v="2"/>
    <n v="34"/>
    <s v="NE"/>
  </r>
  <r>
    <s v="Korošec"/>
    <s v="Kristina"/>
    <x v="0"/>
    <n v="86"/>
    <s v="NE"/>
  </r>
  <r>
    <s v="Kržišnik"/>
    <s v="Grega"/>
    <x v="0"/>
    <n v="90"/>
    <s v="DA"/>
  </r>
  <r>
    <s v="Kumar"/>
    <s v="Barbara"/>
    <x v="0"/>
    <n v="67"/>
    <s v="DA"/>
  </r>
  <r>
    <s v="Logar"/>
    <s v="Mateja"/>
    <x v="1"/>
    <n v="42"/>
    <s v="DA"/>
  </r>
  <r>
    <s v="Obrenović"/>
    <s v="Tatjana"/>
    <x v="2"/>
    <n v="44"/>
    <s v="NE"/>
  </r>
  <r>
    <s v="Pance"/>
    <s v="Martin"/>
    <x v="0"/>
    <n v="64"/>
    <s v="NE"/>
  </r>
  <r>
    <s v="Pleterski"/>
    <s v="Vesna"/>
    <x v="2"/>
    <n v="30"/>
    <s v="DA"/>
  </r>
  <r>
    <s v="Puncer"/>
    <s v="Primož"/>
    <x v="1"/>
    <n v="57"/>
    <s v="NE"/>
  </r>
  <r>
    <s v="Ribnikar"/>
    <s v="Matjaž"/>
    <x v="1"/>
    <n v="43"/>
    <s v="DA"/>
  </r>
  <r>
    <s v="Smrekar"/>
    <s v="Andreja"/>
    <x v="1"/>
    <n v="38"/>
    <s v="NE"/>
  </r>
  <r>
    <s v="Štemberger"/>
    <s v="Igor"/>
    <x v="0"/>
    <n v="85"/>
    <s v="NE"/>
  </r>
  <r>
    <s v="Šubašič"/>
    <s v="Matej"/>
    <x v="2"/>
    <n v="76"/>
    <s v="DA"/>
  </r>
  <r>
    <s v="Tekavčič"/>
    <s v="Aleksander"/>
    <x v="1"/>
    <n v="34"/>
    <s v="DA"/>
  </r>
  <r>
    <s v="Tratnik"/>
    <s v="Mojca"/>
    <x v="0"/>
    <n v="79"/>
    <s v="NE"/>
  </r>
  <r>
    <s v="Trček"/>
    <s v="Valerija"/>
    <x v="0"/>
    <n v="70"/>
    <s v="DA"/>
  </r>
  <r>
    <s v="Vesel"/>
    <s v="Polona"/>
    <x v="2"/>
    <n v="66"/>
    <s v="DA"/>
  </r>
  <r>
    <s v="Virant"/>
    <s v="Primož"/>
    <x v="2"/>
    <n v="58"/>
    <s v="DA"/>
  </r>
  <r>
    <s v="Žveglič"/>
    <s v="Katarina"/>
    <x v="1"/>
    <n v="46"/>
    <s v="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A465A-CCEC-49BA-B6CB-4B2F3CDFE78C}" name="Vrtilna tabela4" cacheId="16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>
  <location ref="H7:L10" firstHeaderRow="0" firstDataRow="1" firstDataCol="1"/>
  <pivotFields count="5"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0" subtotal="count" baseField="2" baseItem="0"/>
    <dataField name="Povprečje " fld="3" subtotal="average" baseField="2" baseItem="0" numFmtId="2"/>
    <dataField name="Minimum" fld="3" subtotal="min" baseField="2" baseItem="0" numFmtId="2"/>
    <dataField name="Maksimum" fld="3" subtotal="max" baseField="2" baseItem="0"/>
  </dataFields>
  <formats count="2">
    <format dxfId="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 dataDxfId="9">
      <calculatedColumnFormula>IF(E2&gt;50,"DA","NE")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Skupina"/>
    <tableColumn id="2" xr3:uid="{EA7356A2-0D38-5D42-A1AC-E30DC5D5C796}" name="Udeležba" dataDxfId="8">
      <calculatedColumnFormula>COUNTIF(D:D,"A")</calculatedColumnFormula>
    </tableColumn>
    <tableColumn id="3" xr3:uid="{49F9352C-9597-4E44-8122-AF1CE6CE856F}" name="2022" dataDxfId="7">
      <calculatedColumnFormula>AVERAGEIF(D:E,"A",E:E)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zoomScale="78" workbookViewId="0">
      <selection activeCell="N22" sqref="N22"/>
    </sheetView>
  </sheetViews>
  <sheetFormatPr defaultColWidth="8.796875" defaultRowHeight="14.25" x14ac:dyDescent="0.45"/>
  <cols>
    <col min="1" max="1" width="4.46484375" customWidth="1"/>
    <col min="2" max="2" width="10" bestFit="1" customWidth="1"/>
    <col min="3" max="3" width="9.33203125" bestFit="1" customWidth="1"/>
    <col min="4" max="4" width="9.6640625" bestFit="1" customWidth="1"/>
    <col min="5" max="5" width="8.1328125" bestFit="1" customWidth="1"/>
    <col min="6" max="6" width="9.1328125" bestFit="1" customWidth="1"/>
    <col min="7" max="7" width="9.1328125" customWidth="1"/>
    <col min="8" max="8" width="14.53125" bestFit="1" customWidth="1"/>
    <col min="9" max="9" width="8.33203125" bestFit="1" customWidth="1"/>
    <col min="10" max="10" width="9.265625" bestFit="1" customWidth="1"/>
    <col min="11" max="11" width="8.796875" bestFit="1" customWidth="1"/>
    <col min="12" max="12" width="9.86328125" bestFit="1" customWidth="1"/>
  </cols>
  <sheetData>
    <row r="2" spans="2:12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2</v>
      </c>
      <c r="I2" t="s">
        <v>5</v>
      </c>
      <c r="J2" t="s">
        <v>64</v>
      </c>
      <c r="K2" t="s">
        <v>63</v>
      </c>
    </row>
    <row r="3" spans="2:12" x14ac:dyDescent="0.45">
      <c r="B3" t="s">
        <v>61</v>
      </c>
      <c r="C3" t="s">
        <v>62</v>
      </c>
      <c r="D3" t="s">
        <v>11</v>
      </c>
      <c r="E3">
        <v>38</v>
      </c>
      <c r="F3" t="str">
        <f t="shared" ref="F3:F30" si="0">IF(E2&gt;50,"DA","NE")</f>
        <v>DA</v>
      </c>
      <c r="H3" t="s">
        <v>8</v>
      </c>
      <c r="I3" s="2">
        <f>COUNTIF(D:D,"A")</f>
        <v>9</v>
      </c>
      <c r="J3" s="1">
        <f ca="1">AVERAGEIF(D:E,"A",E:E)</f>
        <v>58.222222222222221</v>
      </c>
      <c r="K3">
        <v>66.84</v>
      </c>
    </row>
    <row r="4" spans="2:12" x14ac:dyDescent="0.45">
      <c r="B4" t="s">
        <v>33</v>
      </c>
      <c r="C4" t="s">
        <v>34</v>
      </c>
      <c r="D4" t="s">
        <v>11</v>
      </c>
      <c r="E4">
        <v>39</v>
      </c>
      <c r="F4" t="str">
        <f t="shared" si="0"/>
        <v>NE</v>
      </c>
      <c r="H4" t="s">
        <v>11</v>
      </c>
      <c r="I4" s="2">
        <f>COUNTIF(D:D,"B")</f>
        <v>12</v>
      </c>
      <c r="J4" s="1">
        <f ca="1">AVERAGEIF(D:E,"B",E:E)</f>
        <v>66.5</v>
      </c>
      <c r="K4">
        <v>52.35</v>
      </c>
    </row>
    <row r="5" spans="2:12" x14ac:dyDescent="0.45">
      <c r="B5" t="s">
        <v>6</v>
      </c>
      <c r="C5" t="s">
        <v>35</v>
      </c>
      <c r="D5" t="s">
        <v>11</v>
      </c>
      <c r="E5">
        <v>36</v>
      </c>
      <c r="F5" t="str">
        <f t="shared" si="0"/>
        <v>NE</v>
      </c>
      <c r="H5" t="s">
        <v>14</v>
      </c>
      <c r="I5" s="2">
        <f>COUNTIF(D:D,"C")</f>
        <v>7</v>
      </c>
      <c r="J5" s="1">
        <f ca="1">AVERAGEIF(D:E,"C",E:E)</f>
        <v>47.714285714285715</v>
      </c>
      <c r="K5">
        <v>49.66</v>
      </c>
    </row>
    <row r="6" spans="2:12" x14ac:dyDescent="0.45">
      <c r="B6" t="s">
        <v>6</v>
      </c>
      <c r="C6" t="s">
        <v>7</v>
      </c>
      <c r="D6" t="s">
        <v>8</v>
      </c>
      <c r="E6">
        <v>93</v>
      </c>
      <c r="F6" t="str">
        <f t="shared" si="0"/>
        <v>NE</v>
      </c>
    </row>
    <row r="7" spans="2:12" x14ac:dyDescent="0.45">
      <c r="B7" t="s">
        <v>36</v>
      </c>
      <c r="C7" t="s">
        <v>37</v>
      </c>
      <c r="D7" t="s">
        <v>8</v>
      </c>
      <c r="E7">
        <v>77</v>
      </c>
      <c r="F7" t="str">
        <f t="shared" si="0"/>
        <v>DA</v>
      </c>
      <c r="H7" s="3" t="s">
        <v>65</v>
      </c>
      <c r="I7" t="s">
        <v>5</v>
      </c>
      <c r="J7" t="s">
        <v>66</v>
      </c>
      <c r="K7" t="s">
        <v>67</v>
      </c>
      <c r="L7" t="s">
        <v>68</v>
      </c>
    </row>
    <row r="8" spans="2:12" x14ac:dyDescent="0.45">
      <c r="B8" t="s">
        <v>38</v>
      </c>
      <c r="C8" t="s">
        <v>39</v>
      </c>
      <c r="D8" t="s">
        <v>11</v>
      </c>
      <c r="E8">
        <v>100</v>
      </c>
      <c r="F8" t="str">
        <f t="shared" si="0"/>
        <v>DA</v>
      </c>
      <c r="H8" s="4" t="s">
        <v>8</v>
      </c>
      <c r="I8" s="5">
        <v>9</v>
      </c>
      <c r="J8" s="1">
        <v>58.222222222222221</v>
      </c>
      <c r="K8" s="1">
        <v>34</v>
      </c>
      <c r="L8" s="5">
        <v>94</v>
      </c>
    </row>
    <row r="9" spans="2:12" x14ac:dyDescent="0.45">
      <c r="B9" t="s">
        <v>9</v>
      </c>
      <c r="C9" t="s">
        <v>10</v>
      </c>
      <c r="D9" t="s">
        <v>8</v>
      </c>
      <c r="E9">
        <v>94</v>
      </c>
      <c r="F9" t="str">
        <f t="shared" si="0"/>
        <v>DA</v>
      </c>
      <c r="H9" s="4" t="s">
        <v>11</v>
      </c>
      <c r="I9" s="5">
        <v>12</v>
      </c>
      <c r="J9" s="1">
        <v>66.5</v>
      </c>
      <c r="K9" s="1">
        <v>36</v>
      </c>
      <c r="L9" s="5">
        <v>100</v>
      </c>
    </row>
    <row r="10" spans="2:12" x14ac:dyDescent="0.45">
      <c r="B10" t="s">
        <v>40</v>
      </c>
      <c r="C10" t="s">
        <v>41</v>
      </c>
      <c r="D10" t="s">
        <v>14</v>
      </c>
      <c r="E10">
        <v>26</v>
      </c>
      <c r="F10" t="str">
        <f t="shared" si="0"/>
        <v>DA</v>
      </c>
      <c r="H10" s="4" t="s">
        <v>14</v>
      </c>
      <c r="I10" s="5">
        <v>7</v>
      </c>
      <c r="J10" s="1">
        <v>47.714285714285715</v>
      </c>
      <c r="K10" s="1">
        <v>26</v>
      </c>
      <c r="L10" s="5">
        <v>76</v>
      </c>
    </row>
    <row r="11" spans="2:12" x14ac:dyDescent="0.45">
      <c r="B11" t="s">
        <v>12</v>
      </c>
      <c r="C11" t="s">
        <v>13</v>
      </c>
      <c r="D11" t="s">
        <v>11</v>
      </c>
      <c r="E11">
        <v>44</v>
      </c>
      <c r="F11" t="str">
        <f t="shared" si="0"/>
        <v>NE</v>
      </c>
    </row>
    <row r="12" spans="2:12" x14ac:dyDescent="0.45">
      <c r="B12" t="s">
        <v>15</v>
      </c>
      <c r="C12" t="s">
        <v>16</v>
      </c>
      <c r="D12" t="s">
        <v>14</v>
      </c>
      <c r="E12">
        <v>34</v>
      </c>
      <c r="F12" t="str">
        <f t="shared" si="0"/>
        <v>NE</v>
      </c>
    </row>
    <row r="13" spans="2:12" x14ac:dyDescent="0.45">
      <c r="B13" t="s">
        <v>42</v>
      </c>
      <c r="C13" t="s">
        <v>43</v>
      </c>
      <c r="D13" t="s">
        <v>11</v>
      </c>
      <c r="E13">
        <v>86</v>
      </c>
      <c r="F13" t="str">
        <f t="shared" si="0"/>
        <v>NE</v>
      </c>
    </row>
    <row r="14" spans="2:12" x14ac:dyDescent="0.45">
      <c r="B14" t="s">
        <v>44</v>
      </c>
      <c r="C14" t="s">
        <v>45</v>
      </c>
      <c r="D14" t="s">
        <v>11</v>
      </c>
      <c r="E14">
        <v>90</v>
      </c>
      <c r="F14" t="str">
        <f t="shared" si="0"/>
        <v>DA</v>
      </c>
    </row>
    <row r="15" spans="2:12" x14ac:dyDescent="0.45">
      <c r="B15" t="s">
        <v>17</v>
      </c>
      <c r="C15" t="s">
        <v>18</v>
      </c>
      <c r="D15" t="s">
        <v>11</v>
      </c>
      <c r="E15">
        <v>67</v>
      </c>
      <c r="F15" t="str">
        <f t="shared" si="0"/>
        <v>DA</v>
      </c>
    </row>
    <row r="16" spans="2:12" x14ac:dyDescent="0.45">
      <c r="B16" t="s">
        <v>19</v>
      </c>
      <c r="C16" t="s">
        <v>20</v>
      </c>
      <c r="D16" t="s">
        <v>8</v>
      </c>
      <c r="E16">
        <v>42</v>
      </c>
      <c r="F16" t="str">
        <f t="shared" si="0"/>
        <v>DA</v>
      </c>
    </row>
    <row r="17" spans="2:6" x14ac:dyDescent="0.45">
      <c r="B17" t="s">
        <v>46</v>
      </c>
      <c r="C17" t="s">
        <v>47</v>
      </c>
      <c r="D17" t="s">
        <v>14</v>
      </c>
      <c r="E17">
        <v>44</v>
      </c>
      <c r="F17" t="str">
        <f t="shared" si="0"/>
        <v>NE</v>
      </c>
    </row>
    <row r="18" spans="2:6" x14ac:dyDescent="0.45">
      <c r="B18" t="s">
        <v>21</v>
      </c>
      <c r="C18" t="s">
        <v>22</v>
      </c>
      <c r="D18" t="s">
        <v>11</v>
      </c>
      <c r="E18">
        <v>64</v>
      </c>
      <c r="F18" t="str">
        <f t="shared" si="0"/>
        <v>NE</v>
      </c>
    </row>
    <row r="19" spans="2:6" x14ac:dyDescent="0.45">
      <c r="B19" t="s">
        <v>23</v>
      </c>
      <c r="C19" t="s">
        <v>24</v>
      </c>
      <c r="D19" t="s">
        <v>14</v>
      </c>
      <c r="E19">
        <v>30</v>
      </c>
      <c r="F19" t="str">
        <f t="shared" si="0"/>
        <v>DA</v>
      </c>
    </row>
    <row r="20" spans="2:6" x14ac:dyDescent="0.45">
      <c r="B20" t="s">
        <v>48</v>
      </c>
      <c r="C20" t="s">
        <v>28</v>
      </c>
      <c r="D20" t="s">
        <v>8</v>
      </c>
      <c r="E20">
        <v>57</v>
      </c>
      <c r="F20" t="str">
        <f t="shared" si="0"/>
        <v>NE</v>
      </c>
    </row>
    <row r="21" spans="2:6" x14ac:dyDescent="0.45">
      <c r="B21" t="s">
        <v>49</v>
      </c>
      <c r="C21" t="s">
        <v>50</v>
      </c>
      <c r="D21" t="s">
        <v>8</v>
      </c>
      <c r="E21">
        <v>43</v>
      </c>
      <c r="F21" t="str">
        <f t="shared" si="0"/>
        <v>DA</v>
      </c>
    </row>
    <row r="22" spans="2:6" x14ac:dyDescent="0.45">
      <c r="B22" t="s">
        <v>59</v>
      </c>
      <c r="C22" t="s">
        <v>60</v>
      </c>
      <c r="D22" t="s">
        <v>8</v>
      </c>
      <c r="E22">
        <v>38</v>
      </c>
      <c r="F22" t="str">
        <f t="shared" si="0"/>
        <v>NE</v>
      </c>
    </row>
    <row r="23" spans="2:6" x14ac:dyDescent="0.45">
      <c r="B23" t="s">
        <v>51</v>
      </c>
      <c r="C23" t="s">
        <v>52</v>
      </c>
      <c r="D23" t="s">
        <v>11</v>
      </c>
      <c r="E23">
        <v>85</v>
      </c>
      <c r="F23" t="str">
        <f t="shared" si="0"/>
        <v>NE</v>
      </c>
    </row>
    <row r="24" spans="2:6" x14ac:dyDescent="0.45">
      <c r="B24" t="s">
        <v>53</v>
      </c>
      <c r="C24" t="s">
        <v>54</v>
      </c>
      <c r="D24" t="s">
        <v>14</v>
      </c>
      <c r="E24">
        <v>76</v>
      </c>
      <c r="F24" t="str">
        <f t="shared" si="0"/>
        <v>DA</v>
      </c>
    </row>
    <row r="25" spans="2:6" x14ac:dyDescent="0.45">
      <c r="B25" t="s">
        <v>55</v>
      </c>
      <c r="C25" t="s">
        <v>56</v>
      </c>
      <c r="D25" t="s">
        <v>8</v>
      </c>
      <c r="E25">
        <v>34</v>
      </c>
      <c r="F25" t="str">
        <f t="shared" si="0"/>
        <v>DA</v>
      </c>
    </row>
    <row r="26" spans="2:6" x14ac:dyDescent="0.45">
      <c r="B26" t="s">
        <v>57</v>
      </c>
      <c r="C26" t="s">
        <v>58</v>
      </c>
      <c r="D26" t="s">
        <v>11</v>
      </c>
      <c r="E26">
        <v>79</v>
      </c>
      <c r="F26" t="str">
        <f t="shared" si="0"/>
        <v>NE</v>
      </c>
    </row>
    <row r="27" spans="2:6" x14ac:dyDescent="0.45">
      <c r="B27" t="s">
        <v>25</v>
      </c>
      <c r="C27" t="s">
        <v>26</v>
      </c>
      <c r="D27" t="s">
        <v>11</v>
      </c>
      <c r="E27">
        <v>70</v>
      </c>
      <c r="F27" t="str">
        <f t="shared" si="0"/>
        <v>DA</v>
      </c>
    </row>
    <row r="28" spans="2:6" x14ac:dyDescent="0.45">
      <c r="B28" t="s">
        <v>29</v>
      </c>
      <c r="C28" t="s">
        <v>30</v>
      </c>
      <c r="D28" t="s">
        <v>14</v>
      </c>
      <c r="E28">
        <v>66</v>
      </c>
      <c r="F28" t="str">
        <f t="shared" si="0"/>
        <v>DA</v>
      </c>
    </row>
    <row r="29" spans="2:6" x14ac:dyDescent="0.45">
      <c r="B29" t="s">
        <v>27</v>
      </c>
      <c r="C29" t="s">
        <v>28</v>
      </c>
      <c r="D29" t="s">
        <v>14</v>
      </c>
      <c r="E29">
        <v>58</v>
      </c>
      <c r="F29" t="str">
        <f t="shared" si="0"/>
        <v>DA</v>
      </c>
    </row>
    <row r="30" spans="2:6" x14ac:dyDescent="0.45">
      <c r="B30" t="s">
        <v>31</v>
      </c>
      <c r="C30" t="s">
        <v>32</v>
      </c>
      <c r="D30" t="s">
        <v>8</v>
      </c>
      <c r="E30">
        <v>46</v>
      </c>
      <c r="F30" t="str">
        <f t="shared" si="0"/>
        <v>DA</v>
      </c>
    </row>
  </sheetData>
  <conditionalFormatting sqref="E36">
    <cfRule type="expression" priority="8">
      <formula>"$E5&gt;50"</formula>
    </cfRule>
    <cfRule type="expression" dxfId="4" priority="7">
      <formula>"E5&gt;50"</formula>
    </cfRule>
    <cfRule type="expression" dxfId="3" priority="6">
      <formula>"$E5&gt;50"</formula>
    </cfRule>
    <cfRule type="expression" dxfId="2" priority="5">
      <formula>"$E5&gt;50"</formula>
    </cfRule>
  </conditionalFormatting>
  <conditionalFormatting sqref="E3:E30">
    <cfRule type="cellIs" dxfId="1" priority="2" operator="lessThan">
      <formula>50</formula>
    </cfRule>
  </conditionalFormatting>
  <conditionalFormatting sqref="B3:C30">
    <cfRule type="expression" dxfId="0" priority="1">
      <formula>$E5&lt;50</formula>
    </cfRule>
  </conditionalFormatting>
  <pageMargins left="0.7" right="0.7" top="0.75" bottom="0.75" header="0.3" footer="0.3"/>
  <pageSetup paperSize="9" orientation="portrait" horizontalDpi="300" verticalDpi="300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C06D-ACC9-4F05-90B2-DDB4D3BAD736}">
  <dimension ref="A1"/>
  <sheetViews>
    <sheetView workbookViewId="0">
      <selection activeCell="A3" sqref="A3"/>
    </sheetView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9EA8-3BFC-444F-B766-29CBA105F048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Rezultati</vt:lpstr>
      <vt:lpstr>List1</vt:lpstr>
      <vt:lpstr>List2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Arnež</dc:creator>
  <cp:lastModifiedBy>Arnež, Maja</cp:lastModifiedBy>
  <dcterms:created xsi:type="dcterms:W3CDTF">2007-11-10T02:36:44Z</dcterms:created>
  <dcterms:modified xsi:type="dcterms:W3CDTF">2024-12-05T14:47:36Z</dcterms:modified>
</cp:coreProperties>
</file>