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deep.h.singh\Desktop\Jan_March_2023\"/>
    </mc:Choice>
  </mc:AlternateContent>
  <xr:revisionPtr revIDLastSave="0" documentId="13_ncr:1_{7C6F6F0A-26F4-4936-A25E-AD29FF01FF36}" xr6:coauthVersionLast="47" xr6:coauthVersionMax="47" xr10:uidLastSave="{00000000-0000-0000-0000-000000000000}"/>
  <bookViews>
    <workbookView xWindow="-110" yWindow="-110" windowWidth="19420" windowHeight="10300" xr2:uid="{A3A5EA84-796F-427D-A8A7-CBADDD351A17}"/>
  </bookViews>
  <sheets>
    <sheet name="Feb_Scorecard" sheetId="2" r:id="rId1"/>
    <sheet name="Mar_Scorecar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3" l="1"/>
  <c r="E7" i="3" s="1"/>
  <c r="E8" i="3" s="1"/>
  <c r="E24" i="3"/>
  <c r="E22" i="3"/>
  <c r="E19" i="3"/>
  <c r="E18" i="3"/>
  <c r="E16" i="3"/>
  <c r="E14" i="3"/>
  <c r="E13" i="3"/>
  <c r="E11" i="3"/>
  <c r="E24" i="2"/>
  <c r="E22" i="2"/>
  <c r="E29" i="2" s="1"/>
  <c r="E19" i="2"/>
  <c r="E18" i="2"/>
  <c r="E16" i="2"/>
  <c r="E14" i="2"/>
  <c r="E13" i="2"/>
  <c r="E11" i="2"/>
  <c r="E21" i="3" l="1"/>
  <c r="D6" i="3"/>
  <c r="D8" i="3" s="1"/>
  <c r="D6" i="2"/>
  <c r="E21" i="2"/>
  <c r="D7" i="3"/>
  <c r="E7" i="2"/>
  <c r="E8" i="2" s="1"/>
  <c r="D7" i="2"/>
  <c r="D8" i="2" s="1"/>
</calcChain>
</file>

<file path=xl/sharedStrings.xml><?xml version="1.0" encoding="utf-8"?>
<sst xmlns="http://schemas.openxmlformats.org/spreadsheetml/2006/main" count="162" uniqueCount="67">
  <si>
    <t>LEGEND:</t>
  </si>
  <si>
    <t>Month (MMM-YY)</t>
  </si>
  <si>
    <t>GREY</t>
  </si>
  <si>
    <t>Values to be entered in these cells</t>
  </si>
  <si>
    <t>Project Manager</t>
  </si>
  <si>
    <t>AMBER</t>
  </si>
  <si>
    <t>Fixed values/comments/headers. NOT TO BE CHANGED</t>
  </si>
  <si>
    <t>Campaign Developer</t>
  </si>
  <si>
    <t>GREEN</t>
  </si>
  <si>
    <t xml:space="preserve"> ------- SCORES -------</t>
  </si>
  <si>
    <t>BLUE</t>
  </si>
  <si>
    <t>Auto-calculated. NOT TO BE CHANGED</t>
  </si>
  <si>
    <t>Score: (BO + VC)</t>
  </si>
  <si>
    <t>Deductions: Based on misses</t>
  </si>
  <si>
    <t>FINAL SCORE</t>
  </si>
  <si>
    <t>Scoring Parameters</t>
  </si>
  <si>
    <t>Adherence details</t>
  </si>
  <si>
    <t>Comments</t>
  </si>
  <si>
    <t>Calculation Source</t>
  </si>
  <si>
    <t>Owner</t>
  </si>
  <si>
    <t>SynOps Updates</t>
  </si>
  <si>
    <t>15% (15: 0 Misses, 10: 1-2 Errors, 5: 3-5 Errors, 0: More than 5 Errors</t>
  </si>
  <si>
    <t># of misses</t>
  </si>
  <si>
    <t>Realtime DPM observations (# of misses)</t>
  </si>
  <si>
    <t># of misses in workfront updates</t>
  </si>
  <si>
    <t># of misses based on daily report from Idris</t>
  </si>
  <si>
    <t>Process Adherence</t>
  </si>
  <si>
    <t>Adherence</t>
  </si>
  <si>
    <t>Process adhered partially: 75%</t>
  </si>
  <si>
    <t>TAT Accuracy</t>
  </si>
  <si>
    <t>TAT%</t>
  </si>
  <si>
    <t># of campaigns where Actual hours &gt; Planned hours</t>
  </si>
  <si>
    <t>(# of campaigns missing TAT / Total # of campaigns)*100</t>
  </si>
  <si>
    <t>Leave management</t>
  </si>
  <si>
    <t>Attendance report shared by Amol</t>
  </si>
  <si>
    <t>Value Add</t>
  </si>
  <si>
    <t>-</t>
  </si>
  <si>
    <t>Quality Score</t>
  </si>
  <si>
    <t>Average Score %</t>
  </si>
  <si>
    <t>Internal + External defect / total # of campaigns</t>
  </si>
  <si>
    <t>(# of campaigns missing quality / Total # of campaigns)*100</t>
  </si>
  <si>
    <t>Escalation</t>
  </si>
  <si>
    <t>No. of Escalations</t>
  </si>
  <si>
    <t># of escalations</t>
  </si>
  <si>
    <t>Number of escalations</t>
  </si>
  <si>
    <t>Deduct 15 points for each escalation</t>
  </si>
  <si>
    <t>Deductions</t>
  </si>
  <si>
    <t>Comments (if any)</t>
  </si>
  <si>
    <t>Scoring Parameter criteria</t>
  </si>
  <si>
    <t>Scores
(Auto-calculated)</t>
  </si>
  <si>
    <t>Process Knowledge</t>
  </si>
  <si>
    <t>Process Knowledge %</t>
  </si>
  <si>
    <t>Process Knowledge based on the query asked and team call/1:1 discussion</t>
  </si>
  <si>
    <t>Sameer</t>
  </si>
  <si>
    <t>10% (10: 85 and above, 5: Between 84 - 50, 0: Below 50)</t>
  </si>
  <si>
    <t>30  (&lt;75% : 30, 75%-80% : 25, 80%-85% : 20; 85%-90%: 15; 90-95% : 10; 95% - &lt;99% : 5)
% of the First Time Right Met</t>
  </si>
  <si>
    <t>Value Add / Team Player/No Show</t>
  </si>
  <si>
    <t>Number of ideas submitted; Other SPOC activities/Training, No Show, PPA</t>
  </si>
  <si>
    <t>Manager</t>
  </si>
  <si>
    <t>Tech Leads/Manager</t>
  </si>
  <si>
    <t xml:space="preserve">15% (Campaign delivered on time, No escalation received etc) </t>
  </si>
  <si>
    <t>15% Addition (We@Acc, client appreciation, process Improvement)</t>
  </si>
  <si>
    <t>40% (40: 96-100%, 35: 90-95%, 30: 85-89%, 25: 80-84%, 20: 75-79% 0: &lt;75). 
Aggregate % of TAT</t>
  </si>
  <si>
    <t>February-23</t>
  </si>
  <si>
    <t>March-23</t>
  </si>
  <si>
    <t>Navdeep S</t>
  </si>
  <si>
    <t>Majid Jahangir Nachan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</si>
</sst>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9" fontId="5" fillId="3" borderId="21" xfId="1" applyFont="1" applyFill="1" applyBorder="1" applyAlignment="1" applyProtection="1">
      <alignment horizontal="center" vertical="center"/>
      <protection locked="0"/>
    </xf>
    <xf numFmtId="9" fontId="5" fillId="4" borderId="21" xfId="0" applyNumberFormat="1" applyFont="1" applyFill="1" applyBorder="1" applyAlignment="1" applyProtection="1">
      <alignment horizontal="center" vertical="center"/>
      <protection locked="0"/>
    </xf>
    <xf numFmtId="0" fontId="5" fillId="6" borderId="21" xfId="0" applyFont="1" applyFill="1" applyBorder="1" applyAlignment="1">
      <alignment horizontal="center" vertical="center"/>
    </xf>
    <xf numFmtId="0" fontId="5" fillId="4" borderId="23" xfId="0" applyFont="1" applyFill="1" applyBorder="1" applyAlignment="1" applyProtection="1">
      <alignment horizontal="left" vertical="center"/>
      <protection locked="0"/>
    </xf>
    <xf numFmtId="0" fontId="5" fillId="5" borderId="21" xfId="0" applyFont="1" applyFill="1" applyBorder="1" applyAlignment="1" applyProtection="1">
      <alignment horizontal="center" vertical="center" wrapText="1"/>
      <protection locked="0"/>
    </xf>
    <xf numFmtId="9" fontId="5" fillId="3" borderId="21" xfId="1" applyFont="1" applyFill="1" applyBorder="1" applyAlignment="1" applyProtection="1">
      <alignment horizontal="center" vertical="center" wrapText="1"/>
      <protection locked="0"/>
    </xf>
    <xf numFmtId="0" fontId="5" fillId="6" borderId="21" xfId="0" applyFont="1" applyFill="1" applyBorder="1" applyAlignment="1" applyProtection="1">
      <alignment horizontal="center" vertical="center"/>
      <protection locked="0"/>
    </xf>
    <xf numFmtId="0" fontId="6" fillId="5" borderId="23" xfId="0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4" borderId="21" xfId="0" applyFont="1" applyFill="1" applyBorder="1" applyAlignment="1" applyProtection="1">
      <alignment horizontal="left" vertical="center"/>
      <protection locked="0"/>
    </xf>
    <xf numFmtId="9" fontId="6" fillId="4" borderId="21" xfId="0" applyNumberFormat="1" applyFont="1" applyFill="1" applyBorder="1" applyAlignment="1" applyProtection="1">
      <alignment horizontal="left" vertical="center"/>
      <protection locked="0"/>
    </xf>
    <xf numFmtId="0" fontId="7" fillId="3" borderId="23" xfId="0" applyFont="1" applyFill="1" applyBorder="1" applyAlignment="1" applyProtection="1">
      <alignment horizontal="center" vertical="center"/>
      <protection locked="0"/>
    </xf>
    <xf numFmtId="0" fontId="7" fillId="3" borderId="21" xfId="0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6" fillId="3" borderId="21" xfId="0" applyFont="1" applyFill="1" applyBorder="1" applyAlignment="1" applyProtection="1">
      <alignment horizontal="center" vertical="center" wrapText="1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5" fillId="3" borderId="21" xfId="0" applyFont="1" applyFill="1" applyBorder="1" applyAlignment="1" applyProtection="1">
      <alignment horizontal="left" vertical="center"/>
      <protection locked="0"/>
    </xf>
    <xf numFmtId="0" fontId="5" fillId="6" borderId="21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center"/>
    </xf>
    <xf numFmtId="0" fontId="5" fillId="3" borderId="6" xfId="0" quotePrefix="1" applyFont="1" applyFill="1" applyBorder="1" applyAlignment="1" applyProtection="1">
      <alignment horizontal="center" vertical="center"/>
      <protection locked="0"/>
    </xf>
    <xf numFmtId="0" fontId="5" fillId="3" borderId="7" xfId="0" quotePrefix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  <protection locked="0"/>
    </xf>
    <xf numFmtId="0" fontId="5" fillId="4" borderId="21" xfId="0" applyFont="1" applyFill="1" applyBorder="1" applyAlignment="1" applyProtection="1">
      <alignment horizontal="center" vertical="center"/>
      <protection locked="0"/>
    </xf>
    <xf numFmtId="9" fontId="6" fillId="4" borderId="21" xfId="0" applyNumberFormat="1" applyFont="1" applyFill="1" applyBorder="1" applyAlignment="1" applyProtection="1">
      <alignment horizontal="left" vertical="center" wrapText="1"/>
      <protection locked="0"/>
    </xf>
    <xf numFmtId="0" fontId="6" fillId="5" borderId="21" xfId="0" applyFont="1" applyFill="1" applyBorder="1" applyAlignment="1" applyProtection="1">
      <alignment horizontal="left" vertical="center" wrapText="1"/>
      <protection locked="0"/>
    </xf>
    <xf numFmtId="0" fontId="6" fillId="6" borderId="21" xfId="0" applyFont="1" applyFill="1" applyBorder="1" applyAlignment="1">
      <alignment horizontal="center" vertical="center"/>
    </xf>
    <xf numFmtId="9" fontId="6" fillId="5" borderId="21" xfId="0" applyNumberFormat="1" applyFont="1" applyFill="1" applyBorder="1" applyAlignment="1" applyProtection="1">
      <alignment horizontal="left" vertical="center" wrapText="1"/>
      <protection locked="0"/>
    </xf>
    <xf numFmtId="0" fontId="6" fillId="5" borderId="21" xfId="0" applyFont="1" applyFill="1" applyBorder="1" applyAlignment="1" applyProtection="1">
      <alignment horizontal="left" vertical="center"/>
      <protection locked="0"/>
    </xf>
    <xf numFmtId="0" fontId="5" fillId="5" borderId="21" xfId="0" applyFont="1" applyFill="1" applyBorder="1" applyAlignment="1" applyProtection="1">
      <alignment horizontal="left" vertical="center"/>
      <protection locked="0"/>
    </xf>
    <xf numFmtId="9" fontId="6" fillId="5" borderId="21" xfId="0" applyNumberFormat="1" applyFont="1" applyFill="1" applyBorder="1" applyAlignment="1" applyProtection="1">
      <alignment horizontal="left" vertical="center"/>
      <protection locked="0"/>
    </xf>
    <xf numFmtId="0" fontId="5" fillId="3" borderId="21" xfId="0" applyFont="1" applyFill="1" applyBorder="1" applyAlignment="1" applyProtection="1">
      <alignment horizontal="center" vertical="center"/>
      <protection locked="0"/>
    </xf>
    <xf numFmtId="0" fontId="5" fillId="5" borderId="21" xfId="0" applyFont="1" applyFill="1" applyBorder="1" applyAlignment="1" applyProtection="1">
      <alignment horizontal="center" vertical="center"/>
      <protection locked="0"/>
    </xf>
    <xf numFmtId="0" fontId="6" fillId="6" borderId="21" xfId="0" applyFont="1" applyFill="1" applyBorder="1" applyAlignment="1" applyProtection="1">
      <alignment horizontal="center" vertical="center"/>
      <protection locked="0"/>
    </xf>
    <xf numFmtId="0" fontId="6" fillId="5" borderId="21" xfId="0" applyFont="1" applyFill="1" applyBorder="1" applyAlignment="1" applyProtection="1">
      <alignment horizontal="left" vertical="center"/>
      <protection locked="0"/>
    </xf>
    <xf numFmtId="0" fontId="5" fillId="5" borderId="21" xfId="0" applyFont="1" applyFill="1" applyBorder="1" applyAlignment="1" applyProtection="1">
      <alignment horizontal="left" vertical="center"/>
      <protection locked="0"/>
    </xf>
    <xf numFmtId="9" fontId="6" fillId="5" borderId="21" xfId="0" applyNumberFormat="1" applyFont="1" applyFill="1" applyBorder="1" applyAlignment="1" applyProtection="1">
      <alignment horizontal="left" vertical="center"/>
      <protection locked="0"/>
    </xf>
    <xf numFmtId="0" fontId="5" fillId="3" borderId="21" xfId="0" applyFont="1" applyFill="1" applyBorder="1" applyAlignment="1" applyProtection="1">
      <alignment horizontal="center" vertical="center"/>
      <protection locked="0"/>
    </xf>
    <xf numFmtId="0" fontId="5" fillId="5" borderId="21" xfId="0" applyFont="1" applyFill="1" applyBorder="1" applyAlignment="1" applyProtection="1">
      <alignment horizontal="left" vertical="center" wrapText="1"/>
      <protection locked="0"/>
    </xf>
    <xf numFmtId="0" fontId="5" fillId="4" borderId="21" xfId="0" applyFont="1" applyFill="1" applyBorder="1" applyAlignment="1" applyProtection="1">
      <alignment horizontal="center" vertical="center"/>
      <protection locked="0"/>
    </xf>
    <xf numFmtId="9" fontId="6" fillId="5" borderId="21" xfId="0" applyNumberFormat="1" applyFont="1" applyFill="1" applyBorder="1" applyAlignment="1" applyProtection="1">
      <alignment horizontal="left" vertical="center" wrapText="1"/>
      <protection locked="0"/>
    </xf>
    <xf numFmtId="0" fontId="6" fillId="6" borderId="21" xfId="0" applyFont="1" applyFill="1" applyBorder="1" applyAlignment="1" applyProtection="1">
      <alignment horizontal="center" vertical="center" wrapText="1"/>
      <protection locked="0"/>
    </xf>
    <xf numFmtId="0" fontId="6" fillId="5" borderId="21" xfId="0" applyFont="1" applyFill="1" applyBorder="1" applyAlignment="1" applyProtection="1">
      <alignment horizontal="left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  <protection locked="0"/>
    </xf>
    <xf numFmtId="0" fontId="5" fillId="4" borderId="24" xfId="0" applyFont="1" applyFill="1" applyBorder="1" applyAlignment="1" applyProtection="1">
      <alignment horizontal="center" vertical="center"/>
      <protection locked="0"/>
    </xf>
    <xf numFmtId="0" fontId="5" fillId="4" borderId="21" xfId="0" applyFont="1" applyFill="1" applyBorder="1" applyAlignment="1" applyProtection="1">
      <alignment horizontal="center" vertical="center" wrapText="1"/>
      <protection locked="0"/>
    </xf>
    <xf numFmtId="9" fontId="6" fillId="4" borderId="21" xfId="0" applyNumberFormat="1" applyFont="1" applyFill="1" applyBorder="1" applyAlignment="1" applyProtection="1">
      <alignment horizontal="left" vertical="center" wrapText="1"/>
      <protection locked="0"/>
    </xf>
    <xf numFmtId="0" fontId="7" fillId="6" borderId="21" xfId="0" applyFont="1" applyFill="1" applyBorder="1" applyAlignment="1" applyProtection="1">
      <alignment horizontal="center" vertical="center"/>
      <protection locked="0"/>
    </xf>
    <xf numFmtId="0" fontId="5" fillId="4" borderId="21" xfId="0" applyFont="1" applyFill="1" applyBorder="1" applyAlignment="1" applyProtection="1">
      <alignment horizontal="left" vertical="center" wrapText="1"/>
      <protection locked="0"/>
    </xf>
    <xf numFmtId="0" fontId="6" fillId="6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 applyProtection="1">
      <alignment horizontal="left" vertical="center"/>
      <protection locked="0"/>
    </xf>
    <xf numFmtId="0" fontId="5" fillId="4" borderId="24" xfId="0" applyFont="1" applyFill="1" applyBorder="1" applyAlignment="1" applyProtection="1">
      <alignment horizontal="left" vertical="center"/>
      <protection locked="0"/>
    </xf>
    <xf numFmtId="0" fontId="5" fillId="4" borderId="24" xfId="0" applyFont="1" applyFill="1" applyBorder="1" applyAlignment="1" applyProtection="1">
      <alignment horizontal="left" vertical="center" wrapText="1"/>
      <protection locked="0"/>
    </xf>
    <xf numFmtId="0" fontId="5" fillId="4" borderId="23" xfId="0" applyFont="1" applyFill="1" applyBorder="1" applyAlignment="1" applyProtection="1">
      <alignment horizontal="left" vertical="center" wrapText="1"/>
      <protection locked="0"/>
    </xf>
    <xf numFmtId="0" fontId="5" fillId="4" borderId="23" xfId="0" applyFont="1" applyFill="1" applyBorder="1" applyAlignment="1" applyProtection="1">
      <alignment horizontal="center" vertical="center"/>
      <protection locked="0"/>
    </xf>
    <xf numFmtId="0" fontId="5" fillId="4" borderId="22" xfId="0" applyFont="1" applyFill="1" applyBorder="1" applyAlignment="1" applyProtection="1">
      <alignment horizontal="left" vertical="center" wrapText="1"/>
      <protection locked="0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9" fontId="6" fillId="4" borderId="23" xfId="0" applyNumberFormat="1" applyFont="1" applyFill="1" applyBorder="1" applyAlignment="1" applyProtection="1">
      <alignment horizontal="left" vertical="center" wrapText="1"/>
      <protection locked="0"/>
    </xf>
    <xf numFmtId="0" fontId="7" fillId="6" borderId="23" xfId="0" applyFont="1" applyFill="1" applyBorder="1" applyAlignment="1" applyProtection="1">
      <alignment horizontal="center" vertical="center"/>
      <protection locked="0"/>
    </xf>
    <xf numFmtId="0" fontId="4" fillId="2" borderId="16" xfId="0" applyFont="1" applyFill="1" applyBorder="1" applyAlignment="1" applyProtection="1">
      <alignment horizontal="center" vertical="center"/>
      <protection locked="0"/>
    </xf>
    <xf numFmtId="0" fontId="4" fillId="2" borderId="17" xfId="0" applyFont="1" applyFill="1" applyBorder="1" applyAlignment="1" applyProtection="1">
      <alignment horizontal="center" vertical="center"/>
      <protection locked="0"/>
    </xf>
    <xf numFmtId="0" fontId="4" fillId="2" borderId="18" xfId="0" applyFont="1" applyFill="1" applyBorder="1" applyAlignment="1" applyProtection="1">
      <alignment horizontal="center" vertical="center"/>
      <protection locked="0"/>
    </xf>
    <xf numFmtId="0" fontId="3" fillId="0" borderId="21" xfId="0" applyFont="1" applyBorder="1" applyAlignment="1">
      <alignment horizontal="left"/>
    </xf>
    <xf numFmtId="0" fontId="5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left" vertical="center"/>
      <protection locked="0"/>
    </xf>
    <xf numFmtId="0" fontId="5" fillId="2" borderId="5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horizontal="left" vertical="center"/>
      <protection locked="0"/>
    </xf>
    <xf numFmtId="0" fontId="5" fillId="2" borderId="9" xfId="0" applyFont="1" applyFill="1" applyBorder="1" applyAlignment="1" applyProtection="1">
      <alignment horizontal="left" vertical="center"/>
      <protection locked="0"/>
    </xf>
    <xf numFmtId="0" fontId="5" fillId="3" borderId="10" xfId="0" quotePrefix="1" applyFont="1" applyFill="1" applyBorder="1" applyAlignment="1" applyProtection="1">
      <alignment horizontal="center" vertical="center"/>
      <protection locked="0"/>
    </xf>
    <xf numFmtId="0" fontId="5" fillId="3" borderId="11" xfId="0" quotePrefix="1" applyFont="1" applyFill="1" applyBorder="1" applyAlignment="1" applyProtection="1">
      <alignment horizontal="center" vertical="center"/>
      <protection locked="0"/>
    </xf>
    <xf numFmtId="0" fontId="3" fillId="0" borderId="21" xfId="0" applyFont="1" applyBorder="1" applyAlignment="1">
      <alignment horizontal="left" vertical="center" wrapText="1"/>
    </xf>
    <xf numFmtId="0" fontId="5" fillId="2" borderId="12" xfId="0" applyFont="1" applyFill="1" applyBorder="1" applyAlignment="1" applyProtection="1">
      <alignment horizontal="left" vertical="center"/>
      <protection locked="0"/>
    </xf>
    <xf numFmtId="0" fontId="5" fillId="2" borderId="13" xfId="0" applyFont="1" applyFill="1" applyBorder="1" applyAlignment="1" applyProtection="1">
      <alignment horizontal="left" vertical="center"/>
      <protection locked="0"/>
    </xf>
    <xf numFmtId="0" fontId="5" fillId="3" borderId="14" xfId="0" quotePrefix="1" applyFont="1" applyFill="1" applyBorder="1" applyAlignment="1" applyProtection="1">
      <alignment horizontal="center" vertical="center"/>
      <protection locked="0"/>
    </xf>
    <xf numFmtId="0" fontId="5" fillId="3" borderId="15" xfId="0" quotePrefix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8551-FFD9-4CD2-81D7-D93F6A027489}">
  <dimension ref="B1:J29"/>
  <sheetViews>
    <sheetView tabSelected="1" topLeftCell="A2" workbookViewId="0">
      <selection activeCell="D6" sqref="D6:E6"/>
    </sheetView>
  </sheetViews>
  <sheetFormatPr defaultColWidth="8.90625" defaultRowHeight="12" x14ac:dyDescent="0.3"/>
  <cols>
    <col min="1" max="1" width="4.90625" style="1" customWidth="1"/>
    <col min="2" max="2" width="17.08984375" style="24" customWidth="1"/>
    <col min="3" max="3" width="27.08984375" style="1" customWidth="1"/>
    <col min="4" max="5" width="17.1796875" style="1" customWidth="1"/>
    <col min="6" max="6" width="19.54296875" style="1" customWidth="1"/>
    <col min="7" max="7" width="33" style="1" customWidth="1"/>
    <col min="8" max="8" width="12.54296875" style="1" customWidth="1"/>
    <col min="9" max="9" width="20.54296875" style="1" customWidth="1"/>
    <col min="10" max="10" width="15.36328125" style="1" customWidth="1"/>
    <col min="11" max="13" width="8.90625" style="1"/>
    <col min="14" max="14" width="10.54296875" style="1" bestFit="1" customWidth="1"/>
    <col min="15" max="15" width="40.36328125" style="1" bestFit="1" customWidth="1"/>
    <col min="16" max="16" width="18.36328125" style="1" bestFit="1" customWidth="1"/>
    <col min="17" max="16384" width="8.90625" style="1"/>
  </cols>
  <sheetData>
    <row r="1" spans="2:10" ht="15" customHeight="1" thickBot="1" x14ac:dyDescent="0.35">
      <c r="H1" s="81" t="s">
        <v>0</v>
      </c>
      <c r="I1" s="81"/>
      <c r="J1" s="81"/>
    </row>
    <row r="2" spans="2:10" ht="15" customHeight="1" x14ac:dyDescent="0.3">
      <c r="B2" s="82" t="s">
        <v>1</v>
      </c>
      <c r="C2" s="83"/>
      <c r="D2" s="25" t="s">
        <v>63</v>
      </c>
      <c r="E2" s="26"/>
      <c r="H2" s="22" t="s">
        <v>2</v>
      </c>
      <c r="I2" s="72" t="s">
        <v>3</v>
      </c>
      <c r="J2" s="72"/>
    </row>
    <row r="3" spans="2:10" ht="15" customHeight="1" x14ac:dyDescent="0.3">
      <c r="B3" s="84" t="s">
        <v>4</v>
      </c>
      <c r="C3" s="85"/>
      <c r="D3" s="86" t="s">
        <v>65</v>
      </c>
      <c r="E3" s="87"/>
      <c r="H3" s="14" t="s">
        <v>5</v>
      </c>
      <c r="I3" s="88" t="s">
        <v>6</v>
      </c>
      <c r="J3" s="88"/>
    </row>
    <row r="4" spans="2:10" ht="15" customHeight="1" thickBot="1" x14ac:dyDescent="0.35">
      <c r="B4" s="89" t="s">
        <v>7</v>
      </c>
      <c r="C4" s="90"/>
      <c r="D4" s="91" t="s">
        <v>66</v>
      </c>
      <c r="E4" s="92"/>
      <c r="H4" s="34" t="s">
        <v>8</v>
      </c>
      <c r="I4" s="88"/>
      <c r="J4" s="88"/>
    </row>
    <row r="5" spans="2:10" ht="15" customHeight="1" thickBot="1" x14ac:dyDescent="0.35">
      <c r="B5" s="69" t="s">
        <v>9</v>
      </c>
      <c r="C5" s="70"/>
      <c r="D5" s="70"/>
      <c r="E5" s="71"/>
      <c r="H5" s="23" t="s">
        <v>10</v>
      </c>
      <c r="I5" s="72" t="s">
        <v>11</v>
      </c>
      <c r="J5" s="72"/>
    </row>
    <row r="6" spans="2:10" ht="15" customHeight="1" x14ac:dyDescent="0.3">
      <c r="B6" s="73" t="s">
        <v>12</v>
      </c>
      <c r="C6" s="74"/>
      <c r="D6" s="75">
        <f>E11+E13+E14+E16+E18+E19</f>
        <v>60</v>
      </c>
      <c r="E6" s="76"/>
    </row>
    <row r="7" spans="2:10" ht="15" customHeight="1" x14ac:dyDescent="0.3">
      <c r="B7" s="77" t="s">
        <v>13</v>
      </c>
      <c r="C7" s="78"/>
      <c r="D7" s="79">
        <f>E29</f>
        <v>0</v>
      </c>
      <c r="E7" s="80">
        <f>E29</f>
        <v>0</v>
      </c>
    </row>
    <row r="8" spans="2:10" ht="15" customHeight="1" thickBot="1" x14ac:dyDescent="0.35">
      <c r="B8" s="61" t="s">
        <v>14</v>
      </c>
      <c r="C8" s="62"/>
      <c r="D8" s="63">
        <f>D6-D7</f>
        <v>60</v>
      </c>
      <c r="E8" s="64">
        <f>E6-E7</f>
        <v>0</v>
      </c>
    </row>
    <row r="9" spans="2:10" ht="15" customHeight="1" thickBot="1" x14ac:dyDescent="0.35"/>
    <row r="10" spans="2:10" customFormat="1" ht="29.5" thickBot="1" x14ac:dyDescent="0.4">
      <c r="B10" s="65" t="s">
        <v>15</v>
      </c>
      <c r="C10" s="66"/>
      <c r="D10" s="10" t="s">
        <v>16</v>
      </c>
      <c r="E10" s="10" t="s">
        <v>49</v>
      </c>
      <c r="F10" s="11" t="s">
        <v>47</v>
      </c>
      <c r="G10" s="11" t="s">
        <v>48</v>
      </c>
      <c r="I10" s="12" t="s">
        <v>18</v>
      </c>
      <c r="J10" s="13" t="s">
        <v>19</v>
      </c>
    </row>
    <row r="11" spans="2:10" ht="15" customHeight="1" x14ac:dyDescent="0.3">
      <c r="B11" s="59" t="s">
        <v>20</v>
      </c>
      <c r="C11" s="67" t="s">
        <v>21</v>
      </c>
      <c r="D11" s="27" t="s">
        <v>22</v>
      </c>
      <c r="E11" s="68">
        <f>IF(D12=0,15,IF(D12&lt;3,10,IF(D12&lt;6,5,0)))</f>
        <v>15</v>
      </c>
      <c r="F11" s="16"/>
      <c r="G11" s="9" t="s">
        <v>23</v>
      </c>
      <c r="I11" s="57" t="s">
        <v>24</v>
      </c>
      <c r="J11" s="49" t="s">
        <v>58</v>
      </c>
    </row>
    <row r="12" spans="2:10" ht="15" customHeight="1" x14ac:dyDescent="0.3">
      <c r="B12" s="44"/>
      <c r="C12" s="51"/>
      <c r="D12" s="36">
        <v>0</v>
      </c>
      <c r="E12" s="52"/>
      <c r="F12" s="17"/>
      <c r="G12" s="33" t="s">
        <v>25</v>
      </c>
      <c r="I12" s="58"/>
      <c r="J12" s="59"/>
    </row>
    <row r="13" spans="2:10" ht="33" customHeight="1" x14ac:dyDescent="0.3">
      <c r="B13" s="28" t="s">
        <v>26</v>
      </c>
      <c r="C13" s="29" t="s">
        <v>60</v>
      </c>
      <c r="D13" s="36" t="s">
        <v>27</v>
      </c>
      <c r="E13" s="31">
        <f>IF(D13="Adherence",15,IF(D13="Non Adherence",0,5))</f>
        <v>15</v>
      </c>
      <c r="F13" s="18"/>
      <c r="G13" s="33" t="s">
        <v>28</v>
      </c>
      <c r="I13" s="14" t="s">
        <v>26</v>
      </c>
      <c r="J13" s="28" t="s">
        <v>58</v>
      </c>
    </row>
    <row r="14" spans="2:10" ht="27" customHeight="1" x14ac:dyDescent="0.3">
      <c r="B14" s="44" t="s">
        <v>29</v>
      </c>
      <c r="C14" s="51" t="s">
        <v>62</v>
      </c>
      <c r="D14" s="28" t="s">
        <v>30</v>
      </c>
      <c r="E14" s="52">
        <f>IF(D15&gt;95%,40,IF(D15&gt;90%,35,IF(D15&gt;85%,30,IF(D15&gt;80%,25,IF(D15&gt;75%,20,0)))))</f>
        <v>0</v>
      </c>
      <c r="F14" s="17"/>
      <c r="G14" s="47" t="s">
        <v>31</v>
      </c>
      <c r="I14" s="60" t="s">
        <v>32</v>
      </c>
      <c r="J14" s="48" t="s">
        <v>53</v>
      </c>
    </row>
    <row r="15" spans="2:10" ht="27" customHeight="1" x14ac:dyDescent="0.3">
      <c r="B15" s="44"/>
      <c r="C15" s="51"/>
      <c r="D15" s="2">
        <v>0.75</v>
      </c>
      <c r="E15" s="52"/>
      <c r="F15" s="17"/>
      <c r="G15" s="47"/>
      <c r="I15" s="58"/>
      <c r="J15" s="59"/>
    </row>
    <row r="16" spans="2:10" ht="15" customHeight="1" x14ac:dyDescent="0.3">
      <c r="B16" s="50" t="s">
        <v>50</v>
      </c>
      <c r="C16" s="51" t="s">
        <v>54</v>
      </c>
      <c r="D16" s="3" t="s">
        <v>51</v>
      </c>
      <c r="E16" s="52">
        <f>IF(D17&gt;85%,10,IF(D17&gt;50%,5,0))</f>
        <v>10</v>
      </c>
      <c r="F16" s="17"/>
      <c r="G16" s="47" t="s">
        <v>52</v>
      </c>
      <c r="I16" s="53" t="s">
        <v>50</v>
      </c>
      <c r="J16" s="44" t="s">
        <v>59</v>
      </c>
    </row>
    <row r="17" spans="2:10" ht="15" customHeight="1" x14ac:dyDescent="0.3">
      <c r="B17" s="50"/>
      <c r="C17" s="51"/>
      <c r="D17" s="2">
        <v>0.9</v>
      </c>
      <c r="E17" s="52"/>
      <c r="F17" s="17"/>
      <c r="G17" s="47"/>
      <c r="I17" s="53"/>
      <c r="J17" s="44"/>
    </row>
    <row r="18" spans="2:10" ht="15" customHeight="1" x14ac:dyDescent="0.3">
      <c r="B18" s="28" t="s">
        <v>33</v>
      </c>
      <c r="C18" s="15">
        <v>0.05</v>
      </c>
      <c r="D18" s="36" t="s">
        <v>27</v>
      </c>
      <c r="E18" s="31">
        <f>IF(D18="Adherence",5,IF(D18="Non Adherence",0,2.5))</f>
        <v>5</v>
      </c>
      <c r="F18" s="18"/>
      <c r="G18" s="33" t="s">
        <v>34</v>
      </c>
      <c r="I18" s="14" t="s">
        <v>33</v>
      </c>
      <c r="J18" s="28" t="s">
        <v>58</v>
      </c>
    </row>
    <row r="19" spans="2:10" ht="15" customHeight="1" x14ac:dyDescent="0.3">
      <c r="B19" s="50" t="s">
        <v>56</v>
      </c>
      <c r="C19" s="51" t="s">
        <v>61</v>
      </c>
      <c r="D19" s="36" t="s">
        <v>27</v>
      </c>
      <c r="E19" s="54">
        <f>IF(D19="Adherence",15,IF(D19="Non Adherence",0,10))</f>
        <v>15</v>
      </c>
      <c r="F19" s="18"/>
      <c r="G19" s="47" t="s">
        <v>57</v>
      </c>
      <c r="I19" s="55" t="s">
        <v>35</v>
      </c>
      <c r="J19" s="48" t="s">
        <v>58</v>
      </c>
    </row>
    <row r="20" spans="2:10" ht="15" customHeight="1" x14ac:dyDescent="0.3">
      <c r="B20" s="50"/>
      <c r="C20" s="51"/>
      <c r="D20" s="28"/>
      <c r="E20" s="54"/>
      <c r="F20" s="18"/>
      <c r="G20" s="47"/>
      <c r="I20" s="56"/>
      <c r="J20" s="49"/>
    </row>
    <row r="21" spans="2:10" ht="15" customHeight="1" x14ac:dyDescent="0.3">
      <c r="B21" s="44" t="s">
        <v>12</v>
      </c>
      <c r="C21" s="44"/>
      <c r="D21" s="44"/>
      <c r="E21" s="4">
        <f>SUM(E11:E20)</f>
        <v>60</v>
      </c>
      <c r="F21" s="19"/>
      <c r="G21" s="30" t="s">
        <v>36</v>
      </c>
      <c r="I21" s="5" t="s">
        <v>36</v>
      </c>
      <c r="J21" s="27" t="s">
        <v>36</v>
      </c>
    </row>
    <row r="22" spans="2:10" ht="23.4" customHeight="1" x14ac:dyDescent="0.3">
      <c r="B22" s="37" t="s">
        <v>37</v>
      </c>
      <c r="C22" s="45" t="s">
        <v>55</v>
      </c>
      <c r="D22" s="6" t="s">
        <v>38</v>
      </c>
      <c r="E22" s="46">
        <f>IF(D23&lt;75%,30,IF(D23&lt;80%,25,IF(D23&lt;85%,20,IF(D23&lt;90%,15,IF(D23&lt;95%,10,IF(D23&gt;=99%,0,5))))))</f>
        <v>0</v>
      </c>
      <c r="F22" s="20"/>
      <c r="G22" s="47" t="s">
        <v>39</v>
      </c>
      <c r="I22" s="43" t="s">
        <v>40</v>
      </c>
      <c r="J22" s="37" t="s">
        <v>53</v>
      </c>
    </row>
    <row r="23" spans="2:10" ht="23.4" customHeight="1" x14ac:dyDescent="0.3">
      <c r="B23" s="37"/>
      <c r="C23" s="45"/>
      <c r="D23" s="7">
        <v>1</v>
      </c>
      <c r="E23" s="46"/>
      <c r="F23" s="20"/>
      <c r="G23" s="47"/>
      <c r="I23" s="43"/>
      <c r="J23" s="37"/>
    </row>
    <row r="24" spans="2:10" ht="15" customHeight="1" x14ac:dyDescent="0.3">
      <c r="B24" s="37" t="s">
        <v>41</v>
      </c>
      <c r="C24" s="32" t="s">
        <v>42</v>
      </c>
      <c r="D24" s="6" t="s">
        <v>43</v>
      </c>
      <c r="E24" s="38">
        <f>D25*15</f>
        <v>0</v>
      </c>
      <c r="F24" s="21"/>
      <c r="G24" s="39" t="s">
        <v>44</v>
      </c>
      <c r="I24" s="40" t="s">
        <v>41</v>
      </c>
      <c r="J24" s="37" t="s">
        <v>53</v>
      </c>
    </row>
    <row r="25" spans="2:10" ht="15" customHeight="1" x14ac:dyDescent="0.3">
      <c r="B25" s="37"/>
      <c r="C25" s="41" t="s">
        <v>45</v>
      </c>
      <c r="D25" s="42">
        <v>0</v>
      </c>
      <c r="E25" s="38"/>
      <c r="F25" s="21"/>
      <c r="G25" s="39"/>
      <c r="I25" s="40"/>
      <c r="J25" s="37"/>
    </row>
    <row r="26" spans="2:10" ht="15" customHeight="1" x14ac:dyDescent="0.3">
      <c r="B26" s="37"/>
      <c r="C26" s="41"/>
      <c r="D26" s="42"/>
      <c r="E26" s="38"/>
      <c r="F26" s="21"/>
      <c r="G26" s="39"/>
      <c r="I26" s="40"/>
      <c r="J26" s="37"/>
    </row>
    <row r="27" spans="2:10" ht="15" customHeight="1" x14ac:dyDescent="0.3">
      <c r="B27" s="37"/>
      <c r="C27" s="41"/>
      <c r="D27" s="42"/>
      <c r="E27" s="38"/>
      <c r="F27" s="21"/>
      <c r="G27" s="39"/>
      <c r="I27" s="40"/>
      <c r="J27" s="37"/>
    </row>
    <row r="28" spans="2:10" ht="15" customHeight="1" x14ac:dyDescent="0.3">
      <c r="B28" s="37"/>
      <c r="C28" s="35" t="s">
        <v>17</v>
      </c>
      <c r="D28" s="42"/>
      <c r="E28" s="38"/>
      <c r="F28" s="21"/>
      <c r="G28" s="39"/>
      <c r="I28" s="40"/>
      <c r="J28" s="37"/>
    </row>
    <row r="29" spans="2:10" ht="15" customHeight="1" x14ac:dyDescent="0.3">
      <c r="B29" s="37" t="s">
        <v>46</v>
      </c>
      <c r="C29" s="37"/>
      <c r="D29" s="37"/>
      <c r="E29" s="8">
        <f>SUM(E22,E24)</f>
        <v>0</v>
      </c>
      <c r="F29" s="36"/>
      <c r="G29" s="30" t="s">
        <v>36</v>
      </c>
    </row>
  </sheetData>
  <mergeCells count="55">
    <mergeCell ref="B29:D29"/>
    <mergeCell ref="J22:J23"/>
    <mergeCell ref="B24:B28"/>
    <mergeCell ref="E24:E28"/>
    <mergeCell ref="G24:G28"/>
    <mergeCell ref="I24:I28"/>
    <mergeCell ref="J24:J28"/>
    <mergeCell ref="C25:C27"/>
    <mergeCell ref="D25:D28"/>
    <mergeCell ref="B21:D21"/>
    <mergeCell ref="B22:B23"/>
    <mergeCell ref="C22:C23"/>
    <mergeCell ref="E22:E23"/>
    <mergeCell ref="G22:G23"/>
    <mergeCell ref="I22:I23"/>
    <mergeCell ref="B19:B20"/>
    <mergeCell ref="C19:C20"/>
    <mergeCell ref="E19:E20"/>
    <mergeCell ref="G19:G20"/>
    <mergeCell ref="I19:I20"/>
    <mergeCell ref="J19:J20"/>
    <mergeCell ref="B16:B17"/>
    <mergeCell ref="C16:C17"/>
    <mergeCell ref="E16:E17"/>
    <mergeCell ref="G16:G17"/>
    <mergeCell ref="I16:I17"/>
    <mergeCell ref="J16:J17"/>
    <mergeCell ref="I11:I12"/>
    <mergeCell ref="J11:J12"/>
    <mergeCell ref="B14:B15"/>
    <mergeCell ref="C14:C15"/>
    <mergeCell ref="E14:E15"/>
    <mergeCell ref="G14:G15"/>
    <mergeCell ref="I14:I15"/>
    <mergeCell ref="J14:J15"/>
    <mergeCell ref="B8:C8"/>
    <mergeCell ref="D8:E8"/>
    <mergeCell ref="B10:C10"/>
    <mergeCell ref="B11:B12"/>
    <mergeCell ref="C11:C12"/>
    <mergeCell ref="E11:E12"/>
    <mergeCell ref="B5:E5"/>
    <mergeCell ref="I5:J5"/>
    <mergeCell ref="B6:C6"/>
    <mergeCell ref="D6:E6"/>
    <mergeCell ref="B7:C7"/>
    <mergeCell ref="D7:E7"/>
    <mergeCell ref="H1:J1"/>
    <mergeCell ref="B2:C2"/>
    <mergeCell ref="I2:J2"/>
    <mergeCell ref="B3:C3"/>
    <mergeCell ref="D3:E3"/>
    <mergeCell ref="I3:J4"/>
    <mergeCell ref="B4:C4"/>
    <mergeCell ref="D4:E4"/>
  </mergeCells>
  <dataValidations count="1">
    <dataValidation type="list" allowBlank="1" showInputMessage="1" showErrorMessage="1" sqref="D18:D19 D13" xr:uid="{6BFCC8CE-ACB6-43B6-BEBB-B114879681EE}">
      <formula1>"Adherence,Partial Adherence,Non Adherence"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C2FE-D6C0-4406-A30D-B6977AA7F9A9}">
  <dimension ref="B1:J29"/>
  <sheetViews>
    <sheetView workbookViewId="0">
      <selection activeCell="D4" sqref="D4:E4"/>
    </sheetView>
  </sheetViews>
  <sheetFormatPr defaultColWidth="8.90625" defaultRowHeight="12" x14ac:dyDescent="0.3"/>
  <cols>
    <col min="1" max="1" width="4.90625" style="1" customWidth="1"/>
    <col min="2" max="2" width="17.08984375" style="24" customWidth="1"/>
    <col min="3" max="3" width="27.08984375" style="1" customWidth="1"/>
    <col min="4" max="5" width="17.1796875" style="1" customWidth="1"/>
    <col min="6" max="6" width="19.54296875" style="1" customWidth="1"/>
    <col min="7" max="7" width="33" style="1" customWidth="1"/>
    <col min="8" max="8" width="12.54296875" style="1" customWidth="1"/>
    <col min="9" max="9" width="20.54296875" style="1" customWidth="1"/>
    <col min="10" max="10" width="15.36328125" style="1" customWidth="1"/>
    <col min="11" max="13" width="8.90625" style="1"/>
    <col min="14" max="14" width="10.54296875" style="1" bestFit="1" customWidth="1"/>
    <col min="15" max="15" width="40.36328125" style="1" bestFit="1" customWidth="1"/>
    <col min="16" max="16" width="18.36328125" style="1" bestFit="1" customWidth="1"/>
    <col min="17" max="16384" width="8.90625" style="1"/>
  </cols>
  <sheetData>
    <row r="1" spans="2:10" ht="15" customHeight="1" thickBot="1" x14ac:dyDescent="0.35">
      <c r="H1" s="81" t="s">
        <v>0</v>
      </c>
      <c r="I1" s="81"/>
      <c r="J1" s="81"/>
    </row>
    <row r="2" spans="2:10" ht="15" customHeight="1" x14ac:dyDescent="0.3">
      <c r="B2" s="82" t="s">
        <v>1</v>
      </c>
      <c r="C2" s="83"/>
      <c r="D2" s="25" t="s">
        <v>64</v>
      </c>
      <c r="E2" s="26"/>
      <c r="H2" s="22" t="s">
        <v>2</v>
      </c>
      <c r="I2" s="72" t="s">
        <v>3</v>
      </c>
      <c r="J2" s="72"/>
    </row>
    <row r="3" spans="2:10" ht="15" customHeight="1" x14ac:dyDescent="0.3">
      <c r="B3" s="84" t="s">
        <v>4</v>
      </c>
      <c r="C3" s="85"/>
      <c r="D3" s="86" t="s">
        <v>65</v>
      </c>
      <c r="E3" s="87"/>
      <c r="H3" s="14" t="s">
        <v>5</v>
      </c>
      <c r="I3" s="88" t="s">
        <v>6</v>
      </c>
      <c r="J3" s="88"/>
    </row>
    <row r="4" spans="2:10" ht="15" customHeight="1" thickBot="1" x14ac:dyDescent="0.35">
      <c r="B4" s="89" t="s">
        <v>7</v>
      </c>
      <c r="C4" s="90"/>
      <c r="D4" s="91" t="s">
        <v>66</v>
      </c>
      <c r="E4" s="92"/>
      <c r="H4" s="34" t="s">
        <v>8</v>
      </c>
      <c r="I4" s="88"/>
      <c r="J4" s="88"/>
    </row>
    <row r="5" spans="2:10" ht="15" customHeight="1" thickBot="1" x14ac:dyDescent="0.35">
      <c r="B5" s="69" t="s">
        <v>9</v>
      </c>
      <c r="C5" s="70"/>
      <c r="D5" s="70"/>
      <c r="E5" s="71"/>
      <c r="H5" s="23" t="s">
        <v>10</v>
      </c>
      <c r="I5" s="72" t="s">
        <v>11</v>
      </c>
      <c r="J5" s="72"/>
    </row>
    <row r="6" spans="2:10" ht="15" customHeight="1" x14ac:dyDescent="0.3">
      <c r="B6" s="73" t="s">
        <v>12</v>
      </c>
      <c r="C6" s="74"/>
      <c r="D6" s="75">
        <f>E11+E13+E14+E16+E18+E19</f>
        <v>90</v>
      </c>
      <c r="E6" s="76"/>
    </row>
    <row r="7" spans="2:10" ht="15" customHeight="1" x14ac:dyDescent="0.3">
      <c r="B7" s="77" t="s">
        <v>13</v>
      </c>
      <c r="C7" s="78"/>
      <c r="D7" s="79">
        <f>E29</f>
        <v>0</v>
      </c>
      <c r="E7" s="80">
        <f>E29</f>
        <v>0</v>
      </c>
    </row>
    <row r="8" spans="2:10" ht="15" customHeight="1" thickBot="1" x14ac:dyDescent="0.35">
      <c r="B8" s="61" t="s">
        <v>14</v>
      </c>
      <c r="C8" s="62"/>
      <c r="D8" s="63">
        <f>D6-D7</f>
        <v>90</v>
      </c>
      <c r="E8" s="64">
        <f>E6-E7</f>
        <v>0</v>
      </c>
    </row>
    <row r="9" spans="2:10" ht="15" customHeight="1" thickBot="1" x14ac:dyDescent="0.35"/>
    <row r="10" spans="2:10" customFormat="1" ht="29.5" thickBot="1" x14ac:dyDescent="0.4">
      <c r="B10" s="65" t="s">
        <v>15</v>
      </c>
      <c r="C10" s="66"/>
      <c r="D10" s="10" t="s">
        <v>16</v>
      </c>
      <c r="E10" s="10" t="s">
        <v>49</v>
      </c>
      <c r="F10" s="11" t="s">
        <v>47</v>
      </c>
      <c r="G10" s="11" t="s">
        <v>48</v>
      </c>
      <c r="I10" s="12" t="s">
        <v>18</v>
      </c>
      <c r="J10" s="13" t="s">
        <v>19</v>
      </c>
    </row>
    <row r="11" spans="2:10" ht="15" customHeight="1" x14ac:dyDescent="0.3">
      <c r="B11" s="59" t="s">
        <v>20</v>
      </c>
      <c r="C11" s="67" t="s">
        <v>21</v>
      </c>
      <c r="D11" s="27" t="s">
        <v>22</v>
      </c>
      <c r="E11" s="68">
        <f>IF(D12=0,15,IF(D12&lt;3,10,IF(D12&lt;6,5,0)))</f>
        <v>15</v>
      </c>
      <c r="F11" s="16"/>
      <c r="G11" s="9" t="s">
        <v>23</v>
      </c>
      <c r="I11" s="57" t="s">
        <v>24</v>
      </c>
      <c r="J11" s="49" t="s">
        <v>58</v>
      </c>
    </row>
    <row r="12" spans="2:10" ht="15" customHeight="1" x14ac:dyDescent="0.3">
      <c r="B12" s="44"/>
      <c r="C12" s="51"/>
      <c r="D12" s="36">
        <v>0</v>
      </c>
      <c r="E12" s="52"/>
      <c r="F12" s="17"/>
      <c r="G12" s="33" t="s">
        <v>25</v>
      </c>
      <c r="I12" s="58"/>
      <c r="J12" s="59"/>
    </row>
    <row r="13" spans="2:10" ht="33" customHeight="1" x14ac:dyDescent="0.3">
      <c r="B13" s="28" t="s">
        <v>26</v>
      </c>
      <c r="C13" s="29" t="s">
        <v>60</v>
      </c>
      <c r="D13" s="36" t="s">
        <v>27</v>
      </c>
      <c r="E13" s="31">
        <f>IF(D13="Adherence",15,IF(D13="Non Adherence",0,5))</f>
        <v>15</v>
      </c>
      <c r="F13" s="18"/>
      <c r="G13" s="33" t="s">
        <v>28</v>
      </c>
      <c r="I13" s="14" t="s">
        <v>26</v>
      </c>
      <c r="J13" s="28" t="s">
        <v>58</v>
      </c>
    </row>
    <row r="14" spans="2:10" ht="27" customHeight="1" x14ac:dyDescent="0.3">
      <c r="B14" s="44" t="s">
        <v>29</v>
      </c>
      <c r="C14" s="51" t="s">
        <v>62</v>
      </c>
      <c r="D14" s="28" t="s">
        <v>30</v>
      </c>
      <c r="E14" s="52">
        <f>IF(D15&gt;95%,40,IF(D15&gt;90%,35,IF(D15&gt;85%,30,IF(D15&gt;80%,25,IF(D15&gt;75%,20,0)))))</f>
        <v>30</v>
      </c>
      <c r="F14" s="17"/>
      <c r="G14" s="47" t="s">
        <v>31</v>
      </c>
      <c r="I14" s="60" t="s">
        <v>32</v>
      </c>
      <c r="J14" s="48" t="s">
        <v>53</v>
      </c>
    </row>
    <row r="15" spans="2:10" ht="27" customHeight="1" x14ac:dyDescent="0.3">
      <c r="B15" s="44"/>
      <c r="C15" s="51"/>
      <c r="D15" s="2">
        <v>0.9</v>
      </c>
      <c r="E15" s="52"/>
      <c r="F15" s="17"/>
      <c r="G15" s="47"/>
      <c r="I15" s="58"/>
      <c r="J15" s="59"/>
    </row>
    <row r="16" spans="2:10" ht="15" customHeight="1" x14ac:dyDescent="0.3">
      <c r="B16" s="50" t="s">
        <v>50</v>
      </c>
      <c r="C16" s="51" t="s">
        <v>54</v>
      </c>
      <c r="D16" s="3" t="s">
        <v>51</v>
      </c>
      <c r="E16" s="52">
        <f>IF(D17&gt;85%,10,IF(D17&gt;50%,5,0))</f>
        <v>10</v>
      </c>
      <c r="F16" s="17"/>
      <c r="G16" s="47" t="s">
        <v>52</v>
      </c>
      <c r="I16" s="53" t="s">
        <v>50</v>
      </c>
      <c r="J16" s="44" t="s">
        <v>59</v>
      </c>
    </row>
    <row r="17" spans="2:10" ht="15" customHeight="1" x14ac:dyDescent="0.3">
      <c r="B17" s="50"/>
      <c r="C17" s="51"/>
      <c r="D17" s="2">
        <v>0.9</v>
      </c>
      <c r="E17" s="52"/>
      <c r="F17" s="17"/>
      <c r="G17" s="47"/>
      <c r="I17" s="53"/>
      <c r="J17" s="44"/>
    </row>
    <row r="18" spans="2:10" ht="15" customHeight="1" x14ac:dyDescent="0.3">
      <c r="B18" s="28" t="s">
        <v>33</v>
      </c>
      <c r="C18" s="15">
        <v>0.05</v>
      </c>
      <c r="D18" s="36" t="s">
        <v>27</v>
      </c>
      <c r="E18" s="31">
        <f>IF(D18="Adherence",5,IF(D18="Non Adherence",0,2.5))</f>
        <v>5</v>
      </c>
      <c r="F18" s="18"/>
      <c r="G18" s="33" t="s">
        <v>34</v>
      </c>
      <c r="I18" s="14" t="s">
        <v>33</v>
      </c>
      <c r="J18" s="28" t="s">
        <v>58</v>
      </c>
    </row>
    <row r="19" spans="2:10" ht="15" customHeight="1" x14ac:dyDescent="0.3">
      <c r="B19" s="50" t="s">
        <v>56</v>
      </c>
      <c r="C19" s="51" t="s">
        <v>61</v>
      </c>
      <c r="D19" s="36" t="s">
        <v>27</v>
      </c>
      <c r="E19" s="54">
        <f>IF(D19="Adherence",15,IF(D19="Non Adherence",0,10))</f>
        <v>15</v>
      </c>
      <c r="F19" s="18"/>
      <c r="G19" s="47" t="s">
        <v>57</v>
      </c>
      <c r="I19" s="55" t="s">
        <v>35</v>
      </c>
      <c r="J19" s="48" t="s">
        <v>58</v>
      </c>
    </row>
    <row r="20" spans="2:10" ht="15" customHeight="1" x14ac:dyDescent="0.3">
      <c r="B20" s="50"/>
      <c r="C20" s="51"/>
      <c r="D20" s="28"/>
      <c r="E20" s="54"/>
      <c r="F20" s="18"/>
      <c r="G20" s="47"/>
      <c r="I20" s="56"/>
      <c r="J20" s="49"/>
    </row>
    <row r="21" spans="2:10" ht="15" customHeight="1" x14ac:dyDescent="0.3">
      <c r="B21" s="44" t="s">
        <v>12</v>
      </c>
      <c r="C21" s="44"/>
      <c r="D21" s="44"/>
      <c r="E21" s="4">
        <f>SUM(E11:E20)</f>
        <v>90</v>
      </c>
      <c r="F21" s="19"/>
      <c r="G21" s="30" t="s">
        <v>36</v>
      </c>
      <c r="I21" s="5" t="s">
        <v>36</v>
      </c>
      <c r="J21" s="27" t="s">
        <v>36</v>
      </c>
    </row>
    <row r="22" spans="2:10" ht="23.4" customHeight="1" x14ac:dyDescent="0.3">
      <c r="B22" s="37" t="s">
        <v>37</v>
      </c>
      <c r="C22" s="45" t="s">
        <v>55</v>
      </c>
      <c r="D22" s="6" t="s">
        <v>38</v>
      </c>
      <c r="E22" s="46">
        <f>IF(D23&lt;75%,30,IF(D23&lt;80%,25,IF(D23&lt;85%,20,IF(D23&lt;90%,15,IF(D23&lt;95%,10,IF(D23&gt;=99%,0,5))))))</f>
        <v>0</v>
      </c>
      <c r="F22" s="20"/>
      <c r="G22" s="47" t="s">
        <v>39</v>
      </c>
      <c r="I22" s="43" t="s">
        <v>40</v>
      </c>
      <c r="J22" s="37" t="s">
        <v>53</v>
      </c>
    </row>
    <row r="23" spans="2:10" ht="23.4" customHeight="1" x14ac:dyDescent="0.3">
      <c r="B23" s="37"/>
      <c r="C23" s="45"/>
      <c r="D23" s="7">
        <v>1</v>
      </c>
      <c r="E23" s="46"/>
      <c r="F23" s="20"/>
      <c r="G23" s="47"/>
      <c r="I23" s="43"/>
      <c r="J23" s="37"/>
    </row>
    <row r="24" spans="2:10" ht="15" customHeight="1" x14ac:dyDescent="0.3">
      <c r="B24" s="37" t="s">
        <v>41</v>
      </c>
      <c r="C24" s="32" t="s">
        <v>42</v>
      </c>
      <c r="D24" s="6" t="s">
        <v>43</v>
      </c>
      <c r="E24" s="38">
        <f>D25*15</f>
        <v>0</v>
      </c>
      <c r="F24" s="21"/>
      <c r="G24" s="39" t="s">
        <v>44</v>
      </c>
      <c r="I24" s="40" t="s">
        <v>41</v>
      </c>
      <c r="J24" s="37" t="s">
        <v>53</v>
      </c>
    </row>
    <row r="25" spans="2:10" ht="15" customHeight="1" x14ac:dyDescent="0.3">
      <c r="B25" s="37"/>
      <c r="C25" s="41" t="s">
        <v>45</v>
      </c>
      <c r="D25" s="42">
        <v>0</v>
      </c>
      <c r="E25" s="38"/>
      <c r="F25" s="21"/>
      <c r="G25" s="39"/>
      <c r="I25" s="40"/>
      <c r="J25" s="37"/>
    </row>
    <row r="26" spans="2:10" ht="15" customHeight="1" x14ac:dyDescent="0.3">
      <c r="B26" s="37"/>
      <c r="C26" s="41"/>
      <c r="D26" s="42"/>
      <c r="E26" s="38"/>
      <c r="F26" s="21"/>
      <c r="G26" s="39"/>
      <c r="I26" s="40"/>
      <c r="J26" s="37"/>
    </row>
    <row r="27" spans="2:10" ht="15" customHeight="1" x14ac:dyDescent="0.3">
      <c r="B27" s="37"/>
      <c r="C27" s="41"/>
      <c r="D27" s="42"/>
      <c r="E27" s="38"/>
      <c r="F27" s="21"/>
      <c r="G27" s="39"/>
      <c r="I27" s="40"/>
      <c r="J27" s="37"/>
    </row>
    <row r="28" spans="2:10" ht="15" customHeight="1" x14ac:dyDescent="0.3">
      <c r="B28" s="37"/>
      <c r="C28" s="35" t="s">
        <v>17</v>
      </c>
      <c r="D28" s="42"/>
      <c r="E28" s="38"/>
      <c r="F28" s="21"/>
      <c r="G28" s="39"/>
      <c r="I28" s="40"/>
      <c r="J28" s="37"/>
    </row>
    <row r="29" spans="2:10" ht="15" customHeight="1" x14ac:dyDescent="0.3">
      <c r="B29" s="37" t="s">
        <v>46</v>
      </c>
      <c r="C29" s="37"/>
      <c r="D29" s="37"/>
      <c r="E29" s="8">
        <f>SUM(E22,E24)</f>
        <v>0</v>
      </c>
      <c r="F29" s="36"/>
      <c r="G29" s="30" t="s">
        <v>36</v>
      </c>
    </row>
  </sheetData>
  <mergeCells count="55">
    <mergeCell ref="B29:D29"/>
    <mergeCell ref="J22:J23"/>
    <mergeCell ref="B24:B28"/>
    <mergeCell ref="E24:E28"/>
    <mergeCell ref="G24:G28"/>
    <mergeCell ref="I24:I28"/>
    <mergeCell ref="J24:J28"/>
    <mergeCell ref="C25:C27"/>
    <mergeCell ref="D25:D28"/>
    <mergeCell ref="B21:D21"/>
    <mergeCell ref="B22:B23"/>
    <mergeCell ref="C22:C23"/>
    <mergeCell ref="E22:E23"/>
    <mergeCell ref="G22:G23"/>
    <mergeCell ref="I22:I23"/>
    <mergeCell ref="B19:B20"/>
    <mergeCell ref="C19:C20"/>
    <mergeCell ref="E19:E20"/>
    <mergeCell ref="G19:G20"/>
    <mergeCell ref="I19:I20"/>
    <mergeCell ref="J19:J20"/>
    <mergeCell ref="B16:B17"/>
    <mergeCell ref="C16:C17"/>
    <mergeCell ref="E16:E17"/>
    <mergeCell ref="G16:G17"/>
    <mergeCell ref="I16:I17"/>
    <mergeCell ref="J16:J17"/>
    <mergeCell ref="I11:I12"/>
    <mergeCell ref="J11:J12"/>
    <mergeCell ref="B14:B15"/>
    <mergeCell ref="C14:C15"/>
    <mergeCell ref="E14:E15"/>
    <mergeCell ref="G14:G15"/>
    <mergeCell ref="I14:I15"/>
    <mergeCell ref="J14:J15"/>
    <mergeCell ref="B8:C8"/>
    <mergeCell ref="D8:E8"/>
    <mergeCell ref="B10:C10"/>
    <mergeCell ref="B11:B12"/>
    <mergeCell ref="C11:C12"/>
    <mergeCell ref="E11:E12"/>
    <mergeCell ref="B5:E5"/>
    <mergeCell ref="I5:J5"/>
    <mergeCell ref="B6:C6"/>
    <mergeCell ref="D6:E6"/>
    <mergeCell ref="B7:C7"/>
    <mergeCell ref="D7:E7"/>
    <mergeCell ref="H1:J1"/>
    <mergeCell ref="B2:C2"/>
    <mergeCell ref="I2:J2"/>
    <mergeCell ref="B3:C3"/>
    <mergeCell ref="D3:E3"/>
    <mergeCell ref="I3:J4"/>
    <mergeCell ref="B4:C4"/>
    <mergeCell ref="D4:E4"/>
  </mergeCells>
  <dataValidations count="1">
    <dataValidation type="list" allowBlank="1" showInputMessage="1" showErrorMessage="1" sqref="D18:D19 D13" xr:uid="{69A5947D-A107-4383-8DB3-66461C5232AA}">
      <formula1>"Adherence,Partial Adherence,Non Adherence"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Feb_Scorecard</vt:lpstr>
      <vt:lpstr>Mar_Scorecard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Pravin S.</dc:creator>
  <cp:lastModifiedBy>Singh, Navdeep</cp:lastModifiedBy>
  <cp:lastPrinted>2023-04-17T11:25:47Z</cp:lastPrinted>
  <dcterms:created xsi:type="dcterms:W3CDTF">2021-11-27T15:57:10Z</dcterms:created>
  <dcterms:modified xsi:type="dcterms:W3CDTF">2023-04-17T11:45:04Z</dcterms:modified>
</cp:coreProperties>
</file>