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94c5150f470a86d3/Documents/"/>
    </mc:Choice>
  </mc:AlternateContent>
  <xr:revisionPtr revIDLastSave="873" documentId="8_{082A1AC5-F3A9-4B49-BC1B-059748A182C5}" xr6:coauthVersionLast="47" xr6:coauthVersionMax="47" xr10:uidLastSave="{879311B1-2BA1-49A3-87E4-A9CEEBC59135}"/>
  <bookViews>
    <workbookView xWindow="-110" yWindow="-110" windowWidth="19420" windowHeight="10300" activeTab="1" xr2:uid="{E1D11913-8EF6-45A8-9799-5E772C05B385}"/>
  </bookViews>
  <sheets>
    <sheet name="Portfolio" sheetId="2" r:id="rId1"/>
    <sheet name="Tracker" sheetId="3" r:id="rId2"/>
    <sheet name="Stock Historical Data" sheetId="4" r:id="rId3"/>
  </sheets>
  <definedNames>
    <definedName name="Automobiles">'Stock Historical Data'!$K$6:$O$6</definedName>
    <definedName name="Cement">'Stock Historical Data'!$K$10:$O$10</definedName>
    <definedName name="Consumer_Goods">'Stock Historical Data'!$K$5:$O$5</definedName>
    <definedName name="Energy">'Stock Historical Data'!$K$4:$N$4</definedName>
    <definedName name="Financial_Services">'Stock Historical Data'!$K$3:$O$3</definedName>
    <definedName name="Healthcare">'Stock Historical Data'!$K$7:$N$7</definedName>
    <definedName name="Industry">'Stock Historical Data'!$J$2:$J$11</definedName>
    <definedName name="Information_Technology">'Stock Historical Data'!$K$2:$O$2</definedName>
    <definedName name="Metals_and_Mining">'Stock Historical Data'!$K$9:$O$9</definedName>
    <definedName name="Real_Estate">'Stock Historical Data'!$K$11:$O$11</definedName>
    <definedName name="Telecommunications">'Stock Historical Data'!$K$8:$O$8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2" l="1" a="1"/>
  <c r="H2" i="2" s="1"/>
  <c r="H3" i="2" a="1"/>
  <c r="H3" i="2" s="1"/>
  <c r="H4" i="2" a="1"/>
  <c r="H4" i="2" s="1"/>
  <c r="H5" i="2" a="1"/>
  <c r="H5" i="2" s="1"/>
  <c r="H6" i="2" a="1"/>
  <c r="H6" i="2" s="1"/>
  <c r="H7" i="2" a="1"/>
  <c r="H7" i="2" s="1"/>
  <c r="H8" i="2" a="1"/>
  <c r="H8" i="2" s="1"/>
  <c r="H9" i="2" a="1"/>
  <c r="H9" i="2" s="1"/>
  <c r="H10" i="2" a="1"/>
  <c r="H10" i="2" s="1"/>
  <c r="H11" i="2" a="1"/>
  <c r="H11" i="2" s="1"/>
  <c r="E3" i="4" a="1"/>
  <c r="E3" i="4" s="1"/>
  <c r="B1" i="4"/>
  <c r="E2" i="4" a="1"/>
  <c r="E2" i="4" s="1"/>
  <c r="I19" i="3"/>
  <c r="B2" i="4"/>
  <c r="A7" i="3" a="1"/>
  <c r="A7" i="3" s="1"/>
  <c r="G2" i="2"/>
  <c r="G3" i="2"/>
  <c r="G4" i="2"/>
  <c r="G5" i="2"/>
  <c r="G6" i="2"/>
  <c r="G7" i="2"/>
  <c r="G8" i="2"/>
  <c r="G9" i="2"/>
  <c r="G10" i="2"/>
  <c r="G11" i="2"/>
  <c r="C2" i="2" a="1"/>
  <c r="C2" i="2" s="1"/>
  <c r="C3" i="2" a="1"/>
  <c r="C3" i="2" s="1"/>
  <c r="C4" i="2" a="1"/>
  <c r="C4" i="2" s="1"/>
  <c r="C5" i="2" a="1"/>
  <c r="C5" i="2" s="1"/>
  <c r="C6" i="2" a="1"/>
  <c r="C6" i="2" s="1"/>
  <c r="C7" i="2" a="1"/>
  <c r="C7" i="2" s="1"/>
  <c r="C8" i="2" a="1"/>
  <c r="C8" i="2" s="1"/>
  <c r="C9" i="2" a="1"/>
  <c r="C9" i="2" s="1"/>
  <c r="C10" i="2" a="1"/>
  <c r="C10" i="2" s="1"/>
  <c r="C11" i="2" a="1"/>
  <c r="C11" i="2" s="1"/>
  <c r="A4" i="4" a="1"/>
  <c r="D4" i="4" a="1"/>
  <c r="D4" i="4" l="1"/>
  <c r="A4" i="4"/>
  <c r="I7" i="3" a="1"/>
  <c r="I7" i="3" s="1"/>
  <c r="B7" i="3" a="1"/>
  <c r="B7" i="3" s="1"/>
  <c r="C7" i="3" a="1"/>
  <c r="C7" i="3" s="1"/>
  <c r="E10" i="3" a="1"/>
  <c r="E10" i="3" s="1"/>
  <c r="K7" i="3" a="1"/>
  <c r="K7" i="3" s="1"/>
  <c r="K10" i="3" a="1"/>
  <c r="K10" i="3" s="1"/>
  <c r="K8" i="3" a="1"/>
  <c r="K8" i="3" s="1"/>
  <c r="L10" i="3" a="1"/>
  <c r="L10" i="3" s="1"/>
  <c r="E7" i="3" a="1"/>
  <c r="E7" i="3" s="1"/>
  <c r="L8" i="3" a="1"/>
  <c r="L8" i="3" s="1"/>
  <c r="L7" i="3" a="1"/>
  <c r="L7" i="3" s="1"/>
  <c r="E9" i="3" a="1"/>
  <c r="E9" i="3" s="1"/>
  <c r="L11" i="3" a="1"/>
  <c r="L11" i="3" s="1"/>
  <c r="K11" i="3" a="1"/>
  <c r="K11" i="3" s="1"/>
  <c r="K9" i="3" a="1"/>
  <c r="K9" i="3" s="1"/>
  <c r="L9" i="3" a="1"/>
  <c r="L9" i="3" s="1"/>
  <c r="E11" i="3" a="1"/>
  <c r="E11" i="3" s="1"/>
  <c r="E8" i="3" a="1"/>
  <c r="E8" i="3" s="1"/>
  <c r="B9" i="3" a="1"/>
  <c r="B9" i="3" s="1"/>
  <c r="B11" i="3" a="1"/>
  <c r="B11" i="3" s="1"/>
  <c r="B8" i="3" a="1"/>
  <c r="B8" i="3" s="1"/>
  <c r="D7" i="3" a="1"/>
  <c r="B10" i="3" a="1"/>
  <c r="B10" i="3" s="1"/>
  <c r="D7" i="3" l="1"/>
  <c r="H7" i="3" s="1" a="1"/>
  <c r="H7" i="3" s="1"/>
  <c r="F8" i="3"/>
  <c r="J8" i="3" s="1"/>
  <c r="F11" i="3"/>
  <c r="J11" i="3" s="1"/>
  <c r="F9" i="3"/>
  <c r="J9" i="3" s="1"/>
  <c r="F10" i="3"/>
  <c r="J10" i="3" s="1"/>
  <c r="H8" i="3" a="1"/>
  <c r="H8" i="3" s="1"/>
  <c r="H11" i="3" a="1"/>
  <c r="H11" i="3" s="1"/>
  <c r="H10" i="3" a="1"/>
  <c r="H10" i="3" s="1"/>
  <c r="H9" i="3" a="1"/>
  <c r="H9" i="3" s="1"/>
  <c r="F7" i="3" l="1"/>
  <c r="J7" i="3" s="1"/>
  <c r="G7" i="3" l="1"/>
  <c r="G10" i="3"/>
  <c r="G11" i="3"/>
  <c r="G8" i="3"/>
  <c r="G9"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8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futureMetadata>
  <cellMetadata count="1">
    <bk>
      <rc t="1" v="0"/>
    </bk>
  </cellMetadata>
  <valueMetadata count="28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valueMetadata>
</metadata>
</file>

<file path=xl/sharedStrings.xml><?xml version="1.0" encoding="utf-8"?>
<sst xmlns="http://schemas.openxmlformats.org/spreadsheetml/2006/main" count="90" uniqueCount="75">
  <si>
    <t>Company</t>
  </si>
  <si>
    <t>Transaction Type</t>
  </si>
  <si>
    <t>buy</t>
  </si>
  <si>
    <t>sell</t>
  </si>
  <si>
    <t xml:space="preserve">Units </t>
  </si>
  <si>
    <t>Price/Unit (INR)</t>
  </si>
  <si>
    <t>Column1</t>
  </si>
  <si>
    <t>Ticker</t>
  </si>
  <si>
    <t>Total Transaction Amount</t>
  </si>
  <si>
    <t>Industry</t>
  </si>
  <si>
    <t>Quantity</t>
  </si>
  <si>
    <t>Current Price</t>
  </si>
  <si>
    <t>Market Value</t>
  </si>
  <si>
    <t>%Distribution</t>
  </si>
  <si>
    <t xml:space="preserve"> ₹ Day Change</t>
  </si>
  <si>
    <t>Gain/Loss</t>
  </si>
  <si>
    <t>52 Week High</t>
  </si>
  <si>
    <t>52 Week Low</t>
  </si>
  <si>
    <t>Current Holding</t>
  </si>
  <si>
    <t>Period</t>
  </si>
  <si>
    <t>company name</t>
  </si>
  <si>
    <t>period</t>
  </si>
  <si>
    <t>My Stock Name</t>
  </si>
  <si>
    <t>5. Automobiles</t>
  </si>
  <si>
    <t>Maruti Suzuki</t>
  </si>
  <si>
    <t>Mahindra &amp; Mahindra</t>
  </si>
  <si>
    <t>Tata Motors</t>
  </si>
  <si>
    <t>Hero MotoCorp</t>
  </si>
  <si>
    <t>Bajaj Auto</t>
  </si>
  <si>
    <t>6. Healthcare</t>
  </si>
  <si>
    <t>Dr. Reddy's Laboratories</t>
  </si>
  <si>
    <t>Sun Pharmaceutical Industries</t>
  </si>
  <si>
    <t>Cipla</t>
  </si>
  <si>
    <t>Apollo Hospitals</t>
  </si>
  <si>
    <t>Divi's Laboratories</t>
  </si>
  <si>
    <t>7. Telecommunications</t>
  </si>
  <si>
    <t>Bharti Airtel</t>
  </si>
  <si>
    <t>Reliance Jio (part of Reliance Industries)</t>
  </si>
  <si>
    <t>Vodafone Idea</t>
  </si>
  <si>
    <t>8. Metals and Mining</t>
  </si>
  <si>
    <t>Tata Steel</t>
  </si>
  <si>
    <t>JSW Steel</t>
  </si>
  <si>
    <t>Hindalco Industries</t>
  </si>
  <si>
    <t>National Aluminium Company (NALCO)</t>
  </si>
  <si>
    <t>Vedanta Limited</t>
  </si>
  <si>
    <t>9. Cement</t>
  </si>
  <si>
    <t>UltraTech Cement</t>
  </si>
  <si>
    <t>Ambuja Cements</t>
  </si>
  <si>
    <t>ACC Limited</t>
  </si>
  <si>
    <t>Shree Cement</t>
  </si>
  <si>
    <t>JK Cement</t>
  </si>
  <si>
    <t>10. Real Estate</t>
  </si>
  <si>
    <t>DLF Limited</t>
  </si>
  <si>
    <t>Godrej Properties</t>
  </si>
  <si>
    <t>Oberoi Realty</t>
  </si>
  <si>
    <t>Brigade Enterprises</t>
  </si>
  <si>
    <t>Prestige Estates Projects</t>
  </si>
  <si>
    <t>Energy</t>
  </si>
  <si>
    <t xml:space="preserve"> Automobiles</t>
  </si>
  <si>
    <t>Healthcare</t>
  </si>
  <si>
    <t>Telecommunications</t>
  </si>
  <si>
    <t>Comp 1</t>
  </si>
  <si>
    <t>Comp 2</t>
  </si>
  <si>
    <t>Comp 3</t>
  </si>
  <si>
    <t>Comp 4</t>
  </si>
  <si>
    <t>Comp 5</t>
  </si>
  <si>
    <t>Compared to</t>
  </si>
  <si>
    <t>Compare To</t>
  </si>
  <si>
    <t>Information_Technology</t>
  </si>
  <si>
    <t>Financial_Services</t>
  </si>
  <si>
    <t>Consumer_Goods</t>
  </si>
  <si>
    <t>Exchange</t>
  </si>
  <si>
    <t xml:space="preserve"> </t>
  </si>
  <si>
    <t>HDFCBANK</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</si>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</sst>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439]* #,##0.00_ ;_ [$₹-439]* \-#,##0.00_ ;_ [$₹-439]* &quot;-&quot;??_ ;_ @_ "/>
    <numFmt numFmtId="165" formatCode="[$₹-439]#,##0.00;[Red][$₹-439]#,##0.00"/>
    <numFmt numFmtId="166" formatCode="0_);[Red]\(0\)"/>
    <numFmt numFmtId="167" formatCode="[$₹-439]#,##0.00;[Red][$₹-439]\-#,##0.00"/>
    <numFmt numFmtId="168" formatCode="_ [$₹-44D]\ * #,##0.00_ ;_ [$₹-44D]\ * \-#,##0.00_ ;_ [$₹-44D]\ * &quot;-&quot;??_ ;_ @_ "/>
  </numFmts>
  <fonts count="8" x14ac:knownFonts="1">
    <font>
      <sz val="11"/>
      <color theme="1"/>
      <name val="Aptos Narrow"/>
      <family val="2"/>
      <scheme val="minor"/>
    </font>
    <font>
      <sz val="11"/>
      <color theme="1"/>
      <name val="Aptos Narrow"/>
      <family val="2"/>
      <scheme val="minor"/>
    </font>
    <font>
      <b/>
      <sz val="11"/>
      <color theme="1"/>
      <name val="Aptos Narrow"/>
      <family val="2"/>
      <scheme val="minor"/>
    </font>
    <font>
      <b/>
      <sz val="12"/>
      <color theme="0"/>
      <name val="Aharoni"/>
      <charset val="177"/>
    </font>
    <font>
      <b/>
      <sz val="12"/>
      <color theme="1"/>
      <name val="Aptos Narrow"/>
      <family val="2"/>
      <scheme val="minor"/>
    </font>
    <font>
      <b/>
      <sz val="15"/>
      <color theme="1"/>
      <name val="Aptos Narrow"/>
      <family val="2"/>
      <scheme val="minor"/>
    </font>
    <font>
      <b/>
      <sz val="16"/>
      <color theme="0"/>
      <name val="Aptos Narrow"/>
      <family val="2"/>
      <scheme val="minor"/>
    </font>
    <font>
      <b/>
      <sz val="16"/>
      <color theme="1"/>
      <name val="Aptos Narrow"/>
      <family val="2"/>
      <scheme val="minor"/>
    </font>
  </fonts>
  <fills count="8">
    <fill>
      <patternFill patternType="none"/>
    </fill>
    <fill>
      <patternFill patternType="gray125"/>
    </fill>
    <fill>
      <patternFill patternType="solid">
        <fgColor theme="7" tint="-0.249977111117893"/>
        <bgColor indexed="64"/>
      </patternFill>
    </fill>
    <fill>
      <patternFill patternType="solid">
        <fgColor theme="3" tint="0.89999084444715716"/>
        <bgColor indexed="64"/>
      </patternFill>
    </fill>
    <fill>
      <patternFill patternType="solid">
        <fgColor theme="0"/>
        <bgColor indexed="64"/>
      </patternFill>
    </fill>
    <fill>
      <patternFill patternType="solid">
        <fgColor theme="7" tint="0.79998168889431442"/>
        <bgColor indexed="64"/>
      </patternFill>
    </fill>
    <fill>
      <patternFill patternType="solid">
        <fgColor theme="3" tint="0.499984740745262"/>
        <bgColor indexed="64"/>
      </patternFill>
    </fill>
    <fill>
      <patternFill patternType="solid">
        <fgColor theme="4"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theme="4" tint="0.39997558519241921"/>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36">
    <xf numFmtId="0" fontId="0" fillId="0" borderId="0" xfId="0"/>
    <xf numFmtId="0" fontId="0" fillId="0" borderId="1" xfId="0" applyBorder="1" applyAlignment="1">
      <alignment vertical="center" wrapText="1"/>
    </xf>
    <xf numFmtId="0" fontId="0" fillId="0" borderId="1" xfId="0" applyBorder="1" applyAlignment="1">
      <alignment horizontal="center" vertical="center" wrapText="1"/>
    </xf>
    <xf numFmtId="14" fontId="0" fillId="0" borderId="2" xfId="0" applyNumberFormat="1" applyBorder="1" applyAlignment="1">
      <alignment vertical="center" wrapText="1"/>
    </xf>
    <xf numFmtId="164" fontId="0" fillId="0" borderId="3" xfId="0" applyNumberFormat="1" applyBorder="1" applyAlignment="1">
      <alignment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14" fontId="0" fillId="0" borderId="7" xfId="0" applyNumberFormat="1" applyBorder="1" applyAlignment="1">
      <alignment vertical="center" wrapText="1"/>
    </xf>
    <xf numFmtId="0" fontId="0" fillId="0" borderId="8" xfId="0" applyBorder="1" applyAlignment="1">
      <alignment vertical="center" wrapText="1"/>
    </xf>
    <xf numFmtId="0" fontId="0" fillId="0" borderId="8" xfId="0" applyBorder="1" applyAlignment="1">
      <alignment horizontal="center" vertical="center" wrapText="1"/>
    </xf>
    <xf numFmtId="164" fontId="0" fillId="0" borderId="9" xfId="0" applyNumberFormat="1" applyBorder="1" applyAlignment="1">
      <alignment vertical="center" wrapText="1"/>
    </xf>
    <xf numFmtId="165" fontId="0" fillId="0" borderId="3" xfId="0" applyNumberFormat="1" applyBorder="1" applyAlignment="1">
      <alignment vertical="center" wrapText="1"/>
    </xf>
    <xf numFmtId="166" fontId="0" fillId="0" borderId="1" xfId="0" applyNumberFormat="1" applyBorder="1" applyAlignment="1">
      <alignment vertical="center" wrapText="1"/>
    </xf>
    <xf numFmtId="167" fontId="0" fillId="0" borderId="0" xfId="0" applyNumberFormat="1"/>
    <xf numFmtId="0" fontId="2" fillId="0" borderId="0" xfId="0" applyFont="1"/>
    <xf numFmtId="0" fontId="3" fillId="2" borderId="0" xfId="0" applyFont="1" applyFill="1"/>
    <xf numFmtId="0" fontId="0" fillId="3" borderId="0" xfId="0" applyFill="1"/>
    <xf numFmtId="168" fontId="0" fillId="3" borderId="0" xfId="0" applyNumberFormat="1" applyFill="1"/>
    <xf numFmtId="9" fontId="0" fillId="3" borderId="0" xfId="1" applyFont="1" applyFill="1"/>
    <xf numFmtId="0" fontId="0" fillId="4" borderId="0" xfId="0" applyFill="1"/>
    <xf numFmtId="168" fontId="0" fillId="4" borderId="0" xfId="0" applyNumberFormat="1" applyFill="1"/>
    <xf numFmtId="9" fontId="0" fillId="4" borderId="0" xfId="1" applyFont="1" applyFill="1"/>
    <xf numFmtId="0" fontId="2" fillId="0" borderId="0" xfId="0" applyFont="1" applyAlignment="1">
      <alignment horizontal="center" vertical="center"/>
    </xf>
    <xf numFmtId="0" fontId="4"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5" fillId="0" borderId="0" xfId="0" applyFont="1" applyAlignment="1">
      <alignment horizontal="centerContinuous"/>
    </xf>
    <xf numFmtId="2" fontId="2" fillId="0" borderId="0" xfId="0" applyNumberFormat="1" applyFont="1" applyAlignment="1">
      <alignment horizontal="left" vertical="center" indent="1"/>
    </xf>
    <xf numFmtId="2" fontId="0" fillId="0" borderId="0" xfId="0" applyNumberFormat="1"/>
    <xf numFmtId="2" fontId="2" fillId="0" borderId="10" xfId="0" applyNumberFormat="1" applyFont="1" applyBorder="1" applyAlignment="1">
      <alignment horizontal="left" vertical="center" indent="1"/>
    </xf>
    <xf numFmtId="0" fontId="7" fillId="7" borderId="0" xfId="0" applyFont="1" applyFill="1" applyAlignment="1">
      <alignment horizontal="center" vertical="center"/>
    </xf>
    <xf numFmtId="0" fontId="7" fillId="5" borderId="0" xfId="0" applyFont="1" applyFill="1"/>
    <xf numFmtId="0" fontId="7" fillId="5" borderId="0" xfId="0" applyFont="1" applyFill="1" applyAlignment="1">
      <alignment horizontal="center" vertical="center"/>
    </xf>
    <xf numFmtId="0" fontId="7" fillId="0" borderId="0" xfId="0" applyFont="1" applyAlignment="1">
      <alignment horizontal="center" vertical="center"/>
    </xf>
    <xf numFmtId="0" fontId="6" fillId="6" borderId="0" xfId="0" applyFont="1" applyFill="1" applyAlignment="1">
      <alignment horizontal="center" vertical="center"/>
    </xf>
  </cellXfs>
  <cellStyles count="2">
    <cellStyle name="Normal" xfId="0" builtinId="0"/>
    <cellStyle name="Percent" xfId="1" builtinId="5"/>
  </cellStyles>
  <dxfs count="19">
    <dxf>
      <font>
        <b/>
        <i val="0"/>
        <strike val="0"/>
        <condense val="0"/>
        <extend val="0"/>
        <outline val="0"/>
        <shadow val="0"/>
        <u val="none"/>
        <vertAlign val="baseline"/>
        <sz val="11"/>
        <color theme="1"/>
        <name val="Aptos Narrow"/>
        <family val="2"/>
        <scheme val="minor"/>
      </font>
      <numFmt numFmtId="2" formatCode="0.00"/>
      <alignment horizontal="left" vertical="center" textRotation="0" wrapText="0" indent="1" justifyLastLine="0" shrinkToFit="0" readingOrder="0"/>
    </dxf>
    <dxf>
      <font>
        <b/>
        <i val="0"/>
        <strike val="0"/>
        <condense val="0"/>
        <extend val="0"/>
        <outline val="0"/>
        <shadow val="0"/>
        <u val="none"/>
        <vertAlign val="baseline"/>
        <sz val="11"/>
        <color theme="1"/>
        <name val="Aptos Narrow"/>
        <family val="2"/>
        <scheme val="minor"/>
      </font>
      <numFmt numFmtId="2" formatCode="0.00"/>
      <alignment horizontal="left" vertical="center" textRotation="0" wrapText="0" indent="1" justifyLastLine="0" shrinkToFit="0" readingOrder="0"/>
    </dxf>
    <dxf>
      <font>
        <b/>
        <i val="0"/>
        <strike val="0"/>
        <condense val="0"/>
        <extend val="0"/>
        <outline val="0"/>
        <shadow val="0"/>
        <u val="none"/>
        <vertAlign val="baseline"/>
        <sz val="11"/>
        <color theme="1"/>
        <name val="Aptos Narrow"/>
        <family val="2"/>
        <scheme val="minor"/>
      </font>
      <numFmt numFmtId="2" formatCode="0.00"/>
      <alignment horizontal="left" vertical="center" textRotation="0" wrapText="0" indent="1" justifyLastLine="0" shrinkToFit="0" readingOrder="0"/>
    </dxf>
    <dxf>
      <font>
        <b/>
        <i val="0"/>
        <strike val="0"/>
        <condense val="0"/>
        <extend val="0"/>
        <outline val="0"/>
        <shadow val="0"/>
        <u val="none"/>
        <vertAlign val="baseline"/>
        <sz val="11"/>
        <color theme="1"/>
        <name val="Aptos Narrow"/>
        <family val="2"/>
        <scheme val="minor"/>
      </font>
      <numFmt numFmtId="2" formatCode="0.00"/>
      <alignment horizontal="left" vertical="center" textRotation="0" wrapText="0" indent="1" justifyLastLine="0" shrinkToFit="0" readingOrder="0"/>
    </dxf>
    <dxf>
      <font>
        <b/>
        <i val="0"/>
        <strike val="0"/>
        <condense val="0"/>
        <extend val="0"/>
        <outline val="0"/>
        <shadow val="0"/>
        <u val="none"/>
        <vertAlign val="baseline"/>
        <sz val="11"/>
        <color theme="1"/>
        <name val="Aptos Narrow"/>
        <family val="2"/>
        <scheme val="minor"/>
      </font>
      <numFmt numFmtId="2" formatCode="0.00"/>
      <alignment horizontal="left" vertical="center" textRotation="0" wrapText="0" indent="1" justifyLastLine="0" shrinkToFit="0" readingOrder="0"/>
    </dxf>
    <dxf>
      <font>
        <b/>
        <i val="0"/>
        <strike val="0"/>
        <condense val="0"/>
        <extend val="0"/>
        <outline val="0"/>
        <shadow val="0"/>
        <u val="none"/>
        <vertAlign val="baseline"/>
        <sz val="12"/>
        <color theme="1"/>
        <name val="Aptos Narrow"/>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left" vertical="center" textRotation="0" wrapText="0" indent="1" justifyLastLine="0" shrinkToFit="0" readingOrder="0"/>
    </dxf>
    <dxf>
      <font>
        <b/>
        <i val="0"/>
        <strike val="0"/>
        <condense val="0"/>
        <extend val="0"/>
        <outline val="0"/>
        <shadow val="0"/>
        <u val="none"/>
        <vertAlign val="baseline"/>
        <sz val="11"/>
        <color theme="1"/>
        <name val="Aptos Narrow"/>
        <family val="2"/>
        <scheme val="minor"/>
      </font>
    </dxf>
    <dxf>
      <numFmt numFmtId="167" formatCode="[$₹-439]#,##0.00;[Red][$₹-439]\-#,##0.00"/>
    </dxf>
    <dxf>
      <numFmt numFmtId="164" formatCode="_ [$₹-439]* #,##0.00_ ;_ [$₹-439]* \-#,##0.00_ ;_ [$₹-439]* &quot;-&quot;??_ ;_ @_ "/>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BD490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microsoft.com/office/2017/10/relationships/person" Target="persons/perso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785099699027526"/>
          <c:y val="0.12550636536744708"/>
          <c:w val="0.72381992801022754"/>
          <c:h val="0.87449350329879294"/>
        </c:manualLayout>
      </c:layout>
      <c:doughnutChart>
        <c:varyColors val="1"/>
        <c:ser>
          <c:idx val="0"/>
          <c:order val="0"/>
          <c:tx>
            <c:strRef>
              <c:f>Tracker!$G$6</c:f>
              <c:strCache>
                <c:ptCount val="1"/>
                <c:pt idx="0">
                  <c:v>%Distribution</c:v>
                </c:pt>
              </c:strCache>
            </c:strRef>
          </c:tx>
          <c:dPt>
            <c:idx val="0"/>
            <c:bubble3D val="0"/>
            <c:explosion val="11"/>
            <c:spPr>
              <a:solidFill>
                <a:srgbClr val="92D050"/>
              </a:solidFill>
              <a:ln w="19050">
                <a:solidFill>
                  <a:schemeClr val="lt1"/>
                </a:solidFill>
              </a:ln>
              <a:effectLst/>
            </c:spPr>
            <c:extLst>
              <c:ext xmlns:c16="http://schemas.microsoft.com/office/drawing/2014/chart" uri="{C3380CC4-5D6E-409C-BE32-E72D297353CC}">
                <c16:uniqueId val="{00000002-B21E-4255-B2E3-69449EFEAC56}"/>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4-B21E-4255-B2E3-69449EFEAC56}"/>
              </c:ext>
            </c:extLst>
          </c:dPt>
          <c:dPt>
            <c:idx val="2"/>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5-B21E-4255-B2E3-69449EFEAC56}"/>
              </c:ext>
            </c:extLst>
          </c:dPt>
          <c:dPt>
            <c:idx val="3"/>
            <c:bubble3D val="0"/>
            <c:spPr>
              <a:solidFill>
                <a:schemeClr val="tx2">
                  <a:lumMod val="75000"/>
                  <a:lumOff val="25000"/>
                </a:schemeClr>
              </a:solidFill>
              <a:ln w="19050">
                <a:solidFill>
                  <a:schemeClr val="lt1"/>
                </a:solidFill>
              </a:ln>
              <a:effectLst/>
            </c:spPr>
            <c:extLst>
              <c:ext xmlns:c16="http://schemas.microsoft.com/office/drawing/2014/chart" uri="{C3380CC4-5D6E-409C-BE32-E72D297353CC}">
                <c16:uniqueId val="{00000003-B21E-4255-B2E3-69449EFEAC56}"/>
              </c:ext>
            </c:extLst>
          </c:dPt>
          <c:dPt>
            <c:idx val="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1-B21E-4255-B2E3-69449EFEAC56}"/>
              </c:ext>
            </c:extLst>
          </c:dPt>
          <c:dLbls>
            <c:dLbl>
              <c:idx val="0"/>
              <c:layout>
                <c:manualLayout>
                  <c:x val="0.17083768004672367"/>
                  <c:y val="2.808741387027304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2724594719777674"/>
                      <c:h val="0.12632324854408111"/>
                    </c:manualLayout>
                  </c15:layout>
                </c:ext>
                <c:ext xmlns:c16="http://schemas.microsoft.com/office/drawing/2014/chart" uri="{C3380CC4-5D6E-409C-BE32-E72D297353CC}">
                  <c16:uniqueId val="{00000002-B21E-4255-B2E3-69449EFEAC56}"/>
                </c:ext>
              </c:extLst>
            </c:dLbl>
            <c:dLbl>
              <c:idx val="1"/>
              <c:layout>
                <c:manualLayout>
                  <c:x val="-8.3241570971633334E-3"/>
                  <c:y val="0.1310744492550946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21E-4255-B2E3-69449EFEAC56}"/>
                </c:ext>
              </c:extLst>
            </c:dLbl>
            <c:dLbl>
              <c:idx val="2"/>
              <c:layout>
                <c:manualLayout>
                  <c:x val="-0.11653819936028523"/>
                  <c:y val="4.6812303305390933E-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21E-4255-B2E3-69449EFEAC56}"/>
                </c:ext>
              </c:extLst>
            </c:dLbl>
            <c:dLbl>
              <c:idx val="3"/>
              <c:layout>
                <c:manualLayout>
                  <c:x val="-0.12208763742506074"/>
                  <c:y val="-3.2768612313773614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21E-4255-B2E3-69449EFEAC56}"/>
                </c:ext>
              </c:extLst>
            </c:dLbl>
            <c:dLbl>
              <c:idx val="4"/>
              <c:layout>
                <c:manualLayout>
                  <c:x val="-6.6593256777305904E-2"/>
                  <c:y val="-9.3624606610781869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21E-4255-B2E3-69449EFEAC5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extLst>
          </c:dLbls>
          <c:cat>
            <c:strRef>
              <c:f>Tracker!$B$7:$B$11</c:f>
              <c:strCache>
                <c:ptCount val="5"/>
                <c:pt idx="0">
                  <c:v>RELIANCE</c:v>
                </c:pt>
                <c:pt idx="1">
                  <c:v>TCS</c:v>
                </c:pt>
                <c:pt idx="2">
                  <c:v>INFY</c:v>
                </c:pt>
                <c:pt idx="3">
                  <c:v>HDFCBANK</c:v>
                </c:pt>
                <c:pt idx="4">
                  <c:v>SBIN</c:v>
                </c:pt>
              </c:strCache>
            </c:strRef>
          </c:cat>
          <c:val>
            <c:numRef>
              <c:f>Tracker!$G$7:$G$11</c:f>
              <c:numCache>
                <c:formatCode>0%</c:formatCode>
                <c:ptCount val="5"/>
                <c:pt idx="0">
                  <c:v>0.38391389432485323</c:v>
                </c:pt>
                <c:pt idx="1">
                  <c:v>0.11776255707762558</c:v>
                </c:pt>
                <c:pt idx="2">
                  <c:v>0.20354859752120025</c:v>
                </c:pt>
                <c:pt idx="3">
                  <c:v>0.13079843444227005</c:v>
                </c:pt>
                <c:pt idx="4">
                  <c:v>0.16397651663405088</c:v>
                </c:pt>
              </c:numCache>
            </c:numRef>
          </c:val>
          <c:extLst>
            <c:ext xmlns:c16="http://schemas.microsoft.com/office/drawing/2014/chart" uri="{C3380CC4-5D6E-409C-BE32-E72D297353CC}">
              <c16:uniqueId val="{00000000-B21E-4255-B2E3-69449EFEAC56}"/>
            </c:ext>
          </c:extLst>
        </c:ser>
        <c:dLbls>
          <c:showLegendKey val="0"/>
          <c:showVal val="1"/>
          <c:showCatName val="0"/>
          <c:showSerName val="0"/>
          <c:showPercent val="0"/>
          <c:showBubbleSize val="0"/>
          <c:showLeaderLines val="0"/>
        </c:dLbls>
        <c:firstSliceAng val="0"/>
        <c:holeSize val="4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Gain/Loss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Tracker!$J$6</c:f>
              <c:strCache>
                <c:ptCount val="1"/>
                <c:pt idx="0">
                  <c:v>Gain/Loss</c:v>
                </c:pt>
              </c:strCache>
            </c:strRef>
          </c:tx>
          <c:spPr>
            <a:solidFill>
              <a:schemeClr val="accent1">
                <a:lumMod val="60000"/>
                <a:lumOff val="40000"/>
              </a:schemeClr>
            </a:solidFill>
            <a:ln>
              <a:noFill/>
            </a:ln>
            <a:effectLst/>
          </c:spPr>
          <c:invertIfNegative val="0"/>
          <c:dPt>
            <c:idx val="3"/>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1-D703-4FFC-B605-F3418296313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Tracker!$B$7:$B$11</c:f>
              <c:strCache>
                <c:ptCount val="5"/>
                <c:pt idx="0">
                  <c:v>RELIANCE</c:v>
                </c:pt>
                <c:pt idx="1">
                  <c:v>TCS</c:v>
                </c:pt>
                <c:pt idx="2">
                  <c:v>INFY</c:v>
                </c:pt>
                <c:pt idx="3">
                  <c:v>HDFCBANK</c:v>
                </c:pt>
                <c:pt idx="4">
                  <c:v>SBIN</c:v>
                </c:pt>
              </c:strCache>
            </c:strRef>
          </c:cat>
          <c:val>
            <c:numRef>
              <c:f>Tracker!$J$7:$J$11</c:f>
              <c:numCache>
                <c:formatCode>_ [$₹-44D]\ * #,##0.00_ ;_ [$₹-44D]\ * \-#,##0.00_ ;_ [$₹-44D]\ * "-"??_ ;_ @_ </c:formatCode>
                <c:ptCount val="5"/>
                <c:pt idx="0">
                  <c:v>13567.5</c:v>
                </c:pt>
                <c:pt idx="1">
                  <c:v>6066.25</c:v>
                </c:pt>
                <c:pt idx="2">
                  <c:v>4255</c:v>
                </c:pt>
                <c:pt idx="3">
                  <c:v>5564.25</c:v>
                </c:pt>
                <c:pt idx="4">
                  <c:v>5422</c:v>
                </c:pt>
              </c:numCache>
            </c:numRef>
          </c:val>
          <c:extLst>
            <c:ext xmlns:c16="http://schemas.microsoft.com/office/drawing/2014/chart" uri="{C3380CC4-5D6E-409C-BE32-E72D297353CC}">
              <c16:uniqueId val="{00000000-D703-4FFC-B605-F3418296313C}"/>
            </c:ext>
          </c:extLst>
        </c:ser>
        <c:dLbls>
          <c:dLblPos val="outEnd"/>
          <c:showLegendKey val="0"/>
          <c:showVal val="1"/>
          <c:showCatName val="0"/>
          <c:showSerName val="0"/>
          <c:showPercent val="0"/>
          <c:showBubbleSize val="0"/>
        </c:dLbls>
        <c:gapWidth val="50"/>
        <c:axId val="783124800"/>
        <c:axId val="783119760"/>
      </c:barChart>
      <c:catAx>
        <c:axId val="783124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83119760"/>
        <c:crosses val="autoZero"/>
        <c:auto val="1"/>
        <c:lblAlgn val="ctr"/>
        <c:lblOffset val="100"/>
        <c:noMultiLvlLbl val="0"/>
      </c:catAx>
      <c:valAx>
        <c:axId val="783119760"/>
        <c:scaling>
          <c:orientation val="minMax"/>
        </c:scaling>
        <c:delete val="1"/>
        <c:axPos val="b"/>
        <c:numFmt formatCode="_ [$₹-44D]\ * #,##0.00_ ;_ [$₹-44D]\ * \-#,##0.00_ ;_ [$₹-44D]\ * &quot;-&quot;??_ ;_ @_ " sourceLinked="1"/>
        <c:majorTickMark val="none"/>
        <c:minorTickMark val="none"/>
        <c:tickLblPos val="nextTo"/>
        <c:crossAx val="783124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'Stock Historical Data'!$B$1</c:f>
              <c:strCache>
                <c:ptCount val="1"/>
                <c:pt idx="0">
                  <c:v>HDFCBANK</c:v>
                </c:pt>
              </c:strCache>
            </c:strRef>
          </c:tx>
          <c:spPr>
            <a:ln w="28575" cap="rnd">
              <a:solidFill>
                <a:schemeClr val="accent1"/>
              </a:solidFill>
              <a:round/>
            </a:ln>
            <a:effectLst/>
          </c:spPr>
          <c:marker>
            <c:symbol val="none"/>
          </c:marker>
          <c:cat>
            <c:numRef>
              <c:f>'Stock Historical Data'!$A$5:$A$252</c:f>
              <c:numCache>
                <c:formatCode>m/d/yyyy</c:formatCode>
                <c:ptCount val="248"/>
                <c:pt idx="0">
                  <c:v>45428</c:v>
                </c:pt>
                <c:pt idx="1">
                  <c:v>45429</c:v>
                </c:pt>
                <c:pt idx="2">
                  <c:v>45430</c:v>
                </c:pt>
                <c:pt idx="3">
                  <c:v>45433</c:v>
                </c:pt>
                <c:pt idx="4">
                  <c:v>45434</c:v>
                </c:pt>
                <c:pt idx="5">
                  <c:v>45435</c:v>
                </c:pt>
                <c:pt idx="6">
                  <c:v>45436</c:v>
                </c:pt>
                <c:pt idx="7">
                  <c:v>45439</c:v>
                </c:pt>
                <c:pt idx="8">
                  <c:v>45440</c:v>
                </c:pt>
                <c:pt idx="9">
                  <c:v>45441</c:v>
                </c:pt>
                <c:pt idx="10">
                  <c:v>45442</c:v>
                </c:pt>
                <c:pt idx="11">
                  <c:v>45443</c:v>
                </c:pt>
                <c:pt idx="12">
                  <c:v>45446</c:v>
                </c:pt>
                <c:pt idx="13">
                  <c:v>45447</c:v>
                </c:pt>
                <c:pt idx="14">
                  <c:v>45448</c:v>
                </c:pt>
                <c:pt idx="15">
                  <c:v>45449</c:v>
                </c:pt>
                <c:pt idx="16">
                  <c:v>45450</c:v>
                </c:pt>
                <c:pt idx="17">
                  <c:v>45453</c:v>
                </c:pt>
                <c:pt idx="18">
                  <c:v>45454</c:v>
                </c:pt>
                <c:pt idx="19">
                  <c:v>45455</c:v>
                </c:pt>
                <c:pt idx="20">
                  <c:v>45456</c:v>
                </c:pt>
                <c:pt idx="21">
                  <c:v>45457</c:v>
                </c:pt>
                <c:pt idx="22">
                  <c:v>45461</c:v>
                </c:pt>
                <c:pt idx="23">
                  <c:v>45462</c:v>
                </c:pt>
                <c:pt idx="24">
                  <c:v>45463</c:v>
                </c:pt>
                <c:pt idx="25">
                  <c:v>45464</c:v>
                </c:pt>
                <c:pt idx="26">
                  <c:v>45467</c:v>
                </c:pt>
                <c:pt idx="27">
                  <c:v>45468</c:v>
                </c:pt>
                <c:pt idx="28">
                  <c:v>45469</c:v>
                </c:pt>
                <c:pt idx="29">
                  <c:v>45470</c:v>
                </c:pt>
                <c:pt idx="30">
                  <c:v>45471</c:v>
                </c:pt>
                <c:pt idx="31">
                  <c:v>45474</c:v>
                </c:pt>
                <c:pt idx="32">
                  <c:v>45475</c:v>
                </c:pt>
                <c:pt idx="33">
                  <c:v>45476</c:v>
                </c:pt>
                <c:pt idx="34">
                  <c:v>45477</c:v>
                </c:pt>
                <c:pt idx="35">
                  <c:v>45478</c:v>
                </c:pt>
                <c:pt idx="36">
                  <c:v>45481</c:v>
                </c:pt>
                <c:pt idx="37">
                  <c:v>45482</c:v>
                </c:pt>
                <c:pt idx="38">
                  <c:v>45483</c:v>
                </c:pt>
                <c:pt idx="39">
                  <c:v>45484</c:v>
                </c:pt>
                <c:pt idx="40">
                  <c:v>45485</c:v>
                </c:pt>
                <c:pt idx="41">
                  <c:v>45488</c:v>
                </c:pt>
                <c:pt idx="42">
                  <c:v>45489</c:v>
                </c:pt>
                <c:pt idx="43">
                  <c:v>45491</c:v>
                </c:pt>
                <c:pt idx="44">
                  <c:v>45492</c:v>
                </c:pt>
                <c:pt idx="45">
                  <c:v>45495</c:v>
                </c:pt>
                <c:pt idx="46">
                  <c:v>45496</c:v>
                </c:pt>
                <c:pt idx="47">
                  <c:v>45497</c:v>
                </c:pt>
                <c:pt idx="48">
                  <c:v>45498</c:v>
                </c:pt>
                <c:pt idx="49">
                  <c:v>45499</c:v>
                </c:pt>
                <c:pt idx="50">
                  <c:v>45502</c:v>
                </c:pt>
                <c:pt idx="51">
                  <c:v>45503</c:v>
                </c:pt>
                <c:pt idx="52">
                  <c:v>45504</c:v>
                </c:pt>
                <c:pt idx="53">
                  <c:v>45505</c:v>
                </c:pt>
                <c:pt idx="54">
                  <c:v>45506</c:v>
                </c:pt>
                <c:pt idx="55">
                  <c:v>45509</c:v>
                </c:pt>
                <c:pt idx="56">
                  <c:v>45510</c:v>
                </c:pt>
                <c:pt idx="57">
                  <c:v>45511</c:v>
                </c:pt>
                <c:pt idx="58">
                  <c:v>45512</c:v>
                </c:pt>
                <c:pt idx="59">
                  <c:v>45513</c:v>
                </c:pt>
                <c:pt idx="60">
                  <c:v>45516</c:v>
                </c:pt>
                <c:pt idx="61">
                  <c:v>45517</c:v>
                </c:pt>
                <c:pt idx="62">
                  <c:v>45518</c:v>
                </c:pt>
                <c:pt idx="63">
                  <c:v>45520</c:v>
                </c:pt>
                <c:pt idx="64">
                  <c:v>45523</c:v>
                </c:pt>
                <c:pt idx="65">
                  <c:v>45524</c:v>
                </c:pt>
                <c:pt idx="66">
                  <c:v>45525</c:v>
                </c:pt>
                <c:pt idx="67">
                  <c:v>45526</c:v>
                </c:pt>
                <c:pt idx="68">
                  <c:v>45527</c:v>
                </c:pt>
                <c:pt idx="69">
                  <c:v>45530</c:v>
                </c:pt>
                <c:pt idx="70">
                  <c:v>45531</c:v>
                </c:pt>
                <c:pt idx="71">
                  <c:v>45532</c:v>
                </c:pt>
                <c:pt idx="72">
                  <c:v>45533</c:v>
                </c:pt>
                <c:pt idx="73">
                  <c:v>45534</c:v>
                </c:pt>
                <c:pt idx="74">
                  <c:v>45537</c:v>
                </c:pt>
                <c:pt idx="75">
                  <c:v>45538</c:v>
                </c:pt>
                <c:pt idx="76">
                  <c:v>45539</c:v>
                </c:pt>
                <c:pt idx="77">
                  <c:v>45540</c:v>
                </c:pt>
                <c:pt idx="78">
                  <c:v>45541</c:v>
                </c:pt>
                <c:pt idx="79">
                  <c:v>45544</c:v>
                </c:pt>
                <c:pt idx="80">
                  <c:v>45545</c:v>
                </c:pt>
                <c:pt idx="81">
                  <c:v>45546</c:v>
                </c:pt>
                <c:pt idx="82">
                  <c:v>45547</c:v>
                </c:pt>
                <c:pt idx="83">
                  <c:v>45548</c:v>
                </c:pt>
                <c:pt idx="84">
                  <c:v>45551</c:v>
                </c:pt>
              </c:numCache>
            </c:numRef>
          </c:cat>
          <c:val>
            <c:numRef>
              <c:f>'Stock Historical Data'!$B$5:$B$252</c:f>
              <c:numCache>
                <c:formatCode>_ [$₹-44D]\ * #,##0.00_ ;_ [$₹-44D]\ * \-#,##0.00_ ;_ [$₹-44D]\ * "-"??_ ;_ @_ </c:formatCode>
                <c:ptCount val="248"/>
                <c:pt idx="0">
                  <c:v>1460.25</c:v>
                </c:pt>
                <c:pt idx="1">
                  <c:v>1464.1</c:v>
                </c:pt>
                <c:pt idx="2">
                  <c:v>1466.05</c:v>
                </c:pt>
                <c:pt idx="3">
                  <c:v>1458.8</c:v>
                </c:pt>
                <c:pt idx="4">
                  <c:v>1459.2</c:v>
                </c:pt>
                <c:pt idx="5">
                  <c:v>1492.6</c:v>
                </c:pt>
                <c:pt idx="6">
                  <c:v>1517.2</c:v>
                </c:pt>
                <c:pt idx="7">
                  <c:v>1527.7</c:v>
                </c:pt>
                <c:pt idx="8">
                  <c:v>1530.5</c:v>
                </c:pt>
                <c:pt idx="9">
                  <c:v>1508.3</c:v>
                </c:pt>
                <c:pt idx="10">
                  <c:v>1514.85</c:v>
                </c:pt>
                <c:pt idx="11">
                  <c:v>1531.55</c:v>
                </c:pt>
                <c:pt idx="12">
                  <c:v>1572.2</c:v>
                </c:pt>
                <c:pt idx="13">
                  <c:v>1483.15</c:v>
                </c:pt>
                <c:pt idx="14">
                  <c:v>1551.8</c:v>
                </c:pt>
                <c:pt idx="15">
                  <c:v>1559.7</c:v>
                </c:pt>
                <c:pt idx="16">
                  <c:v>1573.35</c:v>
                </c:pt>
                <c:pt idx="17">
                  <c:v>1561.3</c:v>
                </c:pt>
                <c:pt idx="18">
                  <c:v>1564.8</c:v>
                </c:pt>
                <c:pt idx="19">
                  <c:v>1574.15</c:v>
                </c:pt>
                <c:pt idx="20">
                  <c:v>1580.75</c:v>
                </c:pt>
                <c:pt idx="21">
                  <c:v>1596.9</c:v>
                </c:pt>
                <c:pt idx="22">
                  <c:v>1607.8</c:v>
                </c:pt>
                <c:pt idx="23">
                  <c:v>1657.85</c:v>
                </c:pt>
                <c:pt idx="24">
                  <c:v>1669.35</c:v>
                </c:pt>
                <c:pt idx="25">
                  <c:v>1665.75</c:v>
                </c:pt>
                <c:pt idx="26">
                  <c:v>1672.4</c:v>
                </c:pt>
                <c:pt idx="27">
                  <c:v>1711.35</c:v>
                </c:pt>
                <c:pt idx="28">
                  <c:v>1701.5</c:v>
                </c:pt>
                <c:pt idx="29">
                  <c:v>1696.15</c:v>
                </c:pt>
                <c:pt idx="30">
                  <c:v>1683.8</c:v>
                </c:pt>
                <c:pt idx="31">
                  <c:v>1705.2</c:v>
                </c:pt>
                <c:pt idx="32">
                  <c:v>1730.6</c:v>
                </c:pt>
                <c:pt idx="33">
                  <c:v>1768.65</c:v>
                </c:pt>
                <c:pt idx="34">
                  <c:v>1727.15</c:v>
                </c:pt>
                <c:pt idx="35">
                  <c:v>1648.1</c:v>
                </c:pt>
                <c:pt idx="36">
                  <c:v>1635.35</c:v>
                </c:pt>
                <c:pt idx="37">
                  <c:v>1636.5</c:v>
                </c:pt>
                <c:pt idx="38">
                  <c:v>1626.1</c:v>
                </c:pt>
                <c:pt idx="39">
                  <c:v>1621.9</c:v>
                </c:pt>
                <c:pt idx="40">
                  <c:v>1622.7</c:v>
                </c:pt>
                <c:pt idx="41">
                  <c:v>1622.1</c:v>
                </c:pt>
                <c:pt idx="42">
                  <c:v>1619.75</c:v>
                </c:pt>
                <c:pt idx="43">
                  <c:v>1614.8</c:v>
                </c:pt>
                <c:pt idx="44">
                  <c:v>1607.3</c:v>
                </c:pt>
                <c:pt idx="45">
                  <c:v>1642.55</c:v>
                </c:pt>
                <c:pt idx="46">
                  <c:v>1618.4</c:v>
                </c:pt>
                <c:pt idx="47">
                  <c:v>1604.05</c:v>
                </c:pt>
                <c:pt idx="48">
                  <c:v>1616.6</c:v>
                </c:pt>
                <c:pt idx="49">
                  <c:v>1618.15</c:v>
                </c:pt>
                <c:pt idx="50">
                  <c:v>1605.05</c:v>
                </c:pt>
                <c:pt idx="51">
                  <c:v>1615.55</c:v>
                </c:pt>
                <c:pt idx="52">
                  <c:v>1615.75</c:v>
                </c:pt>
                <c:pt idx="53">
                  <c:v>1638.8</c:v>
                </c:pt>
                <c:pt idx="54">
                  <c:v>1659.15</c:v>
                </c:pt>
                <c:pt idx="55">
                  <c:v>1615.75</c:v>
                </c:pt>
                <c:pt idx="56">
                  <c:v>1601.2</c:v>
                </c:pt>
                <c:pt idx="57">
                  <c:v>1623.5</c:v>
                </c:pt>
                <c:pt idx="58">
                  <c:v>1642.7</c:v>
                </c:pt>
                <c:pt idx="59">
                  <c:v>1650.2</c:v>
                </c:pt>
                <c:pt idx="60">
                  <c:v>1660.1</c:v>
                </c:pt>
                <c:pt idx="61">
                  <c:v>1603.2</c:v>
                </c:pt>
                <c:pt idx="62">
                  <c:v>1607.8</c:v>
                </c:pt>
                <c:pt idx="63">
                  <c:v>1632.1</c:v>
                </c:pt>
                <c:pt idx="64">
                  <c:v>1631.55</c:v>
                </c:pt>
                <c:pt idx="65">
                  <c:v>1637.7</c:v>
                </c:pt>
                <c:pt idx="66">
                  <c:v>1625.8</c:v>
                </c:pt>
                <c:pt idx="67">
                  <c:v>1631.3</c:v>
                </c:pt>
                <c:pt idx="68">
                  <c:v>1625.05</c:v>
                </c:pt>
                <c:pt idx="69">
                  <c:v>1639.95</c:v>
                </c:pt>
                <c:pt idx="70">
                  <c:v>1637.75</c:v>
                </c:pt>
                <c:pt idx="71">
                  <c:v>1637.1</c:v>
                </c:pt>
                <c:pt idx="72">
                  <c:v>1638.55</c:v>
                </c:pt>
                <c:pt idx="73">
                  <c:v>1636.9</c:v>
                </c:pt>
                <c:pt idx="74">
                  <c:v>1626.95</c:v>
                </c:pt>
                <c:pt idx="75">
                  <c:v>1637.35</c:v>
                </c:pt>
                <c:pt idx="76">
                  <c:v>1641.8</c:v>
                </c:pt>
                <c:pt idx="77">
                  <c:v>1645.45</c:v>
                </c:pt>
                <c:pt idx="78">
                  <c:v>1636.95</c:v>
                </c:pt>
                <c:pt idx="79">
                  <c:v>1646.5</c:v>
                </c:pt>
                <c:pt idx="80">
                  <c:v>1650.35</c:v>
                </c:pt>
                <c:pt idx="81">
                  <c:v>1643.9</c:v>
                </c:pt>
                <c:pt idx="82">
                  <c:v>1666.6</c:v>
                </c:pt>
                <c:pt idx="83">
                  <c:v>1665.95</c:v>
                </c:pt>
                <c:pt idx="84">
                  <c:v>1670.95</c:v>
                </c:pt>
              </c:numCache>
            </c:numRef>
          </c:val>
          <c:smooth val="0"/>
          <c:extLst>
            <c:ext xmlns:c16="http://schemas.microsoft.com/office/drawing/2014/chart" uri="{C3380CC4-5D6E-409C-BE32-E72D297353CC}">
              <c16:uniqueId val="{00000000-206F-458C-9D47-38DF6B58D8E9}"/>
            </c:ext>
          </c:extLst>
        </c:ser>
        <c:ser>
          <c:idx val="1"/>
          <c:order val="1"/>
          <c:tx>
            <c:strRef>
              <c:f>'Stock Historical Data'!$E$2</c:f>
              <c:strCache>
                <c:ptCount val="1"/>
                <c:pt idx="0">
                  <c:v>AXISBANK</c:v>
                </c:pt>
              </c:strCache>
            </c:strRef>
          </c:tx>
          <c:spPr>
            <a:ln w="28575" cap="rnd">
              <a:solidFill>
                <a:schemeClr val="accent1">
                  <a:lumMod val="60000"/>
                  <a:lumOff val="40000"/>
                </a:schemeClr>
              </a:solidFill>
              <a:round/>
            </a:ln>
            <a:effectLst/>
          </c:spPr>
          <c:marker>
            <c:symbol val="none"/>
          </c:marker>
          <c:cat>
            <c:numRef>
              <c:f>'Stock Historical Data'!$A$5:$A$252</c:f>
              <c:numCache>
                <c:formatCode>m/d/yyyy</c:formatCode>
                <c:ptCount val="248"/>
                <c:pt idx="0">
                  <c:v>45428</c:v>
                </c:pt>
                <c:pt idx="1">
                  <c:v>45429</c:v>
                </c:pt>
                <c:pt idx="2">
                  <c:v>45430</c:v>
                </c:pt>
                <c:pt idx="3">
                  <c:v>45433</c:v>
                </c:pt>
                <c:pt idx="4">
                  <c:v>45434</c:v>
                </c:pt>
                <c:pt idx="5">
                  <c:v>45435</c:v>
                </c:pt>
                <c:pt idx="6">
                  <c:v>45436</c:v>
                </c:pt>
                <c:pt idx="7">
                  <c:v>45439</c:v>
                </c:pt>
                <c:pt idx="8">
                  <c:v>45440</c:v>
                </c:pt>
                <c:pt idx="9">
                  <c:v>45441</c:v>
                </c:pt>
                <c:pt idx="10">
                  <c:v>45442</c:v>
                </c:pt>
                <c:pt idx="11">
                  <c:v>45443</c:v>
                </c:pt>
                <c:pt idx="12">
                  <c:v>45446</c:v>
                </c:pt>
                <c:pt idx="13">
                  <c:v>45447</c:v>
                </c:pt>
                <c:pt idx="14">
                  <c:v>45448</c:v>
                </c:pt>
                <c:pt idx="15">
                  <c:v>45449</c:v>
                </c:pt>
                <c:pt idx="16">
                  <c:v>45450</c:v>
                </c:pt>
                <c:pt idx="17">
                  <c:v>45453</c:v>
                </c:pt>
                <c:pt idx="18">
                  <c:v>45454</c:v>
                </c:pt>
                <c:pt idx="19">
                  <c:v>45455</c:v>
                </c:pt>
                <c:pt idx="20">
                  <c:v>45456</c:v>
                </c:pt>
                <c:pt idx="21">
                  <c:v>45457</c:v>
                </c:pt>
                <c:pt idx="22">
                  <c:v>45461</c:v>
                </c:pt>
                <c:pt idx="23">
                  <c:v>45462</c:v>
                </c:pt>
                <c:pt idx="24">
                  <c:v>45463</c:v>
                </c:pt>
                <c:pt idx="25">
                  <c:v>45464</c:v>
                </c:pt>
                <c:pt idx="26">
                  <c:v>45467</c:v>
                </c:pt>
                <c:pt idx="27">
                  <c:v>45468</c:v>
                </c:pt>
                <c:pt idx="28">
                  <c:v>45469</c:v>
                </c:pt>
                <c:pt idx="29">
                  <c:v>45470</c:v>
                </c:pt>
                <c:pt idx="30">
                  <c:v>45471</c:v>
                </c:pt>
                <c:pt idx="31">
                  <c:v>45474</c:v>
                </c:pt>
                <c:pt idx="32">
                  <c:v>45475</c:v>
                </c:pt>
                <c:pt idx="33">
                  <c:v>45476</c:v>
                </c:pt>
                <c:pt idx="34">
                  <c:v>45477</c:v>
                </c:pt>
                <c:pt idx="35">
                  <c:v>45478</c:v>
                </c:pt>
                <c:pt idx="36">
                  <c:v>45481</c:v>
                </c:pt>
                <c:pt idx="37">
                  <c:v>45482</c:v>
                </c:pt>
                <c:pt idx="38">
                  <c:v>45483</c:v>
                </c:pt>
                <c:pt idx="39">
                  <c:v>45484</c:v>
                </c:pt>
                <c:pt idx="40">
                  <c:v>45485</c:v>
                </c:pt>
                <c:pt idx="41">
                  <c:v>45488</c:v>
                </c:pt>
                <c:pt idx="42">
                  <c:v>45489</c:v>
                </c:pt>
                <c:pt idx="43">
                  <c:v>45491</c:v>
                </c:pt>
                <c:pt idx="44">
                  <c:v>45492</c:v>
                </c:pt>
                <c:pt idx="45">
                  <c:v>45495</c:v>
                </c:pt>
                <c:pt idx="46">
                  <c:v>45496</c:v>
                </c:pt>
                <c:pt idx="47">
                  <c:v>45497</c:v>
                </c:pt>
                <c:pt idx="48">
                  <c:v>45498</c:v>
                </c:pt>
                <c:pt idx="49">
                  <c:v>45499</c:v>
                </c:pt>
                <c:pt idx="50">
                  <c:v>45502</c:v>
                </c:pt>
                <c:pt idx="51">
                  <c:v>45503</c:v>
                </c:pt>
                <c:pt idx="52">
                  <c:v>45504</c:v>
                </c:pt>
                <c:pt idx="53">
                  <c:v>45505</c:v>
                </c:pt>
                <c:pt idx="54">
                  <c:v>45506</c:v>
                </c:pt>
                <c:pt idx="55">
                  <c:v>45509</c:v>
                </c:pt>
                <c:pt idx="56">
                  <c:v>45510</c:v>
                </c:pt>
                <c:pt idx="57">
                  <c:v>45511</c:v>
                </c:pt>
                <c:pt idx="58">
                  <c:v>45512</c:v>
                </c:pt>
                <c:pt idx="59">
                  <c:v>45513</c:v>
                </c:pt>
                <c:pt idx="60">
                  <c:v>45516</c:v>
                </c:pt>
                <c:pt idx="61">
                  <c:v>45517</c:v>
                </c:pt>
                <c:pt idx="62">
                  <c:v>45518</c:v>
                </c:pt>
                <c:pt idx="63">
                  <c:v>45520</c:v>
                </c:pt>
                <c:pt idx="64">
                  <c:v>45523</c:v>
                </c:pt>
                <c:pt idx="65">
                  <c:v>45524</c:v>
                </c:pt>
                <c:pt idx="66">
                  <c:v>45525</c:v>
                </c:pt>
                <c:pt idx="67">
                  <c:v>45526</c:v>
                </c:pt>
                <c:pt idx="68">
                  <c:v>45527</c:v>
                </c:pt>
                <c:pt idx="69">
                  <c:v>45530</c:v>
                </c:pt>
                <c:pt idx="70">
                  <c:v>45531</c:v>
                </c:pt>
                <c:pt idx="71">
                  <c:v>45532</c:v>
                </c:pt>
                <c:pt idx="72">
                  <c:v>45533</c:v>
                </c:pt>
                <c:pt idx="73">
                  <c:v>45534</c:v>
                </c:pt>
                <c:pt idx="74">
                  <c:v>45537</c:v>
                </c:pt>
                <c:pt idx="75">
                  <c:v>45538</c:v>
                </c:pt>
                <c:pt idx="76">
                  <c:v>45539</c:v>
                </c:pt>
                <c:pt idx="77">
                  <c:v>45540</c:v>
                </c:pt>
                <c:pt idx="78">
                  <c:v>45541</c:v>
                </c:pt>
                <c:pt idx="79">
                  <c:v>45544</c:v>
                </c:pt>
                <c:pt idx="80">
                  <c:v>45545</c:v>
                </c:pt>
                <c:pt idx="81">
                  <c:v>45546</c:v>
                </c:pt>
                <c:pt idx="82">
                  <c:v>45547</c:v>
                </c:pt>
                <c:pt idx="83">
                  <c:v>45548</c:v>
                </c:pt>
                <c:pt idx="84">
                  <c:v>45551</c:v>
                </c:pt>
              </c:numCache>
            </c:numRef>
          </c:cat>
          <c:val>
            <c:numRef>
              <c:f>'Stock Historical Data'!$E$5:$E$252</c:f>
              <c:numCache>
                <c:formatCode>_ [$₹-44D]\ * #,##0.00_ ;_ [$₹-44D]\ * \-#,##0.00_ ;_ [$₹-44D]\ * "-"??_ ;_ @_ </c:formatCode>
                <c:ptCount val="248"/>
                <c:pt idx="0">
                  <c:v>1139.3</c:v>
                </c:pt>
                <c:pt idx="1">
                  <c:v>1141.3499999999999</c:v>
                </c:pt>
                <c:pt idx="2">
                  <c:v>1143.75</c:v>
                </c:pt>
                <c:pt idx="3">
                  <c:v>1137.6500000000001</c:v>
                </c:pt>
                <c:pt idx="4">
                  <c:v>1126</c:v>
                </c:pt>
                <c:pt idx="5">
                  <c:v>1165.25</c:v>
                </c:pt>
                <c:pt idx="6">
                  <c:v>1174</c:v>
                </c:pt>
                <c:pt idx="7">
                  <c:v>1187</c:v>
                </c:pt>
                <c:pt idx="8">
                  <c:v>1183.4000000000001</c:v>
                </c:pt>
                <c:pt idx="9">
                  <c:v>1159.75</c:v>
                </c:pt>
                <c:pt idx="10">
                  <c:v>1167.95</c:v>
                </c:pt>
                <c:pt idx="11">
                  <c:v>1162.1500000000001</c:v>
                </c:pt>
                <c:pt idx="12">
                  <c:v>1223.9000000000001</c:v>
                </c:pt>
                <c:pt idx="13">
                  <c:v>1131.25</c:v>
                </c:pt>
                <c:pt idx="14">
                  <c:v>1184.5</c:v>
                </c:pt>
                <c:pt idx="15">
                  <c:v>1170.95</c:v>
                </c:pt>
                <c:pt idx="16">
                  <c:v>1186.8</c:v>
                </c:pt>
                <c:pt idx="17">
                  <c:v>1200</c:v>
                </c:pt>
                <c:pt idx="18">
                  <c:v>1194.5999999999999</c:v>
                </c:pt>
                <c:pt idx="19">
                  <c:v>1187.9000000000001</c:v>
                </c:pt>
                <c:pt idx="20">
                  <c:v>1174.6500000000001</c:v>
                </c:pt>
                <c:pt idx="21">
                  <c:v>1181.05</c:v>
                </c:pt>
                <c:pt idx="22">
                  <c:v>1191.9000000000001</c:v>
                </c:pt>
                <c:pt idx="23">
                  <c:v>1226.6500000000001</c:v>
                </c:pt>
                <c:pt idx="24">
                  <c:v>1239.5</c:v>
                </c:pt>
                <c:pt idx="25">
                  <c:v>1237.45</c:v>
                </c:pt>
                <c:pt idx="26">
                  <c:v>1228.0999999999999</c:v>
                </c:pt>
                <c:pt idx="27">
                  <c:v>1271.45</c:v>
                </c:pt>
                <c:pt idx="28">
                  <c:v>1285.4000000000001</c:v>
                </c:pt>
                <c:pt idx="29">
                  <c:v>1288.95</c:v>
                </c:pt>
                <c:pt idx="30">
                  <c:v>1265.25</c:v>
                </c:pt>
                <c:pt idx="31">
                  <c:v>1261.9000000000001</c:v>
                </c:pt>
                <c:pt idx="32">
                  <c:v>1253.4000000000001</c:v>
                </c:pt>
                <c:pt idx="33">
                  <c:v>1280</c:v>
                </c:pt>
                <c:pt idx="34">
                  <c:v>1280.9000000000001</c:v>
                </c:pt>
                <c:pt idx="35">
                  <c:v>1287.05</c:v>
                </c:pt>
                <c:pt idx="36">
                  <c:v>1287.8499999999999</c:v>
                </c:pt>
                <c:pt idx="37">
                  <c:v>1289.4000000000001</c:v>
                </c:pt>
                <c:pt idx="38">
                  <c:v>1291.6500000000001</c:v>
                </c:pt>
                <c:pt idx="39">
                  <c:v>1296.75</c:v>
                </c:pt>
                <c:pt idx="40">
                  <c:v>1317.3</c:v>
                </c:pt>
                <c:pt idx="41">
                  <c:v>1307.45</c:v>
                </c:pt>
                <c:pt idx="42">
                  <c:v>1304</c:v>
                </c:pt>
                <c:pt idx="43">
                  <c:v>1309.4000000000001</c:v>
                </c:pt>
                <c:pt idx="44">
                  <c:v>1292.3499999999999</c:v>
                </c:pt>
                <c:pt idx="45">
                  <c:v>1282.5</c:v>
                </c:pt>
                <c:pt idx="46">
                  <c:v>1263.25</c:v>
                </c:pt>
                <c:pt idx="47">
                  <c:v>1239.25</c:v>
                </c:pt>
                <c:pt idx="48">
                  <c:v>1175.9000000000001</c:v>
                </c:pt>
                <c:pt idx="49">
                  <c:v>1177.3499999999999</c:v>
                </c:pt>
                <c:pt idx="50">
                  <c:v>1170.05</c:v>
                </c:pt>
                <c:pt idx="51">
                  <c:v>1170</c:v>
                </c:pt>
                <c:pt idx="52">
                  <c:v>1166.0999999999999</c:v>
                </c:pt>
                <c:pt idx="53">
                  <c:v>1172.3</c:v>
                </c:pt>
                <c:pt idx="54">
                  <c:v>1160.8499999999999</c:v>
                </c:pt>
                <c:pt idx="55">
                  <c:v>1133.5</c:v>
                </c:pt>
                <c:pt idx="56">
                  <c:v>1126.0999999999999</c:v>
                </c:pt>
                <c:pt idx="57">
                  <c:v>1136.8</c:v>
                </c:pt>
                <c:pt idx="58">
                  <c:v>1138.1500000000001</c:v>
                </c:pt>
                <c:pt idx="59">
                  <c:v>1142.75</c:v>
                </c:pt>
                <c:pt idx="60">
                  <c:v>1164.3</c:v>
                </c:pt>
                <c:pt idx="61">
                  <c:v>1159.5999999999999</c:v>
                </c:pt>
                <c:pt idx="62">
                  <c:v>1153.0999999999999</c:v>
                </c:pt>
                <c:pt idx="63">
                  <c:v>1166.8499999999999</c:v>
                </c:pt>
                <c:pt idx="64">
                  <c:v>1153.25</c:v>
                </c:pt>
                <c:pt idx="65">
                  <c:v>1168</c:v>
                </c:pt>
                <c:pt idx="66">
                  <c:v>1174.4000000000001</c:v>
                </c:pt>
                <c:pt idx="67">
                  <c:v>1169.95</c:v>
                </c:pt>
                <c:pt idx="68">
                  <c:v>1165.95</c:v>
                </c:pt>
                <c:pt idx="69">
                  <c:v>1170.3</c:v>
                </c:pt>
                <c:pt idx="70">
                  <c:v>1181.25</c:v>
                </c:pt>
                <c:pt idx="71">
                  <c:v>1170.95</c:v>
                </c:pt>
                <c:pt idx="72">
                  <c:v>1175.4000000000001</c:v>
                </c:pt>
                <c:pt idx="73">
                  <c:v>1175.25</c:v>
                </c:pt>
                <c:pt idx="74">
                  <c:v>1188.8</c:v>
                </c:pt>
                <c:pt idx="75">
                  <c:v>1191.5999999999999</c:v>
                </c:pt>
                <c:pt idx="76">
                  <c:v>1177.7</c:v>
                </c:pt>
                <c:pt idx="77">
                  <c:v>1180.55</c:v>
                </c:pt>
                <c:pt idx="78">
                  <c:v>1158.75</c:v>
                </c:pt>
                <c:pt idx="79">
                  <c:v>1170.8499999999999</c:v>
                </c:pt>
                <c:pt idx="80">
                  <c:v>1187.2</c:v>
                </c:pt>
                <c:pt idx="81">
                  <c:v>1186.0999999999999</c:v>
                </c:pt>
                <c:pt idx="82">
                  <c:v>1203.3499999999999</c:v>
                </c:pt>
                <c:pt idx="83">
                  <c:v>1217.45</c:v>
                </c:pt>
                <c:pt idx="84">
                  <c:v>1231.05</c:v>
                </c:pt>
              </c:numCache>
            </c:numRef>
          </c:val>
          <c:smooth val="0"/>
          <c:extLst>
            <c:ext xmlns:c16="http://schemas.microsoft.com/office/drawing/2014/chart" uri="{C3380CC4-5D6E-409C-BE32-E72D297353CC}">
              <c16:uniqueId val="{00000001-206F-458C-9D47-38DF6B58D8E9}"/>
            </c:ext>
          </c:extLst>
        </c:ser>
        <c:dLbls>
          <c:showLegendKey val="0"/>
          <c:showVal val="0"/>
          <c:showCatName val="0"/>
          <c:showSerName val="0"/>
          <c:showPercent val="0"/>
          <c:showBubbleSize val="0"/>
        </c:dLbls>
        <c:smooth val="0"/>
        <c:axId val="855294688"/>
        <c:axId val="855302968"/>
      </c:lineChart>
      <c:dateAx>
        <c:axId val="85529468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55302968"/>
        <c:crosses val="autoZero"/>
        <c:auto val="1"/>
        <c:lblOffset val="100"/>
        <c:baseTimeUnit val="days"/>
      </c:dateAx>
      <c:valAx>
        <c:axId val="855302968"/>
        <c:scaling>
          <c:orientation val="minMax"/>
        </c:scaling>
        <c:delete val="0"/>
        <c:axPos val="l"/>
        <c:numFmt formatCode="_ [$₹-44D]\ * #,##0_ ;_ [$₹-44D]\ * \-#,##0_ ;_ [$₹-44D]\ * &quot;-&quot;_ ;_ @_ "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55294688"/>
        <c:crosses val="autoZero"/>
        <c:crossBetween val="between"/>
        <c:majorUnit val="500"/>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18144</xdr:colOff>
      <xdr:row>19</xdr:row>
      <xdr:rowOff>134256</xdr:rowOff>
    </xdr:from>
    <xdr:to>
      <xdr:col>1</xdr:col>
      <xdr:colOff>27215</xdr:colOff>
      <xdr:row>35</xdr:row>
      <xdr:rowOff>125791</xdr:rowOff>
    </xdr:to>
    <xdr:graphicFrame macro="">
      <xdr:nvGraphicFramePr>
        <xdr:cNvPr id="4" name="Chart 3">
          <a:extLst>
            <a:ext uri="{FF2B5EF4-FFF2-40B4-BE49-F238E27FC236}">
              <a16:creationId xmlns:a16="http://schemas.microsoft.com/office/drawing/2014/main" id="{1D850E46-BCF6-31C1-4739-A9DDC48AB9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312963</xdr:colOff>
      <xdr:row>21</xdr:row>
      <xdr:rowOff>25399</xdr:rowOff>
    </xdr:from>
    <xdr:to>
      <xdr:col>7</xdr:col>
      <xdr:colOff>145143</xdr:colOff>
      <xdr:row>35</xdr:row>
      <xdr:rowOff>145142</xdr:rowOff>
    </xdr:to>
    <xdr:graphicFrame macro="">
      <xdr:nvGraphicFramePr>
        <xdr:cNvPr id="5" name="Chart 4">
          <a:extLst>
            <a:ext uri="{FF2B5EF4-FFF2-40B4-BE49-F238E27FC236}">
              <a16:creationId xmlns:a16="http://schemas.microsoft.com/office/drawing/2014/main" id="{77C265E6-C887-AB33-C9C3-E864D3D3BA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136071</xdr:colOff>
      <xdr:row>12</xdr:row>
      <xdr:rowOff>27215</xdr:rowOff>
    </xdr:from>
    <xdr:to>
      <xdr:col>11</xdr:col>
      <xdr:colOff>825498</xdr:colOff>
      <xdr:row>14</xdr:row>
      <xdr:rowOff>0</xdr:rowOff>
    </xdr:to>
    <xdr:grpSp>
      <xdr:nvGrpSpPr>
        <xdr:cNvPr id="8" name="Group 7">
          <a:extLst>
            <a:ext uri="{FF2B5EF4-FFF2-40B4-BE49-F238E27FC236}">
              <a16:creationId xmlns:a16="http://schemas.microsoft.com/office/drawing/2014/main" id="{C09ECB50-9F3F-C089-3868-CC4F81688CA6}"/>
            </a:ext>
          </a:extLst>
        </xdr:cNvPr>
        <xdr:cNvGrpSpPr/>
      </xdr:nvGrpSpPr>
      <xdr:grpSpPr>
        <a:xfrm>
          <a:off x="10296071" y="2222501"/>
          <a:ext cx="4698998" cy="335642"/>
          <a:chOff x="9878786" y="2195285"/>
          <a:chExt cx="3837213" cy="435429"/>
        </a:xfrm>
      </xdr:grpSpPr>
      <xdr:sp macro="" textlink="">
        <xdr:nvSpPr>
          <xdr:cNvPr id="6" name="Rectangle: Rounded Corners 5">
            <a:extLst>
              <a:ext uri="{FF2B5EF4-FFF2-40B4-BE49-F238E27FC236}">
                <a16:creationId xmlns:a16="http://schemas.microsoft.com/office/drawing/2014/main" id="{15626B04-B76C-085F-8D3E-E9B3CF7DAE9D}"/>
              </a:ext>
            </a:extLst>
          </xdr:cNvPr>
          <xdr:cNvSpPr/>
        </xdr:nvSpPr>
        <xdr:spPr>
          <a:xfrm>
            <a:off x="9878786" y="2195285"/>
            <a:ext cx="3837213" cy="43542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TextBox 6">
            <a:extLst>
              <a:ext uri="{FF2B5EF4-FFF2-40B4-BE49-F238E27FC236}">
                <a16:creationId xmlns:a16="http://schemas.microsoft.com/office/drawing/2014/main" id="{35F3467F-31B7-E01E-15BB-7C2B03BBB37D}"/>
              </a:ext>
            </a:extLst>
          </xdr:cNvPr>
          <xdr:cNvSpPr txBox="1"/>
        </xdr:nvSpPr>
        <xdr:spPr>
          <a:xfrm>
            <a:off x="10568215" y="2240644"/>
            <a:ext cx="2503714" cy="317498"/>
          </a:xfrm>
          <a:prstGeom prst="rect">
            <a:avLst/>
          </a:prstGeom>
          <a:solidFill>
            <a:schemeClr val="tx2">
              <a:lumMod val="10000"/>
              <a:lumOff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latin typeface="Aharoni" panose="02010803020104030203" pitchFamily="2" charset="-79"/>
                <a:cs typeface="Aharoni" panose="02010803020104030203" pitchFamily="2" charset="-79"/>
              </a:rPr>
              <a:t>Overall</a:t>
            </a:r>
            <a:r>
              <a:rPr lang="en-US" sz="1600" b="1" baseline="0">
                <a:latin typeface="Aharoni" panose="02010803020104030203" pitchFamily="2" charset="-79"/>
                <a:cs typeface="Aharoni" panose="02010803020104030203" pitchFamily="2" charset="-79"/>
              </a:rPr>
              <a:t> Performance</a:t>
            </a:r>
            <a:endParaRPr lang="en-US" sz="1600" b="1">
              <a:latin typeface="Aharoni" panose="02010803020104030203" pitchFamily="2" charset="-79"/>
              <a:cs typeface="Aharoni" panose="02010803020104030203" pitchFamily="2" charset="-79"/>
            </a:endParaRPr>
          </a:p>
        </xdr:txBody>
      </xdr:sp>
    </xdr:grpSp>
    <xdr:clientData/>
  </xdr:twoCellAnchor>
  <xdr:twoCellAnchor>
    <xdr:from>
      <xdr:col>7</xdr:col>
      <xdr:colOff>63500</xdr:colOff>
      <xdr:row>20</xdr:row>
      <xdr:rowOff>9071</xdr:rowOff>
    </xdr:from>
    <xdr:to>
      <xdr:col>13</xdr:col>
      <xdr:colOff>117929</xdr:colOff>
      <xdr:row>35</xdr:row>
      <xdr:rowOff>30843</xdr:rowOff>
    </xdr:to>
    <xdr:graphicFrame macro="">
      <xdr:nvGraphicFramePr>
        <xdr:cNvPr id="10" name="Chart 9">
          <a:extLst>
            <a:ext uri="{FF2B5EF4-FFF2-40B4-BE49-F238E27FC236}">
              <a16:creationId xmlns:a16="http://schemas.microsoft.com/office/drawing/2014/main" id="{7681FBFA-CBB7-46DA-B535-F422302417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99786</xdr:rowOff>
    </xdr:from>
    <xdr:to>
      <xdr:col>12</xdr:col>
      <xdr:colOff>45357</xdr:colOff>
      <xdr:row>4</xdr:row>
      <xdr:rowOff>81644</xdr:rowOff>
    </xdr:to>
    <xdr:sp macro="" textlink="">
      <xdr:nvSpPr>
        <xdr:cNvPr id="2" name="Rectangle: Rounded Corners 1">
          <a:extLst>
            <a:ext uri="{FF2B5EF4-FFF2-40B4-BE49-F238E27FC236}">
              <a16:creationId xmlns:a16="http://schemas.microsoft.com/office/drawing/2014/main" id="{5BADE08F-5BAF-7C88-6298-98518EB03773}"/>
            </a:ext>
          </a:extLst>
        </xdr:cNvPr>
        <xdr:cNvSpPr/>
      </xdr:nvSpPr>
      <xdr:spPr>
        <a:xfrm>
          <a:off x="0" y="99786"/>
          <a:ext cx="14995071" cy="70757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399143</xdr:colOff>
      <xdr:row>1</xdr:row>
      <xdr:rowOff>45357</xdr:rowOff>
    </xdr:from>
    <xdr:to>
      <xdr:col>11</xdr:col>
      <xdr:colOff>662214</xdr:colOff>
      <xdr:row>3</xdr:row>
      <xdr:rowOff>163285</xdr:rowOff>
    </xdr:to>
    <xdr:sp macro="" textlink="">
      <xdr:nvSpPr>
        <xdr:cNvPr id="3" name="TextBox 2">
          <a:extLst>
            <a:ext uri="{FF2B5EF4-FFF2-40B4-BE49-F238E27FC236}">
              <a16:creationId xmlns:a16="http://schemas.microsoft.com/office/drawing/2014/main" id="{2CC8836F-B6C0-9614-F2C0-A6F7218E749C}"/>
            </a:ext>
          </a:extLst>
        </xdr:cNvPr>
        <xdr:cNvSpPr txBox="1"/>
      </xdr:nvSpPr>
      <xdr:spPr>
        <a:xfrm>
          <a:off x="399143" y="226786"/>
          <a:ext cx="14187714" cy="48078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a:latin typeface="Algerian" panose="04020705040A02060702" pitchFamily="82" charset="0"/>
            </a:rPr>
            <a:t>STOCK PORTFOLIO TRACKER</a:t>
          </a:r>
        </a:p>
      </xdr:txBody>
    </xdr: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85">
    <v t="i">0</v>
    <v t="i">1</v>
    <v t="i">2</v>
    <v t="i">5</v>
    <v t="i">6</v>
    <v t="i">7</v>
    <v t="i">8</v>
    <v t="i">11</v>
    <v t="i">12</v>
    <v t="i">13</v>
    <v t="i">14</v>
    <v t="i">15</v>
    <v t="i">18</v>
    <v t="i">19</v>
    <v t="i">20</v>
    <v t="i">21</v>
    <v t="i">22</v>
    <v t="i">25</v>
    <v t="i">26</v>
    <v t="i">27</v>
    <v t="i">28</v>
    <v t="i">29</v>
    <v t="i">33</v>
    <v t="i">34</v>
    <v t="i">35</v>
    <v t="i">36</v>
    <v t="i">39</v>
    <v t="i">40</v>
    <v t="i">41</v>
    <v t="i">42</v>
    <v t="i">43</v>
    <v t="i">46</v>
    <v t="i">47</v>
    <v t="i">48</v>
    <v t="i">49</v>
    <v t="i">50</v>
    <v t="i">53</v>
    <v t="i">54</v>
    <v t="i">55</v>
    <v t="i">56</v>
    <v t="i">57</v>
    <v t="i">60</v>
    <v t="i">61</v>
    <v t="i">63</v>
    <v t="i">64</v>
    <v t="i">67</v>
    <v t="i">68</v>
    <v t="i">69</v>
    <v t="i">70</v>
    <v t="i">71</v>
    <v t="i">74</v>
    <v t="i">75</v>
    <v t="i">76</v>
    <v t="i">77</v>
    <v t="i">78</v>
    <v t="i">81</v>
    <v t="i">82</v>
    <v t="i">83</v>
    <v t="i">84</v>
    <v t="i">85</v>
    <v t="i">88</v>
    <v t="i">89</v>
    <v t="i">90</v>
    <v t="i">92</v>
    <v t="i">95</v>
    <v t="i">96</v>
    <v t="i">97</v>
    <v t="i">98</v>
    <v t="i">99</v>
    <v t="i">102</v>
    <v t="i">103</v>
    <v t="i">104</v>
    <v t="i">105</v>
    <v t="i">106</v>
    <v t="i">109</v>
    <v t="i">110</v>
    <v t="i">111</v>
    <v t="i">112</v>
    <v t="i">113</v>
    <v t="i">116</v>
    <v t="i">117</v>
    <v t="i">118</v>
    <v t="i">119</v>
    <v t="i">120</v>
    <v t="i">123</v>
  </a>
  <a r="1" c="85">
    <v>1139.3</v>
    <v>1141.3499999999999</v>
    <v>1143.75</v>
    <v>1137.6500000000001</v>
    <v>1126</v>
    <v>1165.25</v>
    <v>1174</v>
    <v>1187</v>
    <v>1183.4000000000001</v>
    <v>1159.75</v>
    <v>1167.95</v>
    <v>1162.1500000000001</v>
    <v>1223.9000000000001</v>
    <v>1131.25</v>
    <v>1184.5</v>
    <v>1170.95</v>
    <v>1186.8</v>
    <v>1200</v>
    <v>1194.5999999999999</v>
    <v>1187.9000000000001</v>
    <v>1174.6500000000001</v>
    <v>1181.05</v>
    <v>1191.9000000000001</v>
    <v>1226.6500000000001</v>
    <v>1239.5</v>
    <v>1237.45</v>
    <v>1228.0999999999999</v>
    <v>1271.45</v>
    <v>1285.4000000000001</v>
    <v>1288.95</v>
    <v>1265.25</v>
    <v>1261.9000000000001</v>
    <v>1253.4000000000001</v>
    <v>1280</v>
    <v>1280.9000000000001</v>
    <v>1287.05</v>
    <v>1287.8499999999999</v>
    <v>1289.4000000000001</v>
    <v>1291.6500000000001</v>
    <v>1296.75</v>
    <v>1317.3</v>
    <v>1307.45</v>
    <v>1304</v>
    <v>1309.4000000000001</v>
    <v>1292.3499999999999</v>
    <v>1282.5</v>
    <v>1263.25</v>
    <v>1239.25</v>
    <v>1175.9000000000001</v>
    <v>1177.3499999999999</v>
    <v>1170.05</v>
    <v>1170</v>
    <v>1166.0999999999999</v>
    <v>1172.3</v>
    <v>1160.8499999999999</v>
    <v>1133.5</v>
    <v>1126.0999999999999</v>
    <v>1136.8</v>
    <v>1138.1500000000001</v>
    <v>1142.75</v>
    <v>1164.3</v>
    <v>1159.5999999999999</v>
    <v>1153.0999999999999</v>
    <v>1166.8499999999999</v>
    <v>1153.25</v>
    <v>1168</v>
    <v>1174.4000000000001</v>
    <v>1169.95</v>
    <v>1165.95</v>
    <v>1170.3</v>
    <v>1181.25</v>
    <v>1170.95</v>
    <v>1175.4000000000001</v>
    <v>1175.25</v>
    <v>1188.8</v>
    <v>1191.5999999999999</v>
    <v>1177.7</v>
    <v>1180.55</v>
    <v>1158.75</v>
    <v>1170.8499999999999</v>
    <v>1187.2</v>
    <v>1186.0999999999999</v>
    <v>1203.3499999999999</v>
    <v>1217.45</v>
    <v>1231.05</v>
  </a>
  <a r="1" c="85">
    <v>1460.25</v>
    <v>1464.1</v>
    <v>1466.05</v>
    <v>1458.8</v>
    <v>1459.2</v>
    <v>1492.6</v>
    <v>1517.2</v>
    <v>1527.7</v>
    <v>1530.5</v>
    <v>1508.3</v>
    <v>1514.85</v>
    <v>1531.55</v>
    <v>1572.2</v>
    <v>1483.15</v>
    <v>1551.8</v>
    <v>1559.7</v>
    <v>1573.35</v>
    <v>1561.3</v>
    <v>1564.8</v>
    <v>1574.15</v>
    <v>1580.75</v>
    <v>1596.9</v>
    <v>1607.8</v>
    <v>1657.85</v>
    <v>1669.35</v>
    <v>1665.75</v>
    <v>1672.4</v>
    <v>1711.35</v>
    <v>1701.5</v>
    <v>1696.15</v>
    <v>1683.8</v>
    <v>1705.2</v>
    <v>1730.6</v>
    <v>1768.65</v>
    <v>1727.15</v>
    <v>1648.1</v>
    <v>1635.35</v>
    <v>1636.5</v>
    <v>1626.1</v>
    <v>1621.9</v>
    <v>1622.7</v>
    <v>1622.1</v>
    <v>1619.75</v>
    <v>1614.8</v>
    <v>1607.3</v>
    <v>1642.55</v>
    <v>1618.4</v>
    <v>1604.05</v>
    <v>1616.6</v>
    <v>1618.15</v>
    <v>1605.05</v>
    <v>1615.55</v>
    <v>1615.75</v>
    <v>1638.8</v>
    <v>1659.15</v>
    <v>1615.75</v>
    <v>1601.2</v>
    <v>1623.5</v>
    <v>1642.7</v>
    <v>1650.2</v>
    <v>1660.1</v>
    <v>1603.2</v>
    <v>1607.8</v>
    <v>1632.1</v>
    <v>1631.55</v>
    <v>1637.7</v>
    <v>1625.8</v>
    <v>1631.3</v>
    <v>1625.05</v>
    <v>1639.95</v>
    <v>1637.75</v>
    <v>1637.1</v>
    <v>1638.55</v>
    <v>1636.9</v>
    <v>1626.95</v>
    <v>1637.35</v>
    <v>1641.8</v>
    <v>1645.45</v>
    <v>1636.95</v>
    <v>1646.5</v>
    <v>1650.35</v>
    <v>1643.9</v>
    <v>1666.6</v>
    <v>1665.95</v>
    <v>1670.95</v>
  </a>
</arrayData>
</file>

<file path=xl/richData/rdrichvalue.xml><?xml version="1.0" encoding="utf-8"?>
<rvData xmlns="http://schemas.microsoft.com/office/spreadsheetml/2017/richdata" count="348">
  <rv s="0">
    <v>https://www.bing.com/financeapi/forcetrigger?t=ahjo52&amp;q=XNSE%3aRELIANCE&amp;form=skydnc</v>
    <v>Learn more on Bing</v>
  </rv>
  <rv s="1">
    <v>en-US</v>
    <v>ahjo52</v>
    <v>268435456</v>
    <v>1</v>
    <v>Powered by Refinitiv</v>
    <v>0</v>
    <v>RELIANCE INDUSTRIES LIMITED (XNSE:RELIANCE)</v>
    <v>2</v>
    <v>3</v>
    <v>Finance</v>
    <v>4</v>
    <v>3217.6</v>
    <v>2220.3000000000002</v>
    <v>0.99860000000000004</v>
    <v>-2.5499999999999998</v>
    <v>-0.18649499999999999</v>
    <v>-8.6580000000000001E-4</v>
    <v>-548.79999999999995</v>
    <v>INR</v>
    <v>Reliance Industries Limited is an India-based company, which is engaged in the activities of hydrocarbon exploration and production, Oil to Chemicals, Retail and Digital Services. Its segments include Oil to Chemicals (O2C), Oil and Gas, Retail and Digital Services. O2C segment includes refining, petrochemicals, fuel retailing, aviation fuel and bulk wholesale marketing, and includes transportation fuels, polymers, polyesters and elastomers. O2C business assets include aromatics, gasification, multi-feed and gas crackers along with downstream manufacturing facilities, logistics and supply-chain infrastructure. Oil and Gas segment is engaged in exploration, development and production of crude oil and natural gas. Retail segment includes consumer retail and a range of related services. Digital Services segment is engaged in the provision of a range of digital services. Its subsidiaries include 7-India Convenience Retail Limited, Aaidea Solutions Limited, Amante India Limited, and others.</v>
    <v>347362</v>
    <v>National Stock Exchange of India</v>
    <v>XNSE</v>
    <v>XNSE</v>
    <v>Maker Chambers IV, Nariman Point, MUMBAI, MAHARASHTRA, 400021 IN</v>
    <v>2961.8</v>
    <v>Oil &amp; Gas</v>
    <v>Stock</v>
    <v>45551.52375</v>
    <v>0</v>
    <v>2929.5</v>
    <v>19928240000000</v>
    <v>RELIANCE INDUSTRIES LIMITED</v>
    <v>RELIANCE INDUSTRIES LIMITED</v>
    <v>2955.1</v>
    <v>28.883299999999998</v>
    <v>2945.25</v>
    <v>2942.7</v>
    <v>2393.9</v>
    <v>6766643000</v>
    <v>RELIANCE</v>
    <v>RELIANCE INDUSTRIES LIMITED (XNSE:RELIANCE)</v>
    <v>2740887</v>
    <v>6520290</v>
    <v>1973</v>
  </rv>
  <rv s="2">
    <v>1</v>
  </rv>
  <rv s="0">
    <v>https://www.bing.com/financeapi/forcetrigger?t=ahkau2&amp;q=XNSE%3aTCS&amp;form=skydnc</v>
    <v>Learn more on Bing</v>
  </rv>
  <rv s="3">
    <v>en-US</v>
    <v>ahkau2</v>
    <v>268435456</v>
    <v>1</v>
    <v>Powered by Refinitiv</v>
    <v>5</v>
    <v>TATA CONSULTANCY SERVICES LIMITED (XNSE:TCS)</v>
    <v>2</v>
    <v>6</v>
    <v>Finance</v>
    <v>7</v>
    <v>4592.25</v>
    <v>3295.73</v>
    <v>0.60360000000000003</v>
    <v>-9.35</v>
    <v>-2.0669999999999998E-3</v>
    <v>INR</v>
    <v>Tata Consultancy Services Limited (TCS) is an India-based company engaged in providing information technology (IT) services, consulting, and business solutions The business segments include Banking, Financial Services and Insurance; Manufacturing; Consumer Business; Communication, Media and Technology; Life Sciences and Healthcare and Others such as Energy, Resources and Utilities, s-Governance and Products. The Company’s products include TCS ADD, TCS BaNCS, TCS BFSI Platforms, TCS CHROMA, TCS Customer Intelligence &amp; Insights, TCS ERP on Cloud, TCS Intelligent Urban Exchange, Quartz-The Smart Ledgers, Jile, TCS Optumera, TCS TwinX, TCS TAP and TCS OmniStore. Its services portfolio consists of Artificial Intelligence, Cloud, Cognitive Business Operations, Consulting, Cybersecurity, Data and Analytics, Enterprise Solutions, Internet of Things (IoT) and Digital Engineering, TCS Interactive, TCS and AWS Cloud, TCS Enterprise Cloud, TCS and Google Cloud, TCS and Microsoft Cloud and others.</v>
    <v>606998</v>
    <v>National Stock Exchange of India</v>
    <v>XNSE</v>
    <v>XNSE</v>
    <v>9th Floor, Nirmal Building, Nariman Point, MUMBAI, MAHARASHTRA, 400021 IN</v>
    <v>4546.05</v>
    <v>Software &amp; IT Services</v>
    <v>Stock</v>
    <v>45551.523761574077</v>
    <v>3</v>
    <v>4494.45</v>
    <v>16363160000000</v>
    <v>TATA CONSULTANCY SERVICES LIMITED</v>
    <v>TATA CONSULTANCY SERVICES LIMITED</v>
    <v>4527</v>
    <v>34.977800000000002</v>
    <v>4522.6000000000004</v>
    <v>4513.25</v>
    <v>3618087000</v>
    <v>TCS</v>
    <v>TATA CONSULTANCY SERVICES LIMITED (XNSE:TCS)</v>
    <v>1155120</v>
    <v>1563470</v>
    <v>1995</v>
  </rv>
  <rv s="2">
    <v>4</v>
  </rv>
  <rv s="0">
    <v>https://www.bing.com/financeapi/forcetrigger?t=ahicim&amp;q=XNSE%3aINFY&amp;form=skydnc</v>
    <v>Learn more on Bing</v>
  </rv>
  <rv s="3">
    <v>en-US</v>
    <v>ahicim</v>
    <v>268435456</v>
    <v>1</v>
    <v>Powered by Refinitiv</v>
    <v>5</v>
    <v>INFOSYS LIMITED (XNSE:INFY)</v>
    <v>2</v>
    <v>6</v>
    <v>Finance</v>
    <v>7</v>
    <v>1975.75</v>
    <v>1344.08</v>
    <v>0.78239999999999998</v>
    <v>6.15</v>
    <v>3.1630000000000004E-3</v>
    <v>INR</v>
    <v>Infosys Limited is an India-based company, which provides consulting, technology, outsourcing and digital services. Its segments include Financial Services; Retail; Communication; Energy, Utilities, Resources and Services; Manufacturing; Hi-Tech; Life Sciences and All other segments. All other segments represent the operating segments of businesses in India, Japan, China, Infosys Public Services and other enterprises in public services. Its core services primarily include application management services, proprietary application development services, independent validation solutions, product engineering and management, infrastructure management services, traditional enterprise application implementation, support and integration services. Its products and platforms include Finacle, Edge Suite of products, Panaya platform, Infosys Equinox, Infosys Helix, Infosys Applied AI, Infosys Cortex, Stater digital platform, Infosys McCamish and others. It also owns Danske Bank’s IT center in India.</v>
    <v>315332</v>
    <v>National Stock Exchange of India</v>
    <v>XNSE</v>
    <v>XNSE</v>
    <v>Electronics City Hosur Rd, BANGALORE, KARNATAKA, 560100 IN</v>
    <v>1952</v>
    <v>Software &amp; IT Services</v>
    <v>Stock</v>
    <v>45551.523738425924</v>
    <v>6</v>
    <v>1933.05</v>
    <v>8052245000000</v>
    <v>INFOSYS LIMITED</v>
    <v>INFOSYS LIMITED</v>
    <v>1945.75</v>
    <v>30.049199999999999</v>
    <v>1944.1</v>
    <v>1950.25</v>
    <v>4141888000</v>
    <v>INFY</v>
    <v>INFOSYS LIMITED (XNSE:INFY)</v>
    <v>1570181</v>
    <v>5436970</v>
    <v>1981</v>
  </rv>
  <rv s="2">
    <v>7</v>
  </rv>
  <rv s="0">
    <v>https://www.bing.com/financeapi/forcetrigger?t=ahi3jc&amp;q=XNSE%3aHDFCBANK&amp;form=skydnc</v>
    <v>Learn more on Bing</v>
  </rv>
  <rv s="3">
    <v>en-US</v>
    <v>ahi3jc</v>
    <v>268435456</v>
    <v>1</v>
    <v>Powered by Refinitiv</v>
    <v>5</v>
    <v>HDFC BANK LIMITED (XNSE:HDFCBANK)</v>
    <v>2</v>
    <v>6</v>
    <v>Finance</v>
    <v>7</v>
    <v>1794</v>
    <v>1363.55</v>
    <v>1.1214</v>
    <v>5</v>
    <v>3.0009999999999998E-3</v>
    <v>INR</v>
    <v>HDFC Bank Limited (the Bank) is a private bank. The Bank, together with its subsidiaries, is engaged in providing a range of banking and financial services, including retail banking, wholesale banking, treasury operations, insurance, asset management, stockbroking and other financial services businesses. Its segment includes treasury, retail banking, wholesale banking, and other banking services. The treasury segment consists of net interest earnings from the Bank’s investment portfolio, money market borrowing and lending, gains or losses on investment operations. The retail banking segment consists of digital banking and other retail banking. The wholesale banking segment provides loans, non-fund facilities and transaction services to corporates, emerging corporates, public sector units, government bodies, and others. The other banking business segment includes parabanking activities such as credit cards, debit cards, third party product distribution, and the associated costs.</v>
    <v>213069</v>
    <v>National Stock Exchange of India</v>
    <v>XNSE</v>
    <v>XNSE</v>
    <v>'Hdfc Bank House', Senapati Bapat Road, Lower Parel (West), Mumbai India, MUMBAI, MAHARASHTRA, 400013 IN</v>
    <v>1677.8</v>
    <v>Banking Services</v>
    <v>Stock</v>
    <v>45551.523738425924</v>
    <v>9</v>
    <v>1664.05</v>
    <v>12704910000000</v>
    <v>HDFC BANK LIMITED</v>
    <v>HDFC BANK LIMITED</v>
    <v>1667</v>
    <v>18.595099999999999</v>
    <v>1665.95</v>
    <v>1670.95</v>
    <v>7626228000</v>
    <v>HDFCBANK</v>
    <v>HDFC BANK LIMITED (XNSE:HDFCBANK)</v>
    <v>7586410</v>
    <v>13691600</v>
    <v>1994</v>
  </rv>
  <rv s="2">
    <v>10</v>
  </rv>
  <rv s="0">
    <v>https://www.bing.com/financeapi/forcetrigger?t=ahju6h&amp;q=XNSE%3aSBIN&amp;form=skydnc</v>
    <v>Learn more on Bing</v>
  </rv>
  <rv s="4">
    <v>en-US</v>
    <v>ahju6h</v>
    <v>268435456</v>
    <v>1</v>
    <v>Powered by Refinitiv</v>
    <v>8</v>
    <v>State Bank of India (XNSE:SBIN)</v>
    <v>2</v>
    <v>9</v>
    <v>Finance</v>
    <v>7</v>
    <v>912</v>
    <v>543.20000000000005</v>
    <v>1.3517999999999999</v>
    <v>-5.3</v>
    <v>-6.7020000000000005E-3</v>
    <v>INR</v>
    <v>State Bank of India is an India-based banking and financial services provider. The Company is engaged in providing a wide range of products and services to individuals, commercial enterprises, corporates, public bodies and institutional customers. The Company's segments include Treasury, Corporate/Wholesale Banking, Retail Banking, Insurance Business and Other Banking Business. The Treasury segment includes investment portfolio and trading in foreign exchange contracts and derivative contracts. The Corporate/Wholesale Banking segment comprises the lending activities of corporate accounts group, commercial clients group and stressed assets resolution group. These include providing loans and transaction services to corporate and institutional clients and further include non-treasury operations of foreign offices/entities. The Retail Banking Segment is engaged in personal banking activities including lending activities to corporate customers having banking relations with its branches.</v>
    <v>232296</v>
    <v>National Stock Exchange of India</v>
    <v>XNSE</v>
    <v>XNSE</v>
    <v>Corporate Centre,14th Floor, State Bank Bhavan, Madame Cama Marg, MUMBAI, MAHARASHTRA, 400021 IN</v>
    <v>795</v>
    <v>Banking Services</v>
    <v>Stock</v>
    <v>45551.52375</v>
    <v>12</v>
    <v>784.4</v>
    <v>7058030000000</v>
    <v>State Bank of India</v>
    <v>State Bank of India</v>
    <v>790.85</v>
    <v>10.344200000000001</v>
    <v>790.85</v>
    <v>785.55</v>
    <v>8924612000</v>
    <v>SBIN</v>
    <v>State Bank of India (XNSE:SBIN)</v>
    <v>9553736</v>
    <v>16650420</v>
  </rv>
  <rv s="2">
    <v>13</v>
  </rv>
  <rv s="0">
    <v>https://www.bing.com/financeapi/forcetrigger?t=ahh2gh&amp;q=XNSE%3aAXISBANK&amp;form=skydnc</v>
    <v>Learn more on Bing</v>
  </rv>
  <rv s="3">
    <v>en-US</v>
    <v>ahh2gh</v>
    <v>268435456</v>
    <v>1</v>
    <v>Powered by Refinitiv</v>
    <v>5</v>
    <v>Axis Bank Limited (XNSE:AXISBANK)</v>
    <v>2</v>
    <v>6</v>
    <v>Finance</v>
    <v>7</v>
    <v>1339.65</v>
    <v>951.4</v>
    <v>1.5045999999999999</v>
    <v>13.6</v>
    <v>1.1171E-2</v>
    <v>INR</v>
    <v>Axis Bank Limited (the Bank) is an India-based company that is engaged in banking and financial services. The Bank's segments include Treasury, Retail Banking, Corporate/Wholesale Banking and Other Banking Business. The Treasury segment includes investments in sovereign and corporate debt, equity and mutual funds, trading operations, derivative trading and foreign exchange operations on the proprietary account and for customers. The Retail Banking segment offers liability products, card services, Internet banking, mobile banking, ATM services, depository, financial advisory services and NRI services. The Corporate/Wholesale Banking segment includes corporate relationships not included under Retail Banking, corporate advisory services, placements and syndication, project appraisals, capital market related services and cash management services. Its Other Banking Business segment includes para banking activities like third party product distribution and other banking transactions.</v>
    <v>104332</v>
    <v>National Stock Exchange of India</v>
    <v>XNSE</v>
    <v>XNSE</v>
    <v>Axis House, C-2, Wadia International Centre, C-2, Wadia International Centre, Pandurang Budhkar Marg, Worli, MUMBAI, MAHARASHTRA, 400025 IN</v>
    <v>1234</v>
    <v>Banking Services</v>
    <v>Stock</v>
    <v>45551.523738425924</v>
    <v>15</v>
    <v>1215</v>
    <v>3764996000000</v>
    <v>Axis Bank Limited</v>
    <v>Axis Bank Limited</v>
    <v>1222</v>
    <v>14.170400000000001</v>
    <v>1217.45</v>
    <v>1231.05</v>
    <v>3092526000</v>
    <v>AXISBANK</v>
    <v>Axis Bank Limited (XNSE:AXISBANK)</v>
    <v>4039284</v>
    <v>7177050</v>
    <v>1993</v>
  </rv>
  <rv s="2">
    <v>16</v>
  </rv>
  <rv s="0">
    <v>https://www.bing.com/financeapi/forcetrigger?t=ahkok2&amp;q=XNSE%3aWIPRO&amp;form=skydnc</v>
    <v>Learn more on Bing</v>
  </rv>
  <rv s="3">
    <v>en-US</v>
    <v>ahkok2</v>
    <v>268435456</v>
    <v>1</v>
    <v>Powered by Refinitiv</v>
    <v>5</v>
    <v>WIPRO LIMITED (XNSE:WIPRO)</v>
    <v>2</v>
    <v>6</v>
    <v>Finance</v>
    <v>7</v>
    <v>579.9</v>
    <v>375.05</v>
    <v>0.64859999999999995</v>
    <v>1.3</v>
    <v>2.3610000000000003E-3</v>
    <v>INR</v>
    <v>Wipro Limited is a technology services and consulting company. The Company operates through two segments: Information Technology (IT) Services, and IT Products. IT Services segment provides a range of IT and IT enabled services which include digital strategy advisory, customer centric design, technology consulting, IT consulting, custom application design, re-engineering and maintenance, systems integration, package implementation, cloud and infrastructure services, business process services, cloud, mobility and analytics services, research and development and hardware and software design. The IT Products segment provides a range of third-party IT products, which allows it to offer IT system integration services. These products include computing, platforms and storage, networking solutions, and software products. Its services include Applications, Artificial Intelligence, Business Process, Cloud, Consulting, Data &amp; Analytics, Digital Experiences, Engineering, and Sustainability.</v>
    <v>234391</v>
    <v>National Stock Exchange of India</v>
    <v>XNSE</v>
    <v>XNSE</v>
    <v>Survey #76P &amp; #80P Doddakanahalli Villag, Varthur Hobli Sarjapur Rd Bangalore, BANGALORE, KARNATAKA, 560035 IN</v>
    <v>556.85</v>
    <v>Software &amp; IT Services</v>
    <v>Stock</v>
    <v>45551.523761574077</v>
    <v>18</v>
    <v>549</v>
    <v>2877014000000</v>
    <v>WIPRO LIMITED</v>
    <v>WIPRO LIMITED</v>
    <v>553</v>
    <v>25.9617</v>
    <v>550.6</v>
    <v>551.9</v>
    <v>5225233000</v>
    <v>WIPRO</v>
    <v>WIPRO LIMITED (XNSE:WIPRO)</v>
    <v>5544289</v>
    <v>8000570</v>
    <v>1945</v>
  </rv>
  <rv s="2">
    <v>19</v>
  </rv>
  <rv s="0">
    <v>https://www.bing.com/financeapi/forcetrigger?t=ahi3dm&amp;q=XNSE%3aHCLTECH&amp;form=skydnc</v>
    <v>Learn more on Bing</v>
  </rv>
  <rv s="3">
    <v>en-US</v>
    <v>ahi3dm</v>
    <v>268435456</v>
    <v>1</v>
    <v>Powered by Refinitiv</v>
    <v>5</v>
    <v>HCL TECHNOLOGIES LIMITED (XNSE:HCLTECH)</v>
    <v>2</v>
    <v>6</v>
    <v>Finance</v>
    <v>7</v>
    <v>1824.25</v>
    <v>1208.55</v>
    <v>0.92810000000000004</v>
    <v>-0.95</v>
    <v>-5.241E-4</v>
    <v>INR</v>
    <v>HCL Technologies Limited is a technology company. It is engaged in providing a range of information technology (IT) and business services, engineering and research and development (R&amp;D) services and software products and IP-led offerings. Its segments include IT and Business services, Engineering and R&amp;D services, and HCL Software. IT and Business Services segment provide a comprehensive portfolio of IT and Business Services, such as application, infrastructure and digital process operations) and digital transformation services enabled by digital and analytics, IoTWoRKs, Cloud native and Cybersecurity solutions including products developed within these businesses. Engineering and R&amp;D Services provides engineering services and solutions across software, embedded, mechanical, VLSI and platform engineering that support the end-to-end lifecycle of products both hardware and software across diverse industries. HCL Software segment provides modernized software products and IP-led offerings.</v>
    <v>227481</v>
    <v>National Stock Exchange of India</v>
    <v>XNSE</v>
    <v>XNSE</v>
    <v>Technology Hub, SEZ, Plot No. 3A, Sector 126, NOIDA, UTTAR PRADESH, 201304 IN</v>
    <v>1824.25</v>
    <v>Software &amp; IT Services</v>
    <v>Stock</v>
    <v>45551.523738425924</v>
    <v>21</v>
    <v>1808.2</v>
    <v>4905679000000</v>
    <v>HCL TECHNOLOGIES LIMITED</v>
    <v>HCL TECHNOLOGIES LIMITED</v>
    <v>1819</v>
    <v>29.9421</v>
    <v>1812.8</v>
    <v>1811.85</v>
    <v>2706133000</v>
    <v>HCLTECH</v>
    <v>HCL TECHNOLOGIES LIMITED (XNSE:HCLTECH)</v>
    <v>836199</v>
    <v>2685240</v>
    <v>1991</v>
  </rv>
  <rv s="2">
    <v>22</v>
  </rv>
  <rv s="0">
    <v>https://www.bing.com/financeapi/forcetrigger?t=ahkb6h&amp;q=XNSE%3aTECHM&amp;form=skydnc</v>
    <v>Learn more on Bing</v>
  </rv>
  <rv s="3">
    <v>en-US</v>
    <v>ahkb6h</v>
    <v>268435456</v>
    <v>1</v>
    <v>Powered by Refinitiv</v>
    <v>5</v>
    <v>TECH MAHINDRA LIMITED (XNSE:TECHM)</v>
    <v>2</v>
    <v>6</v>
    <v>Finance</v>
    <v>7</v>
    <v>1670</v>
    <v>1098.1500000000001</v>
    <v>0.95130000000000003</v>
    <v>-7.05</v>
    <v>-4.2570000000000004E-3</v>
    <v>INR</v>
    <v>Tech Mahindra Limited is an India-based provider of digital transformation, consulting and business re-engineering services and solutions. The Company operates through two segments: Information Technology (IT) Services and Business Processing Outsourcing (BPO). Its geographical segments include the Americas, Europe region, India and the Rest of the world. The Company’s products/services include telecom services, consulting, application outsourcing, infrastructure outsourcing, engineering services, business services group, platform solutions and mobile value-added services. The Company serves industries, including communications, manufacturing, technology, media and entertainment, banking, financial services and insurance, and retail, transport and logistics. The Company’s subsidiaries include Tech Mahindra Luxembourg S.a r.l., Yabx India Private Limited, Tech Mahindra Credit Solutions Inc, Tech Mahindra Technology Services LLC and Zen3 Infosolutions (America) Inc.</v>
    <v>145455</v>
    <v>National Stock Exchange of India</v>
    <v>XNSE</v>
    <v>XNSE</v>
    <v>Sharda Centre, Off Karve Road, PUNE, MAHARASHTRA, 411004 IN</v>
    <v>1670</v>
    <v>Software &amp; IT Services</v>
    <v>Stock</v>
    <v>45551.523761574077</v>
    <v>24</v>
    <v>1646.5</v>
    <v>1619969000000</v>
    <v>TECH MAHINDRA LIMITED</v>
    <v>TECH MAHINDRA LIMITED</v>
    <v>1651.1</v>
    <v>57.977400000000003</v>
    <v>1656.05</v>
    <v>1649</v>
    <v>978212300</v>
    <v>TECHM</v>
    <v>TECH MAHINDRA LIMITED (XNSE:TECHM)</v>
    <v>1060407</v>
    <v>1835280</v>
    <v>1986</v>
  </rv>
  <rv s="2">
    <v>25</v>
  </rv>
  <rv s="0">
    <v>http://en.wikipedia.org/wiki/Public_domain</v>
    <v>Public domain</v>
  </rv>
  <rv s="0">
    <v>http://zh.wikipedia.org/wiki/ICICI银行</v>
    <v>Wikipedia</v>
  </rv>
  <rv s="5">
    <v>27</v>
    <v>28</v>
  </rv>
  <rv s="6">
    <v>14</v>
    <v>https://www.bing.com/th?id=AMMS_7a55564cbcf9b185c2bd50f7f3a85b23&amp;qlt=95</v>
    <v>29</v>
    <v>0</v>
    <v>https://www.bing.com/images/search?form=xlimg&amp;q=icici+bank</v>
    <v>Image of ICICI BANK LIMITED</v>
  </rv>
  <rv s="0">
    <v>https://www.bing.com/financeapi/forcetrigger?t=ahi877&amp;q=XNSE%3aICICIBANK&amp;form=skydnc</v>
    <v>Learn more on Bing</v>
  </rv>
  <rv s="7">
    <v>en-US</v>
    <v>ahi877</v>
    <v>268435456</v>
    <v>1</v>
    <v>Powered by Refinitiv</v>
    <v>10</v>
    <v>ICICI BANK LIMITED (XNSE:ICICIBANK)</v>
    <v>12</v>
    <v>13</v>
    <v>Finance</v>
    <v>7</v>
    <v>1265.5999999999999</v>
    <v>899</v>
    <v>1.3025</v>
    <v>12.5</v>
    <v>9.9970000000000007E-3</v>
    <v>INR</v>
    <v>ICICI Bank Limited (the Bank) is an India-based banking company. The Bank is engaged in providing a range of banking and financial services, including commercial banking and treasury operations. The Bank has six segments. Retail banking segment includes income from credit cards, debit cards, third party product distribution and the associated costs. Wholesale banking segment includes all advances to trusts, partnership firms, companies and statutory bodies. Treasury segment primarily includes the entire investment and derivative portfolio of the Bank. Other banking segment includes leasing operations and other items and the Bank’s banking subsidiaries, ICICI Bank UK PLC and ICICI Bank Canada. Life insurance segment represents the results of ICICI Prudential Life Insurance Company Limited. Others segment includes ICICI Home Finance Company Limited, ICICI Venture Funds Management Company Limited and others. The Bank’s geographical segments: Domestic operations, and Foreign operations.</v>
    <v>135900</v>
    <v>National Stock Exchange of India</v>
    <v>XNSE</v>
    <v>XNSE</v>
    <v>ICICI Bank Towers, Bandra-Kurla Complex, MUMBAI, MAHARASHTRA, 400051 IN</v>
    <v>1265.5999999999999</v>
    <v>30</v>
    <v>Banking Services</v>
    <v>Stock</v>
    <v>45551.523738425924</v>
    <v>31</v>
    <v>1244.7</v>
    <v>8807614000000</v>
    <v>ICICI BANK LIMITED</v>
    <v>ICICI BANK LIMITED</v>
    <v>1251</v>
    <v>19.544</v>
    <v>1250.3499999999999</v>
    <v>1262.8499999999999</v>
    <v>7044119000</v>
    <v>ICICIBANK</v>
    <v>ICICI BANK LIMITED (XNSE:ICICIBANK)</v>
    <v>8973335</v>
    <v>13110620</v>
    <v>1994</v>
  </rv>
  <rv s="2">
    <v>32</v>
  </rv>
  <rv s="0">
    <v>https://www.bing.com/financeapi/forcetrigger?t=ahj9zr&amp;q=XNSE%3aONGC&amp;form=skydnc</v>
    <v>Learn more on Bing</v>
  </rv>
  <rv s="3">
    <v>en-US</v>
    <v>ahj9zr</v>
    <v>268435456</v>
    <v>1</v>
    <v>Powered by Refinitiv</v>
    <v>5</v>
    <v>OIL AND NATURAL GAS CORPORATION LIMITED (XNSE:ONGC)</v>
    <v>2</v>
    <v>6</v>
    <v>Finance</v>
    <v>7</v>
    <v>345</v>
    <v>179.9</v>
    <v>1.0274000000000001</v>
    <v>1.05</v>
    <v>3.6030000000000003E-3</v>
    <v>INR</v>
    <v>Oil and Natural Gas Corporation Limited is an India-based crude oil and natural gas company. The Company is engaged in exploration, development and production of crude oil, natural gas and value-added products in India and acquisition of oil and gas acreages outside India for exploration, development and production, downstream (Refining and marketing of petroleum products), Petrochemicals, Power Generation, liquefied natural gas (LNG) supply, Pipeline Transportation, special economic zone (SEZ) development, Helicopter services, Manufacturing of Ethanol and Sugar, Green and Renewable energy business. Its segment includes Exploration and Production, and Refining and Marketing. Its geographical segments consist of India, which includes offshore and onshore, and Outside India. Its subsidiaries include Mangalore Refinery and Petrochemicals Limited, Hindustan Petroleum Corporation Limited, ONGC Videsh Limited, Petronet MHB Limited, ONGC Green Limited, and HPCL Biofuels Limited, among others.</v>
    <v>25847</v>
    <v>National Stock Exchange of India</v>
    <v>XNSE</v>
    <v>XNSE</v>
    <v>Deendayal Urja Bhawan,, 5A, Nelson Mandela Marg, Vasant Kunj, NEW DELHI, DELHI, 110070 IN</v>
    <v>295.39999999999998</v>
    <v>Oil &amp; Gas</v>
    <v>Stock</v>
    <v>45551.52375</v>
    <v>34</v>
    <v>291.35000000000002</v>
    <v>3666522000000</v>
    <v>OIL AND NATURAL GAS CORPORATION LIMITED</v>
    <v>OIL AND NATURAL GAS CORPORATION LIMITED</v>
    <v>294.8</v>
    <v>8.1029999999999998</v>
    <v>291.45</v>
    <v>292.5</v>
    <v>12580280000</v>
    <v>ONGC</v>
    <v>OIL AND NATURAL GAS CORPORATION LIMITED (XNSE:ONGC)</v>
    <v>10971110</v>
    <v>21466320</v>
    <v>1993</v>
  </rv>
  <rv s="2">
    <v>35</v>
  </rv>
  <rv s="0">
    <v>https://www.bing.com/financeapi/forcetrigger?t=ahidf2&amp;q=XNSE%3aIOC&amp;form=skydnc</v>
    <v>Learn more on Bing</v>
  </rv>
  <rv s="3">
    <v>en-US</v>
    <v>ahidf2</v>
    <v>268435456</v>
    <v>1</v>
    <v>Powered by Refinitiv</v>
    <v>5</v>
    <v>INDIAN OIL CORPORATION LIMITED (XNSE:IOC)</v>
    <v>2</v>
    <v>6</v>
    <v>Finance</v>
    <v>7</v>
    <v>196.8</v>
    <v>85.5</v>
    <v>0.88229999999999997</v>
    <v>-1.37</v>
    <v>-7.9100000000000004E-3</v>
    <v>INR</v>
    <v>Indian Oil Corporation Limited is an India-based oil company. The Company's segments include Petroleum Products, Petrochemicals and Other Business Activities. Its Other Business Activities segment includes the gas, oil and gas exploration activities, explosives and cryogenic business, and wind mill and solar power generation. Its business interests span the entire hydrocarbon value-chain, ranging from refining, pipeline transportation and marketing, to exploration and production of crude oil and gas, petrochemicals, gas marketing, alternative energy sources and globalization of downstream operations. It has a network of oil depots and terminals, aviation fueling stations, liquid petroleum gas (LPG) bottling, and plants lube blending plants. It owns and operates approximately nine refineries across India. Its subsidiaries include Chennai Petroleum Corporation Limited, IndianOil (Mauritius) Limited, Lanka IOC PLC, IOC Middle East FZE, IOC Sweden AB, and IndOil Global B.V., among others.</v>
    <v>30321</v>
    <v>National Stock Exchange of India</v>
    <v>XNSE</v>
    <v>XNSE</v>
    <v>3079/3, Sadiq Nagar,, J B Tito Marg, NEW DELHI, DELHI, 110049 IN</v>
    <v>174.11</v>
    <v>Oil &amp; Gas</v>
    <v>Stock</v>
    <v>45551.523738425924</v>
    <v>37</v>
    <v>171.59</v>
    <v>2445657000000</v>
    <v>INDIAN OIL CORPORATION LIMITED</v>
    <v>INDIAN OIL CORPORATION LIMITED</v>
    <v>173.8</v>
    <v>7.6740000000000004</v>
    <v>173.19</v>
    <v>171.82</v>
    <v>14121240000</v>
    <v>IOC</v>
    <v>INDIAN OIL CORPORATION LIMITED (XNSE:IOC)</v>
    <v>8492383</v>
    <v>23393370</v>
    <v>1959</v>
  </rv>
  <rv s="2">
    <v>38</v>
  </rv>
  <rv s="0">
    <v>https://www.bing.com/financeapi/forcetrigger?t=ahh9h7&amp;q=XNSE%3aBPCL&amp;form=skydnc</v>
    <v>Learn more on Bing</v>
  </rv>
  <rv s="3">
    <v>en-US</v>
    <v>ahh9h7</v>
    <v>268435456</v>
    <v>1</v>
    <v>Powered by Refinitiv</v>
    <v>5</v>
    <v>BHARAT PETROLEUM CORPORATION LIMITED (XNSE:BPCL)</v>
    <v>2</v>
    <v>6</v>
    <v>Finance</v>
    <v>7</v>
    <v>367.2</v>
    <v>165.73</v>
    <v>1.1109</v>
    <v>-1.65</v>
    <v>-4.8199999999999996E-3</v>
    <v>INR</v>
    <v>Bharat Petroleum Corporation Limited is an India-based company, which is engaged in the business of refining of crude oil and marketing of petroleum products. The Company's businesses include fuels and services, Bharatgas, MAK lubricants, aviation services, gas, industrial and commercial, international trade, proficiency testing, and pipelines. It has a variety of product offerings like petrol, diesel, automotive liquefied petroleum gas (LPG) and compressed natural gas (CNG) along with premium petrol products like Speed and Speed 97. It offers specialized fuel station formats like Ghar, Highway Star, Pure for Sure, and other such services. MAK Lubricants provides lubricants and greases in India and international markets. It has refineries in Mumbai, Kochi and Bina, LPG bottling plants and lube blending plants at various locations. The Company's marketing infrastructure includes a network of installations, depots, retail outlets, aviation fueling stations and LPG distributors.</v>
    <v>8508</v>
    <v>National Stock Exchange of India</v>
    <v>XNSE</v>
    <v>XNSE</v>
    <v>Bharat Bhavan, 4 &amp; 6, Currimbhoy Road, Ballard Estate, P. B. No. 688, MUMBAI, MAHARASHTRA, 400001 IN</v>
    <v>344.9</v>
    <v>Oil &amp; Gas</v>
    <v>Stock</v>
    <v>45551.523738425924</v>
    <v>40</v>
    <v>340</v>
    <v>1485070000000</v>
    <v>BHARAT PETROLEUM CORPORATION LIMITED</v>
    <v>BHARAT PETROLEUM CORPORATION LIMITED</v>
    <v>344.9</v>
    <v>8.7134999999999998</v>
    <v>342.3</v>
    <v>340.65</v>
    <v>4338505000</v>
    <v>BPCL</v>
    <v>BHARAT PETROLEUM CORPORATION LIMITED (XNSE:BPCL)</v>
    <v>4850244</v>
    <v>13453170</v>
    <v>1952</v>
  </rv>
  <rv s="2">
    <v>41</v>
  </rv>
  <rv s="8">
    <fb>45428</fb>
    <v>15</v>
  </rv>
  <rv s="8">
    <fb>1460.25</fb>
    <v>16</v>
  </rv>
  <rv s="8">
    <fb>1139.3</fb>
    <v>16</v>
  </rv>
  <rv s="0">
    <v>https://www.bing.com/financeapi/forcetrigger?t=ahi62w&amp;q=XNSE%3aHINDUNILVR&amp;form=skydnc</v>
    <v>Learn more on Bing</v>
  </rv>
  <rv s="3">
    <v>en-US</v>
    <v>ahi62w</v>
    <v>268435456</v>
    <v>1</v>
    <v>Powered by Refinitiv</v>
    <v>5</v>
    <v>HINDUSTAN UNILEVER LIMITED (XNSE:HINDUNILVR)</v>
    <v>2</v>
    <v>6</v>
    <v>Finance</v>
    <v>7</v>
    <v>2963.4</v>
    <v>2172.0500000000002</v>
    <v>0.2011</v>
    <v>-65.849999999999994</v>
    <v>-2.2452E-2</v>
    <v>INR</v>
    <v>Hindustan Unilever Limited is an India-based consumer goods company. The Company operates through five segments: Beauty &amp; Wellbeing, Personal Care, Home Care, Nutrition, and Ice Cream. Its Beauty &amp; Wellbeing segment is engaged in the sales of hair care (shampoo, conditioner, styling), skin care (face, hand, and body moisturizers) and includes Prestige Beauty and Health &amp; Wellbeing. Its Personal Care segment is engaged in the sales of skin cleansing (soap, shower), deodorant and oral care (toothpaste, toothbrush, mouthwash) products. Its Home Care segment is engaged in the sales of fabric care (washing powders and liquids, rinse conditioners) and a wide range of cleaning products. Its Nutrition segment is engaged in the sales of scratch cooking aids (soups, bouillons, seasonings), dressings (mayonnaise, ketchup) and tea products. Its Ice Cream segment is engaged in the sale of ice cream products. Its Home Care brands include Domex, Comfort, Surf excel, and others.</v>
    <v>19427</v>
    <v>National Stock Exchange of India</v>
    <v>XNSE</v>
    <v>XNSE</v>
    <v>Unilever House,, B D Sawant Marg, Chakala,, Andheri (E), MUMBAI, MAHARASHTRA, 400099 IN</v>
    <v>2910</v>
    <v>Personal &amp; Household Products &amp; Services</v>
    <v>Stock</v>
    <v>45551.523738425924</v>
    <v>46</v>
    <v>2807.4</v>
    <v>6891234000000</v>
    <v>HINDUSTAN UNILEVER LIMITED</v>
    <v>HINDUSTAN UNILEVER LIMITED</v>
    <v>2910</v>
    <v>65.101900000000001</v>
    <v>2932.95</v>
    <v>2867.1</v>
    <v>2349591000</v>
    <v>HINDUNILVR</v>
    <v>HINDUSTAN UNILEVER LIMITED (XNSE:HINDUNILVR)</v>
    <v>1489057</v>
    <v>1938850</v>
    <v>1933</v>
  </rv>
  <rv s="2">
    <v>47</v>
  </rv>
  <rv s="0">
    <v>https://www.bing.com/financeapi/forcetrigger?t=ahj63m&amp;q=XNSE%3aNESTLEIND&amp;form=skydnc</v>
    <v>Learn more on Bing</v>
  </rv>
  <rv s="3">
    <v>en-US</v>
    <v>ahj63m</v>
    <v>268435456</v>
    <v>1</v>
    <v>Powered by Refinitiv</v>
    <v>5</v>
    <v>NESTLE INDIA LIMITED (XNSE:NESTLEIND)</v>
    <v>2</v>
    <v>6</v>
    <v>Finance</v>
    <v>7</v>
    <v>2769.3</v>
    <v>2187.34</v>
    <v>0.32040000000000002</v>
    <v>18.2</v>
    <v>7.1899999999999993E-3</v>
    <v>INR</v>
    <v>Nestle India Limited is an India-based company that is engaged in the food business. The Company's product categories include milk products and nutrition, prepared dishes and cooking aids, powdered and liquid beverages, and confectionery. Its milk and nutrition products include dairy whitener, condensed milk, ultra heat treatment milk, yoghurt, maternal and infant formula, baby foods, and health care nutrition. Its dishes and cooking aid products include noodles, sauces, seasonings, pasta, cereals and pet food. Its powdered and liquid beverages include instant coffee, instant tea and ready to drink beverages. The Company's confectionery products include bar count lines, tablets and sugar confectionery. The Company's brands include NESCAFE, MAGGI, MILKYBAR, KIT KAT, BAR-ONE, MILKMAID, GERBER and NESTEA. Its coffee products include NESCAFE Classic, NESCAFE Sunrise and NESCAFE GOLD. Its pet food portfolio includes PURINA Friskies and PURINA Fancy Feast in the dry and wet cat food range.</v>
    <v>8736</v>
    <v>National Stock Exchange of India</v>
    <v>XNSE</v>
    <v>XNSE</v>
    <v>Nestle House, Jacaranda Marg M Block, DLF City Phase II, National Highway 8, GURGAON, HARYANA, 122002 IN</v>
    <v>2555.6</v>
    <v>Food &amp; Tobacco</v>
    <v>Stock</v>
    <v>45551.52375</v>
    <v>49</v>
    <v>2500</v>
    <v>2440668000000</v>
    <v>NESTLE INDIA LIMITED</v>
    <v>NESTLE INDIA LIMITED</v>
    <v>2530</v>
    <v>75.7727</v>
    <v>2531.4</v>
    <v>2549.6</v>
    <v>964157200</v>
    <v>NESTLEIND</v>
    <v>NESTLE INDIA LIMITED (XNSE:NESTLEIND)</v>
    <v>394397</v>
    <v>969520</v>
    <v>1959</v>
  </rv>
  <rv s="2">
    <v>50</v>
  </rv>
  <rv s="0">
    <v>https://www.bing.com/financeapi/forcetrigger?t=ahie2w&amp;q=XNSE%3aITC&amp;form=skydnc</v>
    <v>Learn more on Bing</v>
  </rv>
  <rv s="3">
    <v>en-US</v>
    <v>ahie2w</v>
    <v>268435456</v>
    <v>1</v>
    <v>Powered by Refinitiv</v>
    <v>5</v>
    <v>ITC LIMITED (XNSE:ITC)</v>
    <v>2</v>
    <v>6</v>
    <v>Finance</v>
    <v>7</v>
    <v>520.5</v>
    <v>399.35</v>
    <v>0.63360000000000005</v>
    <v>-2.75</v>
    <v>-5.352E-3</v>
    <v>INR</v>
    <v>ITC Limited is an India-based holding company. The Company's segments include fast moving consumer goods (FMCG); Hotels; Paperboards, Paper and Packaging, and Agri Business. FMCG segment consists of cigarettes, cigars and others, such as education and stationery products, personal care products, safety matches and agarbattis, and branded packaged foods businesses, which include staples and meals, snacks, dairy and beverages, biscuits and cakes, chocolates, and coffee and confectionery. Paperboards, Paper and Packaging segment includes specialty paper and packaging, including flexibles. Agri Business segment includes Agri commodities such as wheat, rice, spices, coffee, soya and leaf tobacco. Hotel segment has over 120 properties under six distinctive brands: ITC Hotels in the luxury segment, Mementos in the luxury lifestyle segment, Welcomhotel and Storii in the premium segment, Fortune in the mid-market to upscale segment and WelcomHeritage in the leisure and heritage segment.</v>
    <v>24567</v>
    <v>National Stock Exchange of India</v>
    <v>XNSE</v>
    <v>XNSE</v>
    <v>Virginia House, 37 Jawaharlal Nehru Road, KOLKATA, WEST BENGAL, 700071 IN</v>
    <v>517</v>
    <v>Food &amp; Tobacco</v>
    <v>Stock</v>
    <v>45551.523738425924</v>
    <v>52</v>
    <v>509.7</v>
    <v>6425944000000</v>
    <v>ITC LIMITED</v>
    <v>ITC LIMITED</v>
    <v>515.9</v>
    <v>31.235900000000001</v>
    <v>513.85</v>
    <v>511.1</v>
    <v>12505490000</v>
    <v>ITC</v>
    <v>ITC LIMITED (XNSE:ITC)</v>
    <v>7531604</v>
    <v>12770840</v>
    <v>1910</v>
  </rv>
  <rv s="2">
    <v>53</v>
  </rv>
  <rv s="0">
    <v>https://www.bing.com/financeapi/forcetrigger?t=ahhhk2&amp;q=XNSE%3aDABUR&amp;form=skydnc</v>
    <v>Learn more on Bing</v>
  </rv>
  <rv s="3">
    <v>en-US</v>
    <v>ahhhk2</v>
    <v>268435456</v>
    <v>1</v>
    <v>Powered by Refinitiv</v>
    <v>5</v>
    <v>DABUR INDIA LIMITED (XNSE:DABUR)</v>
    <v>2</v>
    <v>6</v>
    <v>Finance</v>
    <v>7</v>
    <v>671.5</v>
    <v>489.2</v>
    <v>0.44130000000000003</v>
    <v>0.45</v>
    <v>6.8090000000000002E-4</v>
    <v>INR</v>
    <v>Dabur India Limited is a fast-moving consumer goods (FMCG) company. Its segments include Consumer care business, Food business, and Other segments. Its Consumer care business segment includes home care, personal care, and health care. Its Food business segment includes juices, beverages, and culinary. Its Other segments include Guar gum, pharma and others. Its product categories include hair care, oral care, health care, skin care, home care, energizers, cold and cough, digestives, and ethicals. Its health supplements portfolio includes Dabur Chyawanprash, Dabur Honey, Dabur Giloy Neem Juice with Tulsi, and others. Its oral care portfolio includes Dabur Red Paste, Dabur Meswak, Dabur Babool, and Dabur Herb'l. Its foods portfolio includes Real Fruit Power Juices, Real Activ 100% Juices, Hommade, and Real Milkshakes. Its skin care portfolio includes Fem, Oxylife, and Gulabari. Its ethicals portfolio includes Ashokarishta, Dashmularishta, Lavanbhaskar Churna, and Triphala Churna.</v>
    <v>5369</v>
    <v>National Stock Exchange of India</v>
    <v>XNSE</v>
    <v>XNSE</v>
    <v>Dabur Corporate Office,, Kaushambi, Sahibabad, Ghaziabad, GHAZIABAD, UTTAR PRADESH, 201010 IN</v>
    <v>667.85</v>
    <v>Personal &amp; Household Products &amp; Services</v>
    <v>Stock</v>
    <v>45551.523738425924</v>
    <v>55</v>
    <v>658.25</v>
    <v>1171321000000</v>
    <v>DABUR INDIA LIMITED</v>
    <v>DABUR INDIA LIMITED</v>
    <v>660</v>
    <v>62.528300000000002</v>
    <v>660.9</v>
    <v>661.35</v>
    <v>1772311000</v>
    <v>DABUR</v>
    <v>DABUR INDIA LIMITED (XNSE:DABUR)</v>
    <v>806885</v>
    <v>2792460</v>
    <v>1975</v>
  </rv>
  <rv s="2">
    <v>56</v>
  </rv>
  <rv s="0">
    <v>https://www.bing.com/financeapi/forcetrigger?t=ahiy5r&amp;q=XNSE%3aPGHL&amp;form=skydnc</v>
    <v>Learn more on Bing</v>
  </rv>
  <rv s="3">
    <v>en-US</v>
    <v>ahiy5r</v>
    <v>268435456</v>
    <v>1</v>
    <v>Powered by Refinitiv</v>
    <v>5</v>
    <v>PROCTER &amp; GAMBLE HEALTH LIMITED (XNSE:PGHL)</v>
    <v>2</v>
    <v>6</v>
    <v>Finance</v>
    <v>7</v>
    <v>5489.07</v>
    <v>4636.55</v>
    <v>0.6341</v>
    <v>-46.7</v>
    <v>-8.9720000000000008E-3</v>
    <v>INR</v>
    <v>Procter &amp; Gamble Health Limited is an India-based company that is primarily engaged in the manufacturing of pharmaceutical products. The Company is engaged in the manufacturing and marketing of over-the-counter products, vitamins, minerals, and supplements products for a healthy lifestyle. The Company’s brands include Cosome, Evion, Neurobion, Seven Seas, Nasivion, Polybion, and Livogen. Cosome is a medicine which is used to help relieve dry coughs and related congestion symptoms. Evion is a Vitamin E capsules. The Evion range has different variants with different levels of Vitamin E, such as Evion 400, Evion 200, and Evion 600. Neurobion offers a range of neurotropic B-Vitamins which are a combination to help treat nerve damage and regenerate the nerves to relieve symptoms. Nasivion Classic Nasal Spray starts working on a blocked nose in 25 seconds. Polybion is a brand that helps with release and hence supports an active life.</v>
    <v>1407</v>
    <v>National Stock Exchange of India</v>
    <v>XNSE</v>
    <v>XNSE</v>
    <v>Godrej One, 8Th Floor Pirojshanagar, Vikhroli (East) Mumbai, Eastern Express Highway, MUMBAI, MAHARASHTRA, 400079 IN</v>
    <v>5234.8999999999996</v>
    <v>Pharmaceuticals</v>
    <v>Stock</v>
    <v>45551.52375</v>
    <v>58</v>
    <v>5150</v>
    <v>86402270000</v>
    <v>PROCTER &amp; GAMBLE HEALTH LIMITED</v>
    <v>PROCTER &amp; GAMBLE HEALTH LIMITED</v>
    <v>5234.8999999999996</v>
    <v>42.682400000000001</v>
    <v>5205.1499999999996</v>
    <v>5158.45</v>
    <v>16599380</v>
    <v>PGHL</v>
    <v>PROCTER &amp; GAMBLE HEALTH LIMITED (XNSE:PGHL)</v>
    <v>5236</v>
    <v>12370</v>
    <v>1967</v>
  </rv>
  <rv s="2">
    <v>59</v>
  </rv>
  <rv s="8">
    <fb>45429</fb>
    <v>15</v>
  </rv>
  <rv s="8">
    <fb>1464.1</fb>
    <v>16</v>
  </rv>
  <rv s="8">
    <fb>1141.3499999999999</fb>
    <v>16</v>
  </rv>
  <rv s="0">
    <v>https://www.bing.com/financeapi/forcetrigger?t=ahiwa2&amp;q=XNSE%3aMARUTI&amp;form=skydnc</v>
    <v>Learn more on Bing</v>
  </rv>
  <rv s="3">
    <v>en-US</v>
    <v>ahiwa2</v>
    <v>268435456</v>
    <v>1</v>
    <v>Powered by Refinitiv</v>
    <v>5</v>
    <v>MARUTI SUZUKI INDIA LIMITED (XNSE:MARUTI)</v>
    <v>2</v>
    <v>6</v>
    <v>Finance</v>
    <v>7</v>
    <v>13680</v>
    <v>9737.65</v>
    <v>0.88480000000000003</v>
    <v>-27.05</v>
    <v>-2.196E-3</v>
    <v>INR</v>
    <v>Maruti Suzuki India Limited is engaged in the manufacturing, purchasing and sale of motor vehicles, components, and spare parts. The Company is focused on the business of manufacturing and sale of passenger and commercial vehicles. The Company’s vehicles are offered through three channels: NEXA, Arena, and Commercial. It also sells aftermarket parts and accessories under the brand name of Maruti Suzuki Genuine Parts, and Maruti Suzuki Genuine Accessories. The other activities of the Company comprise facilitation of pre-owned car sales, fleet management. and car financing. Its portfolio of Nexa products includes XL6, Ciaz, The New Age Baleno, Ignis, Grand Vitara, FRONX, Jimny, and Invicto. Its portfolio of Arena products includes Alto K10, Brezza, Celerio, WagonR, Swift, Dzire, S-Presso, Eeco, Dezire, and Ertiga. Its portfolio of Commercial products includes Super Carry and Eeco Cargo. Its service offerings include Maruti Suzuki Smart Finance, Maruti Suzuki Leasing, and more.</v>
    <v>18228</v>
    <v>National Stock Exchange of India</v>
    <v>XNSE</v>
    <v>XNSE</v>
    <v>1, Nelson Mandela Road,, Vasant Kunj,, NEW DELHI, DELHI, 110070 IN</v>
    <v>12364</v>
    <v>Automobiles &amp; Auto Parts</v>
    <v>Stock</v>
    <v>45551.52375</v>
    <v>64</v>
    <v>12256</v>
    <v>3872198000000</v>
    <v>MARUTI SUZUKI INDIA LIMITED</v>
    <v>MARUTI SUZUKI INDIA LIMITED</v>
    <v>12321.95</v>
    <v>26.286300000000001</v>
    <v>12316.05</v>
    <v>12289</v>
    <v>314402600</v>
    <v>MARUTI</v>
    <v>MARUTI SUZUKI INDIA LIMITED (XNSE:MARUTI)</v>
    <v>170114</v>
    <v>480100</v>
    <v>1981</v>
  </rv>
  <rv s="2">
    <v>65</v>
  </rv>
  <rv s="0">
    <v>https://www.bing.com/financeapi/forcetrigger?t=ahizgh&amp;q=XNSE%3aM%26M&amp;form=skydnc</v>
    <v>Learn more on Bing</v>
  </rv>
  <rv s="3">
    <v>en-US</v>
    <v>ahizgh</v>
    <v>268435456</v>
    <v>1</v>
    <v>Powered by Refinitiv</v>
    <v>5</v>
    <v>MAHINDRA AND MAHINDRA LIMITED (XNSE:M&amp;M)</v>
    <v>2</v>
    <v>6</v>
    <v>Finance</v>
    <v>7</v>
    <v>3013.5</v>
    <v>1450</v>
    <v>1.2687999999999999</v>
    <v>18.3</v>
    <v>6.6810000000000003E-3</v>
    <v>INR</v>
    <v>Mahindra and Mahindra Limited is an India-based company, which is engaged in offering farm equipment, utility vehicles, information technology and financial services. The Company’s segments include Automotive, Farm Equipment, Financial Services, and Industrial Businesses and Consumer Services. The Automotive segment comprises the sale of automobiles, spares, mobility solutions, construction equipment and related services. The Farm Equipment segment comprises the sale of tractors, implements, spares and related services. The Company offers a range of products and solutions, including sport utility vehicles (SUVs), pickups, commercial vehicles and tractors to electric vehicles, two-wheelers, and construction equipment. It serves industries, such as aerospace, aftermarket, agribusiness, automotive, boats, clean energy, consulting, construction equipment, defense, farm equipment, hospitality,insurance broking, logistics, power backup, retail, steel, real estate and infrastructure.</v>
    <v>24405</v>
    <v>National Stock Exchange of India</v>
    <v>XNSE</v>
    <v>XNSE</v>
    <v>Mahindra Towers,, Dr. G. M. Bhosale Marg,, Worli,, MUMBAI, MAHARASHTRA, 400018 IN</v>
    <v>2784.3</v>
    <v>Automobiles &amp; Auto Parts</v>
    <v>Stock</v>
    <v>45551.52375</v>
    <v>67</v>
    <v>2732.05</v>
    <v>3282067000000</v>
    <v>MAHINDRA AND MAHINDRA LIMITED</v>
    <v>MAHINDRA AND MAHINDRA LIMITED</v>
    <v>2740.2</v>
    <v>28.068200000000001</v>
    <v>2739.1</v>
    <v>2757.4</v>
    <v>1198228000</v>
    <v>M&amp;M</v>
    <v>MAHINDRA AND MAHINDRA LIMITED (XNSE:M&amp;M)</v>
    <v>1234752</v>
    <v>2192630</v>
    <v>1945</v>
  </rv>
  <rv s="2">
    <v>68</v>
  </rv>
  <rv s="0">
    <v>https://www.bing.com/financeapi/forcetrigger?t=ahk9xm&amp;q=XNSE%3aTATAMOTORS&amp;form=skydnc</v>
    <v>Learn more on Bing</v>
  </rv>
  <rv s="3">
    <v>en-US</v>
    <v>ahk9xm</v>
    <v>268435456</v>
    <v>1</v>
    <v>Powered by Refinitiv</v>
    <v>5</v>
    <v>TATA MOTORS LIMITED (XNSE:TATAMOTORS)</v>
    <v>2</v>
    <v>6</v>
    <v>Finance</v>
    <v>7</v>
    <v>1179</v>
    <v>606.42999999999995</v>
    <v>1.7559</v>
    <v>-3.7</v>
    <v>-3.7290000000000001E-3</v>
    <v>INR</v>
    <v>Tata Motors Limited is an India-based global automobile manufacturer of cars, utility vehicles, pick-ups, trucks, and buses, offering a range of integrated, smart, and e-mobility solutions. The Company's segments include Automotive and Others. The Automotive segment consists of four reportable sub-segments: Tata Commercial Vehicles, Tata Passenger Vehicles, Jaguar Land Rover and Vehicle Financing. Its automotive business includes all activities relating to development, design, manufacture, assembly and sale of vehicles including financing thereof, as well as sale of related parts, accessories and services. The Others segment consists of information technology services and insurance broking services. With operations in India, the United Kingdom, South Korea, Thailand, South Africa and Indonesia, the Company markets its vehicles in Africa, the Middle East, Latin America, Southeast Asia, and the South Asian Association for Regional Cooperation (SAARC) countries.</v>
    <v>91496</v>
    <v>National Stock Exchange of India</v>
    <v>XNSE</v>
    <v>XNSE</v>
    <v>A Block, Shivasagar Estate, Dr. Annie Besant Road, Worli, MUMBAI, MAHARASHTRA, 400018 IN</v>
    <v>999.9</v>
    <v>Automobiles &amp; Auto Parts</v>
    <v>Stock</v>
    <v>45551.523761574077</v>
    <v>70</v>
    <v>984.5</v>
    <v>3651805000000</v>
    <v>TATA MOTORS LIMITED</v>
    <v>TATA MOTORS LIMITED</v>
    <v>997</v>
    <v>8.3452999999999999</v>
    <v>992.1</v>
    <v>988.4</v>
    <v>3680884000</v>
    <v>TATAMOTORS</v>
    <v>TATA MOTORS LIMITED (XNSE:TATAMOTORS)</v>
    <v>5836274</v>
    <v>12363450</v>
    <v>1945</v>
  </rv>
  <rv s="2">
    <v>71</v>
  </rv>
  <rv s="0">
    <v>https://www.bing.com/financeapi/forcetrigger?t=ahi4cw&amp;q=XNSE%3aHEROMOTOCO&amp;form=skydnc</v>
    <v>Learn more on Bing</v>
  </rv>
  <rv s="3">
    <v>en-US</v>
    <v>ahi4cw</v>
    <v>268435456</v>
    <v>1</v>
    <v>Powered by Refinitiv</v>
    <v>5</v>
    <v>Hero MotoCorp Limited (XNSE:HEROMOTOCO)</v>
    <v>2</v>
    <v>6</v>
    <v>Finance</v>
    <v>7</v>
    <v>5894.55</v>
    <v>2908.28</v>
    <v>0.97199999999999998</v>
    <v>-16.350000000000001</v>
    <v>-2.8210000000000002E-3</v>
    <v>INR</v>
    <v>Hero MotoCorp Limited is an India-based two-wheeler manufacturing company. The Company is engaged in the manufacturing and selling of motorized two-wheelers, spare parts and related services. Its product category includes motorcycles, scooters, and parts. Its motorcycle products include XTREME 200S 4V, XTREME 160R 4V, XPULSE 200T 4V, XPULSE 200 4V, SUPER SPLENDOR, SPLENDOR ISMART XTEC, SPLENDOR+, PASSION+, GLAMOUR, GLAMOUR XTEC, and HF DELUXE. Its scooter products include Destini 125 XTEC, Pleasure+ XTEC, XOOM, Destini PRIME, and NEW DESCTINI 125. Its accessories include Armando Series Moderno, Armando Series Motocross Rowdy Blue, God Idol - Lord Aadi Yogi, Smart Intercom Helmet Device, Magnetic Tank Bag, and Magnetic Tank Bag. It provides periodic maintenance for accidental repair with a range of parts, engine oil and accessories. The Company's subsidiaries include HMCL Americas Inc. USA, HMCL Netherlands B.V., HMC MM Auto Limited, and Hero Tech Centre Germany GmbH.</v>
    <v>9225</v>
    <v>National Stock Exchange of India</v>
    <v>XNSE</v>
    <v>XNSE</v>
    <v>The Grand Plaza, Plot No.2, Nelson Mandela Road, Vasant Kunj - Phase -II, NEW DELHI, DELHI, 110070 IN</v>
    <v>5822.5</v>
    <v>Automobiles &amp; Auto Parts</v>
    <v>Stock</v>
    <v>45551.523738425924</v>
    <v>73</v>
    <v>5727</v>
    <v>1159045000000</v>
    <v>Hero MotoCorp Limited</v>
    <v>Hero MotoCorp Limited</v>
    <v>5780</v>
    <v>28.3095</v>
    <v>5795.8</v>
    <v>5779.45</v>
    <v>199980100</v>
    <v>HEROMOTOCO</v>
    <v>Hero MotoCorp Limited (XNSE:HEROMOTOCO)</v>
    <v>333195</v>
    <v>692140</v>
    <v>1984</v>
  </rv>
  <rv s="2">
    <v>74</v>
  </rv>
  <rv s="0">
    <v>https://www.bing.com/financeapi/forcetrigger?t=ahiayc&amp;q=XNSE%3aINDNIPPON&amp;form=skydnc</v>
    <v>Learn more on Bing</v>
  </rv>
  <rv s="3">
    <v>en-US</v>
    <v>ahiayc</v>
    <v>268435456</v>
    <v>1</v>
    <v>Powered by Refinitiv</v>
    <v>5</v>
    <v>INDIA NIPPON ELECTRICALS LIMITED (XNSE:INDNIPPON)</v>
    <v>2</v>
    <v>6</v>
    <v>Finance</v>
    <v>7</v>
    <v>867</v>
    <v>462.1</v>
    <v>1.3912</v>
    <v>29.6</v>
    <v>3.8135000000000002E-2</v>
    <v>INR</v>
    <v>India Nippon Electricals Limited is an India-based manufacturer within the automotive industry, specializing in producing electronic ignition systems. The Company operates through a single segment, which is electrical and electronic products for two/three wheelers and engines. Its product categories include sensors, controllers, clusters and electronic ignition system products. Its sensor products include speed sensor, temperature sensor, temperature manifold absolute pressure sensor (TMAP) sensor, steering angle sensor, tire pressure monitoring sensor and differential pressure sensor. The Company's controller products include Integrated starter generator (ISG) controller and exhaust gas recirculation (EGR) controller. Its cluster products include Dot Matrix Instrument Cluster and LCD digital instrument controller. The Company's electronic ignition system products include an alternating current (AC) generator, regulator and rectifier/power boosts regulator, and ignition coil.</v>
    <v>2068</v>
    <v>National Stock Exchange of India</v>
    <v>XNSE</v>
    <v>XNSE</v>
    <v>Hosur-Thali Road,, Uliveeranpally,, Hosur, CHENNAI, TAMIL NADU, 635114 IN</v>
    <v>824.3</v>
    <v>Automobiles &amp; Auto Parts</v>
    <v>Stock</v>
    <v>45551.523738425924</v>
    <v>76</v>
    <v>799</v>
    <v>17558750000</v>
    <v>INDIA NIPPON ELECTRICALS LIMITED</v>
    <v>INDIA NIPPON ELECTRICALS LIMITED</v>
    <v>799</v>
    <v>26.682200000000002</v>
    <v>776.2</v>
    <v>805.8</v>
    <v>22621420</v>
    <v>INDNIPPON</v>
    <v>INDIA NIPPON ELECTRICALS LIMITED (XNSE:INDNIPPON)</v>
    <v>35013</v>
    <v>25270</v>
    <v>1984</v>
  </rv>
  <rv s="2">
    <v>77</v>
  </rv>
  <rv s="8">
    <fb>45430</fb>
    <v>15</v>
  </rv>
  <rv s="8">
    <fb>1466.05</fb>
    <v>16</v>
  </rv>
  <rv s="8">
    <fb>1143.75</fb>
    <v>16</v>
  </rv>
  <rv s="0">
    <v>https://www.bing.com/financeapi/forcetrigger?t=ahk6a2&amp;q=XNSE%3aSUNPHARMA&amp;form=skydnc</v>
    <v>Learn more on Bing</v>
  </rv>
  <rv s="3">
    <v>en-US</v>
    <v>ahk6a2</v>
    <v>268435456</v>
    <v>1</v>
    <v>Powered by Refinitiv</v>
    <v>5</v>
    <v>SUN PHARMACEUTICAL INDUSTRIES LIMITED (XNSE:SUNPHARMA)</v>
    <v>2</v>
    <v>6</v>
    <v>Finance</v>
    <v>7</v>
    <v>1873.35</v>
    <v>1068.3499999999999</v>
    <v>0.78449999999999998</v>
    <v>9.1999999999999993</v>
    <v>4.9630000000000004E-3</v>
    <v>INR</v>
    <v>Sun Pharmaceutical Industries Limited is an India-based specialty generic pharmaceutical company with a presence in specialty, generics and consumer healthcare products. It is engaged in manufacturing, developing, and marketing a range of branded and generic formulations and active pharmaceutical ingredients (APIs). It produces a diverse and complementary portfolio of generic and specialty medicines targeting a wide spectrum of chronic and acute treatments. It offers a variety of dosage forms, including orals, creams, ointments, injectables, sprays, and liquids. Its global specialty portfolio spans advanced products in dermatology, ophthalmology, and onco-dermatology. Its marketed specialty portfolio includes Ilumya/ Ilumetri, Winlevi, Levulan Kerastick + BLU-U, Absorica LD, Odomzo, Cequa, Bromsite, Xelpros, and others. Its vertically integrated operations deliver medicines to physicians and consumers in over 100 countries. Its manufacturing facilities are spread across six continents.</v>
    <v>43000</v>
    <v>National Stock Exchange of India</v>
    <v>XNSE</v>
    <v>XNSE</v>
    <v>17/B, Mahal Industrial Estate, Mahakali Caves Road, Andeheri (East), MUMBAI, MAHARASHTRA, 400 093 IN</v>
    <v>1873.35</v>
    <v>Pharmaceuticals</v>
    <v>Stock</v>
    <v>45551.523761574077</v>
    <v>82</v>
    <v>1850.9</v>
    <v>4447767000000</v>
    <v>SUN PHARMACEUTICAL INDUSTRIES LIMITED</v>
    <v>SUN PHARMACEUTICAL INDUSTRIES LIMITED</v>
    <v>1862</v>
    <v>42.994799999999998</v>
    <v>1853.75</v>
    <v>1862.95</v>
    <v>2399335000</v>
    <v>SUNPHARMA</v>
    <v>SUN PHARMACEUTICAL INDUSTRIES LIMITED (XNSE:SUNPHARMA)</v>
    <v>1284085</v>
    <v>1861790</v>
    <v>1993</v>
  </rv>
  <rv s="2">
    <v>83</v>
  </rv>
  <rv s="0">
    <v>https://www.bing.com/financeapi/forcetrigger?t=ahhedm&amp;q=XNSE%3aCIPLA&amp;form=skydnc</v>
    <v>Learn more on Bing</v>
  </rv>
  <rv s="3">
    <v>en-US</v>
    <v>ahhedm</v>
    <v>268435456</v>
    <v>1</v>
    <v>Powered by Refinitiv</v>
    <v>5</v>
    <v>CIPLA LIMITED (XNSE:CIPLA)</v>
    <v>2</v>
    <v>6</v>
    <v>Finance</v>
    <v>7</v>
    <v>1681.6</v>
    <v>1132</v>
    <v>0.432</v>
    <v>-0.3</v>
    <v>-1.8079999999999998E-4</v>
    <v>INR</v>
    <v>Cipla Limited is an India-based global pharmaceutical company. The Company is engaged in manufacturing, developing and marketing a wide range of branded and generic formulations and Active Pharmaceutical Ingredients (APIs). The Company operates through two segments: Pharmaceuticals and New ventures. The Pharmaceuticals segment is engaged in developing, manufacturing, selling, and distributing generic or branded generic medicines, as well as Active Pharmaceutical Ingredients (API). The New ventures segment includes the operations of the Company, a consumer healthcare, Biosimilars and specialty business. Its product portfolio spans complex generics, as well as drugs in the respiratory, anti-retroviral, urology, cardiology, anti-infective and central nervous system (CNS). Its geographical segments include India, the United States, South Africa, and the Rest of the World. It has its network of manufacturing, trading and other incidental operations in India and International markets.</v>
    <v>27764</v>
    <v>National Stock Exchange of India</v>
    <v>XNSE</v>
    <v>XNSE</v>
    <v>Cipla House, Peninsula Business Park, Ganpatrao Kadam Marg, Lower Parel,, MUMBAI, MAHARASHTRA, 400013 IN</v>
    <v>1671.85</v>
    <v>Pharmaceuticals</v>
    <v>Stock</v>
    <v>45551.523738425924</v>
    <v>85</v>
    <v>1654.15</v>
    <v>1340307000000</v>
    <v>CIPLA LIMITED</v>
    <v>CIPLA LIMITED</v>
    <v>1661.2</v>
    <v>31.131</v>
    <v>1659.7</v>
    <v>1659.4</v>
    <v>807559900</v>
    <v>CIPLA</v>
    <v>CIPLA LIMITED (XNSE:CIPLA)</v>
    <v>683436</v>
    <v>1155670</v>
    <v>1935</v>
  </rv>
  <rv s="2">
    <v>86</v>
  </rv>
  <rv s="0">
    <v>https://www.bing.com/financeapi/forcetrigger?t=ahgwsm&amp;q=XNSE%3aAPOLLOHOSP&amp;form=skydnc</v>
    <v>Learn more on Bing</v>
  </rv>
  <rv s="3">
    <v>en-US</v>
    <v>ahgwsm</v>
    <v>268435456</v>
    <v>1</v>
    <v>Powered by Refinitiv</v>
    <v>5</v>
    <v>APOLLO HOSPITALS ENTERPRISE LIMITED (XNSE:APOLLOHOSP)</v>
    <v>2</v>
    <v>6</v>
    <v>Finance</v>
    <v>7</v>
    <v>7099.95</v>
    <v>4726</v>
    <v>1.0106999999999999</v>
    <v>12.2</v>
    <v>1.7380000000000002E-3</v>
    <v>INR</v>
    <v>Apollo Hospitals Enterprise Limited is an India-based integrated healthcare company. The Company is engaged in the business of providing hospital services and selling pharma and wellness products through a network of pharmacies, including the operation of multidisciplinary private hospitals, clinics, diagnostic centers and pharmacies. The Company's segments include Healthcare Services, Retail Health and Diagnostics, Digital Health and Pharmacy Distribution, and Others. It is engaged in hospitals and hospitals-based services. Retail Health and Diagnostics segment includes clinics and diagnostics. Digital Health and Pharmacy Distribution segment is engaged in the business of procurement and distribution of pharmaceuticals, fast moving consumer goods and private label products business from various services using the digital platform. The Company has approximately 10,000 beds across 71 hospitals, 6000 pharmacies and 200 clinics and diagnostic centers, as well as 150 telemedicine centers.</v>
    <v>82786</v>
    <v>National Stock Exchange of India</v>
    <v>XNSE</v>
    <v>XNSE</v>
    <v>"Ali Towers" Ill Floor, #55, Greams Road, CHENNAI, TAMIL NADU, 600006 IN</v>
    <v>7062.95</v>
    <v>Healthcare Providers &amp; Services</v>
    <v>Stock</v>
    <v>45551.523726851854</v>
    <v>88</v>
    <v>7010.5</v>
    <v>1009246000000</v>
    <v>APOLLO HOSPITALS ENTERPRISE LIMITED</v>
    <v>APOLLO HOSPITALS ENTERPRISE LIMITED</v>
    <v>7025</v>
    <v>97.264499999999998</v>
    <v>7019.15</v>
    <v>7031.35</v>
    <v>143784700</v>
    <v>APOLLOHOSP</v>
    <v>APOLLO HOSPITALS ENTERPRISE LIMITED (XNSE:APOLLOHOSP)</v>
    <v>226343</v>
    <v>352400</v>
    <v>1979</v>
  </rv>
  <rv s="2">
    <v>89</v>
  </rv>
  <rv s="0">
    <v>https://www.bing.com/financeapi/forcetrigger?t=ahhkhw&amp;q=XNSE%3aDIVISLAB&amp;form=skydnc</v>
    <v>Learn more on Bing</v>
  </rv>
  <rv s="3">
    <v>en-US</v>
    <v>ahhkhw</v>
    <v>268435456</v>
    <v>1</v>
    <v>Powered by Refinitiv</v>
    <v>5</v>
    <v>DIVI'S LABORATORIES LIMITED (XNSE:DIVISLAB)</v>
    <v>2</v>
    <v>6</v>
    <v>Finance</v>
    <v>7</v>
    <v>5531.75</v>
    <v>3295.3</v>
    <v>0.57689999999999997</v>
    <v>-19.3</v>
    <v>-3.5099999999999997E-3</v>
    <v>INR</v>
    <v>Divi's Laboratories Limited is an India-based company, which is engaged in pharmaceutical ingredients (APIs), intermediates and nutraceutical ingredients with predominance in exports. The Company’s products include Bupropion HCl, Capecitabine, Carbidopa, Diltiazem HCl, Dextromethorphan Base, Dextromethorphan HBr, Gabapentin, Iopamidol, Iohexol, Irbesartan, Lacosamide, Levetiracetam, Levodopa, Losartan, Nabumetone, Naproxen, Naproxen Sodium, Olmesartan Medoxomil, Pregabalin, Ticagrelor, Triprolidine HCl, Valacyclovir HCl, Valsartan, Venlafaxine HCl, Vigabatrin, and others. The Company is also engaged in custom synthesis (contract manufacturing services) of APIs and Intermediates for global innovator companies with a portfolio of products across diverse therapeutic areas. The Company’s subsidiaries include Divis Laboratories (USA) Inc. and Divi’s Laboratories Europe AG.</v>
    <v>17500</v>
    <v>National Stock Exchange of India</v>
    <v>XNSE</v>
    <v>XNSE</v>
    <v>1-72/23(P)/Divis/303,, Divi Towers, Cyber Hills, Gachibowli,, HYDERABAD, TELANGANA, 500032 IN</v>
    <v>5520</v>
    <v>Pharmaceuticals</v>
    <v>Stock</v>
    <v>45551.523738425924</v>
    <v>91</v>
    <v>5471.7</v>
    <v>1459719000000</v>
    <v>DIVI'S LABORATORIES LIMITED</v>
    <v>DIVI'S LABORATORIES LIMITED</v>
    <v>5495</v>
    <v>87.520099999999999</v>
    <v>5498.65</v>
    <v>5479.35</v>
    <v>265468600</v>
    <v>DIVISLAB</v>
    <v>DIVI'S LABORATORIES LIMITED (XNSE:DIVISLAB)</v>
    <v>238494</v>
    <v>546590</v>
    <v>1990</v>
  </rv>
  <rv s="2">
    <v>92</v>
  </rv>
  <rv s="8">
    <fb>45433</fb>
    <v>15</v>
  </rv>
  <rv s="8">
    <fb>1458.8</fb>
    <v>16</v>
  </rv>
  <rv s="8">
    <fb>1137.6500000000001</fb>
    <v>16</v>
  </rv>
  <rv s="0">
    <v>https://www.bing.com/financeapi/forcetrigger?t=c3wok2&amp;q=XNSE%3aAIRTELPP&amp;form=skydnc</v>
    <v>Learn more on Bing</v>
  </rv>
  <rv s="9">
    <v>en-US</v>
    <v>c3wok2</v>
    <v>268435456</v>
    <v>1</v>
    <v>Powered by Refinitiv</v>
    <v>17</v>
    <v>Bharti Airtel Limited (XNSE:AIRTELPP)</v>
    <v>2</v>
    <v>18</v>
    <v>Finance</v>
    <v>7</v>
    <v>0.57750000000000001</v>
    <v>3.45</v>
    <v>2.8110000000000001E-3</v>
    <v>INR</v>
    <v>Bharti Airtel Limited is a telecommunication company. It operates through two business divisions: India &amp; South Asia and Africa. Its B2C Services consists of Mobile Services (India), Homes Services, and Digital TV Services. Its B2B Services consists of Airtel Business and South Asia. Its Mobile Services (India) segment offers postpaid, pre-paid, roaming, Internet and other value-added services. Its Homes Services segment provides fixed-line telephone and broadband services for homes in approximately 1,290 cities. Its Digital TV Services provides direct-to-home (DTH) platform, which offers a total of 725 channels including 94 HD channels, 64 SVOD services, four international channels and four interactive services. Its Airtel Business segment offers fixed-line voice (PRIs), data and other connectivity solutions, such as Multi-Protocol Label Switching (MPLS), Voice over Internet Protocol (VoIP), SIP trucking. Its South Asia segment represents its operation in Bangladesh.</v>
    <v>24137</v>
    <v>National Stock Exchange of India</v>
    <v>XNSE</v>
    <v>XNSE</v>
    <v>Bharti Crescent 1, Nelson Mandela Road,, Vasant Kunj, Phase II, NEW DELHI, DELHI, 110070 IN</v>
    <v>1244.55</v>
    <v>Telecommunications Services</v>
    <v>Stock</v>
    <v>45551.523726851854</v>
    <v>97</v>
    <v>1222.05</v>
    <v>9781104000000</v>
    <v>Bharti Airtel Limited</v>
    <v>Bharti Airtel Limited</v>
    <v>1222.0999999999999</v>
    <v>0</v>
    <v>1227.25</v>
    <v>1230.7</v>
    <v>6082025000</v>
    <v>AIRTELPP</v>
    <v>Bharti Airtel Limited (XNSE:AIRTELPP)</v>
    <v>216094</v>
    <v>5968600</v>
    <v>1995</v>
  </rv>
  <rv s="2">
    <v>98</v>
  </rv>
  <rv s="0">
    <v>https://www.bing.com/financeapi/forcetrigger?t=ahi8u2&amp;q=XNSE%3aIDEA&amp;form=skydnc</v>
    <v>Learn more on Bing</v>
  </rv>
  <rv s="3">
    <v>en-US</v>
    <v>ahi8u2</v>
    <v>268435456</v>
    <v>1</v>
    <v>Powered by Refinitiv</v>
    <v>5</v>
    <v>VODAFONE IDEA LIMITED (XNSE:IDEA)</v>
    <v>2</v>
    <v>6</v>
    <v>Finance</v>
    <v>7</v>
    <v>19.18</v>
    <v>10.3</v>
    <v>1.0466</v>
    <v>-0.17</v>
    <v>-1.2677000000000001E-2</v>
    <v>INR</v>
    <v>Vodafone Idea Limited is an India-based telecom service provider. It provides pan-India voice and data services across second-generation (2G), third generation (3G) and fourth generation (4G) platforms. Its Vodafone Idea business services provide communication solutions to global and Indian corporations, public sector and government bodies, small and medium enterprises, and start-ups. It offers voice services, broadband services, and content and digital offerings. Its other services include entertainment services, such as sports, interactive voice response (IVR)-based content, wireless application protocol (WAP)-based games; voice and short message service (SMS)-based services, such as caller tunes, voice and SMS chat, star talk, expert advice, and subscriptions services; and utility services, such as missed call alerts, doctor on call and astrology services. Its subsidiaries include Vodafone Idea Manpower Services Limited, Vodafone Idea Business Services Limited, among others.</v>
    <v>9816</v>
    <v>National Stock Exchange of India</v>
    <v>XNSE</v>
    <v>XNSE</v>
    <v>Birla Centurion, 10th Floor, Century Mills Compound, Pandurang Budhkar Marg Worli, MUMBAI, MAHARASHTRA, 400030 IN</v>
    <v>13.5</v>
    <v>Telecommunications Services</v>
    <v>Stock</v>
    <v>45551.523738425924</v>
    <v>100</v>
    <v>13.12</v>
    <v>934674600000</v>
    <v>VODAFONE IDEA LIMITED</v>
    <v>VODAFONE IDEA LIMITED</v>
    <v>13.5</v>
    <v>0</v>
    <v>13.41</v>
    <v>13.24</v>
    <v>69699820000</v>
    <v>IDEA</v>
    <v>VODAFONE IDEA LIMITED (XNSE:IDEA)</v>
    <v>261780637</v>
    <v>546530450</v>
    <v>1995</v>
  </rv>
  <rv s="2">
    <v>101</v>
  </rv>
  <rv s="0">
    <v>https://www.bing.com/financeapi/forcetrigger?t=ahjn5r&amp;q=XNSE%3aRCOM&amp;form=skydnc</v>
    <v>Learn more on Bing</v>
  </rv>
  <rv s="3">
    <v>en-US</v>
    <v>ahjn5r</v>
    <v>268435456</v>
    <v>1</v>
    <v>Powered by Refinitiv</v>
    <v>5</v>
    <v>RELIANCE COMMUNICATIONS LIMITED (XNSE:RCOM)</v>
    <v>2</v>
    <v>6</v>
    <v>Finance</v>
    <v>7</v>
    <v>2.4500000000000002</v>
    <v>1.45</v>
    <v>1.9379999999999999</v>
    <v>-0.11</v>
    <v>-5.2632000000000005E-2</v>
    <v>INR</v>
    <v>Reliance Communications Limited is an India-based communications service provider. The Company is engaged in the business of providing telecommunications services. The Company’s businesses include India Data Center Business (IDC), National Long Distance Business (NLD) and International Long Distance Business (ILD). The Company provides wireline and wireless telecom services to the business and government segments. These include a comprehensive portfolio spanning network connectivity, cloud networking, data center services, enterprise voice, cloud telephony, access number services, collaboration services, wholesale voice &amp; value-added service (VAS). The Company serves approximately 10,000 businesses of all sizes-from multinational conglomerates to small and mid-size enterprises (SMEs), such as banking, financial services and insurance (BFSI); manufacturing; logistics; healthcare; information technology (IT) and information technology-enabled services (ITeS); and over the top (OTT).</v>
    <v>464</v>
    <v>National Stock Exchange of India</v>
    <v>XNSE</v>
    <v>XNSE</v>
    <v>Dhirubhai Ambani Knowledge City, H Block, Thane Belapur Road, Koparkhairane, NAVI MUMBAI, MAHARASHTRA, 400710 IN</v>
    <v>1.98</v>
    <v>Telecommunications Services</v>
    <v>Stock</v>
    <v>45551.52375</v>
    <v>103</v>
    <v>1.98</v>
    <v>5735491000</v>
    <v>RELIANCE COMMUNICATIONS LIMITED</v>
    <v>RELIANCE COMMUNICATIONS LIMITED</v>
    <v>1.98</v>
    <v>0</v>
    <v>2.09</v>
    <v>1.98</v>
    <v>2744254000</v>
    <v>RCOM</v>
    <v>RELIANCE COMMUNICATIONS LIMITED (XNSE:RCOM)</v>
    <v>981290</v>
    <v>128750</v>
    <v>2004</v>
  </rv>
  <rv s="2">
    <v>104</v>
  </rv>
  <rv s="8">
    <fb>45434</fb>
    <v>15</v>
  </rv>
  <rv s="8">
    <fb>1459.2</fb>
    <v>16</v>
  </rv>
  <rv s="8">
    <fb>1126</fb>
    <v>16</v>
  </rv>
  <rv s="8">
    <fb>45435</fb>
    <v>15</v>
  </rv>
  <rv s="8">
    <fb>1492.6</fb>
    <v>16</v>
  </rv>
  <rv s="8">
    <fb>1165.25</fb>
    <v>16</v>
  </rv>
  <rv s="8">
    <fb>45436</fb>
    <v>15</v>
  </rv>
  <rv s="8">
    <fb>1517.2</fb>
    <v>16</v>
  </rv>
  <rv s="8">
    <fb>1174</fb>
    <v>16</v>
  </rv>
  <rv s="8">
    <fb>45439</fb>
    <v>15</v>
  </rv>
  <rv s="8">
    <fb>1527.7</fb>
    <v>16</v>
  </rv>
  <rv s="8">
    <fb>1187</fb>
    <v>16</v>
  </rv>
  <rv s="8">
    <fb>45440</fb>
    <v>15</v>
  </rv>
  <rv s="8">
    <fb>1530.5</fb>
    <v>16</v>
  </rv>
  <rv s="8">
    <fb>1183.4000000000001</fb>
    <v>16</v>
  </rv>
  <rv s="8">
    <fb>45441</fb>
    <v>15</v>
  </rv>
  <rv s="8">
    <fb>1508.3</fb>
    <v>16</v>
  </rv>
  <rv s="8">
    <fb>1159.75</fb>
    <v>16</v>
  </rv>
  <rv s="8">
    <fb>45442</fb>
    <v>15</v>
  </rv>
  <rv s="8">
    <fb>1514.85</fb>
    <v>16</v>
  </rv>
  <rv s="8">
    <fb>1167.95</fb>
    <v>16</v>
  </rv>
  <rv s="8">
    <fb>45443</fb>
    <v>15</v>
  </rv>
  <rv s="8">
    <fb>1531.55</fb>
    <v>16</v>
  </rv>
  <rv s="8">
    <fb>1162.1500000000001</fb>
    <v>16</v>
  </rv>
  <rv s="8">
    <fb>45446</fb>
    <v>15</v>
  </rv>
  <rv s="8">
    <fb>1572.2</fb>
    <v>16</v>
  </rv>
  <rv s="8">
    <fb>1223.9000000000001</fb>
    <v>16</v>
  </rv>
  <rv s="8">
    <fb>45447</fb>
    <v>15</v>
  </rv>
  <rv s="8">
    <fb>1483.15</fb>
    <v>16</v>
  </rv>
  <rv s="8">
    <fb>1131.25</fb>
    <v>16</v>
  </rv>
  <rv s="8">
    <fb>45448</fb>
    <v>15</v>
  </rv>
  <rv s="8">
    <fb>1551.8</fb>
    <v>16</v>
  </rv>
  <rv s="8">
    <fb>1184.5</fb>
    <v>16</v>
  </rv>
  <rv s="8">
    <fb>45449</fb>
    <v>15</v>
  </rv>
  <rv s="8">
    <fb>1559.7</fb>
    <v>16</v>
  </rv>
  <rv s="8">
    <fb>1170.95</fb>
    <v>16</v>
  </rv>
  <rv s="8">
    <fb>45450</fb>
    <v>15</v>
  </rv>
  <rv s="8">
    <fb>1573.35</fb>
    <v>16</v>
  </rv>
  <rv s="8">
    <fb>1186.8</fb>
    <v>16</v>
  </rv>
  <rv s="8">
    <fb>45453</fb>
    <v>15</v>
  </rv>
  <rv s="8">
    <fb>1561.3</fb>
    <v>16</v>
  </rv>
  <rv s="8">
    <fb>1200</fb>
    <v>16</v>
  </rv>
  <rv s="8">
    <fb>45454</fb>
    <v>15</v>
  </rv>
  <rv s="8">
    <fb>1564.8</fb>
    <v>16</v>
  </rv>
  <rv s="8">
    <fb>1194.5999999999999</fb>
    <v>16</v>
  </rv>
  <rv s="8">
    <fb>45455</fb>
    <v>15</v>
  </rv>
  <rv s="8">
    <fb>1574.15</fb>
    <v>16</v>
  </rv>
  <rv s="8">
    <fb>1187.9000000000001</fb>
    <v>16</v>
  </rv>
  <rv s="8">
    <fb>45456</fb>
    <v>15</v>
  </rv>
  <rv s="8">
    <fb>1580.75</fb>
    <v>16</v>
  </rv>
  <rv s="8">
    <fb>1174.6500000000001</fb>
    <v>16</v>
  </rv>
  <rv s="8">
    <fb>45457</fb>
    <v>15</v>
  </rv>
  <rv s="8">
    <fb>1596.9</fb>
    <v>16</v>
  </rv>
  <rv s="8">
    <fb>1181.05</fb>
    <v>16</v>
  </rv>
  <rv s="8">
    <fb>45461</fb>
    <v>15</v>
  </rv>
  <rv s="8">
    <fb>1607.8</fb>
    <v>16</v>
  </rv>
  <rv s="8">
    <fb>1191.9000000000001</fb>
    <v>16</v>
  </rv>
  <rv s="8">
    <fb>45462</fb>
    <v>15</v>
  </rv>
  <rv s="8">
    <fb>1657.85</fb>
    <v>16</v>
  </rv>
  <rv s="8">
    <fb>1226.6500000000001</fb>
    <v>16</v>
  </rv>
  <rv s="8">
    <fb>45463</fb>
    <v>15</v>
  </rv>
  <rv s="8">
    <fb>1669.35</fb>
    <v>16</v>
  </rv>
  <rv s="8">
    <fb>1239.5</fb>
    <v>16</v>
  </rv>
  <rv s="8">
    <fb>45464</fb>
    <v>15</v>
  </rv>
  <rv s="8">
    <fb>1665.75</fb>
    <v>16</v>
  </rv>
  <rv s="8">
    <fb>1237.45</fb>
    <v>16</v>
  </rv>
  <rv s="8">
    <fb>45467</fb>
    <v>15</v>
  </rv>
  <rv s="8">
    <fb>1672.4</fb>
    <v>16</v>
  </rv>
  <rv s="8">
    <fb>1228.0999999999999</fb>
    <v>16</v>
  </rv>
  <rv s="8">
    <fb>45468</fb>
    <v>15</v>
  </rv>
  <rv s="8">
    <fb>1711.35</fb>
    <v>16</v>
  </rv>
  <rv s="8">
    <fb>1271.45</fb>
    <v>16</v>
  </rv>
  <rv s="8">
    <fb>45469</fb>
    <v>15</v>
  </rv>
  <rv s="8">
    <fb>1701.5</fb>
    <v>16</v>
  </rv>
  <rv s="8">
    <fb>1285.4000000000001</fb>
    <v>16</v>
  </rv>
  <rv s="8">
    <fb>45470</fb>
    <v>15</v>
  </rv>
  <rv s="8">
    <fb>1696.15</fb>
    <v>16</v>
  </rv>
  <rv s="8">
    <fb>1288.95</fb>
    <v>16</v>
  </rv>
  <rv s="8">
    <fb>45471</fb>
    <v>15</v>
  </rv>
  <rv s="8">
    <fb>1683.8</fb>
    <v>16</v>
  </rv>
  <rv s="8">
    <fb>1265.25</fb>
    <v>16</v>
  </rv>
  <rv s="8">
    <fb>45474</fb>
    <v>15</v>
  </rv>
  <rv s="8">
    <fb>1705.2</fb>
    <v>16</v>
  </rv>
  <rv s="8">
    <fb>1261.9000000000001</fb>
    <v>16</v>
  </rv>
  <rv s="8">
    <fb>45475</fb>
    <v>15</v>
  </rv>
  <rv s="8">
    <fb>1730.6</fb>
    <v>16</v>
  </rv>
  <rv s="8">
    <fb>1253.4000000000001</fb>
    <v>16</v>
  </rv>
  <rv s="8">
    <fb>45476</fb>
    <v>15</v>
  </rv>
  <rv s="8">
    <fb>1768.65</fb>
    <v>16</v>
  </rv>
  <rv s="8">
    <fb>1280</fb>
    <v>16</v>
  </rv>
  <rv s="8">
    <fb>45477</fb>
    <v>15</v>
  </rv>
  <rv s="8">
    <fb>1727.15</fb>
    <v>16</v>
  </rv>
  <rv s="8">
    <fb>1280.9000000000001</fb>
    <v>16</v>
  </rv>
  <rv s="8">
    <fb>45478</fb>
    <v>15</v>
  </rv>
  <rv s="8">
    <fb>1648.1</fb>
    <v>16</v>
  </rv>
  <rv s="8">
    <fb>1287.05</fb>
    <v>16</v>
  </rv>
  <rv s="8">
    <fb>45481</fb>
    <v>15</v>
  </rv>
  <rv s="8">
    <fb>1635.35</fb>
    <v>16</v>
  </rv>
  <rv s="8">
    <fb>1287.8499999999999</fb>
    <v>16</v>
  </rv>
  <rv s="8">
    <fb>45482</fb>
    <v>15</v>
  </rv>
  <rv s="8">
    <fb>1636.5</fb>
    <v>16</v>
  </rv>
  <rv s="8">
    <fb>1289.4000000000001</fb>
    <v>16</v>
  </rv>
  <rv s="8">
    <fb>45483</fb>
    <v>15</v>
  </rv>
  <rv s="8">
    <fb>1626.1</fb>
    <v>16</v>
  </rv>
  <rv s="8">
    <fb>1291.6500000000001</fb>
    <v>16</v>
  </rv>
  <rv s="8">
    <fb>45484</fb>
    <v>15</v>
  </rv>
  <rv s="8">
    <fb>1621.9</fb>
    <v>16</v>
  </rv>
  <rv s="8">
    <fb>1296.75</fb>
    <v>16</v>
  </rv>
  <rv s="8">
    <fb>45485</fb>
    <v>15</v>
  </rv>
  <rv s="8">
    <fb>1622.7</fb>
    <v>16</v>
  </rv>
  <rv s="8">
    <fb>1317.3</fb>
    <v>16</v>
  </rv>
  <rv s="8">
    <fb>45488</fb>
    <v>15</v>
  </rv>
  <rv s="8">
    <fb>1622.1</fb>
    <v>16</v>
  </rv>
  <rv s="8">
    <fb>1307.45</fb>
    <v>16</v>
  </rv>
  <rv s="8">
    <fb>45489</fb>
    <v>15</v>
  </rv>
  <rv s="8">
    <fb>1619.75</fb>
    <v>16</v>
  </rv>
  <rv s="8">
    <fb>1304</fb>
    <v>16</v>
  </rv>
  <rv s="8">
    <fb>45491</fb>
    <v>15</v>
  </rv>
  <rv s="8">
    <fb>1614.8</fb>
    <v>16</v>
  </rv>
  <rv s="8">
    <fb>1309.4000000000001</fb>
    <v>16</v>
  </rv>
  <rv s="8">
    <fb>45492</fb>
    <v>15</v>
  </rv>
  <rv s="8">
    <fb>1607.3</fb>
    <v>16</v>
  </rv>
  <rv s="8">
    <fb>1292.3499999999999</fb>
    <v>16</v>
  </rv>
  <rv s="8">
    <fb>45495</fb>
    <v>15</v>
  </rv>
  <rv s="8">
    <fb>1642.55</fb>
    <v>16</v>
  </rv>
  <rv s="8">
    <fb>1282.5</fb>
    <v>16</v>
  </rv>
  <rv s="8">
    <fb>45496</fb>
    <v>15</v>
  </rv>
  <rv s="8">
    <fb>1618.4</fb>
    <v>16</v>
  </rv>
  <rv s="8">
    <fb>1263.25</fb>
    <v>16</v>
  </rv>
  <rv s="8">
    <fb>45497</fb>
    <v>15</v>
  </rv>
  <rv s="8">
    <fb>1604.05</fb>
    <v>16</v>
  </rv>
  <rv s="8">
    <fb>1239.25</fb>
    <v>16</v>
  </rv>
  <rv s="8">
    <fb>45498</fb>
    <v>15</v>
  </rv>
  <rv s="8">
    <fb>1616.6</fb>
    <v>16</v>
  </rv>
  <rv s="8">
    <fb>1175.9000000000001</fb>
    <v>16</v>
  </rv>
  <rv s="8">
    <fb>45499</fb>
    <v>15</v>
  </rv>
  <rv s="8">
    <fb>1618.15</fb>
    <v>16</v>
  </rv>
  <rv s="8">
    <fb>1177.3499999999999</fb>
    <v>16</v>
  </rv>
  <rv s="8">
    <fb>45502</fb>
    <v>15</v>
  </rv>
  <rv s="8">
    <fb>1605.05</fb>
    <v>16</v>
  </rv>
  <rv s="8">
    <fb>1170.05</fb>
    <v>16</v>
  </rv>
  <rv s="8">
    <fb>45503</fb>
    <v>15</v>
  </rv>
  <rv s="8">
    <fb>1615.55</fb>
    <v>16</v>
  </rv>
  <rv s="8">
    <fb>1170</fb>
    <v>16</v>
  </rv>
  <rv s="8">
    <fb>45504</fb>
    <v>15</v>
  </rv>
  <rv s="8">
    <fb>1615.75</fb>
    <v>16</v>
  </rv>
  <rv s="8">
    <fb>1166.0999999999999</fb>
    <v>16</v>
  </rv>
  <rv s="8">
    <fb>45505</fb>
    <v>15</v>
  </rv>
  <rv s="8">
    <fb>1638.8</fb>
    <v>16</v>
  </rv>
  <rv s="8">
    <fb>1172.3</fb>
    <v>16</v>
  </rv>
  <rv s="8">
    <fb>45506</fb>
    <v>15</v>
  </rv>
  <rv s="8">
    <fb>1659.15</fb>
    <v>16</v>
  </rv>
  <rv s="8">
    <fb>1160.8499999999999</fb>
    <v>16</v>
  </rv>
  <rv s="8">
    <fb>45509</fb>
    <v>15</v>
  </rv>
  <rv s="8">
    <fb>1133.5</fb>
    <v>16</v>
  </rv>
  <rv s="8">
    <fb>45510</fb>
    <v>15</v>
  </rv>
  <rv s="8">
    <fb>1601.2</fb>
    <v>16</v>
  </rv>
  <rv s="8">
    <fb>1126.0999999999999</fb>
    <v>16</v>
  </rv>
  <rv s="8">
    <fb>45511</fb>
    <v>15</v>
  </rv>
  <rv s="8">
    <fb>1623.5</fb>
    <v>16</v>
  </rv>
  <rv s="8">
    <fb>1136.8</fb>
    <v>16</v>
  </rv>
  <rv s="8">
    <fb>45512</fb>
    <v>15</v>
  </rv>
  <rv s="8">
    <fb>1642.7</fb>
    <v>16</v>
  </rv>
  <rv s="8">
    <fb>1138.1500000000001</fb>
    <v>16</v>
  </rv>
  <rv s="8">
    <fb>45513</fb>
    <v>15</v>
  </rv>
  <rv s="8">
    <fb>1650.2</fb>
    <v>16</v>
  </rv>
  <rv s="8">
    <fb>1142.75</fb>
    <v>16</v>
  </rv>
  <rv s="8">
    <fb>45516</fb>
    <v>15</v>
  </rv>
  <rv s="8">
    <fb>1660.1</fb>
    <v>16</v>
  </rv>
  <rv s="8">
    <fb>1164.3</fb>
    <v>16</v>
  </rv>
  <rv s="8">
    <fb>45517</fb>
    <v>15</v>
  </rv>
  <rv s="8">
    <fb>1603.2</fb>
    <v>16</v>
  </rv>
  <rv s="8">
    <fb>1159.5999999999999</fb>
    <v>16</v>
  </rv>
  <rv s="8">
    <fb>45518</fb>
    <v>15</v>
  </rv>
  <rv s="8">
    <fb>1153.0999999999999</fb>
    <v>16</v>
  </rv>
  <rv s="8">
    <fb>45520</fb>
    <v>15</v>
  </rv>
  <rv s="8">
    <fb>1632.1</fb>
    <v>16</v>
  </rv>
  <rv s="8">
    <fb>1166.8499999999999</fb>
    <v>16</v>
  </rv>
  <rv s="8">
    <fb>45523</fb>
    <v>15</v>
  </rv>
  <rv s="8">
    <fb>1631.55</fb>
    <v>16</v>
  </rv>
  <rv s="8">
    <fb>1153.25</fb>
    <v>16</v>
  </rv>
  <rv s="8">
    <fb>45524</fb>
    <v>15</v>
  </rv>
  <rv s="8">
    <fb>1637.7</fb>
    <v>16</v>
  </rv>
  <rv s="8">
    <fb>1168</fb>
    <v>16</v>
  </rv>
  <rv s="8">
    <fb>45525</fb>
    <v>15</v>
  </rv>
  <rv s="8">
    <fb>1625.8</fb>
    <v>16</v>
  </rv>
  <rv s="8">
    <fb>1174.4000000000001</fb>
    <v>16</v>
  </rv>
  <rv s="8">
    <fb>45526</fb>
    <v>15</v>
  </rv>
  <rv s="8">
    <fb>1631.3</fb>
    <v>16</v>
  </rv>
  <rv s="8">
    <fb>1169.95</fb>
    <v>16</v>
  </rv>
  <rv s="8">
    <fb>45527</fb>
    <v>15</v>
  </rv>
  <rv s="8">
    <fb>1625.05</fb>
    <v>16</v>
  </rv>
  <rv s="8">
    <fb>1165.95</fb>
    <v>16</v>
  </rv>
  <rv s="8">
    <fb>45530</fb>
    <v>15</v>
  </rv>
  <rv s="8">
    <fb>1639.95</fb>
    <v>16</v>
  </rv>
  <rv s="8">
    <fb>1170.3</fb>
    <v>16</v>
  </rv>
  <rv s="8">
    <fb>45531</fb>
    <v>15</v>
  </rv>
  <rv s="8">
    <fb>1637.75</fb>
    <v>16</v>
  </rv>
  <rv s="8">
    <fb>1181.25</fb>
    <v>16</v>
  </rv>
  <rv s="8">
    <fb>45532</fb>
    <v>15</v>
  </rv>
  <rv s="8">
    <fb>1637.1</fb>
    <v>16</v>
  </rv>
  <rv s="8">
    <fb>45533</fb>
    <v>15</v>
  </rv>
  <rv s="8">
    <fb>1638.55</fb>
    <v>16</v>
  </rv>
  <rv s="8">
    <fb>1175.4000000000001</fb>
    <v>16</v>
  </rv>
  <rv s="8">
    <fb>45534</fb>
    <v>15</v>
  </rv>
  <rv s="8">
    <fb>1636.9</fb>
    <v>16</v>
  </rv>
  <rv s="8">
    <fb>1175.25</fb>
    <v>16</v>
  </rv>
  <rv s="8">
    <fb>45537</fb>
    <v>15</v>
  </rv>
  <rv s="8">
    <fb>1626.95</fb>
    <v>16</v>
  </rv>
  <rv s="8">
    <fb>1188.8</fb>
    <v>16</v>
  </rv>
  <rv s="8">
    <fb>45538</fb>
    <v>15</v>
  </rv>
  <rv s="8">
    <fb>1637.35</fb>
    <v>16</v>
  </rv>
  <rv s="8">
    <fb>1191.5999999999999</fb>
    <v>16</v>
  </rv>
  <rv s="8">
    <fb>45539</fb>
    <v>15</v>
  </rv>
  <rv s="8">
    <fb>1641.8</fb>
    <v>16</v>
  </rv>
  <rv s="8">
    <fb>1177.7</fb>
    <v>16</v>
  </rv>
  <rv s="8">
    <fb>45540</fb>
    <v>15</v>
  </rv>
  <rv s="8">
    <fb>1645.45</fb>
    <v>16</v>
  </rv>
  <rv s="8">
    <fb>1180.55</fb>
    <v>16</v>
  </rv>
  <rv s="8">
    <fb>45541</fb>
    <v>15</v>
  </rv>
  <rv s="8">
    <fb>1636.95</fb>
    <v>16</v>
  </rv>
  <rv s="8">
    <fb>1158.75</fb>
    <v>16</v>
  </rv>
  <rv s="8">
    <fb>45544</fb>
    <v>15</v>
  </rv>
  <rv s="8">
    <fb>1646.5</fb>
    <v>16</v>
  </rv>
  <rv s="8">
    <fb>1170.8499999999999</fb>
    <v>16</v>
  </rv>
  <rv s="8">
    <fb>45545</fb>
    <v>15</v>
  </rv>
  <rv s="8">
    <fb>1650.35</fb>
    <v>16</v>
  </rv>
  <rv s="8">
    <fb>1187.2</fb>
    <v>16</v>
  </rv>
  <rv s="8">
    <fb>45546</fb>
    <v>15</v>
  </rv>
  <rv s="8">
    <fb>1643.9</fb>
    <v>16</v>
  </rv>
  <rv s="8">
    <fb>1186.0999999999999</fb>
    <v>16</v>
  </rv>
  <rv s="8">
    <fb>45547</fb>
    <v>15</v>
  </rv>
  <rv s="8">
    <fb>1666.6</fb>
    <v>16</v>
  </rv>
  <rv s="8">
    <fb>1203.3499999999999</fb>
    <v>16</v>
  </rv>
  <rv s="8">
    <fb>45548</fb>
    <v>15</v>
  </rv>
  <rv s="8">
    <fb>1665.95</fb>
    <v>16</v>
  </rv>
  <rv s="8">
    <fb>1217.45</fb>
    <v>16</v>
  </rv>
  <rv s="8">
    <fb>45551</fb>
    <v>15</v>
  </rv>
  <rv s="8">
    <fb>1670.95</fb>
    <v>16</v>
  </rv>
  <rv s="8">
    <fb>1231.05</fb>
    <v>16</v>
  </rv>
  <rv s="10">
    <v>19</v>
    <v>AXISBANK</v>
    <v>Daily</v>
    <v>45428</v>
    <v>45551</v>
    <v>0</v>
    <v>1</v>
    <v>638620416000000000,638621024487414704,0</v>
    <v>0</v>
    <v>ahh2gh</v>
    <v>XNSE:AXISBANK</v>
    <v>1</v>
  </rv>
  <rv s="10">
    <v>19</v>
    <v>HDFCBANK</v>
    <v>Daily</v>
    <v>45428</v>
    <v>45551</v>
    <v>0</v>
    <v>1</v>
    <v>638620416000000000,638621024487072884,0</v>
    <v>0</v>
    <v>ahi3jc</v>
    <v>XNSE:HDFCBANK</v>
    <v>2</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formattednumber">
    <k n="_Format" t="spb"/>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5">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20">
    <spb s="0">
      <v>0</v>
      <v>Name</v>
      <v>LearnMoreOnLink</v>
    </spb>
    <spb s="1">
      <v>0</v>
      <v>0</v>
      <v>0</v>
    </spb>
    <spb s="2">
      <v>1</v>
      <v>1</v>
      <v>1</v>
      <v>1</v>
    </spb>
    <spb s="3">
      <v>1</v>
      <v>2</v>
      <v>2</v>
      <v>1</v>
      <v>3</v>
      <v>1</v>
      <v>1</v>
      <v>1</v>
      <v>4</v>
      <v>4</v>
      <v>5</v>
      <v>6</v>
      <v>1</v>
      <v>1</v>
      <v>1</v>
      <v>4</v>
      <v>7</v>
      <v>8</v>
      <v>9</v>
      <v>4</v>
      <v>1</v>
      <v>1</v>
      <v>5</v>
    </spb>
    <spb s="4">
      <v>at close</v>
      <v>from previous close</v>
      <v>from previous close</v>
      <v>GMT</v>
      <v>Delayed 5 minutes</v>
      <v>from close</v>
      <v>from close</v>
    </spb>
    <spb s="0">
      <v>1</v>
      <v>Name</v>
      <v>LearnMoreOnLink</v>
    </spb>
    <spb s="5">
      <v>1</v>
      <v>2</v>
      <v>2</v>
      <v>1</v>
      <v>3</v>
      <v>1</v>
      <v>1</v>
      <v>1</v>
      <v>4</v>
      <v>4</v>
      <v>5</v>
      <v>6</v>
      <v>1</v>
      <v>1</v>
      <v>1</v>
      <v>4</v>
      <v>7</v>
      <v>8</v>
      <v>9</v>
      <v>4</v>
    </spb>
    <spb s="6">
      <v>Delayed 5 minutes</v>
      <v>from previous close</v>
      <v>from previous close</v>
      <v>GMT</v>
    </spb>
    <spb s="0">
      <v>2</v>
      <v>Name</v>
      <v>LearnMoreOnLink</v>
    </spb>
    <spb s="7">
      <v>1</v>
      <v>2</v>
      <v>2</v>
      <v>1</v>
      <v>3</v>
      <v>1</v>
      <v>1</v>
      <v>1</v>
      <v>4</v>
      <v>4</v>
      <v>5</v>
      <v>6</v>
      <v>1</v>
      <v>1</v>
      <v>1</v>
      <v>4</v>
      <v>7</v>
      <v>9</v>
      <v>4</v>
    </spb>
    <spb s="0">
      <v>3</v>
      <v>Name</v>
      <v>LearnMoreOnLink</v>
    </spb>
    <spb s="8">
      <v>0</v>
      <v>0</v>
    </spb>
    <spb s="9">
      <v>11</v>
      <v>1</v>
      <v>1</v>
      <v>1</v>
      <v>1</v>
    </spb>
    <spb s="10">
      <v>1</v>
      <v>2</v>
      <v>2</v>
      <v>1</v>
      <v>3</v>
      <v>1</v>
      <v>10</v>
      <v>1</v>
      <v>1</v>
      <v>4</v>
      <v>4</v>
      <v>5</v>
      <v>6</v>
      <v>1</v>
      <v>1</v>
      <v>1</v>
      <v>4</v>
      <v>7</v>
      <v>8</v>
      <v>9</v>
      <v>4</v>
    </spb>
    <spb s="11">
      <v>Powered by Refinitiv</v>
    </spb>
    <spb s="12">
      <v>11</v>
    </spb>
    <spb s="12">
      <v>1</v>
    </spb>
    <spb s="0">
      <v>4</v>
      <v>Name</v>
      <v>LearnMoreOnLink</v>
    </spb>
    <spb s="13">
      <v>1</v>
      <v>2</v>
      <v>2</v>
      <v>1</v>
      <v>3</v>
      <v>1</v>
      <v>1</v>
      <v>1</v>
      <v>4</v>
      <v>4</v>
      <v>5</v>
      <v>6</v>
      <v>1</v>
      <v>4</v>
      <v>7</v>
      <v>8</v>
      <v>9</v>
      <v>4</v>
    </spb>
    <spb s="14">
      <v>11</v>
      <v>1</v>
    </spb>
  </spbData>
</supportingPropertyBags>
</file>

<file path=xl/richData/rdsupportingpropertybagstructure.xml><?xml version="1.0" encoding="utf-8"?>
<spbStructures xmlns="http://schemas.microsoft.com/office/spreadsheetml/2017/richdata2" count="1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_Self" t="i"/>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 h:mm"/>
    </x:dxf>
    <x:dxf>
      <x:numFmt numFmtId="14" formatCode="0.00%"/>
    </x:dxf>
    <x:dxf>
      <x:numFmt numFmtId="3" formatCode="#,##0"/>
    </x:dxf>
    <x:dxf>
      <x:numFmt numFmtId="4" formatCode="#,##0.00"/>
    </x:dxf>
    <x:dxf>
      <x:numFmt numFmtId="1" formatCode="0"/>
    </x:dxf>
    <x:dxf>
      <x:numFmt numFmtId="19" formatCode="dd/mm/yy"/>
    </x:dxf>
  </dxfs>
  <richProperties>
    <rPr n="NumberFormat" t="s"/>
    <rPr n="IsTitleField" t="b"/>
    <rPr n="IsHeroField" t="b"/>
  </richProperties>
  <richStyles>
    <rSty dxfid="1">
      <rpv i="0" xml:space="preserve">_ [$₹-as-IN] * #,##0.00_ ;_ [$₹-as-IN] * -#,##0.00_ ;_ [$₹-as-IN] * "-"??_ ;_ @_ </rpv>
    </rSty>
    <rSty dxfid="5">
      <rpv i="0">#,##0.00</rpv>
    </rSty>
    <rSty>
      <rpv i="1">1</rpv>
    </rSty>
    <rSty dxfid="4">
      <rpv i="0">#,##0</rpv>
    </rSty>
    <rSty dxfid="3"/>
    <rSty dxfid="1">
      <rpv i="0" xml:space="preserve">_ [$₹-as-IN] * #,##0_ ;_ [$₹-as-IN] * -#,##0_ ;_ [$₹-as-IN] * "-"_ ;_ @_ </rpv>
    </rSty>
    <rSty dxfid="2"/>
    <rSty dxfid="6">
      <rpv i="0">0</rpv>
    </rSty>
    <rSty dxfid="0">
      <rpv i="0">0.00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22874A-4A06-450B-8AC6-C0C0BE9B03BF}" name="Table1" displayName="Table1" ref="A1:H11" totalsRowShown="0" headerRowDxfId="18" headerRowBorderDxfId="17" tableBorderDxfId="16" totalsRowBorderDxfId="15">
  <autoFilter ref="A1:H11" xr:uid="{5422874A-4A06-450B-8AC6-C0C0BE9B03BF}"/>
  <tableColumns count="8">
    <tableColumn id="1" xr3:uid="{8081ACD8-BC17-4083-90DC-88F67F2D532F}" name="Column1" dataDxfId="14"/>
    <tableColumn id="2" xr3:uid="{6228BC09-172F-47A3-B101-6A548EEEB07D}" name="Company" dataDxfId="13"/>
    <tableColumn id="6" xr3:uid="{04BC5B4D-19F3-4465-BD05-73FB1976D677}" name="Ticker" dataDxfId="12">
      <calculatedColumnFormula array="1">_FV(Table1[[#This Row],[Company]],"Ticker symbol",TRUE)</calculatedColumnFormula>
    </tableColumn>
    <tableColumn id="3" xr3:uid="{4655A8A5-821D-4B08-8BF3-8F9F14003697}" name="Transaction Type" dataDxfId="11"/>
    <tableColumn id="4" xr3:uid="{3747F924-C9CD-48FB-8630-3CE444B7A984}" name="Units " dataDxfId="10"/>
    <tableColumn id="5" xr3:uid="{CAA5E2BB-D20E-47AF-8E39-D3AA92D57F97}" name="Price/Unit (INR)" dataDxfId="9"/>
    <tableColumn id="7" xr3:uid="{946E3933-B119-4071-8C73-5DB0CBDE9162}" name="Total Transaction Amount" dataDxfId="8">
      <calculatedColumnFormula>Table1[[#This Row],[Units ]]*Table1[[#This Row],[Price/Unit (INR)]]</calculatedColumnFormula>
    </tableColumn>
    <tableColumn id="8" xr3:uid="{37B53738-E745-40C4-A9D9-F6BFAE3BE1BB}" name="Exchange">
      <calculatedColumnFormula array="1">_FV(Table1[[#This Row],[Company]],"Exchange")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5C3B29E-4393-4EFE-A536-A2890C2A5EED}" name="Table4" displayName="Table4" ref="J1:O11" totalsRowShown="0" headerRowDxfId="7" dataDxfId="6">
  <autoFilter ref="J1:O11" xr:uid="{25C3B29E-4393-4EFE-A536-A2890C2A5EED}"/>
  <tableColumns count="6">
    <tableColumn id="1" xr3:uid="{1E0754B6-C50A-4B96-9EFE-AED23EB6C99D}" name="Industry" dataDxfId="5"/>
    <tableColumn id="2" xr3:uid="{FC30CB71-6123-45EB-BFD2-60DA528A339E}" name="Comp 1" dataDxfId="4"/>
    <tableColumn id="3" xr3:uid="{F839E59F-7466-4B69-8ADC-ED13C2D03225}" name="Comp 2" dataDxfId="3"/>
    <tableColumn id="4" xr3:uid="{7027DCCD-4E98-4863-B9EB-E9836AEC3B72}" name="Comp 3" dataDxfId="2"/>
    <tableColumn id="5" xr3:uid="{AD3161EA-9F55-49CE-B6E5-4986730609B7}" name="Comp 4" dataDxfId="1"/>
    <tableColumn id="6" xr3:uid="{41110F94-AFA7-4085-A0A8-6387981A3E96}" name="Comp 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C7BEE-F336-4834-BAFC-805D024C3569}">
  <dimension ref="A1:H11"/>
  <sheetViews>
    <sheetView zoomScale="71" zoomScaleNormal="71" workbookViewId="0">
      <selection activeCell="E9" sqref="E9"/>
    </sheetView>
  </sheetViews>
  <sheetFormatPr defaultColWidth="25.26953125" defaultRowHeight="14.5" x14ac:dyDescent="0.35"/>
  <cols>
    <col min="1" max="1" width="11.1796875" customWidth="1"/>
    <col min="2" max="2" width="48.54296875" customWidth="1"/>
    <col min="3" max="3" width="13" bestFit="1" customWidth="1"/>
    <col min="4" max="4" width="16.90625" customWidth="1"/>
    <col min="5" max="5" width="7.6328125" customWidth="1"/>
    <col min="6" max="6" width="16" customWidth="1"/>
  </cols>
  <sheetData>
    <row r="1" spans="1:8" x14ac:dyDescent="0.35">
      <c r="A1" s="5" t="s">
        <v>6</v>
      </c>
      <c r="B1" s="6" t="s">
        <v>0</v>
      </c>
      <c r="C1" s="6" t="s">
        <v>7</v>
      </c>
      <c r="D1" s="6" t="s">
        <v>1</v>
      </c>
      <c r="E1" s="6" t="s">
        <v>4</v>
      </c>
      <c r="F1" s="7" t="s">
        <v>5</v>
      </c>
      <c r="G1" s="6" t="s">
        <v>8</v>
      </c>
      <c r="H1" s="6" t="s">
        <v>71</v>
      </c>
    </row>
    <row r="2" spans="1:8" x14ac:dyDescent="0.35">
      <c r="A2" s="3">
        <v>45170</v>
      </c>
      <c r="B2" s="1" t="e" vm="1">
        <v>#VALUE!</v>
      </c>
      <c r="C2" s="1" t="str" cm="1">
        <f t="array" ref="C2">_FV(Table1[[#This Row],[Company]],"Ticker symbol",TRUE)</f>
        <v>RELIANCE</v>
      </c>
      <c r="D2" s="2" t="s">
        <v>2</v>
      </c>
      <c r="E2" s="1">
        <v>20</v>
      </c>
      <c r="F2" s="4">
        <v>2450</v>
      </c>
      <c r="G2" s="14">
        <f>Table1[[#This Row],[Units ]]*Table1[[#This Row],[Price/Unit (INR)]]</f>
        <v>49000</v>
      </c>
      <c r="H2" t="str" cm="1">
        <f t="array" ref="H2">_FV(Table1[[#This Row],[Company]],"Exchange")</f>
        <v>National Stock Exchange of India</v>
      </c>
    </row>
    <row r="3" spans="1:8" x14ac:dyDescent="0.35">
      <c r="A3" s="3">
        <v>45538</v>
      </c>
      <c r="B3" s="1" t="e" vm="2">
        <v>#VALUE!</v>
      </c>
      <c r="C3" s="1" t="str" cm="1">
        <f t="array" ref="C3">_FV(Table1[[#This Row],[Company]],"Ticker symbol",TRUE)</f>
        <v>TCS</v>
      </c>
      <c r="D3" s="2" t="s">
        <v>2</v>
      </c>
      <c r="E3" s="1">
        <v>15</v>
      </c>
      <c r="F3" s="4">
        <v>3500</v>
      </c>
      <c r="G3" s="14">
        <f>Table1[[#This Row],[Units ]]*Table1[[#This Row],[Price/Unit (INR)]]</f>
        <v>52500</v>
      </c>
      <c r="H3" t="str" cm="1">
        <f t="array" ref="H3">_FV(Table1[[#This Row],[Company]],"Exchange")</f>
        <v>National Stock Exchange of India</v>
      </c>
    </row>
    <row r="4" spans="1:8" x14ac:dyDescent="0.35">
      <c r="A4" s="3">
        <v>45542</v>
      </c>
      <c r="B4" s="1" t="e" vm="3">
        <v>#VALUE!</v>
      </c>
      <c r="C4" s="1" t="str" cm="1">
        <f t="array" ref="C4">_FV(Table1[[#This Row],[Company]],"Ticker symbol",TRUE)</f>
        <v>INFY</v>
      </c>
      <c r="D4" s="2" t="s">
        <v>2</v>
      </c>
      <c r="E4" s="1">
        <v>25</v>
      </c>
      <c r="F4" s="4">
        <v>1750</v>
      </c>
      <c r="G4" s="14">
        <f>Table1[[#This Row],[Units ]]*Table1[[#This Row],[Price/Unit (INR)]]</f>
        <v>43750</v>
      </c>
      <c r="H4" t="str" cm="1">
        <f t="array" ref="H4">_FV(Table1[[#This Row],[Company]],"Exchange")</f>
        <v>National Stock Exchange of India</v>
      </c>
    </row>
    <row r="5" spans="1:8" x14ac:dyDescent="0.35">
      <c r="A5" s="3">
        <v>45545</v>
      </c>
      <c r="B5" s="1" t="e" vm="1">
        <v>#VALUE!</v>
      </c>
      <c r="C5" s="1" t="str" cm="1">
        <f t="array" ref="C5">_FV(Table1[[#This Row],[Company]],"Ticker symbol",TRUE)</f>
        <v>RELIANCE</v>
      </c>
      <c r="D5" s="2" t="s">
        <v>3</v>
      </c>
      <c r="E5" s="13">
        <v>-5</v>
      </c>
      <c r="F5" s="12">
        <v>2600</v>
      </c>
      <c r="G5" s="14">
        <f>Table1[[#This Row],[Units ]]*Table1[[#This Row],[Price/Unit (INR)]]</f>
        <v>-13000</v>
      </c>
      <c r="H5" t="str" cm="1">
        <f t="array" ref="H5">_FV(Table1[[#This Row],[Company]],"Exchange")</f>
        <v>National Stock Exchange of India</v>
      </c>
    </row>
    <row r="6" spans="1:8" x14ac:dyDescent="0.35">
      <c r="A6" s="3">
        <v>45547</v>
      </c>
      <c r="B6" s="1" t="e" vm="4">
        <v>#VALUE!</v>
      </c>
      <c r="C6" s="1" t="str" cm="1">
        <f t="array" ref="C6">_FV(Table1[[#This Row],[Company]],"Ticker symbol",TRUE)</f>
        <v>HDFCBANK</v>
      </c>
      <c r="D6" s="2" t="s">
        <v>2</v>
      </c>
      <c r="E6" s="1">
        <v>30</v>
      </c>
      <c r="F6" s="4">
        <v>1500</v>
      </c>
      <c r="G6" s="14">
        <f>Table1[[#This Row],[Units ]]*Table1[[#This Row],[Price/Unit (INR)]]</f>
        <v>45000</v>
      </c>
      <c r="H6" t="str" cm="1">
        <f t="array" ref="H6">_FV(Table1[[#This Row],[Company]],"Exchange")</f>
        <v>National Stock Exchange of India</v>
      </c>
    </row>
    <row r="7" spans="1:8" x14ac:dyDescent="0.35">
      <c r="A7" s="3">
        <v>45550</v>
      </c>
      <c r="B7" s="1" t="e" vm="2">
        <v>#VALUE!</v>
      </c>
      <c r="C7" s="1" t="str" cm="1">
        <f t="array" ref="C7">_FV(Table1[[#This Row],[Company]],"Ticker symbol",TRUE)</f>
        <v>TCS</v>
      </c>
      <c r="D7" s="2" t="s">
        <v>3</v>
      </c>
      <c r="E7" s="13">
        <v>-10</v>
      </c>
      <c r="F7" s="12">
        <v>3600</v>
      </c>
      <c r="G7" s="14">
        <f>Table1[[#This Row],[Units ]]*Table1[[#This Row],[Price/Unit (INR)]]</f>
        <v>-36000</v>
      </c>
      <c r="H7" t="str" cm="1">
        <f t="array" ref="H7">_FV(Table1[[#This Row],[Company]],"Exchange")</f>
        <v>National Stock Exchange of India</v>
      </c>
    </row>
    <row r="8" spans="1:8" x14ac:dyDescent="0.35">
      <c r="A8" s="3">
        <v>45552</v>
      </c>
      <c r="B8" s="1" t="e" vm="3">
        <v>#VALUE!</v>
      </c>
      <c r="C8" s="1" t="str" cm="1">
        <f t="array" ref="C8">_FV(Table1[[#This Row],[Company]],"Ticker symbol",TRUE)</f>
        <v>INFY</v>
      </c>
      <c r="D8" s="2" t="s">
        <v>3</v>
      </c>
      <c r="E8" s="13">
        <v>-5</v>
      </c>
      <c r="F8" s="12">
        <v>1800</v>
      </c>
      <c r="G8" s="14">
        <f>Table1[[#This Row],[Units ]]*Table1[[#This Row],[Price/Unit (INR)]]</f>
        <v>-9000</v>
      </c>
      <c r="H8" t="str" cm="1">
        <f t="array" ref="H8">_FV(Table1[[#This Row],[Company]],"Exchange")</f>
        <v>National Stock Exchange of India</v>
      </c>
    </row>
    <row r="9" spans="1:8" x14ac:dyDescent="0.35">
      <c r="A9" s="3">
        <v>45555</v>
      </c>
      <c r="B9" s="1" t="e" vm="4">
        <v>#VALUE!</v>
      </c>
      <c r="C9" s="1" t="str" cm="1">
        <f t="array" ref="C9">_FV(Table1[[#This Row],[Company]],"Ticker symbol",TRUE)</f>
        <v>HDFCBANK</v>
      </c>
      <c r="D9" s="2" t="s">
        <v>3</v>
      </c>
      <c r="E9" s="13">
        <v>-15</v>
      </c>
      <c r="F9" s="12">
        <v>1700</v>
      </c>
      <c r="G9" s="14">
        <f>Table1[[#This Row],[Units ]]*Table1[[#This Row],[Price/Unit (INR)]]</f>
        <v>-25500</v>
      </c>
      <c r="H9" t="str" cm="1">
        <f t="array" ref="H9">_FV(Table1[[#This Row],[Company]],"Exchange")</f>
        <v>National Stock Exchange of India</v>
      </c>
    </row>
    <row r="10" spans="1:8" x14ac:dyDescent="0.35">
      <c r="A10" s="3">
        <v>45557</v>
      </c>
      <c r="B10" s="1" t="e" vm="5">
        <v>#VALUE!</v>
      </c>
      <c r="C10" s="1" t="str" cm="1">
        <f t="array" ref="C10">_FV(Table1[[#This Row],[Company]],"Ticker symbol",TRUE)</f>
        <v>SBIN</v>
      </c>
      <c r="D10" s="2" t="s">
        <v>2</v>
      </c>
      <c r="E10" s="1">
        <v>40</v>
      </c>
      <c r="F10" s="4">
        <v>650</v>
      </c>
      <c r="G10" s="14">
        <f>Table1[[#This Row],[Units ]]*Table1[[#This Row],[Price/Unit (INR)]]</f>
        <v>26000</v>
      </c>
      <c r="H10" t="str" cm="1">
        <f t="array" ref="H10">_FV(Table1[[#This Row],[Company]],"Exchange")</f>
        <v>National Stock Exchange of India</v>
      </c>
    </row>
    <row r="11" spans="1:8" x14ac:dyDescent="0.35">
      <c r="A11" s="8">
        <v>45560</v>
      </c>
      <c r="B11" s="9" t="e" vm="1">
        <v>#VALUE!</v>
      </c>
      <c r="C11" s="9" t="str" cm="1">
        <f t="array" ref="C11">_FV(Table1[[#This Row],[Company]],"Ticker symbol",TRUE)</f>
        <v>RELIANCE</v>
      </c>
      <c r="D11" s="10" t="s">
        <v>2</v>
      </c>
      <c r="E11" s="9">
        <v>10</v>
      </c>
      <c r="F11" s="11">
        <v>2400</v>
      </c>
      <c r="G11" s="14">
        <f>Table1[[#This Row],[Units ]]*Table1[[#This Row],[Price/Unit (INR)]]</f>
        <v>24000</v>
      </c>
      <c r="H11" t="str" cm="1">
        <f t="array" ref="H11">_FV(Table1[[#This Row],[Company]],"Exchange")</f>
        <v>National Stock Exchange of India</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ADA12-8321-4674-B466-F56621AC92AC}">
  <dimension ref="A6:L20"/>
  <sheetViews>
    <sheetView showGridLines="0" tabSelected="1" zoomScale="70" zoomScaleNormal="70" workbookViewId="0">
      <selection activeCell="J17" sqref="J17"/>
    </sheetView>
  </sheetViews>
  <sheetFormatPr defaultRowHeight="14.5" x14ac:dyDescent="0.35"/>
  <cols>
    <col min="1" max="1" width="46.26953125" bestFit="1" customWidth="1"/>
    <col min="2" max="2" width="9.1796875" bestFit="1" customWidth="1"/>
    <col min="3" max="3" width="18.90625" bestFit="1" customWidth="1"/>
    <col min="4" max="4" width="10.08984375" bestFit="1" customWidth="1"/>
    <col min="5" max="5" width="14.54296875" bestFit="1" customWidth="1"/>
    <col min="6" max="6" width="15.54296875" bestFit="1" customWidth="1"/>
    <col min="7" max="7" width="14.54296875" bestFit="1" customWidth="1"/>
    <col min="8" max="8" width="16.26953125" bestFit="1" customWidth="1"/>
    <col min="9" max="9" width="17.90625" bestFit="1" customWidth="1"/>
    <col min="10" max="10" width="24.08984375" bestFit="1" customWidth="1"/>
    <col min="11" max="11" width="15.26953125" bestFit="1" customWidth="1"/>
    <col min="12" max="12" width="14.7265625" bestFit="1" customWidth="1"/>
  </cols>
  <sheetData>
    <row r="6" spans="1:12" ht="15.5" x14ac:dyDescent="0.35">
      <c r="A6" s="16" t="s">
        <v>0</v>
      </c>
      <c r="B6" s="16" t="s">
        <v>7</v>
      </c>
      <c r="C6" s="16" t="s">
        <v>9</v>
      </c>
      <c r="D6" s="16" t="s">
        <v>10</v>
      </c>
      <c r="E6" s="16" t="s">
        <v>11</v>
      </c>
      <c r="F6" s="16" t="s">
        <v>12</v>
      </c>
      <c r="G6" s="16" t="s">
        <v>13</v>
      </c>
      <c r="H6" s="16" t="s">
        <v>14</v>
      </c>
      <c r="I6" s="16" t="s">
        <v>18</v>
      </c>
      <c r="J6" s="16" t="s">
        <v>15</v>
      </c>
      <c r="K6" s="16" t="s">
        <v>16</v>
      </c>
      <c r="L6" s="16" t="s">
        <v>17</v>
      </c>
    </row>
    <row r="7" spans="1:12" x14ac:dyDescent="0.35">
      <c r="A7" s="17" t="e" cm="1" vm="1">
        <f t="array" ref="A7:A11">_xlfn.UNIQUE(_xlfn._xlws.FILTER(Table1[Company],SUMIFS(Table1[[Units ]],Table1[Company],Table1[Company])&gt;0))</f>
        <v>#VALUE!</v>
      </c>
      <c r="B7" s="17" t="str" cm="1">
        <f t="array" ref="B7">_FV(A7,"Ticker symbol",TRUE)</f>
        <v>RELIANCE</v>
      </c>
      <c r="C7" s="17" t="str" cm="1">
        <f t="array" ref="C7:C11">_FV(_xlfn.ANCHORARRAY(A7),"Industry")</f>
        <v>Oil &amp; Gas</v>
      </c>
      <c r="D7" s="17" cm="1">
        <f t="array" ref="D7:D11">SUMIFS(Table1[[Units ]],Table1[Company],_xlfn.ANCHORARRAY(Tracker!A7))</f>
        <v>25</v>
      </c>
      <c r="E7" s="18" cm="1">
        <f t="array" ref="E7">_FV(A7,"Price")</f>
        <v>2942.7</v>
      </c>
      <c r="F7" s="18">
        <f>D7*E7</f>
        <v>73567.5</v>
      </c>
      <c r="G7" s="19">
        <f>F7/SUM($F$7:$F$11)</f>
        <v>0.38391389432485323</v>
      </c>
      <c r="H7" s="18" cm="1">
        <f t="array" ref="H7">(E7-_FV(A7,"Previous close",TRUE))*D7</f>
        <v>-63.750000000004547</v>
      </c>
      <c r="I7" s="18" cm="1">
        <f t="array" ref="I7:I11">SUMIFS(Table1[Total Transaction Amount],Table1[Company],Tracker!$A$7:$A$11)</f>
        <v>60000</v>
      </c>
      <c r="J7" s="18">
        <f>F7-I7</f>
        <v>13567.5</v>
      </c>
      <c r="K7" s="18" cm="1">
        <f t="array" ref="K7">_FV(A7,"52 week high",TRUE)</f>
        <v>3217.6</v>
      </c>
      <c r="L7" s="18" cm="1">
        <f t="array" ref="L7">_FV(A7,"52 week low",TRUE)</f>
        <v>2220.3000000000002</v>
      </c>
    </row>
    <row r="8" spans="1:12" x14ac:dyDescent="0.35">
      <c r="A8" s="17" t="e" vm="2">
        <v>#VALUE!</v>
      </c>
      <c r="B8" s="17" t="str" cm="1">
        <f t="array" ref="B8">_FV(A8,"Ticker symbol",TRUE)</f>
        <v>TCS</v>
      </c>
      <c r="C8" s="17" t="str">
        <v>Software &amp; IT Services</v>
      </c>
      <c r="D8" s="17">
        <v>5</v>
      </c>
      <c r="E8" s="18" cm="1">
        <f t="array" ref="E8">_FV(A8,"Price")</f>
        <v>4513.25</v>
      </c>
      <c r="F8" s="18">
        <f t="shared" ref="F8:F11" si="0">D8*E8</f>
        <v>22566.25</v>
      </c>
      <c r="G8" s="19">
        <f t="shared" ref="G8:G11" si="1">F8/SUM($F$7:$F$11)</f>
        <v>0.11776255707762558</v>
      </c>
      <c r="H8" s="18" cm="1">
        <f t="array" ref="H8">(E8-_FV(A8,"Previous close",TRUE))*D8</f>
        <v>-46.750000000001819</v>
      </c>
      <c r="I8" s="18">
        <v>16500</v>
      </c>
      <c r="J8" s="18">
        <f t="shared" ref="J8:J11" si="2">F8-I8</f>
        <v>6066.25</v>
      </c>
      <c r="K8" s="18" cm="1">
        <f t="array" ref="K8">_FV(A8,"52 week high",TRUE)</f>
        <v>4592.25</v>
      </c>
      <c r="L8" s="18" cm="1">
        <f t="array" ref="L8">_FV(A8,"52 week low",TRUE)</f>
        <v>3295.73</v>
      </c>
    </row>
    <row r="9" spans="1:12" x14ac:dyDescent="0.35">
      <c r="A9" s="17" t="e" vm="3">
        <v>#VALUE!</v>
      </c>
      <c r="B9" s="17" t="str" cm="1">
        <f t="array" ref="B9">_FV(A9,"Ticker symbol",TRUE)</f>
        <v>INFY</v>
      </c>
      <c r="C9" s="17" t="str">
        <v>Software &amp; IT Services</v>
      </c>
      <c r="D9" s="17">
        <v>20</v>
      </c>
      <c r="E9" s="18" cm="1">
        <f t="array" ref="E9">_FV(A9,"Price")</f>
        <v>1950.25</v>
      </c>
      <c r="F9" s="18">
        <f t="shared" si="0"/>
        <v>39005</v>
      </c>
      <c r="G9" s="19">
        <f t="shared" si="1"/>
        <v>0.20354859752120025</v>
      </c>
      <c r="H9" s="18" cm="1">
        <f t="array" ref="H9">(E9-_FV(A9,"Previous close",TRUE))*D9</f>
        <v>123.00000000000182</v>
      </c>
      <c r="I9" s="18">
        <v>34750</v>
      </c>
      <c r="J9" s="18">
        <f t="shared" si="2"/>
        <v>4255</v>
      </c>
      <c r="K9" s="18" cm="1">
        <f t="array" ref="K9">_FV(A9,"52 week high",TRUE)</f>
        <v>1975.75</v>
      </c>
      <c r="L9" s="18" cm="1">
        <f t="array" ref="L9">_FV(A9,"52 week low",TRUE)</f>
        <v>1344.08</v>
      </c>
    </row>
    <row r="10" spans="1:12" x14ac:dyDescent="0.35">
      <c r="A10" s="17" t="e" vm="4">
        <v>#VALUE!</v>
      </c>
      <c r="B10" s="17" t="str" cm="1">
        <f t="array" ref="B10">_FV(A10,"Ticker symbol",TRUE)</f>
        <v>HDFCBANK</v>
      </c>
      <c r="C10" s="17" t="str">
        <v>Banking Services</v>
      </c>
      <c r="D10" s="17">
        <v>15</v>
      </c>
      <c r="E10" s="18" cm="1">
        <f t="array" ref="E10">_FV(A10,"Price")</f>
        <v>1670.95</v>
      </c>
      <c r="F10" s="18">
        <f t="shared" si="0"/>
        <v>25064.25</v>
      </c>
      <c r="G10" s="19">
        <f t="shared" si="1"/>
        <v>0.13079843444227005</v>
      </c>
      <c r="H10" s="18" cm="1">
        <f t="array" ref="H10">(E10-_FV(A10,"Previous close",TRUE))*D10</f>
        <v>75</v>
      </c>
      <c r="I10" s="18">
        <v>19500</v>
      </c>
      <c r="J10" s="18">
        <f t="shared" si="2"/>
        <v>5564.25</v>
      </c>
      <c r="K10" s="18" cm="1">
        <f t="array" ref="K10">_FV(A10,"52 week high",TRUE)</f>
        <v>1794</v>
      </c>
      <c r="L10" s="18" cm="1">
        <f t="array" ref="L10">_FV(A10,"52 week low",TRUE)</f>
        <v>1363.55</v>
      </c>
    </row>
    <row r="11" spans="1:12" x14ac:dyDescent="0.35">
      <c r="A11" s="17" t="e" vm="5">
        <v>#VALUE!</v>
      </c>
      <c r="B11" s="17" t="str" cm="1">
        <f t="array" ref="B11">_FV(A11,"Ticker symbol",TRUE)</f>
        <v>SBIN</v>
      </c>
      <c r="C11" s="17" t="str">
        <v>Banking Services</v>
      </c>
      <c r="D11" s="17">
        <v>40</v>
      </c>
      <c r="E11" s="18" cm="1">
        <f t="array" ref="E11">_FV(A11,"Price")</f>
        <v>785.55</v>
      </c>
      <c r="F11" s="18">
        <f t="shared" si="0"/>
        <v>31422</v>
      </c>
      <c r="G11" s="19">
        <f t="shared" si="1"/>
        <v>0.16397651663405088</v>
      </c>
      <c r="H11" s="18" cm="1">
        <f t="array" ref="H11">(E11-_FV(A11,"Previous close",TRUE))*D11</f>
        <v>-212.00000000000273</v>
      </c>
      <c r="I11" s="18">
        <v>26000</v>
      </c>
      <c r="J11" s="18">
        <f t="shared" si="2"/>
        <v>5422</v>
      </c>
      <c r="K11" s="18" cm="1">
        <f t="array" ref="K11">_FV(A11,"52 week high",TRUE)</f>
        <v>912</v>
      </c>
      <c r="L11" s="18" cm="1">
        <f t="array" ref="L11">_FV(A11,"52 week low",TRUE)</f>
        <v>543.20000000000005</v>
      </c>
    </row>
    <row r="12" spans="1:12" s="20" customFormat="1" x14ac:dyDescent="0.35">
      <c r="E12" s="21"/>
      <c r="F12" s="21"/>
      <c r="G12" s="22"/>
      <c r="H12" s="21"/>
      <c r="I12" s="21"/>
      <c r="J12" s="21"/>
      <c r="K12" s="21"/>
      <c r="L12" s="21"/>
    </row>
    <row r="13" spans="1:12" s="20" customFormat="1" x14ac:dyDescent="0.35">
      <c r="E13" s="21"/>
      <c r="F13" s="21"/>
      <c r="G13" s="22"/>
      <c r="H13" s="21"/>
      <c r="I13" s="21"/>
      <c r="J13" s="21"/>
      <c r="K13" s="21"/>
      <c r="L13" s="21"/>
    </row>
    <row r="14" spans="1:12" s="20" customFormat="1" x14ac:dyDescent="0.35">
      <c r="E14" s="21"/>
      <c r="F14" s="21"/>
      <c r="G14" s="22"/>
      <c r="H14" s="21"/>
      <c r="I14" s="21"/>
      <c r="J14" s="21"/>
      <c r="K14" s="21"/>
      <c r="L14" s="21"/>
    </row>
    <row r="15" spans="1:12" s="20" customFormat="1" x14ac:dyDescent="0.35">
      <c r="E15" s="21"/>
      <c r="F15" s="21"/>
      <c r="G15" s="22"/>
      <c r="H15" s="21"/>
      <c r="I15" s="21"/>
      <c r="J15" s="21"/>
      <c r="K15" s="21"/>
      <c r="L15" s="21"/>
    </row>
    <row r="16" spans="1:12" ht="21" x14ac:dyDescent="0.35">
      <c r="I16" s="35" t="s">
        <v>67</v>
      </c>
      <c r="J16" s="31" t="s">
        <v>9</v>
      </c>
      <c r="K16" s="31" t="s">
        <v>0</v>
      </c>
      <c r="L16" s="31" t="s">
        <v>19</v>
      </c>
    </row>
    <row r="17" spans="9:12" ht="21" x14ac:dyDescent="0.5">
      <c r="I17" s="35"/>
      <c r="J17" s="32" t="s">
        <v>69</v>
      </c>
      <c r="K17" s="32" t="e" vm="6">
        <v>#VALUE!</v>
      </c>
      <c r="L17" s="33">
        <v>4</v>
      </c>
    </row>
    <row r="18" spans="9:12" x14ac:dyDescent="0.35">
      <c r="K18" s="23"/>
    </row>
    <row r="19" spans="9:12" ht="21" x14ac:dyDescent="0.45">
      <c r="I19" s="27" t="str">
        <f>"Trailing " &amp; L17 &amp; " Months Performance"</f>
        <v>Trailing 4 Months Performance</v>
      </c>
      <c r="J19" s="27"/>
      <c r="K19" s="34" t="s">
        <v>22</v>
      </c>
    </row>
    <row r="20" spans="9:12" ht="21" x14ac:dyDescent="0.35">
      <c r="K20" s="33" t="s">
        <v>73</v>
      </c>
      <c r="L20" t="s">
        <v>74</v>
      </c>
    </row>
  </sheetData>
  <mergeCells count="1">
    <mergeCell ref="I16:I17"/>
  </mergeCells>
  <dataValidations count="4">
    <dataValidation type="list" allowBlank="1" showInputMessage="1" showErrorMessage="1" sqref="K20" xr:uid="{3A088FCE-97E1-4B8C-8776-EEFBA6293A7F}">
      <formula1>$B$7:$B$11</formula1>
    </dataValidation>
    <dataValidation type="list" allowBlank="1" showInputMessage="1" showErrorMessage="1" sqref="L17" xr:uid="{99F5ACCE-B364-4130-AD6E-1A7BC4739C50}">
      <formula1>"1,2,3,4,5,6,7,8,9,10,11,12"</formula1>
    </dataValidation>
    <dataValidation type="list" allowBlank="1" showInputMessage="1" showErrorMessage="1" sqref="J17" xr:uid="{D5B3CB12-A45F-4130-A9B4-A4D235ED5F98}">
      <formula1>Industry</formula1>
    </dataValidation>
    <dataValidation type="list" allowBlank="1" showInputMessage="1" showErrorMessage="1" sqref="K17" xr:uid="{A903953B-862A-4F5A-91E9-05537156E30B}">
      <formula1>INDIRECT($J$17)</formula1>
    </dataValidation>
  </dataValidations>
  <pageMargins left="0.7" right="0.7" top="0.75" bottom="0.75" header="0.3" footer="0.3"/>
  <ignoredErrors>
    <ignoredError xmlns:x16r3="http://schemas.microsoft.com/office/spreadsheetml/2018/08/main" sqref="K10:L10" x16r3:misleadingFormat="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FF21D-27C3-4959-A0DD-B13BE325F671}">
  <dimension ref="A1:O89"/>
  <sheetViews>
    <sheetView zoomScale="80" zoomScaleNormal="80" workbookViewId="0">
      <selection activeCell="G9" sqref="G9"/>
    </sheetView>
  </sheetViews>
  <sheetFormatPr defaultRowHeight="14.5" x14ac:dyDescent="0.35"/>
  <cols>
    <col min="1" max="1" width="13.1796875" bestFit="1" customWidth="1"/>
    <col min="2" max="2" width="10.36328125" bestFit="1" customWidth="1"/>
    <col min="5" max="5" width="10.36328125" bestFit="1" customWidth="1"/>
    <col min="10" max="10" width="24.90625" customWidth="1"/>
    <col min="11" max="11" width="49.26953125" bestFit="1" customWidth="1"/>
    <col min="12" max="14" width="9.36328125" customWidth="1"/>
    <col min="15" max="15" width="67.36328125" bestFit="1" customWidth="1"/>
  </cols>
  <sheetData>
    <row r="1" spans="1:15" x14ac:dyDescent="0.35">
      <c r="A1" t="s">
        <v>20</v>
      </c>
      <c r="B1" t="str">
        <f>Tracker!K20</f>
        <v>HDFCBANK</v>
      </c>
      <c r="J1" s="15" t="s">
        <v>9</v>
      </c>
      <c r="K1" s="15" t="s">
        <v>61</v>
      </c>
      <c r="L1" s="15" t="s">
        <v>62</v>
      </c>
      <c r="M1" s="15" t="s">
        <v>63</v>
      </c>
      <c r="N1" s="15" t="s">
        <v>64</v>
      </c>
      <c r="O1" s="15" t="s">
        <v>65</v>
      </c>
    </row>
    <row r="2" spans="1:15" ht="16" x14ac:dyDescent="0.35">
      <c r="A2" t="s">
        <v>21</v>
      </c>
      <c r="B2">
        <f>Tracker!L17</f>
        <v>4</v>
      </c>
      <c r="D2" t="s">
        <v>66</v>
      </c>
      <c r="E2" t="str" cm="1">
        <f t="array" ref="E2">_FV(Tracker!K17,"Ticker symbol",TRUE)</f>
        <v>AXISBANK</v>
      </c>
      <c r="J2" s="24" t="s">
        <v>68</v>
      </c>
      <c r="K2" s="28" t="e" vm="2">
        <v>#VALUE!</v>
      </c>
      <c r="L2" s="28" t="e" vm="3">
        <v>#VALUE!</v>
      </c>
      <c r="M2" s="28" t="e" vm="7">
        <v>#VALUE!</v>
      </c>
      <c r="N2" s="28" t="e" vm="8">
        <v>#VALUE!</v>
      </c>
      <c r="O2" s="28" t="e" vm="9">
        <v>#VALUE!</v>
      </c>
    </row>
    <row r="3" spans="1:15" ht="16" x14ac:dyDescent="0.35">
      <c r="D3" t="s">
        <v>7</v>
      </c>
      <c r="E3" t="str" cm="1">
        <f t="array" ref="E3">_FV(Tracker!K17,"Ticker symbol",TRUE)</f>
        <v>AXISBANK</v>
      </c>
      <c r="J3" s="24" t="s">
        <v>69</v>
      </c>
      <c r="K3" s="28" t="e" vm="4">
        <v>#VALUE!</v>
      </c>
      <c r="L3" s="28" t="e" vm="5">
        <v>#VALUE!</v>
      </c>
      <c r="M3" s="28" t="e" vm="10">
        <v>#VALUE!</v>
      </c>
      <c r="N3" s="28" t="e" vm="6">
        <v>#VALUE!</v>
      </c>
      <c r="O3" s="28"/>
    </row>
    <row r="4" spans="1:15" ht="16" x14ac:dyDescent="0.35">
      <c r="A4" t="str" cm="1">
        <f t="array" aca="1" ref="A4:B89" ca="1">_xlfn.STOCKHISTORY(B1,EDATE(TODAY(),-B2),TODAY(),0)</f>
        <v>Date</v>
      </c>
      <c r="B4" t="str">
        <f ca="1"/>
        <v>Close</v>
      </c>
      <c r="D4" t="str" cm="1">
        <f t="array" aca="1" ref="D4:E89" ca="1">_xlfn.STOCKHISTORY(E2,EDATE(TODAY(),-'Stock Historical Data'!B2),TODAY(),0)</f>
        <v>Date</v>
      </c>
      <c r="E4" t="str">
        <f ca="1"/>
        <v>Close</v>
      </c>
      <c r="J4" s="24" t="s">
        <v>57</v>
      </c>
      <c r="K4" s="28" t="e" vm="1">
        <v>#VALUE!</v>
      </c>
      <c r="L4" s="28" t="e" vm="11">
        <v>#VALUE!</v>
      </c>
      <c r="M4" s="28" t="e" vm="12">
        <v>#VALUE!</v>
      </c>
      <c r="N4" s="28" t="e" vm="13">
        <v>#VALUE!</v>
      </c>
      <c r="O4" s="28"/>
    </row>
    <row r="5" spans="1:15" ht="16" x14ac:dyDescent="0.35">
      <c r="A5" vm="14">
        <f ca="1"/>
        <v>45428</v>
      </c>
      <c r="B5" vm="15">
        <f ca="1"/>
        <v>1460.25</v>
      </c>
      <c r="D5" vm="14">
        <f ca="1"/>
        <v>45428</v>
      </c>
      <c r="E5" vm="16">
        <f ca="1"/>
        <v>1139.3</v>
      </c>
      <c r="J5" s="24" t="s">
        <v>70</v>
      </c>
      <c r="K5" s="28" t="e" vm="17">
        <v>#VALUE!</v>
      </c>
      <c r="L5" s="28" t="e" vm="18">
        <v>#VALUE!</v>
      </c>
      <c r="M5" s="28" t="e" vm="19">
        <v>#VALUE!</v>
      </c>
      <c r="N5" s="28" t="e" vm="20">
        <v>#VALUE!</v>
      </c>
      <c r="O5" s="28" t="e" vm="21">
        <v>#VALUE!</v>
      </c>
    </row>
    <row r="6" spans="1:15" ht="16" x14ac:dyDescent="0.35">
      <c r="A6" vm="22">
        <f ca="1"/>
        <v>45429</v>
      </c>
      <c r="B6" vm="23">
        <f ca="1"/>
        <v>1464.1</v>
      </c>
      <c r="D6" vm="22">
        <f ca="1"/>
        <v>45429</v>
      </c>
      <c r="E6" vm="24">
        <f ca="1"/>
        <v>1141.3499999999999</v>
      </c>
      <c r="J6" s="24" t="s">
        <v>58</v>
      </c>
      <c r="K6" s="28" t="e" vm="25">
        <v>#VALUE!</v>
      </c>
      <c r="L6" s="28" t="e" vm="26">
        <v>#VALUE!</v>
      </c>
      <c r="M6" s="28" t="e" vm="27">
        <v>#VALUE!</v>
      </c>
      <c r="N6" s="28" t="e" vm="28">
        <v>#VALUE!</v>
      </c>
      <c r="O6" s="28" t="e" vm="29">
        <v>#VALUE!</v>
      </c>
    </row>
    <row r="7" spans="1:15" ht="16" x14ac:dyDescent="0.35">
      <c r="A7" vm="30">
        <f ca="1"/>
        <v>45430</v>
      </c>
      <c r="B7" vm="31">
        <f ca="1"/>
        <v>1466.05</v>
      </c>
      <c r="D7" vm="30">
        <f ca="1"/>
        <v>45430</v>
      </c>
      <c r="E7" vm="32">
        <f ca="1"/>
        <v>1143.75</v>
      </c>
      <c r="J7" s="24" t="s">
        <v>59</v>
      </c>
      <c r="K7" s="28" t="e" vm="33">
        <v>#VALUE!</v>
      </c>
      <c r="L7" s="28" t="e" vm="34">
        <v>#VALUE!</v>
      </c>
      <c r="M7" s="28" t="e" vm="35">
        <v>#VALUE!</v>
      </c>
      <c r="N7" s="28" t="e" vm="36">
        <v>#VALUE!</v>
      </c>
      <c r="O7" s="28"/>
    </row>
    <row r="8" spans="1:15" ht="16" x14ac:dyDescent="0.35">
      <c r="A8" vm="37">
        <f ca="1"/>
        <v>45433</v>
      </c>
      <c r="B8" vm="38">
        <f ca="1"/>
        <v>1458.8</v>
      </c>
      <c r="D8" vm="37">
        <f ca="1"/>
        <v>45433</v>
      </c>
      <c r="E8" vm="39">
        <f ca="1"/>
        <v>1137.6500000000001</v>
      </c>
      <c r="J8" s="24" t="s">
        <v>60</v>
      </c>
      <c r="K8" s="28" t="e" vm="40">
        <v>#VALUE!</v>
      </c>
      <c r="L8" s="28" t="e" vm="41">
        <v>#VALUE!</v>
      </c>
      <c r="M8" s="28" t="e" vm="42">
        <v>#VALUE!</v>
      </c>
      <c r="N8" s="28"/>
      <c r="O8" s="29"/>
    </row>
    <row r="9" spans="1:15" ht="16" x14ac:dyDescent="0.35">
      <c r="A9" vm="43">
        <f ca="1"/>
        <v>45434</v>
      </c>
      <c r="B9" vm="44">
        <f ca="1"/>
        <v>1459.2</v>
      </c>
      <c r="D9" vm="43">
        <f ca="1"/>
        <v>45434</v>
      </c>
      <c r="E9" vm="45">
        <f ca="1"/>
        <v>1126</v>
      </c>
      <c r="J9" s="24"/>
      <c r="K9" s="24"/>
      <c r="L9" s="24"/>
      <c r="M9" s="24"/>
      <c r="N9" s="24"/>
      <c r="O9" s="24"/>
    </row>
    <row r="10" spans="1:15" ht="16" x14ac:dyDescent="0.35">
      <c r="A10" vm="46">
        <f ca="1"/>
        <v>45435</v>
      </c>
      <c r="B10" vm="47">
        <f ca="1"/>
        <v>1492.6</v>
      </c>
      <c r="D10" vm="46">
        <f ca="1"/>
        <v>45435</v>
      </c>
      <c r="E10" vm="48">
        <f ca="1"/>
        <v>1165.25</v>
      </c>
      <c r="J10" s="24"/>
      <c r="K10" s="24"/>
      <c r="L10" s="24"/>
      <c r="M10" s="24"/>
      <c r="N10" s="24"/>
      <c r="O10" s="24"/>
    </row>
    <row r="11" spans="1:15" ht="16" x14ac:dyDescent="0.35">
      <c r="A11" vm="49">
        <f ca="1"/>
        <v>45436</v>
      </c>
      <c r="B11" vm="50">
        <f ca="1"/>
        <v>1517.2</v>
      </c>
      <c r="D11" vm="49">
        <f ca="1"/>
        <v>45436</v>
      </c>
      <c r="E11" vm="51">
        <f ca="1"/>
        <v>1174</v>
      </c>
      <c r="J11" s="24"/>
      <c r="K11" s="24"/>
      <c r="L11" s="24"/>
      <c r="M11" s="24"/>
      <c r="N11" s="24"/>
      <c r="O11" s="24"/>
    </row>
    <row r="12" spans="1:15" x14ac:dyDescent="0.35">
      <c r="A12" vm="52">
        <f ca="1"/>
        <v>45439</v>
      </c>
      <c r="B12" vm="53">
        <f ca="1"/>
        <v>1527.7</v>
      </c>
      <c r="D12" vm="52">
        <f ca="1"/>
        <v>45439</v>
      </c>
      <c r="E12" vm="54">
        <f ca="1"/>
        <v>1187</v>
      </c>
      <c r="L12" s="26"/>
    </row>
    <row r="13" spans="1:15" x14ac:dyDescent="0.35">
      <c r="A13" vm="55">
        <f ca="1"/>
        <v>45440</v>
      </c>
      <c r="B13" vm="56">
        <f ca="1"/>
        <v>1530.5</v>
      </c>
      <c r="D13" vm="55">
        <f ca="1"/>
        <v>45440</v>
      </c>
      <c r="E13" vm="57">
        <f ca="1"/>
        <v>1183.4000000000001</v>
      </c>
    </row>
    <row r="14" spans="1:15" x14ac:dyDescent="0.35">
      <c r="A14" vm="58">
        <f ca="1"/>
        <v>45441</v>
      </c>
      <c r="B14" vm="59">
        <f ca="1"/>
        <v>1508.3</v>
      </c>
      <c r="D14" vm="58">
        <f ca="1"/>
        <v>45441</v>
      </c>
      <c r="E14" vm="60">
        <f ca="1"/>
        <v>1159.75</v>
      </c>
      <c r="L14" s="26"/>
      <c r="M14" s="30"/>
    </row>
    <row r="15" spans="1:15" x14ac:dyDescent="0.35">
      <c r="A15" vm="61">
        <f ca="1"/>
        <v>45442</v>
      </c>
      <c r="B15" vm="62">
        <f ca="1"/>
        <v>1514.85</v>
      </c>
      <c r="D15" vm="61">
        <f ca="1"/>
        <v>45442</v>
      </c>
      <c r="E15" vm="63">
        <f ca="1"/>
        <v>1167.95</v>
      </c>
    </row>
    <row r="16" spans="1:15" x14ac:dyDescent="0.35">
      <c r="A16" vm="64">
        <f ca="1"/>
        <v>45443</v>
      </c>
      <c r="B16" vm="65">
        <f ca="1"/>
        <v>1531.55</v>
      </c>
      <c r="D16" vm="64">
        <f ca="1"/>
        <v>45443</v>
      </c>
      <c r="E16" vm="66">
        <f ca="1"/>
        <v>1162.1500000000001</v>
      </c>
    </row>
    <row r="17" spans="1:15" x14ac:dyDescent="0.35">
      <c r="A17" vm="67">
        <f ca="1"/>
        <v>45446</v>
      </c>
      <c r="B17" vm="68">
        <f ca="1"/>
        <v>1572.2</v>
      </c>
      <c r="D17" vm="67">
        <f ca="1"/>
        <v>45446</v>
      </c>
      <c r="E17" vm="69">
        <f ca="1"/>
        <v>1223.9000000000001</v>
      </c>
    </row>
    <row r="18" spans="1:15" x14ac:dyDescent="0.35">
      <c r="A18" vm="70">
        <f ca="1"/>
        <v>45447</v>
      </c>
      <c r="B18" vm="71">
        <f ca="1"/>
        <v>1483.15</v>
      </c>
      <c r="D18" vm="70">
        <f ca="1"/>
        <v>45447</v>
      </c>
      <c r="E18" vm="72">
        <f ca="1"/>
        <v>1131.25</v>
      </c>
      <c r="L18" s="26"/>
      <c r="O18" t="s">
        <v>72</v>
      </c>
    </row>
    <row r="19" spans="1:15" x14ac:dyDescent="0.35">
      <c r="A19" vm="73">
        <f ca="1"/>
        <v>45448</v>
      </c>
      <c r="B19" vm="74">
        <f ca="1"/>
        <v>1551.8</v>
      </c>
      <c r="D19" vm="73">
        <f ca="1"/>
        <v>45448</v>
      </c>
      <c r="E19" vm="75">
        <f ca="1"/>
        <v>1184.5</v>
      </c>
      <c r="J19" s="25"/>
    </row>
    <row r="20" spans="1:15" x14ac:dyDescent="0.35">
      <c r="A20" vm="76">
        <f ca="1"/>
        <v>45449</v>
      </c>
      <c r="B20" vm="77">
        <f ca="1"/>
        <v>1559.7</v>
      </c>
      <c r="D20" vm="76">
        <f ca="1"/>
        <v>45449</v>
      </c>
      <c r="E20" vm="78">
        <f ca="1"/>
        <v>1170.95</v>
      </c>
    </row>
    <row r="21" spans="1:15" x14ac:dyDescent="0.35">
      <c r="A21" vm="79">
        <f ca="1"/>
        <v>45450</v>
      </c>
      <c r="B21" vm="80">
        <f ca="1"/>
        <v>1573.35</v>
      </c>
      <c r="D21" vm="79">
        <f ca="1"/>
        <v>45450</v>
      </c>
      <c r="E21" vm="81">
        <f ca="1"/>
        <v>1186.8</v>
      </c>
      <c r="J21" s="25"/>
    </row>
    <row r="22" spans="1:15" x14ac:dyDescent="0.35">
      <c r="A22" vm="82">
        <f ca="1"/>
        <v>45453</v>
      </c>
      <c r="B22" vm="83">
        <f ca="1"/>
        <v>1561.3</v>
      </c>
      <c r="D22" vm="82">
        <f ca="1"/>
        <v>45453</v>
      </c>
      <c r="E22" vm="84">
        <f ca="1"/>
        <v>1200</v>
      </c>
    </row>
    <row r="23" spans="1:15" x14ac:dyDescent="0.35">
      <c r="A23" vm="85">
        <f ca="1"/>
        <v>45454</v>
      </c>
      <c r="B23" vm="86">
        <f ca="1"/>
        <v>1564.8</v>
      </c>
      <c r="D23" vm="85">
        <f ca="1"/>
        <v>45454</v>
      </c>
      <c r="E23" vm="87">
        <f ca="1"/>
        <v>1194.5999999999999</v>
      </c>
    </row>
    <row r="24" spans="1:15" x14ac:dyDescent="0.35">
      <c r="A24" vm="88">
        <f ca="1"/>
        <v>45455</v>
      </c>
      <c r="B24" vm="89">
        <f ca="1"/>
        <v>1574.15</v>
      </c>
      <c r="D24" vm="88">
        <f ca="1"/>
        <v>45455</v>
      </c>
      <c r="E24" vm="90">
        <f ca="1"/>
        <v>1187.9000000000001</v>
      </c>
    </row>
    <row r="25" spans="1:15" x14ac:dyDescent="0.35">
      <c r="A25" vm="91">
        <f ca="1"/>
        <v>45456</v>
      </c>
      <c r="B25" vm="92">
        <f ca="1"/>
        <v>1580.75</v>
      </c>
      <c r="D25" vm="91">
        <f ca="1"/>
        <v>45456</v>
      </c>
      <c r="E25" vm="93">
        <f ca="1"/>
        <v>1174.6500000000001</v>
      </c>
    </row>
    <row r="26" spans="1:15" x14ac:dyDescent="0.35">
      <c r="A26" vm="94">
        <f ca="1"/>
        <v>45457</v>
      </c>
      <c r="B26" vm="95">
        <f ca="1"/>
        <v>1596.9</v>
      </c>
      <c r="D26" vm="94">
        <f ca="1"/>
        <v>45457</v>
      </c>
      <c r="E26" vm="96">
        <f ca="1"/>
        <v>1181.05</v>
      </c>
    </row>
    <row r="27" spans="1:15" x14ac:dyDescent="0.35">
      <c r="A27" vm="97">
        <f ca="1"/>
        <v>45461</v>
      </c>
      <c r="B27" vm="98">
        <f ca="1"/>
        <v>1607.8</v>
      </c>
      <c r="D27" vm="97">
        <f ca="1"/>
        <v>45461</v>
      </c>
      <c r="E27" vm="99">
        <f ca="1"/>
        <v>1191.9000000000001</v>
      </c>
    </row>
    <row r="28" spans="1:15" x14ac:dyDescent="0.35">
      <c r="A28" vm="100">
        <f ca="1"/>
        <v>45462</v>
      </c>
      <c r="B28" vm="101">
        <f ca="1"/>
        <v>1657.85</v>
      </c>
      <c r="D28" vm="100">
        <f ca="1"/>
        <v>45462</v>
      </c>
      <c r="E28" vm="102">
        <f ca="1"/>
        <v>1226.6500000000001</v>
      </c>
    </row>
    <row r="29" spans="1:15" x14ac:dyDescent="0.35">
      <c r="A29" vm="103">
        <f ca="1"/>
        <v>45463</v>
      </c>
      <c r="B29" vm="104">
        <f ca="1"/>
        <v>1669.35</v>
      </c>
      <c r="D29" vm="103">
        <f ca="1"/>
        <v>45463</v>
      </c>
      <c r="E29" vm="105">
        <f ca="1"/>
        <v>1239.5</v>
      </c>
    </row>
    <row r="30" spans="1:15" x14ac:dyDescent="0.35">
      <c r="A30" vm="106">
        <f ca="1"/>
        <v>45464</v>
      </c>
      <c r="B30" vm="107">
        <f ca="1"/>
        <v>1665.75</v>
      </c>
      <c r="D30" vm="106">
        <f ca="1"/>
        <v>45464</v>
      </c>
      <c r="E30" vm="108">
        <f ca="1"/>
        <v>1237.45</v>
      </c>
    </row>
    <row r="31" spans="1:15" x14ac:dyDescent="0.35">
      <c r="A31" vm="109">
        <f ca="1"/>
        <v>45467</v>
      </c>
      <c r="B31" vm="110">
        <f ca="1"/>
        <v>1672.4</v>
      </c>
      <c r="D31" vm="109">
        <f ca="1"/>
        <v>45467</v>
      </c>
      <c r="E31" vm="111">
        <f ca="1"/>
        <v>1228.0999999999999</v>
      </c>
    </row>
    <row r="32" spans="1:15" x14ac:dyDescent="0.35">
      <c r="A32" vm="112">
        <f ca="1"/>
        <v>45468</v>
      </c>
      <c r="B32" vm="113">
        <f ca="1"/>
        <v>1711.35</v>
      </c>
      <c r="D32" vm="112">
        <f ca="1"/>
        <v>45468</v>
      </c>
      <c r="E32" vm="114">
        <f ca="1"/>
        <v>1271.45</v>
      </c>
    </row>
    <row r="33" spans="1:10" x14ac:dyDescent="0.35">
      <c r="A33" vm="115">
        <f ca="1"/>
        <v>45469</v>
      </c>
      <c r="B33" vm="116">
        <f ca="1"/>
        <v>1701.5</v>
      </c>
      <c r="D33" vm="115">
        <f ca="1"/>
        <v>45469</v>
      </c>
      <c r="E33" vm="117">
        <f ca="1"/>
        <v>1285.4000000000001</v>
      </c>
    </row>
    <row r="34" spans="1:10" ht="16" x14ac:dyDescent="0.35">
      <c r="A34" vm="118">
        <f ca="1"/>
        <v>45470</v>
      </c>
      <c r="B34" vm="119">
        <f ca="1"/>
        <v>1696.15</v>
      </c>
      <c r="D34" vm="118">
        <f ca="1"/>
        <v>45470</v>
      </c>
      <c r="E34" vm="120">
        <f ca="1"/>
        <v>1288.95</v>
      </c>
      <c r="J34" s="24" t="s">
        <v>23</v>
      </c>
    </row>
    <row r="35" spans="1:10" x14ac:dyDescent="0.35">
      <c r="A35" vm="121">
        <f ca="1"/>
        <v>45471</v>
      </c>
      <c r="B35" vm="122">
        <f ca="1"/>
        <v>1683.8</v>
      </c>
      <c r="D35" vm="121">
        <f ca="1"/>
        <v>45471</v>
      </c>
      <c r="E35" vm="123">
        <f ca="1"/>
        <v>1265.25</v>
      </c>
      <c r="J35" s="25"/>
    </row>
    <row r="36" spans="1:10" x14ac:dyDescent="0.35">
      <c r="A36" vm="124">
        <f ca="1"/>
        <v>45474</v>
      </c>
      <c r="B36" vm="125">
        <f ca="1"/>
        <v>1705.2</v>
      </c>
      <c r="D36" vm="124">
        <f ca="1"/>
        <v>45474</v>
      </c>
      <c r="E36" vm="126">
        <f ca="1"/>
        <v>1261.9000000000001</v>
      </c>
      <c r="J36" s="26" t="s">
        <v>24</v>
      </c>
    </row>
    <row r="37" spans="1:10" x14ac:dyDescent="0.35">
      <c r="A37" vm="127">
        <f ca="1"/>
        <v>45475</v>
      </c>
      <c r="B37" vm="128">
        <f ca="1"/>
        <v>1730.6</v>
      </c>
      <c r="D37" vm="127">
        <f ca="1"/>
        <v>45475</v>
      </c>
      <c r="E37" vm="129">
        <f ca="1"/>
        <v>1253.4000000000001</v>
      </c>
      <c r="J37" s="26" t="s">
        <v>25</v>
      </c>
    </row>
    <row r="38" spans="1:10" x14ac:dyDescent="0.35">
      <c r="A38" vm="130">
        <f ca="1"/>
        <v>45476</v>
      </c>
      <c r="B38" vm="131">
        <f ca="1"/>
        <v>1768.65</v>
      </c>
      <c r="D38" vm="130">
        <f ca="1"/>
        <v>45476</v>
      </c>
      <c r="E38" vm="132">
        <f ca="1"/>
        <v>1280</v>
      </c>
      <c r="J38" s="26" t="s">
        <v>26</v>
      </c>
    </row>
    <row r="39" spans="1:10" x14ac:dyDescent="0.35">
      <c r="A39" vm="133">
        <f ca="1"/>
        <v>45477</v>
      </c>
      <c r="B39" vm="134">
        <f ca="1"/>
        <v>1727.15</v>
      </c>
      <c r="D39" vm="133">
        <f ca="1"/>
        <v>45477</v>
      </c>
      <c r="E39" vm="135">
        <f ca="1"/>
        <v>1280.9000000000001</v>
      </c>
      <c r="J39" s="26" t="s">
        <v>27</v>
      </c>
    </row>
    <row r="40" spans="1:10" x14ac:dyDescent="0.35">
      <c r="A40" vm="136">
        <f ca="1"/>
        <v>45478</v>
      </c>
      <c r="B40" vm="137">
        <f ca="1"/>
        <v>1648.1</v>
      </c>
      <c r="D40" vm="136">
        <f ca="1"/>
        <v>45478</v>
      </c>
      <c r="E40" vm="138">
        <f ca="1"/>
        <v>1287.05</v>
      </c>
      <c r="J40" s="26" t="s">
        <v>28</v>
      </c>
    </row>
    <row r="41" spans="1:10" x14ac:dyDescent="0.35">
      <c r="A41" vm="139">
        <f ca="1"/>
        <v>45481</v>
      </c>
      <c r="B41" vm="140">
        <f ca="1"/>
        <v>1635.35</v>
      </c>
      <c r="D41" vm="139">
        <f ca="1"/>
        <v>45481</v>
      </c>
      <c r="E41" vm="141">
        <f ca="1"/>
        <v>1287.8499999999999</v>
      </c>
    </row>
    <row r="42" spans="1:10" ht="16" x14ac:dyDescent="0.35">
      <c r="A42" vm="142">
        <f ca="1"/>
        <v>45482</v>
      </c>
      <c r="B42" vm="143">
        <f ca="1"/>
        <v>1636.5</v>
      </c>
      <c r="D42" vm="142">
        <f ca="1"/>
        <v>45482</v>
      </c>
      <c r="E42" vm="144">
        <f ca="1"/>
        <v>1289.4000000000001</v>
      </c>
      <c r="J42" s="24" t="s">
        <v>29</v>
      </c>
    </row>
    <row r="43" spans="1:10" x14ac:dyDescent="0.35">
      <c r="A43" vm="145">
        <f ca="1"/>
        <v>45483</v>
      </c>
      <c r="B43" vm="146">
        <f ca="1"/>
        <v>1626.1</v>
      </c>
      <c r="D43" vm="145">
        <f ca="1"/>
        <v>45483</v>
      </c>
      <c r="E43" vm="147">
        <f ca="1"/>
        <v>1291.6500000000001</v>
      </c>
      <c r="J43" s="25"/>
    </row>
    <row r="44" spans="1:10" x14ac:dyDescent="0.35">
      <c r="A44" vm="148">
        <f ca="1"/>
        <v>45484</v>
      </c>
      <c r="B44" vm="149">
        <f ca="1"/>
        <v>1621.9</v>
      </c>
      <c r="D44" vm="148">
        <f ca="1"/>
        <v>45484</v>
      </c>
      <c r="E44" vm="150">
        <f ca="1"/>
        <v>1296.75</v>
      </c>
      <c r="J44" s="26" t="s">
        <v>30</v>
      </c>
    </row>
    <row r="45" spans="1:10" x14ac:dyDescent="0.35">
      <c r="A45" vm="151">
        <f ca="1"/>
        <v>45485</v>
      </c>
      <c r="B45" vm="152">
        <f ca="1"/>
        <v>1622.7</v>
      </c>
      <c r="D45" vm="151">
        <f ca="1"/>
        <v>45485</v>
      </c>
      <c r="E45" vm="153">
        <f ca="1"/>
        <v>1317.3</v>
      </c>
      <c r="J45" s="26" t="s">
        <v>31</v>
      </c>
    </row>
    <row r="46" spans="1:10" x14ac:dyDescent="0.35">
      <c r="A46" vm="154">
        <f ca="1"/>
        <v>45488</v>
      </c>
      <c r="B46" vm="155">
        <f ca="1"/>
        <v>1622.1</v>
      </c>
      <c r="D46" vm="154">
        <f ca="1"/>
        <v>45488</v>
      </c>
      <c r="E46" vm="156">
        <f ca="1"/>
        <v>1307.45</v>
      </c>
      <c r="J46" s="26" t="s">
        <v>32</v>
      </c>
    </row>
    <row r="47" spans="1:10" x14ac:dyDescent="0.35">
      <c r="A47" vm="157">
        <f ca="1"/>
        <v>45489</v>
      </c>
      <c r="B47" vm="158">
        <f ca="1"/>
        <v>1619.75</v>
      </c>
      <c r="D47" vm="157">
        <f ca="1"/>
        <v>45489</v>
      </c>
      <c r="E47" vm="159">
        <f ca="1"/>
        <v>1304</v>
      </c>
      <c r="J47" s="26" t="s">
        <v>33</v>
      </c>
    </row>
    <row r="48" spans="1:10" x14ac:dyDescent="0.35">
      <c r="A48" vm="160">
        <f ca="1"/>
        <v>45491</v>
      </c>
      <c r="B48" vm="161">
        <f ca="1"/>
        <v>1614.8</v>
      </c>
      <c r="D48" vm="160">
        <f ca="1"/>
        <v>45491</v>
      </c>
      <c r="E48" vm="162">
        <f ca="1"/>
        <v>1309.4000000000001</v>
      </c>
      <c r="J48" s="26" t="s">
        <v>34</v>
      </c>
    </row>
    <row r="49" spans="1:10" x14ac:dyDescent="0.35">
      <c r="A49" vm="163">
        <f ca="1"/>
        <v>45492</v>
      </c>
      <c r="B49" vm="164">
        <f ca="1"/>
        <v>1607.3</v>
      </c>
      <c r="D49" vm="163">
        <f ca="1"/>
        <v>45492</v>
      </c>
      <c r="E49" vm="165">
        <f ca="1"/>
        <v>1292.3499999999999</v>
      </c>
    </row>
    <row r="50" spans="1:10" ht="16" x14ac:dyDescent="0.35">
      <c r="A50" vm="166">
        <f ca="1"/>
        <v>45495</v>
      </c>
      <c r="B50" vm="167">
        <f ca="1"/>
        <v>1642.55</v>
      </c>
      <c r="D50" vm="166">
        <f ca="1"/>
        <v>45495</v>
      </c>
      <c r="E50" vm="168">
        <f ca="1"/>
        <v>1282.5</v>
      </c>
      <c r="J50" s="24" t="s">
        <v>35</v>
      </c>
    </row>
    <row r="51" spans="1:10" x14ac:dyDescent="0.35">
      <c r="A51" vm="169">
        <f ca="1"/>
        <v>45496</v>
      </c>
      <c r="B51" vm="170">
        <f ca="1"/>
        <v>1618.4</v>
      </c>
      <c r="D51" vm="169">
        <f ca="1"/>
        <v>45496</v>
      </c>
      <c r="E51" vm="171">
        <f ca="1"/>
        <v>1263.25</v>
      </c>
      <c r="J51" s="25"/>
    </row>
    <row r="52" spans="1:10" x14ac:dyDescent="0.35">
      <c r="A52" vm="172">
        <f ca="1"/>
        <v>45497</v>
      </c>
      <c r="B52" vm="173">
        <f ca="1"/>
        <v>1604.05</v>
      </c>
      <c r="D52" vm="172">
        <f ca="1"/>
        <v>45497</v>
      </c>
      <c r="E52" vm="174">
        <f ca="1"/>
        <v>1239.25</v>
      </c>
      <c r="J52" s="26" t="s">
        <v>36</v>
      </c>
    </row>
    <row r="53" spans="1:10" x14ac:dyDescent="0.35">
      <c r="A53" vm="175">
        <f ca="1"/>
        <v>45498</v>
      </c>
      <c r="B53" vm="176">
        <f ca="1"/>
        <v>1616.6</v>
      </c>
      <c r="D53" vm="175">
        <f ca="1"/>
        <v>45498</v>
      </c>
      <c r="E53" vm="177">
        <f ca="1"/>
        <v>1175.9000000000001</v>
      </c>
      <c r="J53" s="26" t="s">
        <v>37</v>
      </c>
    </row>
    <row r="54" spans="1:10" x14ac:dyDescent="0.35">
      <c r="A54" vm="178">
        <f ca="1"/>
        <v>45499</v>
      </c>
      <c r="B54" vm="179">
        <f ca="1"/>
        <v>1618.15</v>
      </c>
      <c r="D54" vm="178">
        <f ca="1"/>
        <v>45499</v>
      </c>
      <c r="E54" vm="180">
        <f ca="1"/>
        <v>1177.3499999999999</v>
      </c>
      <c r="J54" s="26" t="s">
        <v>38</v>
      </c>
    </row>
    <row r="55" spans="1:10" x14ac:dyDescent="0.35">
      <c r="A55" vm="181">
        <f ca="1"/>
        <v>45502</v>
      </c>
      <c r="B55" vm="182">
        <f ca="1"/>
        <v>1605.05</v>
      </c>
      <c r="D55" vm="181">
        <f ca="1"/>
        <v>45502</v>
      </c>
      <c r="E55" vm="183">
        <f ca="1"/>
        <v>1170.05</v>
      </c>
    </row>
    <row r="56" spans="1:10" ht="16" x14ac:dyDescent="0.35">
      <c r="A56" vm="184">
        <f ca="1"/>
        <v>45503</v>
      </c>
      <c r="B56" vm="185">
        <f ca="1"/>
        <v>1615.55</v>
      </c>
      <c r="D56" vm="184">
        <f ca="1"/>
        <v>45503</v>
      </c>
      <c r="E56" vm="186">
        <f ca="1"/>
        <v>1170</v>
      </c>
      <c r="J56" s="24" t="s">
        <v>39</v>
      </c>
    </row>
    <row r="57" spans="1:10" x14ac:dyDescent="0.35">
      <c r="A57" vm="187">
        <f ca="1"/>
        <v>45504</v>
      </c>
      <c r="B57" vm="188">
        <f ca="1"/>
        <v>1615.75</v>
      </c>
      <c r="D57" vm="187">
        <f ca="1"/>
        <v>45504</v>
      </c>
      <c r="E57" vm="189">
        <f ca="1"/>
        <v>1166.0999999999999</v>
      </c>
      <c r="J57" s="25"/>
    </row>
    <row r="58" spans="1:10" x14ac:dyDescent="0.35">
      <c r="A58" vm="190">
        <f ca="1"/>
        <v>45505</v>
      </c>
      <c r="B58" vm="191">
        <f ca="1"/>
        <v>1638.8</v>
      </c>
      <c r="D58" vm="190">
        <f ca="1"/>
        <v>45505</v>
      </c>
      <c r="E58" vm="192">
        <f ca="1"/>
        <v>1172.3</v>
      </c>
      <c r="J58" s="26" t="s">
        <v>40</v>
      </c>
    </row>
    <row r="59" spans="1:10" x14ac:dyDescent="0.35">
      <c r="A59" vm="193">
        <f ca="1"/>
        <v>45506</v>
      </c>
      <c r="B59" vm="194">
        <f ca="1"/>
        <v>1659.15</v>
      </c>
      <c r="D59" vm="193">
        <f ca="1"/>
        <v>45506</v>
      </c>
      <c r="E59" vm="195">
        <f ca="1"/>
        <v>1160.8499999999999</v>
      </c>
      <c r="J59" s="26" t="s">
        <v>41</v>
      </c>
    </row>
    <row r="60" spans="1:10" x14ac:dyDescent="0.35">
      <c r="A60" vm="196">
        <f ca="1"/>
        <v>45509</v>
      </c>
      <c r="B60" vm="188">
        <f ca="1"/>
        <v>1615.75</v>
      </c>
      <c r="D60" vm="196">
        <f ca="1"/>
        <v>45509</v>
      </c>
      <c r="E60" vm="197">
        <f ca="1"/>
        <v>1133.5</v>
      </c>
      <c r="J60" s="26" t="s">
        <v>42</v>
      </c>
    </row>
    <row r="61" spans="1:10" x14ac:dyDescent="0.35">
      <c r="A61" vm="198">
        <f ca="1"/>
        <v>45510</v>
      </c>
      <c r="B61" vm="199">
        <f ca="1"/>
        <v>1601.2</v>
      </c>
      <c r="D61" vm="198">
        <f ca="1"/>
        <v>45510</v>
      </c>
      <c r="E61" vm="200">
        <f ca="1"/>
        <v>1126.0999999999999</v>
      </c>
      <c r="J61" s="26" t="s">
        <v>43</v>
      </c>
    </row>
    <row r="62" spans="1:10" x14ac:dyDescent="0.35">
      <c r="A62" vm="201">
        <f ca="1"/>
        <v>45511</v>
      </c>
      <c r="B62" vm="202">
        <f ca="1"/>
        <v>1623.5</v>
      </c>
      <c r="D62" vm="201">
        <f ca="1"/>
        <v>45511</v>
      </c>
      <c r="E62" vm="203">
        <f ca="1"/>
        <v>1136.8</v>
      </c>
      <c r="J62" s="26" t="s">
        <v>44</v>
      </c>
    </row>
    <row r="63" spans="1:10" x14ac:dyDescent="0.35">
      <c r="A63" vm="204">
        <f ca="1"/>
        <v>45512</v>
      </c>
      <c r="B63" vm="205">
        <f ca="1"/>
        <v>1642.7</v>
      </c>
      <c r="D63" vm="204">
        <f ca="1"/>
        <v>45512</v>
      </c>
      <c r="E63" vm="206">
        <f ca="1"/>
        <v>1138.1500000000001</v>
      </c>
    </row>
    <row r="64" spans="1:10" ht="16" x14ac:dyDescent="0.35">
      <c r="A64" vm="207">
        <f ca="1"/>
        <v>45513</v>
      </c>
      <c r="B64" vm="208">
        <f ca="1"/>
        <v>1650.2</v>
      </c>
      <c r="D64" vm="207">
        <f ca="1"/>
        <v>45513</v>
      </c>
      <c r="E64" vm="209">
        <f ca="1"/>
        <v>1142.75</v>
      </c>
      <c r="J64" s="24" t="s">
        <v>45</v>
      </c>
    </row>
    <row r="65" spans="1:10" x14ac:dyDescent="0.35">
      <c r="A65" vm="210">
        <f ca="1"/>
        <v>45516</v>
      </c>
      <c r="B65" vm="211">
        <f ca="1"/>
        <v>1660.1</v>
      </c>
      <c r="D65" vm="210">
        <f ca="1"/>
        <v>45516</v>
      </c>
      <c r="E65" vm="212">
        <f ca="1"/>
        <v>1164.3</v>
      </c>
      <c r="J65" s="25"/>
    </row>
    <row r="66" spans="1:10" x14ac:dyDescent="0.35">
      <c r="A66" vm="213">
        <f ca="1"/>
        <v>45517</v>
      </c>
      <c r="B66" vm="214">
        <f ca="1"/>
        <v>1603.2</v>
      </c>
      <c r="D66" vm="213">
        <f ca="1"/>
        <v>45517</v>
      </c>
      <c r="E66" vm="215">
        <f ca="1"/>
        <v>1159.5999999999999</v>
      </c>
      <c r="J66" s="26" t="s">
        <v>46</v>
      </c>
    </row>
    <row r="67" spans="1:10" x14ac:dyDescent="0.35">
      <c r="A67" vm="216">
        <f ca="1"/>
        <v>45518</v>
      </c>
      <c r="B67" vm="98">
        <f ca="1"/>
        <v>1607.8</v>
      </c>
      <c r="D67" vm="216">
        <f ca="1"/>
        <v>45518</v>
      </c>
      <c r="E67" vm="217">
        <f ca="1"/>
        <v>1153.0999999999999</v>
      </c>
      <c r="J67" s="26" t="s">
        <v>47</v>
      </c>
    </row>
    <row r="68" spans="1:10" x14ac:dyDescent="0.35">
      <c r="A68" vm="218">
        <f ca="1"/>
        <v>45520</v>
      </c>
      <c r="B68" vm="219">
        <f ca="1"/>
        <v>1632.1</v>
      </c>
      <c r="D68" vm="218">
        <f ca="1"/>
        <v>45520</v>
      </c>
      <c r="E68" vm="220">
        <f ca="1"/>
        <v>1166.8499999999999</v>
      </c>
      <c r="J68" s="26" t="s">
        <v>48</v>
      </c>
    </row>
    <row r="69" spans="1:10" x14ac:dyDescent="0.35">
      <c r="A69" vm="221">
        <f ca="1"/>
        <v>45523</v>
      </c>
      <c r="B69" vm="222">
        <f ca="1"/>
        <v>1631.55</v>
      </c>
      <c r="D69" vm="221">
        <f ca="1"/>
        <v>45523</v>
      </c>
      <c r="E69" vm="223">
        <f ca="1"/>
        <v>1153.25</v>
      </c>
      <c r="J69" s="26" t="s">
        <v>49</v>
      </c>
    </row>
    <row r="70" spans="1:10" x14ac:dyDescent="0.35">
      <c r="A70" vm="224">
        <f ca="1"/>
        <v>45524</v>
      </c>
      <c r="B70" vm="225">
        <f ca="1"/>
        <v>1637.7</v>
      </c>
      <c r="D70" vm="224">
        <f ca="1"/>
        <v>45524</v>
      </c>
      <c r="E70" vm="226">
        <f ca="1"/>
        <v>1168</v>
      </c>
      <c r="J70" s="26" t="s">
        <v>50</v>
      </c>
    </row>
    <row r="71" spans="1:10" x14ac:dyDescent="0.35">
      <c r="A71" vm="227">
        <f ca="1"/>
        <v>45525</v>
      </c>
      <c r="B71" vm="228">
        <f ca="1"/>
        <v>1625.8</v>
      </c>
      <c r="D71" vm="227">
        <f ca="1"/>
        <v>45525</v>
      </c>
      <c r="E71" vm="229">
        <f ca="1"/>
        <v>1174.4000000000001</v>
      </c>
    </row>
    <row r="72" spans="1:10" ht="16" x14ac:dyDescent="0.35">
      <c r="A72" vm="230">
        <f ca="1"/>
        <v>45526</v>
      </c>
      <c r="B72" vm="231">
        <f ca="1"/>
        <v>1631.3</v>
      </c>
      <c r="D72" vm="230">
        <f ca="1"/>
        <v>45526</v>
      </c>
      <c r="E72" vm="232">
        <f ca="1"/>
        <v>1169.95</v>
      </c>
      <c r="J72" s="24" t="s">
        <v>51</v>
      </c>
    </row>
    <row r="73" spans="1:10" x14ac:dyDescent="0.35">
      <c r="A73" vm="233">
        <f ca="1"/>
        <v>45527</v>
      </c>
      <c r="B73" vm="234">
        <f ca="1"/>
        <v>1625.05</v>
      </c>
      <c r="D73" vm="233">
        <f ca="1"/>
        <v>45527</v>
      </c>
      <c r="E73" vm="235">
        <f ca="1"/>
        <v>1165.95</v>
      </c>
      <c r="J73" s="25"/>
    </row>
    <row r="74" spans="1:10" x14ac:dyDescent="0.35">
      <c r="A74" vm="236">
        <f ca="1"/>
        <v>45530</v>
      </c>
      <c r="B74" vm="237">
        <f ca="1"/>
        <v>1639.95</v>
      </c>
      <c r="D74" vm="236">
        <f ca="1"/>
        <v>45530</v>
      </c>
      <c r="E74" vm="238">
        <f ca="1"/>
        <v>1170.3</v>
      </c>
      <c r="J74" s="26" t="s">
        <v>52</v>
      </c>
    </row>
    <row r="75" spans="1:10" x14ac:dyDescent="0.35">
      <c r="A75" vm="239">
        <f ca="1"/>
        <v>45531</v>
      </c>
      <c r="B75" vm="240">
        <f ca="1"/>
        <v>1637.75</v>
      </c>
      <c r="D75" vm="239">
        <f ca="1"/>
        <v>45531</v>
      </c>
      <c r="E75" vm="241">
        <f ca="1"/>
        <v>1181.25</v>
      </c>
      <c r="J75" s="26" t="s">
        <v>53</v>
      </c>
    </row>
    <row r="76" spans="1:10" x14ac:dyDescent="0.35">
      <c r="A76" vm="242">
        <f ca="1"/>
        <v>45532</v>
      </c>
      <c r="B76" vm="243">
        <f ca="1"/>
        <v>1637.1</v>
      </c>
      <c r="D76" vm="242">
        <f ca="1"/>
        <v>45532</v>
      </c>
      <c r="E76" vm="78">
        <f ca="1"/>
        <v>1170.95</v>
      </c>
      <c r="J76" s="26" t="s">
        <v>54</v>
      </c>
    </row>
    <row r="77" spans="1:10" x14ac:dyDescent="0.35">
      <c r="A77" vm="244">
        <f ca="1"/>
        <v>45533</v>
      </c>
      <c r="B77" vm="245">
        <f ca="1"/>
        <v>1638.55</v>
      </c>
      <c r="D77" vm="244">
        <f ca="1"/>
        <v>45533</v>
      </c>
      <c r="E77" vm="246">
        <f ca="1"/>
        <v>1175.4000000000001</v>
      </c>
      <c r="J77" s="26" t="s">
        <v>55</v>
      </c>
    </row>
    <row r="78" spans="1:10" x14ac:dyDescent="0.35">
      <c r="A78" vm="247">
        <f ca="1"/>
        <v>45534</v>
      </c>
      <c r="B78" vm="248">
        <f ca="1"/>
        <v>1636.9</v>
      </c>
      <c r="D78" vm="247">
        <f ca="1"/>
        <v>45534</v>
      </c>
      <c r="E78" vm="249">
        <f ca="1"/>
        <v>1175.25</v>
      </c>
      <c r="J78" s="26" t="s">
        <v>56</v>
      </c>
    </row>
    <row r="79" spans="1:10" x14ac:dyDescent="0.35">
      <c r="A79" vm="250">
        <f ca="1"/>
        <v>45537</v>
      </c>
      <c r="B79" vm="251">
        <f ca="1"/>
        <v>1626.95</v>
      </c>
      <c r="D79" vm="250">
        <f ca="1"/>
        <v>45537</v>
      </c>
      <c r="E79" vm="252">
        <f ca="1"/>
        <v>1188.8</v>
      </c>
    </row>
    <row r="80" spans="1:10" x14ac:dyDescent="0.35">
      <c r="A80" vm="253">
        <f ca="1"/>
        <v>45538</v>
      </c>
      <c r="B80" vm="254">
        <f ca="1"/>
        <v>1637.35</v>
      </c>
      <c r="D80" vm="253">
        <f ca="1"/>
        <v>45538</v>
      </c>
      <c r="E80" vm="255">
        <f ca="1"/>
        <v>1191.5999999999999</v>
      </c>
    </row>
    <row r="81" spans="1:5" x14ac:dyDescent="0.35">
      <c r="A81" vm="256">
        <f ca="1"/>
        <v>45539</v>
      </c>
      <c r="B81" vm="257">
        <f ca="1"/>
        <v>1641.8</v>
      </c>
      <c r="D81" vm="256">
        <f ca="1"/>
        <v>45539</v>
      </c>
      <c r="E81" vm="258">
        <f ca="1"/>
        <v>1177.7</v>
      </c>
    </row>
    <row r="82" spans="1:5" x14ac:dyDescent="0.35">
      <c r="A82" vm="259">
        <f ca="1"/>
        <v>45540</v>
      </c>
      <c r="B82" vm="260">
        <f ca="1"/>
        <v>1645.45</v>
      </c>
      <c r="D82" vm="259">
        <f ca="1"/>
        <v>45540</v>
      </c>
      <c r="E82" vm="261">
        <f ca="1"/>
        <v>1180.55</v>
      </c>
    </row>
    <row r="83" spans="1:5" x14ac:dyDescent="0.35">
      <c r="A83" vm="262">
        <f ca="1"/>
        <v>45541</v>
      </c>
      <c r="B83" vm="263">
        <f ca="1"/>
        <v>1636.95</v>
      </c>
      <c r="D83" vm="262">
        <f ca="1"/>
        <v>45541</v>
      </c>
      <c r="E83" vm="264">
        <f ca="1"/>
        <v>1158.75</v>
      </c>
    </row>
    <row r="84" spans="1:5" x14ac:dyDescent="0.35">
      <c r="A84" vm="265">
        <f ca="1"/>
        <v>45544</v>
      </c>
      <c r="B84" vm="266">
        <f ca="1"/>
        <v>1646.5</v>
      </c>
      <c r="D84" vm="265">
        <f ca="1"/>
        <v>45544</v>
      </c>
      <c r="E84" vm="267">
        <f ca="1"/>
        <v>1170.8499999999999</v>
      </c>
    </row>
    <row r="85" spans="1:5" x14ac:dyDescent="0.35">
      <c r="A85" vm="268">
        <f ca="1"/>
        <v>45545</v>
      </c>
      <c r="B85" vm="269">
        <f ca="1"/>
        <v>1650.35</v>
      </c>
      <c r="D85" vm="268">
        <f ca="1"/>
        <v>45545</v>
      </c>
      <c r="E85" vm="270">
        <f ca="1"/>
        <v>1187.2</v>
      </c>
    </row>
    <row r="86" spans="1:5" x14ac:dyDescent="0.35">
      <c r="A86" vm="271">
        <f ca="1"/>
        <v>45546</v>
      </c>
      <c r="B86" vm="272">
        <f ca="1"/>
        <v>1643.9</v>
      </c>
      <c r="D86" vm="271">
        <f ca="1"/>
        <v>45546</v>
      </c>
      <c r="E86" vm="273">
        <f ca="1"/>
        <v>1186.0999999999999</v>
      </c>
    </row>
    <row r="87" spans="1:5" x14ac:dyDescent="0.35">
      <c r="A87" vm="274">
        <f ca="1"/>
        <v>45547</v>
      </c>
      <c r="B87" vm="275">
        <f ca="1"/>
        <v>1666.6</v>
      </c>
      <c r="D87" vm="274">
        <f ca="1"/>
        <v>45547</v>
      </c>
      <c r="E87" vm="276">
        <f ca="1"/>
        <v>1203.3499999999999</v>
      </c>
    </row>
    <row r="88" spans="1:5" x14ac:dyDescent="0.35">
      <c r="A88" vm="277">
        <f ca="1"/>
        <v>45548</v>
      </c>
      <c r="B88" vm="278">
        <f ca="1"/>
        <v>1665.95</v>
      </c>
      <c r="D88" vm="277">
        <f ca="1"/>
        <v>45548</v>
      </c>
      <c r="E88" vm="279">
        <f ca="1"/>
        <v>1217.45</v>
      </c>
    </row>
    <row r="89" spans="1:5" x14ac:dyDescent="0.35">
      <c r="A89" vm="280">
        <f ca="1"/>
        <v>45551</v>
      </c>
      <c r="B89" vm="281">
        <f ca="1"/>
        <v>1670.95</v>
      </c>
      <c r="D89" vm="280">
        <f ca="1"/>
        <v>45551</v>
      </c>
      <c r="E89" vm="282">
        <f ca="1"/>
        <v>1231.05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Portfolio</vt:lpstr>
      <vt:lpstr>Tracker</vt:lpstr>
      <vt:lpstr>Stock Historical Data</vt:lpstr>
      <vt:lpstr>Automobiles</vt:lpstr>
      <vt:lpstr>Cement</vt:lpstr>
      <vt:lpstr>Consumer_Goods</vt:lpstr>
      <vt:lpstr>Energy</vt:lpstr>
      <vt:lpstr>Financial_Services</vt:lpstr>
      <vt:lpstr>Healthcare</vt:lpstr>
      <vt:lpstr>Industry</vt:lpstr>
      <vt:lpstr>Information_Technology</vt:lpstr>
      <vt:lpstr>Metals_and_Mining</vt:lpstr>
      <vt:lpstr>Real_Estate</vt:lpstr>
      <vt:lpstr>Telecommunications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 Majumder</dc:creator>
  <cp:lastModifiedBy>Sneha Majumder</cp:lastModifiedBy>
  <dcterms:created xsi:type="dcterms:W3CDTF">2024-09-11T15:49:25Z</dcterms:created>
  <dcterms:modified xsi:type="dcterms:W3CDTF">2024-09-16T17:19:11Z</dcterms:modified>
</cp:coreProperties>
</file>