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D4F38122-081B-44F4-B2D4-E9A69EDDE1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SLink0">Sheet1!#REF!</definedName>
    <definedName name="SSLink1">Sheet1!$J$32</definedName>
    <definedName name="SSLink10">Sheet1!$A$163</definedName>
    <definedName name="SSLink11">Sheet1!$40:$40</definedName>
    <definedName name="SSLink12">Sheet1!$A$45</definedName>
    <definedName name="SSLink13">Sheet1!$55:$55</definedName>
    <definedName name="SSLink14">Sheet1!$A$49</definedName>
    <definedName name="SSLink15">Sheet1!$B$51:$B$53</definedName>
    <definedName name="SSLink16">Sheet1!$J$117</definedName>
    <definedName name="SSLink17">Sheet1!$A$63</definedName>
    <definedName name="SSLink18">Sheet1!#REF!</definedName>
    <definedName name="SSLink19">Sheet1!$A$124</definedName>
    <definedName name="SSLink2">Sheet1!$A$65</definedName>
    <definedName name="SSLink20">Sheet1!$B$95</definedName>
    <definedName name="SSLink21">Sheet1!$A$131</definedName>
    <definedName name="SSLink22">Sheet1!$B$150</definedName>
    <definedName name="SSLink23">Sheet1!$A$118</definedName>
    <definedName name="SSLink24">Sheet1!$B$166</definedName>
    <definedName name="SSLink25">Sheet1!$A$170</definedName>
    <definedName name="SSLink26">Sheet1!$J$2:$M$2</definedName>
    <definedName name="SSLink3">Sheet1!#REF!</definedName>
    <definedName name="SSLink4">Sheet1!$A$28</definedName>
    <definedName name="SSLink5">Sheet1!$A$5</definedName>
    <definedName name="SSLink6">Sheet1!$E$8:$G$8</definedName>
    <definedName name="SSLink7">Sheet1!$A$120</definedName>
    <definedName name="SSLink8">Sheet1!$A$123</definedName>
    <definedName name="SSLink9">Sheet1!$A$167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L49" i="1" s="1"/>
  <c r="O49" i="1" l="1"/>
  <c r="N49" i="1"/>
  <c r="K49" i="1"/>
  <c r="J49" i="1"/>
  <c r="P49" i="1"/>
  <c r="M49" i="1" l="1"/>
  <c r="Q49" i="1"/>
  <c r="D164" i="1" l="1"/>
  <c r="K164" i="1" s="1"/>
  <c r="N164" i="1" l="1"/>
  <c r="O164" i="1"/>
  <c r="P164" i="1"/>
  <c r="L164" i="1"/>
  <c r="J164" i="1"/>
  <c r="D183" i="1"/>
  <c r="K183" i="1" s="1"/>
  <c r="N183" i="1" l="1"/>
  <c r="J183" i="1"/>
  <c r="M164" i="1"/>
  <c r="Q164" i="1"/>
  <c r="P183" i="1"/>
  <c r="L183" i="1"/>
  <c r="M183" i="1" s="1"/>
  <c r="O183" i="1"/>
  <c r="Q183" i="1" l="1"/>
  <c r="Q126" i="1"/>
  <c r="M126" i="1"/>
  <c r="D172" i="1" l="1"/>
  <c r="K172" i="1" l="1"/>
  <c r="P172" i="1"/>
  <c r="L172" i="1"/>
  <c r="J172" i="1"/>
  <c r="N172" i="1"/>
  <c r="O172" i="1"/>
  <c r="D106" i="1"/>
  <c r="O106" i="1" l="1"/>
  <c r="P106" i="1"/>
  <c r="L106" i="1"/>
  <c r="M172" i="1"/>
  <c r="Q172" i="1"/>
  <c r="K106" i="1"/>
  <c r="J106" i="1"/>
  <c r="N106" i="1"/>
  <c r="D165" i="1"/>
  <c r="J165" i="1" l="1"/>
  <c r="P165" i="1"/>
  <c r="L165" i="1"/>
  <c r="Q106" i="1"/>
  <c r="M106" i="1"/>
  <c r="O165" i="1"/>
  <c r="K165" i="1"/>
  <c r="N165" i="1"/>
  <c r="D114" i="1"/>
  <c r="K114" i="1" l="1"/>
  <c r="P114" i="1"/>
  <c r="L114" i="1"/>
  <c r="M165" i="1"/>
  <c r="J114" i="1"/>
  <c r="Q165" i="1"/>
  <c r="N114" i="1"/>
  <c r="O114" i="1"/>
  <c r="D162" i="1"/>
  <c r="M114" i="1" l="1"/>
  <c r="P162" i="1"/>
  <c r="L162" i="1"/>
  <c r="Q114" i="1"/>
  <c r="K162" i="1"/>
  <c r="O162" i="1"/>
  <c r="J162" i="1"/>
  <c r="N162" i="1"/>
  <c r="D109" i="1"/>
  <c r="P109" i="1" l="1"/>
  <c r="L109" i="1"/>
  <c r="Q162" i="1"/>
  <c r="M162" i="1"/>
  <c r="O109" i="1"/>
  <c r="K109" i="1"/>
  <c r="N109" i="1"/>
  <c r="J109" i="1"/>
  <c r="D77" i="1"/>
  <c r="D98" i="1"/>
  <c r="K77" i="1" l="1"/>
  <c r="P77" i="1"/>
  <c r="L77" i="1"/>
  <c r="J98" i="1"/>
  <c r="P98" i="1"/>
  <c r="L98" i="1"/>
  <c r="Q109" i="1"/>
  <c r="M109" i="1"/>
  <c r="N98" i="1"/>
  <c r="K98" i="1"/>
  <c r="O98" i="1"/>
  <c r="O77" i="1"/>
  <c r="J77" i="1"/>
  <c r="N77" i="1"/>
  <c r="D60" i="1"/>
  <c r="D59" i="1"/>
  <c r="D58" i="1"/>
  <c r="D3" i="1"/>
  <c r="D97" i="1"/>
  <c r="D63" i="1"/>
  <c r="D102" i="1"/>
  <c r="D103" i="1"/>
  <c r="D135" i="1"/>
  <c r="D161" i="1"/>
  <c r="D168" i="1"/>
  <c r="D105" i="1"/>
  <c r="D155" i="1"/>
  <c r="D153" i="1"/>
  <c r="D96" i="1"/>
  <c r="D180" i="1"/>
  <c r="D90" i="1"/>
  <c r="D64" i="1"/>
  <c r="D9" i="1"/>
  <c r="D2" i="1"/>
  <c r="D18" i="1"/>
  <c r="D91" i="1"/>
  <c r="D93" i="1"/>
  <c r="D92" i="1"/>
  <c r="D65" i="1"/>
  <c r="D169" i="1"/>
  <c r="D76" i="1"/>
  <c r="D94" i="1"/>
  <c r="D22" i="1"/>
  <c r="D21" i="1"/>
  <c r="D19" i="1"/>
  <c r="D10" i="1"/>
  <c r="D71" i="1"/>
  <c r="D101" i="1"/>
  <c r="D99" i="1"/>
  <c r="D87" i="1"/>
  <c r="D108" i="1"/>
  <c r="D171" i="1"/>
  <c r="D170" i="1"/>
  <c r="D117" i="1"/>
  <c r="D89" i="1"/>
  <c r="D118" i="1"/>
  <c r="D116" i="1"/>
  <c r="D115" i="1"/>
  <c r="D72" i="1"/>
  <c r="D4" i="1"/>
  <c r="D6" i="1"/>
  <c r="D5" i="1"/>
  <c r="D8" i="1"/>
  <c r="D7" i="1"/>
  <c r="D11" i="1"/>
  <c r="D12" i="1"/>
  <c r="D13" i="1"/>
  <c r="D14" i="1"/>
  <c r="D15" i="1"/>
  <c r="D16" i="1"/>
  <c r="D17" i="1"/>
  <c r="D20" i="1"/>
  <c r="D23" i="1"/>
  <c r="D24" i="1"/>
  <c r="D25" i="1"/>
  <c r="D26" i="1"/>
  <c r="D27" i="1"/>
  <c r="D28" i="1"/>
  <c r="J28" i="1" s="1"/>
  <c r="D29" i="1"/>
  <c r="D30" i="1"/>
  <c r="D32" i="1"/>
  <c r="D31" i="1"/>
  <c r="D34" i="1"/>
  <c r="D33" i="1"/>
  <c r="D36" i="1"/>
  <c r="D35" i="1"/>
  <c r="D37" i="1"/>
  <c r="D38" i="1"/>
  <c r="D40" i="1"/>
  <c r="D39" i="1"/>
  <c r="D41" i="1"/>
  <c r="D42" i="1"/>
  <c r="D43" i="1"/>
  <c r="D45" i="1"/>
  <c r="D44" i="1"/>
  <c r="D46" i="1"/>
  <c r="D48" i="1"/>
  <c r="D47" i="1"/>
  <c r="D51" i="1"/>
  <c r="D50" i="1"/>
  <c r="D53" i="1"/>
  <c r="D52" i="1"/>
  <c r="D55" i="1"/>
  <c r="D54" i="1"/>
  <c r="D56" i="1"/>
  <c r="D57" i="1"/>
  <c r="D62" i="1"/>
  <c r="D61" i="1"/>
  <c r="D66" i="1"/>
  <c r="D67" i="1"/>
  <c r="D68" i="1"/>
  <c r="D70" i="1"/>
  <c r="D69" i="1"/>
  <c r="D73" i="1"/>
  <c r="D75" i="1"/>
  <c r="D74" i="1"/>
  <c r="D78" i="1"/>
  <c r="D79" i="1"/>
  <c r="D80" i="1"/>
  <c r="D81" i="1"/>
  <c r="D82" i="1"/>
  <c r="D84" i="1"/>
  <c r="D83" i="1"/>
  <c r="D85" i="1"/>
  <c r="D88" i="1"/>
  <c r="D86" i="1"/>
  <c r="D95" i="1"/>
  <c r="D100" i="1"/>
  <c r="D104" i="1"/>
  <c r="D107" i="1"/>
  <c r="D110" i="1"/>
  <c r="D111" i="1"/>
  <c r="D113" i="1"/>
  <c r="D112" i="1"/>
  <c r="D119" i="1"/>
  <c r="D120" i="1"/>
  <c r="D122" i="1"/>
  <c r="D121" i="1"/>
  <c r="D124" i="1"/>
  <c r="D123" i="1"/>
  <c r="D126" i="1"/>
  <c r="D125" i="1"/>
  <c r="D127" i="1"/>
  <c r="D129" i="1"/>
  <c r="D128" i="1"/>
  <c r="D130" i="1"/>
  <c r="D134" i="1"/>
  <c r="D133" i="1"/>
  <c r="D132" i="1"/>
  <c r="D131" i="1"/>
  <c r="D136" i="1"/>
  <c r="D137" i="1"/>
  <c r="D138" i="1"/>
  <c r="D139" i="1"/>
  <c r="O139" i="1" s="1"/>
  <c r="D140" i="1"/>
  <c r="D141" i="1"/>
  <c r="D142" i="1"/>
  <c r="D143" i="1"/>
  <c r="D144" i="1"/>
  <c r="D145" i="1"/>
  <c r="D146" i="1"/>
  <c r="D147" i="1"/>
  <c r="D148" i="1"/>
  <c r="D150" i="1"/>
  <c r="D149" i="1"/>
  <c r="D151" i="1"/>
  <c r="D152" i="1"/>
  <c r="D159" i="1"/>
  <c r="D158" i="1"/>
  <c r="D157" i="1"/>
  <c r="D154" i="1"/>
  <c r="D156" i="1"/>
  <c r="D160" i="1"/>
  <c r="D163" i="1"/>
  <c r="D166" i="1"/>
  <c r="D167" i="1"/>
  <c r="D173" i="1"/>
  <c r="D174" i="1"/>
  <c r="D175" i="1"/>
  <c r="D177" i="1"/>
  <c r="D178" i="1"/>
  <c r="D179" i="1"/>
  <c r="D176" i="1"/>
  <c r="D181" i="1"/>
  <c r="D182" i="1"/>
  <c r="K22" i="1"/>
  <c r="K61" i="1" l="1"/>
  <c r="L61" i="1"/>
  <c r="J61" i="1"/>
  <c r="J33" i="1"/>
  <c r="K33" i="1"/>
  <c r="L33" i="1"/>
  <c r="K110" i="1"/>
  <c r="J110" i="1"/>
  <c r="L110" i="1"/>
  <c r="P179" i="1"/>
  <c r="L179" i="1"/>
  <c r="P174" i="1"/>
  <c r="L174" i="1"/>
  <c r="O157" i="1"/>
  <c r="P157" i="1"/>
  <c r="L157" i="1"/>
  <c r="P151" i="1"/>
  <c r="L151" i="1"/>
  <c r="N143" i="1"/>
  <c r="P143" i="1"/>
  <c r="L143" i="1"/>
  <c r="N131" i="1"/>
  <c r="P131" i="1"/>
  <c r="L131" i="1"/>
  <c r="K125" i="1"/>
  <c r="P125" i="1"/>
  <c r="L125" i="1"/>
  <c r="P112" i="1"/>
  <c r="L112" i="1"/>
  <c r="K86" i="1"/>
  <c r="P86" i="1"/>
  <c r="L86" i="1"/>
  <c r="J79" i="1"/>
  <c r="P79" i="1"/>
  <c r="L79" i="1"/>
  <c r="N67" i="1"/>
  <c r="P67" i="1"/>
  <c r="L67" i="1"/>
  <c r="O52" i="1"/>
  <c r="P52" i="1"/>
  <c r="L52" i="1"/>
  <c r="K45" i="1"/>
  <c r="P45" i="1"/>
  <c r="L45" i="1"/>
  <c r="P35" i="1"/>
  <c r="L35" i="1"/>
  <c r="J31" i="1"/>
  <c r="P31" i="1"/>
  <c r="L31" i="1"/>
  <c r="N24" i="1"/>
  <c r="P24" i="1"/>
  <c r="L24" i="1"/>
  <c r="K5" i="1"/>
  <c r="P5" i="1"/>
  <c r="L5" i="1"/>
  <c r="O117" i="1"/>
  <c r="P117" i="1"/>
  <c r="L117" i="1"/>
  <c r="P10" i="1"/>
  <c r="L10" i="1"/>
  <c r="P92" i="1"/>
  <c r="L92" i="1"/>
  <c r="O180" i="1"/>
  <c r="P180" i="1"/>
  <c r="L180" i="1"/>
  <c r="P105" i="1"/>
  <c r="L105" i="1"/>
  <c r="J3" i="1"/>
  <c r="P3" i="1"/>
  <c r="L3" i="1"/>
  <c r="P182" i="1"/>
  <c r="L182" i="1"/>
  <c r="K178" i="1"/>
  <c r="P178" i="1"/>
  <c r="L178" i="1"/>
  <c r="O173" i="1"/>
  <c r="P173" i="1"/>
  <c r="L173" i="1"/>
  <c r="N160" i="1"/>
  <c r="P160" i="1"/>
  <c r="L160" i="1"/>
  <c r="P149" i="1"/>
  <c r="L149" i="1"/>
  <c r="O146" i="1"/>
  <c r="P146" i="1"/>
  <c r="L146" i="1"/>
  <c r="K142" i="1"/>
  <c r="P142" i="1"/>
  <c r="L142" i="1"/>
  <c r="N138" i="1"/>
  <c r="P138" i="1"/>
  <c r="L138" i="1"/>
  <c r="P128" i="1"/>
  <c r="L128" i="1"/>
  <c r="P113" i="1"/>
  <c r="L113" i="1"/>
  <c r="N104" i="1"/>
  <c r="P104" i="1"/>
  <c r="L104" i="1"/>
  <c r="O82" i="1"/>
  <c r="P82" i="1"/>
  <c r="L82" i="1"/>
  <c r="P69" i="1"/>
  <c r="L69" i="1"/>
  <c r="N56" i="1"/>
  <c r="P56" i="1"/>
  <c r="L56" i="1"/>
  <c r="P48" i="1"/>
  <c r="L48" i="1"/>
  <c r="P40" i="1"/>
  <c r="L40" i="1"/>
  <c r="O181" i="1"/>
  <c r="P181" i="1"/>
  <c r="L181" i="1"/>
  <c r="P177" i="1"/>
  <c r="L177" i="1"/>
  <c r="J167" i="1"/>
  <c r="P167" i="1"/>
  <c r="L167" i="1"/>
  <c r="P156" i="1"/>
  <c r="L156" i="1"/>
  <c r="N159" i="1"/>
  <c r="P159" i="1"/>
  <c r="L159" i="1"/>
  <c r="P150" i="1"/>
  <c r="L150" i="1"/>
  <c r="O145" i="1"/>
  <c r="P145" i="1"/>
  <c r="L145" i="1"/>
  <c r="P141" i="1"/>
  <c r="L141" i="1"/>
  <c r="K137" i="1"/>
  <c r="P137" i="1"/>
  <c r="L137" i="1"/>
  <c r="J133" i="1"/>
  <c r="P133" i="1"/>
  <c r="L133" i="1"/>
  <c r="N129" i="1"/>
  <c r="P129" i="1"/>
  <c r="L129" i="1"/>
  <c r="K123" i="1"/>
  <c r="P123" i="1"/>
  <c r="L123" i="1"/>
  <c r="J120" i="1"/>
  <c r="P120" i="1"/>
  <c r="L120" i="1"/>
  <c r="O111" i="1"/>
  <c r="P111" i="1"/>
  <c r="L111" i="1"/>
  <c r="J100" i="1"/>
  <c r="P100" i="1"/>
  <c r="L100" i="1"/>
  <c r="O85" i="1"/>
  <c r="P85" i="1"/>
  <c r="L85" i="1"/>
  <c r="K81" i="1"/>
  <c r="P81" i="1"/>
  <c r="L81" i="1"/>
  <c r="P74" i="1"/>
  <c r="L74" i="1"/>
  <c r="O70" i="1"/>
  <c r="P70" i="1"/>
  <c r="L70" i="1"/>
  <c r="O61" i="1"/>
  <c r="P61" i="1"/>
  <c r="P54" i="1"/>
  <c r="L54" i="1"/>
  <c r="P50" i="1"/>
  <c r="L50" i="1"/>
  <c r="P46" i="1"/>
  <c r="L46" i="1"/>
  <c r="P42" i="1"/>
  <c r="L42" i="1"/>
  <c r="O38" i="1"/>
  <c r="P38" i="1"/>
  <c r="L38" i="1"/>
  <c r="P33" i="1"/>
  <c r="P30" i="1"/>
  <c r="L30" i="1"/>
  <c r="P26" i="1"/>
  <c r="L26" i="1"/>
  <c r="P20" i="1"/>
  <c r="L20" i="1"/>
  <c r="P14" i="1"/>
  <c r="L14" i="1"/>
  <c r="P7" i="1"/>
  <c r="L7" i="1"/>
  <c r="P4" i="1"/>
  <c r="L4" i="1"/>
  <c r="J118" i="1"/>
  <c r="P118" i="1"/>
  <c r="L118" i="1"/>
  <c r="O171" i="1"/>
  <c r="P171" i="1"/>
  <c r="L171" i="1"/>
  <c r="J101" i="1"/>
  <c r="P101" i="1"/>
  <c r="L101" i="1"/>
  <c r="J21" i="1"/>
  <c r="P21" i="1"/>
  <c r="L21" i="1"/>
  <c r="P169" i="1"/>
  <c r="L169" i="1"/>
  <c r="K91" i="1"/>
  <c r="P91" i="1"/>
  <c r="L91" i="1"/>
  <c r="K64" i="1"/>
  <c r="P64" i="1"/>
  <c r="L64" i="1"/>
  <c r="O153" i="1"/>
  <c r="P153" i="1"/>
  <c r="L153" i="1"/>
  <c r="P161" i="1"/>
  <c r="L161" i="1"/>
  <c r="P63" i="1"/>
  <c r="L63" i="1"/>
  <c r="J59" i="1"/>
  <c r="P59" i="1"/>
  <c r="L59" i="1"/>
  <c r="J176" i="1"/>
  <c r="P176" i="1"/>
  <c r="L176" i="1"/>
  <c r="P175" i="1"/>
  <c r="L175" i="1"/>
  <c r="N166" i="1"/>
  <c r="P166" i="1"/>
  <c r="L166" i="1"/>
  <c r="P154" i="1"/>
  <c r="L154" i="1"/>
  <c r="P152" i="1"/>
  <c r="L152" i="1"/>
  <c r="O148" i="1"/>
  <c r="P148" i="1"/>
  <c r="L148" i="1"/>
  <c r="N144" i="1"/>
  <c r="P144" i="1"/>
  <c r="L144" i="1"/>
  <c r="J140" i="1"/>
  <c r="P140" i="1"/>
  <c r="L140" i="1"/>
  <c r="P136" i="1"/>
  <c r="L136" i="1"/>
  <c r="P134" i="1"/>
  <c r="L134" i="1"/>
  <c r="P127" i="1"/>
  <c r="L127" i="1"/>
  <c r="P124" i="1"/>
  <c r="L124" i="1"/>
  <c r="K119" i="1"/>
  <c r="P119" i="1"/>
  <c r="L119" i="1"/>
  <c r="P110" i="1"/>
  <c r="K95" i="1"/>
  <c r="P95" i="1"/>
  <c r="L95" i="1"/>
  <c r="O83" i="1"/>
  <c r="P83" i="1"/>
  <c r="L83" i="1"/>
  <c r="J80" i="1"/>
  <c r="P80" i="1"/>
  <c r="L80" i="1"/>
  <c r="P75" i="1"/>
  <c r="L75" i="1"/>
  <c r="P68" i="1"/>
  <c r="L68" i="1"/>
  <c r="P62" i="1"/>
  <c r="L62" i="1"/>
  <c r="J55" i="1"/>
  <c r="P55" i="1"/>
  <c r="L55" i="1"/>
  <c r="N51" i="1"/>
  <c r="P51" i="1"/>
  <c r="L51" i="1"/>
  <c r="J44" i="1"/>
  <c r="P44" i="1"/>
  <c r="L44" i="1"/>
  <c r="J41" i="1"/>
  <c r="P41" i="1"/>
  <c r="L41" i="1"/>
  <c r="O37" i="1"/>
  <c r="P37" i="1"/>
  <c r="L37" i="1"/>
  <c r="O34" i="1"/>
  <c r="P34" i="1"/>
  <c r="L34" i="1"/>
  <c r="N29" i="1"/>
  <c r="P29" i="1"/>
  <c r="L29" i="1"/>
  <c r="J25" i="1"/>
  <c r="P25" i="1"/>
  <c r="L25" i="1"/>
  <c r="J17" i="1"/>
  <c r="P17" i="1"/>
  <c r="L17" i="1"/>
  <c r="P13" i="1"/>
  <c r="L13" i="1"/>
  <c r="P8" i="1"/>
  <c r="L8" i="1"/>
  <c r="O72" i="1"/>
  <c r="P72" i="1"/>
  <c r="L72" i="1"/>
  <c r="P89" i="1"/>
  <c r="L89" i="1"/>
  <c r="P108" i="1"/>
  <c r="L108" i="1"/>
  <c r="P71" i="1"/>
  <c r="L71" i="1"/>
  <c r="P22" i="1"/>
  <c r="L22" i="1"/>
  <c r="K65" i="1"/>
  <c r="P65" i="1"/>
  <c r="L65" i="1"/>
  <c r="J18" i="1"/>
  <c r="P18" i="1"/>
  <c r="L18" i="1"/>
  <c r="O90" i="1"/>
  <c r="P90" i="1"/>
  <c r="L90" i="1"/>
  <c r="K155" i="1"/>
  <c r="P155" i="1"/>
  <c r="L155" i="1"/>
  <c r="P135" i="1"/>
  <c r="L135" i="1"/>
  <c r="J97" i="1"/>
  <c r="P97" i="1"/>
  <c r="L97" i="1"/>
  <c r="J60" i="1"/>
  <c r="P60" i="1"/>
  <c r="L60" i="1"/>
  <c r="P163" i="1"/>
  <c r="L163" i="1"/>
  <c r="P147" i="1"/>
  <c r="L147" i="1"/>
  <c r="J139" i="1"/>
  <c r="P139" i="1"/>
  <c r="L139" i="1"/>
  <c r="O130" i="1"/>
  <c r="P130" i="1"/>
  <c r="L130" i="1"/>
  <c r="K121" i="1"/>
  <c r="P121" i="1"/>
  <c r="L121" i="1"/>
  <c r="N107" i="1"/>
  <c r="P107" i="1"/>
  <c r="L107" i="1"/>
  <c r="P84" i="1"/>
  <c r="L84" i="1"/>
  <c r="P73" i="1"/>
  <c r="L73" i="1"/>
  <c r="J57" i="1"/>
  <c r="P57" i="1"/>
  <c r="L57" i="1"/>
  <c r="P47" i="1"/>
  <c r="L47" i="1"/>
  <c r="O39" i="1"/>
  <c r="P39" i="1"/>
  <c r="L39" i="1"/>
  <c r="N28" i="1"/>
  <c r="P28" i="1"/>
  <c r="L28" i="1"/>
  <c r="O16" i="1"/>
  <c r="P16" i="1"/>
  <c r="L16" i="1"/>
  <c r="N12" i="1"/>
  <c r="P12" i="1"/>
  <c r="L12" i="1"/>
  <c r="K115" i="1"/>
  <c r="P115" i="1"/>
  <c r="L115" i="1"/>
  <c r="K87" i="1"/>
  <c r="P87" i="1"/>
  <c r="L87" i="1"/>
  <c r="K94" i="1"/>
  <c r="P94" i="1"/>
  <c r="L94" i="1"/>
  <c r="P2" i="1"/>
  <c r="L2" i="1"/>
  <c r="N103" i="1"/>
  <c r="P103" i="1"/>
  <c r="L103" i="1"/>
  <c r="P158" i="1"/>
  <c r="L158" i="1"/>
  <c r="K132" i="1"/>
  <c r="P132" i="1"/>
  <c r="L132" i="1"/>
  <c r="P122" i="1"/>
  <c r="L122" i="1"/>
  <c r="O88" i="1"/>
  <c r="P88" i="1"/>
  <c r="L88" i="1"/>
  <c r="P78" i="1"/>
  <c r="L78" i="1"/>
  <c r="P66" i="1"/>
  <c r="L66" i="1"/>
  <c r="P53" i="1"/>
  <c r="L53" i="1"/>
  <c r="N43" i="1"/>
  <c r="P43" i="1"/>
  <c r="L43" i="1"/>
  <c r="J36" i="1"/>
  <c r="P36" i="1"/>
  <c r="L36" i="1"/>
  <c r="P32" i="1"/>
  <c r="L32" i="1"/>
  <c r="P27" i="1"/>
  <c r="L27" i="1"/>
  <c r="O23" i="1"/>
  <c r="P23" i="1"/>
  <c r="L23" i="1"/>
  <c r="P15" i="1"/>
  <c r="L15" i="1"/>
  <c r="P11" i="1"/>
  <c r="L11" i="1"/>
  <c r="O6" i="1"/>
  <c r="P6" i="1"/>
  <c r="L6" i="1"/>
  <c r="P116" i="1"/>
  <c r="L116" i="1"/>
  <c r="O170" i="1"/>
  <c r="P170" i="1"/>
  <c r="L170" i="1"/>
  <c r="P99" i="1"/>
  <c r="L99" i="1"/>
  <c r="P19" i="1"/>
  <c r="L19" i="1"/>
  <c r="P76" i="1"/>
  <c r="L76" i="1"/>
  <c r="J93" i="1"/>
  <c r="P93" i="1"/>
  <c r="L93" i="1"/>
  <c r="P9" i="1"/>
  <c r="L9" i="1"/>
  <c r="N96" i="1"/>
  <c r="P96" i="1"/>
  <c r="L96" i="1"/>
  <c r="P168" i="1"/>
  <c r="L168" i="1"/>
  <c r="K102" i="1"/>
  <c r="P102" i="1"/>
  <c r="L102" i="1"/>
  <c r="P58" i="1"/>
  <c r="L58" i="1"/>
  <c r="O176" i="1"/>
  <c r="J29" i="1"/>
  <c r="N44" i="1"/>
  <c r="O166" i="1"/>
  <c r="O53" i="1"/>
  <c r="J123" i="1"/>
  <c r="O140" i="1"/>
  <c r="Q77" i="1"/>
  <c r="M98" i="1"/>
  <c r="N3" i="1"/>
  <c r="J91" i="1"/>
  <c r="O31" i="1"/>
  <c r="O89" i="1"/>
  <c r="N133" i="1"/>
  <c r="K159" i="1"/>
  <c r="K166" i="1"/>
  <c r="Q98" i="1"/>
  <c r="N72" i="1"/>
  <c r="N17" i="1"/>
  <c r="M77" i="1"/>
  <c r="K180" i="1"/>
  <c r="O103" i="1"/>
  <c r="J86" i="1"/>
  <c r="O169" i="1"/>
  <c r="N37" i="1"/>
  <c r="J95" i="1"/>
  <c r="O3" i="1"/>
  <c r="K75" i="1"/>
  <c r="K24" i="1"/>
  <c r="N45" i="1"/>
  <c r="K28" i="1"/>
  <c r="O91" i="1"/>
  <c r="J65" i="1"/>
  <c r="N158" i="1"/>
  <c r="O65" i="1"/>
  <c r="J83" i="1"/>
  <c r="N87" i="1"/>
  <c r="J9" i="1"/>
  <c r="N22" i="1"/>
  <c r="K41" i="1"/>
  <c r="N5" i="1"/>
  <c r="J182" i="1"/>
  <c r="N25" i="1"/>
  <c r="N52" i="1"/>
  <c r="J34" i="1"/>
  <c r="K12" i="1"/>
  <c r="K93" i="1"/>
  <c r="N2" i="1"/>
  <c r="O127" i="1"/>
  <c r="J22" i="1"/>
  <c r="O24" i="1"/>
  <c r="J134" i="1"/>
  <c r="N86" i="1"/>
  <c r="N178" i="1"/>
  <c r="J96" i="1"/>
  <c r="J173" i="1"/>
  <c r="N91" i="1"/>
  <c r="K35" i="1"/>
  <c r="K53" i="1"/>
  <c r="O87" i="1"/>
  <c r="N16" i="1"/>
  <c r="O22" i="1"/>
  <c r="J87" i="1"/>
  <c r="N61" i="1"/>
  <c r="N100" i="1"/>
  <c r="K84" i="1"/>
  <c r="O80" i="1"/>
  <c r="O154" i="1"/>
  <c r="K127" i="1"/>
  <c r="J119" i="1"/>
  <c r="K134" i="1"/>
  <c r="O104" i="1"/>
  <c r="Q104" i="1" s="1"/>
  <c r="J104" i="1"/>
  <c r="O144" i="1"/>
  <c r="J166" i="1"/>
  <c r="J53" i="1"/>
  <c r="N117" i="1"/>
  <c r="J39" i="1"/>
  <c r="N60" i="1"/>
  <c r="K3" i="1"/>
  <c r="N31" i="1"/>
  <c r="J24" i="1"/>
  <c r="O96" i="1"/>
  <c r="J45" i="1"/>
  <c r="O119" i="1"/>
  <c r="K104" i="1"/>
  <c r="O28" i="1"/>
  <c r="J5" i="1"/>
  <c r="J144" i="1"/>
  <c r="J136" i="1"/>
  <c r="N81" i="1"/>
  <c r="K111" i="1"/>
  <c r="O60" i="1"/>
  <c r="N139" i="1"/>
  <c r="O84" i="1"/>
  <c r="K157" i="1"/>
  <c r="J159" i="1"/>
  <c r="J89" i="1"/>
  <c r="J178" i="1"/>
  <c r="O131" i="1"/>
  <c r="J52" i="1"/>
  <c r="J181" i="1"/>
  <c r="J131" i="1"/>
  <c r="O147" i="1"/>
  <c r="O178" i="1"/>
  <c r="K131" i="1"/>
  <c r="K80" i="1"/>
  <c r="O118" i="1"/>
  <c r="O182" i="1"/>
  <c r="J147" i="1"/>
  <c r="N181" i="1"/>
  <c r="N145" i="1"/>
  <c r="J179" i="1"/>
  <c r="K147" i="1"/>
  <c r="K182" i="1"/>
  <c r="N130" i="1"/>
  <c r="J130" i="1"/>
  <c r="O62" i="1"/>
  <c r="N62" i="1"/>
  <c r="J43" i="1"/>
  <c r="O43" i="1"/>
  <c r="N32" i="1"/>
  <c r="N27" i="1"/>
  <c r="J11" i="1"/>
  <c r="O11" i="1"/>
  <c r="J170" i="1"/>
  <c r="N170" i="1"/>
  <c r="N99" i="1"/>
  <c r="O10" i="1"/>
  <c r="K10" i="1"/>
  <c r="O94" i="1"/>
  <c r="O92" i="1"/>
  <c r="J92" i="1"/>
  <c r="K170" i="1"/>
  <c r="N6" i="1"/>
  <c r="J153" i="1"/>
  <c r="J62" i="1"/>
  <c r="O149" i="1"/>
  <c r="N142" i="1"/>
  <c r="K128" i="1"/>
  <c r="J128" i="1"/>
  <c r="O128" i="1"/>
  <c r="K122" i="1"/>
  <c r="J122" i="1"/>
  <c r="K112" i="1"/>
  <c r="O112" i="1"/>
  <c r="O110" i="1"/>
  <c r="N110" i="1"/>
  <c r="K100" i="1"/>
  <c r="O100" i="1"/>
  <c r="K88" i="1"/>
  <c r="N88" i="1"/>
  <c r="N84" i="1"/>
  <c r="N80" i="1"/>
  <c r="K74" i="1"/>
  <c r="N74" i="1"/>
  <c r="J70" i="1"/>
  <c r="K70" i="1"/>
  <c r="O33" i="1"/>
  <c r="N33" i="1"/>
  <c r="N30" i="1"/>
  <c r="N7" i="1"/>
  <c r="J142" i="1"/>
  <c r="K153" i="1"/>
  <c r="J112" i="1"/>
  <c r="J94" i="1"/>
  <c r="J84" i="1"/>
  <c r="N94" i="1"/>
  <c r="K62" i="1"/>
  <c r="N70" i="1"/>
  <c r="K99" i="1"/>
  <c r="J88" i="1"/>
  <c r="N122" i="1"/>
  <c r="N177" i="1"/>
  <c r="J177" i="1"/>
  <c r="O159" i="1"/>
  <c r="J137" i="1"/>
  <c r="O137" i="1"/>
  <c r="O122" i="1"/>
  <c r="O48" i="1"/>
  <c r="O142" i="1"/>
  <c r="K40" i="1"/>
  <c r="N112" i="1"/>
  <c r="N18" i="1"/>
  <c r="K138" i="1"/>
  <c r="K32" i="1"/>
  <c r="K149" i="1"/>
  <c r="N128" i="1"/>
  <c r="J152" i="1"/>
  <c r="J85" i="1"/>
  <c r="K105" i="1"/>
  <c r="N89" i="1"/>
  <c r="J174" i="1"/>
  <c r="K44" i="1"/>
  <c r="K37" i="1"/>
  <c r="J37" i="1"/>
  <c r="J26" i="1"/>
  <c r="J14" i="1"/>
  <c r="O4" i="1"/>
  <c r="K171" i="1"/>
  <c r="N155" i="1"/>
  <c r="O155" i="1"/>
  <c r="O46" i="1"/>
  <c r="O129" i="1"/>
  <c r="J129" i="1"/>
  <c r="K129" i="1"/>
  <c r="N57" i="1"/>
  <c r="O57" i="1"/>
  <c r="K17" i="1"/>
  <c r="N180" i="1"/>
  <c r="N85" i="1"/>
  <c r="O42" i="1"/>
  <c r="J105" i="1"/>
  <c r="J72" i="1"/>
  <c r="N26" i="1"/>
  <c r="O174" i="1"/>
  <c r="N90" i="1"/>
  <c r="K89" i="1"/>
  <c r="K136" i="1"/>
  <c r="K13" i="1"/>
  <c r="O25" i="1"/>
  <c r="J46" i="1"/>
  <c r="J180" i="1"/>
  <c r="K29" i="1"/>
  <c r="O160" i="1"/>
  <c r="K158" i="1"/>
  <c r="K143" i="1"/>
  <c r="O143" i="1"/>
  <c r="O124" i="1"/>
  <c r="O73" i="1"/>
  <c r="J73" i="1"/>
  <c r="K47" i="1"/>
  <c r="K39" i="1"/>
  <c r="O35" i="1"/>
  <c r="N35" i="1"/>
  <c r="K16" i="1"/>
  <c r="N169" i="1"/>
  <c r="K31" i="1"/>
  <c r="K160" i="1"/>
  <c r="K57" i="1"/>
  <c r="O75" i="1"/>
  <c r="N41" i="1"/>
  <c r="N119" i="1"/>
  <c r="N134" i="1"/>
  <c r="O44" i="1"/>
  <c r="O86" i="1"/>
  <c r="K139" i="1"/>
  <c r="O105" i="1"/>
  <c r="K72" i="1"/>
  <c r="O5" i="1"/>
  <c r="N174" i="1"/>
  <c r="N182" i="1"/>
  <c r="N147" i="1"/>
  <c r="J155" i="1"/>
  <c r="J107" i="1"/>
  <c r="K25" i="1"/>
  <c r="J75" i="1"/>
  <c r="K4" i="1"/>
  <c r="N123" i="1"/>
  <c r="K173" i="1"/>
  <c r="K30" i="1"/>
  <c r="J143" i="1"/>
  <c r="O45" i="1"/>
  <c r="J171" i="1"/>
  <c r="J35" i="1"/>
  <c r="J16" i="1"/>
  <c r="N171" i="1"/>
  <c r="N73" i="1"/>
  <c r="K181" i="1"/>
  <c r="K167" i="1"/>
  <c r="O138" i="1"/>
  <c r="K130" i="1"/>
  <c r="O99" i="1"/>
  <c r="J99" i="1"/>
  <c r="N153" i="1"/>
  <c r="N46" i="1"/>
  <c r="K46" i="1"/>
  <c r="N38" i="1"/>
  <c r="K51" i="1"/>
  <c r="J42" i="1"/>
  <c r="K20" i="1"/>
  <c r="K179" i="1"/>
  <c r="O179" i="1"/>
  <c r="N179" i="1"/>
  <c r="N157" i="1"/>
  <c r="J157" i="1"/>
  <c r="K140" i="1"/>
  <c r="N140" i="1"/>
  <c r="N34" i="1"/>
  <c r="K34" i="1"/>
  <c r="O7" i="1"/>
  <c r="O41" i="1"/>
  <c r="K52" i="1"/>
  <c r="O134" i="1"/>
  <c r="O20" i="1"/>
  <c r="K174" i="1"/>
  <c r="N105" i="1"/>
  <c r="O17" i="1"/>
  <c r="N148" i="1"/>
  <c r="O29" i="1"/>
  <c r="K55" i="1"/>
  <c r="O12" i="1"/>
  <c r="J168" i="1"/>
  <c r="N168" i="1"/>
  <c r="J175" i="1"/>
  <c r="N175" i="1"/>
  <c r="O175" i="1"/>
  <c r="J141" i="1"/>
  <c r="O116" i="1"/>
  <c r="K116" i="1"/>
  <c r="K108" i="1"/>
  <c r="O108" i="1"/>
  <c r="O76" i="1"/>
  <c r="K76" i="1"/>
  <c r="J161" i="1"/>
  <c r="O161" i="1"/>
  <c r="J135" i="1"/>
  <c r="K135" i="1"/>
  <c r="J58" i="1"/>
  <c r="K58" i="1"/>
  <c r="N58" i="1"/>
  <c r="J48" i="1"/>
  <c r="N66" i="1"/>
  <c r="O40" i="1"/>
  <c r="K36" i="1"/>
  <c r="J68" i="1"/>
  <c r="N68" i="1"/>
  <c r="K21" i="1"/>
  <c r="O21" i="1"/>
  <c r="N21" i="1"/>
  <c r="O93" i="1"/>
  <c r="N93" i="1"/>
  <c r="O2" i="1"/>
  <c r="K2" i="1"/>
  <c r="N161" i="1"/>
  <c r="J63" i="1"/>
  <c r="N63" i="1"/>
  <c r="O63" i="1"/>
  <c r="K7" i="1"/>
  <c r="K14" i="1"/>
  <c r="O51" i="1"/>
  <c r="N36" i="1"/>
  <c r="N101" i="1"/>
  <c r="K11" i="1"/>
  <c r="N137" i="1"/>
  <c r="N4" i="1"/>
  <c r="J4" i="1"/>
  <c r="K133" i="1"/>
  <c r="J32" i="1"/>
  <c r="J40" i="1"/>
  <c r="J169" i="1"/>
  <c r="J7" i="1"/>
  <c r="O32" i="1"/>
  <c r="O36" i="1"/>
  <c r="K42" i="1"/>
  <c r="K101" i="1"/>
  <c r="N108" i="1"/>
  <c r="J6" i="1"/>
  <c r="N11" i="1"/>
  <c r="J20" i="1"/>
  <c r="K26" i="1"/>
  <c r="O26" i="1"/>
  <c r="J66" i="1"/>
  <c r="K6" i="1"/>
  <c r="K175" i="1"/>
  <c r="N76" i="1"/>
  <c r="J76" i="1"/>
  <c r="N20" i="1"/>
  <c r="K177" i="1"/>
  <c r="O177" i="1"/>
  <c r="N167" i="1"/>
  <c r="O167" i="1"/>
  <c r="N156" i="1"/>
  <c r="K156" i="1"/>
  <c r="J125" i="1"/>
  <c r="N125" i="1"/>
  <c r="O125" i="1"/>
  <c r="J115" i="1"/>
  <c r="O115" i="1"/>
  <c r="N115" i="1"/>
  <c r="N10" i="1"/>
  <c r="J10" i="1"/>
  <c r="O64" i="1"/>
  <c r="J64" i="1"/>
  <c r="N64" i="1"/>
  <c r="O168" i="1"/>
  <c r="K168" i="1"/>
  <c r="N135" i="1"/>
  <c r="N102" i="1"/>
  <c r="O58" i="1"/>
  <c r="K145" i="1"/>
  <c r="J145" i="1"/>
  <c r="K48" i="1"/>
  <c r="N48" i="1"/>
  <c r="O101" i="1"/>
  <c r="O133" i="1"/>
  <c r="N116" i="1"/>
  <c r="K176" i="1"/>
  <c r="N151" i="1"/>
  <c r="K151" i="1"/>
  <c r="O151" i="1"/>
  <c r="J151" i="1"/>
  <c r="J30" i="1"/>
  <c r="O30" i="1"/>
  <c r="O135" i="1"/>
  <c r="K169" i="1"/>
  <c r="N14" i="1"/>
  <c r="J51" i="1"/>
  <c r="N40" i="1"/>
  <c r="N42" i="1"/>
  <c r="J108" i="1"/>
  <c r="N176" i="1"/>
  <c r="J2" i="1"/>
  <c r="J116" i="1"/>
  <c r="N173" i="1"/>
  <c r="J160" i="1"/>
  <c r="O158" i="1"/>
  <c r="J158" i="1"/>
  <c r="J124" i="1"/>
  <c r="N124" i="1"/>
  <c r="K124" i="1"/>
  <c r="N111" i="1"/>
  <c r="J111" i="1"/>
  <c r="K83" i="1"/>
  <c r="O81" i="1"/>
  <c r="J81" i="1"/>
  <c r="N78" i="1"/>
  <c r="K78" i="1"/>
  <c r="O78" i="1"/>
  <c r="J78" i="1"/>
  <c r="K67" i="1"/>
  <c r="O9" i="1"/>
  <c r="N9" i="1"/>
  <c r="K9" i="1"/>
  <c r="K161" i="1"/>
  <c r="J103" i="1"/>
  <c r="K103" i="1"/>
  <c r="K43" i="1"/>
  <c r="N39" i="1"/>
  <c r="K60" i="1"/>
  <c r="J150" i="1"/>
  <c r="N150" i="1"/>
  <c r="O66" i="1"/>
  <c r="K66" i="1"/>
  <c r="N54" i="1"/>
  <c r="J54" i="1"/>
  <c r="K50" i="1"/>
  <c r="N50" i="1"/>
  <c r="O50" i="1"/>
  <c r="O47" i="1"/>
  <c r="J47" i="1"/>
  <c r="N23" i="1"/>
  <c r="K23" i="1"/>
  <c r="O15" i="1"/>
  <c r="J117" i="1"/>
  <c r="K117" i="1"/>
  <c r="K96" i="1"/>
  <c r="K59" i="1"/>
  <c r="N59" i="1"/>
  <c r="O59" i="1"/>
  <c r="K118" i="1"/>
  <c r="K54" i="1"/>
  <c r="K15" i="1"/>
  <c r="K150" i="1"/>
  <c r="J50" i="1"/>
  <c r="O150" i="1"/>
  <c r="N15" i="1"/>
  <c r="K144" i="1"/>
  <c r="K141" i="1"/>
  <c r="O141" i="1"/>
  <c r="N141" i="1"/>
  <c r="O121" i="1"/>
  <c r="N121" i="1"/>
  <c r="J121" i="1"/>
  <c r="K69" i="1"/>
  <c r="O69" i="1"/>
  <c r="J69" i="1"/>
  <c r="N69" i="1"/>
  <c r="K163" i="1"/>
  <c r="N163" i="1"/>
  <c r="J163" i="1"/>
  <c r="O163" i="1"/>
  <c r="N154" i="1"/>
  <c r="K154" i="1"/>
  <c r="J154" i="1"/>
  <c r="N152" i="1"/>
  <c r="O152" i="1"/>
  <c r="K152" i="1"/>
  <c r="O13" i="1"/>
  <c r="J13" i="1"/>
  <c r="N13" i="1"/>
  <c r="N8" i="1"/>
  <c r="O8" i="1"/>
  <c r="K8" i="1"/>
  <c r="O71" i="1"/>
  <c r="N71" i="1"/>
  <c r="J71" i="1"/>
  <c r="K71" i="1"/>
  <c r="J19" i="1"/>
  <c r="K19" i="1"/>
  <c r="O19" i="1"/>
  <c r="K90" i="1"/>
  <c r="J90" i="1"/>
  <c r="J23" i="1"/>
  <c r="J8" i="1"/>
  <c r="N47" i="1"/>
  <c r="N118" i="1"/>
  <c r="O54" i="1"/>
  <c r="N19" i="1"/>
  <c r="J15" i="1"/>
  <c r="K146" i="1"/>
  <c r="N146" i="1"/>
  <c r="J146" i="1"/>
  <c r="O123" i="1"/>
  <c r="K120" i="1"/>
  <c r="N120" i="1"/>
  <c r="O120" i="1"/>
  <c r="N113" i="1"/>
  <c r="J113" i="1"/>
  <c r="O113" i="1"/>
  <c r="K113" i="1"/>
  <c r="K107" i="1"/>
  <c r="O107" i="1"/>
  <c r="N95" i="1"/>
  <c r="O95" i="1"/>
  <c r="K85" i="1"/>
  <c r="K82" i="1"/>
  <c r="J82" i="1"/>
  <c r="N82" i="1"/>
  <c r="N79" i="1"/>
  <c r="K79" i="1"/>
  <c r="O79" i="1"/>
  <c r="N75" i="1"/>
  <c r="J138" i="1"/>
  <c r="N136" i="1"/>
  <c r="O136" i="1"/>
  <c r="N55" i="1"/>
  <c r="O55" i="1"/>
  <c r="J38" i="1"/>
  <c r="K38" i="1"/>
  <c r="J148" i="1"/>
  <c r="K148" i="1"/>
  <c r="O132" i="1"/>
  <c r="J132" i="1"/>
  <c r="N132" i="1"/>
  <c r="J127" i="1"/>
  <c r="N127" i="1"/>
  <c r="O68" i="1"/>
  <c r="K68" i="1"/>
  <c r="O56" i="1"/>
  <c r="K56" i="1"/>
  <c r="J56" i="1"/>
  <c r="N53" i="1"/>
  <c r="Q53" i="1" s="1"/>
  <c r="N92" i="1"/>
  <c r="K92" i="1"/>
  <c r="O18" i="1"/>
  <c r="K18" i="1"/>
  <c r="O97" i="1"/>
  <c r="N97" i="1"/>
  <c r="K97" i="1"/>
  <c r="K73" i="1"/>
  <c r="N149" i="1"/>
  <c r="J149" i="1"/>
  <c r="J74" i="1"/>
  <c r="O74" i="1"/>
  <c r="J67" i="1"/>
  <c r="O67" i="1"/>
  <c r="O156" i="1"/>
  <c r="J156" i="1"/>
  <c r="N83" i="1"/>
  <c r="O27" i="1"/>
  <c r="J27" i="1"/>
  <c r="K27" i="1"/>
  <c r="O14" i="1"/>
  <c r="N65" i="1"/>
  <c r="O102" i="1"/>
  <c r="J102" i="1"/>
  <c r="K63" i="1"/>
  <c r="Q166" i="1" l="1"/>
  <c r="M91" i="1"/>
  <c r="M47" i="1"/>
  <c r="M41" i="1"/>
  <c r="M112" i="1"/>
  <c r="M22" i="1"/>
  <c r="M123" i="1"/>
  <c r="Q159" i="1"/>
  <c r="M118" i="1"/>
  <c r="Q116" i="1"/>
  <c r="M140" i="1"/>
  <c r="M100" i="1"/>
  <c r="Q67" i="1"/>
  <c r="M5" i="1"/>
  <c r="M84" i="1"/>
  <c r="Q82" i="1"/>
  <c r="M174" i="1"/>
  <c r="Q177" i="1"/>
  <c r="Q70" i="1"/>
  <c r="M133" i="1"/>
  <c r="Q12" i="1"/>
  <c r="M149" i="1"/>
  <c r="M113" i="1"/>
  <c r="M69" i="1"/>
  <c r="Q83" i="1"/>
  <c r="M127" i="1"/>
  <c r="M79" i="1"/>
  <c r="M78" i="1"/>
  <c r="Q111" i="1"/>
  <c r="M116" i="1"/>
  <c r="Q10" i="1"/>
  <c r="Q76" i="1"/>
  <c r="Q93" i="1"/>
  <c r="M175" i="1"/>
  <c r="Q105" i="1"/>
  <c r="Q179" i="1"/>
  <c r="M42" i="1"/>
  <c r="M99" i="1"/>
  <c r="M16" i="1"/>
  <c r="Q119" i="1"/>
  <c r="M3" i="1"/>
  <c r="M102" i="1"/>
  <c r="M67" i="1"/>
  <c r="Q149" i="1"/>
  <c r="M38" i="1"/>
  <c r="M154" i="1"/>
  <c r="M50" i="1"/>
  <c r="M117" i="1"/>
  <c r="M54" i="1"/>
  <c r="M124" i="1"/>
  <c r="Q40" i="1"/>
  <c r="M30" i="1"/>
  <c r="M145" i="1"/>
  <c r="Q125" i="1"/>
  <c r="Q20" i="1"/>
  <c r="Q108" i="1"/>
  <c r="M4" i="1"/>
  <c r="M33" i="1"/>
  <c r="M135" i="1"/>
  <c r="M141" i="1"/>
  <c r="M55" i="1"/>
  <c r="M31" i="1"/>
  <c r="Q143" i="1"/>
  <c r="M85" i="1"/>
  <c r="M88" i="1"/>
  <c r="M70" i="1"/>
  <c r="M153" i="1"/>
  <c r="M60" i="1"/>
  <c r="M81" i="1"/>
  <c r="M115" i="1"/>
  <c r="M20" i="1"/>
  <c r="M40" i="1"/>
  <c r="Q138" i="1"/>
  <c r="M24" i="1"/>
  <c r="Q144" i="1"/>
  <c r="Q24" i="1"/>
  <c r="M27" i="1"/>
  <c r="M74" i="1"/>
  <c r="M97" i="1"/>
  <c r="M18" i="1"/>
  <c r="Q92" i="1"/>
  <c r="M56" i="1"/>
  <c r="Q56" i="1"/>
  <c r="M132" i="1"/>
  <c r="Q136" i="1"/>
  <c r="Q146" i="1"/>
  <c r="M15" i="1"/>
  <c r="Q47" i="1"/>
  <c r="M90" i="1"/>
  <c r="Q71" i="1"/>
  <c r="Q154" i="1"/>
  <c r="M163" i="1"/>
  <c r="Q69" i="1"/>
  <c r="Q23" i="1"/>
  <c r="Q50" i="1"/>
  <c r="Q39" i="1"/>
  <c r="M103" i="1"/>
  <c r="Q9" i="1"/>
  <c r="Q173" i="1"/>
  <c r="M51" i="1"/>
  <c r="M176" i="1"/>
  <c r="Q48" i="1"/>
  <c r="Q135" i="1"/>
  <c r="M68" i="1"/>
  <c r="M48" i="1"/>
  <c r="Q153" i="1"/>
  <c r="Q73" i="1"/>
  <c r="M139" i="1"/>
  <c r="M57" i="1"/>
  <c r="M105" i="1"/>
  <c r="M110" i="1"/>
  <c r="Q74" i="1"/>
  <c r="M62" i="1"/>
  <c r="Q100" i="1"/>
  <c r="Q34" i="1"/>
  <c r="M157" i="1"/>
  <c r="Q171" i="1"/>
  <c r="Q182" i="1"/>
  <c r="M44" i="1"/>
  <c r="Q89" i="1"/>
  <c r="Q75" i="1"/>
  <c r="Q107" i="1"/>
  <c r="M120" i="1"/>
  <c r="Q118" i="1"/>
  <c r="M59" i="1"/>
  <c r="M111" i="1"/>
  <c r="M2" i="1"/>
  <c r="Q42" i="1"/>
  <c r="M10" i="1"/>
  <c r="Q51" i="1"/>
  <c r="M36" i="1"/>
  <c r="M167" i="1"/>
  <c r="M171" i="1"/>
  <c r="M155" i="1"/>
  <c r="Q174" i="1"/>
  <c r="Q41" i="1"/>
  <c r="M180" i="1"/>
  <c r="Q26" i="1"/>
  <c r="M21" i="1"/>
  <c r="Q85" i="1"/>
  <c r="M17" i="1"/>
  <c r="Q129" i="1"/>
  <c r="M29" i="1"/>
  <c r="Q131" i="1"/>
  <c r="Q139" i="1"/>
  <c r="Q28" i="1"/>
  <c r="Q60" i="1"/>
  <c r="M166" i="1"/>
  <c r="M96" i="1"/>
  <c r="Q178" i="1"/>
  <c r="M93" i="1"/>
  <c r="Q87" i="1"/>
  <c r="M28" i="1"/>
  <c r="Q37" i="1"/>
  <c r="Q3" i="1"/>
  <c r="M101" i="1"/>
  <c r="Q29" i="1"/>
  <c r="Q46" i="1"/>
  <c r="M35" i="1"/>
  <c r="M143" i="1"/>
  <c r="M25" i="1"/>
  <c r="Q169" i="1"/>
  <c r="Q35" i="1"/>
  <c r="Q180" i="1"/>
  <c r="M52" i="1"/>
  <c r="M104" i="1"/>
  <c r="M87" i="1"/>
  <c r="Q16" i="1"/>
  <c r="Q91" i="1"/>
  <c r="Q45" i="1"/>
  <c r="Q103" i="1"/>
  <c r="Q79" i="1"/>
  <c r="Q101" i="1"/>
  <c r="Q161" i="1"/>
  <c r="Q99" i="1"/>
  <c r="M147" i="1"/>
  <c r="Q96" i="1"/>
  <c r="M82" i="1"/>
  <c r="Q113" i="1"/>
  <c r="M23" i="1"/>
  <c r="M71" i="1"/>
  <c r="Q13" i="1"/>
  <c r="Q15" i="1"/>
  <c r="Q59" i="1"/>
  <c r="Q124" i="1"/>
  <c r="M108" i="1"/>
  <c r="Q64" i="1"/>
  <c r="Q115" i="1"/>
  <c r="Q156" i="1"/>
  <c r="M76" i="1"/>
  <c r="Q11" i="1"/>
  <c r="M169" i="1"/>
  <c r="M32" i="1"/>
  <c r="Q36" i="1"/>
  <c r="Q63" i="1"/>
  <c r="M58" i="1"/>
  <c r="Q168" i="1"/>
  <c r="Q148" i="1"/>
  <c r="Q38" i="1"/>
  <c r="Q44" i="1"/>
  <c r="Q160" i="1"/>
  <c r="M46" i="1"/>
  <c r="Q155" i="1"/>
  <c r="Q18" i="1"/>
  <c r="Q122" i="1"/>
  <c r="Q94" i="1"/>
  <c r="Q30" i="1"/>
  <c r="Q43" i="1"/>
  <c r="M80" i="1"/>
  <c r="Q110" i="1"/>
  <c r="M128" i="1"/>
  <c r="Q130" i="1"/>
  <c r="Q145" i="1"/>
  <c r="Q31" i="1"/>
  <c r="Q86" i="1"/>
  <c r="M34" i="1"/>
  <c r="Q5" i="1"/>
  <c r="Q72" i="1"/>
  <c r="Q132" i="1"/>
  <c r="M148" i="1"/>
  <c r="M146" i="1"/>
  <c r="M19" i="1"/>
  <c r="M13" i="1"/>
  <c r="M121" i="1"/>
  <c r="M150" i="1"/>
  <c r="Q78" i="1"/>
  <c r="M160" i="1"/>
  <c r="Q14" i="1"/>
  <c r="M64" i="1"/>
  <c r="M6" i="1"/>
  <c r="M63" i="1"/>
  <c r="Q21" i="1"/>
  <c r="Q58" i="1"/>
  <c r="M161" i="1"/>
  <c r="Q175" i="1"/>
  <c r="M168" i="1"/>
  <c r="Q140" i="1"/>
  <c r="Q157" i="1"/>
  <c r="M61" i="1"/>
  <c r="Q123" i="1"/>
  <c r="M107" i="1"/>
  <c r="Q134" i="1"/>
  <c r="Q57" i="1"/>
  <c r="M14" i="1"/>
  <c r="M37" i="1"/>
  <c r="Q128" i="1"/>
  <c r="Q112" i="1"/>
  <c r="M177" i="1"/>
  <c r="Q33" i="1"/>
  <c r="Q84" i="1"/>
  <c r="M122" i="1"/>
  <c r="M170" i="1"/>
  <c r="Q27" i="1"/>
  <c r="M43" i="1"/>
  <c r="Q181" i="1"/>
  <c r="M131" i="1"/>
  <c r="M181" i="1"/>
  <c r="M89" i="1"/>
  <c r="M136" i="1"/>
  <c r="Q117" i="1"/>
  <c r="M173" i="1"/>
  <c r="M134" i="1"/>
  <c r="Q2" i="1"/>
  <c r="M12" i="1"/>
  <c r="Q52" i="1"/>
  <c r="M9" i="1"/>
  <c r="Q158" i="1"/>
  <c r="M95" i="1"/>
  <c r="M86" i="1"/>
  <c r="Q17" i="1"/>
  <c r="M159" i="1"/>
  <c r="Q81" i="1"/>
  <c r="Q25" i="1"/>
  <c r="M65" i="1"/>
  <c r="Q65" i="1"/>
  <c r="M156" i="1"/>
  <c r="Q97" i="1"/>
  <c r="Q127" i="1"/>
  <c r="Q55" i="1"/>
  <c r="Q95" i="1"/>
  <c r="Q120" i="1"/>
  <c r="Q19" i="1"/>
  <c r="Q152" i="1"/>
  <c r="Q163" i="1"/>
  <c r="Q121" i="1"/>
  <c r="Q141" i="1"/>
  <c r="Q54" i="1"/>
  <c r="Q150" i="1"/>
  <c r="M158" i="1"/>
  <c r="Q176" i="1"/>
  <c r="M151" i="1"/>
  <c r="Q151" i="1"/>
  <c r="Q102" i="1"/>
  <c r="M125" i="1"/>
  <c r="Q167" i="1"/>
  <c r="M66" i="1"/>
  <c r="Q4" i="1"/>
  <c r="Q68" i="1"/>
  <c r="Q66" i="1"/>
  <c r="M75" i="1"/>
  <c r="Q147" i="1"/>
  <c r="M73" i="1"/>
  <c r="Q90" i="1"/>
  <c r="M72" i="1"/>
  <c r="M129" i="1"/>
  <c r="M26" i="1"/>
  <c r="M152" i="1"/>
  <c r="M94" i="1"/>
  <c r="M142" i="1"/>
  <c r="Q80" i="1"/>
  <c r="Q88" i="1"/>
  <c r="Q142" i="1"/>
  <c r="Q6" i="1"/>
  <c r="M92" i="1"/>
  <c r="Q170" i="1"/>
  <c r="M11" i="1"/>
  <c r="Q32" i="1"/>
  <c r="Q62" i="1"/>
  <c r="M130" i="1"/>
  <c r="M179" i="1"/>
  <c r="M178" i="1"/>
  <c r="M144" i="1"/>
  <c r="M45" i="1"/>
  <c r="M39" i="1"/>
  <c r="M53" i="1"/>
  <c r="M119" i="1"/>
  <c r="Q61" i="1"/>
  <c r="M182" i="1"/>
  <c r="Q22" i="1"/>
  <c r="M83" i="1"/>
  <c r="Q133" i="1"/>
  <c r="M8" i="1"/>
  <c r="Q8" i="1"/>
  <c r="Q7" i="1"/>
  <c r="M7" i="1"/>
  <c r="M138" i="1"/>
  <c r="Q137" i="1"/>
  <c r="M137" i="1"/>
</calcChain>
</file>

<file path=xl/sharedStrings.xml><?xml version="1.0" encoding="utf-8"?>
<sst xmlns="http://schemas.openxmlformats.org/spreadsheetml/2006/main" count="382" uniqueCount="210">
  <si>
    <t>%</t>
  </si>
  <si>
    <t>almonds</t>
  </si>
  <si>
    <t>avocado fruit</t>
  </si>
  <si>
    <t>avocado oil</t>
  </si>
  <si>
    <t>bambara beans</t>
  </si>
  <si>
    <t>barley</t>
  </si>
  <si>
    <t>beans broad</t>
  </si>
  <si>
    <t>beans dry</t>
  </si>
  <si>
    <t>beans green</t>
  </si>
  <si>
    <t>beans string</t>
  </si>
  <si>
    <t>breadfruit fruit</t>
  </si>
  <si>
    <t>breadfruit seeds</t>
  </si>
  <si>
    <t>broccoflower</t>
  </si>
  <si>
    <t>broccoflower PC</t>
  </si>
  <si>
    <t>broccoli</t>
  </si>
  <si>
    <t>broccoli PC</t>
  </si>
  <si>
    <t>buckwheat</t>
  </si>
  <si>
    <t>cauliflower</t>
  </si>
  <si>
    <t>cauliflower PC</t>
  </si>
  <si>
    <t>chestnuts</t>
  </si>
  <si>
    <t>chickpeas</t>
  </si>
  <si>
    <t>cottonseed oil</t>
  </si>
  <si>
    <t>cowpeas (blackeyes)</t>
  </si>
  <si>
    <t>flaxseed</t>
  </si>
  <si>
    <t>fonio</t>
  </si>
  <si>
    <t>hazelnuts or filberts</t>
  </si>
  <si>
    <t>Job's tears</t>
  </si>
  <si>
    <t>leeks</t>
  </si>
  <si>
    <t>leeks PC</t>
  </si>
  <si>
    <t>lentils</t>
  </si>
  <si>
    <t>millet</t>
  </si>
  <si>
    <t>oats</t>
  </si>
  <si>
    <t>olive oil</t>
  </si>
  <si>
    <t>palm fruit oil</t>
  </si>
  <si>
    <t>palm kernel oil</t>
  </si>
  <si>
    <t>peanut (groundnut)</t>
  </si>
  <si>
    <t>peas dry</t>
  </si>
  <si>
    <t>peas green</t>
  </si>
  <si>
    <t>plantains</t>
  </si>
  <si>
    <t>potato</t>
  </si>
  <si>
    <t>pumpkin flesh low</t>
  </si>
  <si>
    <t>pumpkin flesh high</t>
  </si>
  <si>
    <t>pumpkin seed low</t>
  </si>
  <si>
    <t>pumpkin seed high</t>
  </si>
  <si>
    <t>pumpkin seed+flesh</t>
  </si>
  <si>
    <t>pumpkin seed oil</t>
  </si>
  <si>
    <t>quinoa grain</t>
  </si>
  <si>
    <t>rapeseed oil</t>
  </si>
  <si>
    <t>safflower kernels</t>
  </si>
  <si>
    <t>safflower oil</t>
  </si>
  <si>
    <t>salicornia</t>
  </si>
  <si>
    <t>salsify PC</t>
  </si>
  <si>
    <t>sesame seed</t>
  </si>
  <si>
    <t>sesame seed oil</t>
  </si>
  <si>
    <t>sorghum grain</t>
  </si>
  <si>
    <t>sorghum sugar</t>
  </si>
  <si>
    <t>soybeans</t>
  </si>
  <si>
    <t>soybean oil</t>
  </si>
  <si>
    <t>spelt</t>
  </si>
  <si>
    <t>spinach PC</t>
  </si>
  <si>
    <t>sunflower seeds high</t>
  </si>
  <si>
    <t>sunflower oil</t>
  </si>
  <si>
    <t>sugar beet</t>
  </si>
  <si>
    <t>sugar cane</t>
  </si>
  <si>
    <t>sweet potatoes</t>
  </si>
  <si>
    <t>teff</t>
  </si>
  <si>
    <t>triticale</t>
  </si>
  <si>
    <t>turnip greens</t>
  </si>
  <si>
    <t>wheat</t>
  </si>
  <si>
    <t>wild rice</t>
  </si>
  <si>
    <t>winged bean leaves</t>
  </si>
  <si>
    <t>winged bean pods</t>
  </si>
  <si>
    <t>winged bean seeds</t>
  </si>
  <si>
    <t>winged bean tubers</t>
  </si>
  <si>
    <t>winged bean oil</t>
  </si>
  <si>
    <t>Jerusalem artichoke</t>
  </si>
  <si>
    <t>pistachios (in shell)</t>
  </si>
  <si>
    <t>rye flour, light</t>
  </si>
  <si>
    <t>pili nuts</t>
  </si>
  <si>
    <t>walnuts, english</t>
  </si>
  <si>
    <t>walnuts, black</t>
  </si>
  <si>
    <t>maize oil (corn oil)</t>
  </si>
  <si>
    <t>noog</t>
  </si>
  <si>
    <t>oca (tuber)</t>
  </si>
  <si>
    <t>hemp seed oil</t>
  </si>
  <si>
    <t>beans tepary</t>
  </si>
  <si>
    <t>beans nunas (popping)</t>
  </si>
  <si>
    <t>arrowroot (flour)</t>
  </si>
  <si>
    <t>beans yardlong</t>
  </si>
  <si>
    <t>mesquite pods (flour)</t>
  </si>
  <si>
    <t>kaniwa</t>
  </si>
  <si>
    <t>ulluco</t>
  </si>
  <si>
    <t>enset</t>
  </si>
  <si>
    <t>mashua</t>
  </si>
  <si>
    <t>mauka</t>
  </si>
  <si>
    <t>marama bean</t>
  </si>
  <si>
    <t>beans mung</t>
  </si>
  <si>
    <t>achira</t>
  </si>
  <si>
    <t>arracacha</t>
  </si>
  <si>
    <t>egusi</t>
  </si>
  <si>
    <t>manketti nut</t>
  </si>
  <si>
    <t>yacon</t>
  </si>
  <si>
    <t>moringa tree pods</t>
  </si>
  <si>
    <t>squash/zucchini</t>
  </si>
  <si>
    <t>sugar beet PC</t>
  </si>
  <si>
    <t>onions</t>
  </si>
  <si>
    <t>turnip roots</t>
  </si>
  <si>
    <t>rutabagas</t>
  </si>
  <si>
    <t>eggplant</t>
  </si>
  <si>
    <t>mung bean</t>
  </si>
  <si>
    <t>adzuki</t>
  </si>
  <si>
    <t>cucumbers</t>
  </si>
  <si>
    <t>kohlrabi</t>
  </si>
  <si>
    <t>parsnips</t>
  </si>
  <si>
    <t>taro</t>
  </si>
  <si>
    <t>watermelon</t>
  </si>
  <si>
    <t>pak-choi</t>
  </si>
  <si>
    <t>amaranth grain high</t>
  </si>
  <si>
    <t>amaranth grain low</t>
  </si>
  <si>
    <t>amaranth leaf PC high</t>
  </si>
  <si>
    <t>amaranth leaf PC low</t>
  </si>
  <si>
    <t>cabbage savoy high</t>
  </si>
  <si>
    <t>cabbage savoy low</t>
  </si>
  <si>
    <t>camelina high</t>
  </si>
  <si>
    <t>camelina low</t>
  </si>
  <si>
    <t>carrots PC high</t>
  </si>
  <si>
    <t>carrots PC low</t>
  </si>
  <si>
    <t>cashew nuts high</t>
  </si>
  <si>
    <t>cashew nuts low</t>
  </si>
  <si>
    <t>cassava short season</t>
  </si>
  <si>
    <t>cassava long season</t>
  </si>
  <si>
    <t>chia seeds high</t>
  </si>
  <si>
    <t>chia seeds low</t>
  </si>
  <si>
    <t>chufa (tigernut) high</t>
  </si>
  <si>
    <t>chufa (tigernut) low</t>
  </si>
  <si>
    <t>coconut meat high</t>
  </si>
  <si>
    <t>coconut meat low</t>
  </si>
  <si>
    <t>coconut oil high</t>
  </si>
  <si>
    <t>coconut oil low</t>
  </si>
  <si>
    <t>collard greens PC high</t>
  </si>
  <si>
    <t>collard greens PC low</t>
  </si>
  <si>
    <t>hemp seed high</t>
  </si>
  <si>
    <t>hemp seed low</t>
  </si>
  <si>
    <t>kale PC high</t>
  </si>
  <si>
    <t>kale PC low</t>
  </si>
  <si>
    <t>lettuce PC 60 days</t>
  </si>
  <si>
    <t>lettuce PC 90 days</t>
  </si>
  <si>
    <t>maca root high</t>
  </si>
  <si>
    <t>maca root low</t>
  </si>
  <si>
    <t>maize (corn) high</t>
  </si>
  <si>
    <t>maize (corn) low</t>
  </si>
  <si>
    <t>maize QPM high</t>
  </si>
  <si>
    <t>maize QPM low</t>
  </si>
  <si>
    <t>okra high</t>
  </si>
  <si>
    <t>okra low</t>
  </si>
  <si>
    <t>pigeon peas high</t>
  </si>
  <si>
    <t>pigeon peas low</t>
  </si>
  <si>
    <t>quinoa leaf PC high</t>
  </si>
  <si>
    <t>quinoa leaf PC low</t>
  </si>
  <si>
    <t>rice (Nerica) high</t>
  </si>
  <si>
    <t>rice (Nerica) low</t>
  </si>
  <si>
    <t>rice (paddy) high</t>
  </si>
  <si>
    <t>rice (paddy) low</t>
  </si>
  <si>
    <t>sacha inchi oil high</t>
  </si>
  <si>
    <t>sacha inchi oil low</t>
  </si>
  <si>
    <t>sacha inchi seed high</t>
  </si>
  <si>
    <t>sacha inchi seed low</t>
  </si>
  <si>
    <t>sunflower seeds low</t>
  </si>
  <si>
    <t>tomato PC</t>
  </si>
  <si>
    <t>yams high</t>
  </si>
  <si>
    <t>yams low</t>
  </si>
  <si>
    <t>mushroom PC</t>
  </si>
  <si>
    <t>broccoli raab PC</t>
  </si>
  <si>
    <t>Swiss chard PC</t>
  </si>
  <si>
    <t>duckweed PC high</t>
  </si>
  <si>
    <t>duckweed PC low</t>
  </si>
  <si>
    <t>daikon moderate yield</t>
  </si>
  <si>
    <t>daikon PC high</t>
  </si>
  <si>
    <t>peppers PC</t>
  </si>
  <si>
    <t>peas edible-pod</t>
  </si>
  <si>
    <t>yautia</t>
  </si>
  <si>
    <t>tomato green PC</t>
  </si>
  <si>
    <t>chufa (tigernut) med</t>
  </si>
  <si>
    <t>root</t>
  </si>
  <si>
    <t>legume</t>
  </si>
  <si>
    <t>nut</t>
  </si>
  <si>
    <t>grain</t>
  </si>
  <si>
    <t>vegetable</t>
  </si>
  <si>
    <t>fruit</t>
  </si>
  <si>
    <t>oil</t>
  </si>
  <si>
    <t>crop type (determining required N)</t>
  </si>
  <si>
    <t>seed</t>
  </si>
  <si>
    <t>fungus</t>
  </si>
  <si>
    <t>sugar</t>
  </si>
  <si>
    <t>food</t>
  </si>
  <si>
    <t>yield (kg/ha-crop)</t>
  </si>
  <si>
    <t>protein(percent)</t>
  </si>
  <si>
    <t>adjusted (kg/ha-crop)</t>
  </si>
  <si>
    <t>fat(percent)</t>
  </si>
  <si>
    <t>carbs(percent)</t>
  </si>
  <si>
    <t>fiber(percent)</t>
  </si>
  <si>
    <t>time (mo/crop)</t>
  </si>
  <si>
    <t>protein(kg/ha-yr)</t>
  </si>
  <si>
    <t>fat(kg/ha-yr)</t>
  </si>
  <si>
    <t>carbs(kg/ha-yr)</t>
  </si>
  <si>
    <t>calories(kcal/m2-yr)</t>
  </si>
  <si>
    <t>protein(kg/ha-crop)</t>
  </si>
  <si>
    <t>fat(kg/ha-crop)</t>
  </si>
  <si>
    <t>carbs(kg/ha-crop)</t>
  </si>
  <si>
    <t>calories(kcal/m2-crop)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</si>
</sst>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1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2" fontId="1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Fill="1" applyBorder="1" applyAlignment="1" applyProtection="1">
      <alignment horizontal="center"/>
      <protection locked="0"/>
    </xf>
    <xf numFmtId="10" fontId="1" fillId="0" borderId="0" xfId="0" applyNumberFormat="1" applyFont="1" applyFill="1" applyBorder="1" applyAlignment="1" applyProtection="1">
      <alignment horizontal="center"/>
      <protection locked="0"/>
    </xf>
    <xf numFmtId="10" fontId="1" fillId="0" borderId="0" xfId="0" applyNumberFormat="1" applyFont="1" applyFill="1" applyBorder="1" applyAlignment="1" applyProtection="1">
      <protection locked="0"/>
    </xf>
    <xf numFmtId="164" fontId="1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protection locked="0"/>
    </xf>
    <xf numFmtId="1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NumberFormat="1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alignment horizontal="center"/>
    </xf>
    <xf numFmtId="3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6"/>
  <sheetViews>
    <sheetView tabSelected="1" topLeftCell="A131" zoomScale="108" workbookViewId="0">
      <selection activeCell="E136" sqref="E136"/>
    </sheetView>
  </sheetViews>
  <sheetFormatPr defaultColWidth="11.42578125" defaultRowHeight="12.75" x14ac:dyDescent="0.2"/>
  <cols>
    <col min="1" max="1" width="29.85546875" style="1" customWidth="1"/>
    <col min="2" max="2" width="12" style="1" customWidth="1"/>
    <col min="3" max="3" width="12" style="4" customWidth="1"/>
    <col min="4" max="4" width="27.85546875" style="10" customWidth="1"/>
    <col min="5" max="5" width="18" style="7" customWidth="1"/>
    <col min="6" max="7" width="12" style="7" customWidth="1"/>
    <col min="8" max="8" width="18.140625" style="7" customWidth="1"/>
    <col min="9" max="9" width="15.140625" style="16" customWidth="1"/>
    <col min="10" max="12" width="12" style="10" customWidth="1"/>
    <col min="13" max="13" width="12" style="18" customWidth="1"/>
    <col min="14" max="16" width="10" style="10" customWidth="1"/>
    <col min="17" max="17" width="10.85546875" style="14" customWidth="1"/>
  </cols>
  <sheetData>
    <row r="1" spans="1:18" ht="11.25" customHeight="1" x14ac:dyDescent="0.2">
      <c r="A1" s="3" t="s">
        <v>194</v>
      </c>
      <c r="B1" s="3" t="s">
        <v>195</v>
      </c>
      <c r="C1" s="5" t="s">
        <v>0</v>
      </c>
      <c r="D1" s="10" t="s">
        <v>197</v>
      </c>
      <c r="E1" s="6" t="s">
        <v>196</v>
      </c>
      <c r="F1" s="6" t="s">
        <v>198</v>
      </c>
      <c r="G1" s="6" t="s">
        <v>199</v>
      </c>
      <c r="H1" s="6" t="s">
        <v>200</v>
      </c>
      <c r="I1" s="15" t="s">
        <v>201</v>
      </c>
      <c r="J1" s="11" t="s">
        <v>202</v>
      </c>
      <c r="K1" s="11" t="s">
        <v>203</v>
      </c>
      <c r="L1" s="11" t="s">
        <v>204</v>
      </c>
      <c r="M1" s="17" t="s">
        <v>205</v>
      </c>
      <c r="N1" s="11" t="s">
        <v>206</v>
      </c>
      <c r="O1" s="11" t="s">
        <v>207</v>
      </c>
      <c r="P1" s="11" t="s">
        <v>208</v>
      </c>
      <c r="Q1" s="13" t="s">
        <v>209</v>
      </c>
      <c r="R1" s="11" t="s">
        <v>190</v>
      </c>
    </row>
    <row r="2" spans="1:18" s="1" customFormat="1" x14ac:dyDescent="0.2">
      <c r="A2" s="9" t="s">
        <v>97</v>
      </c>
      <c r="B2" s="1">
        <v>23000</v>
      </c>
      <c r="C2" s="4">
        <v>0.8</v>
      </c>
      <c r="D2" s="10">
        <f t="shared" ref="D2:D33" si="0">B2*C2</f>
        <v>18400</v>
      </c>
      <c r="E2" s="7">
        <v>5.0000000000000001E-3</v>
      </c>
      <c r="F2" s="7">
        <v>0</v>
      </c>
      <c r="G2" s="7">
        <v>0.219</v>
      </c>
      <c r="H2" s="7">
        <v>0.06</v>
      </c>
      <c r="I2" s="16">
        <v>4</v>
      </c>
      <c r="J2" s="10">
        <f t="shared" ref="J2:J11" si="1">D2*E2*12/I2</f>
        <v>276</v>
      </c>
      <c r="K2" s="10">
        <f t="shared" ref="K2:K33" si="2">D2*F2*12/I2</f>
        <v>0</v>
      </c>
      <c r="L2" s="10">
        <f t="shared" ref="L2:L33" si="3">D2*(G2-H2)*12/I2</f>
        <v>8776.7999999999993</v>
      </c>
      <c r="M2" s="18">
        <f t="shared" ref="M2:M33" si="4">((J2*3870)+(K2*8840)+(L2*3870))/10000</f>
        <v>3503.4335999999998</v>
      </c>
      <c r="N2" s="10">
        <f t="shared" ref="N2:N33" si="5">D2*E2</f>
        <v>92</v>
      </c>
      <c r="O2" s="10">
        <f t="shared" ref="O2:O33" si="6">D2*F2</f>
        <v>0</v>
      </c>
      <c r="P2" s="10">
        <f t="shared" ref="P2:P33" si="7">D2*(G2-H2)</f>
        <v>2925.6</v>
      </c>
      <c r="Q2" s="14">
        <f t="shared" ref="Q2:Q33" si="8">((N2*3870)+(O2*8840)+(P2*3870))/10000</f>
        <v>1167.8112000000001</v>
      </c>
      <c r="R2" s="1" t="s">
        <v>183</v>
      </c>
    </row>
    <row r="3" spans="1:18" s="1" customFormat="1" x14ac:dyDescent="0.2">
      <c r="A3" s="9" t="s">
        <v>110</v>
      </c>
      <c r="B3" s="1">
        <v>3200</v>
      </c>
      <c r="C3" s="4">
        <v>1</v>
      </c>
      <c r="D3" s="10">
        <f t="shared" si="0"/>
        <v>3200</v>
      </c>
      <c r="E3" s="7">
        <v>0.19869999999999999</v>
      </c>
      <c r="F3" s="7">
        <v>5.3E-3</v>
      </c>
      <c r="G3" s="7">
        <v>0.629</v>
      </c>
      <c r="H3" s="7">
        <v>0.127</v>
      </c>
      <c r="I3" s="16">
        <v>4</v>
      </c>
      <c r="J3" s="10">
        <f t="shared" si="1"/>
        <v>1907.5199999999998</v>
      </c>
      <c r="K3" s="10">
        <f t="shared" si="2"/>
        <v>50.88</v>
      </c>
      <c r="L3" s="10">
        <f t="shared" si="3"/>
        <v>4819.2000000000007</v>
      </c>
      <c r="M3" s="18">
        <f t="shared" si="4"/>
        <v>2648.2185600000003</v>
      </c>
      <c r="N3" s="10">
        <f t="shared" si="5"/>
        <v>635.83999999999992</v>
      </c>
      <c r="O3" s="10">
        <f t="shared" si="6"/>
        <v>16.96</v>
      </c>
      <c r="P3" s="10">
        <f t="shared" si="7"/>
        <v>1606.4</v>
      </c>
      <c r="Q3" s="14">
        <f t="shared" si="8"/>
        <v>882.73951999999997</v>
      </c>
      <c r="R3" s="1" t="s">
        <v>184</v>
      </c>
    </row>
    <row r="4" spans="1:18" s="1" customFormat="1" x14ac:dyDescent="0.2">
      <c r="A4" s="1" t="s">
        <v>1</v>
      </c>
      <c r="B4" s="1">
        <v>1325</v>
      </c>
      <c r="C4" s="4">
        <v>0.4</v>
      </c>
      <c r="D4" s="10">
        <f t="shared" si="0"/>
        <v>530</v>
      </c>
      <c r="E4" s="7">
        <v>0.2122</v>
      </c>
      <c r="F4" s="7">
        <v>0.49419999999999997</v>
      </c>
      <c r="G4" s="7">
        <v>0.2167</v>
      </c>
      <c r="H4" s="7">
        <v>0.122</v>
      </c>
      <c r="I4" s="16">
        <v>12</v>
      </c>
      <c r="J4" s="10">
        <f t="shared" si="1"/>
        <v>112.46599999999999</v>
      </c>
      <c r="K4" s="10">
        <f t="shared" si="2"/>
        <v>261.92599999999999</v>
      </c>
      <c r="L4" s="10">
        <f t="shared" si="3"/>
        <v>50.191000000000003</v>
      </c>
      <c r="M4" s="18">
        <f t="shared" si="4"/>
        <v>294.49084299999998</v>
      </c>
      <c r="N4" s="10">
        <f t="shared" si="5"/>
        <v>112.46599999999999</v>
      </c>
      <c r="O4" s="10">
        <f t="shared" si="6"/>
        <v>261.92599999999999</v>
      </c>
      <c r="P4" s="10">
        <f t="shared" si="7"/>
        <v>50.191000000000003</v>
      </c>
      <c r="Q4" s="14">
        <f t="shared" si="8"/>
        <v>294.49084299999998</v>
      </c>
      <c r="R4" s="1" t="s">
        <v>185</v>
      </c>
    </row>
    <row r="5" spans="1:18" s="1" customFormat="1" x14ac:dyDescent="0.2">
      <c r="A5" s="9" t="s">
        <v>117</v>
      </c>
      <c r="B5" s="1">
        <v>3000</v>
      </c>
      <c r="C5" s="4">
        <v>1</v>
      </c>
      <c r="D5" s="10">
        <f t="shared" si="0"/>
        <v>3000</v>
      </c>
      <c r="E5" s="7">
        <v>0.1356</v>
      </c>
      <c r="F5" s="7">
        <v>7.0199999999999999E-2</v>
      </c>
      <c r="G5" s="7">
        <v>0.65249999999999997</v>
      </c>
      <c r="H5" s="7">
        <v>6.7000000000000004E-2</v>
      </c>
      <c r="I5" s="16">
        <v>4</v>
      </c>
      <c r="J5" s="10">
        <f t="shared" si="1"/>
        <v>1220.4000000000001</v>
      </c>
      <c r="K5" s="10">
        <f t="shared" si="2"/>
        <v>631.79999999999995</v>
      </c>
      <c r="L5" s="10">
        <f t="shared" si="3"/>
        <v>5269.4999999999991</v>
      </c>
      <c r="M5" s="18">
        <f t="shared" si="4"/>
        <v>3070.1024999999995</v>
      </c>
      <c r="N5" s="10">
        <f t="shared" si="5"/>
        <v>406.8</v>
      </c>
      <c r="O5" s="10">
        <f t="shared" si="6"/>
        <v>210.6</v>
      </c>
      <c r="P5" s="10">
        <f t="shared" si="7"/>
        <v>1756.4999999999998</v>
      </c>
      <c r="Q5" s="14">
        <f t="shared" si="8"/>
        <v>1023.3674999999999</v>
      </c>
      <c r="R5" s="1" t="s">
        <v>186</v>
      </c>
    </row>
    <row r="6" spans="1:18" s="1" customFormat="1" x14ac:dyDescent="0.2">
      <c r="A6" s="9" t="s">
        <v>118</v>
      </c>
      <c r="B6" s="1">
        <v>1000</v>
      </c>
      <c r="C6" s="4">
        <v>1</v>
      </c>
      <c r="D6" s="10">
        <f t="shared" si="0"/>
        <v>1000</v>
      </c>
      <c r="E6" s="7">
        <v>0.1356</v>
      </c>
      <c r="F6" s="7">
        <v>7.0199999999999999E-2</v>
      </c>
      <c r="G6" s="7">
        <v>0.65249999999999997</v>
      </c>
      <c r="H6" s="7">
        <v>6.7000000000000004E-2</v>
      </c>
      <c r="I6" s="16">
        <v>4</v>
      </c>
      <c r="J6" s="10">
        <f t="shared" si="1"/>
        <v>406.79999999999995</v>
      </c>
      <c r="K6" s="10">
        <f t="shared" si="2"/>
        <v>210.60000000000002</v>
      </c>
      <c r="L6" s="10">
        <f t="shared" si="3"/>
        <v>1756.4999999999995</v>
      </c>
      <c r="M6" s="18">
        <f t="shared" si="4"/>
        <v>1023.3674999999998</v>
      </c>
      <c r="N6" s="10">
        <f t="shared" si="5"/>
        <v>135.6</v>
      </c>
      <c r="O6" s="10">
        <f t="shared" si="6"/>
        <v>70.2</v>
      </c>
      <c r="P6" s="10">
        <f t="shared" si="7"/>
        <v>585.49999999999989</v>
      </c>
      <c r="Q6" s="14">
        <f t="shared" si="8"/>
        <v>341.12249999999995</v>
      </c>
      <c r="R6" s="1" t="s">
        <v>186</v>
      </c>
    </row>
    <row r="7" spans="1:18" s="1" customFormat="1" x14ac:dyDescent="0.2">
      <c r="A7" s="9" t="s">
        <v>119</v>
      </c>
      <c r="B7" s="1">
        <v>30000</v>
      </c>
      <c r="C7" s="4">
        <v>0.94</v>
      </c>
      <c r="D7" s="10">
        <f t="shared" si="0"/>
        <v>28200</v>
      </c>
      <c r="E7" s="7">
        <v>2.46E-2</v>
      </c>
      <c r="F7" s="7">
        <v>3.3E-3</v>
      </c>
      <c r="G7" s="7">
        <v>4.02E-2</v>
      </c>
      <c r="H7" s="7">
        <v>1.7999999999999999E-2</v>
      </c>
      <c r="I7" s="16">
        <v>3</v>
      </c>
      <c r="J7" s="10">
        <f t="shared" si="1"/>
        <v>2774.8799999999997</v>
      </c>
      <c r="K7" s="10">
        <f t="shared" si="2"/>
        <v>372.24</v>
      </c>
      <c r="L7" s="10">
        <f t="shared" si="3"/>
        <v>2504.1600000000003</v>
      </c>
      <c r="M7" s="18">
        <f t="shared" si="4"/>
        <v>2372.04864</v>
      </c>
      <c r="N7" s="10">
        <f t="shared" si="5"/>
        <v>693.72</v>
      </c>
      <c r="O7" s="10">
        <f t="shared" si="6"/>
        <v>93.06</v>
      </c>
      <c r="P7" s="10">
        <f t="shared" si="7"/>
        <v>626.04000000000008</v>
      </c>
      <c r="Q7" s="14">
        <f t="shared" si="8"/>
        <v>593.01215999999999</v>
      </c>
      <c r="R7" s="1" t="s">
        <v>187</v>
      </c>
    </row>
    <row r="8" spans="1:18" s="1" customFormat="1" x14ac:dyDescent="0.2">
      <c r="A8" s="9" t="s">
        <v>120</v>
      </c>
      <c r="B8" s="1">
        <v>14000</v>
      </c>
      <c r="C8" s="4">
        <v>0.94</v>
      </c>
      <c r="D8" s="10">
        <f t="shared" si="0"/>
        <v>13160</v>
      </c>
      <c r="E8" s="7">
        <v>2.46E-2</v>
      </c>
      <c r="F8" s="7">
        <v>3.3E-3</v>
      </c>
      <c r="G8" s="7">
        <v>4.02E-2</v>
      </c>
      <c r="H8" s="7">
        <v>1.7999999999999999E-2</v>
      </c>
      <c r="I8" s="16">
        <v>2</v>
      </c>
      <c r="J8" s="10">
        <f t="shared" si="1"/>
        <v>1942.4159999999999</v>
      </c>
      <c r="K8" s="10">
        <f t="shared" si="2"/>
        <v>260.56799999999998</v>
      </c>
      <c r="L8" s="10">
        <f t="shared" si="3"/>
        <v>1752.9119999999998</v>
      </c>
      <c r="M8" s="18">
        <f t="shared" si="4"/>
        <v>1660.4340479999998</v>
      </c>
      <c r="N8" s="10">
        <f t="shared" si="5"/>
        <v>323.73599999999999</v>
      </c>
      <c r="O8" s="10">
        <f t="shared" si="6"/>
        <v>43.427999999999997</v>
      </c>
      <c r="P8" s="10">
        <f t="shared" si="7"/>
        <v>292.15199999999999</v>
      </c>
      <c r="Q8" s="14">
        <f t="shared" si="8"/>
        <v>276.73900800000001</v>
      </c>
      <c r="R8" s="1" t="s">
        <v>187</v>
      </c>
    </row>
    <row r="9" spans="1:18" s="1" customFormat="1" x14ac:dyDescent="0.2">
      <c r="A9" s="9" t="s">
        <v>98</v>
      </c>
      <c r="B9" s="1">
        <v>10000</v>
      </c>
      <c r="C9" s="4">
        <v>0.8</v>
      </c>
      <c r="D9" s="10">
        <f t="shared" si="0"/>
        <v>8000</v>
      </c>
      <c r="E9" s="7">
        <v>0.09</v>
      </c>
      <c r="F9" s="7">
        <v>0</v>
      </c>
      <c r="G9" s="7">
        <v>0.23</v>
      </c>
      <c r="H9" s="7">
        <v>8.5300000000000001E-2</v>
      </c>
      <c r="I9" s="16">
        <v>12</v>
      </c>
      <c r="J9" s="10">
        <f t="shared" si="1"/>
        <v>720</v>
      </c>
      <c r="K9" s="10">
        <f t="shared" si="2"/>
        <v>0</v>
      </c>
      <c r="L9" s="10">
        <f t="shared" si="3"/>
        <v>1157.5999999999999</v>
      </c>
      <c r="M9" s="18">
        <f t="shared" si="4"/>
        <v>726.63120000000004</v>
      </c>
      <c r="N9" s="10">
        <f t="shared" si="5"/>
        <v>720</v>
      </c>
      <c r="O9" s="10">
        <f t="shared" si="6"/>
        <v>0</v>
      </c>
      <c r="P9" s="10">
        <f t="shared" si="7"/>
        <v>1157.5999999999999</v>
      </c>
      <c r="Q9" s="14">
        <f t="shared" si="8"/>
        <v>726.63120000000004</v>
      </c>
      <c r="R9" s="1" t="s">
        <v>183</v>
      </c>
    </row>
    <row r="10" spans="1:18" s="1" customFormat="1" x14ac:dyDescent="0.2">
      <c r="A10" s="9" t="s">
        <v>87</v>
      </c>
      <c r="B10" s="1">
        <v>2471</v>
      </c>
      <c r="C10" s="4">
        <v>0.85</v>
      </c>
      <c r="D10" s="10">
        <f t="shared" si="0"/>
        <v>2100.35</v>
      </c>
      <c r="E10" s="7">
        <v>3.0000000000000001E-3</v>
      </c>
      <c r="F10" s="7">
        <v>1E-3</v>
      </c>
      <c r="G10" s="7">
        <v>0.88149999999999995</v>
      </c>
      <c r="H10" s="7">
        <v>3.4000000000000002E-2</v>
      </c>
      <c r="I10" s="16">
        <v>10</v>
      </c>
      <c r="J10" s="10">
        <f t="shared" si="1"/>
        <v>7.5612599999999999</v>
      </c>
      <c r="K10" s="10">
        <f t="shared" si="2"/>
        <v>2.5204200000000001</v>
      </c>
      <c r="L10" s="10">
        <f t="shared" si="3"/>
        <v>2136.0559499999995</v>
      </c>
      <c r="M10" s="18">
        <f t="shared" si="4"/>
        <v>831.80791154999974</v>
      </c>
      <c r="N10" s="10">
        <f t="shared" si="5"/>
        <v>6.30105</v>
      </c>
      <c r="O10" s="10">
        <f t="shared" si="6"/>
        <v>2.1003500000000002</v>
      </c>
      <c r="P10" s="10">
        <f t="shared" si="7"/>
        <v>1780.0466249999997</v>
      </c>
      <c r="Q10" s="14">
        <f t="shared" si="8"/>
        <v>693.1732596249999</v>
      </c>
      <c r="R10" s="1" t="s">
        <v>183</v>
      </c>
    </row>
    <row r="11" spans="1:18" s="1" customFormat="1" x14ac:dyDescent="0.2">
      <c r="A11" s="1" t="s">
        <v>2</v>
      </c>
      <c r="B11" s="1">
        <v>8852</v>
      </c>
      <c r="C11" s="4">
        <v>0.65</v>
      </c>
      <c r="D11" s="10">
        <f t="shared" si="0"/>
        <v>5753.8</v>
      </c>
      <c r="E11" s="7">
        <v>0.02</v>
      </c>
      <c r="F11" s="7">
        <v>0.14660000000000001</v>
      </c>
      <c r="G11" s="7">
        <v>8.5300000000000001E-2</v>
      </c>
      <c r="H11" s="7">
        <v>6.7000000000000004E-2</v>
      </c>
      <c r="I11" s="16">
        <v>12</v>
      </c>
      <c r="J11" s="10">
        <f t="shared" si="1"/>
        <v>115.07600000000001</v>
      </c>
      <c r="K11" s="10">
        <f t="shared" si="2"/>
        <v>843.50707999999997</v>
      </c>
      <c r="L11" s="10">
        <f t="shared" si="3"/>
        <v>105.29453999999998</v>
      </c>
      <c r="M11" s="18">
        <f t="shared" si="4"/>
        <v>830.9436576999999</v>
      </c>
      <c r="N11" s="10">
        <f t="shared" si="5"/>
        <v>115.07600000000001</v>
      </c>
      <c r="O11" s="10">
        <f t="shared" si="6"/>
        <v>843.50708000000009</v>
      </c>
      <c r="P11" s="10">
        <f t="shared" si="7"/>
        <v>105.29453999999998</v>
      </c>
      <c r="Q11" s="14">
        <f t="shared" si="8"/>
        <v>830.94365770000002</v>
      </c>
      <c r="R11" s="1" t="s">
        <v>188</v>
      </c>
    </row>
    <row r="12" spans="1:18" s="1" customFormat="1" x14ac:dyDescent="0.2">
      <c r="A12" s="1" t="s">
        <v>3</v>
      </c>
      <c r="B12" s="1">
        <v>8852</v>
      </c>
      <c r="C12" s="4">
        <v>0.13</v>
      </c>
      <c r="D12" s="10">
        <f t="shared" si="0"/>
        <v>1150.76</v>
      </c>
      <c r="E12" s="7">
        <v>0</v>
      </c>
      <c r="F12" s="7">
        <v>1</v>
      </c>
      <c r="G12" s="7">
        <v>0</v>
      </c>
      <c r="H12" s="7">
        <v>0</v>
      </c>
      <c r="I12" s="16">
        <v>12</v>
      </c>
      <c r="J12" s="10">
        <v>0</v>
      </c>
      <c r="K12" s="10">
        <f t="shared" si="2"/>
        <v>1150.76</v>
      </c>
      <c r="L12" s="10">
        <f t="shared" si="3"/>
        <v>0</v>
      </c>
      <c r="M12" s="18">
        <f t="shared" si="4"/>
        <v>1017.27184</v>
      </c>
      <c r="N12" s="10">
        <f t="shared" si="5"/>
        <v>0</v>
      </c>
      <c r="O12" s="10">
        <f t="shared" si="6"/>
        <v>1150.76</v>
      </c>
      <c r="P12" s="10">
        <f t="shared" si="7"/>
        <v>0</v>
      </c>
      <c r="Q12" s="14">
        <f t="shared" si="8"/>
        <v>1017.27184</v>
      </c>
      <c r="R12" s="1" t="s">
        <v>189</v>
      </c>
    </row>
    <row r="13" spans="1:18" s="1" customFormat="1" x14ac:dyDescent="0.2">
      <c r="A13" s="1" t="s">
        <v>4</v>
      </c>
      <c r="B13" s="1">
        <v>805</v>
      </c>
      <c r="C13" s="4">
        <v>0.77</v>
      </c>
      <c r="D13" s="10">
        <f t="shared" si="0"/>
        <v>619.85</v>
      </c>
      <c r="E13" s="7">
        <v>0.21099999999999999</v>
      </c>
      <c r="F13" s="7">
        <v>8.5000000000000006E-2</v>
      </c>
      <c r="G13" s="7">
        <v>0.60799999999999998</v>
      </c>
      <c r="H13" s="7">
        <v>0.02</v>
      </c>
      <c r="I13" s="16">
        <v>5</v>
      </c>
      <c r="J13" s="10">
        <f t="shared" ref="J13:J44" si="9">D13*E13*12/I13</f>
        <v>313.89204000000001</v>
      </c>
      <c r="K13" s="10">
        <f t="shared" si="2"/>
        <v>126.44940000000001</v>
      </c>
      <c r="L13" s="10">
        <f t="shared" si="3"/>
        <v>874.73231999999985</v>
      </c>
      <c r="M13" s="18">
        <f t="shared" si="4"/>
        <v>571.77889691999997</v>
      </c>
      <c r="N13" s="10">
        <f t="shared" si="5"/>
        <v>130.78835000000001</v>
      </c>
      <c r="O13" s="10">
        <f t="shared" si="6"/>
        <v>52.687250000000006</v>
      </c>
      <c r="P13" s="10">
        <f t="shared" si="7"/>
        <v>364.47179999999997</v>
      </c>
      <c r="Q13" s="14">
        <f t="shared" si="8"/>
        <v>238.24120704999999</v>
      </c>
      <c r="R13" s="1" t="s">
        <v>184</v>
      </c>
    </row>
    <row r="14" spans="1:18" s="1" customFormat="1" x14ac:dyDescent="0.2">
      <c r="A14" s="1" t="s">
        <v>5</v>
      </c>
      <c r="B14" s="1">
        <v>3929</v>
      </c>
      <c r="C14" s="4">
        <v>0.85</v>
      </c>
      <c r="D14" s="10">
        <f t="shared" si="0"/>
        <v>3339.65</v>
      </c>
      <c r="E14" s="7">
        <v>0.12479999999999999</v>
      </c>
      <c r="F14" s="7">
        <v>2.3E-2</v>
      </c>
      <c r="G14" s="7">
        <v>0.73480000000000001</v>
      </c>
      <c r="H14" s="7">
        <v>0.17299999999999999</v>
      </c>
      <c r="I14" s="16">
        <v>4</v>
      </c>
      <c r="J14" s="10">
        <f t="shared" si="9"/>
        <v>1250.3649599999999</v>
      </c>
      <c r="K14" s="10">
        <f t="shared" si="2"/>
        <v>230.43584999999999</v>
      </c>
      <c r="L14" s="10">
        <f t="shared" si="3"/>
        <v>5628.6461100000015</v>
      </c>
      <c r="M14" s="18">
        <f t="shared" si="4"/>
        <v>2865.8825754900004</v>
      </c>
      <c r="N14" s="10">
        <f t="shared" si="5"/>
        <v>416.78832</v>
      </c>
      <c r="O14" s="10">
        <f t="shared" si="6"/>
        <v>76.811949999999996</v>
      </c>
      <c r="P14" s="10">
        <f t="shared" si="7"/>
        <v>1876.2153700000003</v>
      </c>
      <c r="Q14" s="14">
        <f t="shared" si="8"/>
        <v>955.29419183000005</v>
      </c>
      <c r="R14" s="1" t="s">
        <v>186</v>
      </c>
    </row>
    <row r="15" spans="1:18" s="1" customFormat="1" x14ac:dyDescent="0.2">
      <c r="A15" s="1" t="s">
        <v>6</v>
      </c>
      <c r="B15" s="1">
        <v>1709</v>
      </c>
      <c r="C15" s="4">
        <v>1</v>
      </c>
      <c r="D15" s="10">
        <f t="shared" si="0"/>
        <v>1709</v>
      </c>
      <c r="E15" s="7">
        <v>0.26119999999999999</v>
      </c>
      <c r="F15" s="7">
        <v>1.5299999999999999E-2</v>
      </c>
      <c r="G15" s="7">
        <v>0.58289999999999997</v>
      </c>
      <c r="H15" s="7">
        <v>0.25</v>
      </c>
      <c r="I15" s="16">
        <v>3.5</v>
      </c>
      <c r="J15" s="10">
        <f t="shared" si="9"/>
        <v>1530.4827428571427</v>
      </c>
      <c r="K15" s="10">
        <f t="shared" si="2"/>
        <v>89.649257142857138</v>
      </c>
      <c r="L15" s="10">
        <f t="shared" si="3"/>
        <v>1950.603771428571</v>
      </c>
      <c r="M15" s="18">
        <f t="shared" si="4"/>
        <v>1426.4304243428569</v>
      </c>
      <c r="N15" s="10">
        <f t="shared" si="5"/>
        <v>446.39079999999996</v>
      </c>
      <c r="O15" s="10">
        <f t="shared" si="6"/>
        <v>26.1477</v>
      </c>
      <c r="P15" s="10">
        <f t="shared" si="7"/>
        <v>568.92609999999991</v>
      </c>
      <c r="Q15" s="14">
        <f t="shared" si="8"/>
        <v>416.04220709999993</v>
      </c>
      <c r="R15" s="1" t="s">
        <v>184</v>
      </c>
    </row>
    <row r="16" spans="1:18" s="1" customFormat="1" x14ac:dyDescent="0.2">
      <c r="A16" s="1" t="s">
        <v>7</v>
      </c>
      <c r="B16" s="1">
        <v>1943</v>
      </c>
      <c r="C16" s="4">
        <v>1</v>
      </c>
      <c r="D16" s="10">
        <f t="shared" si="0"/>
        <v>1943</v>
      </c>
      <c r="E16" s="7">
        <v>0.2142</v>
      </c>
      <c r="F16" s="7">
        <v>1.23E-2</v>
      </c>
      <c r="G16" s="7">
        <v>0.62549999999999994</v>
      </c>
      <c r="H16" s="7">
        <v>0.155</v>
      </c>
      <c r="I16" s="16">
        <v>4</v>
      </c>
      <c r="J16" s="10">
        <f t="shared" si="9"/>
        <v>1248.5718000000002</v>
      </c>
      <c r="K16" s="10">
        <f t="shared" si="2"/>
        <v>71.696700000000007</v>
      </c>
      <c r="L16" s="10">
        <f t="shared" si="3"/>
        <v>2742.5444999999995</v>
      </c>
      <c r="M16" s="18">
        <f t="shared" si="4"/>
        <v>1607.9418908999999</v>
      </c>
      <c r="N16" s="10">
        <f t="shared" si="5"/>
        <v>416.19060000000002</v>
      </c>
      <c r="O16" s="10">
        <f t="shared" si="6"/>
        <v>23.898900000000001</v>
      </c>
      <c r="P16" s="10">
        <f t="shared" si="7"/>
        <v>914.1814999999998</v>
      </c>
      <c r="Q16" s="14">
        <f t="shared" si="8"/>
        <v>535.98063029999992</v>
      </c>
      <c r="R16" s="1" t="s">
        <v>184</v>
      </c>
    </row>
    <row r="17" spans="1:18" s="1" customFormat="1" x14ac:dyDescent="0.2">
      <c r="A17" s="1" t="s">
        <v>8</v>
      </c>
      <c r="B17" s="1">
        <v>3098</v>
      </c>
      <c r="C17" s="4">
        <v>1</v>
      </c>
      <c r="D17" s="10">
        <f t="shared" si="0"/>
        <v>3098</v>
      </c>
      <c r="E17" s="7">
        <v>6.8400000000000002E-2</v>
      </c>
      <c r="F17" s="7">
        <v>8.6E-3</v>
      </c>
      <c r="G17" s="7">
        <v>0.20169999999999999</v>
      </c>
      <c r="H17" s="7">
        <v>4.9000000000000002E-2</v>
      </c>
      <c r="I17" s="16">
        <v>3</v>
      </c>
      <c r="J17" s="10">
        <f t="shared" si="9"/>
        <v>847.61279999999999</v>
      </c>
      <c r="K17" s="10">
        <f t="shared" si="2"/>
        <v>106.57120000000002</v>
      </c>
      <c r="L17" s="10">
        <f t="shared" si="3"/>
        <v>1892.2583999999999</v>
      </c>
      <c r="M17" s="18">
        <f t="shared" si="4"/>
        <v>1154.5390952</v>
      </c>
      <c r="N17" s="10">
        <f t="shared" si="5"/>
        <v>211.9032</v>
      </c>
      <c r="O17" s="10">
        <f t="shared" si="6"/>
        <v>26.642800000000001</v>
      </c>
      <c r="P17" s="10">
        <f t="shared" si="7"/>
        <v>473.06459999999998</v>
      </c>
      <c r="Q17" s="14">
        <f t="shared" si="8"/>
        <v>288.6347738</v>
      </c>
      <c r="R17" s="1" t="s">
        <v>187</v>
      </c>
    </row>
    <row r="18" spans="1:18" s="1" customFormat="1" x14ac:dyDescent="0.2">
      <c r="A18" s="9" t="s">
        <v>96</v>
      </c>
      <c r="B18" s="1">
        <v>1120</v>
      </c>
      <c r="C18" s="4">
        <v>1</v>
      </c>
      <c r="D18" s="10">
        <f t="shared" si="0"/>
        <v>1120</v>
      </c>
      <c r="E18" s="7">
        <v>0.23860000000000001</v>
      </c>
      <c r="F18" s="7">
        <v>1.15E-2</v>
      </c>
      <c r="G18" s="7">
        <v>0.62619999999999998</v>
      </c>
      <c r="H18" s="7">
        <v>0.16300000000000001</v>
      </c>
      <c r="I18" s="16">
        <v>4</v>
      </c>
      <c r="J18" s="10">
        <f t="shared" si="9"/>
        <v>801.69600000000014</v>
      </c>
      <c r="K18" s="10">
        <f t="shared" si="2"/>
        <v>38.64</v>
      </c>
      <c r="L18" s="10">
        <f t="shared" si="3"/>
        <v>1556.3519999999999</v>
      </c>
      <c r="M18" s="18">
        <f t="shared" si="4"/>
        <v>946.72233599999993</v>
      </c>
      <c r="N18" s="10">
        <f t="shared" si="5"/>
        <v>267.23200000000003</v>
      </c>
      <c r="O18" s="10">
        <f t="shared" si="6"/>
        <v>12.879999999999999</v>
      </c>
      <c r="P18" s="10">
        <f t="shared" si="7"/>
        <v>518.78399999999999</v>
      </c>
      <c r="Q18" s="14">
        <f t="shared" si="8"/>
        <v>315.57411200000001</v>
      </c>
      <c r="R18" s="1" t="s">
        <v>184</v>
      </c>
    </row>
    <row r="19" spans="1:18" s="1" customFormat="1" x14ac:dyDescent="0.2">
      <c r="A19" s="9" t="s">
        <v>86</v>
      </c>
      <c r="B19" s="1">
        <v>807</v>
      </c>
      <c r="C19" s="4">
        <v>1</v>
      </c>
      <c r="D19" s="10">
        <f t="shared" si="0"/>
        <v>807</v>
      </c>
      <c r="E19" s="7">
        <v>0.2142</v>
      </c>
      <c r="F19" s="7">
        <v>1.23E-2</v>
      </c>
      <c r="G19" s="7">
        <v>0.62549999999999994</v>
      </c>
      <c r="H19" s="7">
        <v>0.155</v>
      </c>
      <c r="I19" s="16">
        <v>5</v>
      </c>
      <c r="J19" s="10">
        <f t="shared" si="9"/>
        <v>414.86255999999992</v>
      </c>
      <c r="K19" s="10">
        <f t="shared" si="2"/>
        <v>23.82264</v>
      </c>
      <c r="L19" s="10">
        <f t="shared" si="3"/>
        <v>911.2643999999998</v>
      </c>
      <c r="M19" s="18">
        <f t="shared" si="4"/>
        <v>534.2703472799999</v>
      </c>
      <c r="N19" s="10">
        <f t="shared" si="5"/>
        <v>172.85939999999999</v>
      </c>
      <c r="O19" s="10">
        <f t="shared" si="6"/>
        <v>9.9260999999999999</v>
      </c>
      <c r="P19" s="10">
        <f t="shared" si="7"/>
        <v>379.69349999999991</v>
      </c>
      <c r="Q19" s="14">
        <f t="shared" si="8"/>
        <v>222.61264469999998</v>
      </c>
      <c r="R19" s="1" t="s">
        <v>184</v>
      </c>
    </row>
    <row r="20" spans="1:18" s="1" customFormat="1" x14ac:dyDescent="0.2">
      <c r="A20" s="9" t="s">
        <v>9</v>
      </c>
      <c r="B20" s="1">
        <v>13450</v>
      </c>
      <c r="C20" s="4">
        <v>0.88</v>
      </c>
      <c r="D20" s="10">
        <f t="shared" si="0"/>
        <v>11836</v>
      </c>
      <c r="E20" s="7">
        <v>1.83E-2</v>
      </c>
      <c r="F20" s="7">
        <v>2.2000000000000001E-3</v>
      </c>
      <c r="G20" s="7">
        <v>6.9699999999999998E-2</v>
      </c>
      <c r="H20" s="7">
        <v>2.7E-2</v>
      </c>
      <c r="I20" s="16">
        <v>3</v>
      </c>
      <c r="J20" s="10">
        <f t="shared" si="9"/>
        <v>866.39520000000005</v>
      </c>
      <c r="K20" s="10">
        <f t="shared" si="2"/>
        <v>104.15680000000002</v>
      </c>
      <c r="L20" s="10">
        <f t="shared" si="3"/>
        <v>2021.5888000000002</v>
      </c>
      <c r="M20" s="18">
        <f t="shared" si="4"/>
        <v>1209.7244192000001</v>
      </c>
      <c r="N20" s="10">
        <f t="shared" si="5"/>
        <v>216.59880000000001</v>
      </c>
      <c r="O20" s="10">
        <f t="shared" si="6"/>
        <v>26.039200000000001</v>
      </c>
      <c r="P20" s="10">
        <f t="shared" si="7"/>
        <v>505.3972</v>
      </c>
      <c r="Q20" s="14">
        <f t="shared" si="8"/>
        <v>302.43110480000001</v>
      </c>
      <c r="R20" s="1" t="s">
        <v>187</v>
      </c>
    </row>
    <row r="21" spans="1:18" s="1" customFormat="1" x14ac:dyDescent="0.2">
      <c r="A21" s="9" t="s">
        <v>85</v>
      </c>
      <c r="B21" s="1">
        <v>807</v>
      </c>
      <c r="C21" s="4">
        <v>1</v>
      </c>
      <c r="D21" s="10">
        <f t="shared" si="0"/>
        <v>807</v>
      </c>
      <c r="E21" s="7">
        <v>0.3</v>
      </c>
      <c r="F21" s="7">
        <v>0.03</v>
      </c>
      <c r="G21" s="7">
        <v>0.52</v>
      </c>
      <c r="H21" s="7">
        <v>0.155</v>
      </c>
      <c r="I21" s="16">
        <v>3</v>
      </c>
      <c r="J21" s="10">
        <f t="shared" si="9"/>
        <v>968.4</v>
      </c>
      <c r="K21" s="10">
        <f t="shared" si="2"/>
        <v>96.839999999999989</v>
      </c>
      <c r="L21" s="10">
        <f t="shared" si="3"/>
        <v>1178.22</v>
      </c>
      <c r="M21" s="18">
        <f t="shared" si="4"/>
        <v>916.34849999999994</v>
      </c>
      <c r="N21" s="10">
        <f t="shared" si="5"/>
        <v>242.1</v>
      </c>
      <c r="O21" s="10">
        <f t="shared" si="6"/>
        <v>24.21</v>
      </c>
      <c r="P21" s="10">
        <f t="shared" si="7"/>
        <v>294.55500000000001</v>
      </c>
      <c r="Q21" s="14">
        <f t="shared" si="8"/>
        <v>229.08712499999999</v>
      </c>
      <c r="R21" s="1" t="s">
        <v>184</v>
      </c>
    </row>
    <row r="22" spans="1:18" s="1" customFormat="1" x14ac:dyDescent="0.2">
      <c r="A22" s="9" t="s">
        <v>88</v>
      </c>
      <c r="B22" s="1">
        <v>16000</v>
      </c>
      <c r="C22" s="4">
        <v>0.95</v>
      </c>
      <c r="D22" s="10">
        <f t="shared" si="0"/>
        <v>15200</v>
      </c>
      <c r="E22" s="7">
        <v>2.8000000000000001E-2</v>
      </c>
      <c r="F22" s="7">
        <v>4.0000000000000001E-3</v>
      </c>
      <c r="G22" s="7">
        <v>8.3500000000000005E-2</v>
      </c>
      <c r="H22" s="7">
        <v>3.2300000000000002E-2</v>
      </c>
      <c r="I22" s="16">
        <v>3</v>
      </c>
      <c r="J22" s="10">
        <f t="shared" si="9"/>
        <v>1702.4000000000003</v>
      </c>
      <c r="K22" s="10">
        <f t="shared" si="2"/>
        <v>243.20000000000002</v>
      </c>
      <c r="L22" s="10">
        <f t="shared" si="3"/>
        <v>3112.9600000000005</v>
      </c>
      <c r="M22" s="18">
        <f t="shared" si="4"/>
        <v>2078.5331200000005</v>
      </c>
      <c r="N22" s="10">
        <f t="shared" si="5"/>
        <v>425.6</v>
      </c>
      <c r="O22" s="10">
        <f t="shared" si="6"/>
        <v>60.800000000000004</v>
      </c>
      <c r="P22" s="10">
        <f t="shared" si="7"/>
        <v>778.24</v>
      </c>
      <c r="Q22" s="14">
        <f t="shared" si="8"/>
        <v>519.63328000000001</v>
      </c>
      <c r="R22" s="1" t="s">
        <v>187</v>
      </c>
    </row>
    <row r="23" spans="1:18" s="1" customFormat="1" x14ac:dyDescent="0.2">
      <c r="A23" s="1" t="s">
        <v>10</v>
      </c>
      <c r="B23" s="1">
        <v>33000</v>
      </c>
      <c r="C23" s="4">
        <v>0.75</v>
      </c>
      <c r="D23" s="10">
        <f t="shared" si="0"/>
        <v>24750</v>
      </c>
      <c r="E23" s="7">
        <v>1.0699999999999999E-2</v>
      </c>
      <c r="F23" s="7">
        <v>2.3E-3</v>
      </c>
      <c r="G23" s="7">
        <v>0.2712</v>
      </c>
      <c r="H23" s="7">
        <v>4.9000000000000002E-2</v>
      </c>
      <c r="I23" s="16">
        <v>12</v>
      </c>
      <c r="J23" s="10">
        <f t="shared" si="9"/>
        <v>264.82499999999999</v>
      </c>
      <c r="K23" s="10">
        <f t="shared" si="2"/>
        <v>56.92499999999999</v>
      </c>
      <c r="L23" s="10">
        <f t="shared" si="3"/>
        <v>5499.45</v>
      </c>
      <c r="M23" s="18">
        <f t="shared" si="4"/>
        <v>2281.096125</v>
      </c>
      <c r="N23" s="10">
        <f t="shared" si="5"/>
        <v>264.82499999999999</v>
      </c>
      <c r="O23" s="10">
        <f t="shared" si="6"/>
        <v>56.924999999999997</v>
      </c>
      <c r="P23" s="10">
        <f t="shared" si="7"/>
        <v>5499.45</v>
      </c>
      <c r="Q23" s="14">
        <f t="shared" si="8"/>
        <v>2281.096125</v>
      </c>
      <c r="R23" s="1" t="s">
        <v>188</v>
      </c>
    </row>
    <row r="24" spans="1:18" s="1" customFormat="1" x14ac:dyDescent="0.2">
      <c r="A24" s="1" t="s">
        <v>11</v>
      </c>
      <c r="B24" s="1">
        <v>11000</v>
      </c>
      <c r="C24" s="4">
        <v>0.68</v>
      </c>
      <c r="D24" s="10">
        <f t="shared" si="0"/>
        <v>7480.0000000000009</v>
      </c>
      <c r="E24" s="7">
        <v>7.3999999999999996E-2</v>
      </c>
      <c r="F24" s="7">
        <v>5.5899999999999998E-2</v>
      </c>
      <c r="G24" s="7">
        <v>0.29239999999999999</v>
      </c>
      <c r="H24" s="7">
        <v>5.1999999999999998E-2</v>
      </c>
      <c r="I24" s="16">
        <v>12</v>
      </c>
      <c r="J24" s="10">
        <f t="shared" si="9"/>
        <v>553.5200000000001</v>
      </c>
      <c r="K24" s="10">
        <f t="shared" si="2"/>
        <v>418.13200000000006</v>
      </c>
      <c r="L24" s="10">
        <f t="shared" si="3"/>
        <v>1798.1920000000002</v>
      </c>
      <c r="M24" s="18">
        <f t="shared" si="4"/>
        <v>1279.7412320000003</v>
      </c>
      <c r="N24" s="10">
        <f t="shared" si="5"/>
        <v>553.5200000000001</v>
      </c>
      <c r="O24" s="10">
        <f t="shared" si="6"/>
        <v>418.13200000000006</v>
      </c>
      <c r="P24" s="10">
        <f t="shared" si="7"/>
        <v>1798.1920000000002</v>
      </c>
      <c r="Q24" s="14">
        <f t="shared" si="8"/>
        <v>1279.7412320000003</v>
      </c>
      <c r="R24" s="1" t="s">
        <v>191</v>
      </c>
    </row>
    <row r="25" spans="1:18" s="1" customFormat="1" x14ac:dyDescent="0.2">
      <c r="A25" s="1" t="s">
        <v>12</v>
      </c>
      <c r="B25" s="1">
        <v>21353</v>
      </c>
      <c r="C25" s="4">
        <v>0.61</v>
      </c>
      <c r="D25" s="10">
        <f t="shared" si="0"/>
        <v>13025.33</v>
      </c>
      <c r="E25" s="7">
        <v>2.9499999999999998E-2</v>
      </c>
      <c r="F25" s="7">
        <v>3.0000000000000001E-3</v>
      </c>
      <c r="G25" s="7">
        <v>6.0900000000000003E-2</v>
      </c>
      <c r="H25" s="7">
        <v>3.2000000000000001E-2</v>
      </c>
      <c r="I25" s="16">
        <v>3</v>
      </c>
      <c r="J25" s="10">
        <f t="shared" si="9"/>
        <v>1536.98894</v>
      </c>
      <c r="K25" s="10">
        <f t="shared" si="2"/>
        <v>156.30395999999999</v>
      </c>
      <c r="L25" s="10">
        <f t="shared" si="3"/>
        <v>1505.7281480000001</v>
      </c>
      <c r="M25" s="18">
        <f t="shared" si="4"/>
        <v>1315.7042136959999</v>
      </c>
      <c r="N25" s="10">
        <f t="shared" si="5"/>
        <v>384.24723499999999</v>
      </c>
      <c r="O25" s="10">
        <f t="shared" si="6"/>
        <v>39.075989999999997</v>
      </c>
      <c r="P25" s="10">
        <f t="shared" si="7"/>
        <v>376.43203700000004</v>
      </c>
      <c r="Q25" s="14">
        <f t="shared" si="8"/>
        <v>328.92605342399997</v>
      </c>
      <c r="R25" s="1" t="s">
        <v>187</v>
      </c>
    </row>
    <row r="26" spans="1:18" s="1" customFormat="1" x14ac:dyDescent="0.2">
      <c r="A26" s="1" t="s">
        <v>13</v>
      </c>
      <c r="B26" s="1">
        <v>21353</v>
      </c>
      <c r="C26" s="4">
        <v>1</v>
      </c>
      <c r="D26" s="10">
        <f t="shared" si="0"/>
        <v>21353</v>
      </c>
      <c r="E26" s="7">
        <v>2.9499999999999998E-2</v>
      </c>
      <c r="F26" s="7">
        <v>3.0000000000000001E-3</v>
      </c>
      <c r="G26" s="7">
        <v>6.0900000000000003E-2</v>
      </c>
      <c r="H26" s="7">
        <v>3.2000000000000001E-2</v>
      </c>
      <c r="I26" s="16">
        <v>3</v>
      </c>
      <c r="J26" s="10">
        <f t="shared" si="9"/>
        <v>2519.654</v>
      </c>
      <c r="K26" s="10">
        <f t="shared" si="2"/>
        <v>256.23599999999999</v>
      </c>
      <c r="L26" s="10">
        <f t="shared" si="3"/>
        <v>2468.4068000000002</v>
      </c>
      <c r="M26" s="18">
        <f t="shared" si="4"/>
        <v>2156.8921536000003</v>
      </c>
      <c r="N26" s="10">
        <f t="shared" si="5"/>
        <v>629.9135</v>
      </c>
      <c r="O26" s="10">
        <f t="shared" si="6"/>
        <v>64.058999999999997</v>
      </c>
      <c r="P26" s="10">
        <f t="shared" si="7"/>
        <v>617.10170000000005</v>
      </c>
      <c r="Q26" s="14">
        <f t="shared" si="8"/>
        <v>539.22303840000006</v>
      </c>
      <c r="R26" s="1" t="s">
        <v>187</v>
      </c>
    </row>
    <row r="27" spans="1:18" s="1" customFormat="1" x14ac:dyDescent="0.2">
      <c r="A27" s="1" t="s">
        <v>14</v>
      </c>
      <c r="B27" s="1">
        <v>20812</v>
      </c>
      <c r="C27" s="4">
        <v>0.61</v>
      </c>
      <c r="D27" s="10">
        <f t="shared" si="0"/>
        <v>12695.32</v>
      </c>
      <c r="E27" s="7">
        <v>2.8199999999999999E-2</v>
      </c>
      <c r="F27" s="7">
        <v>3.7000000000000002E-3</v>
      </c>
      <c r="G27" s="7">
        <v>6.6400000000000001E-2</v>
      </c>
      <c r="H27" s="7">
        <v>2.5999999999999999E-2</v>
      </c>
      <c r="I27" s="16">
        <v>3</v>
      </c>
      <c r="J27" s="10">
        <f t="shared" si="9"/>
        <v>1432.0320959999999</v>
      </c>
      <c r="K27" s="10">
        <f t="shared" si="2"/>
        <v>187.89073599999998</v>
      </c>
      <c r="L27" s="10">
        <f t="shared" si="3"/>
        <v>2051.5637120000001</v>
      </c>
      <c r="M27" s="18">
        <f t="shared" si="4"/>
        <v>1514.2469883199999</v>
      </c>
      <c r="N27" s="10">
        <f t="shared" si="5"/>
        <v>358.00802399999998</v>
      </c>
      <c r="O27" s="10">
        <f t="shared" si="6"/>
        <v>46.972684000000001</v>
      </c>
      <c r="P27" s="10">
        <f t="shared" si="7"/>
        <v>512.89092800000003</v>
      </c>
      <c r="Q27" s="14">
        <f t="shared" si="8"/>
        <v>378.56174708000003</v>
      </c>
      <c r="R27" s="1" t="s">
        <v>187</v>
      </c>
    </row>
    <row r="28" spans="1:18" s="1" customFormat="1" x14ac:dyDescent="0.2">
      <c r="A28" s="1" t="s">
        <v>15</v>
      </c>
      <c r="B28" s="1">
        <v>20812</v>
      </c>
      <c r="C28" s="4">
        <v>1</v>
      </c>
      <c r="D28" s="10">
        <f t="shared" si="0"/>
        <v>20812</v>
      </c>
      <c r="E28" s="7">
        <v>2.8199999999999999E-2</v>
      </c>
      <c r="F28" s="7">
        <v>3.7000000000000002E-3</v>
      </c>
      <c r="G28" s="7">
        <v>6.6400000000000001E-2</v>
      </c>
      <c r="H28" s="7">
        <v>2.5999999999999999E-2</v>
      </c>
      <c r="I28" s="16">
        <v>3</v>
      </c>
      <c r="J28" s="10">
        <f t="shared" si="9"/>
        <v>2347.5936000000002</v>
      </c>
      <c r="K28" s="10">
        <f t="shared" si="2"/>
        <v>308.01760000000002</v>
      </c>
      <c r="L28" s="10">
        <f t="shared" si="3"/>
        <v>3363.2192000000009</v>
      </c>
      <c r="M28" s="18">
        <f t="shared" si="4"/>
        <v>2482.3721120000005</v>
      </c>
      <c r="N28" s="10">
        <f t="shared" si="5"/>
        <v>586.89840000000004</v>
      </c>
      <c r="O28" s="10">
        <f t="shared" si="6"/>
        <v>77.004400000000004</v>
      </c>
      <c r="P28" s="10">
        <f t="shared" si="7"/>
        <v>840.80480000000011</v>
      </c>
      <c r="Q28" s="14">
        <f t="shared" si="8"/>
        <v>620.59302800000012</v>
      </c>
      <c r="R28" s="1" t="s">
        <v>187</v>
      </c>
    </row>
    <row r="29" spans="1:18" s="1" customFormat="1" x14ac:dyDescent="0.2">
      <c r="A29" s="9" t="s">
        <v>172</v>
      </c>
      <c r="B29" s="1">
        <v>35500</v>
      </c>
      <c r="C29" s="4">
        <v>0.9</v>
      </c>
      <c r="D29" s="10">
        <f t="shared" si="0"/>
        <v>31950</v>
      </c>
      <c r="E29" s="7">
        <v>3.1699999999999999E-2</v>
      </c>
      <c r="F29" s="7">
        <v>4.8999999999999998E-3</v>
      </c>
      <c r="G29" s="7">
        <v>2.8500000000000001E-2</v>
      </c>
      <c r="H29" s="7">
        <v>2.7E-2</v>
      </c>
      <c r="I29" s="16">
        <v>2.5</v>
      </c>
      <c r="J29" s="10">
        <f t="shared" si="9"/>
        <v>4861.5119999999997</v>
      </c>
      <c r="K29" s="10">
        <f t="shared" si="2"/>
        <v>751.46400000000006</v>
      </c>
      <c r="L29" s="10">
        <f t="shared" si="3"/>
        <v>230.04000000000019</v>
      </c>
      <c r="M29" s="18">
        <f t="shared" si="4"/>
        <v>2634.7248</v>
      </c>
      <c r="N29" s="10">
        <f t="shared" si="5"/>
        <v>1012.8149999999999</v>
      </c>
      <c r="O29" s="10">
        <f t="shared" si="6"/>
        <v>156.55500000000001</v>
      </c>
      <c r="P29" s="10">
        <f t="shared" si="7"/>
        <v>47.92500000000004</v>
      </c>
      <c r="Q29" s="14">
        <f t="shared" si="8"/>
        <v>548.90099999999995</v>
      </c>
      <c r="R29" s="1" t="s">
        <v>187</v>
      </c>
    </row>
    <row r="30" spans="1:18" s="1" customFormat="1" x14ac:dyDescent="0.2">
      <c r="A30" s="1" t="s">
        <v>16</v>
      </c>
      <c r="B30" s="1">
        <v>1093</v>
      </c>
      <c r="C30" s="4">
        <v>0.75</v>
      </c>
      <c r="D30" s="10">
        <f t="shared" si="0"/>
        <v>819.75</v>
      </c>
      <c r="E30" s="7">
        <v>0.13250000000000001</v>
      </c>
      <c r="F30" s="7">
        <v>3.4000000000000002E-2</v>
      </c>
      <c r="G30" s="7">
        <v>0.71499999999999997</v>
      </c>
      <c r="H30" s="7">
        <v>2.7E-2</v>
      </c>
      <c r="I30" s="16">
        <v>3</v>
      </c>
      <c r="J30" s="10">
        <f t="shared" si="9"/>
        <v>434.46750000000003</v>
      </c>
      <c r="K30" s="10">
        <f t="shared" si="2"/>
        <v>111.486</v>
      </c>
      <c r="L30" s="10">
        <f t="shared" si="3"/>
        <v>2255.9519999999998</v>
      </c>
      <c r="M30" s="18">
        <f t="shared" si="4"/>
        <v>1139.7459704999999</v>
      </c>
      <c r="N30" s="10">
        <f t="shared" si="5"/>
        <v>108.61687500000001</v>
      </c>
      <c r="O30" s="10">
        <f t="shared" si="6"/>
        <v>27.871500000000001</v>
      </c>
      <c r="P30" s="10">
        <f t="shared" si="7"/>
        <v>563.98799999999994</v>
      </c>
      <c r="Q30" s="14">
        <f t="shared" si="8"/>
        <v>284.93649262499997</v>
      </c>
      <c r="R30" s="1" t="s">
        <v>186</v>
      </c>
    </row>
    <row r="31" spans="1:18" s="1" customFormat="1" x14ac:dyDescent="0.2">
      <c r="A31" s="9" t="s">
        <v>121</v>
      </c>
      <c r="B31" s="1">
        <v>70000</v>
      </c>
      <c r="C31" s="4">
        <v>0.8</v>
      </c>
      <c r="D31" s="10">
        <f t="shared" si="0"/>
        <v>56000</v>
      </c>
      <c r="E31" s="7">
        <v>0.02</v>
      </c>
      <c r="F31" s="7">
        <v>1E-3</v>
      </c>
      <c r="G31" s="7">
        <v>6.0999999999999999E-2</v>
      </c>
      <c r="H31" s="7">
        <v>3.1E-2</v>
      </c>
      <c r="I31" s="16">
        <v>6</v>
      </c>
      <c r="J31" s="10">
        <f t="shared" si="9"/>
        <v>2240</v>
      </c>
      <c r="K31" s="10">
        <f t="shared" si="2"/>
        <v>112</v>
      </c>
      <c r="L31" s="10">
        <f t="shared" si="3"/>
        <v>3360</v>
      </c>
      <c r="M31" s="18">
        <f t="shared" si="4"/>
        <v>2266.2080000000001</v>
      </c>
      <c r="N31" s="10">
        <f t="shared" si="5"/>
        <v>1120</v>
      </c>
      <c r="O31" s="10">
        <f t="shared" si="6"/>
        <v>56</v>
      </c>
      <c r="P31" s="10">
        <f t="shared" si="7"/>
        <v>1680</v>
      </c>
      <c r="Q31" s="14">
        <f t="shared" si="8"/>
        <v>1133.104</v>
      </c>
      <c r="R31" s="1" t="s">
        <v>187</v>
      </c>
    </row>
    <row r="32" spans="1:18" x14ac:dyDescent="0.2">
      <c r="A32" s="9" t="s">
        <v>122</v>
      </c>
      <c r="B32" s="1">
        <v>28131</v>
      </c>
      <c r="C32" s="4">
        <v>0.8</v>
      </c>
      <c r="D32" s="10">
        <f t="shared" si="0"/>
        <v>22504.800000000003</v>
      </c>
      <c r="E32" s="7">
        <v>0.02</v>
      </c>
      <c r="F32" s="7">
        <v>1E-3</v>
      </c>
      <c r="G32" s="7">
        <v>6.0999999999999999E-2</v>
      </c>
      <c r="H32" s="7">
        <v>3.1E-2</v>
      </c>
      <c r="I32" s="16">
        <v>5</v>
      </c>
      <c r="J32" s="10">
        <f t="shared" si="9"/>
        <v>1080.2304000000001</v>
      </c>
      <c r="K32" s="10">
        <f t="shared" si="2"/>
        <v>54.011520000000004</v>
      </c>
      <c r="L32" s="10">
        <f t="shared" si="3"/>
        <v>1620.3456000000001</v>
      </c>
      <c r="M32" s="18">
        <f t="shared" si="4"/>
        <v>1092.8690956800001</v>
      </c>
      <c r="N32" s="10">
        <f t="shared" si="5"/>
        <v>450.09600000000006</v>
      </c>
      <c r="O32" s="10">
        <f t="shared" si="6"/>
        <v>22.504800000000003</v>
      </c>
      <c r="P32" s="10">
        <f t="shared" si="7"/>
        <v>675.14400000000001</v>
      </c>
      <c r="Q32" s="14">
        <f t="shared" si="8"/>
        <v>455.36212319999998</v>
      </c>
      <c r="R32" s="1" t="s">
        <v>187</v>
      </c>
    </row>
    <row r="33" spans="1:18" x14ac:dyDescent="0.2">
      <c r="A33" s="9" t="s">
        <v>123</v>
      </c>
      <c r="B33" s="1">
        <v>2240</v>
      </c>
      <c r="C33" s="4">
        <v>1</v>
      </c>
      <c r="D33" s="10">
        <f t="shared" si="0"/>
        <v>2240</v>
      </c>
      <c r="E33" s="7">
        <v>0.27</v>
      </c>
      <c r="F33" s="7">
        <v>0.34</v>
      </c>
      <c r="G33" s="7">
        <v>0.3</v>
      </c>
      <c r="H33" s="7">
        <v>9.6000000000000002E-2</v>
      </c>
      <c r="I33" s="16">
        <v>3</v>
      </c>
      <c r="J33" s="10">
        <f t="shared" si="9"/>
        <v>2419.2000000000003</v>
      </c>
      <c r="K33" s="10">
        <f t="shared" si="2"/>
        <v>3046.4</v>
      </c>
      <c r="L33" s="10">
        <f t="shared" si="3"/>
        <v>1827.84</v>
      </c>
      <c r="M33" s="18">
        <f t="shared" si="4"/>
        <v>4336.6220800000001</v>
      </c>
      <c r="N33" s="10">
        <f t="shared" si="5"/>
        <v>604.80000000000007</v>
      </c>
      <c r="O33" s="10">
        <f t="shared" si="6"/>
        <v>761.6</v>
      </c>
      <c r="P33" s="10">
        <f t="shared" si="7"/>
        <v>456.96</v>
      </c>
      <c r="Q33" s="14">
        <f t="shared" si="8"/>
        <v>1084.15552</v>
      </c>
      <c r="R33" s="1" t="s">
        <v>191</v>
      </c>
    </row>
    <row r="34" spans="1:18" s="1" customFormat="1" x14ac:dyDescent="0.2">
      <c r="A34" s="9" t="s">
        <v>124</v>
      </c>
      <c r="B34" s="1">
        <v>1120</v>
      </c>
      <c r="C34" s="4">
        <v>1</v>
      </c>
      <c r="D34" s="10">
        <f t="shared" ref="D34:D65" si="10">B34*C34</f>
        <v>1120</v>
      </c>
      <c r="E34" s="7">
        <v>0.27</v>
      </c>
      <c r="F34" s="7">
        <v>0.34</v>
      </c>
      <c r="G34" s="7">
        <v>0.3</v>
      </c>
      <c r="H34" s="7">
        <v>9.6000000000000002E-2</v>
      </c>
      <c r="I34" s="16">
        <v>3</v>
      </c>
      <c r="J34" s="10">
        <f t="shared" si="9"/>
        <v>1209.6000000000001</v>
      </c>
      <c r="K34" s="10">
        <f t="shared" ref="K34:K65" si="11">D34*F34*12/I34</f>
        <v>1523.2</v>
      </c>
      <c r="L34" s="10">
        <f t="shared" ref="L34:L65" si="12">D34*(G34-H34)*12/I34</f>
        <v>913.92</v>
      </c>
      <c r="M34" s="18">
        <f t="shared" ref="M34:M65" si="13">((J34*3870)+(K34*8840)+(L34*3870))/10000</f>
        <v>2168.31104</v>
      </c>
      <c r="N34" s="10">
        <f t="shared" ref="N34:N65" si="14">D34*E34</f>
        <v>302.40000000000003</v>
      </c>
      <c r="O34" s="10">
        <f t="shared" ref="O34:O65" si="15">D34*F34</f>
        <v>380.8</v>
      </c>
      <c r="P34" s="10">
        <f t="shared" ref="P34:P65" si="16">D34*(G34-H34)</f>
        <v>228.48</v>
      </c>
      <c r="Q34" s="14">
        <f t="shared" ref="Q34:Q65" si="17">((N34*3870)+(O34*8840)+(P34*3870))/10000</f>
        <v>542.07776000000001</v>
      </c>
      <c r="R34" s="1" t="s">
        <v>191</v>
      </c>
    </row>
    <row r="35" spans="1:18" s="1" customFormat="1" x14ac:dyDescent="0.2">
      <c r="A35" s="9" t="s">
        <v>125</v>
      </c>
      <c r="B35" s="1">
        <v>56000</v>
      </c>
      <c r="C35" s="4">
        <v>0.8</v>
      </c>
      <c r="D35" s="10">
        <f t="shared" si="10"/>
        <v>44800</v>
      </c>
      <c r="E35" s="7">
        <v>9.2999999999999992E-3</v>
      </c>
      <c r="F35" s="7">
        <v>2.3999999999999998E-3</v>
      </c>
      <c r="G35" s="7">
        <v>9.5799999999999996E-2</v>
      </c>
      <c r="H35" s="7">
        <v>2.8000000000000001E-2</v>
      </c>
      <c r="I35" s="16">
        <v>4</v>
      </c>
      <c r="J35" s="10">
        <f t="shared" si="9"/>
        <v>1249.92</v>
      </c>
      <c r="K35" s="10">
        <f t="shared" si="11"/>
        <v>322.56</v>
      </c>
      <c r="L35" s="10">
        <f t="shared" si="12"/>
        <v>9112.32</v>
      </c>
      <c r="M35" s="18">
        <f t="shared" si="13"/>
        <v>4295.3299200000001</v>
      </c>
      <c r="N35" s="10">
        <f t="shared" si="14"/>
        <v>416.64</v>
      </c>
      <c r="O35" s="10">
        <f t="shared" si="15"/>
        <v>107.52</v>
      </c>
      <c r="P35" s="10">
        <f t="shared" si="16"/>
        <v>3037.44</v>
      </c>
      <c r="Q35" s="14">
        <f t="shared" si="17"/>
        <v>1431.77664</v>
      </c>
      <c r="R35" s="1" t="s">
        <v>187</v>
      </c>
    </row>
    <row r="36" spans="1:18" x14ac:dyDescent="0.2">
      <c r="A36" s="9" t="s">
        <v>126</v>
      </c>
      <c r="B36" s="1">
        <v>29642</v>
      </c>
      <c r="C36" s="4">
        <v>0.8</v>
      </c>
      <c r="D36" s="10">
        <f t="shared" si="10"/>
        <v>23713.600000000002</v>
      </c>
      <c r="E36" s="7">
        <v>9.2999999999999992E-3</v>
      </c>
      <c r="F36" s="7">
        <v>2.3999999999999998E-3</v>
      </c>
      <c r="G36" s="7">
        <v>9.5799999999999996E-2</v>
      </c>
      <c r="H36" s="7">
        <v>2.8000000000000001E-2</v>
      </c>
      <c r="I36" s="16">
        <v>4</v>
      </c>
      <c r="J36" s="10">
        <f t="shared" si="9"/>
        <v>661.60944000000006</v>
      </c>
      <c r="K36" s="10">
        <f t="shared" si="11"/>
        <v>170.73792</v>
      </c>
      <c r="L36" s="10">
        <f t="shared" si="12"/>
        <v>4823.3462400000008</v>
      </c>
      <c r="M36" s="18">
        <f t="shared" si="13"/>
        <v>2273.6101694399999</v>
      </c>
      <c r="N36" s="10">
        <f t="shared" si="14"/>
        <v>220.53648000000001</v>
      </c>
      <c r="O36" s="10">
        <f t="shared" si="15"/>
        <v>56.912640000000003</v>
      </c>
      <c r="P36" s="10">
        <f t="shared" si="16"/>
        <v>1607.7820800000002</v>
      </c>
      <c r="Q36" s="14">
        <f t="shared" si="17"/>
        <v>757.87005648000013</v>
      </c>
      <c r="R36" s="1" t="s">
        <v>187</v>
      </c>
    </row>
    <row r="37" spans="1:18" s="1" customFormat="1" x14ac:dyDescent="0.2">
      <c r="A37" s="9" t="s">
        <v>127</v>
      </c>
      <c r="B37" s="1">
        <v>3100</v>
      </c>
      <c r="C37" s="4">
        <v>0.25</v>
      </c>
      <c r="D37" s="10">
        <f t="shared" si="10"/>
        <v>775</v>
      </c>
      <c r="E37" s="7">
        <v>0.1822</v>
      </c>
      <c r="F37" s="7">
        <v>0.4385</v>
      </c>
      <c r="G37" s="7">
        <v>0.3019</v>
      </c>
      <c r="H37" s="7">
        <v>3.3000000000000002E-2</v>
      </c>
      <c r="I37" s="16">
        <v>12</v>
      </c>
      <c r="J37" s="10">
        <f t="shared" si="9"/>
        <v>141.20500000000001</v>
      </c>
      <c r="K37" s="10">
        <f t="shared" si="11"/>
        <v>339.83749999999998</v>
      </c>
      <c r="L37" s="10">
        <f t="shared" si="12"/>
        <v>208.39750000000001</v>
      </c>
      <c r="M37" s="18">
        <f t="shared" si="13"/>
        <v>435.71251749999999</v>
      </c>
      <c r="N37" s="10">
        <f t="shared" si="14"/>
        <v>141.20500000000001</v>
      </c>
      <c r="O37" s="10">
        <f t="shared" si="15"/>
        <v>339.83749999999998</v>
      </c>
      <c r="P37" s="10">
        <f t="shared" si="16"/>
        <v>208.39750000000001</v>
      </c>
      <c r="Q37" s="14">
        <f t="shared" si="17"/>
        <v>435.71251749999999</v>
      </c>
      <c r="R37" s="1" t="s">
        <v>185</v>
      </c>
    </row>
    <row r="38" spans="1:18" s="1" customFormat="1" x14ac:dyDescent="0.2">
      <c r="A38" s="9" t="s">
        <v>128</v>
      </c>
      <c r="B38" s="1">
        <v>799</v>
      </c>
      <c r="C38" s="4">
        <v>0.25</v>
      </c>
      <c r="D38" s="10">
        <f t="shared" si="10"/>
        <v>199.75</v>
      </c>
      <c r="E38" s="7">
        <v>0.1822</v>
      </c>
      <c r="F38" s="7">
        <v>0.4385</v>
      </c>
      <c r="G38" s="7">
        <v>0.3019</v>
      </c>
      <c r="H38" s="7">
        <v>3.3000000000000002E-2</v>
      </c>
      <c r="I38" s="16">
        <v>12</v>
      </c>
      <c r="J38" s="10">
        <f t="shared" si="9"/>
        <v>36.394449999999999</v>
      </c>
      <c r="K38" s="10">
        <f t="shared" si="11"/>
        <v>87.590374999999995</v>
      </c>
      <c r="L38" s="10">
        <f t="shared" si="12"/>
        <v>53.712775000000001</v>
      </c>
      <c r="M38" s="18">
        <f t="shared" si="13"/>
        <v>112.30138757499999</v>
      </c>
      <c r="N38" s="10">
        <f t="shared" si="14"/>
        <v>36.394449999999999</v>
      </c>
      <c r="O38" s="10">
        <f t="shared" si="15"/>
        <v>87.590374999999995</v>
      </c>
      <c r="P38" s="10">
        <f t="shared" si="16"/>
        <v>53.712775000000008</v>
      </c>
      <c r="Q38" s="14">
        <f t="shared" si="17"/>
        <v>112.30138757499999</v>
      </c>
      <c r="R38" s="1" t="s">
        <v>185</v>
      </c>
    </row>
    <row r="39" spans="1:18" s="1" customFormat="1" x14ac:dyDescent="0.2">
      <c r="A39" s="9" t="s">
        <v>130</v>
      </c>
      <c r="B39" s="1">
        <v>12359</v>
      </c>
      <c r="C39" s="4">
        <v>0.9</v>
      </c>
      <c r="D39" s="10">
        <f t="shared" si="10"/>
        <v>11123.1</v>
      </c>
      <c r="E39" s="7">
        <v>1.3599999999999999E-2</v>
      </c>
      <c r="F39" s="7">
        <v>2.8E-3</v>
      </c>
      <c r="G39" s="7">
        <v>0.38059999999999999</v>
      </c>
      <c r="H39" s="7">
        <v>1.7999999999999999E-2</v>
      </c>
      <c r="I39" s="16">
        <v>14</v>
      </c>
      <c r="J39" s="10">
        <f t="shared" si="9"/>
        <v>129.66356571428571</v>
      </c>
      <c r="K39" s="10">
        <f t="shared" si="11"/>
        <v>26.695440000000001</v>
      </c>
      <c r="L39" s="10">
        <f t="shared" si="12"/>
        <v>3457.0594799999999</v>
      </c>
      <c r="M39" s="18">
        <f t="shared" si="13"/>
        <v>1411.6605876514286</v>
      </c>
      <c r="N39" s="10">
        <f t="shared" si="14"/>
        <v>151.27415999999999</v>
      </c>
      <c r="O39" s="10">
        <f t="shared" si="15"/>
        <v>31.144680000000001</v>
      </c>
      <c r="P39" s="10">
        <f t="shared" si="16"/>
        <v>4033.2360599999997</v>
      </c>
      <c r="Q39" s="14">
        <f t="shared" si="17"/>
        <v>1646.9373522599999</v>
      </c>
      <c r="R39" s="1" t="s">
        <v>183</v>
      </c>
    </row>
    <row r="40" spans="1:18" s="1" customFormat="1" x14ac:dyDescent="0.2">
      <c r="A40" s="9" t="s">
        <v>129</v>
      </c>
      <c r="B40" s="1">
        <v>12359</v>
      </c>
      <c r="C40" s="4">
        <v>0.9</v>
      </c>
      <c r="D40" s="10">
        <f t="shared" si="10"/>
        <v>11123.1</v>
      </c>
      <c r="E40" s="7">
        <v>1.3599999999999999E-2</v>
      </c>
      <c r="F40" s="7">
        <v>2.8E-3</v>
      </c>
      <c r="G40" s="7">
        <v>0.38059999999999999</v>
      </c>
      <c r="H40" s="7">
        <v>1.7999999999999999E-2</v>
      </c>
      <c r="I40" s="16">
        <v>8</v>
      </c>
      <c r="J40" s="10">
        <f t="shared" si="9"/>
        <v>226.91123999999999</v>
      </c>
      <c r="K40" s="10">
        <f t="shared" si="11"/>
        <v>46.717020000000005</v>
      </c>
      <c r="L40" s="10">
        <f t="shared" si="12"/>
        <v>6049.8540899999998</v>
      </c>
      <c r="M40" s="18">
        <f t="shared" si="13"/>
        <v>2470.4060283899998</v>
      </c>
      <c r="N40" s="10">
        <f t="shared" si="14"/>
        <v>151.27415999999999</v>
      </c>
      <c r="O40" s="10">
        <f t="shared" si="15"/>
        <v>31.144680000000001</v>
      </c>
      <c r="P40" s="10">
        <f t="shared" si="16"/>
        <v>4033.2360599999997</v>
      </c>
      <c r="Q40" s="14">
        <f t="shared" si="17"/>
        <v>1646.9373522599999</v>
      </c>
      <c r="R40" s="1" t="s">
        <v>183</v>
      </c>
    </row>
    <row r="41" spans="1:18" s="1" customFormat="1" x14ac:dyDescent="0.2">
      <c r="A41" s="1" t="s">
        <v>17</v>
      </c>
      <c r="B41" s="1">
        <v>20812</v>
      </c>
      <c r="C41" s="4">
        <v>0.39</v>
      </c>
      <c r="D41" s="10">
        <f t="shared" si="10"/>
        <v>8116.68</v>
      </c>
      <c r="E41" s="7">
        <v>1.9199999999999998E-2</v>
      </c>
      <c r="F41" s="7">
        <v>2.8E-3</v>
      </c>
      <c r="G41" s="7">
        <v>4.9700000000000001E-2</v>
      </c>
      <c r="H41" s="7">
        <v>0.02</v>
      </c>
      <c r="I41" s="16">
        <v>3</v>
      </c>
      <c r="J41" s="10">
        <f t="shared" si="9"/>
        <v>623.36102399999993</v>
      </c>
      <c r="K41" s="10">
        <f t="shared" si="11"/>
        <v>90.906816000000006</v>
      </c>
      <c r="L41" s="10">
        <f t="shared" si="12"/>
        <v>964.2615840000002</v>
      </c>
      <c r="M41" s="18">
        <f t="shared" si="13"/>
        <v>694.77157464000004</v>
      </c>
      <c r="N41" s="10">
        <f t="shared" si="14"/>
        <v>155.84025599999998</v>
      </c>
      <c r="O41" s="10">
        <f t="shared" si="15"/>
        <v>22.726704000000002</v>
      </c>
      <c r="P41" s="10">
        <f t="shared" si="16"/>
        <v>241.06539600000002</v>
      </c>
      <c r="Q41" s="14">
        <f t="shared" si="17"/>
        <v>173.69289366000001</v>
      </c>
      <c r="R41" s="1" t="s">
        <v>187</v>
      </c>
    </row>
    <row r="42" spans="1:18" s="1" customFormat="1" x14ac:dyDescent="0.2">
      <c r="A42" s="1" t="s">
        <v>18</v>
      </c>
      <c r="B42" s="1">
        <v>20812</v>
      </c>
      <c r="C42" s="4">
        <v>1</v>
      </c>
      <c r="D42" s="10">
        <f t="shared" si="10"/>
        <v>20812</v>
      </c>
      <c r="E42" s="7">
        <v>1.9199999999999998E-2</v>
      </c>
      <c r="F42" s="7">
        <v>2.8E-3</v>
      </c>
      <c r="G42" s="7">
        <v>4.9700000000000001E-2</v>
      </c>
      <c r="H42" s="7">
        <v>0.02</v>
      </c>
      <c r="I42" s="16">
        <v>3</v>
      </c>
      <c r="J42" s="10">
        <f t="shared" si="9"/>
        <v>1598.3616</v>
      </c>
      <c r="K42" s="10">
        <f t="shared" si="11"/>
        <v>233.09440000000004</v>
      </c>
      <c r="L42" s="10">
        <f t="shared" si="12"/>
        <v>2472.4656</v>
      </c>
      <c r="M42" s="18">
        <f t="shared" si="13"/>
        <v>1781.4655759999998</v>
      </c>
      <c r="N42" s="10">
        <f t="shared" si="14"/>
        <v>399.59039999999999</v>
      </c>
      <c r="O42" s="10">
        <f t="shared" si="15"/>
        <v>58.273600000000002</v>
      </c>
      <c r="P42" s="10">
        <f t="shared" si="16"/>
        <v>618.1164</v>
      </c>
      <c r="Q42" s="14">
        <f t="shared" si="17"/>
        <v>445.36639399999996</v>
      </c>
      <c r="R42" s="1" t="s">
        <v>187</v>
      </c>
    </row>
    <row r="43" spans="1:18" s="1" customFormat="1" x14ac:dyDescent="0.2">
      <c r="A43" s="1" t="s">
        <v>19</v>
      </c>
      <c r="B43" s="1">
        <v>3673</v>
      </c>
      <c r="C43" s="4">
        <v>0.74</v>
      </c>
      <c r="D43" s="10">
        <f t="shared" si="10"/>
        <v>2718.02</v>
      </c>
      <c r="E43" s="7">
        <v>2.4199999999999999E-2</v>
      </c>
      <c r="F43" s="7">
        <v>2.2599999999999999E-2</v>
      </c>
      <c r="G43" s="7">
        <v>0.45540000000000003</v>
      </c>
      <c r="H43" s="7">
        <v>8.1000000000000003E-2</v>
      </c>
      <c r="I43" s="16">
        <v>12</v>
      </c>
      <c r="J43" s="10">
        <f t="shared" si="9"/>
        <v>65.776083999999997</v>
      </c>
      <c r="K43" s="10">
        <f t="shared" si="11"/>
        <v>61.427251999999989</v>
      </c>
      <c r="L43" s="10">
        <f t="shared" si="12"/>
        <v>1017.6266879999999</v>
      </c>
      <c r="M43" s="18">
        <f t="shared" si="13"/>
        <v>473.57856353199992</v>
      </c>
      <c r="N43" s="10">
        <f t="shared" si="14"/>
        <v>65.776083999999997</v>
      </c>
      <c r="O43" s="10">
        <f t="shared" si="15"/>
        <v>61.427251999999996</v>
      </c>
      <c r="P43" s="10">
        <f t="shared" si="16"/>
        <v>1017.6266880000001</v>
      </c>
      <c r="Q43" s="14">
        <f t="shared" si="17"/>
        <v>473.57856353200003</v>
      </c>
      <c r="R43" s="1" t="s">
        <v>185</v>
      </c>
    </row>
    <row r="44" spans="1:18" s="1" customFormat="1" x14ac:dyDescent="0.2">
      <c r="A44" s="9" t="s">
        <v>131</v>
      </c>
      <c r="B44" s="1">
        <v>2500</v>
      </c>
      <c r="C44" s="4">
        <v>0.9</v>
      </c>
      <c r="D44" s="10">
        <f t="shared" si="10"/>
        <v>2250</v>
      </c>
      <c r="E44" s="7">
        <v>0.16539999999999999</v>
      </c>
      <c r="F44" s="7">
        <v>0.30740000000000001</v>
      </c>
      <c r="G44" s="7">
        <v>0.42120000000000002</v>
      </c>
      <c r="H44" s="7">
        <v>0.34399999999999997</v>
      </c>
      <c r="I44" s="16">
        <v>4</v>
      </c>
      <c r="J44" s="10">
        <f t="shared" si="9"/>
        <v>1116.4499999999998</v>
      </c>
      <c r="K44" s="10">
        <f t="shared" si="11"/>
        <v>2074.9499999999998</v>
      </c>
      <c r="L44" s="10">
        <f t="shared" si="12"/>
        <v>521.10000000000036</v>
      </c>
      <c r="M44" s="18">
        <f t="shared" si="13"/>
        <v>2467.98765</v>
      </c>
      <c r="N44" s="10">
        <f t="shared" si="14"/>
        <v>372.15</v>
      </c>
      <c r="O44" s="10">
        <f t="shared" si="15"/>
        <v>691.65</v>
      </c>
      <c r="P44" s="10">
        <f t="shared" si="16"/>
        <v>173.7000000000001</v>
      </c>
      <c r="Q44" s="14">
        <f t="shared" si="17"/>
        <v>822.66255000000001</v>
      </c>
      <c r="R44" s="1" t="s">
        <v>191</v>
      </c>
    </row>
    <row r="45" spans="1:18" s="1" customFormat="1" x14ac:dyDescent="0.2">
      <c r="A45" s="9" t="s">
        <v>132</v>
      </c>
      <c r="B45" s="1">
        <v>1260</v>
      </c>
      <c r="C45" s="4">
        <v>0.9</v>
      </c>
      <c r="D45" s="10">
        <f t="shared" si="10"/>
        <v>1134</v>
      </c>
      <c r="E45" s="7">
        <v>0.16539999999999999</v>
      </c>
      <c r="F45" s="7">
        <v>0.30740000000000001</v>
      </c>
      <c r="G45" s="7">
        <v>0.42120000000000002</v>
      </c>
      <c r="H45" s="7">
        <v>0.34399999999999997</v>
      </c>
      <c r="I45" s="16">
        <v>4</v>
      </c>
      <c r="J45" s="10">
        <f t="shared" ref="J45:J76" si="18">D45*E45*12/I45</f>
        <v>562.69079999999997</v>
      </c>
      <c r="K45" s="10">
        <f t="shared" si="11"/>
        <v>1045.7748000000001</v>
      </c>
      <c r="L45" s="10">
        <f t="shared" si="12"/>
        <v>262.63440000000014</v>
      </c>
      <c r="M45" s="18">
        <f t="shared" si="13"/>
        <v>1243.8657756</v>
      </c>
      <c r="N45" s="10">
        <f t="shared" si="14"/>
        <v>187.56359999999998</v>
      </c>
      <c r="O45" s="10">
        <f t="shared" si="15"/>
        <v>348.59160000000003</v>
      </c>
      <c r="P45" s="10">
        <f t="shared" si="16"/>
        <v>87.544800000000052</v>
      </c>
      <c r="Q45" s="14">
        <f t="shared" si="17"/>
        <v>414.62192520000002</v>
      </c>
      <c r="R45" s="1" t="s">
        <v>191</v>
      </c>
    </row>
    <row r="46" spans="1:18" s="1" customFormat="1" x14ac:dyDescent="0.2">
      <c r="A46" s="1" t="s">
        <v>20</v>
      </c>
      <c r="B46" s="1">
        <v>1724</v>
      </c>
      <c r="C46" s="4">
        <v>1</v>
      </c>
      <c r="D46" s="10">
        <f t="shared" si="10"/>
        <v>1724</v>
      </c>
      <c r="E46" s="7">
        <v>0.193</v>
      </c>
      <c r="F46" s="7">
        <v>6.0400000000000002E-2</v>
      </c>
      <c r="G46" s="7">
        <v>0.60650000000000004</v>
      </c>
      <c r="H46" s="7">
        <v>0.17399999999999999</v>
      </c>
      <c r="I46" s="16">
        <v>4</v>
      </c>
      <c r="J46" s="10">
        <f t="shared" si="18"/>
        <v>998.19600000000014</v>
      </c>
      <c r="K46" s="10">
        <f t="shared" si="11"/>
        <v>312.38880000000006</v>
      </c>
      <c r="L46" s="10">
        <f t="shared" si="12"/>
        <v>2236.8900000000003</v>
      </c>
      <c r="M46" s="18">
        <f t="shared" si="13"/>
        <v>1528.1299812000002</v>
      </c>
      <c r="N46" s="10">
        <f t="shared" si="14"/>
        <v>332.73200000000003</v>
      </c>
      <c r="O46" s="10">
        <f t="shared" si="15"/>
        <v>104.12960000000001</v>
      </c>
      <c r="P46" s="10">
        <f t="shared" si="16"/>
        <v>745.63000000000011</v>
      </c>
      <c r="Q46" s="14">
        <f t="shared" si="17"/>
        <v>509.37666040000005</v>
      </c>
      <c r="R46" s="1" t="s">
        <v>184</v>
      </c>
    </row>
    <row r="47" spans="1:18" s="1" customFormat="1" x14ac:dyDescent="0.2">
      <c r="A47" s="9" t="s">
        <v>133</v>
      </c>
      <c r="B47" s="1">
        <v>14000</v>
      </c>
      <c r="C47" s="4">
        <v>0.8</v>
      </c>
      <c r="D47" s="10">
        <f t="shared" si="10"/>
        <v>11200</v>
      </c>
      <c r="E47" s="7">
        <v>0.05</v>
      </c>
      <c r="F47" s="7">
        <v>0.3</v>
      </c>
      <c r="G47" s="7">
        <v>0.47</v>
      </c>
      <c r="H47" s="7">
        <v>4.2999999999999997E-2</v>
      </c>
      <c r="I47" s="16">
        <v>4</v>
      </c>
      <c r="J47" s="10">
        <f t="shared" si="18"/>
        <v>1680</v>
      </c>
      <c r="K47" s="10">
        <f t="shared" si="11"/>
        <v>10080</v>
      </c>
      <c r="L47" s="10">
        <f t="shared" si="12"/>
        <v>14347.199999999999</v>
      </c>
      <c r="M47" s="18">
        <f t="shared" si="13"/>
        <v>15113.2464</v>
      </c>
      <c r="N47" s="10">
        <f t="shared" si="14"/>
        <v>560</v>
      </c>
      <c r="O47" s="10">
        <f t="shared" si="15"/>
        <v>3360</v>
      </c>
      <c r="P47" s="10">
        <f t="shared" si="16"/>
        <v>4782.3999999999996</v>
      </c>
      <c r="Q47" s="14">
        <f t="shared" si="17"/>
        <v>5037.7488000000003</v>
      </c>
      <c r="R47" s="1" t="s">
        <v>183</v>
      </c>
    </row>
    <row r="48" spans="1:18" s="1" customFormat="1" x14ac:dyDescent="0.2">
      <c r="A48" s="9" t="s">
        <v>134</v>
      </c>
      <c r="B48" s="1">
        <v>8000</v>
      </c>
      <c r="C48" s="4">
        <v>0.8</v>
      </c>
      <c r="D48" s="10">
        <f t="shared" si="10"/>
        <v>6400</v>
      </c>
      <c r="E48" s="7">
        <v>0.05</v>
      </c>
      <c r="F48" s="7">
        <v>0.3</v>
      </c>
      <c r="G48" s="7">
        <v>0.47</v>
      </c>
      <c r="H48" s="7">
        <v>4.2999999999999997E-2</v>
      </c>
      <c r="I48" s="16">
        <v>4</v>
      </c>
      <c r="J48" s="10">
        <f t="shared" si="18"/>
        <v>960</v>
      </c>
      <c r="K48" s="10">
        <f t="shared" si="11"/>
        <v>5760</v>
      </c>
      <c r="L48" s="10">
        <f t="shared" si="12"/>
        <v>8198.4</v>
      </c>
      <c r="M48" s="18">
        <f t="shared" si="13"/>
        <v>8636.1407999999992</v>
      </c>
      <c r="N48" s="10">
        <f t="shared" si="14"/>
        <v>320</v>
      </c>
      <c r="O48" s="10">
        <f t="shared" si="15"/>
        <v>1920</v>
      </c>
      <c r="P48" s="10">
        <f t="shared" si="16"/>
        <v>2732.7999999999997</v>
      </c>
      <c r="Q48" s="14">
        <f t="shared" si="17"/>
        <v>2878.7136</v>
      </c>
      <c r="R48" s="1" t="s">
        <v>183</v>
      </c>
    </row>
    <row r="49" spans="1:18" s="1" customFormat="1" x14ac:dyDescent="0.2">
      <c r="A49" s="9" t="s">
        <v>182</v>
      </c>
      <c r="B49" s="1">
        <v>11000</v>
      </c>
      <c r="C49" s="4">
        <v>0.8</v>
      </c>
      <c r="D49" s="10">
        <f t="shared" si="10"/>
        <v>8800</v>
      </c>
      <c r="E49" s="7">
        <v>0.05</v>
      </c>
      <c r="F49" s="7">
        <v>0.3</v>
      </c>
      <c r="G49" s="7">
        <v>0.47</v>
      </c>
      <c r="H49" s="7">
        <v>4.2999999999999997E-2</v>
      </c>
      <c r="I49" s="16">
        <v>4</v>
      </c>
      <c r="J49" s="10">
        <f t="shared" si="18"/>
        <v>1320</v>
      </c>
      <c r="K49" s="10">
        <f t="shared" si="11"/>
        <v>7920</v>
      </c>
      <c r="L49" s="10">
        <f t="shared" si="12"/>
        <v>11272.8</v>
      </c>
      <c r="M49" s="18">
        <f t="shared" si="13"/>
        <v>11874.693600000001</v>
      </c>
      <c r="N49" s="10">
        <f t="shared" si="14"/>
        <v>440</v>
      </c>
      <c r="O49" s="10">
        <f t="shared" si="15"/>
        <v>2640</v>
      </c>
      <c r="P49" s="10">
        <f t="shared" si="16"/>
        <v>3757.6</v>
      </c>
      <c r="Q49" s="14">
        <f t="shared" si="17"/>
        <v>3958.2312000000002</v>
      </c>
      <c r="R49" s="1" t="s">
        <v>183</v>
      </c>
    </row>
    <row r="50" spans="1:18" s="1" customFormat="1" x14ac:dyDescent="0.2">
      <c r="A50" s="9" t="s">
        <v>135</v>
      </c>
      <c r="B50" s="1">
        <v>12000</v>
      </c>
      <c r="C50" s="4">
        <v>0.3</v>
      </c>
      <c r="D50" s="10">
        <f t="shared" si="10"/>
        <v>3600</v>
      </c>
      <c r="E50" s="7">
        <v>3.3300000000000003E-2</v>
      </c>
      <c r="F50" s="7">
        <v>0.33489999999999998</v>
      </c>
      <c r="G50" s="7">
        <v>0.15229999999999999</v>
      </c>
      <c r="H50" s="7">
        <v>0.09</v>
      </c>
      <c r="I50" s="16">
        <v>12</v>
      </c>
      <c r="J50" s="10">
        <f t="shared" si="18"/>
        <v>119.88000000000001</v>
      </c>
      <c r="K50" s="10">
        <f t="shared" si="11"/>
        <v>1205.6399999999999</v>
      </c>
      <c r="L50" s="10">
        <f t="shared" si="12"/>
        <v>224.27999999999997</v>
      </c>
      <c r="M50" s="18">
        <f t="shared" si="13"/>
        <v>1198.9756799999998</v>
      </c>
      <c r="N50" s="10">
        <f t="shared" si="14"/>
        <v>119.88000000000001</v>
      </c>
      <c r="O50" s="10">
        <f t="shared" si="15"/>
        <v>1205.6399999999999</v>
      </c>
      <c r="P50" s="10">
        <f t="shared" si="16"/>
        <v>224.27999999999997</v>
      </c>
      <c r="Q50" s="14">
        <f t="shared" si="17"/>
        <v>1198.9756799999998</v>
      </c>
      <c r="R50" s="1" t="s">
        <v>188</v>
      </c>
    </row>
    <row r="51" spans="1:18" s="1" customFormat="1" x14ac:dyDescent="0.2">
      <c r="A51" s="9" t="s">
        <v>136</v>
      </c>
      <c r="B51" s="1">
        <v>5201</v>
      </c>
      <c r="C51" s="4">
        <v>0.3</v>
      </c>
      <c r="D51" s="10">
        <f t="shared" si="10"/>
        <v>1560.3</v>
      </c>
      <c r="E51" s="7">
        <v>3.3300000000000003E-2</v>
      </c>
      <c r="F51" s="7">
        <v>0.33489999999999998</v>
      </c>
      <c r="G51" s="7">
        <v>0.15229999999999999</v>
      </c>
      <c r="H51" s="7">
        <v>0.09</v>
      </c>
      <c r="I51" s="16">
        <v>12</v>
      </c>
      <c r="J51" s="10">
        <f t="shared" si="18"/>
        <v>51.957990000000002</v>
      </c>
      <c r="K51" s="10">
        <f t="shared" si="11"/>
        <v>522.54446999999993</v>
      </c>
      <c r="L51" s="10">
        <f t="shared" si="12"/>
        <v>97.206689999999995</v>
      </c>
      <c r="M51" s="18">
        <f t="shared" si="13"/>
        <v>519.6560426399999</v>
      </c>
      <c r="N51" s="10">
        <f t="shared" si="14"/>
        <v>51.957990000000002</v>
      </c>
      <c r="O51" s="10">
        <f t="shared" si="15"/>
        <v>522.54446999999993</v>
      </c>
      <c r="P51" s="10">
        <f t="shared" si="16"/>
        <v>97.206689999999995</v>
      </c>
      <c r="Q51" s="14">
        <f t="shared" si="17"/>
        <v>519.6560426399999</v>
      </c>
      <c r="R51" s="1" t="s">
        <v>188</v>
      </c>
    </row>
    <row r="52" spans="1:18" s="1" customFormat="1" x14ac:dyDescent="0.2">
      <c r="A52" s="9" t="s">
        <v>137</v>
      </c>
      <c r="B52" s="1">
        <v>12000</v>
      </c>
      <c r="C52" s="4">
        <v>0.1</v>
      </c>
      <c r="D52" s="10">
        <f t="shared" si="10"/>
        <v>1200</v>
      </c>
      <c r="E52" s="7">
        <v>0</v>
      </c>
      <c r="F52" s="7">
        <v>1</v>
      </c>
      <c r="G52" s="7">
        <v>0</v>
      </c>
      <c r="H52" s="7">
        <v>0</v>
      </c>
      <c r="I52" s="16">
        <v>12</v>
      </c>
      <c r="J52" s="10">
        <f t="shared" si="18"/>
        <v>0</v>
      </c>
      <c r="K52" s="10">
        <f t="shared" si="11"/>
        <v>1200</v>
      </c>
      <c r="L52" s="10">
        <f t="shared" si="12"/>
        <v>0</v>
      </c>
      <c r="M52" s="18">
        <f t="shared" si="13"/>
        <v>1060.8</v>
      </c>
      <c r="N52" s="10">
        <f t="shared" si="14"/>
        <v>0</v>
      </c>
      <c r="O52" s="10">
        <f t="shared" si="15"/>
        <v>1200</v>
      </c>
      <c r="P52" s="10">
        <f t="shared" si="16"/>
        <v>0</v>
      </c>
      <c r="Q52" s="14">
        <f t="shared" si="17"/>
        <v>1060.8</v>
      </c>
      <c r="R52" s="1" t="s">
        <v>189</v>
      </c>
    </row>
    <row r="53" spans="1:18" s="1" customFormat="1" x14ac:dyDescent="0.2">
      <c r="A53" s="9" t="s">
        <v>138</v>
      </c>
      <c r="B53" s="1">
        <v>5201</v>
      </c>
      <c r="C53" s="4">
        <v>0.1</v>
      </c>
      <c r="D53" s="10">
        <f t="shared" si="10"/>
        <v>520.1</v>
      </c>
      <c r="E53" s="7">
        <v>0</v>
      </c>
      <c r="F53" s="7">
        <v>1</v>
      </c>
      <c r="G53" s="7">
        <v>0</v>
      </c>
      <c r="H53" s="7">
        <v>0</v>
      </c>
      <c r="I53" s="16">
        <v>12</v>
      </c>
      <c r="J53" s="10">
        <f t="shared" si="18"/>
        <v>0</v>
      </c>
      <c r="K53" s="10">
        <f t="shared" si="11"/>
        <v>520.1</v>
      </c>
      <c r="L53" s="10">
        <f t="shared" si="12"/>
        <v>0</v>
      </c>
      <c r="M53" s="18">
        <f t="shared" si="13"/>
        <v>459.76839999999999</v>
      </c>
      <c r="N53" s="10">
        <f t="shared" si="14"/>
        <v>0</v>
      </c>
      <c r="O53" s="10">
        <f t="shared" si="15"/>
        <v>520.1</v>
      </c>
      <c r="P53" s="10">
        <f t="shared" si="16"/>
        <v>0</v>
      </c>
      <c r="Q53" s="14">
        <f t="shared" si="17"/>
        <v>459.76839999999999</v>
      </c>
      <c r="R53" s="1" t="s">
        <v>189</v>
      </c>
    </row>
    <row r="54" spans="1:18" s="1" customFormat="1" x14ac:dyDescent="0.2">
      <c r="A54" s="9" t="s">
        <v>139</v>
      </c>
      <c r="B54" s="1">
        <v>14500</v>
      </c>
      <c r="C54" s="4">
        <v>1</v>
      </c>
      <c r="D54" s="10">
        <f t="shared" si="10"/>
        <v>14500</v>
      </c>
      <c r="E54" s="7">
        <v>2.4500000000000001E-2</v>
      </c>
      <c r="F54" s="7">
        <v>4.1999999999999997E-3</v>
      </c>
      <c r="G54" s="7">
        <v>5.6899999999999999E-2</v>
      </c>
      <c r="H54" s="7">
        <v>3.5999999999999997E-2</v>
      </c>
      <c r="I54" s="16">
        <v>4</v>
      </c>
      <c r="J54" s="10">
        <f t="shared" si="18"/>
        <v>1065.75</v>
      </c>
      <c r="K54" s="10">
        <f t="shared" si="11"/>
        <v>182.7</v>
      </c>
      <c r="L54" s="10">
        <f t="shared" si="12"/>
        <v>909.15000000000009</v>
      </c>
      <c r="M54" s="18">
        <f t="shared" si="13"/>
        <v>925.79309999999998</v>
      </c>
      <c r="N54" s="10">
        <f t="shared" si="14"/>
        <v>355.25</v>
      </c>
      <c r="O54" s="10">
        <f t="shared" si="15"/>
        <v>60.9</v>
      </c>
      <c r="P54" s="10">
        <f t="shared" si="16"/>
        <v>303.05</v>
      </c>
      <c r="Q54" s="14">
        <f t="shared" si="17"/>
        <v>308.59769999999997</v>
      </c>
      <c r="R54" s="1" t="s">
        <v>187</v>
      </c>
    </row>
    <row r="55" spans="1:18" s="1" customFormat="1" x14ac:dyDescent="0.2">
      <c r="A55" s="9" t="s">
        <v>140</v>
      </c>
      <c r="B55" s="1">
        <v>9000</v>
      </c>
      <c r="C55" s="4">
        <v>1</v>
      </c>
      <c r="D55" s="10">
        <f t="shared" si="10"/>
        <v>9000</v>
      </c>
      <c r="E55" s="7">
        <v>2.4500000000000001E-2</v>
      </c>
      <c r="F55" s="7">
        <v>4.1999999999999997E-3</v>
      </c>
      <c r="G55" s="7">
        <v>5.6899999999999999E-2</v>
      </c>
      <c r="H55" s="7">
        <v>3.5999999999999997E-2</v>
      </c>
      <c r="I55" s="16">
        <v>3</v>
      </c>
      <c r="J55" s="10">
        <f t="shared" si="18"/>
        <v>882</v>
      </c>
      <c r="K55" s="10">
        <f t="shared" si="11"/>
        <v>151.19999999999999</v>
      </c>
      <c r="L55" s="10">
        <f t="shared" si="12"/>
        <v>752.40000000000009</v>
      </c>
      <c r="M55" s="18">
        <f t="shared" si="13"/>
        <v>766.17359999999996</v>
      </c>
      <c r="N55" s="10">
        <f t="shared" si="14"/>
        <v>220.5</v>
      </c>
      <c r="O55" s="10">
        <f t="shared" si="15"/>
        <v>37.799999999999997</v>
      </c>
      <c r="P55" s="10">
        <f t="shared" si="16"/>
        <v>188.10000000000002</v>
      </c>
      <c r="Q55" s="14">
        <f t="shared" si="17"/>
        <v>191.54339999999999</v>
      </c>
      <c r="R55" s="1" t="s">
        <v>187</v>
      </c>
    </row>
    <row r="56" spans="1:18" s="1" customFormat="1" x14ac:dyDescent="0.2">
      <c r="A56" s="1" t="s">
        <v>21</v>
      </c>
      <c r="B56" s="1">
        <v>400</v>
      </c>
      <c r="C56" s="4">
        <v>1</v>
      </c>
      <c r="D56" s="10">
        <f t="shared" si="10"/>
        <v>400</v>
      </c>
      <c r="E56" s="7">
        <v>0</v>
      </c>
      <c r="F56" s="7">
        <v>1</v>
      </c>
      <c r="G56" s="7">
        <v>0</v>
      </c>
      <c r="H56" s="7">
        <v>0</v>
      </c>
      <c r="I56" s="16">
        <v>6</v>
      </c>
      <c r="J56" s="10">
        <f t="shared" si="18"/>
        <v>0</v>
      </c>
      <c r="K56" s="10">
        <f t="shared" si="11"/>
        <v>800</v>
      </c>
      <c r="L56" s="10">
        <f t="shared" si="12"/>
        <v>0</v>
      </c>
      <c r="M56" s="18">
        <f t="shared" si="13"/>
        <v>707.2</v>
      </c>
      <c r="N56" s="10">
        <f t="shared" si="14"/>
        <v>0</v>
      </c>
      <c r="O56" s="10">
        <f t="shared" si="15"/>
        <v>400</v>
      </c>
      <c r="P56" s="10">
        <f t="shared" si="16"/>
        <v>0</v>
      </c>
      <c r="Q56" s="14">
        <f t="shared" si="17"/>
        <v>353.6</v>
      </c>
      <c r="R56" s="1" t="s">
        <v>189</v>
      </c>
    </row>
    <row r="57" spans="1:18" s="1" customFormat="1" x14ac:dyDescent="0.2">
      <c r="A57" s="1" t="s">
        <v>22</v>
      </c>
      <c r="B57" s="1">
        <v>2000</v>
      </c>
      <c r="C57" s="4">
        <v>1</v>
      </c>
      <c r="D57" s="10">
        <f t="shared" si="10"/>
        <v>2000</v>
      </c>
      <c r="E57" s="7">
        <v>0.23519999999999999</v>
      </c>
      <c r="F57" s="7">
        <v>1.26E-2</v>
      </c>
      <c r="G57" s="7">
        <v>0.60029999999999994</v>
      </c>
      <c r="H57" s="7">
        <v>0.106</v>
      </c>
      <c r="I57" s="16">
        <v>3</v>
      </c>
      <c r="J57" s="10">
        <f t="shared" si="18"/>
        <v>1881.5999999999997</v>
      </c>
      <c r="K57" s="10">
        <f t="shared" si="11"/>
        <v>100.8</v>
      </c>
      <c r="L57" s="10">
        <f t="shared" si="12"/>
        <v>3954.3999999999996</v>
      </c>
      <c r="M57" s="18">
        <f t="shared" si="13"/>
        <v>2347.6391999999996</v>
      </c>
      <c r="N57" s="10">
        <f t="shared" si="14"/>
        <v>470.4</v>
      </c>
      <c r="O57" s="10">
        <f t="shared" si="15"/>
        <v>25.2</v>
      </c>
      <c r="P57" s="10">
        <f t="shared" si="16"/>
        <v>988.59999999999991</v>
      </c>
      <c r="Q57" s="14">
        <f t="shared" si="17"/>
        <v>586.90980000000002</v>
      </c>
      <c r="R57" s="1" t="s">
        <v>184</v>
      </c>
    </row>
    <row r="58" spans="1:18" s="1" customFormat="1" x14ac:dyDescent="0.2">
      <c r="A58" s="1" t="s">
        <v>111</v>
      </c>
      <c r="B58" s="1">
        <v>15819</v>
      </c>
      <c r="C58" s="4">
        <v>0.97</v>
      </c>
      <c r="D58" s="10">
        <f t="shared" si="10"/>
        <v>15344.43</v>
      </c>
      <c r="E58" s="7">
        <v>6.4999999999999997E-3</v>
      </c>
      <c r="F58" s="7">
        <v>1.1000000000000001E-3</v>
      </c>
      <c r="G58" s="7">
        <v>3.6299999999999999E-2</v>
      </c>
      <c r="H58" s="7">
        <v>5.0000000000000001E-3</v>
      </c>
      <c r="I58" s="16">
        <v>2.5</v>
      </c>
      <c r="J58" s="10">
        <f t="shared" si="18"/>
        <v>478.746216</v>
      </c>
      <c r="K58" s="10">
        <f t="shared" si="11"/>
        <v>81.018590400000022</v>
      </c>
      <c r="L58" s="10">
        <f t="shared" si="12"/>
        <v>2305.3471632000001</v>
      </c>
      <c r="M58" s="18">
        <f t="shared" si="13"/>
        <v>1149.0645716640001</v>
      </c>
      <c r="N58" s="10">
        <f t="shared" si="14"/>
        <v>99.738794999999996</v>
      </c>
      <c r="O58" s="10">
        <f t="shared" si="15"/>
        <v>16.878873000000002</v>
      </c>
      <c r="P58" s="10">
        <f t="shared" si="16"/>
        <v>480.28065900000001</v>
      </c>
      <c r="Q58" s="14">
        <f t="shared" si="17"/>
        <v>239.38845243000003</v>
      </c>
      <c r="R58" s="1" t="s">
        <v>187</v>
      </c>
    </row>
    <row r="59" spans="1:18" s="1" customFormat="1" x14ac:dyDescent="0.2">
      <c r="A59" s="1" t="s">
        <v>176</v>
      </c>
      <c r="B59" s="1">
        <v>100000</v>
      </c>
      <c r="C59" s="4">
        <v>0.79</v>
      </c>
      <c r="D59" s="10">
        <f t="shared" si="10"/>
        <v>79000</v>
      </c>
      <c r="E59" s="7">
        <v>6.0000000000000001E-3</v>
      </c>
      <c r="F59" s="7">
        <v>1E-3</v>
      </c>
      <c r="G59" s="7">
        <v>4.1000000000000002E-2</v>
      </c>
      <c r="H59" s="7">
        <v>1.6E-2</v>
      </c>
      <c r="I59" s="16">
        <v>3.5</v>
      </c>
      <c r="J59" s="10">
        <f t="shared" si="18"/>
        <v>1625.1428571428571</v>
      </c>
      <c r="K59" s="10">
        <f t="shared" si="11"/>
        <v>270.85714285714283</v>
      </c>
      <c r="L59" s="10">
        <f t="shared" si="12"/>
        <v>6771.4285714285716</v>
      </c>
      <c r="M59" s="18">
        <f t="shared" si="13"/>
        <v>3488.9108571428569</v>
      </c>
      <c r="N59" s="10">
        <f t="shared" si="14"/>
        <v>474</v>
      </c>
      <c r="O59" s="10">
        <f t="shared" si="15"/>
        <v>79</v>
      </c>
      <c r="P59" s="10">
        <f t="shared" si="16"/>
        <v>1975</v>
      </c>
      <c r="Q59" s="14">
        <f t="shared" si="17"/>
        <v>1017.599</v>
      </c>
      <c r="R59" s="1" t="s">
        <v>187</v>
      </c>
    </row>
    <row r="60" spans="1:18" s="1" customFormat="1" x14ac:dyDescent="0.2">
      <c r="A60" s="1" t="s">
        <v>177</v>
      </c>
      <c r="B60" s="1">
        <v>139000</v>
      </c>
      <c r="C60" s="4">
        <v>1</v>
      </c>
      <c r="D60" s="10">
        <f t="shared" si="10"/>
        <v>139000</v>
      </c>
      <c r="E60" s="7">
        <v>6.0000000000000001E-3</v>
      </c>
      <c r="F60" s="7">
        <v>1E-3</v>
      </c>
      <c r="G60" s="7">
        <v>4.1000000000000002E-2</v>
      </c>
      <c r="H60" s="7">
        <v>1.6E-2</v>
      </c>
      <c r="I60" s="16">
        <v>3</v>
      </c>
      <c r="J60" s="10">
        <f t="shared" si="18"/>
        <v>3336</v>
      </c>
      <c r="K60" s="10">
        <f t="shared" si="11"/>
        <v>556</v>
      </c>
      <c r="L60" s="10">
        <f t="shared" si="12"/>
        <v>13900</v>
      </c>
      <c r="M60" s="18">
        <f t="shared" si="13"/>
        <v>7161.8360000000002</v>
      </c>
      <c r="N60" s="10">
        <f t="shared" si="14"/>
        <v>834</v>
      </c>
      <c r="O60" s="10">
        <f t="shared" si="15"/>
        <v>139</v>
      </c>
      <c r="P60" s="10">
        <f t="shared" si="16"/>
        <v>3475</v>
      </c>
      <c r="Q60" s="14">
        <f t="shared" si="17"/>
        <v>1790.4590000000001</v>
      </c>
      <c r="R60" s="1" t="s">
        <v>187</v>
      </c>
    </row>
    <row r="61" spans="1:18" s="1" customFormat="1" x14ac:dyDescent="0.2">
      <c r="A61" s="9" t="s">
        <v>174</v>
      </c>
      <c r="B61" s="1">
        <v>30000</v>
      </c>
      <c r="C61" s="4">
        <v>1</v>
      </c>
      <c r="D61" s="10">
        <f t="shared" si="10"/>
        <v>30000</v>
      </c>
      <c r="E61" s="7">
        <v>0.35</v>
      </c>
      <c r="F61" s="7">
        <v>0.05</v>
      </c>
      <c r="G61" s="7">
        <v>0.34</v>
      </c>
      <c r="H61" s="7">
        <v>0.1095</v>
      </c>
      <c r="I61" s="16">
        <v>12</v>
      </c>
      <c r="J61" s="10">
        <f t="shared" si="18"/>
        <v>10500</v>
      </c>
      <c r="K61" s="10">
        <f t="shared" si="11"/>
        <v>1500</v>
      </c>
      <c r="L61" s="10">
        <f t="shared" si="12"/>
        <v>6915.0000000000009</v>
      </c>
      <c r="M61" s="18">
        <f t="shared" si="13"/>
        <v>8065.6049999999996</v>
      </c>
      <c r="N61" s="10">
        <f t="shared" si="14"/>
        <v>10500</v>
      </c>
      <c r="O61" s="10">
        <f t="shared" si="15"/>
        <v>1500</v>
      </c>
      <c r="P61" s="10">
        <f t="shared" si="16"/>
        <v>6915.0000000000009</v>
      </c>
      <c r="Q61" s="14">
        <f t="shared" si="17"/>
        <v>8065.6049999999996</v>
      </c>
      <c r="R61" s="1" t="s">
        <v>187</v>
      </c>
    </row>
    <row r="62" spans="1:18" s="1" customFormat="1" x14ac:dyDescent="0.2">
      <c r="A62" s="9" t="s">
        <v>175</v>
      </c>
      <c r="B62" s="1">
        <v>10000</v>
      </c>
      <c r="C62" s="4">
        <v>1</v>
      </c>
      <c r="D62" s="10">
        <f t="shared" si="10"/>
        <v>10000</v>
      </c>
      <c r="E62" s="7">
        <v>0.35</v>
      </c>
      <c r="F62" s="7">
        <v>0.05</v>
      </c>
      <c r="G62" s="7">
        <v>0.34</v>
      </c>
      <c r="H62" s="7">
        <v>0.1095</v>
      </c>
      <c r="I62" s="16">
        <v>12</v>
      </c>
      <c r="J62" s="10">
        <f t="shared" si="18"/>
        <v>3500</v>
      </c>
      <c r="K62" s="10">
        <f t="shared" si="11"/>
        <v>500</v>
      </c>
      <c r="L62" s="10">
        <f t="shared" si="12"/>
        <v>2305.0000000000005</v>
      </c>
      <c r="M62" s="18">
        <f t="shared" si="13"/>
        <v>2688.5349999999999</v>
      </c>
      <c r="N62" s="10">
        <f t="shared" si="14"/>
        <v>3500</v>
      </c>
      <c r="O62" s="10">
        <f t="shared" si="15"/>
        <v>500</v>
      </c>
      <c r="P62" s="10">
        <f t="shared" si="16"/>
        <v>2305.0000000000005</v>
      </c>
      <c r="Q62" s="14">
        <f t="shared" si="17"/>
        <v>2688.5349999999999</v>
      </c>
      <c r="R62" s="1" t="s">
        <v>187</v>
      </c>
    </row>
    <row r="63" spans="1:18" s="1" customFormat="1" x14ac:dyDescent="0.2">
      <c r="A63" s="9" t="s">
        <v>108</v>
      </c>
      <c r="B63" s="1">
        <v>37000</v>
      </c>
      <c r="C63" s="4">
        <v>0.81</v>
      </c>
      <c r="D63" s="10">
        <f t="shared" si="10"/>
        <v>29970.000000000004</v>
      </c>
      <c r="E63" s="7">
        <v>1.01E-2</v>
      </c>
      <c r="F63" s="7">
        <v>1.9E-3</v>
      </c>
      <c r="G63" s="7">
        <v>5.7000000000000002E-2</v>
      </c>
      <c r="H63" s="7">
        <v>3.4000000000000002E-2</v>
      </c>
      <c r="I63" s="16">
        <v>3</v>
      </c>
      <c r="J63" s="10">
        <f t="shared" si="18"/>
        <v>1210.788</v>
      </c>
      <c r="K63" s="10">
        <f t="shared" si="11"/>
        <v>227.77200000000002</v>
      </c>
      <c r="L63" s="10">
        <f t="shared" si="12"/>
        <v>2757.2400000000002</v>
      </c>
      <c r="M63" s="18">
        <f t="shared" si="13"/>
        <v>1736.9772840000001</v>
      </c>
      <c r="N63" s="10">
        <f t="shared" si="14"/>
        <v>302.697</v>
      </c>
      <c r="O63" s="10">
        <f t="shared" si="15"/>
        <v>56.943000000000005</v>
      </c>
      <c r="P63" s="10">
        <f t="shared" si="16"/>
        <v>689.31000000000006</v>
      </c>
      <c r="Q63" s="14">
        <f t="shared" si="17"/>
        <v>434.24432100000001</v>
      </c>
      <c r="R63" s="1" t="s">
        <v>187</v>
      </c>
    </row>
    <row r="64" spans="1:18" s="1" customFormat="1" x14ac:dyDescent="0.2">
      <c r="A64" s="9" t="s">
        <v>99</v>
      </c>
      <c r="B64" s="1">
        <v>600</v>
      </c>
      <c r="C64" s="4">
        <v>1</v>
      </c>
      <c r="D64" s="10">
        <f t="shared" si="10"/>
        <v>600</v>
      </c>
      <c r="E64" s="7">
        <v>0.2868</v>
      </c>
      <c r="F64" s="7">
        <v>0.53759999999999997</v>
      </c>
      <c r="G64" s="7">
        <v>0.10009999999999999</v>
      </c>
      <c r="H64" s="7">
        <v>4.1500000000000002E-2</v>
      </c>
      <c r="I64" s="16">
        <v>5</v>
      </c>
      <c r="J64" s="10">
        <f t="shared" si="18"/>
        <v>412.99200000000002</v>
      </c>
      <c r="K64" s="10">
        <f t="shared" si="11"/>
        <v>774.14400000000001</v>
      </c>
      <c r="L64" s="10">
        <f t="shared" si="12"/>
        <v>84.383999999999986</v>
      </c>
      <c r="M64" s="18">
        <f t="shared" si="13"/>
        <v>876.827808</v>
      </c>
      <c r="N64" s="10">
        <f t="shared" si="14"/>
        <v>172.08</v>
      </c>
      <c r="O64" s="10">
        <f t="shared" si="15"/>
        <v>322.56</v>
      </c>
      <c r="P64" s="10">
        <f t="shared" si="16"/>
        <v>35.159999999999997</v>
      </c>
      <c r="Q64" s="14">
        <f t="shared" si="17"/>
        <v>365.34492</v>
      </c>
      <c r="R64" s="1" t="s">
        <v>191</v>
      </c>
    </row>
    <row r="65" spans="1:18" ht="13.5" customHeight="1" x14ac:dyDescent="0.2">
      <c r="A65" s="9" t="s">
        <v>92</v>
      </c>
      <c r="B65" s="1">
        <v>9500</v>
      </c>
      <c r="C65" s="4">
        <v>1</v>
      </c>
      <c r="D65" s="10">
        <f t="shared" si="10"/>
        <v>9500</v>
      </c>
      <c r="E65" s="7">
        <v>4.4200000000000003E-2</v>
      </c>
      <c r="F65" s="7">
        <v>2.3999999999999998E-3</v>
      </c>
      <c r="G65" s="7">
        <v>0.76339999999999997</v>
      </c>
      <c r="H65" s="7">
        <v>7.1400000000000005E-2</v>
      </c>
      <c r="I65" s="16">
        <v>12</v>
      </c>
      <c r="J65" s="10">
        <f t="shared" si="18"/>
        <v>419.90000000000003</v>
      </c>
      <c r="K65" s="10">
        <f t="shared" si="11"/>
        <v>22.799999999999997</v>
      </c>
      <c r="L65" s="10">
        <f t="shared" si="12"/>
        <v>6573.9999999999991</v>
      </c>
      <c r="M65" s="18">
        <f t="shared" si="13"/>
        <v>2726.7944999999995</v>
      </c>
      <c r="N65" s="10">
        <f t="shared" si="14"/>
        <v>419.90000000000003</v>
      </c>
      <c r="O65" s="10">
        <f t="shared" si="15"/>
        <v>22.799999999999997</v>
      </c>
      <c r="P65" s="10">
        <f t="shared" si="16"/>
        <v>6573.9999999999991</v>
      </c>
      <c r="Q65" s="14">
        <f t="shared" si="17"/>
        <v>2726.7944999999995</v>
      </c>
      <c r="R65" s="1" t="s">
        <v>188</v>
      </c>
    </row>
    <row r="66" spans="1:18" x14ac:dyDescent="0.2">
      <c r="A66" s="1" t="s">
        <v>23</v>
      </c>
      <c r="B66" s="1">
        <v>1492</v>
      </c>
      <c r="C66" s="4">
        <v>0.8</v>
      </c>
      <c r="D66" s="10">
        <f t="shared" ref="D66:D97" si="19">B66*C66</f>
        <v>1193.6000000000001</v>
      </c>
      <c r="E66" s="7">
        <v>0.18290000000000001</v>
      </c>
      <c r="F66" s="7">
        <v>0.42159999999999997</v>
      </c>
      <c r="G66" s="7">
        <v>0.2888</v>
      </c>
      <c r="H66" s="7">
        <v>0.27300000000000002</v>
      </c>
      <c r="I66" s="16">
        <v>3</v>
      </c>
      <c r="J66" s="10">
        <f t="shared" si="18"/>
        <v>873.23776000000009</v>
      </c>
      <c r="K66" s="10">
        <f t="shared" ref="K66:K97" si="20">D66*F66*12/I66</f>
        <v>2012.8870400000003</v>
      </c>
      <c r="L66" s="10">
        <f t="shared" ref="L66:L97" si="21">D66*(G66-H66)*12/I66</f>
        <v>75.435519999999912</v>
      </c>
      <c r="M66" s="18">
        <f t="shared" ref="M66:M97" si="22">((J66*3870)+(K66*8840)+(L66*3870))/10000</f>
        <v>2146.5287027200002</v>
      </c>
      <c r="N66" s="10">
        <f t="shared" ref="N66:N97" si="23">D66*E66</f>
        <v>218.30944000000002</v>
      </c>
      <c r="O66" s="10">
        <f t="shared" ref="O66:O97" si="24">D66*F66</f>
        <v>503.22176000000002</v>
      </c>
      <c r="P66" s="10">
        <f t="shared" ref="P66:P97" si="25">D66*(G66-H66)</f>
        <v>18.858879999999978</v>
      </c>
      <c r="Q66" s="14">
        <f t="shared" ref="Q66:Q97" si="26">((N66*3870)+(O66*8840)+(P66*3870))/10000</f>
        <v>536.63217568000005</v>
      </c>
      <c r="R66" s="1" t="s">
        <v>191</v>
      </c>
    </row>
    <row r="67" spans="1:18" s="1" customFormat="1" x14ac:dyDescent="0.2">
      <c r="A67" s="1" t="s">
        <v>24</v>
      </c>
      <c r="B67" s="1">
        <v>2000</v>
      </c>
      <c r="C67" s="4">
        <v>0.77</v>
      </c>
      <c r="D67" s="10">
        <f t="shared" si="19"/>
        <v>1540</v>
      </c>
      <c r="E67" s="7">
        <v>7.0999999999999994E-2</v>
      </c>
      <c r="F67" s="7">
        <v>0.03</v>
      </c>
      <c r="G67" s="7">
        <v>0.74399999999999999</v>
      </c>
      <c r="H67" s="7">
        <v>7.3999999999999996E-2</v>
      </c>
      <c r="I67" s="16">
        <v>2.5</v>
      </c>
      <c r="J67" s="10">
        <f t="shared" si="18"/>
        <v>524.83199999999999</v>
      </c>
      <c r="K67" s="10">
        <f t="shared" si="20"/>
        <v>221.76</v>
      </c>
      <c r="L67" s="10">
        <f t="shared" si="21"/>
        <v>4952.6399999999994</v>
      </c>
      <c r="M67" s="18">
        <f t="shared" si="22"/>
        <v>2315.8175040000001</v>
      </c>
      <c r="N67" s="10">
        <f t="shared" si="23"/>
        <v>109.33999999999999</v>
      </c>
      <c r="O67" s="10">
        <f t="shared" si="24"/>
        <v>46.199999999999996</v>
      </c>
      <c r="P67" s="10">
        <f t="shared" si="25"/>
        <v>1031.8</v>
      </c>
      <c r="Q67" s="14">
        <f t="shared" si="26"/>
        <v>482.46197999999998</v>
      </c>
      <c r="R67" s="1" t="s">
        <v>186</v>
      </c>
    </row>
    <row r="68" spans="1:18" s="1" customFormat="1" x14ac:dyDescent="0.2">
      <c r="A68" s="1" t="s">
        <v>25</v>
      </c>
      <c r="B68" s="1">
        <v>1273</v>
      </c>
      <c r="C68" s="4">
        <v>0.33</v>
      </c>
      <c r="D68" s="10">
        <f t="shared" si="19"/>
        <v>420.09000000000003</v>
      </c>
      <c r="E68" s="7">
        <v>0.14949999999999999</v>
      </c>
      <c r="F68" s="7">
        <v>0.60750000000000004</v>
      </c>
      <c r="G68" s="7">
        <v>0.16700000000000001</v>
      </c>
      <c r="H68" s="7">
        <v>9.7000000000000003E-2</v>
      </c>
      <c r="I68" s="16">
        <v>12</v>
      </c>
      <c r="J68" s="10">
        <f t="shared" si="18"/>
        <v>62.803455000000007</v>
      </c>
      <c r="K68" s="10">
        <f t="shared" si="20"/>
        <v>255.20467500000004</v>
      </c>
      <c r="L68" s="10">
        <f t="shared" si="21"/>
        <v>29.406300000000005</v>
      </c>
      <c r="M68" s="18">
        <f t="shared" si="22"/>
        <v>261.28610788500004</v>
      </c>
      <c r="N68" s="10">
        <f t="shared" si="23"/>
        <v>62.803455</v>
      </c>
      <c r="O68" s="10">
        <f t="shared" si="24"/>
        <v>255.20467500000004</v>
      </c>
      <c r="P68" s="10">
        <f t="shared" si="25"/>
        <v>29.406300000000005</v>
      </c>
      <c r="Q68" s="14">
        <f t="shared" si="26"/>
        <v>261.28610788500004</v>
      </c>
      <c r="R68" s="1" t="s">
        <v>185</v>
      </c>
    </row>
    <row r="69" spans="1:18" s="1" customFormat="1" x14ac:dyDescent="0.2">
      <c r="A69" s="9" t="s">
        <v>141</v>
      </c>
      <c r="B69" s="1">
        <v>2000</v>
      </c>
      <c r="C69" s="4">
        <v>1</v>
      </c>
      <c r="D69" s="10">
        <f t="shared" si="19"/>
        <v>2000</v>
      </c>
      <c r="E69" s="7">
        <v>0.25</v>
      </c>
      <c r="F69" s="7">
        <v>0.33</v>
      </c>
      <c r="G69" s="7">
        <v>0.3</v>
      </c>
      <c r="H69" s="7">
        <v>0.17499999999999999</v>
      </c>
      <c r="I69" s="16">
        <v>5</v>
      </c>
      <c r="J69" s="10">
        <f t="shared" si="18"/>
        <v>1200</v>
      </c>
      <c r="K69" s="10">
        <f t="shared" si="20"/>
        <v>1584</v>
      </c>
      <c r="L69" s="10">
        <f t="shared" si="21"/>
        <v>600</v>
      </c>
      <c r="M69" s="18">
        <f t="shared" si="22"/>
        <v>2096.8560000000002</v>
      </c>
      <c r="N69" s="10">
        <f t="shared" si="23"/>
        <v>500</v>
      </c>
      <c r="O69" s="10">
        <f t="shared" si="24"/>
        <v>660</v>
      </c>
      <c r="P69" s="10">
        <f t="shared" si="25"/>
        <v>250</v>
      </c>
      <c r="Q69" s="14">
        <f t="shared" si="26"/>
        <v>873.69</v>
      </c>
      <c r="R69" s="1" t="s">
        <v>191</v>
      </c>
    </row>
    <row r="70" spans="1:18" s="1" customFormat="1" x14ac:dyDescent="0.2">
      <c r="A70" s="9" t="s">
        <v>142</v>
      </c>
      <c r="B70" s="1">
        <v>1000</v>
      </c>
      <c r="C70" s="4">
        <v>0.7</v>
      </c>
      <c r="D70" s="10">
        <f t="shared" si="19"/>
        <v>700</v>
      </c>
      <c r="E70" s="7">
        <v>0.25</v>
      </c>
      <c r="F70" s="7">
        <v>0.33</v>
      </c>
      <c r="G70" s="7">
        <v>0.3</v>
      </c>
      <c r="H70" s="7">
        <v>0.17499999999999999</v>
      </c>
      <c r="I70" s="16">
        <v>5</v>
      </c>
      <c r="J70" s="10">
        <f t="shared" si="18"/>
        <v>420</v>
      </c>
      <c r="K70" s="10">
        <f t="shared" si="20"/>
        <v>554.4</v>
      </c>
      <c r="L70" s="10">
        <f t="shared" si="21"/>
        <v>210</v>
      </c>
      <c r="M70" s="18">
        <f t="shared" si="22"/>
        <v>733.89959999999996</v>
      </c>
      <c r="N70" s="10">
        <f t="shared" si="23"/>
        <v>175</v>
      </c>
      <c r="O70" s="10">
        <f t="shared" si="24"/>
        <v>231</v>
      </c>
      <c r="P70" s="10">
        <f t="shared" si="25"/>
        <v>87.5</v>
      </c>
      <c r="Q70" s="14">
        <f t="shared" si="26"/>
        <v>305.79149999999998</v>
      </c>
      <c r="R70" s="1" t="s">
        <v>191</v>
      </c>
    </row>
    <row r="71" spans="1:18" x14ac:dyDescent="0.2">
      <c r="A71" s="9" t="s">
        <v>84</v>
      </c>
      <c r="B71" s="1">
        <v>2000</v>
      </c>
      <c r="C71" s="4">
        <v>0.27</v>
      </c>
      <c r="D71" s="10">
        <f t="shared" si="19"/>
        <v>540</v>
      </c>
      <c r="E71" s="7">
        <v>0</v>
      </c>
      <c r="F71" s="7">
        <v>1</v>
      </c>
      <c r="G71" s="7">
        <v>0</v>
      </c>
      <c r="H71" s="7">
        <v>0</v>
      </c>
      <c r="I71" s="16">
        <v>5</v>
      </c>
      <c r="J71" s="10">
        <f t="shared" si="18"/>
        <v>0</v>
      </c>
      <c r="K71" s="10">
        <f t="shared" si="20"/>
        <v>1296</v>
      </c>
      <c r="L71" s="10">
        <f t="shared" si="21"/>
        <v>0</v>
      </c>
      <c r="M71" s="18">
        <f t="shared" si="22"/>
        <v>1145.664</v>
      </c>
      <c r="N71" s="10">
        <f t="shared" si="23"/>
        <v>0</v>
      </c>
      <c r="O71" s="10">
        <f t="shared" si="24"/>
        <v>540</v>
      </c>
      <c r="P71" s="10">
        <f t="shared" si="25"/>
        <v>0</v>
      </c>
      <c r="Q71" s="14">
        <f t="shared" si="26"/>
        <v>477.36</v>
      </c>
      <c r="R71" s="1" t="s">
        <v>189</v>
      </c>
    </row>
    <row r="72" spans="1:18" x14ac:dyDescent="0.2">
      <c r="A72" s="9" t="s">
        <v>75</v>
      </c>
      <c r="B72" s="1">
        <v>20000</v>
      </c>
      <c r="C72" s="4">
        <v>1</v>
      </c>
      <c r="D72" s="10">
        <f t="shared" si="19"/>
        <v>20000</v>
      </c>
      <c r="E72" s="7">
        <v>0.02</v>
      </c>
      <c r="F72" s="7">
        <v>1E-4</v>
      </c>
      <c r="G72" s="7">
        <v>0.1744</v>
      </c>
      <c r="H72" s="7">
        <v>1.6E-2</v>
      </c>
      <c r="I72" s="16">
        <v>4</v>
      </c>
      <c r="J72" s="10">
        <f t="shared" si="18"/>
        <v>1200</v>
      </c>
      <c r="K72" s="10">
        <f t="shared" si="20"/>
        <v>6</v>
      </c>
      <c r="L72" s="10">
        <f t="shared" si="21"/>
        <v>9503.9999999999982</v>
      </c>
      <c r="M72" s="18">
        <f t="shared" si="22"/>
        <v>4147.7519999999995</v>
      </c>
      <c r="N72" s="10">
        <f t="shared" si="23"/>
        <v>400</v>
      </c>
      <c r="O72" s="10">
        <f t="shared" si="24"/>
        <v>2</v>
      </c>
      <c r="P72" s="10">
        <f t="shared" si="25"/>
        <v>3167.9999999999995</v>
      </c>
      <c r="Q72" s="14">
        <f t="shared" si="26"/>
        <v>1382.5839999999998</v>
      </c>
      <c r="R72" s="1" t="s">
        <v>187</v>
      </c>
    </row>
    <row r="73" spans="1:18" x14ac:dyDescent="0.2">
      <c r="A73" s="1" t="s">
        <v>26</v>
      </c>
      <c r="B73" s="1">
        <v>3000</v>
      </c>
      <c r="C73" s="4">
        <v>1</v>
      </c>
      <c r="D73" s="10">
        <f t="shared" si="19"/>
        <v>3000</v>
      </c>
      <c r="E73" s="7">
        <v>0.14799999999999999</v>
      </c>
      <c r="F73" s="7">
        <v>4.9000000000000002E-2</v>
      </c>
      <c r="G73" s="7">
        <v>0.66900000000000004</v>
      </c>
      <c r="H73" s="7">
        <v>2.7E-2</v>
      </c>
      <c r="I73" s="16">
        <v>6</v>
      </c>
      <c r="J73" s="10">
        <f t="shared" si="18"/>
        <v>888</v>
      </c>
      <c r="K73" s="10">
        <f t="shared" si="20"/>
        <v>294</v>
      </c>
      <c r="L73" s="10">
        <f t="shared" si="21"/>
        <v>3852</v>
      </c>
      <c r="M73" s="18">
        <f t="shared" si="22"/>
        <v>2094.2759999999998</v>
      </c>
      <c r="N73" s="10">
        <f t="shared" si="23"/>
        <v>444</v>
      </c>
      <c r="O73" s="10">
        <f t="shared" si="24"/>
        <v>147</v>
      </c>
      <c r="P73" s="10">
        <f t="shared" si="25"/>
        <v>1926</v>
      </c>
      <c r="Q73" s="14">
        <f t="shared" si="26"/>
        <v>1047.1379999999999</v>
      </c>
      <c r="R73" s="1" t="s">
        <v>186</v>
      </c>
    </row>
    <row r="74" spans="1:18" x14ac:dyDescent="0.2">
      <c r="A74" s="9" t="s">
        <v>143</v>
      </c>
      <c r="B74" s="1">
        <v>40000</v>
      </c>
      <c r="C74" s="4">
        <v>1</v>
      </c>
      <c r="D74" s="10">
        <f t="shared" si="19"/>
        <v>40000</v>
      </c>
      <c r="E74" s="7">
        <v>3.3000000000000002E-2</v>
      </c>
      <c r="F74" s="7">
        <v>7.0000000000000001E-3</v>
      </c>
      <c r="G74" s="7">
        <v>0.10009999999999999</v>
      </c>
      <c r="H74" s="7">
        <v>0.02</v>
      </c>
      <c r="I74" s="16">
        <v>6</v>
      </c>
      <c r="J74" s="10">
        <f t="shared" si="18"/>
        <v>2640</v>
      </c>
      <c r="K74" s="10">
        <f t="shared" si="20"/>
        <v>560</v>
      </c>
      <c r="L74" s="10">
        <f t="shared" si="21"/>
        <v>6407.9999999999991</v>
      </c>
      <c r="M74" s="18">
        <f t="shared" si="22"/>
        <v>3996.616</v>
      </c>
      <c r="N74" s="10">
        <f t="shared" si="23"/>
        <v>1320</v>
      </c>
      <c r="O74" s="10">
        <f t="shared" si="24"/>
        <v>280</v>
      </c>
      <c r="P74" s="10">
        <f t="shared" si="25"/>
        <v>3203.9999999999995</v>
      </c>
      <c r="Q74" s="14">
        <f t="shared" si="26"/>
        <v>1998.308</v>
      </c>
      <c r="R74" s="1" t="s">
        <v>187</v>
      </c>
    </row>
    <row r="75" spans="1:18" x14ac:dyDescent="0.2">
      <c r="A75" s="9" t="s">
        <v>144</v>
      </c>
      <c r="B75" s="1">
        <v>28131</v>
      </c>
      <c r="C75" s="4">
        <v>0.8</v>
      </c>
      <c r="D75" s="10">
        <f t="shared" si="19"/>
        <v>22504.800000000003</v>
      </c>
      <c r="E75" s="7">
        <v>3.3000000000000002E-2</v>
      </c>
      <c r="F75" s="7">
        <v>7.0000000000000001E-3</v>
      </c>
      <c r="G75" s="7">
        <v>0.10009999999999999</v>
      </c>
      <c r="H75" s="7">
        <v>0.02</v>
      </c>
      <c r="I75" s="16">
        <v>5</v>
      </c>
      <c r="J75" s="10">
        <f t="shared" si="18"/>
        <v>1782.3801600000002</v>
      </c>
      <c r="K75" s="10">
        <f t="shared" si="20"/>
        <v>378.08064000000007</v>
      </c>
      <c r="L75" s="10">
        <f t="shared" si="21"/>
        <v>4326.322752</v>
      </c>
      <c r="M75" s="18">
        <f t="shared" si="22"/>
        <v>2698.2913127039997</v>
      </c>
      <c r="N75" s="10">
        <f t="shared" si="23"/>
        <v>742.65840000000014</v>
      </c>
      <c r="O75" s="10">
        <f t="shared" si="24"/>
        <v>157.53360000000004</v>
      </c>
      <c r="P75" s="10">
        <f t="shared" si="25"/>
        <v>1802.6344799999999</v>
      </c>
      <c r="Q75" s="14">
        <f t="shared" si="26"/>
        <v>1124.28804696</v>
      </c>
      <c r="R75" s="1" t="s">
        <v>187</v>
      </c>
    </row>
    <row r="76" spans="1:18" s="1" customFormat="1" x14ac:dyDescent="0.2">
      <c r="A76" s="9" t="s">
        <v>90</v>
      </c>
      <c r="B76" s="1">
        <v>2400</v>
      </c>
      <c r="C76" s="4">
        <v>0.8</v>
      </c>
      <c r="D76" s="10">
        <f t="shared" si="19"/>
        <v>1920</v>
      </c>
      <c r="E76" s="7">
        <v>0.14410000000000001</v>
      </c>
      <c r="F76" s="7">
        <v>5.6800000000000003E-2</v>
      </c>
      <c r="G76" s="7">
        <v>0.63639999999999997</v>
      </c>
      <c r="H76" s="7">
        <v>6.0999999999999999E-2</v>
      </c>
      <c r="I76" s="16">
        <v>5</v>
      </c>
      <c r="J76" s="10">
        <f t="shared" si="18"/>
        <v>664.01280000000008</v>
      </c>
      <c r="K76" s="10">
        <f t="shared" si="20"/>
        <v>261.73439999999999</v>
      </c>
      <c r="L76" s="10">
        <f t="shared" si="21"/>
        <v>2651.4431999999993</v>
      </c>
      <c r="M76" s="18">
        <f t="shared" si="22"/>
        <v>1514.4546815999995</v>
      </c>
      <c r="N76" s="10">
        <f t="shared" si="23"/>
        <v>276.67200000000003</v>
      </c>
      <c r="O76" s="10">
        <f t="shared" si="24"/>
        <v>109.05600000000001</v>
      </c>
      <c r="P76" s="10">
        <f t="shared" si="25"/>
        <v>1104.7679999999998</v>
      </c>
      <c r="Q76" s="14">
        <f t="shared" si="26"/>
        <v>631.022784</v>
      </c>
      <c r="R76" s="1" t="s">
        <v>191</v>
      </c>
    </row>
    <row r="77" spans="1:18" s="1" customFormat="1" x14ac:dyDescent="0.2">
      <c r="A77" s="1" t="s">
        <v>112</v>
      </c>
      <c r="B77" s="1">
        <v>15700</v>
      </c>
      <c r="C77" s="4">
        <v>1</v>
      </c>
      <c r="D77" s="10">
        <f t="shared" si="19"/>
        <v>15700</v>
      </c>
      <c r="E77" s="7">
        <v>1.7000000000000001E-2</v>
      </c>
      <c r="F77" s="7">
        <v>1E-3</v>
      </c>
      <c r="G77" s="7">
        <v>6.2E-2</v>
      </c>
      <c r="H77" s="7">
        <v>3.5999999999999997E-2</v>
      </c>
      <c r="I77" s="16">
        <v>3.5</v>
      </c>
      <c r="J77" s="10">
        <f t="shared" ref="J77:J108" si="27">D77*E77*12/I77</f>
        <v>915.08571428571429</v>
      </c>
      <c r="K77" s="10">
        <f t="shared" si="20"/>
        <v>53.828571428571429</v>
      </c>
      <c r="L77" s="10">
        <f t="shared" si="21"/>
        <v>1399.5428571428572</v>
      </c>
      <c r="M77" s="18">
        <f t="shared" si="22"/>
        <v>943.34571428571417</v>
      </c>
      <c r="N77" s="10">
        <f t="shared" si="23"/>
        <v>266.90000000000003</v>
      </c>
      <c r="O77" s="10">
        <f t="shared" si="24"/>
        <v>15.700000000000001</v>
      </c>
      <c r="P77" s="10">
        <f t="shared" si="25"/>
        <v>408.20000000000005</v>
      </c>
      <c r="Q77" s="14">
        <f t="shared" si="26"/>
        <v>275.14249999999998</v>
      </c>
      <c r="R77" s="1" t="s">
        <v>187</v>
      </c>
    </row>
    <row r="78" spans="1:18" s="1" customFormat="1" x14ac:dyDescent="0.2">
      <c r="A78" s="1" t="s">
        <v>27</v>
      </c>
      <c r="B78" s="1">
        <v>41471</v>
      </c>
      <c r="C78" s="4">
        <v>0.44</v>
      </c>
      <c r="D78" s="10">
        <f t="shared" si="19"/>
        <v>18247.240000000002</v>
      </c>
      <c r="E78" s="7">
        <v>1.4999999999999999E-2</v>
      </c>
      <c r="F78" s="7">
        <v>3.0000000000000001E-3</v>
      </c>
      <c r="G78" s="7">
        <v>0.14149999999999999</v>
      </c>
      <c r="H78" s="7">
        <v>1.7999999999999999E-2</v>
      </c>
      <c r="I78" s="16">
        <v>5</v>
      </c>
      <c r="J78" s="10">
        <f t="shared" si="27"/>
        <v>656.90064000000007</v>
      </c>
      <c r="K78" s="10">
        <f t="shared" si="20"/>
        <v>131.38012800000001</v>
      </c>
      <c r="L78" s="10">
        <f t="shared" si="21"/>
        <v>5408.4819359999992</v>
      </c>
      <c r="M78" s="18">
        <f t="shared" si="22"/>
        <v>2463.4430900639995</v>
      </c>
      <c r="N78" s="10">
        <f t="shared" si="23"/>
        <v>273.70859999999999</v>
      </c>
      <c r="O78" s="10">
        <f t="shared" si="24"/>
        <v>54.741720000000008</v>
      </c>
      <c r="P78" s="10">
        <f t="shared" si="25"/>
        <v>2253.5341399999998</v>
      </c>
      <c r="Q78" s="14">
        <f t="shared" si="26"/>
        <v>1026.43462086</v>
      </c>
      <c r="R78" s="1" t="s">
        <v>187</v>
      </c>
    </row>
    <row r="79" spans="1:18" s="1" customFormat="1" x14ac:dyDescent="0.2">
      <c r="A79" s="1" t="s">
        <v>28</v>
      </c>
      <c r="B79" s="1">
        <v>41471</v>
      </c>
      <c r="C79" s="4">
        <v>0.8</v>
      </c>
      <c r="D79" s="10">
        <f t="shared" si="19"/>
        <v>33176.800000000003</v>
      </c>
      <c r="E79" s="7">
        <v>1.4999999999999999E-2</v>
      </c>
      <c r="F79" s="7">
        <v>3.0000000000000001E-3</v>
      </c>
      <c r="G79" s="7">
        <v>0.14149999999999999</v>
      </c>
      <c r="H79" s="7">
        <v>1.7999999999999999E-2</v>
      </c>
      <c r="I79" s="16">
        <v>5</v>
      </c>
      <c r="J79" s="10">
        <f t="shared" si="27"/>
        <v>1194.3648000000001</v>
      </c>
      <c r="K79" s="10">
        <f t="shared" si="20"/>
        <v>238.87296000000006</v>
      </c>
      <c r="L79" s="10">
        <f t="shared" si="21"/>
        <v>9833.6035199999988</v>
      </c>
      <c r="M79" s="18">
        <f t="shared" si="22"/>
        <v>4478.9874364799989</v>
      </c>
      <c r="N79" s="10">
        <f t="shared" si="23"/>
        <v>497.65200000000004</v>
      </c>
      <c r="O79" s="10">
        <f t="shared" si="24"/>
        <v>99.530400000000014</v>
      </c>
      <c r="P79" s="10">
        <f t="shared" si="25"/>
        <v>4097.3347999999996</v>
      </c>
      <c r="Q79" s="14">
        <f t="shared" si="26"/>
        <v>1866.2447651999998</v>
      </c>
      <c r="R79" s="1" t="s">
        <v>187</v>
      </c>
    </row>
    <row r="80" spans="1:18" s="1" customFormat="1" x14ac:dyDescent="0.2">
      <c r="A80" s="1" t="s">
        <v>29</v>
      </c>
      <c r="B80" s="1">
        <v>1614</v>
      </c>
      <c r="C80" s="4">
        <v>0.85</v>
      </c>
      <c r="D80" s="10">
        <f t="shared" si="19"/>
        <v>1371.8999999999999</v>
      </c>
      <c r="E80" s="7">
        <v>0.25800000000000001</v>
      </c>
      <c r="F80" s="7">
        <v>1.06E-2</v>
      </c>
      <c r="G80" s="7">
        <v>0.6008</v>
      </c>
      <c r="H80" s="7">
        <v>0.108</v>
      </c>
      <c r="I80" s="16">
        <v>4</v>
      </c>
      <c r="J80" s="10">
        <f t="shared" si="27"/>
        <v>1061.8506</v>
      </c>
      <c r="K80" s="10">
        <f t="shared" si="20"/>
        <v>43.626419999999996</v>
      </c>
      <c r="L80" s="10">
        <f t="shared" si="21"/>
        <v>2028.21696</v>
      </c>
      <c r="M80" s="18">
        <f t="shared" si="22"/>
        <v>1234.4219009999999</v>
      </c>
      <c r="N80" s="10">
        <f t="shared" si="23"/>
        <v>353.9502</v>
      </c>
      <c r="O80" s="10">
        <f t="shared" si="24"/>
        <v>14.542139999999998</v>
      </c>
      <c r="P80" s="10">
        <f t="shared" si="25"/>
        <v>676.07231999999999</v>
      </c>
      <c r="Q80" s="14">
        <f t="shared" si="26"/>
        <v>411.47396700000002</v>
      </c>
      <c r="R80" s="1" t="s">
        <v>184</v>
      </c>
    </row>
    <row r="81" spans="1:18" s="1" customFormat="1" x14ac:dyDescent="0.2">
      <c r="A81" s="9" t="s">
        <v>145</v>
      </c>
      <c r="B81" s="1">
        <v>36988</v>
      </c>
      <c r="C81" s="4">
        <v>0.9</v>
      </c>
      <c r="D81" s="10">
        <f t="shared" si="19"/>
        <v>33289.200000000004</v>
      </c>
      <c r="E81" s="7">
        <v>1.3299999999999999E-2</v>
      </c>
      <c r="F81" s="7">
        <v>2.2000000000000001E-3</v>
      </c>
      <c r="G81" s="7">
        <v>2.5999999999999999E-2</v>
      </c>
      <c r="H81" s="7">
        <v>1.2999999999999999E-2</v>
      </c>
      <c r="I81" s="16">
        <v>2</v>
      </c>
      <c r="J81" s="10">
        <f t="shared" si="27"/>
        <v>2656.4781600000001</v>
      </c>
      <c r="K81" s="10">
        <f t="shared" si="20"/>
        <v>439.41744000000006</v>
      </c>
      <c r="L81" s="10">
        <f t="shared" si="21"/>
        <v>2596.5576000000001</v>
      </c>
      <c r="M81" s="18">
        <f t="shared" si="22"/>
        <v>2421.3698560800003</v>
      </c>
      <c r="N81" s="10">
        <f t="shared" si="23"/>
        <v>442.74636000000004</v>
      </c>
      <c r="O81" s="10">
        <f t="shared" si="24"/>
        <v>73.236240000000009</v>
      </c>
      <c r="P81" s="10">
        <f t="shared" si="25"/>
        <v>432.75960000000003</v>
      </c>
      <c r="Q81" s="14">
        <f t="shared" si="26"/>
        <v>403.56164268000003</v>
      </c>
      <c r="R81" s="1" t="s">
        <v>187</v>
      </c>
    </row>
    <row r="82" spans="1:18" s="1" customFormat="1" x14ac:dyDescent="0.2">
      <c r="A82" s="9" t="s">
        <v>146</v>
      </c>
      <c r="B82" s="1">
        <v>36988</v>
      </c>
      <c r="C82" s="4">
        <v>0.9</v>
      </c>
      <c r="D82" s="10">
        <f t="shared" si="19"/>
        <v>33289.200000000004</v>
      </c>
      <c r="E82" s="7">
        <v>1.3299999999999999E-2</v>
      </c>
      <c r="F82" s="7">
        <v>2.2000000000000001E-3</v>
      </c>
      <c r="G82" s="7">
        <v>2.5999999999999999E-2</v>
      </c>
      <c r="H82" s="7">
        <v>1.2999999999999999E-2</v>
      </c>
      <c r="I82" s="16">
        <v>3</v>
      </c>
      <c r="J82" s="10">
        <f t="shared" si="27"/>
        <v>1770.9854400000002</v>
      </c>
      <c r="K82" s="10">
        <f t="shared" si="20"/>
        <v>292.94496000000004</v>
      </c>
      <c r="L82" s="10">
        <f t="shared" si="21"/>
        <v>1731.0384000000001</v>
      </c>
      <c r="M82" s="18">
        <f t="shared" si="22"/>
        <v>1614.2465707200001</v>
      </c>
      <c r="N82" s="10">
        <f t="shared" si="23"/>
        <v>442.74636000000004</v>
      </c>
      <c r="O82" s="10">
        <f t="shared" si="24"/>
        <v>73.236240000000009</v>
      </c>
      <c r="P82" s="10">
        <f t="shared" si="25"/>
        <v>432.75960000000003</v>
      </c>
      <c r="Q82" s="14">
        <f t="shared" si="26"/>
        <v>403.56164268000003</v>
      </c>
      <c r="R82" s="1" t="s">
        <v>187</v>
      </c>
    </row>
    <row r="83" spans="1:18" s="1" customFormat="1" x14ac:dyDescent="0.2">
      <c r="A83" s="9" t="s">
        <v>147</v>
      </c>
      <c r="B83" s="1">
        <v>20000</v>
      </c>
      <c r="C83" s="4">
        <v>0.75</v>
      </c>
      <c r="D83" s="10">
        <f t="shared" si="19"/>
        <v>15000</v>
      </c>
      <c r="E83" s="7">
        <v>2.0400000000000001E-2</v>
      </c>
      <c r="F83" s="7">
        <v>4.4000000000000003E-3</v>
      </c>
      <c r="G83" s="7">
        <v>0.11799999999999999</v>
      </c>
      <c r="H83" s="7">
        <v>1.7000000000000001E-2</v>
      </c>
      <c r="I83" s="16">
        <v>12</v>
      </c>
      <c r="J83" s="10">
        <f t="shared" si="27"/>
        <v>306</v>
      </c>
      <c r="K83" s="10">
        <f t="shared" si="20"/>
        <v>66</v>
      </c>
      <c r="L83" s="10">
        <f t="shared" si="21"/>
        <v>1515</v>
      </c>
      <c r="M83" s="18">
        <f t="shared" si="22"/>
        <v>763.07100000000003</v>
      </c>
      <c r="N83" s="10">
        <f t="shared" si="23"/>
        <v>306</v>
      </c>
      <c r="O83" s="10">
        <f t="shared" si="24"/>
        <v>66</v>
      </c>
      <c r="P83" s="10">
        <f t="shared" si="25"/>
        <v>1515</v>
      </c>
      <c r="Q83" s="14">
        <f t="shared" si="26"/>
        <v>763.07100000000003</v>
      </c>
      <c r="R83" s="1" t="s">
        <v>183</v>
      </c>
    </row>
    <row r="84" spans="1:18" s="1" customFormat="1" x14ac:dyDescent="0.2">
      <c r="A84" s="9" t="s">
        <v>148</v>
      </c>
      <c r="B84" s="1">
        <v>3000</v>
      </c>
      <c r="C84" s="4">
        <v>0.75</v>
      </c>
      <c r="D84" s="10">
        <f t="shared" si="19"/>
        <v>2250</v>
      </c>
      <c r="E84" s="7">
        <v>2.0400000000000001E-2</v>
      </c>
      <c r="F84" s="7">
        <v>4.4000000000000003E-3</v>
      </c>
      <c r="G84" s="7">
        <v>0.11799999999999999</v>
      </c>
      <c r="H84" s="7">
        <v>1.7000000000000001E-2</v>
      </c>
      <c r="I84" s="16">
        <v>12</v>
      </c>
      <c r="J84" s="10">
        <f t="shared" si="27"/>
        <v>45.900000000000006</v>
      </c>
      <c r="K84" s="10">
        <f t="shared" si="20"/>
        <v>9.9</v>
      </c>
      <c r="L84" s="10">
        <f t="shared" si="21"/>
        <v>227.24999999999997</v>
      </c>
      <c r="M84" s="18">
        <f t="shared" si="22"/>
        <v>114.46065</v>
      </c>
      <c r="N84" s="10">
        <f t="shared" si="23"/>
        <v>45.900000000000006</v>
      </c>
      <c r="O84" s="10">
        <f t="shared" si="24"/>
        <v>9.9</v>
      </c>
      <c r="P84" s="10">
        <f t="shared" si="25"/>
        <v>227.24999999999997</v>
      </c>
      <c r="Q84" s="14">
        <f t="shared" si="26"/>
        <v>114.46065</v>
      </c>
      <c r="R84" s="1" t="s">
        <v>183</v>
      </c>
    </row>
    <row r="85" spans="1:18" s="1" customFormat="1" x14ac:dyDescent="0.2">
      <c r="A85" s="9" t="s">
        <v>149</v>
      </c>
      <c r="B85" s="1">
        <v>10339</v>
      </c>
      <c r="C85" s="4">
        <v>0.8</v>
      </c>
      <c r="D85" s="10">
        <f t="shared" si="19"/>
        <v>8271.2000000000007</v>
      </c>
      <c r="E85" s="7">
        <v>6.93E-2</v>
      </c>
      <c r="F85" s="7">
        <v>3.8600000000000002E-2</v>
      </c>
      <c r="G85" s="7">
        <v>0.76849999999999996</v>
      </c>
      <c r="H85" s="7">
        <v>7.2999999999999995E-2</v>
      </c>
      <c r="I85" s="16">
        <v>5</v>
      </c>
      <c r="J85" s="10">
        <f t="shared" si="27"/>
        <v>1375.665984</v>
      </c>
      <c r="K85" s="10">
        <f t="shared" si="20"/>
        <v>766.24396800000011</v>
      </c>
      <c r="L85" s="10">
        <f t="shared" si="21"/>
        <v>13806.287040000001</v>
      </c>
      <c r="M85" s="18">
        <f t="shared" si="22"/>
        <v>6552.7754880000002</v>
      </c>
      <c r="N85" s="10">
        <f t="shared" si="23"/>
        <v>573.19416000000001</v>
      </c>
      <c r="O85" s="10">
        <f t="shared" si="24"/>
        <v>319.26832000000007</v>
      </c>
      <c r="P85" s="10">
        <f t="shared" si="25"/>
        <v>5752.6196000000009</v>
      </c>
      <c r="Q85" s="14">
        <f t="shared" si="26"/>
        <v>2730.3231200000005</v>
      </c>
      <c r="R85" s="1" t="s">
        <v>186</v>
      </c>
    </row>
    <row r="86" spans="1:18" s="1" customFormat="1" x14ac:dyDescent="0.2">
      <c r="A86" s="9" t="s">
        <v>150</v>
      </c>
      <c r="B86" s="1">
        <v>5162</v>
      </c>
      <c r="C86" s="4">
        <v>0.8</v>
      </c>
      <c r="D86" s="10">
        <f t="shared" si="19"/>
        <v>4129.6000000000004</v>
      </c>
      <c r="E86" s="7">
        <v>6.93E-2</v>
      </c>
      <c r="F86" s="7">
        <v>3.8600000000000002E-2</v>
      </c>
      <c r="G86" s="7">
        <v>0.76849999999999996</v>
      </c>
      <c r="H86" s="7">
        <v>7.2999999999999995E-2</v>
      </c>
      <c r="I86" s="16">
        <v>5</v>
      </c>
      <c r="J86" s="10">
        <f t="shared" si="27"/>
        <v>686.83507200000008</v>
      </c>
      <c r="K86" s="10">
        <f t="shared" si="20"/>
        <v>382.56614400000007</v>
      </c>
      <c r="L86" s="10">
        <f t="shared" si="21"/>
        <v>6893.1283200000007</v>
      </c>
      <c r="M86" s="18">
        <f t="shared" si="22"/>
        <v>3271.6343040000006</v>
      </c>
      <c r="N86" s="10">
        <f t="shared" si="23"/>
        <v>286.18128000000002</v>
      </c>
      <c r="O86" s="10">
        <f t="shared" si="24"/>
        <v>159.40256000000002</v>
      </c>
      <c r="P86" s="10">
        <f t="shared" si="25"/>
        <v>2872.1368000000002</v>
      </c>
      <c r="Q86" s="14">
        <f t="shared" si="26"/>
        <v>1363.1809600000001</v>
      </c>
      <c r="R86" s="1" t="s">
        <v>186</v>
      </c>
    </row>
    <row r="87" spans="1:18" s="1" customFormat="1" x14ac:dyDescent="0.2">
      <c r="A87" s="9" t="s">
        <v>81</v>
      </c>
      <c r="B87" s="1">
        <v>158</v>
      </c>
      <c r="C87" s="4">
        <v>1</v>
      </c>
      <c r="D87" s="10">
        <f t="shared" si="19"/>
        <v>158</v>
      </c>
      <c r="E87" s="7">
        <v>0</v>
      </c>
      <c r="F87" s="7">
        <v>1</v>
      </c>
      <c r="G87" s="7">
        <v>0</v>
      </c>
      <c r="H87" s="7">
        <v>0</v>
      </c>
      <c r="I87" s="16">
        <v>5</v>
      </c>
      <c r="J87" s="10">
        <f t="shared" si="27"/>
        <v>0</v>
      </c>
      <c r="K87" s="10">
        <f t="shared" si="20"/>
        <v>379.2</v>
      </c>
      <c r="L87" s="10">
        <f t="shared" si="21"/>
        <v>0</v>
      </c>
      <c r="M87" s="18">
        <f t="shared" si="22"/>
        <v>335.21280000000002</v>
      </c>
      <c r="N87" s="10">
        <f t="shared" si="23"/>
        <v>0</v>
      </c>
      <c r="O87" s="10">
        <f t="shared" si="24"/>
        <v>158</v>
      </c>
      <c r="P87" s="10">
        <f t="shared" si="25"/>
        <v>0</v>
      </c>
      <c r="Q87" s="14">
        <f t="shared" si="26"/>
        <v>139.672</v>
      </c>
      <c r="R87" s="1" t="s">
        <v>189</v>
      </c>
    </row>
    <row r="88" spans="1:18" s="1" customFormat="1" x14ac:dyDescent="0.2">
      <c r="A88" s="9" t="s">
        <v>151</v>
      </c>
      <c r="B88" s="1">
        <v>10339</v>
      </c>
      <c r="C88" s="4">
        <v>0.8</v>
      </c>
      <c r="D88" s="10">
        <f t="shared" si="19"/>
        <v>8271.2000000000007</v>
      </c>
      <c r="E88" s="7">
        <v>6.93E-2</v>
      </c>
      <c r="F88" s="7">
        <v>3.8600000000000002E-2</v>
      </c>
      <c r="G88" s="7">
        <v>0.76849999999999996</v>
      </c>
      <c r="H88" s="7">
        <v>7.2999999999999995E-2</v>
      </c>
      <c r="I88" s="16">
        <v>5</v>
      </c>
      <c r="J88" s="10">
        <f t="shared" si="27"/>
        <v>1375.665984</v>
      </c>
      <c r="K88" s="10">
        <f t="shared" si="20"/>
        <v>766.24396800000011</v>
      </c>
      <c r="L88" s="10">
        <f t="shared" si="21"/>
        <v>13806.287040000001</v>
      </c>
      <c r="M88" s="18">
        <f t="shared" si="22"/>
        <v>6552.7754880000002</v>
      </c>
      <c r="N88" s="10">
        <f t="shared" si="23"/>
        <v>573.19416000000001</v>
      </c>
      <c r="O88" s="10">
        <f t="shared" si="24"/>
        <v>319.26832000000007</v>
      </c>
      <c r="P88" s="10">
        <f t="shared" si="25"/>
        <v>5752.6196000000009</v>
      </c>
      <c r="Q88" s="14">
        <f t="shared" si="26"/>
        <v>2730.3231200000005</v>
      </c>
      <c r="R88" s="1" t="s">
        <v>186</v>
      </c>
    </row>
    <row r="89" spans="1:18" s="1" customFormat="1" x14ac:dyDescent="0.2">
      <c r="A89" s="9" t="s">
        <v>152</v>
      </c>
      <c r="B89" s="1">
        <v>5162</v>
      </c>
      <c r="C89" s="4">
        <v>0.8</v>
      </c>
      <c r="D89" s="10">
        <f t="shared" si="19"/>
        <v>4129.6000000000004</v>
      </c>
      <c r="E89" s="7">
        <v>6.93E-2</v>
      </c>
      <c r="F89" s="7">
        <v>3.8600000000000002E-2</v>
      </c>
      <c r="G89" s="7">
        <v>0.76849999999999996</v>
      </c>
      <c r="H89" s="7">
        <v>7.2999999999999995E-2</v>
      </c>
      <c r="I89" s="16">
        <v>5</v>
      </c>
      <c r="J89" s="10">
        <f t="shared" si="27"/>
        <v>686.83507200000008</v>
      </c>
      <c r="K89" s="10">
        <f t="shared" si="20"/>
        <v>382.56614400000007</v>
      </c>
      <c r="L89" s="10">
        <f t="shared" si="21"/>
        <v>6893.1283200000007</v>
      </c>
      <c r="M89" s="18">
        <f t="shared" si="22"/>
        <v>3271.6343040000006</v>
      </c>
      <c r="N89" s="10">
        <f t="shared" si="23"/>
        <v>286.18128000000002</v>
      </c>
      <c r="O89" s="10">
        <f t="shared" si="24"/>
        <v>159.40256000000002</v>
      </c>
      <c r="P89" s="10">
        <f t="shared" si="25"/>
        <v>2872.1368000000002</v>
      </c>
      <c r="Q89" s="14">
        <f t="shared" si="26"/>
        <v>1363.1809600000001</v>
      </c>
      <c r="R89" s="1" t="s">
        <v>186</v>
      </c>
    </row>
    <row r="90" spans="1:18" s="1" customFormat="1" x14ac:dyDescent="0.2">
      <c r="A90" s="9" t="s">
        <v>100</v>
      </c>
      <c r="B90" s="1">
        <v>90</v>
      </c>
      <c r="C90" s="4">
        <v>0.4</v>
      </c>
      <c r="D90" s="10">
        <f t="shared" si="19"/>
        <v>36</v>
      </c>
      <c r="E90" s="7">
        <v>0.26</v>
      </c>
      <c r="F90" s="7">
        <v>0.56999999999999995</v>
      </c>
      <c r="G90" s="7">
        <v>9.9099999999999994E-2</v>
      </c>
      <c r="H90" s="7">
        <v>6.8000000000000005E-2</v>
      </c>
      <c r="I90" s="16">
        <v>12</v>
      </c>
      <c r="J90" s="10">
        <f t="shared" si="27"/>
        <v>9.36</v>
      </c>
      <c r="K90" s="10">
        <f t="shared" si="20"/>
        <v>20.52</v>
      </c>
      <c r="L90" s="10">
        <f t="shared" si="21"/>
        <v>1.1195999999999997</v>
      </c>
      <c r="M90" s="18">
        <f t="shared" si="22"/>
        <v>22.195285200000001</v>
      </c>
      <c r="N90" s="10">
        <f t="shared" si="23"/>
        <v>9.36</v>
      </c>
      <c r="O90" s="10">
        <f t="shared" si="24"/>
        <v>20.52</v>
      </c>
      <c r="P90" s="10">
        <f t="shared" si="25"/>
        <v>1.1195999999999997</v>
      </c>
      <c r="Q90" s="14">
        <f t="shared" si="26"/>
        <v>22.195285200000001</v>
      </c>
      <c r="R90" s="1" t="s">
        <v>188</v>
      </c>
    </row>
    <row r="91" spans="1:18" s="1" customFormat="1" x14ac:dyDescent="0.2">
      <c r="A91" s="9" t="s">
        <v>95</v>
      </c>
      <c r="B91" s="1">
        <v>805</v>
      </c>
      <c r="C91" s="4">
        <v>1</v>
      </c>
      <c r="D91" s="10">
        <f t="shared" si="19"/>
        <v>805</v>
      </c>
      <c r="E91" s="7">
        <v>0.34499999999999997</v>
      </c>
      <c r="F91" s="7">
        <v>0.39500000000000002</v>
      </c>
      <c r="G91" s="7">
        <v>0.16</v>
      </c>
      <c r="H91" s="7">
        <v>8.5000000000000006E-2</v>
      </c>
      <c r="I91" s="16">
        <v>24</v>
      </c>
      <c r="J91" s="10">
        <f t="shared" si="27"/>
        <v>138.86249999999998</v>
      </c>
      <c r="K91" s="10">
        <f t="shared" si="20"/>
        <v>158.98750000000001</v>
      </c>
      <c r="L91" s="10">
        <f t="shared" si="21"/>
        <v>30.1875</v>
      </c>
      <c r="M91" s="18">
        <f t="shared" si="22"/>
        <v>205.96729999999999</v>
      </c>
      <c r="N91" s="10">
        <f t="shared" si="23"/>
        <v>277.72499999999997</v>
      </c>
      <c r="O91" s="10">
        <f t="shared" si="24"/>
        <v>317.97500000000002</v>
      </c>
      <c r="P91" s="10">
        <f t="shared" si="25"/>
        <v>60.375</v>
      </c>
      <c r="Q91" s="14">
        <f t="shared" si="26"/>
        <v>411.93459999999999</v>
      </c>
      <c r="R91" s="1" t="s">
        <v>184</v>
      </c>
    </row>
    <row r="92" spans="1:18" s="1" customFormat="1" x14ac:dyDescent="0.2">
      <c r="A92" s="9" t="s">
        <v>93</v>
      </c>
      <c r="B92" s="1">
        <v>25000</v>
      </c>
      <c r="C92" s="4">
        <v>0.75</v>
      </c>
      <c r="D92" s="10">
        <f t="shared" si="19"/>
        <v>18750</v>
      </c>
      <c r="E92" s="7">
        <v>2.2800000000000001E-2</v>
      </c>
      <c r="F92" s="7">
        <v>8.6E-3</v>
      </c>
      <c r="G92" s="7">
        <v>0.15720000000000001</v>
      </c>
      <c r="H92" s="7">
        <v>7.9000000000000008E-3</v>
      </c>
      <c r="I92" s="16">
        <v>7</v>
      </c>
      <c r="J92" s="10">
        <f t="shared" si="27"/>
        <v>732.85714285714289</v>
      </c>
      <c r="K92" s="10">
        <f t="shared" si="20"/>
        <v>276.42857142857144</v>
      </c>
      <c r="L92" s="10">
        <f t="shared" si="21"/>
        <v>4798.9285714285725</v>
      </c>
      <c r="M92" s="18">
        <f t="shared" si="22"/>
        <v>2385.1639285714291</v>
      </c>
      <c r="N92" s="10">
        <f t="shared" si="23"/>
        <v>427.5</v>
      </c>
      <c r="O92" s="10">
        <f t="shared" si="24"/>
        <v>161.25</v>
      </c>
      <c r="P92" s="10">
        <f t="shared" si="25"/>
        <v>2799.3750000000005</v>
      </c>
      <c r="Q92" s="14">
        <f t="shared" si="26"/>
        <v>1391.3456250000002</v>
      </c>
      <c r="R92" s="1" t="s">
        <v>183</v>
      </c>
    </row>
    <row r="93" spans="1:18" s="1" customFormat="1" x14ac:dyDescent="0.2">
      <c r="A93" s="9" t="s">
        <v>94</v>
      </c>
      <c r="B93" s="1">
        <v>20000</v>
      </c>
      <c r="C93" s="4">
        <v>0.75</v>
      </c>
      <c r="D93" s="10">
        <f t="shared" si="19"/>
        <v>15000</v>
      </c>
      <c r="E93" s="7">
        <v>1.4E-2</v>
      </c>
      <c r="F93" s="7">
        <v>4.0000000000000001E-3</v>
      </c>
      <c r="G93" s="7">
        <v>0.17399999999999999</v>
      </c>
      <c r="H93" s="7">
        <v>7.9000000000000008E-3</v>
      </c>
      <c r="I93" s="16">
        <v>12</v>
      </c>
      <c r="J93" s="10">
        <f t="shared" si="27"/>
        <v>210</v>
      </c>
      <c r="K93" s="10">
        <f t="shared" si="20"/>
        <v>60</v>
      </c>
      <c r="L93" s="10">
        <f t="shared" si="21"/>
        <v>2491.5</v>
      </c>
      <c r="M93" s="18">
        <f t="shared" si="22"/>
        <v>1098.5205000000001</v>
      </c>
      <c r="N93" s="10">
        <f t="shared" si="23"/>
        <v>210</v>
      </c>
      <c r="O93" s="10">
        <f t="shared" si="24"/>
        <v>60</v>
      </c>
      <c r="P93" s="10">
        <f t="shared" si="25"/>
        <v>2491.5</v>
      </c>
      <c r="Q93" s="14">
        <f t="shared" si="26"/>
        <v>1098.5205000000001</v>
      </c>
      <c r="R93" s="1" t="s">
        <v>183</v>
      </c>
    </row>
    <row r="94" spans="1:18" s="1" customFormat="1" x14ac:dyDescent="0.2">
      <c r="A94" s="9" t="s">
        <v>89</v>
      </c>
      <c r="B94" s="1">
        <v>900</v>
      </c>
      <c r="C94" s="4">
        <v>0.75</v>
      </c>
      <c r="D94" s="10">
        <f t="shared" si="19"/>
        <v>675</v>
      </c>
      <c r="E94" s="7">
        <v>0.13</v>
      </c>
      <c r="F94" s="7">
        <v>0.03</v>
      </c>
      <c r="G94" s="7">
        <v>0.8</v>
      </c>
      <c r="H94" s="7">
        <v>0.25</v>
      </c>
      <c r="I94" s="16">
        <v>12</v>
      </c>
      <c r="J94" s="10">
        <f t="shared" si="27"/>
        <v>87.75</v>
      </c>
      <c r="K94" s="10">
        <f t="shared" si="20"/>
        <v>20.25</v>
      </c>
      <c r="L94" s="10">
        <f t="shared" si="21"/>
        <v>371.25000000000006</v>
      </c>
      <c r="M94" s="18">
        <f t="shared" si="22"/>
        <v>195.53400000000002</v>
      </c>
      <c r="N94" s="10">
        <f t="shared" si="23"/>
        <v>87.75</v>
      </c>
      <c r="O94" s="10">
        <f t="shared" si="24"/>
        <v>20.25</v>
      </c>
      <c r="P94" s="10">
        <f t="shared" si="25"/>
        <v>371.25000000000006</v>
      </c>
      <c r="Q94" s="14">
        <f t="shared" si="26"/>
        <v>195.53400000000002</v>
      </c>
      <c r="R94" s="1" t="s">
        <v>184</v>
      </c>
    </row>
    <row r="95" spans="1:18" s="1" customFormat="1" x14ac:dyDescent="0.2">
      <c r="A95" s="1" t="s">
        <v>30</v>
      </c>
      <c r="B95" s="1">
        <v>1887</v>
      </c>
      <c r="C95" s="4">
        <v>0.75</v>
      </c>
      <c r="D95" s="10">
        <f t="shared" si="19"/>
        <v>1415.25</v>
      </c>
      <c r="E95" s="7">
        <v>0.11020000000000001</v>
      </c>
      <c r="F95" s="7">
        <v>4.2200000000000001E-2</v>
      </c>
      <c r="G95" s="7">
        <v>0.72850000000000004</v>
      </c>
      <c r="H95" s="7">
        <v>8.5000000000000006E-2</v>
      </c>
      <c r="I95" s="16">
        <v>3.5</v>
      </c>
      <c r="J95" s="10">
        <f t="shared" si="27"/>
        <v>534.7218857142858</v>
      </c>
      <c r="K95" s="10">
        <f t="shared" si="20"/>
        <v>204.76645714285718</v>
      </c>
      <c r="L95" s="10">
        <f t="shared" si="21"/>
        <v>3122.4458571428577</v>
      </c>
      <c r="M95" s="18">
        <f t="shared" si="22"/>
        <v>1596.3374646000004</v>
      </c>
      <c r="N95" s="10">
        <f t="shared" si="23"/>
        <v>155.96055000000001</v>
      </c>
      <c r="O95" s="10">
        <f t="shared" si="24"/>
        <v>59.723550000000003</v>
      </c>
      <c r="P95" s="10">
        <f t="shared" si="25"/>
        <v>910.71337500000016</v>
      </c>
      <c r="Q95" s="14">
        <f t="shared" si="26"/>
        <v>465.59842717500004</v>
      </c>
      <c r="R95" s="1" t="s">
        <v>186</v>
      </c>
    </row>
    <row r="96" spans="1:18" s="1" customFormat="1" x14ac:dyDescent="0.2">
      <c r="A96" s="9" t="s">
        <v>102</v>
      </c>
      <c r="B96" s="1">
        <v>900</v>
      </c>
      <c r="C96" s="4">
        <v>0.75</v>
      </c>
      <c r="D96" s="10">
        <f t="shared" si="19"/>
        <v>675</v>
      </c>
      <c r="E96" s="7">
        <v>2.5000000000000001E-2</v>
      </c>
      <c r="F96" s="7">
        <v>1E-3</v>
      </c>
      <c r="G96" s="7">
        <v>8.5000000000000006E-2</v>
      </c>
      <c r="H96" s="7">
        <v>4.8000000000000001E-2</v>
      </c>
      <c r="I96" s="16">
        <v>12</v>
      </c>
      <c r="J96" s="10">
        <f t="shared" si="27"/>
        <v>16.875</v>
      </c>
      <c r="K96" s="10">
        <f t="shared" si="20"/>
        <v>0.67500000000000016</v>
      </c>
      <c r="L96" s="10">
        <f t="shared" si="21"/>
        <v>24.975000000000005</v>
      </c>
      <c r="M96" s="18">
        <f t="shared" si="22"/>
        <v>16.792649999999998</v>
      </c>
      <c r="N96" s="10">
        <f t="shared" si="23"/>
        <v>16.875</v>
      </c>
      <c r="O96" s="10">
        <f t="shared" si="24"/>
        <v>0.67500000000000004</v>
      </c>
      <c r="P96" s="10">
        <f t="shared" si="25"/>
        <v>24.975000000000005</v>
      </c>
      <c r="Q96" s="14">
        <f t="shared" si="26"/>
        <v>16.792649999999998</v>
      </c>
      <c r="R96" s="1" t="s">
        <v>191</v>
      </c>
    </row>
    <row r="97" spans="1:18" s="1" customFormat="1" x14ac:dyDescent="0.2">
      <c r="A97" s="9" t="s">
        <v>109</v>
      </c>
      <c r="B97" s="1">
        <v>2240</v>
      </c>
      <c r="C97" s="4">
        <v>1</v>
      </c>
      <c r="D97" s="10">
        <f t="shared" si="19"/>
        <v>2240</v>
      </c>
      <c r="E97" s="7">
        <v>0.23860000000000001</v>
      </c>
      <c r="F97" s="7">
        <v>1.15E-2</v>
      </c>
      <c r="G97" s="7">
        <v>0.62619999999999998</v>
      </c>
      <c r="H97" s="7">
        <v>0.16300000000000001</v>
      </c>
      <c r="I97" s="16">
        <v>3.5</v>
      </c>
      <c r="J97" s="10">
        <f t="shared" si="27"/>
        <v>1832.4480000000003</v>
      </c>
      <c r="K97" s="10">
        <f t="shared" si="20"/>
        <v>88.320000000000007</v>
      </c>
      <c r="L97" s="10">
        <f t="shared" si="21"/>
        <v>3557.3759999999997</v>
      </c>
      <c r="M97" s="18">
        <f t="shared" si="22"/>
        <v>2163.936768</v>
      </c>
      <c r="N97" s="10">
        <f t="shared" si="23"/>
        <v>534.46400000000006</v>
      </c>
      <c r="O97" s="10">
        <f t="shared" si="24"/>
        <v>25.759999999999998</v>
      </c>
      <c r="P97" s="10">
        <f t="shared" si="25"/>
        <v>1037.568</v>
      </c>
      <c r="Q97" s="14">
        <f t="shared" si="26"/>
        <v>631.14822400000003</v>
      </c>
      <c r="R97" s="1" t="s">
        <v>184</v>
      </c>
    </row>
    <row r="98" spans="1:18" s="1" customFormat="1" x14ac:dyDescent="0.2">
      <c r="A98" s="9" t="s">
        <v>171</v>
      </c>
      <c r="B98" s="1">
        <v>300000</v>
      </c>
      <c r="C98" s="4">
        <v>0.9</v>
      </c>
      <c r="D98" s="10">
        <f t="shared" ref="D98:D129" si="28">B98*C98</f>
        <v>270000</v>
      </c>
      <c r="E98" s="7">
        <v>2.18E-2</v>
      </c>
      <c r="F98" s="7">
        <v>3.3999999999999998E-3</v>
      </c>
      <c r="G98" s="7">
        <v>3.2599999999999997E-2</v>
      </c>
      <c r="H98" s="7">
        <v>0.01</v>
      </c>
      <c r="I98" s="16">
        <v>12</v>
      </c>
      <c r="J98" s="10">
        <f t="shared" si="27"/>
        <v>5886</v>
      </c>
      <c r="K98" s="10">
        <f t="shared" ref="K98:K125" si="29">D98*F98*12/I98</f>
        <v>918</v>
      </c>
      <c r="L98" s="10">
        <f t="shared" ref="L98:L125" si="30">D98*(G98-H98)*12/I98</f>
        <v>6101.9999999999991</v>
      </c>
      <c r="M98" s="18">
        <f t="shared" ref="M98:M129" si="31">((J98*3870)+(K98*8840)+(L98*3870))/10000</f>
        <v>5450.8680000000004</v>
      </c>
      <c r="N98" s="10">
        <f t="shared" ref="N98:N125" si="32">D98*E98</f>
        <v>5886</v>
      </c>
      <c r="O98" s="10">
        <f t="shared" ref="O98:O125" si="33">D98*F98</f>
        <v>918</v>
      </c>
      <c r="P98" s="10">
        <f t="shared" ref="P98:P125" si="34">D98*(G98-H98)</f>
        <v>6101.9999999999991</v>
      </c>
      <c r="Q98" s="14">
        <f t="shared" ref="Q98:Q129" si="35">((N98*3870)+(O98*8840)+(P98*3870))/10000</f>
        <v>5450.8680000000004</v>
      </c>
      <c r="R98" s="1" t="s">
        <v>192</v>
      </c>
    </row>
    <row r="99" spans="1:18" s="1" customFormat="1" x14ac:dyDescent="0.2">
      <c r="A99" s="9" t="s">
        <v>82</v>
      </c>
      <c r="B99" s="1">
        <v>1255</v>
      </c>
      <c r="C99" s="4">
        <v>0.4</v>
      </c>
      <c r="D99" s="10">
        <f t="shared" si="28"/>
        <v>502</v>
      </c>
      <c r="E99" s="7">
        <v>0</v>
      </c>
      <c r="F99" s="7">
        <v>1</v>
      </c>
      <c r="G99" s="7">
        <v>0</v>
      </c>
      <c r="H99" s="7">
        <v>0</v>
      </c>
      <c r="I99" s="16">
        <v>5</v>
      </c>
      <c r="J99" s="10">
        <f t="shared" si="27"/>
        <v>0</v>
      </c>
      <c r="K99" s="10">
        <f t="shared" si="29"/>
        <v>1204.8</v>
      </c>
      <c r="L99" s="10">
        <f t="shared" si="30"/>
        <v>0</v>
      </c>
      <c r="M99" s="18">
        <f t="shared" si="31"/>
        <v>1065.0432000000001</v>
      </c>
      <c r="N99" s="10">
        <f t="shared" si="32"/>
        <v>0</v>
      </c>
      <c r="O99" s="10">
        <f t="shared" si="33"/>
        <v>502</v>
      </c>
      <c r="P99" s="10">
        <f t="shared" si="34"/>
        <v>0</v>
      </c>
      <c r="Q99" s="14">
        <f t="shared" si="35"/>
        <v>443.76799999999997</v>
      </c>
      <c r="R99" s="1" t="s">
        <v>191</v>
      </c>
    </row>
    <row r="100" spans="1:18" s="1" customFormat="1" x14ac:dyDescent="0.2">
      <c r="A100" s="1" t="s">
        <v>31</v>
      </c>
      <c r="B100" s="1">
        <v>2421</v>
      </c>
      <c r="C100" s="4">
        <v>0.75</v>
      </c>
      <c r="D100" s="10">
        <f t="shared" si="28"/>
        <v>1815.75</v>
      </c>
      <c r="E100" s="7">
        <v>0.16889999999999999</v>
      </c>
      <c r="F100" s="7">
        <v>6.9000000000000006E-2</v>
      </c>
      <c r="G100" s="7">
        <v>0.66269999999999996</v>
      </c>
      <c r="H100" s="7">
        <v>0.106</v>
      </c>
      <c r="I100" s="16">
        <v>3.5</v>
      </c>
      <c r="J100" s="10">
        <f t="shared" si="27"/>
        <v>1051.4748857142856</v>
      </c>
      <c r="K100" s="10">
        <f t="shared" si="29"/>
        <v>429.55457142857148</v>
      </c>
      <c r="L100" s="10">
        <f t="shared" si="30"/>
        <v>3465.6960857142853</v>
      </c>
      <c r="M100" s="18">
        <f t="shared" si="31"/>
        <v>2127.8714070857141</v>
      </c>
      <c r="N100" s="10">
        <f t="shared" si="32"/>
        <v>306.68017499999996</v>
      </c>
      <c r="O100" s="10">
        <f t="shared" si="33"/>
        <v>125.28675000000001</v>
      </c>
      <c r="P100" s="10">
        <f t="shared" si="34"/>
        <v>1010.8280249999999</v>
      </c>
      <c r="Q100" s="14">
        <f t="shared" si="35"/>
        <v>620.62916039999993</v>
      </c>
      <c r="R100" s="1" t="s">
        <v>186</v>
      </c>
    </row>
    <row r="101" spans="1:18" s="1" customFormat="1" x14ac:dyDescent="0.2">
      <c r="A101" s="9" t="s">
        <v>83</v>
      </c>
      <c r="B101" s="1">
        <v>8500</v>
      </c>
      <c r="C101" s="4">
        <v>0.75</v>
      </c>
      <c r="D101" s="10">
        <f t="shared" si="28"/>
        <v>6375</v>
      </c>
      <c r="E101" s="7">
        <v>1.7999999999999999E-2</v>
      </c>
      <c r="F101" s="7">
        <v>0.01</v>
      </c>
      <c r="G101" s="7">
        <v>0.11</v>
      </c>
      <c r="H101" s="7">
        <v>7.6E-3</v>
      </c>
      <c r="I101" s="16">
        <v>8</v>
      </c>
      <c r="J101" s="10">
        <f t="shared" si="27"/>
        <v>172.12499999999997</v>
      </c>
      <c r="K101" s="10">
        <f t="shared" si="29"/>
        <v>95.625</v>
      </c>
      <c r="L101" s="10">
        <f t="shared" si="30"/>
        <v>979.2</v>
      </c>
      <c r="M101" s="18">
        <f t="shared" si="31"/>
        <v>530.09527500000002</v>
      </c>
      <c r="N101" s="10">
        <f t="shared" si="32"/>
        <v>114.74999999999999</v>
      </c>
      <c r="O101" s="10">
        <f t="shared" si="33"/>
        <v>63.75</v>
      </c>
      <c r="P101" s="10">
        <f t="shared" si="34"/>
        <v>652.80000000000007</v>
      </c>
      <c r="Q101" s="14">
        <f t="shared" si="35"/>
        <v>353.39685000000003</v>
      </c>
      <c r="R101" s="1" t="s">
        <v>183</v>
      </c>
    </row>
    <row r="102" spans="1:18" s="1" customFormat="1" x14ac:dyDescent="0.2">
      <c r="A102" s="9" t="s">
        <v>153</v>
      </c>
      <c r="B102" s="1">
        <v>13450</v>
      </c>
      <c r="C102" s="4">
        <v>0.86</v>
      </c>
      <c r="D102" s="10">
        <f t="shared" si="28"/>
        <v>11567</v>
      </c>
      <c r="E102" s="7">
        <v>0.02</v>
      </c>
      <c r="F102" s="7">
        <v>1E-3</v>
      </c>
      <c r="G102" s="7">
        <v>7.0300000000000001E-2</v>
      </c>
      <c r="H102" s="7">
        <v>3.2000000000000001E-2</v>
      </c>
      <c r="I102" s="16">
        <v>5</v>
      </c>
      <c r="J102" s="10">
        <f t="shared" si="27"/>
        <v>555.21600000000001</v>
      </c>
      <c r="K102" s="10">
        <f t="shared" si="29"/>
        <v>27.7608</v>
      </c>
      <c r="L102" s="10">
        <f t="shared" si="30"/>
        <v>1063.23864</v>
      </c>
      <c r="M102" s="18">
        <f t="shared" si="31"/>
        <v>650.88249287999997</v>
      </c>
      <c r="N102" s="10">
        <f t="shared" si="32"/>
        <v>231.34</v>
      </c>
      <c r="O102" s="10">
        <f t="shared" si="33"/>
        <v>11.567</v>
      </c>
      <c r="P102" s="10">
        <f t="shared" si="34"/>
        <v>443.01609999999999</v>
      </c>
      <c r="Q102" s="14">
        <f t="shared" si="35"/>
        <v>271.20103870000003</v>
      </c>
      <c r="R102" s="1" t="s">
        <v>187</v>
      </c>
    </row>
    <row r="103" spans="1:18" s="1" customFormat="1" x14ac:dyDescent="0.2">
      <c r="A103" s="9" t="s">
        <v>154</v>
      </c>
      <c r="B103" s="1">
        <v>8400</v>
      </c>
      <c r="C103" s="4">
        <v>0.86</v>
      </c>
      <c r="D103" s="10">
        <f t="shared" si="28"/>
        <v>7224</v>
      </c>
      <c r="E103" s="7">
        <v>0.02</v>
      </c>
      <c r="F103" s="7">
        <v>1E-3</v>
      </c>
      <c r="G103" s="7">
        <v>7.0300000000000001E-2</v>
      </c>
      <c r="H103" s="7">
        <v>3.2000000000000001E-2</v>
      </c>
      <c r="I103" s="16">
        <v>2.5</v>
      </c>
      <c r="J103" s="10">
        <f t="shared" si="27"/>
        <v>693.50399999999991</v>
      </c>
      <c r="K103" s="10">
        <f t="shared" si="29"/>
        <v>34.675200000000004</v>
      </c>
      <c r="L103" s="10">
        <f t="shared" si="30"/>
        <v>1328.0601599999998</v>
      </c>
      <c r="M103" s="18">
        <f t="shared" si="31"/>
        <v>812.99820671999987</v>
      </c>
      <c r="N103" s="10">
        <f t="shared" si="32"/>
        <v>144.47999999999999</v>
      </c>
      <c r="O103" s="10">
        <f t="shared" si="33"/>
        <v>7.2240000000000002</v>
      </c>
      <c r="P103" s="10">
        <f t="shared" si="34"/>
        <v>276.67919999999998</v>
      </c>
      <c r="Q103" s="14">
        <f t="shared" si="35"/>
        <v>169.37462639999998</v>
      </c>
      <c r="R103" s="1" t="s">
        <v>187</v>
      </c>
    </row>
    <row r="104" spans="1:18" s="1" customFormat="1" x14ac:dyDescent="0.2">
      <c r="A104" s="1" t="s">
        <v>32</v>
      </c>
      <c r="B104" s="1">
        <v>1177</v>
      </c>
      <c r="C104" s="4">
        <v>1</v>
      </c>
      <c r="D104" s="10">
        <f t="shared" si="28"/>
        <v>1177</v>
      </c>
      <c r="E104" s="7">
        <v>0</v>
      </c>
      <c r="F104" s="7">
        <v>1</v>
      </c>
      <c r="G104" s="7">
        <v>0</v>
      </c>
      <c r="H104" s="7">
        <v>0</v>
      </c>
      <c r="I104" s="16">
        <v>12</v>
      </c>
      <c r="J104" s="10">
        <f t="shared" si="27"/>
        <v>0</v>
      </c>
      <c r="K104" s="10">
        <f t="shared" si="29"/>
        <v>1177</v>
      </c>
      <c r="L104" s="10">
        <f t="shared" si="30"/>
        <v>0</v>
      </c>
      <c r="M104" s="18">
        <f t="shared" si="31"/>
        <v>1040.4680000000001</v>
      </c>
      <c r="N104" s="10">
        <f t="shared" si="32"/>
        <v>0</v>
      </c>
      <c r="O104" s="10">
        <f t="shared" si="33"/>
        <v>1177</v>
      </c>
      <c r="P104" s="10">
        <f t="shared" si="34"/>
        <v>0</v>
      </c>
      <c r="Q104" s="14">
        <f t="shared" si="35"/>
        <v>1040.4680000000001</v>
      </c>
      <c r="R104" s="1" t="s">
        <v>189</v>
      </c>
    </row>
    <row r="105" spans="1:18" s="1" customFormat="1" x14ac:dyDescent="0.2">
      <c r="A105" s="9" t="s">
        <v>105</v>
      </c>
      <c r="B105" s="1">
        <v>56071</v>
      </c>
      <c r="C105" s="4">
        <v>0.9</v>
      </c>
      <c r="D105" s="10">
        <f t="shared" si="28"/>
        <v>50463.9</v>
      </c>
      <c r="E105" s="7">
        <v>1.0999999999999999E-2</v>
      </c>
      <c r="F105" s="7">
        <v>1E-3</v>
      </c>
      <c r="G105" s="7">
        <v>9.3399999999999997E-2</v>
      </c>
      <c r="H105" s="7">
        <v>1.7000000000000001E-2</v>
      </c>
      <c r="I105" s="16">
        <v>4</v>
      </c>
      <c r="J105" s="10">
        <f t="shared" si="27"/>
        <v>1665.3087</v>
      </c>
      <c r="K105" s="10">
        <f t="shared" si="29"/>
        <v>151.39170000000001</v>
      </c>
      <c r="L105" s="10">
        <f t="shared" si="30"/>
        <v>11566.32588</v>
      </c>
      <c r="M105" s="18">
        <f t="shared" si="31"/>
        <v>5254.4728452600002</v>
      </c>
      <c r="N105" s="10">
        <f t="shared" si="32"/>
        <v>555.10289999999998</v>
      </c>
      <c r="O105" s="10">
        <f t="shared" si="33"/>
        <v>50.463900000000002</v>
      </c>
      <c r="P105" s="10">
        <f t="shared" si="34"/>
        <v>3855.4419600000001</v>
      </c>
      <c r="Q105" s="14">
        <f t="shared" si="35"/>
        <v>1751.49094842</v>
      </c>
      <c r="R105" s="1" t="s">
        <v>187</v>
      </c>
    </row>
    <row r="106" spans="1:18" s="1" customFormat="1" x14ac:dyDescent="0.2">
      <c r="A106" s="9" t="s">
        <v>116</v>
      </c>
      <c r="B106" s="1">
        <v>15500</v>
      </c>
      <c r="C106" s="4">
        <v>1</v>
      </c>
      <c r="D106" s="10">
        <f t="shared" si="28"/>
        <v>15500</v>
      </c>
      <c r="E106" s="7">
        <v>1.4999999999999999E-2</v>
      </c>
      <c r="F106" s="7">
        <v>2E-3</v>
      </c>
      <c r="G106" s="7">
        <v>2.18E-2</v>
      </c>
      <c r="H106" s="7">
        <v>0.01</v>
      </c>
      <c r="I106" s="16">
        <v>2</v>
      </c>
      <c r="J106" s="10">
        <f t="shared" si="27"/>
        <v>1395</v>
      </c>
      <c r="K106" s="10">
        <f t="shared" si="29"/>
        <v>186</v>
      </c>
      <c r="L106" s="10">
        <f t="shared" si="30"/>
        <v>1097.4000000000001</v>
      </c>
      <c r="M106" s="18">
        <f t="shared" si="31"/>
        <v>1128.9828</v>
      </c>
      <c r="N106" s="10">
        <f t="shared" si="32"/>
        <v>232.5</v>
      </c>
      <c r="O106" s="10">
        <f t="shared" si="33"/>
        <v>31</v>
      </c>
      <c r="P106" s="10">
        <f t="shared" si="34"/>
        <v>182.9</v>
      </c>
      <c r="Q106" s="14">
        <f t="shared" si="35"/>
        <v>188.16380000000001</v>
      </c>
      <c r="R106" s="1" t="s">
        <v>187</v>
      </c>
    </row>
    <row r="107" spans="1:18" s="1" customFormat="1" x14ac:dyDescent="0.2">
      <c r="A107" s="1" t="s">
        <v>33</v>
      </c>
      <c r="B107" s="1">
        <v>3524</v>
      </c>
      <c r="C107" s="4">
        <v>1</v>
      </c>
      <c r="D107" s="10">
        <f t="shared" si="28"/>
        <v>3524</v>
      </c>
      <c r="E107" s="7">
        <v>0</v>
      </c>
      <c r="F107" s="7">
        <v>1</v>
      </c>
      <c r="G107" s="7">
        <v>0</v>
      </c>
      <c r="H107" s="7">
        <v>0</v>
      </c>
      <c r="I107" s="16">
        <v>12</v>
      </c>
      <c r="J107" s="10">
        <f t="shared" si="27"/>
        <v>0</v>
      </c>
      <c r="K107" s="10">
        <f t="shared" si="29"/>
        <v>3524</v>
      </c>
      <c r="L107" s="10">
        <f t="shared" si="30"/>
        <v>0</v>
      </c>
      <c r="M107" s="18">
        <f t="shared" si="31"/>
        <v>3115.2159999999999</v>
      </c>
      <c r="N107" s="10">
        <f t="shared" si="32"/>
        <v>0</v>
      </c>
      <c r="O107" s="10">
        <f t="shared" si="33"/>
        <v>3524</v>
      </c>
      <c r="P107" s="10">
        <f t="shared" si="34"/>
        <v>0</v>
      </c>
      <c r="Q107" s="14">
        <f t="shared" si="35"/>
        <v>3115.2159999999999</v>
      </c>
      <c r="R107" s="1" t="s">
        <v>189</v>
      </c>
    </row>
    <row r="108" spans="1:18" s="1" customFormat="1" x14ac:dyDescent="0.2">
      <c r="A108" s="1" t="s">
        <v>34</v>
      </c>
      <c r="B108" s="1">
        <v>418</v>
      </c>
      <c r="C108" s="4">
        <v>1</v>
      </c>
      <c r="D108" s="10">
        <f t="shared" si="28"/>
        <v>418</v>
      </c>
      <c r="E108" s="7">
        <v>0</v>
      </c>
      <c r="F108" s="7">
        <v>1</v>
      </c>
      <c r="G108" s="7">
        <v>0</v>
      </c>
      <c r="H108" s="7">
        <v>0</v>
      </c>
      <c r="I108" s="16">
        <v>12</v>
      </c>
      <c r="J108" s="10">
        <f t="shared" si="27"/>
        <v>0</v>
      </c>
      <c r="K108" s="10">
        <f t="shared" si="29"/>
        <v>418</v>
      </c>
      <c r="L108" s="10">
        <f t="shared" si="30"/>
        <v>0</v>
      </c>
      <c r="M108" s="18">
        <f t="shared" si="31"/>
        <v>369.512</v>
      </c>
      <c r="N108" s="10">
        <f t="shared" si="32"/>
        <v>0</v>
      </c>
      <c r="O108" s="10">
        <f t="shared" si="33"/>
        <v>418</v>
      </c>
      <c r="P108" s="10">
        <f t="shared" si="34"/>
        <v>0</v>
      </c>
      <c r="Q108" s="14">
        <f t="shared" si="35"/>
        <v>369.512</v>
      </c>
      <c r="R108" s="1" t="s">
        <v>189</v>
      </c>
    </row>
    <row r="109" spans="1:18" s="1" customFormat="1" x14ac:dyDescent="0.2">
      <c r="A109" s="1" t="s">
        <v>113</v>
      </c>
      <c r="B109" s="1">
        <v>25000</v>
      </c>
      <c r="C109" s="4">
        <v>0.85</v>
      </c>
      <c r="D109" s="10">
        <f t="shared" si="28"/>
        <v>21250</v>
      </c>
      <c r="E109" s="7">
        <v>1.2E-2</v>
      </c>
      <c r="F109" s="7">
        <v>3.0000000000000001E-3</v>
      </c>
      <c r="G109" s="7">
        <v>0.1799</v>
      </c>
      <c r="H109" s="7">
        <v>4.9000000000000002E-2</v>
      </c>
      <c r="I109" s="16">
        <v>4</v>
      </c>
      <c r="J109" s="10">
        <f t="shared" ref="J109:J125" si="36">D109*E109*12/I109</f>
        <v>765</v>
      </c>
      <c r="K109" s="10">
        <f t="shared" si="29"/>
        <v>191.25</v>
      </c>
      <c r="L109" s="10">
        <f t="shared" si="30"/>
        <v>8344.8750000000018</v>
      </c>
      <c r="M109" s="18">
        <f t="shared" si="31"/>
        <v>3694.5866250000008</v>
      </c>
      <c r="N109" s="10">
        <f t="shared" si="32"/>
        <v>255</v>
      </c>
      <c r="O109" s="10">
        <f t="shared" si="33"/>
        <v>63.75</v>
      </c>
      <c r="P109" s="10">
        <f t="shared" si="34"/>
        <v>2781.6250000000005</v>
      </c>
      <c r="Q109" s="14">
        <f t="shared" si="35"/>
        <v>1231.5288750000002</v>
      </c>
      <c r="R109" s="1" t="s">
        <v>183</v>
      </c>
    </row>
    <row r="110" spans="1:18" s="1" customFormat="1" x14ac:dyDescent="0.2">
      <c r="A110" s="1" t="s">
        <v>35</v>
      </c>
      <c r="B110" s="1">
        <v>3824</v>
      </c>
      <c r="C110" s="4">
        <v>0.7</v>
      </c>
      <c r="D110" s="10">
        <f t="shared" si="28"/>
        <v>2676.7999999999997</v>
      </c>
      <c r="E110" s="7">
        <v>0.25800000000000001</v>
      </c>
      <c r="F110" s="7">
        <v>0.4924</v>
      </c>
      <c r="G110" s="7">
        <v>0.1613</v>
      </c>
      <c r="H110" s="7">
        <v>8.5000000000000006E-2</v>
      </c>
      <c r="I110" s="16">
        <v>4</v>
      </c>
      <c r="J110" s="10">
        <f t="shared" si="36"/>
        <v>2071.8431999999998</v>
      </c>
      <c r="K110" s="10">
        <f t="shared" si="29"/>
        <v>3954.16896</v>
      </c>
      <c r="L110" s="10">
        <f t="shared" si="30"/>
        <v>612.71951999999987</v>
      </c>
      <c r="M110" s="18">
        <f t="shared" si="31"/>
        <v>4534.4111332800003</v>
      </c>
      <c r="N110" s="10">
        <f t="shared" si="32"/>
        <v>690.61439999999993</v>
      </c>
      <c r="O110" s="10">
        <f t="shared" si="33"/>
        <v>1318.0563199999999</v>
      </c>
      <c r="P110" s="10">
        <f t="shared" si="34"/>
        <v>204.23983999999996</v>
      </c>
      <c r="Q110" s="14">
        <f t="shared" si="35"/>
        <v>1511.47037776</v>
      </c>
      <c r="R110" s="1" t="s">
        <v>184</v>
      </c>
    </row>
    <row r="111" spans="1:18" s="1" customFormat="1" x14ac:dyDescent="0.2">
      <c r="A111" s="1" t="s">
        <v>36</v>
      </c>
      <c r="B111" s="1">
        <v>2292</v>
      </c>
      <c r="C111" s="4">
        <v>1</v>
      </c>
      <c r="D111" s="10">
        <f t="shared" si="28"/>
        <v>2292</v>
      </c>
      <c r="E111" s="7">
        <v>0.2455</v>
      </c>
      <c r="F111" s="7">
        <v>1.1599999999999999E-2</v>
      </c>
      <c r="G111" s="7">
        <v>0.60370000000000001</v>
      </c>
      <c r="H111" s="7">
        <v>0.255</v>
      </c>
      <c r="I111" s="16">
        <v>3</v>
      </c>
      <c r="J111" s="10">
        <f t="shared" si="36"/>
        <v>2250.7440000000001</v>
      </c>
      <c r="K111" s="10">
        <f t="shared" si="29"/>
        <v>106.3488</v>
      </c>
      <c r="L111" s="10">
        <f t="shared" si="30"/>
        <v>3196.8816000000002</v>
      </c>
      <c r="M111" s="18">
        <f t="shared" si="31"/>
        <v>2202.2434464000003</v>
      </c>
      <c r="N111" s="10">
        <f t="shared" si="32"/>
        <v>562.68600000000004</v>
      </c>
      <c r="O111" s="10">
        <f t="shared" si="33"/>
        <v>26.587199999999999</v>
      </c>
      <c r="P111" s="10">
        <f t="shared" si="34"/>
        <v>799.22040000000004</v>
      </c>
      <c r="Q111" s="14">
        <f t="shared" si="35"/>
        <v>550.56086160000007</v>
      </c>
      <c r="R111" s="1" t="s">
        <v>184</v>
      </c>
    </row>
    <row r="112" spans="1:18" s="1" customFormat="1" x14ac:dyDescent="0.2">
      <c r="A112" s="1" t="s">
        <v>179</v>
      </c>
      <c r="B112" s="1">
        <v>5828</v>
      </c>
      <c r="C112" s="4">
        <v>0.94</v>
      </c>
      <c r="D112" s="10">
        <f t="shared" si="28"/>
        <v>5478.32</v>
      </c>
      <c r="E112" s="7">
        <v>2.8000000000000001E-2</v>
      </c>
      <c r="F112" s="7">
        <v>2E-3</v>
      </c>
      <c r="G112" s="7">
        <v>7.5499999999999998E-2</v>
      </c>
      <c r="H112" s="7">
        <v>2.5000000000000001E-2</v>
      </c>
      <c r="I112" s="16">
        <v>2.5</v>
      </c>
      <c r="J112" s="10">
        <f t="shared" si="36"/>
        <v>736.28620799999987</v>
      </c>
      <c r="K112" s="10">
        <f t="shared" si="29"/>
        <v>52.591872000000002</v>
      </c>
      <c r="L112" s="10">
        <f t="shared" si="30"/>
        <v>1327.9447679999998</v>
      </c>
      <c r="M112" s="18">
        <f t="shared" si="31"/>
        <v>845.3486025599999</v>
      </c>
      <c r="N112" s="10">
        <f t="shared" si="32"/>
        <v>153.39295999999999</v>
      </c>
      <c r="O112" s="10">
        <f t="shared" si="33"/>
        <v>10.95664</v>
      </c>
      <c r="P112" s="10">
        <f t="shared" si="34"/>
        <v>276.65515999999997</v>
      </c>
      <c r="Q112" s="14">
        <f t="shared" si="35"/>
        <v>176.11429219999997</v>
      </c>
      <c r="R112" s="1" t="s">
        <v>184</v>
      </c>
    </row>
    <row r="113" spans="1:18" s="1" customFormat="1" x14ac:dyDescent="0.2">
      <c r="A113" s="9" t="s">
        <v>37</v>
      </c>
      <c r="B113" s="1">
        <v>11414</v>
      </c>
      <c r="C113" s="4">
        <v>1</v>
      </c>
      <c r="D113" s="10">
        <f t="shared" si="28"/>
        <v>11414</v>
      </c>
      <c r="E113" s="7">
        <v>5.4199999999999998E-2</v>
      </c>
      <c r="F113" s="7">
        <v>4.0000000000000001E-3</v>
      </c>
      <c r="G113" s="7">
        <v>0.14449999999999999</v>
      </c>
      <c r="H113" s="7">
        <v>5.0999999999999997E-2</v>
      </c>
      <c r="I113" s="16">
        <v>2.5</v>
      </c>
      <c r="J113" s="10">
        <f t="shared" si="36"/>
        <v>2969.4662399999997</v>
      </c>
      <c r="K113" s="10">
        <f t="shared" si="29"/>
        <v>219.14879999999999</v>
      </c>
      <c r="L113" s="10">
        <f t="shared" si="30"/>
        <v>5122.6032000000005</v>
      </c>
      <c r="M113" s="18">
        <f t="shared" si="31"/>
        <v>3325.3584124800004</v>
      </c>
      <c r="N113" s="10">
        <f t="shared" si="32"/>
        <v>618.63879999999995</v>
      </c>
      <c r="O113" s="10">
        <f t="shared" si="33"/>
        <v>45.655999999999999</v>
      </c>
      <c r="P113" s="10">
        <f t="shared" si="34"/>
        <v>1067.2090000000001</v>
      </c>
      <c r="Q113" s="14">
        <f t="shared" si="35"/>
        <v>692.78300260000003</v>
      </c>
      <c r="R113" s="1" t="s">
        <v>187</v>
      </c>
    </row>
    <row r="114" spans="1:18" s="1" customFormat="1" x14ac:dyDescent="0.2">
      <c r="A114" s="1" t="s">
        <v>178</v>
      </c>
      <c r="B114" s="1">
        <v>30719</v>
      </c>
      <c r="C114" s="4">
        <v>1</v>
      </c>
      <c r="D114" s="10">
        <f t="shared" si="28"/>
        <v>30719</v>
      </c>
      <c r="E114" s="7">
        <v>8.6E-3</v>
      </c>
      <c r="F114" s="7">
        <v>1.6999999999999999E-3</v>
      </c>
      <c r="G114" s="7">
        <v>4.6399999999999997E-2</v>
      </c>
      <c r="H114" s="7">
        <v>1.7000000000000001E-2</v>
      </c>
      <c r="I114" s="16">
        <v>3</v>
      </c>
      <c r="J114" s="10">
        <f t="shared" si="36"/>
        <v>1056.7336</v>
      </c>
      <c r="K114" s="10">
        <f t="shared" si="29"/>
        <v>208.88919999999999</v>
      </c>
      <c r="L114" s="10">
        <f t="shared" si="30"/>
        <v>3612.5543999999995</v>
      </c>
      <c r="M114" s="18">
        <f t="shared" si="31"/>
        <v>1991.6725088000001</v>
      </c>
      <c r="N114" s="10">
        <f t="shared" si="32"/>
        <v>264.18340000000001</v>
      </c>
      <c r="O114" s="10">
        <f t="shared" si="33"/>
        <v>52.222299999999997</v>
      </c>
      <c r="P114" s="10">
        <f t="shared" si="34"/>
        <v>903.13859999999988</v>
      </c>
      <c r="Q114" s="14">
        <f t="shared" si="35"/>
        <v>497.91812720000001</v>
      </c>
      <c r="R114" s="1" t="s">
        <v>187</v>
      </c>
    </row>
    <row r="115" spans="1:18" s="1" customFormat="1" x14ac:dyDescent="0.2">
      <c r="A115" s="9" t="s">
        <v>155</v>
      </c>
      <c r="B115" s="1">
        <v>2500</v>
      </c>
      <c r="C115" s="4">
        <v>1</v>
      </c>
      <c r="D115" s="10">
        <f t="shared" si="28"/>
        <v>2500</v>
      </c>
      <c r="E115" s="7">
        <v>0.217</v>
      </c>
      <c r="F115" s="7">
        <v>1.49E-2</v>
      </c>
      <c r="G115" s="7">
        <v>0.62780000000000002</v>
      </c>
      <c r="H115" s="7">
        <v>0.15</v>
      </c>
      <c r="I115" s="16">
        <v>7</v>
      </c>
      <c r="J115" s="10">
        <f t="shared" si="36"/>
        <v>930</v>
      </c>
      <c r="K115" s="10">
        <f t="shared" si="29"/>
        <v>63.857142857142854</v>
      </c>
      <c r="L115" s="10">
        <f t="shared" si="30"/>
        <v>2047.7142857142858</v>
      </c>
      <c r="M115" s="18">
        <f t="shared" si="31"/>
        <v>1208.825142857143</v>
      </c>
      <c r="N115" s="10">
        <f t="shared" si="32"/>
        <v>542.5</v>
      </c>
      <c r="O115" s="10">
        <f t="shared" si="33"/>
        <v>37.25</v>
      </c>
      <c r="P115" s="10">
        <f t="shared" si="34"/>
        <v>1194.5</v>
      </c>
      <c r="Q115" s="14">
        <f t="shared" si="35"/>
        <v>705.14800000000002</v>
      </c>
      <c r="R115" s="1" t="s">
        <v>184</v>
      </c>
    </row>
    <row r="116" spans="1:18" s="1" customFormat="1" x14ac:dyDescent="0.2">
      <c r="A116" s="9" t="s">
        <v>156</v>
      </c>
      <c r="B116" s="1">
        <v>769</v>
      </c>
      <c r="C116" s="4">
        <v>1</v>
      </c>
      <c r="D116" s="10">
        <f t="shared" si="28"/>
        <v>769</v>
      </c>
      <c r="E116" s="7">
        <v>0.217</v>
      </c>
      <c r="F116" s="7">
        <v>1.49E-2</v>
      </c>
      <c r="G116" s="7">
        <v>0.62780000000000002</v>
      </c>
      <c r="H116" s="7">
        <v>0.15</v>
      </c>
      <c r="I116" s="16">
        <v>7</v>
      </c>
      <c r="J116" s="10">
        <f t="shared" si="36"/>
        <v>286.06799999999998</v>
      </c>
      <c r="K116" s="10">
        <f t="shared" si="29"/>
        <v>19.642457142857143</v>
      </c>
      <c r="L116" s="10">
        <f t="shared" si="30"/>
        <v>629.87691428571429</v>
      </c>
      <c r="M116" s="18">
        <f t="shared" si="31"/>
        <v>371.83461394285712</v>
      </c>
      <c r="N116" s="10">
        <f t="shared" si="32"/>
        <v>166.87299999999999</v>
      </c>
      <c r="O116" s="10">
        <f t="shared" si="33"/>
        <v>11.4581</v>
      </c>
      <c r="P116" s="10">
        <f t="shared" si="34"/>
        <v>367.4282</v>
      </c>
      <c r="Q116" s="14">
        <f t="shared" si="35"/>
        <v>216.90352480000001</v>
      </c>
      <c r="R116" s="1" t="s">
        <v>184</v>
      </c>
    </row>
    <row r="117" spans="1:18" s="1" customFormat="1" x14ac:dyDescent="0.2">
      <c r="A117" s="9" t="s">
        <v>78</v>
      </c>
      <c r="B117" s="1">
        <v>1200</v>
      </c>
      <c r="C117" s="4">
        <v>1</v>
      </c>
      <c r="D117" s="10">
        <f t="shared" si="28"/>
        <v>1200</v>
      </c>
      <c r="E117" s="7">
        <v>0.122</v>
      </c>
      <c r="F117" s="7">
        <v>0.73199999999999998</v>
      </c>
      <c r="G117" s="7">
        <v>0.06</v>
      </c>
      <c r="H117" s="7">
        <v>2.3E-2</v>
      </c>
      <c r="I117" s="16">
        <v>12</v>
      </c>
      <c r="J117" s="10">
        <f t="shared" si="36"/>
        <v>146.4</v>
      </c>
      <c r="K117" s="10">
        <f t="shared" si="29"/>
        <v>878.4</v>
      </c>
      <c r="L117" s="10">
        <f t="shared" si="30"/>
        <v>44.4</v>
      </c>
      <c r="M117" s="18">
        <f t="shared" si="31"/>
        <v>850.34519999999998</v>
      </c>
      <c r="N117" s="10">
        <f t="shared" si="32"/>
        <v>146.4</v>
      </c>
      <c r="O117" s="10">
        <f t="shared" si="33"/>
        <v>878.4</v>
      </c>
      <c r="P117" s="10">
        <f t="shared" si="34"/>
        <v>44.4</v>
      </c>
      <c r="Q117" s="14">
        <f t="shared" si="35"/>
        <v>850.34519999999998</v>
      </c>
      <c r="R117" s="1" t="s">
        <v>185</v>
      </c>
    </row>
    <row r="118" spans="1:18" s="1" customFormat="1" ht="12.75" customHeight="1" x14ac:dyDescent="0.2">
      <c r="A118" s="9" t="s">
        <v>76</v>
      </c>
      <c r="B118">
        <v>1783</v>
      </c>
      <c r="C118" s="4">
        <v>0.53</v>
      </c>
      <c r="D118" s="10">
        <f t="shared" si="28"/>
        <v>944.99</v>
      </c>
      <c r="E118" s="7">
        <v>0.20269999999999999</v>
      </c>
      <c r="F118" s="7">
        <v>0.45390000000000003</v>
      </c>
      <c r="G118" s="7">
        <v>0.27510000000000001</v>
      </c>
      <c r="H118" s="7">
        <v>0.10299999999999999</v>
      </c>
      <c r="I118" s="16">
        <v>12</v>
      </c>
      <c r="J118" s="10">
        <f t="shared" si="36"/>
        <v>191.54947300000001</v>
      </c>
      <c r="K118" s="10">
        <f t="shared" si="29"/>
        <v>428.93096100000002</v>
      </c>
      <c r="L118" s="10">
        <f t="shared" si="30"/>
        <v>162.63277900000003</v>
      </c>
      <c r="M118" s="18">
        <f t="shared" si="31"/>
        <v>516.24350104799998</v>
      </c>
      <c r="N118" s="10">
        <f t="shared" si="32"/>
        <v>191.54947300000001</v>
      </c>
      <c r="O118" s="10">
        <f t="shared" si="33"/>
        <v>428.93096100000002</v>
      </c>
      <c r="P118" s="10">
        <f t="shared" si="34"/>
        <v>162.63277900000003</v>
      </c>
      <c r="Q118" s="14">
        <f t="shared" si="35"/>
        <v>516.24350104799998</v>
      </c>
      <c r="R118" s="1" t="s">
        <v>185</v>
      </c>
    </row>
    <row r="119" spans="1:18" s="2" customFormat="1" x14ac:dyDescent="0.2">
      <c r="A119" s="1" t="s">
        <v>38</v>
      </c>
      <c r="B119" s="1">
        <v>6720</v>
      </c>
      <c r="C119" s="4">
        <v>0.65</v>
      </c>
      <c r="D119" s="10">
        <f t="shared" si="28"/>
        <v>4368</v>
      </c>
      <c r="E119" s="7">
        <v>1.2999999999999999E-2</v>
      </c>
      <c r="F119" s="7">
        <v>3.7000000000000002E-3</v>
      </c>
      <c r="G119" s="7">
        <v>0.31890000000000002</v>
      </c>
      <c r="H119" s="7">
        <v>2.3E-2</v>
      </c>
      <c r="I119" s="16">
        <v>12</v>
      </c>
      <c r="J119" s="10">
        <f t="shared" si="36"/>
        <v>56.783999999999999</v>
      </c>
      <c r="K119" s="10">
        <f t="shared" si="29"/>
        <v>16.1616</v>
      </c>
      <c r="L119" s="10">
        <f t="shared" si="30"/>
        <v>1292.4911999999999</v>
      </c>
      <c r="M119" s="18">
        <f t="shared" si="31"/>
        <v>536.45635679999998</v>
      </c>
      <c r="N119" s="10">
        <f t="shared" si="32"/>
        <v>56.783999999999999</v>
      </c>
      <c r="O119" s="10">
        <f t="shared" si="33"/>
        <v>16.1616</v>
      </c>
      <c r="P119" s="10">
        <f t="shared" si="34"/>
        <v>1292.4911999999999</v>
      </c>
      <c r="Q119" s="14">
        <f t="shared" si="35"/>
        <v>536.45635679999998</v>
      </c>
      <c r="R119" s="2" t="s">
        <v>188</v>
      </c>
    </row>
    <row r="120" spans="1:18" s="2" customFormat="1" x14ac:dyDescent="0.2">
      <c r="A120" s="1" t="s">
        <v>39</v>
      </c>
      <c r="B120" s="1">
        <v>28000</v>
      </c>
      <c r="C120" s="4">
        <v>0.75</v>
      </c>
      <c r="D120" s="10">
        <f t="shared" si="28"/>
        <v>21000</v>
      </c>
      <c r="E120" s="7">
        <v>2.0199999999999999E-2</v>
      </c>
      <c r="F120" s="7">
        <v>8.9999999999999998E-4</v>
      </c>
      <c r="G120" s="7">
        <v>0.17469999999999999</v>
      </c>
      <c r="H120" s="7">
        <v>2.1999999999999999E-2</v>
      </c>
      <c r="I120" s="16">
        <v>4</v>
      </c>
      <c r="J120" s="10">
        <f t="shared" si="36"/>
        <v>1272.5999999999999</v>
      </c>
      <c r="K120" s="10">
        <f t="shared" si="29"/>
        <v>56.699999999999996</v>
      </c>
      <c r="L120" s="10">
        <f t="shared" si="30"/>
        <v>9620.1</v>
      </c>
      <c r="M120" s="18">
        <f t="shared" si="31"/>
        <v>4265.5977000000003</v>
      </c>
      <c r="N120" s="10">
        <f t="shared" si="32"/>
        <v>424.2</v>
      </c>
      <c r="O120" s="10">
        <f t="shared" si="33"/>
        <v>18.899999999999999</v>
      </c>
      <c r="P120" s="10">
        <f t="shared" si="34"/>
        <v>3206.7000000000003</v>
      </c>
      <c r="Q120" s="14">
        <f t="shared" si="35"/>
        <v>1421.8659000000002</v>
      </c>
      <c r="R120" s="2" t="s">
        <v>183</v>
      </c>
    </row>
    <row r="121" spans="1:18" x14ac:dyDescent="0.2">
      <c r="A121" s="1" t="s">
        <v>41</v>
      </c>
      <c r="B121" s="1">
        <v>100000</v>
      </c>
      <c r="C121" s="4">
        <v>0.7</v>
      </c>
      <c r="D121" s="10">
        <f t="shared" si="28"/>
        <v>70000</v>
      </c>
      <c r="E121" s="7">
        <v>0.01</v>
      </c>
      <c r="F121" s="7">
        <v>1E-3</v>
      </c>
      <c r="G121" s="7">
        <v>6.5000000000000002E-2</v>
      </c>
      <c r="H121" s="7">
        <v>5.0000000000000001E-3</v>
      </c>
      <c r="I121" s="16">
        <v>4</v>
      </c>
      <c r="J121" s="10">
        <f t="shared" si="36"/>
        <v>2100</v>
      </c>
      <c r="K121" s="10">
        <f t="shared" si="29"/>
        <v>210</v>
      </c>
      <c r="L121" s="10">
        <f t="shared" si="30"/>
        <v>12600</v>
      </c>
      <c r="M121" s="18">
        <f t="shared" si="31"/>
        <v>5874.54</v>
      </c>
      <c r="N121" s="10">
        <f t="shared" si="32"/>
        <v>700</v>
      </c>
      <c r="O121" s="10">
        <f t="shared" si="33"/>
        <v>70</v>
      </c>
      <c r="P121" s="10">
        <f t="shared" si="34"/>
        <v>4200</v>
      </c>
      <c r="Q121" s="14">
        <f t="shared" si="35"/>
        <v>1958.18</v>
      </c>
      <c r="R121" s="1" t="s">
        <v>187</v>
      </c>
    </row>
    <row r="122" spans="1:18" s="1" customFormat="1" x14ac:dyDescent="0.2">
      <c r="A122" s="1" t="s">
        <v>40</v>
      </c>
      <c r="B122" s="1">
        <v>21056</v>
      </c>
      <c r="C122" s="4">
        <v>0.7</v>
      </c>
      <c r="D122" s="10">
        <f t="shared" si="28"/>
        <v>14739.199999999999</v>
      </c>
      <c r="E122" s="7">
        <v>0.01</v>
      </c>
      <c r="F122" s="7">
        <v>1E-3</v>
      </c>
      <c r="G122" s="7">
        <v>6.5000000000000002E-2</v>
      </c>
      <c r="H122" s="7">
        <v>5.0000000000000001E-3</v>
      </c>
      <c r="I122" s="16">
        <v>3</v>
      </c>
      <c r="J122" s="10">
        <f t="shared" si="36"/>
        <v>589.56799999999998</v>
      </c>
      <c r="K122" s="10">
        <f t="shared" si="29"/>
        <v>58.956799999999994</v>
      </c>
      <c r="L122" s="10">
        <f t="shared" si="30"/>
        <v>3537.4079999999999</v>
      </c>
      <c r="M122" s="18">
        <f t="shared" si="31"/>
        <v>1649.2575231999999</v>
      </c>
      <c r="N122" s="10">
        <f t="shared" si="32"/>
        <v>147.392</v>
      </c>
      <c r="O122" s="10">
        <f t="shared" si="33"/>
        <v>14.739199999999999</v>
      </c>
      <c r="P122" s="10">
        <f t="shared" si="34"/>
        <v>884.35199999999998</v>
      </c>
      <c r="Q122" s="14">
        <f t="shared" si="35"/>
        <v>412.31438079999998</v>
      </c>
      <c r="R122" s="1" t="s">
        <v>187</v>
      </c>
    </row>
    <row r="123" spans="1:18" x14ac:dyDescent="0.2">
      <c r="A123" s="1" t="s">
        <v>43</v>
      </c>
      <c r="B123" s="1">
        <v>4000</v>
      </c>
      <c r="C123" s="4">
        <v>0.55000000000000004</v>
      </c>
      <c r="D123" s="10">
        <f t="shared" si="28"/>
        <v>2200</v>
      </c>
      <c r="E123" s="7">
        <v>0.30230000000000001</v>
      </c>
      <c r="F123" s="7">
        <v>0.49049999999999999</v>
      </c>
      <c r="G123" s="7">
        <v>0.1071</v>
      </c>
      <c r="H123" s="7">
        <v>0.06</v>
      </c>
      <c r="I123" s="16">
        <v>4</v>
      </c>
      <c r="J123" s="10">
        <f t="shared" si="36"/>
        <v>1995.1800000000003</v>
      </c>
      <c r="K123" s="10">
        <f t="shared" si="29"/>
        <v>3237.2999999999997</v>
      </c>
      <c r="L123" s="10">
        <f t="shared" si="30"/>
        <v>310.86</v>
      </c>
      <c r="M123" s="18">
        <f t="shared" si="31"/>
        <v>3754.2106799999997</v>
      </c>
      <c r="N123" s="10">
        <f t="shared" si="32"/>
        <v>665.06000000000006</v>
      </c>
      <c r="O123" s="10">
        <f t="shared" si="33"/>
        <v>1079.0999999999999</v>
      </c>
      <c r="P123" s="10">
        <f t="shared" si="34"/>
        <v>103.62</v>
      </c>
      <c r="Q123" s="14">
        <f t="shared" si="35"/>
        <v>1251.40356</v>
      </c>
      <c r="R123" s="1" t="s">
        <v>191</v>
      </c>
    </row>
    <row r="124" spans="1:18" x14ac:dyDescent="0.2">
      <c r="A124" s="1" t="s">
        <v>42</v>
      </c>
      <c r="B124" s="1">
        <v>650</v>
      </c>
      <c r="C124" s="4">
        <v>0.74</v>
      </c>
      <c r="D124" s="10">
        <f t="shared" si="28"/>
        <v>481</v>
      </c>
      <c r="E124" s="7">
        <v>0.30230000000000001</v>
      </c>
      <c r="F124" s="7">
        <v>0.49049999999999999</v>
      </c>
      <c r="G124" s="7">
        <v>0.1071</v>
      </c>
      <c r="H124" s="7">
        <v>0.06</v>
      </c>
      <c r="I124" s="16">
        <v>3</v>
      </c>
      <c r="J124" s="10">
        <f t="shared" si="36"/>
        <v>581.62520000000006</v>
      </c>
      <c r="K124" s="10">
        <f t="shared" si="29"/>
        <v>943.72200000000009</v>
      </c>
      <c r="L124" s="10">
        <f t="shared" si="30"/>
        <v>90.620400000000004</v>
      </c>
      <c r="M124" s="18">
        <f t="shared" si="31"/>
        <v>1094.4092952000001</v>
      </c>
      <c r="N124" s="10">
        <f t="shared" si="32"/>
        <v>145.40630000000002</v>
      </c>
      <c r="O124" s="10">
        <f t="shared" si="33"/>
        <v>235.93049999999999</v>
      </c>
      <c r="P124" s="10">
        <f t="shared" si="34"/>
        <v>22.655100000000001</v>
      </c>
      <c r="Q124" s="14">
        <f t="shared" si="35"/>
        <v>273.60232380000002</v>
      </c>
      <c r="R124" s="1" t="s">
        <v>191</v>
      </c>
    </row>
    <row r="125" spans="1:18" s="2" customFormat="1" x14ac:dyDescent="0.2">
      <c r="A125" s="1" t="s">
        <v>45</v>
      </c>
      <c r="B125" s="1">
        <v>368</v>
      </c>
      <c r="C125" s="4">
        <v>1</v>
      </c>
      <c r="D125" s="10">
        <f t="shared" si="28"/>
        <v>368</v>
      </c>
      <c r="E125" s="7">
        <v>0</v>
      </c>
      <c r="F125" s="7">
        <v>1</v>
      </c>
      <c r="G125" s="7">
        <v>0</v>
      </c>
      <c r="H125" s="7">
        <v>0</v>
      </c>
      <c r="I125" s="16">
        <v>3</v>
      </c>
      <c r="J125" s="10">
        <f t="shared" si="36"/>
        <v>0</v>
      </c>
      <c r="K125" s="10">
        <f t="shared" si="29"/>
        <v>1472</v>
      </c>
      <c r="L125" s="10">
        <f t="shared" si="30"/>
        <v>0</v>
      </c>
      <c r="M125" s="18">
        <f t="shared" si="31"/>
        <v>1301.248</v>
      </c>
      <c r="N125" s="10">
        <f t="shared" si="32"/>
        <v>0</v>
      </c>
      <c r="O125" s="10">
        <f t="shared" si="33"/>
        <v>368</v>
      </c>
      <c r="P125" s="10">
        <f t="shared" si="34"/>
        <v>0</v>
      </c>
      <c r="Q125" s="14">
        <f t="shared" si="35"/>
        <v>325.31200000000001</v>
      </c>
      <c r="R125" s="1" t="s">
        <v>189</v>
      </c>
    </row>
    <row r="126" spans="1:18" s="1" customFormat="1" x14ac:dyDescent="0.2">
      <c r="A126" s="1" t="s">
        <v>44</v>
      </c>
      <c r="B126" s="1">
        <v>100000</v>
      </c>
      <c r="C126" s="4">
        <v>0.72199999999999998</v>
      </c>
      <c r="D126" s="10">
        <f t="shared" si="28"/>
        <v>72200</v>
      </c>
      <c r="H126" s="7">
        <v>0</v>
      </c>
      <c r="I126" s="16">
        <v>4</v>
      </c>
      <c r="J126" s="10">
        <v>4095</v>
      </c>
      <c r="K126" s="10">
        <v>3447</v>
      </c>
      <c r="L126" s="10">
        <v>12911</v>
      </c>
      <c r="M126" s="18">
        <f t="shared" si="31"/>
        <v>9628.4699999999993</v>
      </c>
      <c r="N126" s="10">
        <v>1365</v>
      </c>
      <c r="O126" s="10">
        <v>1149</v>
      </c>
      <c r="P126" s="10">
        <v>4304</v>
      </c>
      <c r="Q126" s="14">
        <f t="shared" si="35"/>
        <v>3209.6190000000001</v>
      </c>
      <c r="R126" s="1" t="s">
        <v>187</v>
      </c>
    </row>
    <row r="127" spans="1:18" s="1" customFormat="1" x14ac:dyDescent="0.2">
      <c r="A127" s="1" t="s">
        <v>46</v>
      </c>
      <c r="B127" s="1">
        <v>1800</v>
      </c>
      <c r="C127" s="4">
        <v>1</v>
      </c>
      <c r="D127" s="10">
        <f t="shared" si="28"/>
        <v>1800</v>
      </c>
      <c r="E127" s="7">
        <v>0.14119999999999999</v>
      </c>
      <c r="F127" s="7">
        <v>6.0699999999999997E-2</v>
      </c>
      <c r="G127" s="7">
        <v>0.64159999999999995</v>
      </c>
      <c r="H127" s="7">
        <v>7.0000000000000007E-2</v>
      </c>
      <c r="I127" s="16">
        <v>4</v>
      </c>
      <c r="J127" s="10">
        <f t="shared" ref="J127:J158" si="37">D127*E127*12/I127</f>
        <v>762.48</v>
      </c>
      <c r="K127" s="10">
        <f t="shared" ref="K127:K158" si="38">D127*F127*12/I127</f>
        <v>327.78</v>
      </c>
      <c r="L127" s="10">
        <f t="shared" ref="L127:L158" si="39">D127*(G127-H127)*12/I127</f>
        <v>3086.6399999999994</v>
      </c>
      <c r="M127" s="18">
        <f t="shared" si="31"/>
        <v>1779.3669599999998</v>
      </c>
      <c r="N127" s="10">
        <f t="shared" ref="N127:N158" si="40">D127*E127</f>
        <v>254.16</v>
      </c>
      <c r="O127" s="10">
        <f t="shared" ref="O127:O158" si="41">D127*F127</f>
        <v>109.25999999999999</v>
      </c>
      <c r="P127" s="10">
        <f t="shared" ref="P127:P158" si="42">D127*(G127-H127)</f>
        <v>1028.8799999999999</v>
      </c>
      <c r="Q127" s="14">
        <f t="shared" si="35"/>
        <v>593.12231999999995</v>
      </c>
      <c r="R127" s="1" t="s">
        <v>186</v>
      </c>
    </row>
    <row r="128" spans="1:18" s="1" customFormat="1" x14ac:dyDescent="0.2">
      <c r="A128" s="9" t="s">
        <v>157</v>
      </c>
      <c r="B128" s="1">
        <v>30000</v>
      </c>
      <c r="C128" s="4">
        <v>0.8</v>
      </c>
      <c r="D128" s="10">
        <f t="shared" si="28"/>
        <v>24000</v>
      </c>
      <c r="E128" s="7">
        <v>2.46E-2</v>
      </c>
      <c r="F128" s="7">
        <v>3.3E-3</v>
      </c>
      <c r="G128" s="7">
        <v>4.02E-2</v>
      </c>
      <c r="H128" s="7">
        <v>1.7999999999999999E-2</v>
      </c>
      <c r="I128" s="16">
        <v>4</v>
      </c>
      <c r="J128" s="10">
        <f t="shared" si="37"/>
        <v>1771.1999999999998</v>
      </c>
      <c r="K128" s="10">
        <f t="shared" si="38"/>
        <v>237.60000000000002</v>
      </c>
      <c r="L128" s="10">
        <f t="shared" si="39"/>
        <v>1598.4</v>
      </c>
      <c r="M128" s="18">
        <f t="shared" si="31"/>
        <v>1514.0735999999999</v>
      </c>
      <c r="N128" s="10">
        <f t="shared" si="40"/>
        <v>590.4</v>
      </c>
      <c r="O128" s="10">
        <f t="shared" si="41"/>
        <v>79.2</v>
      </c>
      <c r="P128" s="10">
        <f t="shared" si="42"/>
        <v>532.80000000000007</v>
      </c>
      <c r="Q128" s="14">
        <f t="shared" si="35"/>
        <v>504.69119999999998</v>
      </c>
      <c r="R128" s="1" t="s">
        <v>187</v>
      </c>
    </row>
    <row r="129" spans="1:18" s="1" customFormat="1" x14ac:dyDescent="0.2">
      <c r="A129" s="9" t="s">
        <v>158</v>
      </c>
      <c r="B129" s="1">
        <v>14000</v>
      </c>
      <c r="C129" s="4">
        <v>0.8</v>
      </c>
      <c r="D129" s="10">
        <f t="shared" si="28"/>
        <v>11200</v>
      </c>
      <c r="E129" s="7">
        <v>2.46E-2</v>
      </c>
      <c r="F129" s="7">
        <v>3.3E-3</v>
      </c>
      <c r="G129" s="7">
        <v>4.02E-2</v>
      </c>
      <c r="H129" s="7">
        <v>1.7999999999999999E-2</v>
      </c>
      <c r="I129" s="16">
        <v>3</v>
      </c>
      <c r="J129" s="10">
        <f t="shared" si="37"/>
        <v>1102.08</v>
      </c>
      <c r="K129" s="10">
        <f t="shared" si="38"/>
        <v>147.84</v>
      </c>
      <c r="L129" s="10">
        <f t="shared" si="39"/>
        <v>994.56000000000006</v>
      </c>
      <c r="M129" s="18">
        <f t="shared" si="31"/>
        <v>942.09023999999988</v>
      </c>
      <c r="N129" s="10">
        <f t="shared" si="40"/>
        <v>275.52</v>
      </c>
      <c r="O129" s="10">
        <f t="shared" si="41"/>
        <v>36.96</v>
      </c>
      <c r="P129" s="10">
        <f t="shared" si="42"/>
        <v>248.64000000000001</v>
      </c>
      <c r="Q129" s="14">
        <f t="shared" si="35"/>
        <v>235.52255999999997</v>
      </c>
      <c r="R129" s="1" t="s">
        <v>187</v>
      </c>
    </row>
    <row r="130" spans="1:18" s="1" customFormat="1" x14ac:dyDescent="0.2">
      <c r="A130" s="1" t="s">
        <v>47</v>
      </c>
      <c r="B130" s="1">
        <v>2030</v>
      </c>
      <c r="C130" s="4">
        <v>0.4</v>
      </c>
      <c r="D130" s="10">
        <f t="shared" ref="D130:D161" si="43">B130*C130</f>
        <v>812</v>
      </c>
      <c r="E130" s="7">
        <v>0</v>
      </c>
      <c r="F130" s="7">
        <v>1</v>
      </c>
      <c r="G130" s="7">
        <v>0</v>
      </c>
      <c r="H130" s="7">
        <v>0</v>
      </c>
      <c r="I130" s="16">
        <v>3</v>
      </c>
      <c r="J130" s="10">
        <f t="shared" si="37"/>
        <v>0</v>
      </c>
      <c r="K130" s="10">
        <f t="shared" si="38"/>
        <v>3248</v>
      </c>
      <c r="L130" s="10">
        <f t="shared" si="39"/>
        <v>0</v>
      </c>
      <c r="M130" s="18">
        <f t="shared" ref="M130:M161" si="44">((J130*3870)+(K130*8840)+(L130*3870))/10000</f>
        <v>2871.232</v>
      </c>
      <c r="N130" s="10">
        <f t="shared" si="40"/>
        <v>0</v>
      </c>
      <c r="O130" s="10">
        <f t="shared" si="41"/>
        <v>812</v>
      </c>
      <c r="P130" s="10">
        <f t="shared" si="42"/>
        <v>0</v>
      </c>
      <c r="Q130" s="14">
        <f t="shared" ref="Q130:Q161" si="45">((N130*3870)+(O130*8840)+(P130*3870))/10000</f>
        <v>717.80799999999999</v>
      </c>
      <c r="R130" s="1" t="s">
        <v>189</v>
      </c>
    </row>
    <row r="131" spans="1:18" x14ac:dyDescent="0.2">
      <c r="A131" s="9" t="s">
        <v>159</v>
      </c>
      <c r="B131" s="1">
        <v>7941</v>
      </c>
      <c r="C131" s="4">
        <v>0.75</v>
      </c>
      <c r="D131" s="10">
        <f t="shared" si="43"/>
        <v>5955.75</v>
      </c>
      <c r="E131" s="7">
        <v>0.107</v>
      </c>
      <c r="F131" s="7">
        <v>6.6E-3</v>
      </c>
      <c r="G131" s="7">
        <v>0.79949999999999999</v>
      </c>
      <c r="H131" s="7">
        <v>1.2999999999999999E-2</v>
      </c>
      <c r="I131" s="16">
        <v>3</v>
      </c>
      <c r="J131" s="10">
        <f t="shared" si="37"/>
        <v>2549.0610000000001</v>
      </c>
      <c r="K131" s="10">
        <f t="shared" si="38"/>
        <v>157.23179999999999</v>
      </c>
      <c r="L131" s="10">
        <f t="shared" si="39"/>
        <v>18736.789499999999</v>
      </c>
      <c r="M131" s="18">
        <f t="shared" si="44"/>
        <v>8376.6170546999983</v>
      </c>
      <c r="N131" s="10">
        <f t="shared" si="40"/>
        <v>637.26525000000004</v>
      </c>
      <c r="O131" s="10">
        <f t="shared" si="41"/>
        <v>39.307949999999998</v>
      </c>
      <c r="P131" s="10">
        <f t="shared" si="42"/>
        <v>4684.1973749999997</v>
      </c>
      <c r="Q131" s="14">
        <f t="shared" si="45"/>
        <v>2094.1542636749996</v>
      </c>
      <c r="R131" s="1" t="s">
        <v>186</v>
      </c>
    </row>
    <row r="132" spans="1:18" x14ac:dyDescent="0.2">
      <c r="A132" s="9" t="s">
        <v>160</v>
      </c>
      <c r="B132" s="1">
        <v>4329</v>
      </c>
      <c r="C132" s="4">
        <v>0.75</v>
      </c>
      <c r="D132" s="10">
        <f t="shared" si="43"/>
        <v>3246.75</v>
      </c>
      <c r="E132" s="7">
        <v>0.107</v>
      </c>
      <c r="F132" s="7">
        <v>6.6E-3</v>
      </c>
      <c r="G132" s="7">
        <v>0.79949999999999999</v>
      </c>
      <c r="H132" s="7">
        <v>1.2999999999999999E-2</v>
      </c>
      <c r="I132" s="16">
        <v>3</v>
      </c>
      <c r="J132" s="10">
        <f t="shared" si="37"/>
        <v>1389.6089999999997</v>
      </c>
      <c r="K132" s="10">
        <f t="shared" si="38"/>
        <v>85.714200000000005</v>
      </c>
      <c r="L132" s="10">
        <f t="shared" si="39"/>
        <v>10214.2755</v>
      </c>
      <c r="M132" s="18">
        <f t="shared" si="44"/>
        <v>4566.4746543000001</v>
      </c>
      <c r="N132" s="10">
        <f t="shared" si="40"/>
        <v>347.40224999999998</v>
      </c>
      <c r="O132" s="10">
        <f t="shared" si="41"/>
        <v>21.428550000000001</v>
      </c>
      <c r="P132" s="10">
        <f t="shared" si="42"/>
        <v>2553.5688749999999</v>
      </c>
      <c r="Q132" s="14">
        <f t="shared" si="45"/>
        <v>1141.618663575</v>
      </c>
      <c r="R132" s="1" t="s">
        <v>186</v>
      </c>
    </row>
    <row r="133" spans="1:18" s="1" customFormat="1" x14ac:dyDescent="0.2">
      <c r="A133" s="9" t="s">
        <v>161</v>
      </c>
      <c r="B133" s="1">
        <v>7941</v>
      </c>
      <c r="C133" s="4">
        <v>0.75</v>
      </c>
      <c r="D133" s="10">
        <f t="shared" si="43"/>
        <v>5955.75</v>
      </c>
      <c r="E133" s="7">
        <v>7.1300000000000002E-2</v>
      </c>
      <c r="F133" s="7">
        <v>6.6E-3</v>
      </c>
      <c r="G133" s="7">
        <v>0.79949999999999999</v>
      </c>
      <c r="H133" s="7">
        <v>1.2999999999999999E-2</v>
      </c>
      <c r="I133" s="16">
        <v>4</v>
      </c>
      <c r="J133" s="10">
        <f t="shared" si="37"/>
        <v>1273.934925</v>
      </c>
      <c r="K133" s="10">
        <f t="shared" si="38"/>
        <v>117.92384999999999</v>
      </c>
      <c r="L133" s="10">
        <f t="shared" si="39"/>
        <v>14052.592124999999</v>
      </c>
      <c r="M133" s="18">
        <f t="shared" si="44"/>
        <v>6035.6106517500002</v>
      </c>
      <c r="N133" s="10">
        <f t="shared" si="40"/>
        <v>424.64497499999999</v>
      </c>
      <c r="O133" s="10">
        <f t="shared" si="41"/>
        <v>39.307949999999998</v>
      </c>
      <c r="P133" s="10">
        <f t="shared" si="42"/>
        <v>4684.1973749999997</v>
      </c>
      <c r="Q133" s="14">
        <f t="shared" si="45"/>
        <v>2011.87021725</v>
      </c>
      <c r="R133" s="1" t="s">
        <v>186</v>
      </c>
    </row>
    <row r="134" spans="1:18" s="1" customFormat="1" x14ac:dyDescent="0.2">
      <c r="A134" s="9" t="s">
        <v>162</v>
      </c>
      <c r="B134" s="1">
        <v>4329</v>
      </c>
      <c r="C134" s="4">
        <v>0.75</v>
      </c>
      <c r="D134" s="10">
        <f t="shared" si="43"/>
        <v>3246.75</v>
      </c>
      <c r="E134" s="7">
        <v>7.1300000000000002E-2</v>
      </c>
      <c r="F134" s="7">
        <v>6.6E-3</v>
      </c>
      <c r="G134" s="7">
        <v>0.79949999999999999</v>
      </c>
      <c r="H134" s="7">
        <v>1.2999999999999999E-2</v>
      </c>
      <c r="I134" s="16">
        <v>4</v>
      </c>
      <c r="J134" s="10">
        <f t="shared" si="37"/>
        <v>694.47982500000001</v>
      </c>
      <c r="K134" s="10">
        <f t="shared" si="38"/>
        <v>64.285650000000004</v>
      </c>
      <c r="L134" s="10">
        <f t="shared" si="39"/>
        <v>7660.7066249999998</v>
      </c>
      <c r="M134" s="18">
        <f t="shared" si="44"/>
        <v>3290.28567075</v>
      </c>
      <c r="N134" s="10">
        <f t="shared" si="40"/>
        <v>231.49327500000001</v>
      </c>
      <c r="O134" s="10">
        <f t="shared" si="41"/>
        <v>21.428550000000001</v>
      </c>
      <c r="P134" s="10">
        <f t="shared" si="42"/>
        <v>2553.5688749999999</v>
      </c>
      <c r="Q134" s="14">
        <f t="shared" si="45"/>
        <v>1096.7618902500001</v>
      </c>
      <c r="R134" s="1" t="s">
        <v>186</v>
      </c>
    </row>
    <row r="135" spans="1:18" s="1" customFormat="1" x14ac:dyDescent="0.2">
      <c r="A135" s="9" t="s">
        <v>107</v>
      </c>
      <c r="B135" s="1">
        <v>44000</v>
      </c>
      <c r="C135" s="4">
        <v>0.85</v>
      </c>
      <c r="D135" s="10">
        <f t="shared" si="43"/>
        <v>37400</v>
      </c>
      <c r="E135" s="7">
        <v>1.0800000000000001E-2</v>
      </c>
      <c r="F135" s="7">
        <v>2E-3</v>
      </c>
      <c r="G135" s="7">
        <v>8.6199999999999999E-2</v>
      </c>
      <c r="H135" s="7">
        <v>2.3E-2</v>
      </c>
      <c r="I135" s="16">
        <v>3</v>
      </c>
      <c r="J135" s="10">
        <f t="shared" si="37"/>
        <v>1615.68</v>
      </c>
      <c r="K135" s="10">
        <f t="shared" si="38"/>
        <v>299.2</v>
      </c>
      <c r="L135" s="10">
        <f t="shared" si="39"/>
        <v>9454.7200000000012</v>
      </c>
      <c r="M135" s="18">
        <f t="shared" si="44"/>
        <v>4548.7376000000004</v>
      </c>
      <c r="N135" s="10">
        <f t="shared" si="40"/>
        <v>403.92</v>
      </c>
      <c r="O135" s="10">
        <f t="shared" si="41"/>
        <v>74.8</v>
      </c>
      <c r="P135" s="10">
        <f t="shared" si="42"/>
        <v>2363.6800000000003</v>
      </c>
      <c r="Q135" s="14">
        <f t="shared" si="45"/>
        <v>1137.1844000000001</v>
      </c>
      <c r="R135" s="1" t="s">
        <v>183</v>
      </c>
    </row>
    <row r="136" spans="1:18" s="1" customFormat="1" x14ac:dyDescent="0.2">
      <c r="A136" s="12" t="s">
        <v>77</v>
      </c>
      <c r="B136" s="1">
        <v>2431</v>
      </c>
      <c r="C136" s="4">
        <v>0.7</v>
      </c>
      <c r="D136" s="10">
        <f t="shared" si="43"/>
        <v>1701.6999999999998</v>
      </c>
      <c r="E136" s="7">
        <v>9.8199999999999996E-2</v>
      </c>
      <c r="F136" s="7">
        <v>1.3299999999999999E-2</v>
      </c>
      <c r="G136" s="7">
        <v>0.76680000000000004</v>
      </c>
      <c r="H136" s="7">
        <v>0.08</v>
      </c>
      <c r="I136" s="16">
        <v>4</v>
      </c>
      <c r="J136" s="10">
        <f t="shared" si="37"/>
        <v>501.32081999999991</v>
      </c>
      <c r="K136" s="10">
        <f t="shared" si="38"/>
        <v>67.897829999999985</v>
      </c>
      <c r="L136" s="10">
        <f t="shared" si="39"/>
        <v>3506.1826799999999</v>
      </c>
      <c r="M136" s="18">
        <f t="shared" si="44"/>
        <v>1610.9255362199999</v>
      </c>
      <c r="N136" s="10">
        <f t="shared" si="40"/>
        <v>167.10693999999998</v>
      </c>
      <c r="O136" s="10">
        <f t="shared" si="41"/>
        <v>22.632609999999996</v>
      </c>
      <c r="P136" s="10">
        <f t="shared" si="42"/>
        <v>1168.72756</v>
      </c>
      <c r="Q136" s="14">
        <f t="shared" si="45"/>
        <v>536.97517873999993</v>
      </c>
      <c r="R136" s="1" t="s">
        <v>186</v>
      </c>
    </row>
    <row r="137" spans="1:18" s="1" customFormat="1" x14ac:dyDescent="0.2">
      <c r="A137" s="9" t="s">
        <v>163</v>
      </c>
      <c r="B137" s="1">
        <v>4000</v>
      </c>
      <c r="C137" s="4">
        <v>0.8</v>
      </c>
      <c r="D137" s="10">
        <f t="shared" si="43"/>
        <v>3200</v>
      </c>
      <c r="E137" s="7">
        <v>0</v>
      </c>
      <c r="F137" s="7">
        <v>0.54300000000000004</v>
      </c>
      <c r="G137" s="7">
        <v>0</v>
      </c>
      <c r="H137" s="7">
        <v>0</v>
      </c>
      <c r="I137" s="16">
        <v>12</v>
      </c>
      <c r="J137" s="10">
        <f t="shared" si="37"/>
        <v>0</v>
      </c>
      <c r="K137" s="10">
        <f t="shared" si="38"/>
        <v>1737.6000000000001</v>
      </c>
      <c r="L137" s="10">
        <f t="shared" si="39"/>
        <v>0</v>
      </c>
      <c r="M137" s="18">
        <f t="shared" si="44"/>
        <v>1536.0384000000001</v>
      </c>
      <c r="N137" s="10">
        <f t="shared" si="40"/>
        <v>0</v>
      </c>
      <c r="O137" s="10">
        <f t="shared" si="41"/>
        <v>1737.6000000000001</v>
      </c>
      <c r="P137" s="10">
        <f t="shared" si="42"/>
        <v>0</v>
      </c>
      <c r="Q137" s="14">
        <f t="shared" si="45"/>
        <v>1536.0384000000001</v>
      </c>
      <c r="R137" s="1" t="s">
        <v>189</v>
      </c>
    </row>
    <row r="138" spans="1:18" s="1" customFormat="1" x14ac:dyDescent="0.2">
      <c r="A138" s="9" t="s">
        <v>164</v>
      </c>
      <c r="B138" s="1">
        <v>2000</v>
      </c>
      <c r="C138" s="4">
        <v>0.8</v>
      </c>
      <c r="D138" s="10">
        <f t="shared" si="43"/>
        <v>1600</v>
      </c>
      <c r="E138" s="7">
        <v>0</v>
      </c>
      <c r="F138" s="7">
        <v>0.54300000000000004</v>
      </c>
      <c r="G138" s="7">
        <v>0</v>
      </c>
      <c r="H138" s="7">
        <v>0</v>
      </c>
      <c r="I138" s="16">
        <v>12</v>
      </c>
      <c r="J138" s="10">
        <f t="shared" si="37"/>
        <v>0</v>
      </c>
      <c r="K138" s="10">
        <f t="shared" si="38"/>
        <v>868.80000000000007</v>
      </c>
      <c r="L138" s="10">
        <f t="shared" si="39"/>
        <v>0</v>
      </c>
      <c r="M138" s="18">
        <f t="shared" si="44"/>
        <v>768.01920000000007</v>
      </c>
      <c r="N138" s="10">
        <f t="shared" si="40"/>
        <v>0</v>
      </c>
      <c r="O138" s="10">
        <f t="shared" si="41"/>
        <v>868.80000000000007</v>
      </c>
      <c r="P138" s="10">
        <f t="shared" si="42"/>
        <v>0</v>
      </c>
      <c r="Q138" s="14">
        <f t="shared" si="45"/>
        <v>768.01920000000007</v>
      </c>
      <c r="R138" s="1" t="s">
        <v>189</v>
      </c>
    </row>
    <row r="139" spans="1:18" s="1" customFormat="1" x14ac:dyDescent="0.2">
      <c r="A139" s="9" t="s">
        <v>165</v>
      </c>
      <c r="B139" s="1">
        <v>4000</v>
      </c>
      <c r="C139" s="4">
        <v>1</v>
      </c>
      <c r="D139" s="10">
        <f t="shared" si="43"/>
        <v>4000</v>
      </c>
      <c r="E139" s="7">
        <v>0.247</v>
      </c>
      <c r="F139" s="7">
        <v>0.42</v>
      </c>
      <c r="G139" s="7">
        <v>0.309</v>
      </c>
      <c r="H139" s="7">
        <v>0.17899999999999999</v>
      </c>
      <c r="I139" s="16">
        <v>12</v>
      </c>
      <c r="J139" s="10">
        <f t="shared" si="37"/>
        <v>988</v>
      </c>
      <c r="K139" s="10">
        <f t="shared" si="38"/>
        <v>1680</v>
      </c>
      <c r="L139" s="10">
        <f t="shared" si="39"/>
        <v>520</v>
      </c>
      <c r="M139" s="18">
        <f t="shared" si="44"/>
        <v>2068.7159999999999</v>
      </c>
      <c r="N139" s="10">
        <f t="shared" si="40"/>
        <v>988</v>
      </c>
      <c r="O139" s="10">
        <f t="shared" si="41"/>
        <v>1680</v>
      </c>
      <c r="P139" s="10">
        <f t="shared" si="42"/>
        <v>520</v>
      </c>
      <c r="Q139" s="14">
        <f t="shared" si="45"/>
        <v>2068.7159999999999</v>
      </c>
      <c r="R139" s="1" t="s">
        <v>191</v>
      </c>
    </row>
    <row r="140" spans="1:18" s="1" customFormat="1" ht="12.75" customHeight="1" x14ac:dyDescent="0.2">
      <c r="A140" s="9" t="s">
        <v>166</v>
      </c>
      <c r="B140" s="1">
        <v>2000</v>
      </c>
      <c r="C140" s="4">
        <v>1</v>
      </c>
      <c r="D140" s="10">
        <f t="shared" si="43"/>
        <v>2000</v>
      </c>
      <c r="E140" s="7">
        <v>0.247</v>
      </c>
      <c r="F140" s="7">
        <v>0.42</v>
      </c>
      <c r="G140" s="7">
        <v>0.309</v>
      </c>
      <c r="H140" s="7">
        <v>0.17899999999999999</v>
      </c>
      <c r="I140" s="16">
        <v>12</v>
      </c>
      <c r="J140" s="10">
        <f t="shared" si="37"/>
        <v>494</v>
      </c>
      <c r="K140" s="10">
        <f t="shared" si="38"/>
        <v>840</v>
      </c>
      <c r="L140" s="10">
        <f t="shared" si="39"/>
        <v>260</v>
      </c>
      <c r="M140" s="18">
        <f t="shared" si="44"/>
        <v>1034.3579999999999</v>
      </c>
      <c r="N140" s="10">
        <f t="shared" si="40"/>
        <v>494</v>
      </c>
      <c r="O140" s="10">
        <f t="shared" si="41"/>
        <v>840</v>
      </c>
      <c r="P140" s="10">
        <f t="shared" si="42"/>
        <v>260</v>
      </c>
      <c r="Q140" s="14">
        <f t="shared" si="45"/>
        <v>1034.3579999999999</v>
      </c>
      <c r="R140" s="1" t="s">
        <v>191</v>
      </c>
    </row>
    <row r="141" spans="1:18" s="1" customFormat="1" x14ac:dyDescent="0.2">
      <c r="A141" s="1" t="s">
        <v>48</v>
      </c>
      <c r="B141" s="1">
        <v>1639</v>
      </c>
      <c r="C141" s="4">
        <v>0.51</v>
      </c>
      <c r="D141" s="10">
        <f t="shared" si="43"/>
        <v>835.89</v>
      </c>
      <c r="E141" s="7">
        <v>0.1618</v>
      </c>
      <c r="F141" s="7">
        <v>0.38450000000000001</v>
      </c>
      <c r="G141" s="7">
        <v>0.34289999999999998</v>
      </c>
      <c r="H141" s="7">
        <v>2.5000000000000001E-2</v>
      </c>
      <c r="I141" s="16">
        <v>5</v>
      </c>
      <c r="J141" s="10">
        <f t="shared" si="37"/>
        <v>324.59280480000001</v>
      </c>
      <c r="K141" s="10">
        <f t="shared" si="38"/>
        <v>771.35929199999987</v>
      </c>
      <c r="L141" s="10">
        <f t="shared" si="39"/>
        <v>637.75063439999997</v>
      </c>
      <c r="M141" s="18">
        <f t="shared" si="44"/>
        <v>1054.3085250983997</v>
      </c>
      <c r="N141" s="10">
        <f t="shared" si="40"/>
        <v>135.24700200000001</v>
      </c>
      <c r="O141" s="10">
        <f t="shared" si="41"/>
        <v>321.39970499999998</v>
      </c>
      <c r="P141" s="10">
        <f t="shared" si="42"/>
        <v>265.72943099999998</v>
      </c>
      <c r="Q141" s="14">
        <f t="shared" si="45"/>
        <v>439.29521879099997</v>
      </c>
      <c r="R141" s="1" t="s">
        <v>191</v>
      </c>
    </row>
    <row r="142" spans="1:18" s="1" customFormat="1" x14ac:dyDescent="0.2">
      <c r="A142" s="1" t="s">
        <v>49</v>
      </c>
      <c r="B142" s="1">
        <v>1639</v>
      </c>
      <c r="C142" s="4">
        <v>0.32</v>
      </c>
      <c r="D142" s="10">
        <f t="shared" si="43"/>
        <v>524.48</v>
      </c>
      <c r="E142" s="7">
        <v>0</v>
      </c>
      <c r="F142" s="7">
        <v>1</v>
      </c>
      <c r="G142" s="7">
        <v>0</v>
      </c>
      <c r="H142" s="7">
        <v>0</v>
      </c>
      <c r="I142" s="16">
        <v>5</v>
      </c>
      <c r="J142" s="10">
        <f t="shared" si="37"/>
        <v>0</v>
      </c>
      <c r="K142" s="10">
        <f t="shared" si="38"/>
        <v>1258.752</v>
      </c>
      <c r="L142" s="10">
        <f t="shared" si="39"/>
        <v>0</v>
      </c>
      <c r="M142" s="18">
        <f t="shared" si="44"/>
        <v>1112.736768</v>
      </c>
      <c r="N142" s="10">
        <f t="shared" si="40"/>
        <v>0</v>
      </c>
      <c r="O142" s="10">
        <f t="shared" si="41"/>
        <v>524.48</v>
      </c>
      <c r="P142" s="10">
        <f t="shared" si="42"/>
        <v>0</v>
      </c>
      <c r="Q142" s="14">
        <f t="shared" si="45"/>
        <v>463.64032000000003</v>
      </c>
      <c r="R142" s="1" t="s">
        <v>189</v>
      </c>
    </row>
    <row r="143" spans="1:18" s="1" customFormat="1" x14ac:dyDescent="0.2">
      <c r="A143" s="1" t="s">
        <v>50</v>
      </c>
      <c r="B143" s="1">
        <v>2000</v>
      </c>
      <c r="C143" s="4">
        <v>0.3</v>
      </c>
      <c r="D143" s="10">
        <f t="shared" si="43"/>
        <v>600</v>
      </c>
      <c r="E143" s="7">
        <v>0</v>
      </c>
      <c r="F143" s="7">
        <v>1</v>
      </c>
      <c r="G143" s="7">
        <v>0</v>
      </c>
      <c r="H143" s="7">
        <v>0</v>
      </c>
      <c r="I143" s="16">
        <v>7</v>
      </c>
      <c r="J143" s="10">
        <f t="shared" si="37"/>
        <v>0</v>
      </c>
      <c r="K143" s="10">
        <f t="shared" si="38"/>
        <v>1028.5714285714287</v>
      </c>
      <c r="L143" s="10">
        <f t="shared" si="39"/>
        <v>0</v>
      </c>
      <c r="M143" s="18">
        <f t="shared" si="44"/>
        <v>909.25714285714287</v>
      </c>
      <c r="N143" s="10">
        <f t="shared" si="40"/>
        <v>0</v>
      </c>
      <c r="O143" s="10">
        <f t="shared" si="41"/>
        <v>600</v>
      </c>
      <c r="P143" s="10">
        <f t="shared" si="42"/>
        <v>0</v>
      </c>
      <c r="Q143" s="14">
        <f t="shared" si="45"/>
        <v>530.4</v>
      </c>
      <c r="R143" s="1" t="s">
        <v>187</v>
      </c>
    </row>
    <row r="144" spans="1:18" s="1" customFormat="1" x14ac:dyDescent="0.2">
      <c r="A144" s="1" t="s">
        <v>51</v>
      </c>
      <c r="B144" s="1">
        <v>15000</v>
      </c>
      <c r="C144" s="4">
        <v>0.87</v>
      </c>
      <c r="D144" s="10">
        <f t="shared" si="43"/>
        <v>13050</v>
      </c>
      <c r="E144" s="7">
        <v>3.3000000000000002E-2</v>
      </c>
      <c r="F144" s="7">
        <v>2E-3</v>
      </c>
      <c r="G144" s="7">
        <v>0.186</v>
      </c>
      <c r="H144" s="7">
        <v>0.105</v>
      </c>
      <c r="I144" s="16">
        <v>4</v>
      </c>
      <c r="J144" s="10">
        <f t="shared" si="37"/>
        <v>1291.95</v>
      </c>
      <c r="K144" s="10">
        <f t="shared" si="38"/>
        <v>78.300000000000011</v>
      </c>
      <c r="L144" s="10">
        <f t="shared" si="39"/>
        <v>3171.1499999999996</v>
      </c>
      <c r="M144" s="18">
        <f t="shared" si="44"/>
        <v>1796.4368999999999</v>
      </c>
      <c r="N144" s="10">
        <f t="shared" si="40"/>
        <v>430.65000000000003</v>
      </c>
      <c r="O144" s="10">
        <f t="shared" si="41"/>
        <v>26.1</v>
      </c>
      <c r="P144" s="10">
        <f t="shared" si="42"/>
        <v>1057.05</v>
      </c>
      <c r="Q144" s="14">
        <f t="shared" si="45"/>
        <v>598.81230000000005</v>
      </c>
      <c r="R144" s="1" t="s">
        <v>183</v>
      </c>
    </row>
    <row r="145" spans="1:18" s="1" customFormat="1" x14ac:dyDescent="0.2">
      <c r="A145" s="1" t="s">
        <v>52</v>
      </c>
      <c r="B145" s="1">
        <v>1000</v>
      </c>
      <c r="C145" s="4">
        <v>0.85</v>
      </c>
      <c r="D145" s="10">
        <f t="shared" si="43"/>
        <v>850</v>
      </c>
      <c r="E145" s="7">
        <v>0.17730000000000001</v>
      </c>
      <c r="F145" s="7">
        <v>0.49669999999999997</v>
      </c>
      <c r="G145" s="7">
        <v>0.23449999999999999</v>
      </c>
      <c r="H145" s="7">
        <v>0.11799999999999999</v>
      </c>
      <c r="I145" s="16">
        <v>4</v>
      </c>
      <c r="J145" s="10">
        <f t="shared" si="37"/>
        <v>452.11500000000001</v>
      </c>
      <c r="K145" s="10">
        <f t="shared" si="38"/>
        <v>1266.585</v>
      </c>
      <c r="L145" s="10">
        <f t="shared" si="39"/>
        <v>297.07499999999999</v>
      </c>
      <c r="M145" s="18">
        <f t="shared" si="44"/>
        <v>1409.5976700000001</v>
      </c>
      <c r="N145" s="10">
        <f t="shared" si="40"/>
        <v>150.70500000000001</v>
      </c>
      <c r="O145" s="10">
        <f t="shared" si="41"/>
        <v>422.19499999999999</v>
      </c>
      <c r="P145" s="10">
        <f t="shared" si="42"/>
        <v>99.024999999999991</v>
      </c>
      <c r="Q145" s="14">
        <f t="shared" si="45"/>
        <v>469.86589000000004</v>
      </c>
      <c r="R145" s="1" t="s">
        <v>191</v>
      </c>
    </row>
    <row r="146" spans="1:18" s="1" customFormat="1" x14ac:dyDescent="0.2">
      <c r="A146" s="1" t="s">
        <v>53</v>
      </c>
      <c r="B146" s="1">
        <v>1000</v>
      </c>
      <c r="C146" s="4">
        <v>0.45</v>
      </c>
      <c r="D146" s="10">
        <f t="shared" si="43"/>
        <v>450</v>
      </c>
      <c r="E146" s="7">
        <v>0</v>
      </c>
      <c r="F146" s="7">
        <v>1</v>
      </c>
      <c r="G146" s="7">
        <v>0</v>
      </c>
      <c r="H146" s="7">
        <v>0</v>
      </c>
      <c r="I146" s="16">
        <v>4</v>
      </c>
      <c r="J146" s="10">
        <f t="shared" si="37"/>
        <v>0</v>
      </c>
      <c r="K146" s="10">
        <f t="shared" si="38"/>
        <v>1350</v>
      </c>
      <c r="L146" s="10">
        <f t="shared" si="39"/>
        <v>0</v>
      </c>
      <c r="M146" s="18">
        <f t="shared" si="44"/>
        <v>1193.4000000000001</v>
      </c>
      <c r="N146" s="10">
        <f t="shared" si="40"/>
        <v>0</v>
      </c>
      <c r="O146" s="10">
        <f t="shared" si="41"/>
        <v>450</v>
      </c>
      <c r="P146" s="10">
        <f t="shared" si="42"/>
        <v>0</v>
      </c>
      <c r="Q146" s="14">
        <f t="shared" si="45"/>
        <v>397.8</v>
      </c>
      <c r="R146" s="1" t="s">
        <v>189</v>
      </c>
    </row>
    <row r="147" spans="1:18" s="1" customFormat="1" x14ac:dyDescent="0.2">
      <c r="A147" s="1" t="s">
        <v>54</v>
      </c>
      <c r="B147" s="1">
        <v>4355</v>
      </c>
      <c r="C147" s="4">
        <v>0.85</v>
      </c>
      <c r="D147" s="10">
        <f t="shared" si="43"/>
        <v>3701.75</v>
      </c>
      <c r="E147" s="7">
        <v>0.113</v>
      </c>
      <c r="F147" s="7">
        <v>3.3000000000000002E-2</v>
      </c>
      <c r="G147" s="7">
        <v>0.74629999999999996</v>
      </c>
      <c r="H147" s="7">
        <v>6.3E-2</v>
      </c>
      <c r="I147" s="16">
        <v>4</v>
      </c>
      <c r="J147" s="10">
        <f t="shared" si="37"/>
        <v>1254.8932500000001</v>
      </c>
      <c r="K147" s="10">
        <f t="shared" si="38"/>
        <v>366.47325000000001</v>
      </c>
      <c r="L147" s="10">
        <f t="shared" si="39"/>
        <v>7588.2173250000005</v>
      </c>
      <c r="M147" s="18">
        <f t="shared" si="44"/>
        <v>3746.2461455250004</v>
      </c>
      <c r="N147" s="10">
        <f t="shared" si="40"/>
        <v>418.29775000000001</v>
      </c>
      <c r="O147" s="10">
        <f t="shared" si="41"/>
        <v>122.15775000000001</v>
      </c>
      <c r="P147" s="10">
        <f t="shared" si="42"/>
        <v>2529.4057750000002</v>
      </c>
      <c r="Q147" s="14">
        <f t="shared" si="45"/>
        <v>1248.7487151749999</v>
      </c>
      <c r="R147" s="1" t="s">
        <v>186</v>
      </c>
    </row>
    <row r="148" spans="1:18" s="1" customFormat="1" x14ac:dyDescent="0.2">
      <c r="A148" s="1" t="s">
        <v>55</v>
      </c>
      <c r="B148" s="1">
        <v>10000</v>
      </c>
      <c r="C148" s="4">
        <v>0.75</v>
      </c>
      <c r="D148" s="10">
        <f t="shared" si="43"/>
        <v>7500</v>
      </c>
      <c r="E148" s="7">
        <v>0</v>
      </c>
      <c r="F148" s="7">
        <v>0</v>
      </c>
      <c r="G148" s="7">
        <v>0.18</v>
      </c>
      <c r="H148" s="7">
        <v>0</v>
      </c>
      <c r="I148" s="16">
        <v>4</v>
      </c>
      <c r="J148" s="10">
        <f t="shared" si="37"/>
        <v>0</v>
      </c>
      <c r="K148" s="10">
        <f t="shared" si="38"/>
        <v>0</v>
      </c>
      <c r="L148" s="10">
        <f t="shared" si="39"/>
        <v>4050</v>
      </c>
      <c r="M148" s="18">
        <f t="shared" si="44"/>
        <v>1567.35</v>
      </c>
      <c r="N148" s="10">
        <f t="shared" si="40"/>
        <v>0</v>
      </c>
      <c r="O148" s="10">
        <f t="shared" si="41"/>
        <v>0</v>
      </c>
      <c r="P148" s="10">
        <f t="shared" si="42"/>
        <v>1350</v>
      </c>
      <c r="Q148" s="14">
        <f t="shared" si="45"/>
        <v>522.45000000000005</v>
      </c>
      <c r="R148" s="1" t="s">
        <v>193</v>
      </c>
    </row>
    <row r="149" spans="1:18" s="1" customFormat="1" x14ac:dyDescent="0.2">
      <c r="A149" s="1" t="s">
        <v>57</v>
      </c>
      <c r="B149" s="1">
        <v>2958</v>
      </c>
      <c r="C149" s="4">
        <v>0.18</v>
      </c>
      <c r="D149" s="10">
        <f t="shared" si="43"/>
        <v>532.43999999999994</v>
      </c>
      <c r="E149" s="7">
        <v>0</v>
      </c>
      <c r="F149" s="7">
        <v>1</v>
      </c>
      <c r="G149" s="7">
        <v>0</v>
      </c>
      <c r="H149" s="7">
        <v>0</v>
      </c>
      <c r="I149" s="16">
        <v>4</v>
      </c>
      <c r="J149" s="10">
        <f t="shared" si="37"/>
        <v>0</v>
      </c>
      <c r="K149" s="10">
        <f t="shared" si="38"/>
        <v>1597.3199999999997</v>
      </c>
      <c r="L149" s="10">
        <f t="shared" si="39"/>
        <v>0</v>
      </c>
      <c r="M149" s="18">
        <f t="shared" si="44"/>
        <v>1412.0308799999998</v>
      </c>
      <c r="N149" s="10">
        <f t="shared" si="40"/>
        <v>0</v>
      </c>
      <c r="O149" s="10">
        <f t="shared" si="41"/>
        <v>532.43999999999994</v>
      </c>
      <c r="P149" s="10">
        <f t="shared" si="42"/>
        <v>0</v>
      </c>
      <c r="Q149" s="14">
        <f t="shared" si="45"/>
        <v>470.67695999999995</v>
      </c>
      <c r="R149" s="1" t="s">
        <v>189</v>
      </c>
    </row>
    <row r="150" spans="1:18" s="1" customFormat="1" x14ac:dyDescent="0.2">
      <c r="A150" s="1" t="s">
        <v>56</v>
      </c>
      <c r="B150" s="1">
        <v>2958</v>
      </c>
      <c r="C150" s="4">
        <v>1</v>
      </c>
      <c r="D150" s="10">
        <f t="shared" si="43"/>
        <v>2958</v>
      </c>
      <c r="E150" s="7">
        <v>0.3649</v>
      </c>
      <c r="F150" s="7">
        <v>0.19939999999999999</v>
      </c>
      <c r="G150" s="7">
        <v>0.30159999999999998</v>
      </c>
      <c r="H150" s="7">
        <v>9.2999999999999999E-2</v>
      </c>
      <c r="I150" s="16">
        <v>4</v>
      </c>
      <c r="J150" s="10">
        <f t="shared" si="37"/>
        <v>3238.1225999999997</v>
      </c>
      <c r="K150" s="10">
        <f t="shared" si="38"/>
        <v>1769.4756</v>
      </c>
      <c r="L150" s="10">
        <f t="shared" si="39"/>
        <v>1851.1163999999999</v>
      </c>
      <c r="M150" s="18">
        <f t="shared" si="44"/>
        <v>3533.7519233999997</v>
      </c>
      <c r="N150" s="10">
        <f t="shared" si="40"/>
        <v>1079.3742</v>
      </c>
      <c r="O150" s="10">
        <f t="shared" si="41"/>
        <v>589.8252</v>
      </c>
      <c r="P150" s="10">
        <f t="shared" si="42"/>
        <v>617.03879999999992</v>
      </c>
      <c r="Q150" s="14">
        <f t="shared" si="45"/>
        <v>1177.9173077999999</v>
      </c>
      <c r="R150" s="1" t="s">
        <v>184</v>
      </c>
    </row>
    <row r="151" spans="1:18" s="1" customFormat="1" x14ac:dyDescent="0.2">
      <c r="A151" s="1" t="s">
        <v>58</v>
      </c>
      <c r="B151" s="1">
        <v>2737</v>
      </c>
      <c r="C151" s="4">
        <v>0.8</v>
      </c>
      <c r="D151" s="10">
        <f t="shared" si="43"/>
        <v>2189.6</v>
      </c>
      <c r="E151" s="7">
        <v>0.1457</v>
      </c>
      <c r="F151" s="7">
        <v>2.4299999999999999E-2</v>
      </c>
      <c r="G151" s="7">
        <v>0.70189999999999997</v>
      </c>
      <c r="H151" s="7">
        <v>0.107</v>
      </c>
      <c r="I151" s="16">
        <v>4</v>
      </c>
      <c r="J151" s="10">
        <f t="shared" si="37"/>
        <v>957.07416000000001</v>
      </c>
      <c r="K151" s="10">
        <f t="shared" si="38"/>
        <v>159.62183999999999</v>
      </c>
      <c r="L151" s="10">
        <f t="shared" si="39"/>
        <v>3907.7791200000001</v>
      </c>
      <c r="M151" s="18">
        <f t="shared" si="44"/>
        <v>2023.80392592</v>
      </c>
      <c r="N151" s="10">
        <f t="shared" si="40"/>
        <v>319.02472</v>
      </c>
      <c r="O151" s="10">
        <f t="shared" si="41"/>
        <v>53.207279999999997</v>
      </c>
      <c r="P151" s="10">
        <f t="shared" si="42"/>
        <v>1302.59304</v>
      </c>
      <c r="Q151" s="14">
        <f t="shared" si="45"/>
        <v>674.60130864000007</v>
      </c>
      <c r="R151" s="1" t="s">
        <v>186</v>
      </c>
    </row>
    <row r="152" spans="1:18" s="1" customFormat="1" x14ac:dyDescent="0.2">
      <c r="A152" s="1" t="s">
        <v>59</v>
      </c>
      <c r="B152" s="1">
        <v>18202</v>
      </c>
      <c r="C152" s="4">
        <v>0.9</v>
      </c>
      <c r="D152" s="10">
        <f t="shared" si="43"/>
        <v>16381.800000000001</v>
      </c>
      <c r="E152" s="7">
        <v>2.86E-2</v>
      </c>
      <c r="F152" s="7">
        <v>3.8999999999999998E-3</v>
      </c>
      <c r="G152" s="7">
        <v>3.6299999999999999E-2</v>
      </c>
      <c r="H152" s="7">
        <v>2.1999999999999999E-2</v>
      </c>
      <c r="I152" s="16">
        <v>2</v>
      </c>
      <c r="J152" s="10">
        <f t="shared" si="37"/>
        <v>2811.1168800000005</v>
      </c>
      <c r="K152" s="10">
        <f t="shared" si="38"/>
        <v>383.33411999999998</v>
      </c>
      <c r="L152" s="10">
        <f t="shared" si="39"/>
        <v>1405.5584400000002</v>
      </c>
      <c r="M152" s="18">
        <f t="shared" si="44"/>
        <v>1970.7207109200001</v>
      </c>
      <c r="N152" s="10">
        <f t="shared" si="40"/>
        <v>468.51948000000004</v>
      </c>
      <c r="O152" s="10">
        <f t="shared" si="41"/>
        <v>63.889020000000002</v>
      </c>
      <c r="P152" s="10">
        <f t="shared" si="42"/>
        <v>234.25974000000002</v>
      </c>
      <c r="Q152" s="14">
        <f t="shared" si="45"/>
        <v>328.45345182000005</v>
      </c>
      <c r="R152" s="1" t="s">
        <v>187</v>
      </c>
    </row>
    <row r="153" spans="1:18" s="1" customFormat="1" x14ac:dyDescent="0.2">
      <c r="A153" s="9" t="s">
        <v>103</v>
      </c>
      <c r="B153" s="1">
        <v>21052</v>
      </c>
      <c r="C153" s="4">
        <v>0.95</v>
      </c>
      <c r="D153" s="10">
        <f t="shared" si="43"/>
        <v>19999.399999999998</v>
      </c>
      <c r="E153" s="7">
        <v>1.21E-2</v>
      </c>
      <c r="F153" s="7">
        <v>3.2000000000000002E-3</v>
      </c>
      <c r="G153" s="7">
        <v>3.1099999999999999E-2</v>
      </c>
      <c r="H153" s="7">
        <v>0.01</v>
      </c>
      <c r="I153" s="16">
        <v>3</v>
      </c>
      <c r="J153" s="10">
        <f t="shared" si="37"/>
        <v>967.97095999999999</v>
      </c>
      <c r="K153" s="10">
        <f t="shared" si="38"/>
        <v>255.99231999999998</v>
      </c>
      <c r="L153" s="10">
        <f t="shared" si="39"/>
        <v>1687.9493599999998</v>
      </c>
      <c r="M153" s="18">
        <f t="shared" si="44"/>
        <v>1254.13837472</v>
      </c>
      <c r="N153" s="10">
        <f t="shared" si="40"/>
        <v>241.99273999999997</v>
      </c>
      <c r="O153" s="10">
        <f t="shared" si="41"/>
        <v>63.998079999999995</v>
      </c>
      <c r="P153" s="10">
        <f t="shared" si="42"/>
        <v>421.98733999999996</v>
      </c>
      <c r="Q153" s="14">
        <f t="shared" si="45"/>
        <v>313.53459368</v>
      </c>
      <c r="R153" s="1" t="s">
        <v>187</v>
      </c>
    </row>
    <row r="154" spans="1:18" s="1" customFormat="1" x14ac:dyDescent="0.2">
      <c r="A154" s="1" t="s">
        <v>62</v>
      </c>
      <c r="B154" s="1">
        <v>53148</v>
      </c>
      <c r="C154" s="8">
        <v>0.14499999999999999</v>
      </c>
      <c r="D154" s="10">
        <f t="shared" si="43"/>
        <v>7706.4599999999991</v>
      </c>
      <c r="E154" s="7">
        <v>0</v>
      </c>
      <c r="F154" s="7">
        <v>0</v>
      </c>
      <c r="G154" s="7">
        <v>1</v>
      </c>
      <c r="H154" s="7">
        <v>0</v>
      </c>
      <c r="I154" s="16">
        <v>6</v>
      </c>
      <c r="J154" s="10">
        <f t="shared" si="37"/>
        <v>0</v>
      </c>
      <c r="K154" s="10">
        <f t="shared" si="38"/>
        <v>0</v>
      </c>
      <c r="L154" s="10">
        <f t="shared" si="39"/>
        <v>15412.919999999998</v>
      </c>
      <c r="M154" s="18">
        <f t="shared" si="44"/>
        <v>5964.8000399999992</v>
      </c>
      <c r="N154" s="10">
        <f t="shared" si="40"/>
        <v>0</v>
      </c>
      <c r="O154" s="10">
        <f t="shared" si="41"/>
        <v>0</v>
      </c>
      <c r="P154" s="10">
        <f t="shared" si="42"/>
        <v>7706.4599999999991</v>
      </c>
      <c r="Q154" s="14">
        <f t="shared" si="45"/>
        <v>2982.4000199999996</v>
      </c>
      <c r="R154" s="1" t="s">
        <v>183</v>
      </c>
    </row>
    <row r="155" spans="1:18" s="1" customFormat="1" x14ac:dyDescent="0.2">
      <c r="A155" s="12" t="s">
        <v>104</v>
      </c>
      <c r="B155" s="1">
        <v>53148</v>
      </c>
      <c r="C155" s="4">
        <v>0.9</v>
      </c>
      <c r="D155" s="10">
        <f t="shared" si="43"/>
        <v>47833.200000000004</v>
      </c>
      <c r="E155" s="7">
        <v>1.61E-2</v>
      </c>
      <c r="F155" s="7">
        <v>1.6999999999999999E-3</v>
      </c>
      <c r="G155" s="7">
        <v>0.17299999999999999</v>
      </c>
      <c r="H155" s="7">
        <v>2.8000000000000001E-2</v>
      </c>
      <c r="I155" s="16">
        <v>6</v>
      </c>
      <c r="J155" s="10">
        <f t="shared" si="37"/>
        <v>1540.2290400000002</v>
      </c>
      <c r="K155" s="10">
        <f t="shared" si="38"/>
        <v>162.63288</v>
      </c>
      <c r="L155" s="10">
        <f t="shared" si="39"/>
        <v>13871.628000000002</v>
      </c>
      <c r="M155" s="18">
        <f t="shared" si="44"/>
        <v>6108.1561404000004</v>
      </c>
      <c r="N155" s="10">
        <f t="shared" si="40"/>
        <v>770.11452000000008</v>
      </c>
      <c r="O155" s="10">
        <f t="shared" si="41"/>
        <v>81.31644</v>
      </c>
      <c r="P155" s="10">
        <f t="shared" si="42"/>
        <v>6935.8140000000003</v>
      </c>
      <c r="Q155" s="14">
        <f t="shared" si="45"/>
        <v>3054.0780702000002</v>
      </c>
      <c r="R155" s="1" t="s">
        <v>183</v>
      </c>
    </row>
    <row r="156" spans="1:18" s="1" customFormat="1" x14ac:dyDescent="0.2">
      <c r="A156" s="1" t="s">
        <v>63</v>
      </c>
      <c r="B156" s="1">
        <v>69866</v>
      </c>
      <c r="C156" s="8">
        <v>0.11600000000000001</v>
      </c>
      <c r="D156" s="10">
        <f t="shared" si="43"/>
        <v>8104.4560000000001</v>
      </c>
      <c r="E156" s="7">
        <v>0</v>
      </c>
      <c r="F156" s="7">
        <v>0</v>
      </c>
      <c r="G156" s="7">
        <v>1</v>
      </c>
      <c r="H156" s="7">
        <v>0</v>
      </c>
      <c r="I156" s="16">
        <v>12</v>
      </c>
      <c r="J156" s="10">
        <f t="shared" si="37"/>
        <v>0</v>
      </c>
      <c r="K156" s="10">
        <f t="shared" si="38"/>
        <v>0</v>
      </c>
      <c r="L156" s="10">
        <f t="shared" si="39"/>
        <v>8104.456000000001</v>
      </c>
      <c r="M156" s="18">
        <f t="shared" si="44"/>
        <v>3136.4244720000002</v>
      </c>
      <c r="N156" s="10">
        <f t="shared" si="40"/>
        <v>0</v>
      </c>
      <c r="O156" s="10">
        <f t="shared" si="41"/>
        <v>0</v>
      </c>
      <c r="P156" s="10">
        <f t="shared" si="42"/>
        <v>8104.4560000000001</v>
      </c>
      <c r="Q156" s="14">
        <f t="shared" si="45"/>
        <v>3136.4244719999997</v>
      </c>
      <c r="R156" s="1" t="s">
        <v>186</v>
      </c>
    </row>
    <row r="157" spans="1:18" s="1" customFormat="1" x14ac:dyDescent="0.2">
      <c r="A157" s="1" t="s">
        <v>61</v>
      </c>
      <c r="B157" s="1">
        <v>2000</v>
      </c>
      <c r="C157" s="4">
        <v>0.54</v>
      </c>
      <c r="D157" s="10">
        <f t="shared" si="43"/>
        <v>1080</v>
      </c>
      <c r="E157" s="7">
        <v>0</v>
      </c>
      <c r="F157" s="7">
        <v>0.51459999999999995</v>
      </c>
      <c r="G157" s="7">
        <v>0</v>
      </c>
      <c r="H157" s="7">
        <v>0</v>
      </c>
      <c r="I157" s="16">
        <v>3</v>
      </c>
      <c r="J157" s="10">
        <f t="shared" si="37"/>
        <v>0</v>
      </c>
      <c r="K157" s="10">
        <f t="shared" si="38"/>
        <v>2223.0719999999997</v>
      </c>
      <c r="L157" s="10">
        <f t="shared" si="39"/>
        <v>0</v>
      </c>
      <c r="M157" s="18">
        <f t="shared" si="44"/>
        <v>1965.1956479999997</v>
      </c>
      <c r="N157" s="10">
        <f t="shared" si="40"/>
        <v>0</v>
      </c>
      <c r="O157" s="10">
        <f t="shared" si="41"/>
        <v>555.76799999999992</v>
      </c>
      <c r="P157" s="10">
        <f t="shared" si="42"/>
        <v>0</v>
      </c>
      <c r="Q157" s="14">
        <f t="shared" si="45"/>
        <v>491.29891199999992</v>
      </c>
      <c r="R157" s="1" t="s">
        <v>189</v>
      </c>
    </row>
    <row r="158" spans="1:18" s="1" customFormat="1" x14ac:dyDescent="0.2">
      <c r="A158" s="1" t="s">
        <v>60</v>
      </c>
      <c r="B158" s="1">
        <v>2500</v>
      </c>
      <c r="C158" s="4">
        <v>0.54</v>
      </c>
      <c r="D158" s="10">
        <f t="shared" si="43"/>
        <v>1350</v>
      </c>
      <c r="E158" s="7">
        <v>0.20780000000000001</v>
      </c>
      <c r="F158" s="7">
        <v>0.51459999999999995</v>
      </c>
      <c r="G158" s="7">
        <v>0.2</v>
      </c>
      <c r="H158" s="7">
        <v>8.5999999999999993E-2</v>
      </c>
      <c r="I158" s="16">
        <v>3</v>
      </c>
      <c r="J158" s="10">
        <f t="shared" si="37"/>
        <v>1122.1200000000001</v>
      </c>
      <c r="K158" s="10">
        <f t="shared" si="38"/>
        <v>2778.8399999999997</v>
      </c>
      <c r="L158" s="10">
        <f t="shared" si="39"/>
        <v>615.60000000000014</v>
      </c>
      <c r="M158" s="18">
        <f t="shared" si="44"/>
        <v>3128.9922000000001</v>
      </c>
      <c r="N158" s="10">
        <f t="shared" si="40"/>
        <v>280.53000000000003</v>
      </c>
      <c r="O158" s="10">
        <f t="shared" si="41"/>
        <v>694.70999999999992</v>
      </c>
      <c r="P158" s="10">
        <f t="shared" si="42"/>
        <v>153.90000000000003</v>
      </c>
      <c r="Q158" s="14">
        <f t="shared" si="45"/>
        <v>782.24805000000003</v>
      </c>
      <c r="R158" s="1" t="s">
        <v>191</v>
      </c>
    </row>
    <row r="159" spans="1:18" s="1" customFormat="1" x14ac:dyDescent="0.2">
      <c r="A159" s="9" t="s">
        <v>167</v>
      </c>
      <c r="B159" s="1">
        <v>1742</v>
      </c>
      <c r="C159" s="4">
        <v>0.54</v>
      </c>
      <c r="D159" s="10">
        <f t="shared" si="43"/>
        <v>940.68000000000006</v>
      </c>
      <c r="E159" s="7">
        <v>0.20780000000000001</v>
      </c>
      <c r="F159" s="7">
        <v>0.51459999999999995</v>
      </c>
      <c r="G159" s="7">
        <v>0.2</v>
      </c>
      <c r="H159" s="7">
        <v>8.5999999999999993E-2</v>
      </c>
      <c r="I159" s="16">
        <v>3</v>
      </c>
      <c r="J159" s="10">
        <f t="shared" ref="J159:J183" si="46">D159*E159*12/I159</f>
        <v>781.89321600000005</v>
      </c>
      <c r="K159" s="10">
        <f t="shared" ref="K159:K183" si="47">D159*F159*12/I159</f>
        <v>1936.2957119999999</v>
      </c>
      <c r="L159" s="10">
        <f t="shared" ref="L159:L183" si="48">D159*(G159-H159)*12/I159</f>
        <v>428.95008000000007</v>
      </c>
      <c r="M159" s="18">
        <f t="shared" si="44"/>
        <v>2180.2817649599997</v>
      </c>
      <c r="N159" s="10">
        <f t="shared" ref="N159:N183" si="49">D159*E159</f>
        <v>195.47330400000001</v>
      </c>
      <c r="O159" s="10">
        <f t="shared" ref="O159:O183" si="50">D159*F159</f>
        <v>484.07392799999997</v>
      </c>
      <c r="P159" s="10">
        <f t="shared" ref="P159:P183" si="51">D159*(G159-H159)</f>
        <v>107.23752000000002</v>
      </c>
      <c r="Q159" s="14">
        <f t="shared" si="45"/>
        <v>545.07044123999992</v>
      </c>
      <c r="R159" s="1" t="s">
        <v>191</v>
      </c>
    </row>
    <row r="160" spans="1:18" s="1" customFormat="1" x14ac:dyDescent="0.2">
      <c r="A160" s="1" t="s">
        <v>64</v>
      </c>
      <c r="B160" s="1">
        <v>22850</v>
      </c>
      <c r="C160" s="4">
        <v>0.72</v>
      </c>
      <c r="D160" s="10">
        <f t="shared" si="43"/>
        <v>16452</v>
      </c>
      <c r="E160" s="7">
        <v>1.5699999999999999E-2</v>
      </c>
      <c r="F160" s="7">
        <v>5.0000000000000001E-4</v>
      </c>
      <c r="G160" s="7">
        <v>0.20119999999999999</v>
      </c>
      <c r="H160" s="7">
        <v>0.03</v>
      </c>
      <c r="I160" s="16">
        <v>5</v>
      </c>
      <c r="J160" s="10">
        <f t="shared" si="46"/>
        <v>619.91136000000006</v>
      </c>
      <c r="K160" s="10">
        <f t="shared" si="47"/>
        <v>19.742400000000004</v>
      </c>
      <c r="L160" s="10">
        <f t="shared" si="48"/>
        <v>6759.7977599999995</v>
      </c>
      <c r="M160" s="18">
        <f t="shared" si="44"/>
        <v>2873.3997110399996</v>
      </c>
      <c r="N160" s="10">
        <f t="shared" si="49"/>
        <v>258.29640000000001</v>
      </c>
      <c r="O160" s="10">
        <f t="shared" si="50"/>
        <v>8.2260000000000009</v>
      </c>
      <c r="P160" s="10">
        <f t="shared" si="51"/>
        <v>2816.5823999999998</v>
      </c>
      <c r="Q160" s="14">
        <f t="shared" si="45"/>
        <v>1197.2498795999998</v>
      </c>
      <c r="R160" s="1" t="s">
        <v>183</v>
      </c>
    </row>
    <row r="161" spans="1:18" s="1" customFormat="1" x14ac:dyDescent="0.2">
      <c r="A161" s="9" t="s">
        <v>173</v>
      </c>
      <c r="B161" s="1">
        <v>60000</v>
      </c>
      <c r="C161" s="4">
        <v>0.92</v>
      </c>
      <c r="D161" s="10">
        <f t="shared" si="43"/>
        <v>55200</v>
      </c>
      <c r="E161" s="7">
        <v>1.7999999999999999E-2</v>
      </c>
      <c r="F161" s="7">
        <v>2E-3</v>
      </c>
      <c r="G161" s="7">
        <v>3.7400000000000003E-2</v>
      </c>
      <c r="H161" s="7">
        <v>1.6E-2</v>
      </c>
      <c r="I161" s="16">
        <v>3</v>
      </c>
      <c r="J161" s="10">
        <f t="shared" si="46"/>
        <v>3974.3999999999996</v>
      </c>
      <c r="K161" s="10">
        <f t="shared" si="47"/>
        <v>441.60000000000008</v>
      </c>
      <c r="L161" s="10">
        <f t="shared" si="48"/>
        <v>4725.1200000000008</v>
      </c>
      <c r="M161" s="18">
        <f t="shared" si="44"/>
        <v>3757.0886400000004</v>
      </c>
      <c r="N161" s="10">
        <f t="shared" si="49"/>
        <v>993.59999999999991</v>
      </c>
      <c r="O161" s="10">
        <f t="shared" si="50"/>
        <v>110.4</v>
      </c>
      <c r="P161" s="10">
        <f t="shared" si="51"/>
        <v>1181.2800000000002</v>
      </c>
      <c r="Q161" s="14">
        <f t="shared" si="45"/>
        <v>939.2721600000001</v>
      </c>
      <c r="R161" s="1" t="s">
        <v>187</v>
      </c>
    </row>
    <row r="162" spans="1:18" s="1" customFormat="1" x14ac:dyDescent="0.2">
      <c r="A162" s="1" t="s">
        <v>114</v>
      </c>
      <c r="B162" s="1">
        <v>10056</v>
      </c>
      <c r="C162" s="4">
        <v>0.86</v>
      </c>
      <c r="D162" s="10">
        <f t="shared" ref="D162:D183" si="52">B162*C162</f>
        <v>8648.16</v>
      </c>
      <c r="E162" s="7">
        <v>1.4999999999999999E-2</v>
      </c>
      <c r="F162" s="7">
        <v>2E-3</v>
      </c>
      <c r="G162" s="7">
        <v>0.2646</v>
      </c>
      <c r="H162" s="7">
        <v>4.1000000000000002E-2</v>
      </c>
      <c r="I162" s="16">
        <v>10</v>
      </c>
      <c r="J162" s="10">
        <f t="shared" si="46"/>
        <v>155.66687999999999</v>
      </c>
      <c r="K162" s="10">
        <f t="shared" si="47"/>
        <v>20.755584000000002</v>
      </c>
      <c r="L162" s="10">
        <f t="shared" si="48"/>
        <v>2320.4742912000002</v>
      </c>
      <c r="M162" s="18">
        <f t="shared" ref="M162:M183" si="53">((J162*3870)+(K162*8840)+(L162*3870))/10000</f>
        <v>976.61456951040009</v>
      </c>
      <c r="N162" s="10">
        <f t="shared" si="49"/>
        <v>129.72239999999999</v>
      </c>
      <c r="O162" s="10">
        <f t="shared" si="50"/>
        <v>17.296320000000001</v>
      </c>
      <c r="P162" s="10">
        <f t="shared" si="51"/>
        <v>1933.728576</v>
      </c>
      <c r="Q162" s="14">
        <f t="shared" ref="Q162:Q183" si="54">((N162*3870)+(O162*8840)+(P162*3870))/10000</f>
        <v>813.84547459199996</v>
      </c>
      <c r="R162" s="1" t="s">
        <v>183</v>
      </c>
    </row>
    <row r="163" spans="1:18" s="1" customFormat="1" ht="12.75" customHeight="1" x14ac:dyDescent="0.2">
      <c r="A163" s="1" t="s">
        <v>65</v>
      </c>
      <c r="B163" s="1">
        <v>2200</v>
      </c>
      <c r="C163" s="4">
        <v>0.75</v>
      </c>
      <c r="D163" s="10">
        <f t="shared" si="52"/>
        <v>1650</v>
      </c>
      <c r="E163" s="7">
        <v>0.13300000000000001</v>
      </c>
      <c r="F163" s="7">
        <v>2.3800000000000002E-2</v>
      </c>
      <c r="G163" s="7">
        <v>0.73129999999999995</v>
      </c>
      <c r="H163" s="7">
        <v>0.08</v>
      </c>
      <c r="I163" s="16">
        <v>4</v>
      </c>
      <c r="J163" s="10">
        <f t="shared" si="46"/>
        <v>658.35</v>
      </c>
      <c r="K163" s="10">
        <f t="shared" si="47"/>
        <v>117.81</v>
      </c>
      <c r="L163" s="10">
        <f t="shared" si="48"/>
        <v>3223.9349999999999</v>
      </c>
      <c r="M163" s="18">
        <f t="shared" si="53"/>
        <v>1606.5883349999999</v>
      </c>
      <c r="N163" s="10">
        <f t="shared" si="49"/>
        <v>219.45000000000002</v>
      </c>
      <c r="O163" s="10">
        <f t="shared" si="50"/>
        <v>39.270000000000003</v>
      </c>
      <c r="P163" s="10">
        <f t="shared" si="51"/>
        <v>1074.645</v>
      </c>
      <c r="Q163" s="14">
        <f t="shared" si="54"/>
        <v>535.52944500000001</v>
      </c>
      <c r="R163" s="1" t="s">
        <v>186</v>
      </c>
    </row>
    <row r="164" spans="1:18" s="1" customFormat="1" ht="12.75" customHeight="1" x14ac:dyDescent="0.2">
      <c r="A164" s="1" t="s">
        <v>181</v>
      </c>
      <c r="B164" s="1">
        <v>80279</v>
      </c>
      <c r="C164" s="4">
        <v>0.95</v>
      </c>
      <c r="D164" s="10">
        <f t="shared" si="52"/>
        <v>76265.05</v>
      </c>
      <c r="E164" s="7">
        <v>1.2E-2</v>
      </c>
      <c r="F164" s="7">
        <v>2E-3</v>
      </c>
      <c r="G164" s="7">
        <v>5.0999999999999997E-2</v>
      </c>
      <c r="H164" s="7">
        <v>1.0999999999999999E-2</v>
      </c>
      <c r="I164" s="16">
        <v>2.5</v>
      </c>
      <c r="J164" s="10">
        <f t="shared" si="46"/>
        <v>4392.8668799999996</v>
      </c>
      <c r="K164" s="10">
        <f t="shared" si="47"/>
        <v>732.14448000000004</v>
      </c>
      <c r="L164" s="10">
        <f t="shared" si="48"/>
        <v>14642.8896</v>
      </c>
      <c r="M164" s="18">
        <f t="shared" si="53"/>
        <v>8014.0534780799999</v>
      </c>
      <c r="N164" s="10">
        <f t="shared" si="49"/>
        <v>915.18060000000003</v>
      </c>
      <c r="O164" s="10">
        <f t="shared" si="50"/>
        <v>152.5301</v>
      </c>
      <c r="P164" s="10">
        <f t="shared" si="51"/>
        <v>3050.6019999999999</v>
      </c>
      <c r="Q164" s="14">
        <f t="shared" si="54"/>
        <v>1669.5944746</v>
      </c>
      <c r="R164" s="1" t="s">
        <v>187</v>
      </c>
    </row>
    <row r="165" spans="1:18" s="2" customFormat="1" x14ac:dyDescent="0.2">
      <c r="A165" s="9" t="s">
        <v>168</v>
      </c>
      <c r="B165" s="1">
        <v>80279</v>
      </c>
      <c r="C165" s="4">
        <v>0.95</v>
      </c>
      <c r="D165" s="10">
        <f t="shared" si="52"/>
        <v>76265.05</v>
      </c>
      <c r="E165" s="7">
        <v>8.8000000000000005E-3</v>
      </c>
      <c r="F165" s="7">
        <v>2E-3</v>
      </c>
      <c r="G165" s="7">
        <v>3.8899999999999997E-2</v>
      </c>
      <c r="H165" s="7">
        <v>1.2E-2</v>
      </c>
      <c r="I165" s="16">
        <v>3</v>
      </c>
      <c r="J165" s="10">
        <f t="shared" si="46"/>
        <v>2684.5297600000004</v>
      </c>
      <c r="K165" s="10">
        <f t="shared" si="47"/>
        <v>610.12040000000002</v>
      </c>
      <c r="L165" s="10">
        <f t="shared" si="48"/>
        <v>8206.1193800000001</v>
      </c>
      <c r="M165" s="18">
        <f t="shared" si="53"/>
        <v>4754.0276507799999</v>
      </c>
      <c r="N165" s="10">
        <f t="shared" si="49"/>
        <v>671.13244000000009</v>
      </c>
      <c r="O165" s="10">
        <f t="shared" si="50"/>
        <v>152.5301</v>
      </c>
      <c r="P165" s="10">
        <f t="shared" si="51"/>
        <v>2051.529845</v>
      </c>
      <c r="Q165" s="14">
        <f t="shared" si="54"/>
        <v>1188.506912695</v>
      </c>
      <c r="R165" s="1" t="s">
        <v>187</v>
      </c>
    </row>
    <row r="166" spans="1:18" s="2" customFormat="1" x14ac:dyDescent="0.2">
      <c r="A166" s="1" t="s">
        <v>66</v>
      </c>
      <c r="B166" s="1">
        <v>2479</v>
      </c>
      <c r="C166" s="4">
        <v>0.8</v>
      </c>
      <c r="D166" s="10">
        <f t="shared" si="52"/>
        <v>1983.2</v>
      </c>
      <c r="E166" s="7">
        <v>0.1318</v>
      </c>
      <c r="F166" s="7">
        <v>1.8100000000000002E-2</v>
      </c>
      <c r="G166" s="7">
        <v>0.73140000000000005</v>
      </c>
      <c r="H166" s="7">
        <v>0.14599999999999999</v>
      </c>
      <c r="I166" s="16">
        <v>3.5</v>
      </c>
      <c r="J166" s="10">
        <f t="shared" si="46"/>
        <v>896.1797485714286</v>
      </c>
      <c r="K166" s="10">
        <f t="shared" si="47"/>
        <v>123.07172571428573</v>
      </c>
      <c r="L166" s="10">
        <f t="shared" si="48"/>
        <v>3980.4523885714289</v>
      </c>
      <c r="M166" s="18">
        <f t="shared" si="53"/>
        <v>1996.0520426057144</v>
      </c>
      <c r="N166" s="10">
        <f t="shared" si="49"/>
        <v>261.38576</v>
      </c>
      <c r="O166" s="10">
        <f t="shared" si="50"/>
        <v>35.895920000000004</v>
      </c>
      <c r="P166" s="10">
        <f t="shared" si="51"/>
        <v>1160.9652800000001</v>
      </c>
      <c r="Q166" s="14">
        <f t="shared" si="54"/>
        <v>582.18184575999999</v>
      </c>
      <c r="R166" s="2" t="s">
        <v>186</v>
      </c>
    </row>
    <row r="167" spans="1:18" x14ac:dyDescent="0.2">
      <c r="A167" s="1" t="s">
        <v>67</v>
      </c>
      <c r="B167" s="1">
        <v>16800</v>
      </c>
      <c r="C167" s="4">
        <v>0.7</v>
      </c>
      <c r="D167" s="10">
        <f t="shared" si="52"/>
        <v>11760</v>
      </c>
      <c r="E167" s="7">
        <v>1.4999999999999999E-2</v>
      </c>
      <c r="F167" s="7">
        <v>3.0000000000000001E-3</v>
      </c>
      <c r="G167" s="7">
        <v>7.1300000000000002E-2</v>
      </c>
      <c r="H167" s="7">
        <v>3.2000000000000001E-2</v>
      </c>
      <c r="I167" s="16">
        <v>2</v>
      </c>
      <c r="J167" s="10">
        <f t="shared" si="46"/>
        <v>1058.4000000000001</v>
      </c>
      <c r="K167" s="10">
        <f t="shared" si="47"/>
        <v>211.68</v>
      </c>
      <c r="L167" s="10">
        <f t="shared" si="48"/>
        <v>2773.0079999999998</v>
      </c>
      <c r="M167" s="18">
        <f t="shared" si="53"/>
        <v>1669.8800160000001</v>
      </c>
      <c r="N167" s="10">
        <f t="shared" si="49"/>
        <v>176.4</v>
      </c>
      <c r="O167" s="10">
        <f t="shared" si="50"/>
        <v>35.28</v>
      </c>
      <c r="P167" s="10">
        <f t="shared" si="51"/>
        <v>462.16800000000001</v>
      </c>
      <c r="Q167" s="14">
        <f t="shared" si="54"/>
        <v>278.31333599999999</v>
      </c>
      <c r="R167" s="1" t="s">
        <v>187</v>
      </c>
    </row>
    <row r="168" spans="1:18" x14ac:dyDescent="0.2">
      <c r="A168" s="12" t="s">
        <v>106</v>
      </c>
      <c r="B168" s="1">
        <v>39333</v>
      </c>
      <c r="C168" s="4">
        <v>0.89</v>
      </c>
      <c r="D168" s="10">
        <f t="shared" si="52"/>
        <v>35006.370000000003</v>
      </c>
      <c r="E168" s="7">
        <v>8.9999999999999993E-3</v>
      </c>
      <c r="F168" s="7">
        <v>1E-3</v>
      </c>
      <c r="G168" s="7">
        <v>6.4299999999999996E-2</v>
      </c>
      <c r="H168" s="7">
        <v>1.7999999999999999E-2</v>
      </c>
      <c r="I168" s="16">
        <v>3</v>
      </c>
      <c r="J168" s="10">
        <f t="shared" si="46"/>
        <v>1260.2293199999999</v>
      </c>
      <c r="K168" s="10">
        <f t="shared" si="47"/>
        <v>140.02548000000002</v>
      </c>
      <c r="L168" s="10">
        <f t="shared" si="48"/>
        <v>6483.1797239999987</v>
      </c>
      <c r="M168" s="18">
        <f t="shared" si="53"/>
        <v>3120.4818243479999</v>
      </c>
      <c r="N168" s="10">
        <f t="shared" si="49"/>
        <v>315.05732999999998</v>
      </c>
      <c r="O168" s="10">
        <f t="shared" si="50"/>
        <v>35.006370000000004</v>
      </c>
      <c r="P168" s="10">
        <f t="shared" si="51"/>
        <v>1620.7949309999999</v>
      </c>
      <c r="Q168" s="14">
        <f t="shared" si="54"/>
        <v>780.12045608699998</v>
      </c>
      <c r="R168" s="1" t="s">
        <v>183</v>
      </c>
    </row>
    <row r="169" spans="1:18" x14ac:dyDescent="0.2">
      <c r="A169" s="9" t="s">
        <v>91</v>
      </c>
      <c r="B169" s="1">
        <v>7000</v>
      </c>
      <c r="C169" s="4">
        <v>0.9</v>
      </c>
      <c r="D169" s="10">
        <f t="shared" si="52"/>
        <v>6300</v>
      </c>
      <c r="E169" s="7">
        <v>1.4999999999999999E-2</v>
      </c>
      <c r="F169" s="7">
        <v>6.9999999999999999E-4</v>
      </c>
      <c r="G169" s="7">
        <v>0.14000000000000001</v>
      </c>
      <c r="H169" s="7">
        <v>5.7999999999999996E-3</v>
      </c>
      <c r="I169" s="16">
        <v>7</v>
      </c>
      <c r="J169" s="10">
        <f t="shared" si="46"/>
        <v>162</v>
      </c>
      <c r="K169" s="10">
        <f t="shared" si="47"/>
        <v>7.5600000000000005</v>
      </c>
      <c r="L169" s="10">
        <f t="shared" si="48"/>
        <v>1449.3600000000001</v>
      </c>
      <c r="M169" s="18">
        <f t="shared" si="53"/>
        <v>630.27936000000011</v>
      </c>
      <c r="N169" s="10">
        <f t="shared" si="49"/>
        <v>94.5</v>
      </c>
      <c r="O169" s="10">
        <f t="shared" si="50"/>
        <v>4.41</v>
      </c>
      <c r="P169" s="10">
        <f t="shared" si="51"/>
        <v>845.46</v>
      </c>
      <c r="Q169" s="14">
        <f t="shared" si="54"/>
        <v>367.66296</v>
      </c>
      <c r="R169" s="1" t="s">
        <v>183</v>
      </c>
    </row>
    <row r="170" spans="1:18" x14ac:dyDescent="0.2">
      <c r="A170" s="9" t="s">
        <v>80</v>
      </c>
      <c r="B170" s="1">
        <v>2240</v>
      </c>
      <c r="C170" s="4">
        <v>0.24</v>
      </c>
      <c r="D170" s="10">
        <f t="shared" si="52"/>
        <v>537.6</v>
      </c>
      <c r="E170" s="7">
        <v>0.24060000000000001</v>
      </c>
      <c r="F170" s="7">
        <v>0.59</v>
      </c>
      <c r="G170" s="7">
        <v>9.9099999999999994E-2</v>
      </c>
      <c r="H170" s="7">
        <v>6.8000000000000005E-2</v>
      </c>
      <c r="I170" s="16">
        <v>12</v>
      </c>
      <c r="J170" s="10">
        <f t="shared" si="46"/>
        <v>129.34656000000001</v>
      </c>
      <c r="K170" s="10">
        <f t="shared" si="47"/>
        <v>317.18399999999997</v>
      </c>
      <c r="L170" s="10">
        <f t="shared" si="48"/>
        <v>16.719359999999995</v>
      </c>
      <c r="M170" s="18">
        <f t="shared" si="53"/>
        <v>336.91816703999996</v>
      </c>
      <c r="N170" s="10">
        <f t="shared" si="49"/>
        <v>129.34656000000001</v>
      </c>
      <c r="O170" s="10">
        <f t="shared" si="50"/>
        <v>317.18399999999997</v>
      </c>
      <c r="P170" s="10">
        <f t="shared" si="51"/>
        <v>16.719359999999995</v>
      </c>
      <c r="Q170" s="14">
        <f t="shared" si="54"/>
        <v>336.91816703999996</v>
      </c>
      <c r="R170" s="1" t="s">
        <v>191</v>
      </c>
    </row>
    <row r="171" spans="1:18" x14ac:dyDescent="0.2">
      <c r="A171" s="9" t="s">
        <v>79</v>
      </c>
      <c r="B171" s="1">
        <v>5600</v>
      </c>
      <c r="C171" s="4">
        <v>0.45</v>
      </c>
      <c r="D171" s="10">
        <f t="shared" si="52"/>
        <v>2520</v>
      </c>
      <c r="E171" s="7">
        <v>0.15229999999999999</v>
      </c>
      <c r="F171" s="7">
        <v>0.65210000000000001</v>
      </c>
      <c r="G171" s="7">
        <v>0.1371</v>
      </c>
      <c r="H171" s="7">
        <v>6.7000000000000004E-2</v>
      </c>
      <c r="I171" s="16">
        <v>12</v>
      </c>
      <c r="J171" s="10">
        <f t="shared" si="46"/>
        <v>383.79599999999999</v>
      </c>
      <c r="K171" s="10">
        <f t="shared" si="47"/>
        <v>1643.2920000000001</v>
      </c>
      <c r="L171" s="10">
        <f t="shared" si="48"/>
        <v>176.65199999999996</v>
      </c>
      <c r="M171" s="18">
        <f t="shared" si="53"/>
        <v>1669.5635040000002</v>
      </c>
      <c r="N171" s="10">
        <f t="shared" si="49"/>
        <v>383.79599999999999</v>
      </c>
      <c r="O171" s="10">
        <f t="shared" si="50"/>
        <v>1643.2920000000001</v>
      </c>
      <c r="P171" s="10">
        <f t="shared" si="51"/>
        <v>176.65199999999999</v>
      </c>
      <c r="Q171" s="14">
        <f t="shared" si="54"/>
        <v>1669.5635040000002</v>
      </c>
      <c r="R171" s="1" t="s">
        <v>191</v>
      </c>
    </row>
    <row r="172" spans="1:18" x14ac:dyDescent="0.2">
      <c r="A172" s="9" t="s">
        <v>115</v>
      </c>
      <c r="B172" s="1">
        <v>35200</v>
      </c>
      <c r="C172" s="4">
        <v>0.52</v>
      </c>
      <c r="D172" s="10">
        <f t="shared" si="52"/>
        <v>18304</v>
      </c>
      <c r="E172" s="7">
        <v>6.1000000000000004E-3</v>
      </c>
      <c r="F172" s="7">
        <v>1.5E-3</v>
      </c>
      <c r="G172" s="7">
        <v>7.5499999999999998E-2</v>
      </c>
      <c r="H172" s="7">
        <v>4.0000000000000001E-3</v>
      </c>
      <c r="I172" s="16">
        <v>3</v>
      </c>
      <c r="J172" s="10">
        <f t="shared" si="46"/>
        <v>446.61760000000004</v>
      </c>
      <c r="K172" s="10">
        <f t="shared" si="47"/>
        <v>109.824</v>
      </c>
      <c r="L172" s="10">
        <f t="shared" si="48"/>
        <v>5234.9439999999995</v>
      </c>
      <c r="M172" s="18">
        <f t="shared" si="53"/>
        <v>2295.8487551999997</v>
      </c>
      <c r="N172" s="10">
        <f t="shared" si="49"/>
        <v>111.65440000000001</v>
      </c>
      <c r="O172" s="10">
        <f t="shared" si="50"/>
        <v>27.456</v>
      </c>
      <c r="P172" s="10">
        <f t="shared" si="51"/>
        <v>1308.7359999999999</v>
      </c>
      <c r="Q172" s="14">
        <f t="shared" si="54"/>
        <v>573.96218879999992</v>
      </c>
      <c r="R172" s="1" t="s">
        <v>188</v>
      </c>
    </row>
    <row r="173" spans="1:18" x14ac:dyDescent="0.2">
      <c r="A173" s="1" t="s">
        <v>68</v>
      </c>
      <c r="B173" s="1">
        <v>2989</v>
      </c>
      <c r="C173" s="4">
        <v>0.8</v>
      </c>
      <c r="D173" s="10">
        <f t="shared" si="52"/>
        <v>2391.2000000000003</v>
      </c>
      <c r="E173" s="7">
        <v>0.1321</v>
      </c>
      <c r="F173" s="7">
        <v>2.5000000000000001E-2</v>
      </c>
      <c r="G173" s="7">
        <v>0.71970000000000001</v>
      </c>
      <c r="H173" s="7">
        <v>0.107</v>
      </c>
      <c r="I173" s="16">
        <v>4</v>
      </c>
      <c r="J173" s="10">
        <f t="shared" si="46"/>
        <v>947.63256000000001</v>
      </c>
      <c r="K173" s="10">
        <f t="shared" si="47"/>
        <v>179.34000000000003</v>
      </c>
      <c r="L173" s="10">
        <f t="shared" si="48"/>
        <v>4395.264720000001</v>
      </c>
      <c r="M173" s="18">
        <f t="shared" si="53"/>
        <v>2226.2378073600007</v>
      </c>
      <c r="N173" s="10">
        <f t="shared" si="49"/>
        <v>315.87752</v>
      </c>
      <c r="O173" s="10">
        <f t="shared" si="50"/>
        <v>59.780000000000008</v>
      </c>
      <c r="P173" s="10">
        <f t="shared" si="51"/>
        <v>1465.0882400000003</v>
      </c>
      <c r="Q173" s="14">
        <f t="shared" si="54"/>
        <v>742.07926912000016</v>
      </c>
      <c r="R173" s="1" t="s">
        <v>186</v>
      </c>
    </row>
    <row r="174" spans="1:18" x14ac:dyDescent="0.2">
      <c r="A174" s="1" t="s">
        <v>69</v>
      </c>
      <c r="B174" s="1">
        <v>1200</v>
      </c>
      <c r="C174" s="4">
        <v>0.8</v>
      </c>
      <c r="D174" s="10">
        <f t="shared" si="52"/>
        <v>960</v>
      </c>
      <c r="E174" s="7">
        <v>0.14729999999999999</v>
      </c>
      <c r="F174" s="7">
        <v>1.0800000000000001E-2</v>
      </c>
      <c r="G174" s="7">
        <v>0.749</v>
      </c>
      <c r="H174" s="7">
        <v>6.2E-2</v>
      </c>
      <c r="I174" s="16">
        <v>4</v>
      </c>
      <c r="J174" s="10">
        <f t="shared" si="46"/>
        <v>424.22399999999993</v>
      </c>
      <c r="K174" s="10">
        <f t="shared" si="47"/>
        <v>31.103999999999999</v>
      </c>
      <c r="L174" s="10">
        <f t="shared" si="48"/>
        <v>1978.5600000000004</v>
      </c>
      <c r="M174" s="18">
        <f t="shared" si="53"/>
        <v>957.37334400000009</v>
      </c>
      <c r="N174" s="10">
        <f t="shared" si="49"/>
        <v>141.40799999999999</v>
      </c>
      <c r="O174" s="10">
        <f t="shared" si="50"/>
        <v>10.368</v>
      </c>
      <c r="P174" s="10">
        <f t="shared" si="51"/>
        <v>659.5200000000001</v>
      </c>
      <c r="Q174" s="14">
        <f t="shared" si="54"/>
        <v>319.12444800000003</v>
      </c>
      <c r="R174" s="1" t="s">
        <v>186</v>
      </c>
    </row>
    <row r="175" spans="1:18" s="1" customFormat="1" x14ac:dyDescent="0.2">
      <c r="A175" s="1" t="s">
        <v>70</v>
      </c>
      <c r="B175" s="1">
        <v>8000</v>
      </c>
      <c r="C175" s="4">
        <v>1</v>
      </c>
      <c r="D175" s="10">
        <f t="shared" si="52"/>
        <v>8000</v>
      </c>
      <c r="E175" s="7">
        <v>5.8500000000000003E-2</v>
      </c>
      <c r="F175" s="7">
        <v>1.0999999999999999E-2</v>
      </c>
      <c r="G175" s="7">
        <v>0.14099999999999999</v>
      </c>
      <c r="H175" s="7">
        <v>1.7999999999999999E-2</v>
      </c>
      <c r="I175" s="16">
        <v>3</v>
      </c>
      <c r="J175" s="10">
        <f t="shared" si="46"/>
        <v>1872</v>
      </c>
      <c r="K175" s="10">
        <f t="shared" si="47"/>
        <v>352</v>
      </c>
      <c r="L175" s="10">
        <f t="shared" si="48"/>
        <v>3935.9999999999995</v>
      </c>
      <c r="M175" s="18">
        <f t="shared" si="53"/>
        <v>2558.864</v>
      </c>
      <c r="N175" s="10">
        <f t="shared" si="49"/>
        <v>468</v>
      </c>
      <c r="O175" s="10">
        <f t="shared" si="50"/>
        <v>88</v>
      </c>
      <c r="P175" s="10">
        <f t="shared" si="51"/>
        <v>983.99999999999989</v>
      </c>
      <c r="Q175" s="14">
        <f t="shared" si="54"/>
        <v>639.71600000000001</v>
      </c>
      <c r="R175" s="1" t="s">
        <v>187</v>
      </c>
    </row>
    <row r="176" spans="1:18" s="1" customFormat="1" x14ac:dyDescent="0.2">
      <c r="A176" s="1" t="s">
        <v>74</v>
      </c>
      <c r="B176" s="1">
        <v>2000</v>
      </c>
      <c r="C176" s="4">
        <v>0.15</v>
      </c>
      <c r="D176" s="10">
        <f t="shared" si="52"/>
        <v>300</v>
      </c>
      <c r="E176" s="7">
        <v>0</v>
      </c>
      <c r="F176" s="7">
        <v>1</v>
      </c>
      <c r="G176" s="7">
        <v>0</v>
      </c>
      <c r="H176" s="7">
        <v>0</v>
      </c>
      <c r="I176" s="16">
        <v>5</v>
      </c>
      <c r="J176" s="10">
        <f t="shared" si="46"/>
        <v>0</v>
      </c>
      <c r="K176" s="10">
        <f t="shared" si="47"/>
        <v>720</v>
      </c>
      <c r="L176" s="10">
        <f t="shared" si="48"/>
        <v>0</v>
      </c>
      <c r="M176" s="18">
        <f t="shared" si="53"/>
        <v>636.48</v>
      </c>
      <c r="N176" s="10">
        <f t="shared" si="49"/>
        <v>0</v>
      </c>
      <c r="O176" s="10">
        <f t="shared" si="50"/>
        <v>300</v>
      </c>
      <c r="P176" s="10">
        <f t="shared" si="51"/>
        <v>0</v>
      </c>
      <c r="Q176" s="14">
        <f t="shared" si="54"/>
        <v>265.2</v>
      </c>
      <c r="R176" s="1" t="s">
        <v>189</v>
      </c>
    </row>
    <row r="177" spans="1:18" s="1" customFormat="1" x14ac:dyDescent="0.2">
      <c r="A177" s="1" t="s">
        <v>71</v>
      </c>
      <c r="B177" s="1">
        <v>9160</v>
      </c>
      <c r="C177" s="4">
        <v>0.98</v>
      </c>
      <c r="D177" s="10">
        <f t="shared" si="52"/>
        <v>8976.7999999999993</v>
      </c>
      <c r="E177" s="7">
        <v>6.9500000000000006E-2</v>
      </c>
      <c r="F177" s="7">
        <v>8.6999999999999994E-3</v>
      </c>
      <c r="G177" s="7">
        <v>4.3099999999999999E-2</v>
      </c>
      <c r="H177" s="7">
        <v>2.5999999999999999E-2</v>
      </c>
      <c r="I177" s="16">
        <v>3</v>
      </c>
      <c r="J177" s="10">
        <f t="shared" si="46"/>
        <v>2495.5504000000001</v>
      </c>
      <c r="K177" s="10">
        <f t="shared" si="47"/>
        <v>312.39263999999997</v>
      </c>
      <c r="L177" s="10">
        <f t="shared" si="48"/>
        <v>614.01311999999996</v>
      </c>
      <c r="M177" s="18">
        <f t="shared" si="53"/>
        <v>1479.5561760000001</v>
      </c>
      <c r="N177" s="10">
        <f t="shared" si="49"/>
        <v>623.88760000000002</v>
      </c>
      <c r="O177" s="10">
        <f t="shared" si="50"/>
        <v>78.098159999999993</v>
      </c>
      <c r="P177" s="10">
        <f t="shared" si="51"/>
        <v>153.50327999999999</v>
      </c>
      <c r="Q177" s="14">
        <f t="shared" si="54"/>
        <v>369.88904400000001</v>
      </c>
      <c r="R177" s="1" t="s">
        <v>187</v>
      </c>
    </row>
    <row r="178" spans="1:18" s="2" customFormat="1" x14ac:dyDescent="0.2">
      <c r="A178" s="1" t="s">
        <v>72</v>
      </c>
      <c r="B178" s="1">
        <v>2000</v>
      </c>
      <c r="C178" s="4">
        <v>1</v>
      </c>
      <c r="D178" s="10">
        <f t="shared" si="52"/>
        <v>2000</v>
      </c>
      <c r="E178" s="7">
        <v>0.29649999999999999</v>
      </c>
      <c r="F178" s="7">
        <v>0.16320000000000001</v>
      </c>
      <c r="G178" s="7">
        <v>0.41710000000000003</v>
      </c>
      <c r="H178" s="7">
        <v>9.2999999999999999E-2</v>
      </c>
      <c r="I178" s="16">
        <v>5</v>
      </c>
      <c r="J178" s="10">
        <f t="shared" si="46"/>
        <v>1423.2</v>
      </c>
      <c r="K178" s="10">
        <f t="shared" si="47"/>
        <v>783.36</v>
      </c>
      <c r="L178" s="10">
        <f t="shared" si="48"/>
        <v>1555.6800000000003</v>
      </c>
      <c r="M178" s="18">
        <f t="shared" si="53"/>
        <v>1845.3168000000001</v>
      </c>
      <c r="N178" s="10">
        <f t="shared" si="49"/>
        <v>593</v>
      </c>
      <c r="O178" s="10">
        <f t="shared" si="50"/>
        <v>326.40000000000003</v>
      </c>
      <c r="P178" s="10">
        <f t="shared" si="51"/>
        <v>648.20000000000016</v>
      </c>
      <c r="Q178" s="14">
        <f t="shared" si="54"/>
        <v>768.88199999999995</v>
      </c>
      <c r="R178" s="2" t="s">
        <v>191</v>
      </c>
    </row>
    <row r="179" spans="1:18" s="1" customFormat="1" x14ac:dyDescent="0.2">
      <c r="A179" s="1" t="s">
        <v>73</v>
      </c>
      <c r="B179" s="1">
        <v>5500</v>
      </c>
      <c r="C179" s="4">
        <v>1</v>
      </c>
      <c r="D179" s="10">
        <f t="shared" si="52"/>
        <v>5500</v>
      </c>
      <c r="E179" s="7">
        <v>0.11600000000000001</v>
      </c>
      <c r="F179" s="7">
        <v>8.9999999999999993E-3</v>
      </c>
      <c r="G179" s="7">
        <v>0.28100000000000003</v>
      </c>
      <c r="H179" s="7">
        <v>0.17699999999999999</v>
      </c>
      <c r="I179" s="16">
        <v>5</v>
      </c>
      <c r="J179" s="10">
        <f t="shared" si="46"/>
        <v>1531.2</v>
      </c>
      <c r="K179" s="10">
        <f t="shared" si="47"/>
        <v>118.79999999999998</v>
      </c>
      <c r="L179" s="10">
        <f t="shared" si="48"/>
        <v>1372.8000000000006</v>
      </c>
      <c r="M179" s="18">
        <f t="shared" si="53"/>
        <v>1228.8672000000004</v>
      </c>
      <c r="N179" s="10">
        <f t="shared" si="49"/>
        <v>638</v>
      </c>
      <c r="O179" s="10">
        <f t="shared" si="50"/>
        <v>49.499999999999993</v>
      </c>
      <c r="P179" s="10">
        <f t="shared" si="51"/>
        <v>572.00000000000023</v>
      </c>
      <c r="Q179" s="14">
        <f t="shared" si="54"/>
        <v>512.02800000000013</v>
      </c>
      <c r="R179" s="1" t="s">
        <v>183</v>
      </c>
    </row>
    <row r="180" spans="1:18" x14ac:dyDescent="0.2">
      <c r="A180" s="9" t="s">
        <v>101</v>
      </c>
      <c r="B180" s="1">
        <v>54000</v>
      </c>
      <c r="C180" s="4">
        <v>0.8</v>
      </c>
      <c r="D180" s="10">
        <f t="shared" si="52"/>
        <v>43200</v>
      </c>
      <c r="E180" s="7">
        <v>1.2999999999999999E-2</v>
      </c>
      <c r="F180" s="7">
        <v>8.5000000000000006E-3</v>
      </c>
      <c r="G180" s="7">
        <v>0.11600000000000001</v>
      </c>
      <c r="H180" s="7">
        <v>3.5999999999999997E-2</v>
      </c>
      <c r="I180" s="16">
        <v>7</v>
      </c>
      <c r="J180" s="10">
        <f t="shared" si="46"/>
        <v>962.74285714285725</v>
      </c>
      <c r="K180" s="10">
        <f t="shared" si="47"/>
        <v>629.48571428571438</v>
      </c>
      <c r="L180" s="10">
        <f t="shared" si="48"/>
        <v>5924.5714285714294</v>
      </c>
      <c r="M180" s="18">
        <f t="shared" si="53"/>
        <v>3221.8560000000007</v>
      </c>
      <c r="N180" s="10">
        <f t="shared" si="49"/>
        <v>561.6</v>
      </c>
      <c r="O180" s="10">
        <f t="shared" si="50"/>
        <v>367.20000000000005</v>
      </c>
      <c r="P180" s="10">
        <f t="shared" si="51"/>
        <v>3456.0000000000005</v>
      </c>
      <c r="Q180" s="14">
        <f t="shared" si="54"/>
        <v>1879.4159999999999</v>
      </c>
      <c r="R180" s="1" t="s">
        <v>183</v>
      </c>
    </row>
    <row r="181" spans="1:18" s="1" customFormat="1" x14ac:dyDescent="0.2">
      <c r="A181" s="9" t="s">
        <v>169</v>
      </c>
      <c r="B181" s="1">
        <v>40000</v>
      </c>
      <c r="C181" s="4">
        <v>0.86</v>
      </c>
      <c r="D181" s="10">
        <f t="shared" si="52"/>
        <v>34400</v>
      </c>
      <c r="E181" s="7">
        <v>1.5299999999999999E-2</v>
      </c>
      <c r="F181" s="7">
        <v>1.6999999999999999E-3</v>
      </c>
      <c r="G181" s="7">
        <v>0.27879999999999999</v>
      </c>
      <c r="H181" s="7">
        <v>4.1000000000000002E-2</v>
      </c>
      <c r="I181" s="16">
        <v>8</v>
      </c>
      <c r="J181" s="10">
        <f t="shared" si="46"/>
        <v>789.4799999999999</v>
      </c>
      <c r="K181" s="10">
        <f t="shared" si="47"/>
        <v>87.72</v>
      </c>
      <c r="L181" s="10">
        <f t="shared" si="48"/>
        <v>12270.48</v>
      </c>
      <c r="M181" s="18">
        <f t="shared" si="53"/>
        <v>5131.7489999999998</v>
      </c>
      <c r="N181" s="10">
        <f t="shared" si="49"/>
        <v>526.31999999999994</v>
      </c>
      <c r="O181" s="10">
        <f t="shared" si="50"/>
        <v>58.48</v>
      </c>
      <c r="P181" s="10">
        <f t="shared" si="51"/>
        <v>8180.32</v>
      </c>
      <c r="Q181" s="14">
        <f t="shared" si="54"/>
        <v>3421.1660000000002</v>
      </c>
      <c r="R181" s="1" t="s">
        <v>183</v>
      </c>
    </row>
    <row r="182" spans="1:18" s="1" customFormat="1" x14ac:dyDescent="0.2">
      <c r="A182" s="9" t="s">
        <v>170</v>
      </c>
      <c r="B182" s="1">
        <v>10000</v>
      </c>
      <c r="C182" s="4">
        <v>0.86</v>
      </c>
      <c r="D182" s="10">
        <f t="shared" si="52"/>
        <v>8600</v>
      </c>
      <c r="E182" s="7">
        <v>1.5299999999999999E-2</v>
      </c>
      <c r="F182" s="7">
        <v>1.6999999999999999E-3</v>
      </c>
      <c r="G182" s="7">
        <v>0.27879999999999999</v>
      </c>
      <c r="H182" s="7">
        <v>4.1000000000000002E-2</v>
      </c>
      <c r="I182" s="16">
        <v>8</v>
      </c>
      <c r="J182" s="10">
        <f t="shared" si="46"/>
        <v>197.36999999999998</v>
      </c>
      <c r="K182" s="10">
        <f t="shared" si="47"/>
        <v>21.93</v>
      </c>
      <c r="L182" s="10">
        <f t="shared" si="48"/>
        <v>3067.62</v>
      </c>
      <c r="M182" s="18">
        <f t="shared" si="53"/>
        <v>1282.9372499999999</v>
      </c>
      <c r="N182" s="10">
        <f t="shared" si="49"/>
        <v>131.57999999999998</v>
      </c>
      <c r="O182" s="10">
        <f t="shared" si="50"/>
        <v>14.62</v>
      </c>
      <c r="P182" s="10">
        <f t="shared" si="51"/>
        <v>2045.08</v>
      </c>
      <c r="Q182" s="14">
        <f t="shared" si="54"/>
        <v>855.29150000000004</v>
      </c>
      <c r="R182" s="1" t="s">
        <v>183</v>
      </c>
    </row>
    <row r="183" spans="1:18" s="1" customFormat="1" x14ac:dyDescent="0.2">
      <c r="A183" s="1" t="s">
        <v>180</v>
      </c>
      <c r="B183" s="1">
        <v>7951</v>
      </c>
      <c r="C183" s="4">
        <v>0.86</v>
      </c>
      <c r="D183" s="10">
        <f t="shared" si="52"/>
        <v>6837.86</v>
      </c>
      <c r="E183" s="7">
        <v>1.46E-2</v>
      </c>
      <c r="F183" s="7">
        <v>4.0000000000000001E-3</v>
      </c>
      <c r="G183" s="7">
        <v>0.23630000000000001</v>
      </c>
      <c r="H183" s="7">
        <v>1.4999999999999999E-2</v>
      </c>
      <c r="I183" s="16">
        <v>10</v>
      </c>
      <c r="J183" s="10">
        <f t="shared" si="46"/>
        <v>119.79930719999997</v>
      </c>
      <c r="K183" s="10">
        <f t="shared" si="47"/>
        <v>32.821728</v>
      </c>
      <c r="L183" s="10">
        <f t="shared" si="48"/>
        <v>1815.8621015999997</v>
      </c>
      <c r="M183" s="18">
        <f t="shared" si="53"/>
        <v>778.11537275759986</v>
      </c>
      <c r="N183" s="10">
        <f t="shared" si="49"/>
        <v>99.832755999999989</v>
      </c>
      <c r="O183" s="10">
        <f t="shared" si="50"/>
        <v>27.35144</v>
      </c>
      <c r="P183" s="10">
        <f t="shared" si="51"/>
        <v>1513.2184179999999</v>
      </c>
      <c r="Q183" s="14">
        <f t="shared" si="54"/>
        <v>648.42947729799994</v>
      </c>
      <c r="R183" s="1" t="s">
        <v>183</v>
      </c>
    </row>
    <row r="184" spans="1:18" s="1" customFormat="1" x14ac:dyDescent="0.2">
      <c r="C184" s="4"/>
      <c r="D184" s="10"/>
      <c r="E184" s="7"/>
      <c r="F184" s="7"/>
      <c r="G184" s="7"/>
      <c r="H184" s="7"/>
      <c r="I184" s="16"/>
      <c r="J184" s="10"/>
      <c r="K184" s="10"/>
      <c r="L184" s="10"/>
      <c r="M184" s="18"/>
      <c r="N184" s="10"/>
      <c r="O184" s="10"/>
      <c r="P184" s="10"/>
      <c r="Q184" s="14"/>
    </row>
    <row r="185" spans="1:18" s="1" customFormat="1" x14ac:dyDescent="0.2">
      <c r="C185" s="4"/>
      <c r="D185" s="10"/>
      <c r="E185" s="7"/>
      <c r="F185" s="7"/>
      <c r="G185" s="7"/>
      <c r="H185" s="7"/>
      <c r="I185" s="16"/>
      <c r="J185" s="10"/>
      <c r="K185" s="10"/>
      <c r="L185" s="10"/>
      <c r="M185" s="18"/>
      <c r="N185" s="10"/>
      <c r="O185" s="10"/>
      <c r="P185" s="10"/>
      <c r="Q185" s="14"/>
    </row>
    <row r="186" spans="1:18" s="1" customFormat="1" x14ac:dyDescent="0.2">
      <c r="C186" s="4"/>
      <c r="D186" s="10"/>
      <c r="E186" s="7"/>
      <c r="F186" s="7"/>
      <c r="G186" s="7"/>
      <c r="H186" s="7"/>
      <c r="I186" s="16"/>
      <c r="J186" s="10"/>
      <c r="K186" s="10"/>
      <c r="L186" s="10"/>
      <c r="M186" s="18"/>
      <c r="N186" s="10"/>
      <c r="O186" s="10"/>
      <c r="P186" s="10"/>
      <c r="Q186" s="14"/>
    </row>
    <row r="187" spans="1:18" s="1" customFormat="1" x14ac:dyDescent="0.2">
      <c r="A187" s="9"/>
      <c r="C187" s="4"/>
      <c r="D187" s="10"/>
      <c r="E187" s="7"/>
      <c r="F187" s="7"/>
      <c r="G187" s="7"/>
      <c r="H187" s="7"/>
      <c r="I187" s="16"/>
      <c r="J187" s="10"/>
      <c r="K187" s="10"/>
      <c r="L187" s="10"/>
      <c r="M187" s="18"/>
      <c r="N187" s="10"/>
      <c r="O187" s="10"/>
      <c r="P187" s="10"/>
      <c r="Q187" s="14"/>
    </row>
    <row r="188" spans="1:18" s="1" customFormat="1" x14ac:dyDescent="0.2">
      <c r="A188" s="9"/>
      <c r="C188" s="4"/>
      <c r="D188" s="10"/>
      <c r="E188" s="7"/>
      <c r="F188" s="7"/>
      <c r="G188" s="7"/>
      <c r="H188" s="7"/>
      <c r="I188" s="16"/>
      <c r="J188" s="10"/>
      <c r="K188" s="10"/>
      <c r="L188" s="10"/>
      <c r="M188" s="18"/>
      <c r="N188" s="10"/>
      <c r="O188" s="10"/>
      <c r="P188" s="10"/>
      <c r="Q188" s="14"/>
    </row>
    <row r="189" spans="1:18" s="1" customFormat="1" x14ac:dyDescent="0.2">
      <c r="A189" s="9"/>
      <c r="C189" s="4"/>
      <c r="D189" s="10"/>
      <c r="E189" s="7"/>
      <c r="F189" s="7"/>
      <c r="G189" s="7"/>
      <c r="H189" s="7"/>
      <c r="I189" s="16"/>
      <c r="J189" s="10"/>
      <c r="K189" s="10"/>
      <c r="L189" s="10"/>
      <c r="M189" s="18"/>
      <c r="N189" s="10"/>
      <c r="O189" s="10"/>
      <c r="P189" s="10"/>
      <c r="Q189" s="14"/>
    </row>
    <row r="190" spans="1:18" s="1" customFormat="1" x14ac:dyDescent="0.2">
      <c r="A190" s="9"/>
      <c r="C190" s="4"/>
      <c r="D190" s="10"/>
      <c r="E190" s="7"/>
      <c r="F190" s="7"/>
      <c r="G190" s="7"/>
      <c r="H190" s="7"/>
      <c r="I190" s="16"/>
      <c r="J190" s="10"/>
      <c r="K190" s="10"/>
      <c r="L190" s="10"/>
      <c r="M190" s="18"/>
      <c r="N190" s="10"/>
      <c r="O190" s="10"/>
      <c r="P190" s="10"/>
      <c r="Q190" s="14"/>
    </row>
    <row r="191" spans="1:18" s="1" customFormat="1" x14ac:dyDescent="0.2">
      <c r="A191" s="9"/>
      <c r="C191" s="4"/>
      <c r="D191" s="10"/>
      <c r="E191" s="7"/>
      <c r="F191" s="7"/>
      <c r="G191" s="7"/>
      <c r="H191" s="7"/>
      <c r="I191" s="16"/>
      <c r="J191" s="10"/>
      <c r="K191" s="10"/>
      <c r="L191" s="10"/>
      <c r="M191" s="18"/>
      <c r="N191" s="10"/>
      <c r="O191" s="10"/>
      <c r="P191" s="10"/>
      <c r="Q191" s="14"/>
    </row>
    <row r="192" spans="1:18" s="1" customFormat="1" x14ac:dyDescent="0.2">
      <c r="C192" s="4"/>
      <c r="D192" s="10"/>
      <c r="E192" s="7"/>
      <c r="F192" s="7"/>
      <c r="G192" s="7"/>
      <c r="H192" s="7"/>
      <c r="I192" s="16"/>
      <c r="J192" s="10"/>
      <c r="K192" s="10"/>
      <c r="L192" s="10"/>
      <c r="M192" s="18"/>
      <c r="N192" s="10"/>
      <c r="O192" s="10"/>
      <c r="P192" s="10"/>
      <c r="Q192" s="14"/>
    </row>
    <row r="193" spans="1:17" s="1" customFormat="1" x14ac:dyDescent="0.2">
      <c r="C193" s="4"/>
      <c r="D193" s="10"/>
      <c r="E193" s="7"/>
      <c r="F193" s="7"/>
      <c r="G193" s="7"/>
      <c r="H193" s="7"/>
      <c r="I193" s="16"/>
      <c r="J193" s="10"/>
      <c r="K193" s="10"/>
      <c r="L193" s="10"/>
      <c r="M193" s="18"/>
      <c r="N193" s="10"/>
      <c r="O193" s="10"/>
      <c r="P193" s="10"/>
      <c r="Q193" s="14"/>
    </row>
    <row r="195" spans="1:17" s="1" customFormat="1" x14ac:dyDescent="0.2">
      <c r="A195" s="9"/>
      <c r="C195" s="4"/>
      <c r="D195" s="10"/>
      <c r="E195" s="7"/>
      <c r="F195" s="7"/>
      <c r="G195" s="7"/>
      <c r="H195" s="7"/>
      <c r="I195" s="16"/>
      <c r="J195" s="10"/>
      <c r="K195" s="10"/>
      <c r="L195" s="10"/>
      <c r="M195" s="18"/>
      <c r="N195" s="10"/>
      <c r="O195" s="10"/>
      <c r="P195" s="10"/>
      <c r="Q195" s="14"/>
    </row>
    <row r="196" spans="1:17" s="1" customFormat="1" x14ac:dyDescent="0.2">
      <c r="C196" s="4"/>
      <c r="D196" s="10"/>
      <c r="E196" s="7"/>
      <c r="F196" s="7"/>
      <c r="G196" s="7"/>
      <c r="H196" s="7"/>
      <c r="I196" s="16"/>
      <c r="J196" s="10"/>
      <c r="K196" s="10"/>
      <c r="L196" s="10"/>
      <c r="M196" s="18"/>
      <c r="N196" s="10"/>
      <c r="O196" s="10"/>
      <c r="P196" s="10"/>
      <c r="Q196" s="14"/>
    </row>
    <row r="197" spans="1:17" s="1" customFormat="1" x14ac:dyDescent="0.2">
      <c r="C197" s="4"/>
      <c r="D197" s="10"/>
      <c r="E197" s="7"/>
      <c r="F197" s="7"/>
      <c r="G197" s="7"/>
      <c r="H197" s="7"/>
      <c r="I197" s="16"/>
      <c r="J197" s="10"/>
      <c r="K197" s="10"/>
      <c r="L197" s="10"/>
      <c r="M197" s="18"/>
      <c r="N197" s="10"/>
      <c r="O197" s="10"/>
      <c r="P197" s="10"/>
      <c r="Q197" s="14"/>
    </row>
    <row r="198" spans="1:17" s="1" customFormat="1" x14ac:dyDescent="0.2">
      <c r="C198" s="4"/>
      <c r="D198" s="10"/>
      <c r="E198" s="7"/>
      <c r="F198" s="7"/>
      <c r="G198" s="7"/>
      <c r="H198" s="7"/>
      <c r="I198" s="16"/>
      <c r="J198" s="10"/>
      <c r="K198" s="10"/>
      <c r="L198" s="10"/>
      <c r="M198" s="18"/>
      <c r="N198" s="10"/>
      <c r="O198" s="10"/>
      <c r="P198" s="10"/>
      <c r="Q198" s="14"/>
    </row>
    <row r="199" spans="1:17" s="1" customFormat="1" x14ac:dyDescent="0.2">
      <c r="C199" s="4"/>
      <c r="D199" s="10"/>
      <c r="E199" s="7"/>
      <c r="F199" s="7"/>
      <c r="G199" s="7"/>
      <c r="H199" s="7"/>
      <c r="I199" s="16"/>
      <c r="J199" s="10"/>
      <c r="K199" s="10"/>
      <c r="L199" s="10"/>
      <c r="M199" s="18"/>
      <c r="N199" s="10"/>
      <c r="O199" s="10"/>
      <c r="P199" s="10"/>
      <c r="Q199" s="14"/>
    </row>
    <row r="200" spans="1:17" s="1" customFormat="1" x14ac:dyDescent="0.2">
      <c r="C200" s="4"/>
      <c r="D200" s="10"/>
      <c r="E200" s="7"/>
      <c r="F200" s="7"/>
      <c r="G200" s="7"/>
      <c r="H200" s="7"/>
      <c r="I200" s="16"/>
      <c r="J200" s="10"/>
      <c r="K200" s="10"/>
      <c r="L200" s="10"/>
      <c r="M200" s="18"/>
      <c r="N200" s="10"/>
      <c r="O200" s="10"/>
      <c r="P200" s="10"/>
      <c r="Q200" s="14"/>
    </row>
    <row r="201" spans="1:17" s="1" customFormat="1" x14ac:dyDescent="0.2">
      <c r="C201" s="4"/>
      <c r="D201" s="10"/>
      <c r="E201" s="7"/>
      <c r="F201" s="7"/>
      <c r="G201" s="7"/>
      <c r="H201" s="7"/>
      <c r="I201" s="16"/>
      <c r="J201" s="10"/>
      <c r="K201" s="10"/>
      <c r="L201" s="10"/>
      <c r="M201" s="18"/>
      <c r="N201" s="10"/>
      <c r="O201" s="10"/>
      <c r="P201" s="10"/>
      <c r="Q201" s="14"/>
    </row>
    <row r="202" spans="1:17" s="1" customFormat="1" x14ac:dyDescent="0.2">
      <c r="C202" s="4"/>
      <c r="D202" s="10"/>
      <c r="E202" s="7"/>
      <c r="F202" s="7"/>
      <c r="G202" s="7"/>
      <c r="H202" s="7"/>
      <c r="I202" s="16"/>
      <c r="J202" s="10"/>
      <c r="K202" s="10"/>
      <c r="L202" s="10"/>
      <c r="M202" s="18"/>
      <c r="N202" s="10"/>
      <c r="O202" s="10"/>
      <c r="P202" s="10"/>
      <c r="Q202" s="14"/>
    </row>
    <row r="203" spans="1:17" s="1" customFormat="1" x14ac:dyDescent="0.2">
      <c r="C203" s="4"/>
      <c r="D203" s="10"/>
      <c r="E203" s="7"/>
      <c r="F203" s="7"/>
      <c r="G203" s="7"/>
      <c r="H203" s="7"/>
      <c r="I203" s="16"/>
      <c r="J203" s="10"/>
      <c r="K203" s="10"/>
      <c r="L203" s="10"/>
      <c r="M203" s="18"/>
      <c r="N203" s="10"/>
      <c r="O203" s="10"/>
      <c r="P203" s="10"/>
      <c r="Q203" s="14"/>
    </row>
    <row r="204" spans="1:17" s="1" customFormat="1" x14ac:dyDescent="0.2">
      <c r="C204" s="4"/>
      <c r="D204" s="10"/>
      <c r="E204" s="7"/>
      <c r="F204" s="7"/>
      <c r="G204" s="7"/>
      <c r="H204" s="7"/>
      <c r="I204" s="16"/>
      <c r="J204" s="10"/>
      <c r="K204" s="10"/>
      <c r="L204" s="10"/>
      <c r="M204" s="18"/>
      <c r="N204" s="10"/>
      <c r="O204" s="10"/>
      <c r="P204" s="10"/>
      <c r="Q204" s="14"/>
    </row>
    <row r="205" spans="1:17" s="1" customFormat="1" x14ac:dyDescent="0.2">
      <c r="C205" s="4"/>
      <c r="D205" s="10"/>
      <c r="E205" s="7"/>
      <c r="F205" s="7"/>
      <c r="G205" s="7"/>
      <c r="H205" s="7"/>
      <c r="I205" s="16"/>
      <c r="J205" s="10"/>
      <c r="K205" s="10"/>
      <c r="L205" s="10"/>
      <c r="M205" s="18"/>
      <c r="N205" s="10"/>
      <c r="O205" s="10"/>
      <c r="P205" s="10"/>
      <c r="Q205" s="14"/>
    </row>
    <row r="206" spans="1:17" s="1" customFormat="1" x14ac:dyDescent="0.2">
      <c r="C206" s="4"/>
      <c r="D206" s="10"/>
      <c r="E206" s="7"/>
      <c r="F206" s="7"/>
      <c r="G206" s="7"/>
      <c r="H206" s="7"/>
      <c r="I206" s="16"/>
      <c r="J206" s="10"/>
      <c r="K206" s="10"/>
      <c r="L206" s="10"/>
      <c r="M206" s="18"/>
      <c r="N206" s="10"/>
      <c r="O206" s="10"/>
      <c r="P206" s="10"/>
      <c r="Q206" s="14"/>
    </row>
  </sheetData>
  <sortState xmlns:xlrd2="http://schemas.microsoft.com/office/spreadsheetml/2017/richdata2" ref="A2:Q206">
    <sortCondition ref="A2:A206"/>
  </sortState>
  <pageMargins left="0.7" right="0.7" top="0.75" bottom="0.75" header="0.3" footer="0.3"/>
  <pageSetup scale="6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Sheet1</vt:lpstr>
      <vt:lpstr>SSLink1</vt:lpstr>
      <vt:lpstr>SSLink10</vt:lpstr>
      <vt:lpstr>SSLink11</vt:lpstr>
      <vt:lpstr>SSLink12</vt:lpstr>
      <vt:lpstr>SSLink13</vt:lpstr>
      <vt:lpstr>SSLink14</vt:lpstr>
      <vt:lpstr>SSLink15</vt:lpstr>
      <vt:lpstr>SSLink16</vt:lpstr>
      <vt:lpstr>SSLink17</vt:lpstr>
      <vt:lpstr>SSLink19</vt:lpstr>
      <vt:lpstr>SSLink2</vt:lpstr>
      <vt:lpstr>SSLink20</vt:lpstr>
      <vt:lpstr>SSLink21</vt:lpstr>
      <vt:lpstr>SSLink22</vt:lpstr>
      <vt:lpstr>SSLink23</vt:lpstr>
      <vt:lpstr>SSLink24</vt:lpstr>
      <vt:lpstr>SSLink25</vt:lpstr>
      <vt:lpstr>SSLink26</vt:lpstr>
      <vt:lpstr>SSLink4</vt:lpstr>
      <vt:lpstr>SSLink5</vt:lpstr>
      <vt:lpstr>SSLink6</vt:lpstr>
      <vt:lpstr>SSLink7</vt:lpstr>
      <vt:lpstr>SSLink8</vt:lpstr>
      <vt:lpstr>SSLink9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2012-12-16T20:43:40Z</dcterms:created>
  <dcterms:modified xsi:type="dcterms:W3CDTF">2021-03-16T09:07:05Z</dcterms:modified>
</cp:coreProperties>
</file>