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makar\Desktop\Calcscout24\Website creation\calcscout\public\sheets\"/>
    </mc:Choice>
  </mc:AlternateContent>
  <xr:revisionPtr revIDLastSave="0" documentId="8_{9CC7C760-4EE6-4D50-A017-37751EA48290}" xr6:coauthVersionLast="45" xr6:coauthVersionMax="45" xr10:uidLastSave="{00000000-0000-0000-0000-000000000000}"/>
  <bookViews>
    <workbookView xWindow="810" yWindow="-120" windowWidth="23310" windowHeight="13740" xr2:uid="{00000000-000D-0000-FFFF-FFFF00000000}"/>
  </bookViews>
  <sheets>
    <sheet name="Sheet1" sheetId="1" r:id="rId1"/>
  </sheets>
  <definedNames>
    <definedName name="inputAnnualInterest">Sheet1!$C$3</definedName>
    <definedName name="inputLoanAmount">Sheet1!$C$2</definedName>
    <definedName name="inputMonthlyPayment">Sheet1!$C$5</definedName>
    <definedName name="inputNumberOfPeriods">Sheet1!$C$4</definedName>
    <definedName name="outputEffectiveInterestC2">Sheet1!$C$25</definedName>
    <definedName name="outputInterestPerYearC1">Sheet1!$C$17</definedName>
    <definedName name="outputMonthlyPaymentC1">Sheet1!$C$14</definedName>
    <definedName name="outputPrincipalPerYearC1">Sheet1!$C$16</definedName>
    <definedName name="outputTotalInterestRepaidC1">Sheet1!$C$11</definedName>
    <definedName name="outputTotalInterestRepaidC2">Sheet1!$C$22</definedName>
    <definedName name="outputTotalPrincipalInterestRepaidC1">Sheet1!$C$12</definedName>
    <definedName name="outputTotalPrincipalInterestRepaidC2">Sheet1!$C$23</definedName>
    <definedName name="outputTotalPrincipalRepaidC1">Sheet1!$C$10</definedName>
    <definedName name="outputTotalPrincipalRepaidC2">Sheet1!$C$21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1" l="1"/>
  <c r="C21" i="1"/>
  <c r="C23" i="1"/>
  <c r="C22" i="1" s="1"/>
  <c r="C14" i="1"/>
  <c r="C10" i="1"/>
  <c r="C16" i="1" s="1"/>
  <c r="C11" i="1"/>
  <c r="C17" i="1" s="1"/>
  <c r="C12" i="1" l="1"/>
</calcChain>
</file>

<file path=xl/sharedStrings.xml><?xml version="1.0" encoding="utf-8"?>
<sst xmlns="http://schemas.openxmlformats.org/spreadsheetml/2006/main" count="37" uniqueCount="32">
  <si>
    <t>Inputs</t>
  </si>
  <si>
    <t>Calculation</t>
  </si>
  <si>
    <t>Outputs</t>
  </si>
  <si>
    <t>Loan Principal</t>
  </si>
  <si>
    <t>Number of Periods</t>
  </si>
  <si>
    <t>Interest to be repaid</t>
  </si>
  <si>
    <t>Using EXCEL fin functions</t>
  </si>
  <si>
    <t>Principal to be repaid</t>
  </si>
  <si>
    <t>Total repaid</t>
  </si>
  <si>
    <t>Average principal paid per year</t>
  </si>
  <si>
    <t>Average interest paid per year</t>
  </si>
  <si>
    <t>Annual Interest Rate</t>
  </si>
  <si>
    <t>Case 1 (interest rate known)</t>
  </si>
  <si>
    <t>Monthly payment</t>
  </si>
  <si>
    <t>Periodicity</t>
  </si>
  <si>
    <t>Case 2 (monthly payment known)</t>
  </si>
  <si>
    <t>Total to be paid</t>
  </si>
  <si>
    <t>Effective interest rate</t>
  </si>
  <si>
    <t>inputLoanAmount</t>
  </si>
  <si>
    <t>inputAnnualInterest</t>
  </si>
  <si>
    <t>inputNumberOfPeriods</t>
  </si>
  <si>
    <t>inputMonthlyPayment</t>
  </si>
  <si>
    <t>outputTotalPrincipalRepaidC1</t>
  </si>
  <si>
    <t>outputTotalInterestRepaidC1</t>
  </si>
  <si>
    <t>outputTotalPrincipalInterestRepaidC1</t>
  </si>
  <si>
    <t>outputMonthlyPaymentC1</t>
  </si>
  <si>
    <t>outputPrincipalPerYearC1</t>
  </si>
  <si>
    <t>outputInterestPerYearC1</t>
  </si>
  <si>
    <t>outputEffectiveInterestC2</t>
  </si>
  <si>
    <t>outputTotalPrincipalInterestRepaidC2</t>
  </si>
  <si>
    <t>outputTotalInterestRepaidC2</t>
  </si>
  <si>
    <t>outputTotalPrincipalRepaidC2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</si>
</sst>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;[Red]\-#,##0.00\ &quot;€&quot;"/>
    <numFmt numFmtId="165" formatCode="_-* #,##0.00_-;\-* #,##0.00_-;_-* &quot;-&quot;??_-;_-@_-"/>
    <numFmt numFmtId="166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8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1">
    <xf numFmtId="0" fontId="0" fillId="0" borderId="0" xfId="0"/>
    <xf numFmtId="165" fontId="3" fillId="0" borderId="0" xfId="1" applyFont="1"/>
    <xf numFmtId="0" fontId="0" fillId="0" borderId="0" xfId="0" applyAlignment="1">
      <alignment horizontal="left" indent="1"/>
    </xf>
    <xf numFmtId="165" fontId="0" fillId="2" borderId="0" xfId="0" applyNumberFormat="1" applyFill="1"/>
    <xf numFmtId="165" fontId="2" fillId="2" borderId="0" xfId="1" applyFont="1" applyFill="1"/>
    <xf numFmtId="164" fontId="2" fillId="2" borderId="0" xfId="1" applyNumberFormat="1" applyFont="1" applyFill="1"/>
    <xf numFmtId="0" fontId="4" fillId="0" borderId="0" xfId="0" applyFont="1"/>
    <xf numFmtId="10" fontId="0" fillId="2" borderId="0" xfId="0" applyNumberFormat="1" applyFill="1"/>
    <xf numFmtId="0" fontId="5" fillId="0" borderId="0" xfId="0" applyFont="1"/>
    <xf numFmtId="165" fontId="6" fillId="3" borderId="0" xfId="1" applyFont="1" applyFill="1"/>
    <xf numFmtId="166" fontId="6" fillId="3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8"/>
  <sheetViews>
    <sheetView tabSelected="1" workbookViewId="0"/>
  </sheetViews>
  <sheetFormatPr defaultRowHeight="15" outlineLevelRow="1" x14ac:dyDescent="0.25"/>
  <cols>
    <col min="1" max="1" width="14.140625" customWidth="1"/>
    <col min="2" max="2" width="31.5703125" customWidth="1"/>
    <col min="3" max="3" width="15.5703125" customWidth="1"/>
  </cols>
  <sheetData>
    <row r="1" spans="1:4" x14ac:dyDescent="0.25">
      <c r="A1" s="6" t="s">
        <v>0</v>
      </c>
    </row>
    <row r="2" spans="1:4" outlineLevel="1" x14ac:dyDescent="0.25">
      <c r="B2" t="s">
        <v>3</v>
      </c>
      <c r="C2" s="9">
        <v>20000</v>
      </c>
      <c r="D2" s="8" t="s">
        <v>18</v>
      </c>
    </row>
    <row r="3" spans="1:4" outlineLevel="1" x14ac:dyDescent="0.25">
      <c r="B3" t="s">
        <v>11</v>
      </c>
      <c r="C3" s="10">
        <v>3.9899999999999998E-2</v>
      </c>
      <c r="D3" s="8" t="s">
        <v>19</v>
      </c>
    </row>
    <row r="4" spans="1:4" outlineLevel="1" x14ac:dyDescent="0.25">
      <c r="B4" t="s">
        <v>4</v>
      </c>
      <c r="C4" s="9">
        <v>120</v>
      </c>
      <c r="D4" s="8" t="s">
        <v>20</v>
      </c>
    </row>
    <row r="5" spans="1:4" outlineLevel="1" x14ac:dyDescent="0.25">
      <c r="B5" t="s">
        <v>13</v>
      </c>
      <c r="C5" s="1">
        <v>200</v>
      </c>
      <c r="D5" s="8" t="s">
        <v>21</v>
      </c>
    </row>
    <row r="6" spans="1:4" outlineLevel="1" x14ac:dyDescent="0.25"/>
    <row r="7" spans="1:4" x14ac:dyDescent="0.25">
      <c r="A7" s="6" t="s">
        <v>1</v>
      </c>
    </row>
    <row r="8" spans="1:4" x14ac:dyDescent="0.25">
      <c r="A8" t="s">
        <v>12</v>
      </c>
    </row>
    <row r="9" spans="1:4" outlineLevel="1" x14ac:dyDescent="0.25">
      <c r="B9" t="s">
        <v>6</v>
      </c>
      <c r="D9" t="s">
        <v>14</v>
      </c>
    </row>
    <row r="10" spans="1:4" outlineLevel="1" x14ac:dyDescent="0.25">
      <c r="B10" s="2" t="s">
        <v>7</v>
      </c>
      <c r="C10" s="3">
        <f>C2</f>
        <v>20000</v>
      </c>
      <c r="D10" s="8" t="s">
        <v>22</v>
      </c>
    </row>
    <row r="11" spans="1:4" outlineLevel="1" x14ac:dyDescent="0.25">
      <c r="B11" s="2" t="s">
        <v>5</v>
      </c>
      <c r="C11" s="4">
        <f>-CUMIPMT($C$3/12,$C$4,$C$2,1,$C$4,0)</f>
        <v>4287.428567706309</v>
      </c>
      <c r="D11" s="8" t="s">
        <v>23</v>
      </c>
    </row>
    <row r="12" spans="1:4" outlineLevel="1" x14ac:dyDescent="0.25">
      <c r="B12" s="2" t="s">
        <v>16</v>
      </c>
      <c r="C12" s="4">
        <f>C10+C11</f>
        <v>24287.428567706309</v>
      </c>
      <c r="D12" s="8" t="s">
        <v>24</v>
      </c>
    </row>
    <row r="13" spans="1:4" outlineLevel="1" x14ac:dyDescent="0.25">
      <c r="B13" s="2"/>
      <c r="C13" s="2"/>
    </row>
    <row r="14" spans="1:4" outlineLevel="1" x14ac:dyDescent="0.25">
      <c r="B14" s="2" t="s">
        <v>13</v>
      </c>
      <c r="C14" s="5">
        <f>-PMT($C$3/12,$C$4,$C$2)</f>
        <v>202.39523806421926</v>
      </c>
      <c r="D14" s="8" t="s">
        <v>25</v>
      </c>
    </row>
    <row r="15" spans="1:4" outlineLevel="1" x14ac:dyDescent="0.25">
      <c r="B15" s="2"/>
      <c r="C15" s="2"/>
    </row>
    <row r="16" spans="1:4" outlineLevel="1" x14ac:dyDescent="0.25">
      <c r="B16" s="2" t="s">
        <v>9</v>
      </c>
      <c r="C16" s="4">
        <f>C10/C4*12</f>
        <v>2000</v>
      </c>
      <c r="D16" s="8" t="s">
        <v>26</v>
      </c>
    </row>
    <row r="17" spans="1:4" outlineLevel="1" x14ac:dyDescent="0.25">
      <c r="B17" s="2" t="s">
        <v>10</v>
      </c>
      <c r="C17" s="4">
        <f>C11/C4*12</f>
        <v>428.74285677063097</v>
      </c>
      <c r="D17" s="8" t="s">
        <v>27</v>
      </c>
    </row>
    <row r="18" spans="1:4" outlineLevel="1" x14ac:dyDescent="0.25"/>
    <row r="19" spans="1:4" outlineLevel="1" x14ac:dyDescent="0.25">
      <c r="A19" t="s">
        <v>15</v>
      </c>
    </row>
    <row r="20" spans="1:4" outlineLevel="1" x14ac:dyDescent="0.25">
      <c r="B20" t="s">
        <v>6</v>
      </c>
      <c r="D20" t="s">
        <v>14</v>
      </c>
    </row>
    <row r="21" spans="1:4" outlineLevel="1" x14ac:dyDescent="0.25">
      <c r="B21" s="2" t="s">
        <v>7</v>
      </c>
      <c r="C21" s="3">
        <f>C2</f>
        <v>20000</v>
      </c>
      <c r="D21" s="8" t="s">
        <v>31</v>
      </c>
    </row>
    <row r="22" spans="1:4" outlineLevel="1" x14ac:dyDescent="0.25">
      <c r="B22" s="2" t="s">
        <v>5</v>
      </c>
      <c r="C22" s="4">
        <f>C23-C21</f>
        <v>4000</v>
      </c>
      <c r="D22" s="8" t="s">
        <v>30</v>
      </c>
    </row>
    <row r="23" spans="1:4" outlineLevel="1" x14ac:dyDescent="0.25">
      <c r="B23" s="2" t="s">
        <v>8</v>
      </c>
      <c r="C23" s="4">
        <f>C5*C4</f>
        <v>24000</v>
      </c>
      <c r="D23" s="8" t="s">
        <v>29</v>
      </c>
    </row>
    <row r="24" spans="1:4" outlineLevel="1" x14ac:dyDescent="0.25"/>
    <row r="25" spans="1:4" outlineLevel="1" x14ac:dyDescent="0.25">
      <c r="B25" s="2" t="s">
        <v>17</v>
      </c>
      <c r="C25" s="7">
        <f>RATE($C$4,-$C$5,$C$2)*12</f>
        <v>3.7370183352014572E-2</v>
      </c>
      <c r="D25" s="8" t="s">
        <v>28</v>
      </c>
    </row>
    <row r="26" spans="1:4" outlineLevel="1" x14ac:dyDescent="0.25"/>
    <row r="27" spans="1:4" outlineLevel="1" x14ac:dyDescent="0.25"/>
    <row r="28" spans="1:4" outlineLevel="1" x14ac:dyDescent="0.25"/>
    <row r="29" spans="1:4" outlineLevel="1" x14ac:dyDescent="0.25"/>
    <row r="30" spans="1:4" outlineLevel="1" x14ac:dyDescent="0.25"/>
    <row r="31" spans="1:4" outlineLevel="1" x14ac:dyDescent="0.25"/>
    <row r="32" spans="1:4" outlineLevel="1" x14ac:dyDescent="0.25"/>
    <row r="33" outlineLevel="1" x14ac:dyDescent="0.25"/>
    <row r="34" outlineLevel="1" x14ac:dyDescent="0.25"/>
    <row r="35" outlineLevel="1" x14ac:dyDescent="0.25"/>
    <row r="36" outlineLevel="1" x14ac:dyDescent="0.25"/>
    <row r="37" outlineLevel="1" x14ac:dyDescent="0.25"/>
    <row r="38" outlineLevel="1" x14ac:dyDescent="0.25"/>
    <row r="39" outlineLevel="1" x14ac:dyDescent="0.25"/>
    <row r="40" outlineLevel="1" x14ac:dyDescent="0.25"/>
    <row r="41" outlineLevel="1" x14ac:dyDescent="0.25"/>
    <row r="42" outlineLevel="1" x14ac:dyDescent="0.25"/>
    <row r="43" outlineLevel="1" x14ac:dyDescent="0.25"/>
    <row r="44" outlineLevel="1" x14ac:dyDescent="0.25"/>
    <row r="45" outlineLevel="1" x14ac:dyDescent="0.25"/>
    <row r="46" outlineLevel="1" x14ac:dyDescent="0.25"/>
    <row r="47" outlineLevel="1" x14ac:dyDescent="0.25"/>
    <row r="48" outlineLevel="1" x14ac:dyDescent="0.25"/>
    <row r="49" outlineLevel="1" x14ac:dyDescent="0.25"/>
    <row r="50" outlineLevel="1" x14ac:dyDescent="0.25"/>
    <row r="51" outlineLevel="1" x14ac:dyDescent="0.25"/>
    <row r="52" outlineLevel="1" x14ac:dyDescent="0.25"/>
    <row r="53" outlineLevel="1" x14ac:dyDescent="0.25"/>
    <row r="54" outlineLevel="1" x14ac:dyDescent="0.25"/>
    <row r="55" outlineLevel="1" x14ac:dyDescent="0.25"/>
    <row r="56" outlineLevel="1" x14ac:dyDescent="0.25"/>
    <row r="57" outlineLevel="1" x14ac:dyDescent="0.25"/>
    <row r="58" outlineLevel="1" x14ac:dyDescent="0.25"/>
    <row r="59" outlineLevel="1" x14ac:dyDescent="0.25"/>
    <row r="60" outlineLevel="1" x14ac:dyDescent="0.25"/>
    <row r="61" outlineLevel="1" x14ac:dyDescent="0.25"/>
    <row r="62" outlineLevel="1" x14ac:dyDescent="0.25"/>
    <row r="63" outlineLevel="1" x14ac:dyDescent="0.25"/>
    <row r="64" outlineLevel="1" x14ac:dyDescent="0.25"/>
    <row r="65" spans="1:1" outlineLevel="1" x14ac:dyDescent="0.25"/>
    <row r="66" spans="1:1" outlineLevel="1" x14ac:dyDescent="0.25"/>
    <row r="67" spans="1:1" outlineLevel="1" x14ac:dyDescent="0.25"/>
    <row r="68" spans="1:1" outlineLevel="1" x14ac:dyDescent="0.25"/>
    <row r="69" spans="1:1" outlineLevel="1" x14ac:dyDescent="0.25"/>
    <row r="70" spans="1:1" outlineLevel="1" x14ac:dyDescent="0.25"/>
    <row r="71" spans="1:1" outlineLevel="1" x14ac:dyDescent="0.25"/>
    <row r="72" spans="1:1" outlineLevel="1" x14ac:dyDescent="0.25"/>
    <row r="73" spans="1:1" outlineLevel="1" x14ac:dyDescent="0.25"/>
    <row r="74" spans="1:1" outlineLevel="1" x14ac:dyDescent="0.25"/>
    <row r="75" spans="1:1" outlineLevel="1" x14ac:dyDescent="0.25"/>
    <row r="76" spans="1:1" outlineLevel="1" x14ac:dyDescent="0.25"/>
    <row r="77" spans="1:1" outlineLevel="1" x14ac:dyDescent="0.25"/>
    <row r="78" spans="1:1" x14ac:dyDescent="0.25">
      <c r="A78" t="s">
        <v>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Sheet1</vt:lpstr>
      <vt:lpstr>inputAnnualInterest</vt:lpstr>
      <vt:lpstr>inputLoanAmount</vt:lpstr>
      <vt:lpstr>inputMonthlyPayment</vt:lpstr>
      <vt:lpstr>inputNumberOfPeriods</vt:lpstr>
      <vt:lpstr>outputEffectiveInterestC2</vt:lpstr>
      <vt:lpstr>outputInterestPerYearC1</vt:lpstr>
      <vt:lpstr>outputMonthlyPaymentC1</vt:lpstr>
      <vt:lpstr>outputPrincipalPerYearC1</vt:lpstr>
      <vt:lpstr>outputTotalInterestRepaidC1</vt:lpstr>
      <vt:lpstr>outputTotalInterestRepaidC2</vt:lpstr>
      <vt:lpstr>outputTotalPrincipalInterestRepaidC1</vt:lpstr>
      <vt:lpstr>outputTotalPrincipalInterestRepaidC2</vt:lpstr>
      <vt:lpstr>outputTotalPrincipalRepaidC1</vt:lpstr>
      <vt:lpstr>outputTotalPrincipalRepaidC2</vt:lpstr>
    </vt:vector>
  </TitlesOfParts>
  <Company>Calculation Scout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Makarov</dc:creator>
  <cp:lastModifiedBy>Alexey Makarov</cp:lastModifiedBy>
  <dcterms:created xsi:type="dcterms:W3CDTF">2020-06-11T08:48:28Z</dcterms:created>
  <dcterms:modified xsi:type="dcterms:W3CDTF">2020-06-17T19:01:04Z</dcterms:modified>
</cp:coreProperties>
</file>