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ar\Desktop\Calcscout24\Website creation\calcscout\public\sheets\"/>
    </mc:Choice>
  </mc:AlternateContent>
  <xr:revisionPtr revIDLastSave="0" documentId="13_ncr:1_{00668D7E-05F7-49DE-98D6-5DC8AC0E5A18}" xr6:coauthVersionLast="45" xr6:coauthVersionMax="45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definedNames>
    <definedName name="inputAnnualInterest">Sheet1!$D$4</definedName>
    <definedName name="inputLoanAmount">Sheet1!$D$3</definedName>
    <definedName name="inputMonthlyPayment">Sheet1!$D$6</definedName>
    <definedName name="inputNumberOfPeriods">Sheet1!$D$5</definedName>
    <definedName name="outputEffectiveInterestC2">Sheet1!$D$26</definedName>
    <definedName name="outputInterestPerYearC1">Sheet1!$D$18</definedName>
    <definedName name="outputMonthlyPaymentC1">Sheet1!$D$15</definedName>
    <definedName name="outputPrincipalPerYearC1">Sheet1!$D$17</definedName>
    <definedName name="outputTotalInterestRepaidC1">Sheet1!$D$12</definedName>
    <definedName name="outputTotalInterestRepaidC2">Sheet1!$D$23</definedName>
    <definedName name="outputTotalPrincipalInterestRepaidC1">Sheet1!$D$13</definedName>
    <definedName name="outputTotalPrincipalInterestRepaidC2">Sheet1!$D$24</definedName>
    <definedName name="outputTotalPrincipalRepaidC1">Sheet1!$D$11</definedName>
    <definedName name="outputTotalPrincipalRepaidC2">Sheet1!$D$22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2" i="1"/>
  <c r="D24" i="1"/>
  <c r="D23" i="1" s="1"/>
  <c r="D15" i="1"/>
  <c r="D11" i="1"/>
  <c r="D17" i="1" s="1"/>
  <c r="D12" i="1"/>
  <c r="D18" i="1" s="1"/>
  <c r="D13" i="1" l="1"/>
</calcChain>
</file>

<file path=xl/sharedStrings.xml><?xml version="1.0" encoding="utf-8"?>
<sst xmlns="http://schemas.openxmlformats.org/spreadsheetml/2006/main" count="48" uniqueCount="43">
  <si>
    <t>Inputs</t>
  </si>
  <si>
    <t>Calculation</t>
  </si>
  <si>
    <t>Outputs</t>
  </si>
  <si>
    <t>Loan Principal</t>
  </si>
  <si>
    <t>Number of Periods</t>
  </si>
  <si>
    <t>Interest to be repaid</t>
  </si>
  <si>
    <t>Using EXCEL fin functions</t>
  </si>
  <si>
    <t>Principal to be repaid</t>
  </si>
  <si>
    <t>Total repaid</t>
  </si>
  <si>
    <t>Average principal paid per year</t>
  </si>
  <si>
    <t>Average interest paid per year</t>
  </si>
  <si>
    <t>Annual Interest Rate</t>
  </si>
  <si>
    <t>Case 1 (interest rate known)</t>
  </si>
  <si>
    <t>Monthly payment</t>
  </si>
  <si>
    <t>Periodicity</t>
  </si>
  <si>
    <t>Case 2 (monthly payment known)</t>
  </si>
  <si>
    <t>Total to be paid</t>
  </si>
  <si>
    <t>Effective interest rate</t>
  </si>
  <si>
    <t>inputLoanAmount</t>
  </si>
  <si>
    <t>inputAnnualInterest</t>
  </si>
  <si>
    <t>inputNumberOfPeriods</t>
  </si>
  <si>
    <t>inputMonthlyPayment</t>
  </si>
  <si>
    <t>outputTotalPrincipalRepaidC1</t>
  </si>
  <si>
    <t>outputTotalInterestRepaidC1</t>
  </si>
  <si>
    <t>outputTotalPrincipalInterestRepaidC1</t>
  </si>
  <si>
    <t>outputMonthlyPaymentC1</t>
  </si>
  <si>
    <t>outputPrincipalPerYearC1</t>
  </si>
  <si>
    <t>outputInterestPerYearC1</t>
  </si>
  <si>
    <t>outputEffectiveInterestC2</t>
  </si>
  <si>
    <t>outputTotalPrincipalInterestRepaidC2</t>
  </si>
  <si>
    <t>outputTotalInterestRepaidC2</t>
  </si>
  <si>
    <t>outputTotalPrincipalRepaidC2</t>
  </si>
  <si>
    <t>Years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</si>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</sst>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_-;\-* #,##0.0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165" fontId="3" fillId="0" borderId="0" xfId="1" applyFont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2" fillId="2" borderId="0" xfId="1" applyFont="1" applyFill="1"/>
    <xf numFmtId="164" fontId="2" fillId="2" borderId="0" xfId="1" applyNumberFormat="1" applyFont="1" applyFill="1"/>
    <xf numFmtId="0" fontId="4" fillId="0" borderId="0" xfId="0" applyFont="1"/>
    <xf numFmtId="10" fontId="0" fillId="2" borderId="0" xfId="0" applyNumberFormat="1" applyFill="1"/>
    <xf numFmtId="0" fontId="5" fillId="0" borderId="0" xfId="0" applyFont="1"/>
    <xf numFmtId="165" fontId="6" fillId="3" borderId="0" xfId="1" applyFont="1" applyFill="1"/>
    <xf numFmtId="166" fontId="6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/>
  </sheetViews>
  <sheetFormatPr defaultRowHeight="15" x14ac:dyDescent="0.25"/>
  <cols>
    <col min="2" max="2" width="14.140625" customWidth="1"/>
    <col min="3" max="3" width="31.5703125" customWidth="1"/>
    <col min="4" max="4" width="15.5703125" customWidth="1"/>
  </cols>
  <sheetData>
    <row r="1" spans="1:20" x14ac:dyDescent="0.25">
      <c r="A1">
        <v>0</v>
      </c>
      <c r="B1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1</v>
      </c>
      <c r="B2" s="6" t="s">
        <v>0</v>
      </c>
    </row>
    <row r="3" spans="1:20" x14ac:dyDescent="0.25">
      <c r="A3">
        <v>2</v>
      </c>
      <c r="C3" t="s">
        <v>3</v>
      </c>
      <c r="D3" s="9">
        <v>10000</v>
      </c>
      <c r="E3" s="8" t="s">
        <v>18</v>
      </c>
    </row>
    <row r="4" spans="1:20" x14ac:dyDescent="0.25">
      <c r="A4">
        <v>3</v>
      </c>
      <c r="C4" t="s">
        <v>11</v>
      </c>
      <c r="D4" s="10">
        <v>3.9899999999999998E-2</v>
      </c>
      <c r="E4" s="8" t="s">
        <v>19</v>
      </c>
    </row>
    <row r="5" spans="1:20" x14ac:dyDescent="0.25">
      <c r="A5">
        <v>4</v>
      </c>
      <c r="C5" t="s">
        <v>4</v>
      </c>
      <c r="D5" s="9">
        <v>60</v>
      </c>
      <c r="E5" s="8" t="s">
        <v>20</v>
      </c>
    </row>
    <row r="6" spans="1:20" x14ac:dyDescent="0.25">
      <c r="A6">
        <v>5</v>
      </c>
      <c r="C6" t="s">
        <v>13</v>
      </c>
      <c r="D6" s="1">
        <v>200</v>
      </c>
      <c r="E6" s="8" t="s">
        <v>21</v>
      </c>
    </row>
    <row r="7" spans="1:20" x14ac:dyDescent="0.25">
      <c r="A7">
        <v>6</v>
      </c>
    </row>
    <row r="8" spans="1:20" x14ac:dyDescent="0.25">
      <c r="A8">
        <v>7</v>
      </c>
      <c r="B8" s="6" t="s">
        <v>1</v>
      </c>
    </row>
    <row r="9" spans="1:20" x14ac:dyDescent="0.25">
      <c r="A9">
        <v>8</v>
      </c>
      <c r="B9" t="s">
        <v>12</v>
      </c>
    </row>
    <row r="10" spans="1:20" x14ac:dyDescent="0.25">
      <c r="A10">
        <v>9</v>
      </c>
      <c r="C10" t="s">
        <v>6</v>
      </c>
      <c r="E10" t="s">
        <v>14</v>
      </c>
    </row>
    <row r="11" spans="1:20" x14ac:dyDescent="0.25">
      <c r="A11">
        <v>10</v>
      </c>
      <c r="C11" s="2" t="s">
        <v>7</v>
      </c>
      <c r="D11" s="3">
        <f>D3</f>
        <v>10000</v>
      </c>
      <c r="E11" s="8" t="s">
        <v>22</v>
      </c>
    </row>
    <row r="12" spans="1:20" x14ac:dyDescent="0.25">
      <c r="A12">
        <v>11</v>
      </c>
      <c r="C12" s="2" t="s">
        <v>5</v>
      </c>
      <c r="D12" s="4">
        <f>-CUMIPMT($D$4/12,$D$5,$D$3,1,$D$5,0)</f>
        <v>1047.2057883855614</v>
      </c>
      <c r="E12" s="8" t="s">
        <v>23</v>
      </c>
    </row>
    <row r="13" spans="1:20" x14ac:dyDescent="0.25">
      <c r="A13">
        <v>12</v>
      </c>
      <c r="C13" s="2" t="s">
        <v>16</v>
      </c>
      <c r="D13" s="4">
        <f>D11+D12</f>
        <v>11047.205788385561</v>
      </c>
      <c r="E13" s="8" t="s">
        <v>24</v>
      </c>
    </row>
    <row r="14" spans="1:20" x14ac:dyDescent="0.25">
      <c r="A14">
        <v>13</v>
      </c>
      <c r="C14" s="2"/>
      <c r="D14" s="2"/>
    </row>
    <row r="15" spans="1:20" x14ac:dyDescent="0.25">
      <c r="A15">
        <v>14</v>
      </c>
      <c r="C15" s="2" t="s">
        <v>13</v>
      </c>
      <c r="D15" s="5">
        <f>-PMT($D$4/12,$D$5,$D$3)</f>
        <v>184.12009647309273</v>
      </c>
      <c r="E15" s="8" t="s">
        <v>25</v>
      </c>
    </row>
    <row r="16" spans="1:20" x14ac:dyDescent="0.25">
      <c r="A16">
        <v>15</v>
      </c>
      <c r="C16" s="2"/>
      <c r="D16" s="2"/>
    </row>
    <row r="17" spans="1:12" x14ac:dyDescent="0.25">
      <c r="A17">
        <v>16</v>
      </c>
      <c r="C17" s="2" t="s">
        <v>9</v>
      </c>
      <c r="D17" s="4">
        <f>D11/D5*12</f>
        <v>2000</v>
      </c>
      <c r="E17" s="8" t="s">
        <v>26</v>
      </c>
    </row>
    <row r="18" spans="1:12" x14ac:dyDescent="0.25">
      <c r="A18">
        <v>17</v>
      </c>
      <c r="C18" s="2" t="s">
        <v>10</v>
      </c>
      <c r="D18" s="4">
        <f>D12/D5*12</f>
        <v>209.44115767711227</v>
      </c>
      <c r="E18" s="8" t="s">
        <v>27</v>
      </c>
    </row>
    <row r="19" spans="1:12" x14ac:dyDescent="0.25">
      <c r="A19">
        <v>18</v>
      </c>
    </row>
    <row r="20" spans="1:12" x14ac:dyDescent="0.25">
      <c r="A20">
        <v>19</v>
      </c>
      <c r="B20" t="s">
        <v>15</v>
      </c>
    </row>
    <row r="21" spans="1:12" x14ac:dyDescent="0.25">
      <c r="A21">
        <v>20</v>
      </c>
      <c r="C21" t="s">
        <v>6</v>
      </c>
      <c r="E21" t="s">
        <v>14</v>
      </c>
    </row>
    <row r="22" spans="1:12" x14ac:dyDescent="0.25">
      <c r="A22">
        <v>21</v>
      </c>
      <c r="C22" s="2" t="s">
        <v>7</v>
      </c>
      <c r="D22" s="3">
        <f>D3</f>
        <v>10000</v>
      </c>
      <c r="E22" s="8" t="s">
        <v>31</v>
      </c>
    </row>
    <row r="23" spans="1:12" x14ac:dyDescent="0.25">
      <c r="A23">
        <v>22</v>
      </c>
      <c r="C23" s="2" t="s">
        <v>5</v>
      </c>
      <c r="D23" s="4">
        <f>D24-D22</f>
        <v>2000</v>
      </c>
      <c r="E23" s="8" t="s">
        <v>30</v>
      </c>
    </row>
    <row r="24" spans="1:12" x14ac:dyDescent="0.25">
      <c r="A24">
        <v>23</v>
      </c>
      <c r="C24" s="2" t="s">
        <v>8</v>
      </c>
      <c r="D24" s="4">
        <f>D6*D5</f>
        <v>12000</v>
      </c>
      <c r="E24" s="8" t="s">
        <v>29</v>
      </c>
    </row>
    <row r="25" spans="1:12" x14ac:dyDescent="0.25">
      <c r="A25">
        <v>24</v>
      </c>
    </row>
    <row r="26" spans="1:12" x14ac:dyDescent="0.25">
      <c r="A26">
        <v>25</v>
      </c>
      <c r="C26" s="2" t="s">
        <v>17</v>
      </c>
      <c r="D26" s="7">
        <f>RATE($D$5,-$D$6,$D$3)*12</f>
        <v>7.4200957935045442E-2</v>
      </c>
      <c r="E26" s="8" t="s">
        <v>28</v>
      </c>
    </row>
    <row r="27" spans="1:12" x14ac:dyDescent="0.25">
      <c r="A27">
        <v>26</v>
      </c>
    </row>
    <row r="28" spans="1:12" x14ac:dyDescent="0.25">
      <c r="A28">
        <v>27</v>
      </c>
    </row>
    <row r="29" spans="1:12" x14ac:dyDescent="0.25">
      <c r="A29">
        <v>28</v>
      </c>
      <c r="B29" t="s">
        <v>2</v>
      </c>
    </row>
    <row r="30" spans="1:12" x14ac:dyDescent="0.25">
      <c r="A30">
        <v>29</v>
      </c>
      <c r="B30" t="s">
        <v>32</v>
      </c>
      <c r="C30" t="s">
        <v>33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40</v>
      </c>
      <c r="K30" t="s">
        <v>41</v>
      </c>
      <c r="L30" t="s">
        <v>42</v>
      </c>
    </row>
    <row r="31" spans="1:12" x14ac:dyDescent="0.25">
      <c r="A31">
        <v>30</v>
      </c>
    </row>
    <row r="32" spans="1:1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inputAnnualInterest</vt:lpstr>
      <vt:lpstr>inputLoanAmount</vt:lpstr>
      <vt:lpstr>inputMonthlyPayment</vt:lpstr>
      <vt:lpstr>inputNumberOfPeriods</vt:lpstr>
      <vt:lpstr>outputEffectiveInterestC2</vt:lpstr>
      <vt:lpstr>outputInterestPerYearC1</vt:lpstr>
      <vt:lpstr>outputMonthlyPaymentC1</vt:lpstr>
      <vt:lpstr>outputPrincipalPerYearC1</vt:lpstr>
      <vt:lpstr>outputTotalInterestRepaidC1</vt:lpstr>
      <vt:lpstr>outputTotalInterestRepaidC2</vt:lpstr>
      <vt:lpstr>outputTotalPrincipalInterestRepaidC1</vt:lpstr>
      <vt:lpstr>outputTotalPrincipalInterestRepaidC2</vt:lpstr>
      <vt:lpstr>outputTotalPrincipalRepaidC1</vt:lpstr>
      <vt:lpstr>outputTotalPrincipalRepaidC2</vt:lpstr>
    </vt:vector>
  </TitlesOfParts>
  <Company>Calculation Scout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Makarov</dc:creator>
  <cp:lastModifiedBy>Alexey Makarov</cp:lastModifiedBy>
  <dcterms:created xsi:type="dcterms:W3CDTF">2020-06-11T08:48:28Z</dcterms:created>
  <dcterms:modified xsi:type="dcterms:W3CDTF">2020-06-19T23:05:44Z</dcterms:modified>
</cp:coreProperties>
</file>