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0e9995c95b2d3/Documents/UniMelb/Optimisation/Group_Assignment/Github/portfolio_management_optimisation/"/>
    </mc:Choice>
  </mc:AlternateContent>
  <xr:revisionPtr revIDLastSave="0" documentId="13_ncr:40009_{91748EC0-8503-4D6C-9E9A-363C716E3E2D}" xr6:coauthVersionLast="47" xr6:coauthVersionMax="47" xr10:uidLastSave="{00000000-0000-0000-0000-000000000000}"/>
  <bookViews>
    <workbookView xWindow="-108" yWindow="-108" windowWidth="23256" windowHeight="12456" activeTab="3"/>
  </bookViews>
  <sheets>
    <sheet name="percentile_regressions" sheetId="1" r:id="rId1"/>
    <sheet name="New_Data_output_Factors_Rev" sheetId="2" r:id="rId2"/>
    <sheet name="Sheet2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J8" i="4" l="1"/>
  <c r="J7" i="4"/>
  <c r="J6" i="4"/>
  <c r="J3" i="4"/>
  <c r="J4" i="4" s="1"/>
  <c r="J5" i="4" s="1"/>
  <c r="J2" i="4"/>
</calcChain>
</file>

<file path=xl/sharedStrings.xml><?xml version="1.0" encoding="utf-8"?>
<sst xmlns="http://schemas.openxmlformats.org/spreadsheetml/2006/main" count="97" uniqueCount="43">
  <si>
    <t>Estimate</t>
  </si>
  <si>
    <t>Std. Error</t>
  </si>
  <si>
    <t>t value</t>
  </si>
  <si>
    <t>Pr(&gt;|t|)</t>
  </si>
  <si>
    <t>beta</t>
  </si>
  <si>
    <t>volatility_5yr_usd</t>
  </si>
  <si>
    <t>mktcap_dec</t>
  </si>
  <si>
    <t>value</t>
  </si>
  <si>
    <t>illiq</t>
  </si>
  <si>
    <t>roe</t>
  </si>
  <si>
    <t>opprof</t>
  </si>
  <si>
    <t>invmt</t>
  </si>
  <si>
    <t>mom</t>
  </si>
  <si>
    <t>from R file</t>
  </si>
  <si>
    <t>Factor_create_quantiles_perf</t>
  </si>
  <si>
    <t>run</t>
  </si>
  <si>
    <t>Factor</t>
  </si>
  <si>
    <t>Direction</t>
  </si>
  <si>
    <t>Before TC</t>
  </si>
  <si>
    <t>TC</t>
  </si>
  <si>
    <t>After TC</t>
  </si>
  <si>
    <t>Turnover</t>
  </si>
  <si>
    <t>Low</t>
  </si>
  <si>
    <t>High</t>
  </si>
  <si>
    <t>INDEX</t>
  </si>
  <si>
    <t>parameters</t>
  </si>
  <si>
    <t>10^7</t>
  </si>
  <si>
    <t>start port size</t>
  </si>
  <si>
    <t>US_factor Process</t>
  </si>
  <si>
    <t>V1</t>
  </si>
  <si>
    <t>V2</t>
  </si>
  <si>
    <t>V3</t>
  </si>
  <si>
    <t>V4</t>
  </si>
  <si>
    <t>V5</t>
  </si>
  <si>
    <t>V6</t>
  </si>
  <si>
    <t>V7</t>
  </si>
  <si>
    <t>V8</t>
  </si>
  <si>
    <t>results</t>
  </si>
  <si>
    <t>Mkt</t>
  </si>
  <si>
    <t>Mom</t>
  </si>
  <si>
    <t>Starting Assets</t>
  </si>
  <si>
    <t>shares</t>
  </si>
  <si>
    <t>no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</si>
</sst>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6" formatCode="0.0000%"/>
    <numFmt numFmtId="181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164" fontId="0" fillId="0" borderId="0" xfId="3" applyNumberFormat="1" applyFont="1"/>
    <xf numFmtId="10" fontId="0" fillId="0" borderId="0" xfId="3" applyNumberFormat="1" applyFont="1"/>
    <xf numFmtId="0" fontId="0" fillId="33" borderId="10" xfId="0" applyFill="1" applyBorder="1"/>
    <xf numFmtId="166" fontId="0" fillId="33" borderId="11" xfId="3" applyNumberFormat="1" applyFon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166" fontId="0" fillId="33" borderId="12" xfId="3" applyNumberFormat="1" applyFont="1" applyFill="1" applyBorder="1" applyAlignment="1">
      <alignment horizontal="center"/>
    </xf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4" xfId="0" applyFill="1" applyBorder="1" applyAlignment="1">
      <alignment horizontal="center"/>
    </xf>
    <xf numFmtId="0" fontId="0" fillId="33" borderId="0" xfId="0" applyFill="1" applyBorder="1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0" applyNumberFormat="1"/>
    <xf numFmtId="164" fontId="16" fillId="0" borderId="0" xfId="3" applyNumberFormat="1" applyFont="1"/>
    <xf numFmtId="181" fontId="0" fillId="0" borderId="0" xfId="2" applyNumberFormat="1" applyFont="1"/>
    <xf numFmtId="0" fontId="0" fillId="0" borderId="0" xfId="0" applyAlignment="1">
      <alignment horizontal="center"/>
    </xf>
    <xf numFmtId="43" fontId="0" fillId="0" borderId="0" xfId="1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defaultRowHeight="14.4" x14ac:dyDescent="0.3"/>
  <cols>
    <col min="1" max="1" width="15.44140625" bestFit="1" customWidth="1"/>
    <col min="2" max="2" width="10.5546875" bestFit="1" customWidth="1"/>
    <col min="4" max="4" width="9.21875" bestFit="1" customWidth="1"/>
    <col min="5" max="5" width="8" bestFit="1" customWidth="1"/>
  </cols>
  <sheetData>
    <row r="1" spans="1:5" x14ac:dyDescent="0.3">
      <c r="A1" s="8"/>
      <c r="B1" s="9" t="s">
        <v>0</v>
      </c>
      <c r="C1" s="9" t="s">
        <v>1</v>
      </c>
      <c r="D1" s="11" t="s">
        <v>2</v>
      </c>
      <c r="E1" s="10" t="s">
        <v>3</v>
      </c>
    </row>
    <row r="2" spans="1:5" x14ac:dyDescent="0.3">
      <c r="A2" s="4" t="s">
        <v>4</v>
      </c>
      <c r="B2" s="5">
        <v>4.8700143763416998E-3</v>
      </c>
      <c r="C2" s="5">
        <v>8.4078588749016202E-4</v>
      </c>
      <c r="D2" s="6">
        <v>5.7922170778570301</v>
      </c>
      <c r="E2" s="7">
        <v>6.9477970244463298E-9</v>
      </c>
    </row>
    <row r="3" spans="1:5" x14ac:dyDescent="0.3">
      <c r="A3" s="4" t="s">
        <v>5</v>
      </c>
      <c r="B3" s="5">
        <v>-3.8050574976456202E-3</v>
      </c>
      <c r="C3" s="5">
        <v>8.4212813333427595E-4</v>
      </c>
      <c r="D3" s="6">
        <v>-4.5183830666956597</v>
      </c>
      <c r="E3" s="7">
        <v>6.2318739560096498E-6</v>
      </c>
    </row>
    <row r="4" spans="1:5" x14ac:dyDescent="0.3">
      <c r="A4" s="4" t="s">
        <v>6</v>
      </c>
      <c r="B4" s="5">
        <v>-8.2807148798306907E-3</v>
      </c>
      <c r="C4" s="5">
        <v>8.3914426455653098E-4</v>
      </c>
      <c r="D4" s="6">
        <v>-9.8680468062387998</v>
      </c>
      <c r="E4" s="7">
        <v>5.73666397463047E-23</v>
      </c>
    </row>
    <row r="5" spans="1:5" x14ac:dyDescent="0.3">
      <c r="A5" s="4" t="s">
        <v>7</v>
      </c>
      <c r="B5" s="5">
        <v>1.0871914346767E-2</v>
      </c>
      <c r="C5" s="5">
        <v>8.3912341019043099E-4</v>
      </c>
      <c r="D5" s="6">
        <v>12.956275816807199</v>
      </c>
      <c r="E5" s="7">
        <v>2.1759734856784499E-38</v>
      </c>
    </row>
    <row r="6" spans="1:5" x14ac:dyDescent="0.3">
      <c r="A6" s="4" t="s">
        <v>8</v>
      </c>
      <c r="B6" s="5">
        <v>-1.66170675518354E-2</v>
      </c>
      <c r="C6" s="5">
        <v>8.0191571482720301E-4</v>
      </c>
      <c r="D6" s="6">
        <v>-20.721713322971901</v>
      </c>
      <c r="E6" s="7">
        <v>2.27363844955213E-95</v>
      </c>
    </row>
    <row r="7" spans="1:5" x14ac:dyDescent="0.3">
      <c r="A7" s="4" t="s">
        <v>9</v>
      </c>
      <c r="B7" s="5">
        <v>1.0273848737515899E-2</v>
      </c>
      <c r="C7" s="5">
        <v>8.3924506880181501E-4</v>
      </c>
      <c r="D7" s="6">
        <v>12.241774327234101</v>
      </c>
      <c r="E7" s="7">
        <v>1.8667077400227401E-34</v>
      </c>
    </row>
    <row r="8" spans="1:5" x14ac:dyDescent="0.3">
      <c r="A8" s="4" t="s">
        <v>10</v>
      </c>
      <c r="B8" s="5">
        <v>1.18695994003091E-2</v>
      </c>
      <c r="C8" s="5">
        <v>8.3994545610136299E-4</v>
      </c>
      <c r="D8" s="6">
        <v>14.1313930733101</v>
      </c>
      <c r="E8" s="7">
        <v>2.45020732355316E-45</v>
      </c>
    </row>
    <row r="9" spans="1:5" x14ac:dyDescent="0.3">
      <c r="A9" s="4" t="s">
        <v>11</v>
      </c>
      <c r="B9" s="5">
        <v>1.6572773080406E-2</v>
      </c>
      <c r="C9" s="5">
        <v>8.8611663807015005E-4</v>
      </c>
      <c r="D9" s="6">
        <v>18.7026993607743</v>
      </c>
      <c r="E9" s="7">
        <v>4.8217569857951804E-78</v>
      </c>
    </row>
    <row r="10" spans="1:5" x14ac:dyDescent="0.3">
      <c r="A10" s="4" t="s">
        <v>12</v>
      </c>
      <c r="B10" s="5">
        <v>2.0520871573214802E-2</v>
      </c>
      <c r="C10" s="5">
        <v>8.0015140824530998E-4</v>
      </c>
      <c r="D10" s="6">
        <v>25.646235652094902</v>
      </c>
      <c r="E10" s="7">
        <v>4.9923051638191004E-145</v>
      </c>
    </row>
    <row r="12" spans="1:5" x14ac:dyDescent="0.3">
      <c r="A12" s="12" t="s">
        <v>13</v>
      </c>
      <c r="B12" t="s">
        <v>14</v>
      </c>
    </row>
    <row r="13" spans="1:5" x14ac:dyDescent="0.3">
      <c r="A13" s="12" t="s">
        <v>15</v>
      </c>
      <c r="B13" s="13">
        <v>44678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5" sqref="C5"/>
    </sheetView>
  </sheetViews>
  <sheetFormatPr defaultRowHeight="14.4" x14ac:dyDescent="0.3"/>
  <cols>
    <col min="1" max="1" width="15.44140625" bestFit="1" customWidth="1"/>
    <col min="2" max="2" width="25.5546875" bestFit="1" customWidth="1"/>
  </cols>
  <sheetData>
    <row r="1" spans="1:8" x14ac:dyDescent="0.3">
      <c r="A1" s="14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</row>
    <row r="2" spans="1:8" x14ac:dyDescent="0.3">
      <c r="A2" t="s">
        <v>11</v>
      </c>
      <c r="B2" t="s">
        <v>22</v>
      </c>
      <c r="C2" s="2">
        <v>9.7184473708073094E-2</v>
      </c>
      <c r="D2" s="2">
        <v>1.3253893772550096E-2</v>
      </c>
      <c r="E2" s="2">
        <v>8.3930579935522998E-2</v>
      </c>
      <c r="F2" s="2">
        <v>1.2233877351253399</v>
      </c>
      <c r="H2" s="16"/>
    </row>
    <row r="3" spans="1:8" x14ac:dyDescent="0.3">
      <c r="A3" t="s">
        <v>9</v>
      </c>
      <c r="B3" t="s">
        <v>22</v>
      </c>
      <c r="C3" s="2">
        <v>9.6341137258035198E-2</v>
      </c>
      <c r="D3" s="2">
        <v>9.1207657996050934E-3</v>
      </c>
      <c r="E3" s="2">
        <v>8.7220371458430104E-2</v>
      </c>
      <c r="F3" s="2">
        <v>1.04978477910132</v>
      </c>
      <c r="H3" s="16"/>
    </row>
    <row r="4" spans="1:8" x14ac:dyDescent="0.3">
      <c r="A4" t="s">
        <v>5</v>
      </c>
      <c r="B4" t="s">
        <v>22</v>
      </c>
      <c r="C4" s="2">
        <v>9.3582835149862403E-2</v>
      </c>
      <c r="D4" s="2">
        <v>2.4788201244896058E-3</v>
      </c>
      <c r="E4" s="2">
        <v>9.1104015025372798E-2</v>
      </c>
      <c r="F4" s="2">
        <v>0.55585059973573803</v>
      </c>
      <c r="H4" s="16"/>
    </row>
    <row r="5" spans="1:8" x14ac:dyDescent="0.3">
      <c r="A5" t="s">
        <v>12</v>
      </c>
      <c r="B5" t="s">
        <v>23</v>
      </c>
      <c r="C5" s="2">
        <v>9.1956317613037797E-2</v>
      </c>
      <c r="D5" s="2">
        <v>3.4397527619617597E-2</v>
      </c>
      <c r="E5" s="2">
        <v>5.7558789993420199E-2</v>
      </c>
      <c r="F5" s="2">
        <v>3.8555630233865199</v>
      </c>
      <c r="H5" s="16"/>
    </row>
    <row r="6" spans="1:8" x14ac:dyDescent="0.3">
      <c r="A6" t="s">
        <v>7</v>
      </c>
      <c r="B6" t="s">
        <v>23</v>
      </c>
      <c r="C6" s="2">
        <v>9.0356181882253403E-2</v>
      </c>
      <c r="D6" s="2">
        <v>9.5552157354255041E-3</v>
      </c>
      <c r="E6" s="2">
        <v>8.0800966146827899E-2</v>
      </c>
      <c r="F6" s="2">
        <v>0.75857310769057995</v>
      </c>
      <c r="H6" s="16"/>
    </row>
    <row r="7" spans="1:8" x14ac:dyDescent="0.3">
      <c r="A7" t="s">
        <v>4</v>
      </c>
      <c r="B7" t="s">
        <v>22</v>
      </c>
      <c r="C7" s="2">
        <v>8.7336372750364696E-2</v>
      </c>
      <c r="D7" s="2">
        <v>1.4323898888169997E-2</v>
      </c>
      <c r="E7" s="2">
        <v>7.3012473862194699E-2</v>
      </c>
      <c r="F7" s="2">
        <v>1.1639508004354999</v>
      </c>
      <c r="H7" s="16"/>
    </row>
    <row r="8" spans="1:8" x14ac:dyDescent="0.3">
      <c r="A8" t="s">
        <v>10</v>
      </c>
      <c r="B8" t="s">
        <v>23</v>
      </c>
      <c r="C8" s="2">
        <v>8.6715456691777201E-2</v>
      </c>
      <c r="D8" s="2">
        <v>4.295854885870698E-3</v>
      </c>
      <c r="E8" s="2">
        <v>8.2419601805906503E-2</v>
      </c>
      <c r="F8" s="2">
        <v>0.54084149730353104</v>
      </c>
      <c r="H8" s="16"/>
    </row>
    <row r="9" spans="1:8" x14ac:dyDescent="0.3">
      <c r="A9" s="14" t="s">
        <v>24</v>
      </c>
      <c r="B9" s="14"/>
      <c r="C9" s="17">
        <v>8.4770892713307497E-2</v>
      </c>
      <c r="D9" s="17">
        <v>5.9022389914240025E-4</v>
      </c>
      <c r="E9" s="17">
        <v>8.4180668814165097E-2</v>
      </c>
      <c r="F9" s="17">
        <v>0.10578878878716801</v>
      </c>
      <c r="H9" s="16"/>
    </row>
    <row r="10" spans="1:8" x14ac:dyDescent="0.3">
      <c r="A10" t="s">
        <v>6</v>
      </c>
      <c r="B10" t="s">
        <v>23</v>
      </c>
      <c r="C10" s="2">
        <v>8.2546549059395694E-2</v>
      </c>
      <c r="D10" s="2">
        <v>7.1464596515939671E-4</v>
      </c>
      <c r="E10" s="2">
        <v>8.1831903094236297E-2</v>
      </c>
      <c r="F10" s="2">
        <v>9.3413200109220801E-2</v>
      </c>
      <c r="H10" s="16"/>
    </row>
    <row r="11" spans="1:8" x14ac:dyDescent="0.3">
      <c r="A11" t="s">
        <v>8</v>
      </c>
      <c r="B11" t="s">
        <v>23</v>
      </c>
      <c r="C11" s="2">
        <v>8.0095527827002605E-2</v>
      </c>
      <c r="D11" s="2">
        <v>1.0302667019878101E-2</v>
      </c>
      <c r="E11" s="2">
        <v>6.9792860807124504E-2</v>
      </c>
      <c r="F11" s="2">
        <v>1.2945741813267</v>
      </c>
      <c r="H11" s="16"/>
    </row>
    <row r="12" spans="1:8" x14ac:dyDescent="0.3">
      <c r="A12" t="s">
        <v>8</v>
      </c>
      <c r="B12" t="s">
        <v>22</v>
      </c>
      <c r="C12" s="2">
        <v>7.8865363226316099E-2</v>
      </c>
      <c r="D12" s="2">
        <v>9.3160382202460423E-4</v>
      </c>
      <c r="E12" s="2">
        <v>7.7933759404291494E-2</v>
      </c>
      <c r="F12" s="2">
        <v>0.21984461479998499</v>
      </c>
      <c r="H12" s="16"/>
    </row>
    <row r="13" spans="1:8" x14ac:dyDescent="0.3">
      <c r="A13" t="s">
        <v>9</v>
      </c>
      <c r="B13" t="s">
        <v>23</v>
      </c>
      <c r="C13" s="2">
        <v>7.8276849760367598E-2</v>
      </c>
      <c r="D13" s="2">
        <v>2.1450725919879982E-3</v>
      </c>
      <c r="E13" s="2">
        <v>7.61317771683796E-2</v>
      </c>
      <c r="F13" s="2">
        <v>0.616803419109891</v>
      </c>
      <c r="H13" s="16"/>
    </row>
    <row r="14" spans="1:8" x14ac:dyDescent="0.3">
      <c r="A14" t="s">
        <v>6</v>
      </c>
      <c r="B14" t="s">
        <v>22</v>
      </c>
      <c r="C14" s="2">
        <v>7.07099308012578E-2</v>
      </c>
      <c r="D14" s="2">
        <v>1.5882918264888302E-2</v>
      </c>
      <c r="E14" s="2">
        <v>5.4827012536369499E-2</v>
      </c>
      <c r="F14" s="2">
        <v>1.3699422594166299</v>
      </c>
      <c r="H14" s="16"/>
    </row>
    <row r="15" spans="1:8" x14ac:dyDescent="0.3">
      <c r="A15" t="s">
        <v>12</v>
      </c>
      <c r="B15" t="s">
        <v>22</v>
      </c>
      <c r="C15" s="2">
        <v>6.92255085244977E-2</v>
      </c>
      <c r="D15" s="2">
        <v>5.3626332323483961E-3</v>
      </c>
      <c r="E15" s="2">
        <v>6.3862875292149304E-2</v>
      </c>
      <c r="F15" s="2">
        <v>3.7966841507823101</v>
      </c>
      <c r="H15" s="16"/>
    </row>
    <row r="16" spans="1:8" x14ac:dyDescent="0.3">
      <c r="A16" t="s">
        <v>7</v>
      </c>
      <c r="B16" t="s">
        <v>22</v>
      </c>
      <c r="C16" s="2">
        <v>6.8419850066905805E-2</v>
      </c>
      <c r="D16" s="2">
        <v>1.6662426513570083E-3</v>
      </c>
      <c r="E16" s="2">
        <v>6.6753607415548796E-2</v>
      </c>
      <c r="F16" s="2">
        <v>0.39675104044218101</v>
      </c>
      <c r="H16" s="16"/>
    </row>
    <row r="17" spans="1:8" x14ac:dyDescent="0.3">
      <c r="A17" t="s">
        <v>11</v>
      </c>
      <c r="B17" t="s">
        <v>23</v>
      </c>
      <c r="C17" s="2">
        <v>6.5904718254751402E-2</v>
      </c>
      <c r="D17" s="2">
        <v>3.6472452430913044E-3</v>
      </c>
      <c r="E17" s="2">
        <v>6.2257473011660097E-2</v>
      </c>
      <c r="F17" s="2">
        <v>1.0327727361476799</v>
      </c>
      <c r="H17" s="16"/>
    </row>
    <row r="18" spans="1:8" x14ac:dyDescent="0.3">
      <c r="A18" t="s">
        <v>10</v>
      </c>
      <c r="B18" t="s">
        <v>22</v>
      </c>
      <c r="C18" s="2">
        <v>6.2590859722137598E-2</v>
      </c>
      <c r="D18" s="2">
        <v>3.6808377055312994E-3</v>
      </c>
      <c r="E18" s="2">
        <v>5.8910022016606299E-2</v>
      </c>
      <c r="F18" s="2">
        <v>0.97947556759774801</v>
      </c>
      <c r="H18" s="16"/>
    </row>
    <row r="19" spans="1:8" x14ac:dyDescent="0.3">
      <c r="A19" t="s">
        <v>4</v>
      </c>
      <c r="B19" t="s">
        <v>23</v>
      </c>
      <c r="C19" s="2">
        <v>4.4527758548205301E-2</v>
      </c>
      <c r="D19" s="2">
        <v>2.3647423776880019E-3</v>
      </c>
      <c r="E19" s="2">
        <v>4.2163016170517299E-2</v>
      </c>
      <c r="F19" s="2">
        <v>1.51066589672912</v>
      </c>
      <c r="H19" s="16"/>
    </row>
    <row r="20" spans="1:8" x14ac:dyDescent="0.3">
      <c r="A20" t="s">
        <v>5</v>
      </c>
      <c r="B20" t="s">
        <v>23</v>
      </c>
      <c r="C20" s="2">
        <v>3.3183982912690799E-2</v>
      </c>
      <c r="D20" s="2">
        <v>3.6369990546285987E-3</v>
      </c>
      <c r="E20" s="2">
        <v>2.95469838580622E-2</v>
      </c>
      <c r="F20" s="2">
        <v>0.91610255901853499</v>
      </c>
      <c r="H20" s="16"/>
    </row>
    <row r="22" spans="1:8" x14ac:dyDescent="0.3">
      <c r="A22" s="12" t="s">
        <v>13</v>
      </c>
      <c r="B22" t="s">
        <v>28</v>
      </c>
    </row>
    <row r="23" spans="1:8" x14ac:dyDescent="0.3">
      <c r="A23" s="12" t="s">
        <v>15</v>
      </c>
      <c r="B23" s="13">
        <v>44678</v>
      </c>
    </row>
    <row r="24" spans="1:8" x14ac:dyDescent="0.3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4.4" x14ac:dyDescent="0.3"/>
  <cols>
    <col min="1" max="1" width="17.44140625" bestFit="1" customWidth="1"/>
    <col min="2" max="2" width="16" bestFit="1" customWidth="1"/>
  </cols>
  <sheetData>
    <row r="1" spans="1:3" x14ac:dyDescent="0.3">
      <c r="A1" s="19" t="s">
        <v>40</v>
      </c>
      <c r="B1" s="19" t="s">
        <v>38</v>
      </c>
      <c r="C1" s="19" t="s">
        <v>39</v>
      </c>
    </row>
    <row r="2" spans="1:3" x14ac:dyDescent="0.3">
      <c r="A2" s="18">
        <v>100000</v>
      </c>
      <c r="B2" s="3">
        <v>5.8527543343681203E-2</v>
      </c>
      <c r="C2" s="3">
        <v>8.8483540870541597E-2</v>
      </c>
    </row>
    <row r="3" spans="1:3" x14ac:dyDescent="0.3">
      <c r="A3" s="18">
        <v>1000000</v>
      </c>
      <c r="B3" s="3">
        <v>8.2900337892095194E-2</v>
      </c>
      <c r="C3" s="3">
        <v>8.6699236965768603E-2</v>
      </c>
    </row>
    <row r="4" spans="1:3" x14ac:dyDescent="0.3">
      <c r="A4" s="18">
        <v>10000000</v>
      </c>
      <c r="B4" s="3">
        <v>8.4180668814165097E-2</v>
      </c>
      <c r="C4" s="3">
        <v>5.7558789993420199E-2</v>
      </c>
    </row>
    <row r="5" spans="1:3" x14ac:dyDescent="0.3">
      <c r="A5" s="18">
        <v>100000000</v>
      </c>
      <c r="B5" s="3">
        <v>7.9431291137375598E-2</v>
      </c>
      <c r="C5" s="3">
        <v>-3.10509786865211E-2</v>
      </c>
    </row>
    <row r="6" spans="1:3" x14ac:dyDescent="0.3">
      <c r="A6" s="18">
        <v>1000000000</v>
      </c>
      <c r="B6" s="3">
        <v>5.3880883990402799E-2</v>
      </c>
      <c r="C6" s="3">
        <v>-5.2289255520493197E-2</v>
      </c>
    </row>
    <row r="7" spans="1:3" x14ac:dyDescent="0.3">
      <c r="A7" s="1"/>
    </row>
    <row r="8" spans="1:3" x14ac:dyDescent="0.3">
      <c r="A8" s="1" t="s">
        <v>41</v>
      </c>
      <c r="B8" s="20">
        <v>100</v>
      </c>
    </row>
    <row r="9" spans="1:3" x14ac:dyDescent="0.3">
      <c r="A9" s="12" t="s">
        <v>13</v>
      </c>
      <c r="B9" t="s">
        <v>28</v>
      </c>
    </row>
    <row r="10" spans="1:3" x14ac:dyDescent="0.3">
      <c r="A10" s="12" t="s">
        <v>15</v>
      </c>
      <c r="B10" s="13">
        <v>44678</v>
      </c>
    </row>
    <row r="11" spans="1:3" x14ac:dyDescent="0.3">
      <c r="A11" s="1" t="s">
        <v>39</v>
      </c>
      <c r="B1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2" sqref="B12"/>
    </sheetView>
  </sheetViews>
  <sheetFormatPr defaultRowHeight="14.4" x14ac:dyDescent="0.3"/>
  <sheetData>
    <row r="1" spans="1:10" x14ac:dyDescent="0.3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10" x14ac:dyDescent="0.3">
      <c r="A2" t="s">
        <v>37</v>
      </c>
      <c r="B2" t="s">
        <v>12</v>
      </c>
      <c r="C2">
        <v>1</v>
      </c>
      <c r="D2">
        <v>0</v>
      </c>
      <c r="E2">
        <v>500</v>
      </c>
      <c r="F2" s="1">
        <v>1000000</v>
      </c>
      <c r="G2">
        <v>0.25</v>
      </c>
      <c r="H2">
        <v>8.5287334629874798E-2</v>
      </c>
      <c r="I2">
        <v>3.3951654539959599</v>
      </c>
      <c r="J2">
        <f>H2</f>
        <v>8.5287334629874798E-2</v>
      </c>
    </row>
    <row r="3" spans="1:10" x14ac:dyDescent="0.3">
      <c r="A3" t="s">
        <v>37</v>
      </c>
      <c r="B3" t="s">
        <v>12</v>
      </c>
      <c r="C3">
        <v>1</v>
      </c>
      <c r="D3">
        <v>0</v>
      </c>
      <c r="E3">
        <v>500</v>
      </c>
      <c r="F3" s="1">
        <v>1000000</v>
      </c>
      <c r="G3">
        <v>0.5</v>
      </c>
      <c r="H3">
        <v>9.3523136483436797E-2</v>
      </c>
      <c r="I3">
        <v>2.10916937413156</v>
      </c>
      <c r="J3">
        <f>H3*2-H2</f>
        <v>0.1017589383369988</v>
      </c>
    </row>
    <row r="4" spans="1:10" x14ac:dyDescent="0.3">
      <c r="A4" t="s">
        <v>37</v>
      </c>
      <c r="B4" t="s">
        <v>12</v>
      </c>
      <c r="C4">
        <v>1</v>
      </c>
      <c r="D4">
        <v>0</v>
      </c>
      <c r="E4">
        <v>500</v>
      </c>
      <c r="F4" s="1">
        <v>1000000</v>
      </c>
      <c r="G4">
        <v>0.75</v>
      </c>
      <c r="H4">
        <v>8.4874801190644403E-2</v>
      </c>
      <c r="I4">
        <v>0.95918922925139605</v>
      </c>
      <c r="J4">
        <f>H4*3-J3-J2</f>
        <v>6.7578130605059641E-2</v>
      </c>
    </row>
    <row r="5" spans="1:10" x14ac:dyDescent="0.3">
      <c r="A5" t="s">
        <v>37</v>
      </c>
      <c r="B5" t="s">
        <v>12</v>
      </c>
      <c r="C5">
        <v>-1</v>
      </c>
      <c r="D5">
        <v>0</v>
      </c>
      <c r="E5">
        <v>500</v>
      </c>
      <c r="F5" s="1">
        <v>1000000</v>
      </c>
      <c r="G5">
        <v>1</v>
      </c>
      <c r="H5">
        <v>7.7818441547440304E-2</v>
      </c>
      <c r="I5">
        <v>4.4743345966634901E-2</v>
      </c>
      <c r="J5">
        <f>H5*4-SUM(J2:J4)</f>
        <v>5.6649362617827992E-2</v>
      </c>
    </row>
    <row r="6" spans="1:10" x14ac:dyDescent="0.3">
      <c r="A6" t="s">
        <v>37</v>
      </c>
      <c r="B6" t="s">
        <v>12</v>
      </c>
      <c r="C6">
        <v>-1</v>
      </c>
      <c r="D6">
        <v>0</v>
      </c>
      <c r="E6">
        <v>500</v>
      </c>
      <c r="F6" s="1">
        <v>1000000</v>
      </c>
      <c r="G6">
        <v>0.75</v>
      </c>
      <c r="H6">
        <v>7.9670823738658705E-2</v>
      </c>
      <c r="I6">
        <v>1.25610524607941</v>
      </c>
      <c r="J6">
        <f>H6*3-SUM(J7:J8)</f>
        <v>9.5592383960385524E-2</v>
      </c>
    </row>
    <row r="7" spans="1:10" x14ac:dyDescent="0.3">
      <c r="A7" t="s">
        <v>37</v>
      </c>
      <c r="B7" t="s">
        <v>12</v>
      </c>
      <c r="C7">
        <v>-1</v>
      </c>
      <c r="D7">
        <v>0</v>
      </c>
      <c r="E7">
        <v>500</v>
      </c>
      <c r="F7" s="1">
        <v>1000000</v>
      </c>
      <c r="G7">
        <v>0.5</v>
      </c>
      <c r="H7">
        <v>7.1710043627795303E-2</v>
      </c>
      <c r="I7">
        <v>2.4803985685855201</v>
      </c>
      <c r="J7">
        <f>H7*2-H8</f>
        <v>7.2952767899632412E-2</v>
      </c>
    </row>
    <row r="8" spans="1:10" x14ac:dyDescent="0.3">
      <c r="A8" t="s">
        <v>37</v>
      </c>
      <c r="B8" t="s">
        <v>12</v>
      </c>
      <c r="C8">
        <v>-1</v>
      </c>
      <c r="D8">
        <v>0</v>
      </c>
      <c r="E8">
        <v>500</v>
      </c>
      <c r="F8" s="1">
        <v>1000000</v>
      </c>
      <c r="G8">
        <v>0.25</v>
      </c>
      <c r="H8">
        <v>7.0467319355958194E-2</v>
      </c>
      <c r="I8">
        <v>3.7531653430949898</v>
      </c>
      <c r="J8">
        <f>H8</f>
        <v>7.0467319355958194E-2</v>
      </c>
    </row>
    <row r="10" spans="1:10" x14ac:dyDescent="0.3">
      <c r="B10">
        <v>1000</v>
      </c>
      <c r="C10" t="s">
        <v>41</v>
      </c>
    </row>
    <row r="11" spans="1:10" x14ac:dyDescent="0.3">
      <c r="B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percentile_regressions</vt:lpstr>
      <vt:lpstr>New_Data_output_Factors_Rev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Aked</dc:creator>
  <cp:lastModifiedBy>Mike Aked</cp:lastModifiedBy>
  <dcterms:created xsi:type="dcterms:W3CDTF">2022-04-27T05:21:15Z</dcterms:created>
  <dcterms:modified xsi:type="dcterms:W3CDTF">2022-04-27T07:19:13Z</dcterms:modified>
</cp:coreProperties>
</file>